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8"/>
  <workbookPr showInkAnnotation="0" codeName="ThisWorkbook" autoCompressPictures="0"/>
  <mc:AlternateContent xmlns:mc="http://schemas.openxmlformats.org/markup-compatibility/2006">
    <mc:Choice Requires="x15">
      <x15ac:absPath xmlns:x15ac="http://schemas.microsoft.com/office/spreadsheetml/2010/11/ac" url="/Volumes/skupno/ORDER LISTE/360 BRANDS OL/RETAIL OL/"/>
    </mc:Choice>
  </mc:AlternateContent>
  <xr:revisionPtr revIDLastSave="0" documentId="8_{0DA3E938-5CEE-F942-8440-246EB2CDEE0A}" xr6:coauthVersionLast="47" xr6:coauthVersionMax="47" xr10:uidLastSave="{00000000-0000-0000-0000-000000000000}"/>
  <workbookProtection workbookAlgorithmName="SHA-512" workbookHashValue="Y2sISPMkn5YMyNGxVQjf788/jI9b42jfqSllj86ko1ytQfp6LRSRg5bwBPL7eG4GFG1IFge4B9wUQTf0RiDy1w==" workbookSaltValue="gcxihZ1yh6Ir9nD2RKWPrA==" workbookSpinCount="100000" lockStructure="1"/>
  <bookViews>
    <workbookView xWindow="0" yWindow="500" windowWidth="28800" windowHeight="15720" tabRatio="846" xr2:uid="{00000000-000D-0000-FFFF-FFFF00000000}"/>
  </bookViews>
  <sheets>
    <sheet name="Summary of order" sheetId="11" r:id="rId1"/>
    <sheet name="Simpl. GRP" sheetId="29" r:id="rId2"/>
    <sheet name="PRODUCTION LIST SIMPL GRP" sheetId="30" state="hidden" r:id="rId3"/>
    <sheet name="PACKING LIST simpl GRP" sheetId="31" state="hidden" r:id="rId4"/>
    <sheet name="Simpl. all tex-DT PLYWOOD" sheetId="5" r:id="rId5"/>
    <sheet name="PRODUCTION LIST TEX&amp;DUAL TEX" sheetId="7" state="hidden" r:id="rId6"/>
    <sheet name="PACKING LIST TEX.&amp;DUAL TEX." sheetId="12" state="hidden" r:id="rId7"/>
    <sheet name="(more) Simpl. Textures PLYWOOD" sheetId="21" r:id="rId8"/>
    <sheet name="PROD. LIST (more)Simpl tex" sheetId="22" state="hidden" r:id="rId9"/>
    <sheet name="PACK. LIST (more)Simpl tex." sheetId="23" state="hidden" r:id="rId10"/>
    <sheet name="Simpl. &amp; Wide boyz PLYWOOD" sheetId="27" r:id="rId11"/>
    <sheet name="PRODUCTION LIST WIDE BOYZ plywo" sheetId="25" state="hidden" r:id="rId12"/>
    <sheet name="PACKING LIST WIDE BOYZ plywood" sheetId="26" state="hidden" r:id="rId13"/>
    <sheet name="Simpl.&amp; Wide boyz PU" sheetId="32" r:id="rId14"/>
    <sheet name="PRODUCTION LIST S&amp;WB PU" sheetId="33" state="hidden" r:id="rId15"/>
    <sheet name="PACKING LIST simpl&amp;WB PU" sheetId="35" state="hidden" r:id="rId16"/>
  </sheets>
  <definedNames>
    <definedName name="_xlnm._FilterDatabase" localSheetId="7" hidden="1">'(more) Simpl. Textures PLYWOOD'!$P$6:$Q$501</definedName>
    <definedName name="_xlnm._FilterDatabase" localSheetId="9" hidden="1">'PACK. LIST (more)Simpl tex.'!$F$3:$F$496</definedName>
    <definedName name="_xlnm._FilterDatabase" localSheetId="3" hidden="1">'PACKING LIST simpl GRP'!$S$2:$S$27</definedName>
    <definedName name="_xlnm._FilterDatabase" localSheetId="15" hidden="1">'PACKING LIST simpl&amp;WB PU'!$M$3:$M$10</definedName>
    <definedName name="_xlnm._FilterDatabase" localSheetId="6" hidden="1">'PACKING LIST TEX.&amp;DUAL TEX.'!$S$2:$S$335</definedName>
    <definedName name="_xlnm._FilterDatabase" localSheetId="12" hidden="1">'PACKING LIST WIDE BOYZ plywood'!$E$3:$E$17</definedName>
    <definedName name="_xlnm._FilterDatabase" localSheetId="8" hidden="1">'PROD. LIST (more)Simpl tex'!$F$5:$F$498</definedName>
    <definedName name="_xlnm._FilterDatabase" localSheetId="14" hidden="1">'PRODUCTION LIST S&amp;WB PU'!$N$5:$N$12</definedName>
    <definedName name="_xlnm._FilterDatabase" localSheetId="2" hidden="1">'PRODUCTION LIST SIMPL GRP'!$R$5:$R$30</definedName>
    <definedName name="_xlnm._FilterDatabase" localSheetId="5" hidden="1">'PRODUCTION LIST TEX&amp;DUAL TEX'!$Q$5:$Q$338</definedName>
    <definedName name="_xlnm._FilterDatabase" localSheetId="11" hidden="1">'PRODUCTION LIST WIDE BOYZ plywo'!$F$5:$F$19</definedName>
    <definedName name="_xlnm._FilterDatabase" localSheetId="10" hidden="1">'Simpl. &amp; Wide boyz PLYWOOD'!$Q$6:$R$22</definedName>
    <definedName name="_xlnm._FilterDatabase" localSheetId="4" hidden="1">'Simpl. all tex-DT PLYWOOD'!$AB$6:$AC$341</definedName>
    <definedName name="_xlnm._FilterDatabase" localSheetId="1" hidden="1">'Simpl. GRP'!$Z$7:$AA$34</definedName>
    <definedName name="_xlnm._FilterDatabase" localSheetId="13" hidden="1">'Simpl.&amp; Wide boyz PU'!$V$6:$W$15</definedName>
    <definedName name="_xlnm.Print_Area" localSheetId="3">'PACKING LIST simpl GRP'!$A$1:$S$31</definedName>
    <definedName name="_xlnm.Print_Area" localSheetId="6">'PACKING LIST TEX.&amp;DUAL TEX.'!$A$1:$S$339</definedName>
    <definedName name="_xlnm.Print_Area" localSheetId="8">'PROD. LIST (more)Simpl tex'!$A$1:$K$498</definedName>
    <definedName name="_xlnm.Print_Area" localSheetId="14">'PRODUCTION LIST S&amp;WB PU'!$A$1:$P$12</definedName>
    <definedName name="_xlnm.Print_Area" localSheetId="2">'PRODUCTION LIST SIMPL GRP'!$A$1:$T$30</definedName>
    <definedName name="_xlnm.Print_Area" localSheetId="5">'PRODUCTION LIST TEX&amp;DUAL TEX'!$A$1:$S$338</definedName>
    <definedName name="_xlnm.Print_Area" localSheetId="11">'PRODUCTION LIST WIDE BOYZ plywo'!$B$1:$K$19</definedName>
    <definedName name="_xlnm.Print_Titles" localSheetId="9">'PACK. LIST (more)Simpl tex.'!$1:$3</definedName>
    <definedName name="_xlnm.Print_Titles" localSheetId="3">'PACKING LIST simpl GRP'!$1:$2</definedName>
    <definedName name="_xlnm.Print_Titles" localSheetId="15">'PACKING LIST simpl&amp;WB PU'!$1:$3</definedName>
    <definedName name="_xlnm.Print_Titles" localSheetId="6">'PACKING LIST TEX.&amp;DUAL TEX.'!$1:$2</definedName>
    <definedName name="_xlnm.Print_Titles" localSheetId="12">'PACKING LIST WIDE BOYZ plywood'!$3:$3</definedName>
    <definedName name="_xlnm.Print_Titles" localSheetId="8">'PROD. LIST (more)Simpl tex'!$3:$5</definedName>
    <definedName name="_xlnm.Print_Titles" localSheetId="14">'PRODUCTION LIST S&amp;WB PU'!$1:$5</definedName>
    <definedName name="_xlnm.Print_Titles" localSheetId="2">'PRODUCTION LIST SIMPL GRP'!$3:$5</definedName>
    <definedName name="_xlnm.Print_Titles" localSheetId="5">'PRODUCTION LIST TEX&amp;DUAL TEX'!$3:$5</definedName>
    <definedName name="_xlnm.Print_Titles" localSheetId="11">'PRODUCTION LIST WIDE BOYZ plywo'!$1:$5</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 i="33" l="1"/>
  <c r="A3" i="33"/>
  <c r="M3" i="7"/>
  <c r="A3" i="7"/>
  <c r="J2" i="32"/>
  <c r="Z15" i="32"/>
  <c r="Z9" i="32"/>
  <c r="Z5" i="32" s="1"/>
  <c r="K5" i="32"/>
  <c r="U15" i="32"/>
  <c r="U9" i="32"/>
  <c r="J1" i="32" s="1"/>
  <c r="AC15" i="32"/>
  <c r="AC9" i="32"/>
  <c r="R22" i="27"/>
  <c r="N2" i="27"/>
  <c r="P9" i="27"/>
  <c r="P22" i="27"/>
  <c r="U22" i="27"/>
  <c r="U9" i="27"/>
  <c r="H6" i="25" s="1"/>
  <c r="X22" i="27"/>
  <c r="X9" i="27"/>
  <c r="L1" i="21"/>
  <c r="L2" i="21"/>
  <c r="O9" i="21"/>
  <c r="O501" i="21"/>
  <c r="T501" i="21"/>
  <c r="T9" i="21"/>
  <c r="W501" i="21"/>
  <c r="W9" i="21"/>
  <c r="L3" i="21" s="1"/>
  <c r="L2" i="5"/>
  <c r="AF9" i="5"/>
  <c r="AF341" i="5"/>
  <c r="AA341" i="5"/>
  <c r="AA9" i="5"/>
  <c r="AI341" i="5"/>
  <c r="AI9" i="5"/>
  <c r="J2" i="29"/>
  <c r="AD34" i="29"/>
  <c r="AD10" i="29"/>
  <c r="Y10" i="29"/>
  <c r="Y34" i="29"/>
  <c r="AG34" i="29"/>
  <c r="AG10" i="29"/>
  <c r="D4" i="31"/>
  <c r="D5" i="31"/>
  <c r="D6" i="31"/>
  <c r="D7" i="31"/>
  <c r="D8" i="31"/>
  <c r="D9" i="31"/>
  <c r="D10" i="31"/>
  <c r="D11" i="31"/>
  <c r="D12" i="31"/>
  <c r="D13" i="31"/>
  <c r="D14" i="31"/>
  <c r="D15" i="31"/>
  <c r="D16" i="31"/>
  <c r="D17" i="31"/>
  <c r="D18" i="31"/>
  <c r="D19" i="31"/>
  <c r="D20" i="31"/>
  <c r="D21" i="31"/>
  <c r="D22" i="31"/>
  <c r="D23" i="31"/>
  <c r="D24" i="31"/>
  <c r="D25" i="31"/>
  <c r="D26" i="31"/>
  <c r="D27" i="31"/>
  <c r="D3" i="31"/>
  <c r="D4" i="12"/>
  <c r="D5" i="12"/>
  <c r="D6" i="12"/>
  <c r="D7" i="12"/>
  <c r="D8" i="12"/>
  <c r="D9" i="12"/>
  <c r="D10" i="12"/>
  <c r="D11" i="12"/>
  <c r="D12" i="12"/>
  <c r="D13" i="12"/>
  <c r="D14" i="12"/>
  <c r="D15" i="12"/>
  <c r="D16" i="12"/>
  <c r="D17" i="12"/>
  <c r="D18" i="12"/>
  <c r="D19" i="12"/>
  <c r="D20" i="12"/>
  <c r="D21" i="12"/>
  <c r="D22" i="12"/>
  <c r="D23" i="12"/>
  <c r="D24" i="12"/>
  <c r="D25" i="12"/>
  <c r="D26" i="12"/>
  <c r="D27" i="12"/>
  <c r="D28" i="12"/>
  <c r="D29" i="12"/>
  <c r="D30" i="12"/>
  <c r="D31" i="12"/>
  <c r="D32" i="12"/>
  <c r="D33" i="12"/>
  <c r="D34" i="12"/>
  <c r="D35" i="12"/>
  <c r="D36" i="12"/>
  <c r="D37" i="12"/>
  <c r="D38" i="12"/>
  <c r="D39" i="12"/>
  <c r="D40" i="12"/>
  <c r="D41" i="12"/>
  <c r="D42" i="12"/>
  <c r="D43" i="12"/>
  <c r="D44" i="12"/>
  <c r="D45" i="12"/>
  <c r="D46" i="12"/>
  <c r="D47" i="12"/>
  <c r="D48" i="12"/>
  <c r="D49" i="12"/>
  <c r="D50" i="12"/>
  <c r="D51" i="12"/>
  <c r="D52" i="12"/>
  <c r="D53" i="12"/>
  <c r="D54" i="12"/>
  <c r="D55" i="12"/>
  <c r="D56" i="12"/>
  <c r="D57" i="12"/>
  <c r="D58" i="12"/>
  <c r="D59" i="12"/>
  <c r="D60" i="12"/>
  <c r="D61" i="12"/>
  <c r="D62" i="12"/>
  <c r="D63" i="12"/>
  <c r="D64" i="12"/>
  <c r="D65" i="12"/>
  <c r="D66" i="12"/>
  <c r="D67" i="12"/>
  <c r="D68" i="12"/>
  <c r="D69" i="12"/>
  <c r="D70" i="12"/>
  <c r="D71" i="12"/>
  <c r="D72" i="12"/>
  <c r="D73" i="12"/>
  <c r="D74" i="12"/>
  <c r="D75" i="12"/>
  <c r="D76" i="12"/>
  <c r="D77" i="12"/>
  <c r="D78" i="12"/>
  <c r="D79" i="12"/>
  <c r="D80" i="12"/>
  <c r="D81" i="12"/>
  <c r="D82" i="12"/>
  <c r="D83" i="12"/>
  <c r="D84" i="12"/>
  <c r="D85" i="12"/>
  <c r="D86" i="12"/>
  <c r="D87" i="12"/>
  <c r="D88" i="12"/>
  <c r="D89" i="12"/>
  <c r="D90" i="12"/>
  <c r="D91" i="12"/>
  <c r="D92" i="12"/>
  <c r="D93" i="12"/>
  <c r="D94" i="12"/>
  <c r="D95" i="12"/>
  <c r="D96" i="12"/>
  <c r="D97" i="12"/>
  <c r="D98" i="12"/>
  <c r="D99" i="12"/>
  <c r="D100" i="12"/>
  <c r="D101" i="12"/>
  <c r="D102" i="12"/>
  <c r="D103" i="12"/>
  <c r="D104" i="12"/>
  <c r="D105" i="12"/>
  <c r="D106" i="12"/>
  <c r="D107" i="12"/>
  <c r="D108" i="12"/>
  <c r="D109" i="12"/>
  <c r="D110" i="12"/>
  <c r="D111" i="12"/>
  <c r="D112" i="12"/>
  <c r="D113" i="12"/>
  <c r="D114" i="12"/>
  <c r="D115" i="12"/>
  <c r="D116" i="12"/>
  <c r="D117" i="12"/>
  <c r="D118" i="12"/>
  <c r="D119" i="12"/>
  <c r="D120" i="12"/>
  <c r="D121" i="12"/>
  <c r="D122" i="12"/>
  <c r="D123" i="12"/>
  <c r="D124" i="12"/>
  <c r="D125" i="12"/>
  <c r="D126" i="12"/>
  <c r="D127" i="12"/>
  <c r="D128" i="12"/>
  <c r="D129" i="12"/>
  <c r="D130" i="12"/>
  <c r="D131" i="12"/>
  <c r="D132" i="12"/>
  <c r="D133" i="12"/>
  <c r="D134" i="12"/>
  <c r="D135" i="12"/>
  <c r="D136" i="12"/>
  <c r="D137" i="12"/>
  <c r="D138" i="12"/>
  <c r="D139" i="12"/>
  <c r="D140" i="12"/>
  <c r="D141" i="12"/>
  <c r="D142" i="12"/>
  <c r="D143" i="12"/>
  <c r="D144" i="12"/>
  <c r="D145" i="12"/>
  <c r="D146" i="12"/>
  <c r="D147" i="12"/>
  <c r="D148" i="12"/>
  <c r="D149" i="12"/>
  <c r="D150" i="12"/>
  <c r="D151" i="12"/>
  <c r="D152" i="12"/>
  <c r="D153" i="12"/>
  <c r="D154" i="12"/>
  <c r="D155" i="12"/>
  <c r="D156" i="12"/>
  <c r="D157" i="12"/>
  <c r="D158" i="12"/>
  <c r="D159" i="12"/>
  <c r="D160" i="12"/>
  <c r="D161" i="12"/>
  <c r="D162" i="12"/>
  <c r="D163" i="12"/>
  <c r="D164" i="12"/>
  <c r="D165" i="12"/>
  <c r="D166" i="12"/>
  <c r="D167" i="12"/>
  <c r="D168" i="12"/>
  <c r="D169" i="12"/>
  <c r="D170" i="12"/>
  <c r="D171" i="12"/>
  <c r="D172" i="12"/>
  <c r="D173" i="12"/>
  <c r="D174" i="12"/>
  <c r="D175" i="12"/>
  <c r="D176" i="12"/>
  <c r="D177" i="12"/>
  <c r="D178" i="12"/>
  <c r="D179" i="12"/>
  <c r="D180" i="12"/>
  <c r="D181" i="12"/>
  <c r="D182" i="12"/>
  <c r="D183" i="12"/>
  <c r="D184" i="12"/>
  <c r="D185" i="12"/>
  <c r="D186" i="12"/>
  <c r="D187" i="12"/>
  <c r="D188" i="12"/>
  <c r="D189" i="12"/>
  <c r="D190" i="12"/>
  <c r="D191" i="12"/>
  <c r="D192" i="12"/>
  <c r="D193" i="12"/>
  <c r="D194" i="12"/>
  <c r="D195" i="12"/>
  <c r="D196" i="12"/>
  <c r="D197" i="12"/>
  <c r="D198" i="12"/>
  <c r="D199" i="12"/>
  <c r="D200" i="12"/>
  <c r="D201" i="12"/>
  <c r="D202" i="12"/>
  <c r="D203" i="12"/>
  <c r="D204" i="12"/>
  <c r="D205" i="12"/>
  <c r="D206" i="12"/>
  <c r="D207" i="12"/>
  <c r="D208" i="12"/>
  <c r="D209" i="12"/>
  <c r="D210" i="12"/>
  <c r="D211" i="12"/>
  <c r="D212" i="12"/>
  <c r="D213" i="12"/>
  <c r="D214" i="12"/>
  <c r="D215" i="12"/>
  <c r="D216" i="12"/>
  <c r="D217" i="12"/>
  <c r="D218" i="12"/>
  <c r="D219" i="12"/>
  <c r="D220" i="12"/>
  <c r="D221" i="12"/>
  <c r="D222" i="12"/>
  <c r="D223" i="12"/>
  <c r="D224" i="12"/>
  <c r="D225" i="12"/>
  <c r="D226" i="12"/>
  <c r="D227" i="12"/>
  <c r="D228" i="12"/>
  <c r="D229" i="12"/>
  <c r="D230" i="12"/>
  <c r="D231" i="12"/>
  <c r="D232" i="12"/>
  <c r="D233" i="12"/>
  <c r="D234" i="12"/>
  <c r="D235" i="12"/>
  <c r="D236" i="12"/>
  <c r="D237" i="12"/>
  <c r="D238" i="12"/>
  <c r="D239" i="12"/>
  <c r="D240" i="12"/>
  <c r="D241" i="12"/>
  <c r="D242" i="12"/>
  <c r="D243" i="12"/>
  <c r="D244" i="12"/>
  <c r="D245" i="12"/>
  <c r="D246" i="12"/>
  <c r="D247" i="12"/>
  <c r="D248" i="12"/>
  <c r="D249" i="12"/>
  <c r="D250" i="12"/>
  <c r="D251" i="12"/>
  <c r="D252" i="12"/>
  <c r="D253" i="12"/>
  <c r="D254" i="12"/>
  <c r="D255" i="12"/>
  <c r="D256" i="12"/>
  <c r="D257" i="12"/>
  <c r="D258" i="12"/>
  <c r="D259" i="12"/>
  <c r="D260" i="12"/>
  <c r="D261" i="12"/>
  <c r="D262" i="12"/>
  <c r="D263" i="12"/>
  <c r="D264" i="12"/>
  <c r="D265" i="12"/>
  <c r="D266" i="12"/>
  <c r="D267" i="12"/>
  <c r="D268" i="12"/>
  <c r="D269" i="12"/>
  <c r="D270" i="12"/>
  <c r="D271" i="12"/>
  <c r="D272" i="12"/>
  <c r="D273" i="12"/>
  <c r="D274" i="12"/>
  <c r="D275" i="12"/>
  <c r="D276" i="12"/>
  <c r="D277" i="12"/>
  <c r="D278" i="12"/>
  <c r="D279" i="12"/>
  <c r="D280" i="12"/>
  <c r="D281" i="12"/>
  <c r="D282" i="12"/>
  <c r="D283" i="12"/>
  <c r="D284" i="12"/>
  <c r="D285" i="12"/>
  <c r="D286" i="12"/>
  <c r="D287" i="12"/>
  <c r="D288" i="12"/>
  <c r="D289" i="12"/>
  <c r="D290" i="12"/>
  <c r="D291" i="12"/>
  <c r="D292" i="12"/>
  <c r="D293" i="12"/>
  <c r="D294" i="12"/>
  <c r="D295" i="12"/>
  <c r="D296" i="12"/>
  <c r="D297" i="12"/>
  <c r="D298" i="12"/>
  <c r="D299" i="12"/>
  <c r="D300" i="12"/>
  <c r="D301" i="12"/>
  <c r="D302" i="12"/>
  <c r="D303" i="12"/>
  <c r="D304" i="12"/>
  <c r="D305" i="12"/>
  <c r="D306" i="12"/>
  <c r="D307" i="12"/>
  <c r="D308" i="12"/>
  <c r="D309" i="12"/>
  <c r="D310" i="12"/>
  <c r="D311" i="12"/>
  <c r="D312" i="12"/>
  <c r="D313" i="12"/>
  <c r="D314" i="12"/>
  <c r="D315" i="12"/>
  <c r="D316" i="12"/>
  <c r="D317" i="12"/>
  <c r="D318" i="12"/>
  <c r="D319" i="12"/>
  <c r="D320" i="12"/>
  <c r="D321" i="12"/>
  <c r="D322" i="12"/>
  <c r="D323" i="12"/>
  <c r="D324" i="12"/>
  <c r="D325" i="12"/>
  <c r="D326" i="12"/>
  <c r="D327" i="12"/>
  <c r="D328" i="12"/>
  <c r="D329" i="12"/>
  <c r="D330" i="12"/>
  <c r="D331" i="12"/>
  <c r="D332" i="12"/>
  <c r="D333" i="12"/>
  <c r="D334" i="12"/>
  <c r="D335" i="12"/>
  <c r="D3" i="12"/>
  <c r="C5" i="23"/>
  <c r="C6" i="23"/>
  <c r="C7" i="23"/>
  <c r="C8" i="23"/>
  <c r="C9" i="23"/>
  <c r="C10" i="23"/>
  <c r="C11" i="23"/>
  <c r="C12" i="23"/>
  <c r="C13" i="23"/>
  <c r="C14" i="23"/>
  <c r="C15" i="23"/>
  <c r="C16" i="23"/>
  <c r="C17" i="23"/>
  <c r="C18" i="23"/>
  <c r="C19" i="23"/>
  <c r="C20" i="23"/>
  <c r="C21" i="23"/>
  <c r="C22" i="23"/>
  <c r="C23" i="23"/>
  <c r="C24" i="23"/>
  <c r="C25" i="23"/>
  <c r="C26" i="23"/>
  <c r="C27" i="23"/>
  <c r="C28" i="23"/>
  <c r="C29" i="23"/>
  <c r="C30" i="23"/>
  <c r="C31" i="23"/>
  <c r="C32" i="23"/>
  <c r="C33" i="23"/>
  <c r="C34" i="23"/>
  <c r="C35" i="23"/>
  <c r="C36" i="23"/>
  <c r="C37" i="23"/>
  <c r="C38" i="23"/>
  <c r="C39" i="23"/>
  <c r="C40" i="23"/>
  <c r="C41" i="23"/>
  <c r="C42" i="23"/>
  <c r="C43" i="23"/>
  <c r="C44" i="23"/>
  <c r="C45" i="23"/>
  <c r="C46" i="23"/>
  <c r="C47" i="23"/>
  <c r="C48" i="23"/>
  <c r="C49" i="23"/>
  <c r="C50" i="23"/>
  <c r="C51" i="23"/>
  <c r="C52" i="23"/>
  <c r="C53" i="23"/>
  <c r="C54" i="23"/>
  <c r="C55" i="23"/>
  <c r="C56" i="23"/>
  <c r="C57" i="23"/>
  <c r="C58" i="23"/>
  <c r="C59" i="23"/>
  <c r="C60" i="23"/>
  <c r="C61" i="23"/>
  <c r="C62" i="23"/>
  <c r="C63" i="23"/>
  <c r="C64" i="23"/>
  <c r="C65" i="23"/>
  <c r="C66" i="23"/>
  <c r="C67" i="23"/>
  <c r="C68" i="23"/>
  <c r="C69" i="23"/>
  <c r="C70" i="23"/>
  <c r="C71" i="23"/>
  <c r="C72" i="23"/>
  <c r="C73" i="23"/>
  <c r="C74" i="23"/>
  <c r="C75" i="23"/>
  <c r="C76" i="23"/>
  <c r="C77" i="23"/>
  <c r="C78" i="23"/>
  <c r="C79" i="23"/>
  <c r="C80" i="23"/>
  <c r="C81" i="23"/>
  <c r="C82" i="23"/>
  <c r="C83" i="23"/>
  <c r="C84" i="23"/>
  <c r="C85" i="23"/>
  <c r="C86" i="23"/>
  <c r="C87" i="23"/>
  <c r="C88" i="23"/>
  <c r="C89" i="23"/>
  <c r="C90" i="23"/>
  <c r="C91" i="23"/>
  <c r="C92" i="23"/>
  <c r="C93" i="23"/>
  <c r="C94" i="23"/>
  <c r="C95" i="23"/>
  <c r="C96" i="23"/>
  <c r="C97" i="23"/>
  <c r="C98" i="23"/>
  <c r="C99" i="23"/>
  <c r="C100" i="23"/>
  <c r="C101" i="23"/>
  <c r="C102" i="23"/>
  <c r="C103" i="23"/>
  <c r="C104" i="23"/>
  <c r="C105" i="23"/>
  <c r="C106" i="23"/>
  <c r="C107" i="23"/>
  <c r="C108" i="23"/>
  <c r="C109" i="23"/>
  <c r="C110" i="23"/>
  <c r="C111" i="23"/>
  <c r="C112" i="23"/>
  <c r="C113" i="23"/>
  <c r="C114" i="23"/>
  <c r="C115" i="23"/>
  <c r="C116" i="23"/>
  <c r="C117" i="23"/>
  <c r="C118" i="23"/>
  <c r="C119" i="23"/>
  <c r="C120" i="23"/>
  <c r="C121" i="23"/>
  <c r="C122" i="23"/>
  <c r="C123" i="23"/>
  <c r="C124" i="23"/>
  <c r="C125" i="23"/>
  <c r="C126" i="23"/>
  <c r="C127" i="23"/>
  <c r="C128" i="23"/>
  <c r="C129" i="23"/>
  <c r="C130" i="23"/>
  <c r="C131" i="23"/>
  <c r="C132" i="23"/>
  <c r="C133" i="23"/>
  <c r="C134" i="23"/>
  <c r="C135" i="23"/>
  <c r="C136" i="23"/>
  <c r="C137" i="23"/>
  <c r="C138" i="23"/>
  <c r="C139" i="23"/>
  <c r="C140" i="23"/>
  <c r="C141" i="23"/>
  <c r="C142" i="23"/>
  <c r="C143" i="23"/>
  <c r="C144" i="23"/>
  <c r="C145" i="23"/>
  <c r="C146" i="23"/>
  <c r="C147" i="23"/>
  <c r="C148" i="23"/>
  <c r="C149" i="23"/>
  <c r="C150" i="23"/>
  <c r="C151" i="23"/>
  <c r="C152" i="23"/>
  <c r="C153" i="23"/>
  <c r="C154" i="23"/>
  <c r="C155" i="23"/>
  <c r="C156" i="23"/>
  <c r="C157" i="23"/>
  <c r="C158" i="23"/>
  <c r="C159" i="23"/>
  <c r="C160" i="23"/>
  <c r="C161" i="23"/>
  <c r="C162" i="23"/>
  <c r="C163" i="23"/>
  <c r="C164" i="23"/>
  <c r="C165" i="23"/>
  <c r="C166" i="23"/>
  <c r="C167" i="23"/>
  <c r="C168" i="23"/>
  <c r="C169" i="23"/>
  <c r="C170" i="23"/>
  <c r="C171" i="23"/>
  <c r="C172" i="23"/>
  <c r="C173" i="23"/>
  <c r="C174" i="23"/>
  <c r="C175" i="23"/>
  <c r="C176" i="23"/>
  <c r="C177" i="23"/>
  <c r="C178" i="23"/>
  <c r="C179" i="23"/>
  <c r="C180" i="23"/>
  <c r="C181" i="23"/>
  <c r="C182" i="23"/>
  <c r="C183" i="23"/>
  <c r="C184" i="23"/>
  <c r="C185" i="23"/>
  <c r="C186" i="23"/>
  <c r="C187" i="23"/>
  <c r="C188" i="23"/>
  <c r="C189" i="23"/>
  <c r="C190" i="23"/>
  <c r="C191" i="23"/>
  <c r="C192" i="23"/>
  <c r="C193" i="23"/>
  <c r="C194" i="23"/>
  <c r="C195" i="23"/>
  <c r="C196" i="23"/>
  <c r="C197" i="23"/>
  <c r="C198" i="23"/>
  <c r="C199" i="23"/>
  <c r="C200" i="23"/>
  <c r="C201" i="23"/>
  <c r="C202" i="23"/>
  <c r="C203" i="23"/>
  <c r="C204" i="23"/>
  <c r="C205" i="23"/>
  <c r="C206" i="23"/>
  <c r="C207" i="23"/>
  <c r="C208" i="23"/>
  <c r="C209" i="23"/>
  <c r="C210" i="23"/>
  <c r="C211" i="23"/>
  <c r="C212" i="23"/>
  <c r="C213" i="23"/>
  <c r="C214" i="23"/>
  <c r="C215" i="23"/>
  <c r="C216" i="23"/>
  <c r="C217" i="23"/>
  <c r="C218" i="23"/>
  <c r="C219" i="23"/>
  <c r="C220" i="23"/>
  <c r="C221" i="23"/>
  <c r="C222" i="23"/>
  <c r="C223" i="23"/>
  <c r="C224" i="23"/>
  <c r="C225" i="23"/>
  <c r="C226" i="23"/>
  <c r="C227" i="23"/>
  <c r="C228" i="23"/>
  <c r="C229" i="23"/>
  <c r="C230" i="23"/>
  <c r="C231" i="23"/>
  <c r="C232" i="23"/>
  <c r="C233" i="23"/>
  <c r="C234" i="23"/>
  <c r="C235" i="23"/>
  <c r="C236" i="23"/>
  <c r="C237" i="23"/>
  <c r="C238" i="23"/>
  <c r="C239" i="23"/>
  <c r="C240" i="23"/>
  <c r="C241" i="23"/>
  <c r="C242" i="23"/>
  <c r="C243" i="23"/>
  <c r="C244" i="23"/>
  <c r="C245" i="23"/>
  <c r="C246" i="23"/>
  <c r="C247" i="23"/>
  <c r="C248" i="23"/>
  <c r="C249" i="23"/>
  <c r="C250" i="23"/>
  <c r="C251" i="23"/>
  <c r="C252" i="23"/>
  <c r="C253" i="23"/>
  <c r="C254" i="23"/>
  <c r="C255" i="23"/>
  <c r="C256" i="23"/>
  <c r="C257" i="23"/>
  <c r="C258" i="23"/>
  <c r="C259" i="23"/>
  <c r="C260" i="23"/>
  <c r="C261" i="23"/>
  <c r="C262" i="23"/>
  <c r="C263" i="23"/>
  <c r="C264" i="23"/>
  <c r="C265" i="23"/>
  <c r="C266" i="23"/>
  <c r="C267" i="23"/>
  <c r="C268" i="23"/>
  <c r="C269" i="23"/>
  <c r="C270" i="23"/>
  <c r="C271" i="23"/>
  <c r="C272" i="23"/>
  <c r="C273" i="23"/>
  <c r="C274" i="23"/>
  <c r="C275" i="23"/>
  <c r="C276" i="23"/>
  <c r="C277" i="23"/>
  <c r="C278" i="23"/>
  <c r="C279" i="23"/>
  <c r="C280" i="23"/>
  <c r="C281" i="23"/>
  <c r="C282" i="23"/>
  <c r="C283" i="23"/>
  <c r="C284" i="23"/>
  <c r="C285" i="23"/>
  <c r="C286" i="23"/>
  <c r="C287" i="23"/>
  <c r="C288" i="23"/>
  <c r="C289" i="23"/>
  <c r="C290" i="23"/>
  <c r="C291" i="23"/>
  <c r="C292" i="23"/>
  <c r="C293" i="23"/>
  <c r="C294" i="23"/>
  <c r="C295" i="23"/>
  <c r="C296" i="23"/>
  <c r="C297" i="23"/>
  <c r="C298" i="23"/>
  <c r="C299" i="23"/>
  <c r="C300" i="23"/>
  <c r="C301" i="23"/>
  <c r="C302" i="23"/>
  <c r="C303" i="23"/>
  <c r="C304" i="23"/>
  <c r="C305" i="23"/>
  <c r="C306" i="23"/>
  <c r="C307" i="23"/>
  <c r="C308" i="23"/>
  <c r="C309" i="23"/>
  <c r="C310" i="23"/>
  <c r="C311" i="23"/>
  <c r="C312" i="23"/>
  <c r="C313" i="23"/>
  <c r="C314" i="23"/>
  <c r="C315" i="23"/>
  <c r="C316" i="23"/>
  <c r="C317" i="23"/>
  <c r="C318" i="23"/>
  <c r="C319" i="23"/>
  <c r="C320" i="23"/>
  <c r="C321" i="23"/>
  <c r="C322" i="23"/>
  <c r="C323" i="23"/>
  <c r="C324" i="23"/>
  <c r="C325" i="23"/>
  <c r="C326" i="23"/>
  <c r="C327" i="23"/>
  <c r="C328" i="23"/>
  <c r="C329" i="23"/>
  <c r="C330" i="23"/>
  <c r="C331" i="23"/>
  <c r="C332" i="23"/>
  <c r="C333" i="23"/>
  <c r="C334" i="23"/>
  <c r="C335" i="23"/>
  <c r="C336" i="23"/>
  <c r="C337" i="23"/>
  <c r="C338" i="23"/>
  <c r="C339" i="23"/>
  <c r="C340" i="23"/>
  <c r="C341" i="23"/>
  <c r="C342" i="23"/>
  <c r="C343" i="23"/>
  <c r="C344" i="23"/>
  <c r="C345" i="23"/>
  <c r="C346" i="23"/>
  <c r="C347" i="23"/>
  <c r="C348" i="23"/>
  <c r="C349" i="23"/>
  <c r="C350" i="23"/>
  <c r="C351" i="23"/>
  <c r="C352" i="23"/>
  <c r="C353" i="23"/>
  <c r="C354" i="23"/>
  <c r="C355" i="23"/>
  <c r="C356" i="23"/>
  <c r="C357" i="23"/>
  <c r="C358" i="23"/>
  <c r="C359" i="23"/>
  <c r="C360" i="23"/>
  <c r="C361" i="23"/>
  <c r="C362" i="23"/>
  <c r="C363" i="23"/>
  <c r="C364" i="23"/>
  <c r="C365" i="23"/>
  <c r="C366" i="23"/>
  <c r="C367" i="23"/>
  <c r="C368" i="23"/>
  <c r="C369" i="23"/>
  <c r="C370" i="23"/>
  <c r="C371" i="23"/>
  <c r="C372" i="23"/>
  <c r="C373" i="23"/>
  <c r="C374" i="23"/>
  <c r="C375" i="23"/>
  <c r="C376" i="23"/>
  <c r="C377" i="23"/>
  <c r="C378" i="23"/>
  <c r="C379" i="23"/>
  <c r="C380" i="23"/>
  <c r="C381" i="23"/>
  <c r="C382" i="23"/>
  <c r="C383" i="23"/>
  <c r="C384" i="23"/>
  <c r="C385" i="23"/>
  <c r="C386" i="23"/>
  <c r="C387" i="23"/>
  <c r="C388" i="23"/>
  <c r="C389" i="23"/>
  <c r="C390" i="23"/>
  <c r="C391" i="23"/>
  <c r="C392" i="23"/>
  <c r="C393" i="23"/>
  <c r="C394" i="23"/>
  <c r="C395" i="23"/>
  <c r="C396" i="23"/>
  <c r="C397" i="23"/>
  <c r="C398" i="23"/>
  <c r="C399" i="23"/>
  <c r="C400" i="23"/>
  <c r="C401" i="23"/>
  <c r="C402" i="23"/>
  <c r="C403" i="23"/>
  <c r="C404" i="23"/>
  <c r="C405" i="23"/>
  <c r="C406" i="23"/>
  <c r="C407" i="23"/>
  <c r="C408" i="23"/>
  <c r="C409" i="23"/>
  <c r="C410" i="23"/>
  <c r="C411" i="23"/>
  <c r="C412" i="23"/>
  <c r="C413" i="23"/>
  <c r="C414" i="23"/>
  <c r="C415" i="23"/>
  <c r="C416" i="23"/>
  <c r="C417" i="23"/>
  <c r="C418" i="23"/>
  <c r="C419" i="23"/>
  <c r="C420" i="23"/>
  <c r="C421" i="23"/>
  <c r="C422" i="23"/>
  <c r="C423" i="23"/>
  <c r="C424" i="23"/>
  <c r="C425" i="23"/>
  <c r="C426" i="23"/>
  <c r="C427" i="23"/>
  <c r="C428" i="23"/>
  <c r="C429" i="23"/>
  <c r="C430" i="23"/>
  <c r="C431" i="23"/>
  <c r="C432" i="23"/>
  <c r="C433" i="23"/>
  <c r="C434" i="23"/>
  <c r="C435" i="23"/>
  <c r="C436" i="23"/>
  <c r="C437" i="23"/>
  <c r="C438" i="23"/>
  <c r="C439" i="23"/>
  <c r="C440" i="23"/>
  <c r="C441" i="23"/>
  <c r="C442" i="23"/>
  <c r="C443" i="23"/>
  <c r="C444" i="23"/>
  <c r="C445" i="23"/>
  <c r="C446" i="23"/>
  <c r="C447" i="23"/>
  <c r="C448" i="23"/>
  <c r="C449" i="23"/>
  <c r="C450" i="23"/>
  <c r="C451" i="23"/>
  <c r="C452" i="23"/>
  <c r="C453" i="23"/>
  <c r="C454" i="23"/>
  <c r="C455" i="23"/>
  <c r="C456" i="23"/>
  <c r="C457" i="23"/>
  <c r="C458" i="23"/>
  <c r="C459" i="23"/>
  <c r="C460" i="23"/>
  <c r="C461" i="23"/>
  <c r="C462" i="23"/>
  <c r="C463" i="23"/>
  <c r="C464" i="23"/>
  <c r="C465" i="23"/>
  <c r="C466" i="23"/>
  <c r="C467" i="23"/>
  <c r="C468" i="23"/>
  <c r="C469" i="23"/>
  <c r="C470" i="23"/>
  <c r="C471" i="23"/>
  <c r="C472" i="23"/>
  <c r="C473" i="23"/>
  <c r="C474" i="23"/>
  <c r="C475" i="23"/>
  <c r="C476" i="23"/>
  <c r="C477" i="23"/>
  <c r="C478" i="23"/>
  <c r="C479" i="23"/>
  <c r="C480" i="23"/>
  <c r="C481" i="23"/>
  <c r="C482" i="23"/>
  <c r="C483" i="23"/>
  <c r="C484" i="23"/>
  <c r="C485" i="23"/>
  <c r="C486" i="23"/>
  <c r="C487" i="23"/>
  <c r="C488" i="23"/>
  <c r="C489" i="23"/>
  <c r="C490" i="23"/>
  <c r="C491" i="23"/>
  <c r="C492" i="23"/>
  <c r="C493" i="23"/>
  <c r="C494" i="23"/>
  <c r="C495" i="23"/>
  <c r="C496" i="23"/>
  <c r="C4" i="23"/>
  <c r="B5" i="35"/>
  <c r="B6" i="35"/>
  <c r="B7" i="35"/>
  <c r="B8" i="35"/>
  <c r="B9" i="35"/>
  <c r="B10" i="35"/>
  <c r="B4" i="35"/>
  <c r="A1" i="35"/>
  <c r="F2" i="12"/>
  <c r="G2" i="12"/>
  <c r="H2" i="12"/>
  <c r="I2" i="12"/>
  <c r="J2" i="12"/>
  <c r="K2" i="12"/>
  <c r="L2" i="12"/>
  <c r="M2" i="12"/>
  <c r="N2" i="12"/>
  <c r="O2" i="12"/>
  <c r="P2" i="12"/>
  <c r="Q2" i="12"/>
  <c r="R2" i="12"/>
  <c r="E2" i="12"/>
  <c r="N18" i="27"/>
  <c r="N14" i="27"/>
  <c r="N15" i="27" s="1"/>
  <c r="N11" i="27"/>
  <c r="Z11" i="29"/>
  <c r="Z12" i="29"/>
  <c r="Z13" i="29"/>
  <c r="Z14" i="29"/>
  <c r="Z15" i="29"/>
  <c r="Z16" i="29"/>
  <c r="Z17" i="29"/>
  <c r="Z18" i="29"/>
  <c r="Z19" i="29"/>
  <c r="Z20" i="29"/>
  <c r="Z21" i="29"/>
  <c r="Z22" i="29"/>
  <c r="Z23" i="29"/>
  <c r="Z24" i="29"/>
  <c r="Z25" i="29"/>
  <c r="Z26" i="29"/>
  <c r="Z27" i="29"/>
  <c r="Z28" i="29"/>
  <c r="Z29" i="29"/>
  <c r="Z30" i="29"/>
  <c r="Z31" i="29"/>
  <c r="Z32" i="29"/>
  <c r="Z33" i="29"/>
  <c r="Z34" i="29"/>
  <c r="Z10" i="29"/>
  <c r="R24" i="11"/>
  <c r="D24" i="11"/>
  <c r="E24" i="11"/>
  <c r="F24" i="11"/>
  <c r="G24" i="11"/>
  <c r="H24" i="11"/>
  <c r="I24" i="11"/>
  <c r="J24" i="11"/>
  <c r="K24" i="11"/>
  <c r="L24" i="11"/>
  <c r="M24" i="11"/>
  <c r="N24" i="11"/>
  <c r="O24" i="11"/>
  <c r="P24" i="11"/>
  <c r="C24" i="11"/>
  <c r="E5" i="30"/>
  <c r="F2" i="31" s="1"/>
  <c r="F5" i="30"/>
  <c r="G2" i="31" s="1"/>
  <c r="G5" i="30"/>
  <c r="H2" i="31" s="1"/>
  <c r="H5" i="30"/>
  <c r="I2" i="31" s="1"/>
  <c r="I5" i="30"/>
  <c r="J2" i="31" s="1"/>
  <c r="J5" i="30"/>
  <c r="K2" i="31" s="1"/>
  <c r="K5" i="30"/>
  <c r="L2" i="31" s="1"/>
  <c r="L5" i="30"/>
  <c r="M2" i="31" s="1"/>
  <c r="M5" i="30"/>
  <c r="N2" i="31" s="1"/>
  <c r="N5" i="30"/>
  <c r="O2" i="31" s="1"/>
  <c r="O5" i="30"/>
  <c r="P2" i="31" s="1"/>
  <c r="P5" i="30"/>
  <c r="Q2" i="31" s="1"/>
  <c r="Q5" i="30"/>
  <c r="R2" i="31" s="1"/>
  <c r="D5" i="30"/>
  <c r="E2" i="31" s="1"/>
  <c r="AD11" i="29"/>
  <c r="AD12" i="29"/>
  <c r="AD13" i="29"/>
  <c r="AD14" i="29"/>
  <c r="AD15" i="29"/>
  <c r="AD16" i="29"/>
  <c r="AD17" i="29"/>
  <c r="AD18" i="29"/>
  <c r="AD19" i="29"/>
  <c r="AD20" i="29"/>
  <c r="AD21" i="29"/>
  <c r="AD22" i="29"/>
  <c r="AD23" i="29"/>
  <c r="AD24" i="29"/>
  <c r="AD25" i="29"/>
  <c r="AD26" i="29"/>
  <c r="AD27" i="29"/>
  <c r="AD28" i="29"/>
  <c r="AD29" i="29"/>
  <c r="AD30" i="29"/>
  <c r="AD31" i="29"/>
  <c r="AD32" i="29"/>
  <c r="AD33" i="29"/>
  <c r="BD11" i="29"/>
  <c r="BE11" i="29"/>
  <c r="BF11" i="29"/>
  <c r="BG11" i="29"/>
  <c r="BH11" i="29"/>
  <c r="BI11" i="29"/>
  <c r="BJ11" i="29"/>
  <c r="BK11" i="29"/>
  <c r="BL11" i="29"/>
  <c r="BN11" i="29"/>
  <c r="BO11" i="29"/>
  <c r="BQ11" i="29"/>
  <c r="BR11" i="29"/>
  <c r="BS11" i="29"/>
  <c r="BT11" i="29"/>
  <c r="BU11" i="29"/>
  <c r="BV11" i="29"/>
  <c r="BW11" i="29"/>
  <c r="BX11" i="29"/>
  <c r="BY11" i="29"/>
  <c r="BZ11" i="29"/>
  <c r="CA11" i="29"/>
  <c r="CB11" i="29"/>
  <c r="CC11" i="29"/>
  <c r="CD11" i="29"/>
  <c r="CE11" i="29"/>
  <c r="CF11" i="29"/>
  <c r="CG11" i="29"/>
  <c r="CH11" i="29"/>
  <c r="BD12" i="29"/>
  <c r="BE12" i="29"/>
  <c r="BF12" i="29"/>
  <c r="BG12" i="29"/>
  <c r="BH12" i="29"/>
  <c r="BI12" i="29"/>
  <c r="BJ12" i="29"/>
  <c r="BK12" i="29"/>
  <c r="BL12" i="29"/>
  <c r="BN12" i="29"/>
  <c r="BO12" i="29"/>
  <c r="BQ12" i="29"/>
  <c r="BR12" i="29"/>
  <c r="BS12" i="29"/>
  <c r="BT12" i="29"/>
  <c r="BU12" i="29"/>
  <c r="BV12" i="29"/>
  <c r="BW12" i="29"/>
  <c r="BX12" i="29"/>
  <c r="BY12" i="29"/>
  <c r="BZ12" i="29"/>
  <c r="CA12" i="29"/>
  <c r="CB12" i="29"/>
  <c r="CC12" i="29"/>
  <c r="CD12" i="29"/>
  <c r="CE12" i="29"/>
  <c r="CF12" i="29"/>
  <c r="CG12" i="29"/>
  <c r="CH12" i="29"/>
  <c r="BD13" i="29"/>
  <c r="BE13" i="29"/>
  <c r="BF13" i="29"/>
  <c r="BG13" i="29"/>
  <c r="BH13" i="29"/>
  <c r="BI13" i="29"/>
  <c r="BJ13" i="29"/>
  <c r="BK13" i="29"/>
  <c r="BL13" i="29"/>
  <c r="BN13" i="29"/>
  <c r="BO13" i="29"/>
  <c r="BQ13" i="29"/>
  <c r="BR13" i="29"/>
  <c r="BS13" i="29"/>
  <c r="BT13" i="29"/>
  <c r="BU13" i="29"/>
  <c r="BV13" i="29"/>
  <c r="BW13" i="29"/>
  <c r="BX13" i="29"/>
  <c r="BY13" i="29"/>
  <c r="BZ13" i="29"/>
  <c r="CA13" i="29"/>
  <c r="CB13" i="29"/>
  <c r="CC13" i="29"/>
  <c r="CD13" i="29"/>
  <c r="CE13" i="29"/>
  <c r="CF13" i="29"/>
  <c r="CG13" i="29"/>
  <c r="CH13" i="29"/>
  <c r="BD14" i="29"/>
  <c r="BE14" i="29"/>
  <c r="BF14" i="29"/>
  <c r="BG14" i="29"/>
  <c r="BH14" i="29"/>
  <c r="BI14" i="29"/>
  <c r="BJ14" i="29"/>
  <c r="BK14" i="29"/>
  <c r="BL14" i="29"/>
  <c r="BN14" i="29"/>
  <c r="BO14" i="29"/>
  <c r="BQ14" i="29"/>
  <c r="BR14" i="29"/>
  <c r="BS14" i="29"/>
  <c r="BT14" i="29"/>
  <c r="BU14" i="29"/>
  <c r="BV14" i="29"/>
  <c r="BW14" i="29"/>
  <c r="BX14" i="29"/>
  <c r="BY14" i="29"/>
  <c r="BZ14" i="29"/>
  <c r="CA14" i="29"/>
  <c r="CB14" i="29"/>
  <c r="CC14" i="29"/>
  <c r="CD14" i="29"/>
  <c r="CE14" i="29"/>
  <c r="CF14" i="29"/>
  <c r="CG14" i="29"/>
  <c r="CH14" i="29"/>
  <c r="BD15" i="29"/>
  <c r="BE15" i="29"/>
  <c r="BF15" i="29"/>
  <c r="BG15" i="29"/>
  <c r="BH15" i="29"/>
  <c r="BI15" i="29"/>
  <c r="BJ15" i="29"/>
  <c r="BK15" i="29"/>
  <c r="BL15" i="29"/>
  <c r="BN15" i="29"/>
  <c r="BO15" i="29"/>
  <c r="BQ15" i="29"/>
  <c r="BR15" i="29"/>
  <c r="BS15" i="29"/>
  <c r="BT15" i="29"/>
  <c r="BU15" i="29"/>
  <c r="BV15" i="29"/>
  <c r="BW15" i="29"/>
  <c r="BX15" i="29"/>
  <c r="BY15" i="29"/>
  <c r="BZ15" i="29"/>
  <c r="CA15" i="29"/>
  <c r="CB15" i="29"/>
  <c r="CC15" i="29"/>
  <c r="CD15" i="29"/>
  <c r="CE15" i="29"/>
  <c r="CF15" i="29"/>
  <c r="CG15" i="29"/>
  <c r="CH15" i="29"/>
  <c r="BD16" i="29"/>
  <c r="BE16" i="29"/>
  <c r="BF16" i="29"/>
  <c r="BG16" i="29"/>
  <c r="BH16" i="29"/>
  <c r="BI16" i="29"/>
  <c r="BJ16" i="29"/>
  <c r="BK16" i="29"/>
  <c r="BL16" i="29"/>
  <c r="BN16" i="29"/>
  <c r="BO16" i="29"/>
  <c r="BQ16" i="29"/>
  <c r="BR16" i="29"/>
  <c r="BS16" i="29"/>
  <c r="BT16" i="29"/>
  <c r="BU16" i="29"/>
  <c r="BV16" i="29"/>
  <c r="BW16" i="29"/>
  <c r="BX16" i="29"/>
  <c r="BY16" i="29"/>
  <c r="BZ16" i="29"/>
  <c r="CA16" i="29"/>
  <c r="CB16" i="29"/>
  <c r="CC16" i="29"/>
  <c r="CD16" i="29"/>
  <c r="CE16" i="29"/>
  <c r="CF16" i="29"/>
  <c r="CG16" i="29"/>
  <c r="CH16" i="29"/>
  <c r="BD17" i="29"/>
  <c r="BE17" i="29"/>
  <c r="BF17" i="29"/>
  <c r="BG17" i="29"/>
  <c r="BH17" i="29"/>
  <c r="BI17" i="29"/>
  <c r="BJ17" i="29"/>
  <c r="BK17" i="29"/>
  <c r="BL17" i="29"/>
  <c r="BN17" i="29"/>
  <c r="BO17" i="29"/>
  <c r="BQ17" i="29"/>
  <c r="BR17" i="29"/>
  <c r="BS17" i="29"/>
  <c r="BT17" i="29"/>
  <c r="BU17" i="29"/>
  <c r="BV17" i="29"/>
  <c r="BW17" i="29"/>
  <c r="BX17" i="29"/>
  <c r="BY17" i="29"/>
  <c r="BZ17" i="29"/>
  <c r="CA17" i="29"/>
  <c r="CB17" i="29"/>
  <c r="CC17" i="29"/>
  <c r="CD17" i="29"/>
  <c r="CE17" i="29"/>
  <c r="CF17" i="29"/>
  <c r="CG17" i="29"/>
  <c r="CH17" i="29"/>
  <c r="BD18" i="29"/>
  <c r="BE18" i="29"/>
  <c r="BF18" i="29"/>
  <c r="BG18" i="29"/>
  <c r="BH18" i="29"/>
  <c r="BI18" i="29"/>
  <c r="BJ18" i="29"/>
  <c r="BK18" i="29"/>
  <c r="BL18" i="29"/>
  <c r="BN18" i="29"/>
  <c r="BO18" i="29"/>
  <c r="BQ18" i="29"/>
  <c r="BR18" i="29"/>
  <c r="BS18" i="29"/>
  <c r="BT18" i="29"/>
  <c r="BU18" i="29"/>
  <c r="BV18" i="29"/>
  <c r="BW18" i="29"/>
  <c r="BX18" i="29"/>
  <c r="BY18" i="29"/>
  <c r="BZ18" i="29"/>
  <c r="CA18" i="29"/>
  <c r="CB18" i="29"/>
  <c r="CC18" i="29"/>
  <c r="CD18" i="29"/>
  <c r="CE18" i="29"/>
  <c r="CF18" i="29"/>
  <c r="CG18" i="29"/>
  <c r="CH18" i="29"/>
  <c r="BD19" i="29"/>
  <c r="BE19" i="29"/>
  <c r="BF19" i="29"/>
  <c r="BG19" i="29"/>
  <c r="BH19" i="29"/>
  <c r="BI19" i="29"/>
  <c r="BJ19" i="29"/>
  <c r="BK19" i="29"/>
  <c r="BL19" i="29"/>
  <c r="BN19" i="29"/>
  <c r="BO19" i="29"/>
  <c r="BQ19" i="29"/>
  <c r="BR19" i="29"/>
  <c r="BS19" i="29"/>
  <c r="BT19" i="29"/>
  <c r="BU19" i="29"/>
  <c r="BV19" i="29"/>
  <c r="BW19" i="29"/>
  <c r="BX19" i="29"/>
  <c r="BY19" i="29"/>
  <c r="BZ19" i="29"/>
  <c r="CA19" i="29"/>
  <c r="CB19" i="29"/>
  <c r="CC19" i="29"/>
  <c r="CD19" i="29"/>
  <c r="CE19" i="29"/>
  <c r="CF19" i="29"/>
  <c r="CG19" i="29"/>
  <c r="CH19" i="29"/>
  <c r="BD20" i="29"/>
  <c r="BE20" i="29"/>
  <c r="BF20" i="29"/>
  <c r="BG20" i="29"/>
  <c r="BH20" i="29"/>
  <c r="BI20" i="29"/>
  <c r="BJ20" i="29"/>
  <c r="BK20" i="29"/>
  <c r="BL20" i="29"/>
  <c r="BN20" i="29"/>
  <c r="BO20" i="29"/>
  <c r="BQ20" i="29"/>
  <c r="BR20" i="29"/>
  <c r="BS20" i="29"/>
  <c r="BT20" i="29"/>
  <c r="BU20" i="29"/>
  <c r="BV20" i="29"/>
  <c r="BW20" i="29"/>
  <c r="BX20" i="29"/>
  <c r="BY20" i="29"/>
  <c r="BZ20" i="29"/>
  <c r="CA20" i="29"/>
  <c r="CB20" i="29"/>
  <c r="CC20" i="29"/>
  <c r="CD20" i="29"/>
  <c r="CE20" i="29"/>
  <c r="CF20" i="29"/>
  <c r="CG20" i="29"/>
  <c r="CH20" i="29"/>
  <c r="BD21" i="29"/>
  <c r="BE21" i="29"/>
  <c r="BF21" i="29"/>
  <c r="BG21" i="29"/>
  <c r="BH21" i="29"/>
  <c r="BI21" i="29"/>
  <c r="BJ21" i="29"/>
  <c r="BK21" i="29"/>
  <c r="BL21" i="29"/>
  <c r="BN21" i="29"/>
  <c r="BO21" i="29"/>
  <c r="BQ21" i="29"/>
  <c r="BR21" i="29"/>
  <c r="BS21" i="29"/>
  <c r="BT21" i="29"/>
  <c r="BU21" i="29"/>
  <c r="BV21" i="29"/>
  <c r="BW21" i="29"/>
  <c r="BX21" i="29"/>
  <c r="BY21" i="29"/>
  <c r="BZ21" i="29"/>
  <c r="CA21" i="29"/>
  <c r="CB21" i="29"/>
  <c r="CC21" i="29"/>
  <c r="CD21" i="29"/>
  <c r="CE21" i="29"/>
  <c r="CF21" i="29"/>
  <c r="CG21" i="29"/>
  <c r="CH21" i="29"/>
  <c r="BD22" i="29"/>
  <c r="BE22" i="29"/>
  <c r="BF22" i="29"/>
  <c r="BG22" i="29"/>
  <c r="BH22" i="29"/>
  <c r="BI22" i="29"/>
  <c r="BJ22" i="29"/>
  <c r="BK22" i="29"/>
  <c r="BL22" i="29"/>
  <c r="BN22" i="29"/>
  <c r="BO22" i="29"/>
  <c r="BQ22" i="29"/>
  <c r="BR22" i="29"/>
  <c r="BS22" i="29"/>
  <c r="BT22" i="29"/>
  <c r="BU22" i="29"/>
  <c r="BV22" i="29"/>
  <c r="BW22" i="29"/>
  <c r="BX22" i="29"/>
  <c r="BY22" i="29"/>
  <c r="BZ22" i="29"/>
  <c r="CA22" i="29"/>
  <c r="CB22" i="29"/>
  <c r="CC22" i="29"/>
  <c r="CD22" i="29"/>
  <c r="CE22" i="29"/>
  <c r="CF22" i="29"/>
  <c r="CG22" i="29"/>
  <c r="CH22" i="29"/>
  <c r="BD23" i="29"/>
  <c r="BE23" i="29"/>
  <c r="BF23" i="29"/>
  <c r="BG23" i="29"/>
  <c r="BH23" i="29"/>
  <c r="BI23" i="29"/>
  <c r="BJ23" i="29"/>
  <c r="BK23" i="29"/>
  <c r="BL23" i="29"/>
  <c r="BN23" i="29"/>
  <c r="BO23" i="29"/>
  <c r="BQ23" i="29"/>
  <c r="BR23" i="29"/>
  <c r="BS23" i="29"/>
  <c r="BT23" i="29"/>
  <c r="BU23" i="29"/>
  <c r="BV23" i="29"/>
  <c r="BW23" i="29"/>
  <c r="BX23" i="29"/>
  <c r="BY23" i="29"/>
  <c r="BZ23" i="29"/>
  <c r="CA23" i="29"/>
  <c r="CB23" i="29"/>
  <c r="CC23" i="29"/>
  <c r="CD23" i="29"/>
  <c r="CE23" i="29"/>
  <c r="CF23" i="29"/>
  <c r="CG23" i="29"/>
  <c r="CH23" i="29"/>
  <c r="BD24" i="29"/>
  <c r="BE24" i="29"/>
  <c r="BF24" i="29"/>
  <c r="BG24" i="29"/>
  <c r="BH24" i="29"/>
  <c r="BI24" i="29"/>
  <c r="BJ24" i="29"/>
  <c r="BK24" i="29"/>
  <c r="BL24" i="29"/>
  <c r="BN24" i="29"/>
  <c r="BO24" i="29"/>
  <c r="BQ24" i="29"/>
  <c r="BR24" i="29"/>
  <c r="BS24" i="29"/>
  <c r="BT24" i="29"/>
  <c r="BU24" i="29"/>
  <c r="BV24" i="29"/>
  <c r="BW24" i="29"/>
  <c r="BX24" i="29"/>
  <c r="BY24" i="29"/>
  <c r="BZ24" i="29"/>
  <c r="CA24" i="29"/>
  <c r="CB24" i="29"/>
  <c r="CC24" i="29"/>
  <c r="CD24" i="29"/>
  <c r="CE24" i="29"/>
  <c r="CF24" i="29"/>
  <c r="CG24" i="29"/>
  <c r="CH24" i="29"/>
  <c r="BD25" i="29"/>
  <c r="BE25" i="29"/>
  <c r="BF25" i="29"/>
  <c r="BG25" i="29"/>
  <c r="BH25" i="29"/>
  <c r="BI25" i="29"/>
  <c r="BJ25" i="29"/>
  <c r="BK25" i="29"/>
  <c r="BL25" i="29"/>
  <c r="BN25" i="29"/>
  <c r="BO25" i="29"/>
  <c r="BQ25" i="29"/>
  <c r="BR25" i="29"/>
  <c r="BS25" i="29"/>
  <c r="BT25" i="29"/>
  <c r="BU25" i="29"/>
  <c r="BV25" i="29"/>
  <c r="BW25" i="29"/>
  <c r="BX25" i="29"/>
  <c r="BY25" i="29"/>
  <c r="BZ25" i="29"/>
  <c r="CA25" i="29"/>
  <c r="CB25" i="29"/>
  <c r="CC25" i="29"/>
  <c r="CD25" i="29"/>
  <c r="CE25" i="29"/>
  <c r="CF25" i="29"/>
  <c r="CG25" i="29"/>
  <c r="CH25" i="29"/>
  <c r="BD26" i="29"/>
  <c r="BE26" i="29"/>
  <c r="BF26" i="29"/>
  <c r="BG26" i="29"/>
  <c r="BH26" i="29"/>
  <c r="BI26" i="29"/>
  <c r="BJ26" i="29"/>
  <c r="BK26" i="29"/>
  <c r="BL26" i="29"/>
  <c r="BN26" i="29"/>
  <c r="BO26" i="29"/>
  <c r="BQ26" i="29"/>
  <c r="BR26" i="29"/>
  <c r="BS26" i="29"/>
  <c r="BT26" i="29"/>
  <c r="BU26" i="29"/>
  <c r="BV26" i="29"/>
  <c r="BW26" i="29"/>
  <c r="BX26" i="29"/>
  <c r="BY26" i="29"/>
  <c r="BZ26" i="29"/>
  <c r="CA26" i="29"/>
  <c r="CB26" i="29"/>
  <c r="CC26" i="29"/>
  <c r="CD26" i="29"/>
  <c r="CE26" i="29"/>
  <c r="CF26" i="29"/>
  <c r="CG26" i="29"/>
  <c r="CH26" i="29"/>
  <c r="BD27" i="29"/>
  <c r="BE27" i="29"/>
  <c r="BF27" i="29"/>
  <c r="BG27" i="29"/>
  <c r="BH27" i="29"/>
  <c r="BI27" i="29"/>
  <c r="BJ27" i="29"/>
  <c r="BK27" i="29"/>
  <c r="BL27" i="29"/>
  <c r="BN27" i="29"/>
  <c r="BO27" i="29"/>
  <c r="BQ27" i="29"/>
  <c r="BR27" i="29"/>
  <c r="BS27" i="29"/>
  <c r="BT27" i="29"/>
  <c r="BU27" i="29"/>
  <c r="BV27" i="29"/>
  <c r="BW27" i="29"/>
  <c r="BX27" i="29"/>
  <c r="BY27" i="29"/>
  <c r="BZ27" i="29"/>
  <c r="CA27" i="29"/>
  <c r="CB27" i="29"/>
  <c r="CC27" i="29"/>
  <c r="CD27" i="29"/>
  <c r="CE27" i="29"/>
  <c r="CF27" i="29"/>
  <c r="CG27" i="29"/>
  <c r="CH27" i="29"/>
  <c r="BD28" i="29"/>
  <c r="BE28" i="29"/>
  <c r="BF28" i="29"/>
  <c r="BG28" i="29"/>
  <c r="BH28" i="29"/>
  <c r="BI28" i="29"/>
  <c r="BJ28" i="29"/>
  <c r="BK28" i="29"/>
  <c r="BL28" i="29"/>
  <c r="BN28" i="29"/>
  <c r="BO28" i="29"/>
  <c r="BQ28" i="29"/>
  <c r="BR28" i="29"/>
  <c r="BS28" i="29"/>
  <c r="BT28" i="29"/>
  <c r="BU28" i="29"/>
  <c r="BV28" i="29"/>
  <c r="BW28" i="29"/>
  <c r="BX28" i="29"/>
  <c r="BY28" i="29"/>
  <c r="BZ28" i="29"/>
  <c r="CA28" i="29"/>
  <c r="CB28" i="29"/>
  <c r="CC28" i="29"/>
  <c r="CD28" i="29"/>
  <c r="CE28" i="29"/>
  <c r="CF28" i="29"/>
  <c r="CG28" i="29"/>
  <c r="CH28" i="29"/>
  <c r="BD29" i="29"/>
  <c r="BE29" i="29"/>
  <c r="BF29" i="29"/>
  <c r="BG29" i="29"/>
  <c r="BH29" i="29"/>
  <c r="BI29" i="29"/>
  <c r="BJ29" i="29"/>
  <c r="BK29" i="29"/>
  <c r="BL29" i="29"/>
  <c r="BN29" i="29"/>
  <c r="BO29" i="29"/>
  <c r="BQ29" i="29"/>
  <c r="BR29" i="29"/>
  <c r="BS29" i="29"/>
  <c r="BT29" i="29"/>
  <c r="BU29" i="29"/>
  <c r="BV29" i="29"/>
  <c r="BW29" i="29"/>
  <c r="BX29" i="29"/>
  <c r="BY29" i="29"/>
  <c r="BZ29" i="29"/>
  <c r="CA29" i="29"/>
  <c r="CB29" i="29"/>
  <c r="CC29" i="29"/>
  <c r="CD29" i="29"/>
  <c r="CE29" i="29"/>
  <c r="CF29" i="29"/>
  <c r="CG29" i="29"/>
  <c r="CH29" i="29"/>
  <c r="BD30" i="29"/>
  <c r="BE30" i="29"/>
  <c r="BF30" i="29"/>
  <c r="BG30" i="29"/>
  <c r="BH30" i="29"/>
  <c r="BI30" i="29"/>
  <c r="BJ30" i="29"/>
  <c r="BK30" i="29"/>
  <c r="BL30" i="29"/>
  <c r="BN30" i="29"/>
  <c r="BO30" i="29"/>
  <c r="BQ30" i="29"/>
  <c r="BR30" i="29"/>
  <c r="BS30" i="29"/>
  <c r="BT30" i="29"/>
  <c r="BU30" i="29"/>
  <c r="BV30" i="29"/>
  <c r="BW30" i="29"/>
  <c r="BX30" i="29"/>
  <c r="BY30" i="29"/>
  <c r="BZ30" i="29"/>
  <c r="CA30" i="29"/>
  <c r="CB30" i="29"/>
  <c r="CC30" i="29"/>
  <c r="CD30" i="29"/>
  <c r="CE30" i="29"/>
  <c r="CF30" i="29"/>
  <c r="CG30" i="29"/>
  <c r="CH30" i="29"/>
  <c r="BD31" i="29"/>
  <c r="BE31" i="29"/>
  <c r="BF31" i="29"/>
  <c r="BG31" i="29"/>
  <c r="BH31" i="29"/>
  <c r="BI31" i="29"/>
  <c r="BJ31" i="29"/>
  <c r="BK31" i="29"/>
  <c r="BL31" i="29"/>
  <c r="BN31" i="29"/>
  <c r="BO31" i="29"/>
  <c r="BQ31" i="29"/>
  <c r="BR31" i="29"/>
  <c r="BS31" i="29"/>
  <c r="BT31" i="29"/>
  <c r="BU31" i="29"/>
  <c r="BV31" i="29"/>
  <c r="BW31" i="29"/>
  <c r="BX31" i="29"/>
  <c r="BY31" i="29"/>
  <c r="BZ31" i="29"/>
  <c r="CA31" i="29"/>
  <c r="CB31" i="29"/>
  <c r="CC31" i="29"/>
  <c r="CD31" i="29"/>
  <c r="CE31" i="29"/>
  <c r="CF31" i="29"/>
  <c r="CG31" i="29"/>
  <c r="CH31" i="29"/>
  <c r="BD32" i="29"/>
  <c r="BE32" i="29"/>
  <c r="BF32" i="29"/>
  <c r="BG32" i="29"/>
  <c r="BH32" i="29"/>
  <c r="BI32" i="29"/>
  <c r="BJ32" i="29"/>
  <c r="BK32" i="29"/>
  <c r="BL32" i="29"/>
  <c r="BN32" i="29"/>
  <c r="BO32" i="29"/>
  <c r="BQ32" i="29"/>
  <c r="BR32" i="29"/>
  <c r="BS32" i="29"/>
  <c r="BT32" i="29"/>
  <c r="BU32" i="29"/>
  <c r="BV32" i="29"/>
  <c r="BW32" i="29"/>
  <c r="BX32" i="29"/>
  <c r="BY32" i="29"/>
  <c r="BZ32" i="29"/>
  <c r="CA32" i="29"/>
  <c r="CB32" i="29"/>
  <c r="CC32" i="29"/>
  <c r="CD32" i="29"/>
  <c r="CE32" i="29"/>
  <c r="CF32" i="29"/>
  <c r="CG32" i="29"/>
  <c r="CH32" i="29"/>
  <c r="BD33" i="29"/>
  <c r="BE33" i="29"/>
  <c r="BF33" i="29"/>
  <c r="BG33" i="29"/>
  <c r="BH33" i="29"/>
  <c r="BI33" i="29"/>
  <c r="BJ33" i="29"/>
  <c r="BK33" i="29"/>
  <c r="BL33" i="29"/>
  <c r="BN33" i="29"/>
  <c r="BO33" i="29"/>
  <c r="BQ33" i="29"/>
  <c r="BR33" i="29"/>
  <c r="BS33" i="29"/>
  <c r="BT33" i="29"/>
  <c r="BU33" i="29"/>
  <c r="BV33" i="29"/>
  <c r="BW33" i="29"/>
  <c r="BX33" i="29"/>
  <c r="BY33" i="29"/>
  <c r="BZ33" i="29"/>
  <c r="CA33" i="29"/>
  <c r="CB33" i="29"/>
  <c r="CC33" i="29"/>
  <c r="CD33" i="29"/>
  <c r="CE33" i="29"/>
  <c r="CF33" i="29"/>
  <c r="CG33" i="29"/>
  <c r="CH33" i="29"/>
  <c r="BD34" i="29"/>
  <c r="BE34" i="29"/>
  <c r="BF34" i="29"/>
  <c r="BG34" i="29"/>
  <c r="BH34" i="29"/>
  <c r="BI34" i="29"/>
  <c r="BJ34" i="29"/>
  <c r="BK34" i="29"/>
  <c r="BL34" i="29"/>
  <c r="BN34" i="29"/>
  <c r="BO34" i="29"/>
  <c r="BQ34" i="29"/>
  <c r="BR34" i="29"/>
  <c r="BS34" i="29"/>
  <c r="BT34" i="29"/>
  <c r="BU34" i="29"/>
  <c r="BV34" i="29"/>
  <c r="BW34" i="29"/>
  <c r="BX34" i="29"/>
  <c r="BY34" i="29"/>
  <c r="BZ34" i="29"/>
  <c r="CA34" i="29"/>
  <c r="CB34" i="29"/>
  <c r="CC34" i="29"/>
  <c r="CD34" i="29"/>
  <c r="CE34" i="29"/>
  <c r="CF34" i="29"/>
  <c r="CG34" i="29"/>
  <c r="CH34" i="29"/>
  <c r="CG10" i="29"/>
  <c r="CF10" i="29"/>
  <c r="CE10" i="29"/>
  <c r="CD10" i="29"/>
  <c r="CC10" i="29"/>
  <c r="CB10" i="29"/>
  <c r="CA10" i="29"/>
  <c r="BZ10" i="29"/>
  <c r="BY10" i="29"/>
  <c r="BX10" i="29"/>
  <c r="BW10" i="29"/>
  <c r="BV10" i="29"/>
  <c r="BU10" i="29"/>
  <c r="BT10" i="29"/>
  <c r="BS10" i="29"/>
  <c r="BR10" i="29"/>
  <c r="BQ10" i="29"/>
  <c r="BO10" i="29"/>
  <c r="BN10" i="29"/>
  <c r="BL10" i="29"/>
  <c r="BK10" i="29"/>
  <c r="BJ10" i="29"/>
  <c r="BI10" i="29"/>
  <c r="BH10" i="29"/>
  <c r="BG10" i="29"/>
  <c r="BF10" i="29"/>
  <c r="BE10" i="29"/>
  <c r="BD10" i="29"/>
  <c r="Y11" i="29"/>
  <c r="Y12" i="29"/>
  <c r="Y13" i="29"/>
  <c r="Y14" i="29"/>
  <c r="Y15" i="29"/>
  <c r="Y16" i="29"/>
  <c r="Y17" i="29"/>
  <c r="Y18" i="29"/>
  <c r="Y19" i="29"/>
  <c r="Y20" i="29"/>
  <c r="Y21" i="29"/>
  <c r="Y22" i="29"/>
  <c r="Y23" i="29"/>
  <c r="Y24" i="29"/>
  <c r="Y25" i="29"/>
  <c r="Y26" i="29"/>
  <c r="Y27" i="29"/>
  <c r="Y28" i="29"/>
  <c r="Y29" i="29"/>
  <c r="Y30" i="29"/>
  <c r="Y31" i="29"/>
  <c r="Y32" i="29"/>
  <c r="Y33" i="29"/>
  <c r="AG11" i="29"/>
  <c r="AG12" i="29"/>
  <c r="AG13" i="29"/>
  <c r="AG14" i="29"/>
  <c r="AG15" i="29"/>
  <c r="AG16" i="29"/>
  <c r="AG17" i="29"/>
  <c r="AG18" i="29"/>
  <c r="AG19" i="29"/>
  <c r="AG20" i="29"/>
  <c r="AG21" i="29"/>
  <c r="AG22" i="29"/>
  <c r="AG23" i="29"/>
  <c r="AG24" i="29"/>
  <c r="AG25" i="29"/>
  <c r="AG26" i="29"/>
  <c r="AG27" i="29"/>
  <c r="AG28" i="29"/>
  <c r="AG29" i="29"/>
  <c r="AG30" i="29"/>
  <c r="AG31" i="29"/>
  <c r="AG32" i="29"/>
  <c r="AG33" i="29"/>
  <c r="AU10" i="29"/>
  <c r="F7" i="25"/>
  <c r="F9" i="25"/>
  <c r="F10" i="25"/>
  <c r="F11" i="25"/>
  <c r="F14" i="25"/>
  <c r="F15" i="25"/>
  <c r="F16" i="25"/>
  <c r="F17" i="25"/>
  <c r="F18" i="25"/>
  <c r="F19" i="25"/>
  <c r="F6" i="25"/>
  <c r="C7" i="25"/>
  <c r="C5" i="26" s="1"/>
  <c r="C8" i="25"/>
  <c r="C6" i="26" s="1"/>
  <c r="C9" i="25"/>
  <c r="C7" i="26" s="1"/>
  <c r="C10" i="25"/>
  <c r="C8" i="26" s="1"/>
  <c r="C11" i="25"/>
  <c r="C12" i="25"/>
  <c r="C10" i="26" s="1"/>
  <c r="C13" i="25"/>
  <c r="C11" i="26" s="1"/>
  <c r="C14" i="25"/>
  <c r="C12" i="26" s="1"/>
  <c r="C15" i="25"/>
  <c r="C13" i="26" s="1"/>
  <c r="C16" i="25"/>
  <c r="C14" i="26" s="1"/>
  <c r="C17" i="25"/>
  <c r="C15" i="26" s="1"/>
  <c r="C18" i="25"/>
  <c r="C16" i="26" s="1"/>
  <c r="C19" i="25"/>
  <c r="C17" i="26" s="1"/>
  <c r="C6" i="25"/>
  <c r="C4" i="26" s="1"/>
  <c r="E7" i="25"/>
  <c r="D5" i="26" s="1"/>
  <c r="E9" i="25"/>
  <c r="D7" i="26" s="1"/>
  <c r="E7" i="26" s="1"/>
  <c r="E10" i="25"/>
  <c r="D8" i="26" s="1"/>
  <c r="E8" i="26" s="1"/>
  <c r="E11" i="25"/>
  <c r="D9" i="26" s="1"/>
  <c r="E9" i="26" s="1"/>
  <c r="E14" i="25"/>
  <c r="D12" i="26" s="1"/>
  <c r="E12" i="26" s="1"/>
  <c r="E15" i="25"/>
  <c r="D13" i="26" s="1"/>
  <c r="E13" i="26" s="1"/>
  <c r="E16" i="25"/>
  <c r="D14" i="26" s="1"/>
  <c r="E14" i="26" s="1"/>
  <c r="E17" i="25"/>
  <c r="D15" i="26" s="1"/>
  <c r="E15" i="26" s="1"/>
  <c r="E18" i="25"/>
  <c r="D16" i="26" s="1"/>
  <c r="E16" i="26" s="1"/>
  <c r="E19" i="25"/>
  <c r="D17" i="26" s="1"/>
  <c r="E17" i="26" s="1"/>
  <c r="E6" i="25"/>
  <c r="D4" i="26" s="1"/>
  <c r="E5" i="25"/>
  <c r="D7" i="25"/>
  <c r="D8" i="25"/>
  <c r="D9" i="25"/>
  <c r="D10" i="25"/>
  <c r="D11" i="25"/>
  <c r="D12" i="25"/>
  <c r="D13" i="25"/>
  <c r="D14" i="25"/>
  <c r="D15" i="25"/>
  <c r="D16" i="25"/>
  <c r="D17" i="25"/>
  <c r="D18" i="25"/>
  <c r="D6" i="25"/>
  <c r="B7" i="25"/>
  <c r="B5" i="26" s="1"/>
  <c r="B8" i="25"/>
  <c r="B6" i="26" s="1"/>
  <c r="B9" i="25"/>
  <c r="B7" i="26" s="1"/>
  <c r="B10" i="25"/>
  <c r="B8" i="26" s="1"/>
  <c r="B11" i="25"/>
  <c r="B9" i="26" s="1"/>
  <c r="B12" i="25"/>
  <c r="B10" i="26" s="1"/>
  <c r="B13" i="25"/>
  <c r="B11" i="26" s="1"/>
  <c r="B14" i="25"/>
  <c r="B12" i="26" s="1"/>
  <c r="B15" i="25"/>
  <c r="B13" i="26" s="1"/>
  <c r="B16" i="25"/>
  <c r="B14" i="26" s="1"/>
  <c r="B17" i="25"/>
  <c r="B15" i="26" s="1"/>
  <c r="B18" i="25"/>
  <c r="B16" i="26" s="1"/>
  <c r="B19" i="25"/>
  <c r="B17" i="26" s="1"/>
  <c r="B6" i="25"/>
  <c r="B4" i="26" s="1"/>
  <c r="M1" i="35"/>
  <c r="C7" i="33"/>
  <c r="C8" i="33"/>
  <c r="C9" i="33"/>
  <c r="C10" i="33"/>
  <c r="C11" i="33"/>
  <c r="C12" i="33"/>
  <c r="C6" i="33"/>
  <c r="D7" i="33"/>
  <c r="C5" i="35" s="1"/>
  <c r="E7" i="33"/>
  <c r="D5" i="35" s="1"/>
  <c r="F7" i="33"/>
  <c r="E5" i="35" s="1"/>
  <c r="G7" i="33"/>
  <c r="F5" i="35" s="1"/>
  <c r="H7" i="33"/>
  <c r="G5" i="35" s="1"/>
  <c r="I7" i="33"/>
  <c r="H5" i="35" s="1"/>
  <c r="J7" i="33"/>
  <c r="I5" i="35" s="1"/>
  <c r="K7" i="33"/>
  <c r="J5" i="35" s="1"/>
  <c r="L7" i="33"/>
  <c r="K5" i="35" s="1"/>
  <c r="M7" i="33"/>
  <c r="L5" i="35" s="1"/>
  <c r="D8" i="33"/>
  <c r="C6" i="35" s="1"/>
  <c r="E8" i="33"/>
  <c r="D6" i="35" s="1"/>
  <c r="F8" i="33"/>
  <c r="E6" i="35" s="1"/>
  <c r="G8" i="33"/>
  <c r="F6" i="35" s="1"/>
  <c r="H8" i="33"/>
  <c r="G6" i="35" s="1"/>
  <c r="I8" i="33"/>
  <c r="H6" i="35" s="1"/>
  <c r="J8" i="33"/>
  <c r="I6" i="35" s="1"/>
  <c r="K8" i="33"/>
  <c r="J6" i="35" s="1"/>
  <c r="L8" i="33"/>
  <c r="K6" i="35" s="1"/>
  <c r="M8" i="33"/>
  <c r="L6" i="35" s="1"/>
  <c r="D9" i="33"/>
  <c r="C7" i="35" s="1"/>
  <c r="E9" i="33"/>
  <c r="D7" i="35" s="1"/>
  <c r="F9" i="33"/>
  <c r="E7" i="35" s="1"/>
  <c r="G9" i="33"/>
  <c r="F7" i="35" s="1"/>
  <c r="H9" i="33"/>
  <c r="G7" i="35" s="1"/>
  <c r="I9" i="33"/>
  <c r="H7" i="35" s="1"/>
  <c r="J9" i="33"/>
  <c r="I7" i="35" s="1"/>
  <c r="K9" i="33"/>
  <c r="J7" i="35" s="1"/>
  <c r="L9" i="33"/>
  <c r="K7" i="35" s="1"/>
  <c r="M9" i="33"/>
  <c r="L7" i="35" s="1"/>
  <c r="D10" i="33"/>
  <c r="C8" i="35" s="1"/>
  <c r="E10" i="33"/>
  <c r="D8" i="35" s="1"/>
  <c r="F10" i="33"/>
  <c r="E8" i="35" s="1"/>
  <c r="G10" i="33"/>
  <c r="F8" i="35" s="1"/>
  <c r="H10" i="33"/>
  <c r="G8" i="35" s="1"/>
  <c r="I10" i="33"/>
  <c r="H8" i="35" s="1"/>
  <c r="J10" i="33"/>
  <c r="I8" i="35" s="1"/>
  <c r="K10" i="33"/>
  <c r="J8" i="35" s="1"/>
  <c r="L10" i="33"/>
  <c r="K8" i="35" s="1"/>
  <c r="M10" i="33"/>
  <c r="L8" i="35" s="1"/>
  <c r="D11" i="33"/>
  <c r="C9" i="35" s="1"/>
  <c r="E11" i="33"/>
  <c r="D9" i="35" s="1"/>
  <c r="F11" i="33"/>
  <c r="E9" i="35" s="1"/>
  <c r="G11" i="33"/>
  <c r="F9" i="35" s="1"/>
  <c r="H11" i="33"/>
  <c r="G9" i="35" s="1"/>
  <c r="I11" i="33"/>
  <c r="H9" i="35" s="1"/>
  <c r="J11" i="33"/>
  <c r="I9" i="35" s="1"/>
  <c r="K11" i="33"/>
  <c r="J9" i="35" s="1"/>
  <c r="L11" i="33"/>
  <c r="K9" i="35" s="1"/>
  <c r="M11" i="33"/>
  <c r="L9" i="35" s="1"/>
  <c r="D12" i="33"/>
  <c r="C10" i="35" s="1"/>
  <c r="E12" i="33"/>
  <c r="D10" i="35" s="1"/>
  <c r="F12" i="33"/>
  <c r="E10" i="35" s="1"/>
  <c r="G12" i="33"/>
  <c r="F10" i="35" s="1"/>
  <c r="H12" i="33"/>
  <c r="G10" i="35" s="1"/>
  <c r="I12" i="33"/>
  <c r="H10" i="35" s="1"/>
  <c r="J12" i="33"/>
  <c r="I10" i="35" s="1"/>
  <c r="K12" i="33"/>
  <c r="J10" i="35" s="1"/>
  <c r="L12" i="33"/>
  <c r="K10" i="35" s="1"/>
  <c r="M12" i="33"/>
  <c r="L10" i="35" s="1"/>
  <c r="E6" i="33"/>
  <c r="D4" i="35" s="1"/>
  <c r="F6" i="33"/>
  <c r="E4" i="35" s="1"/>
  <c r="G6" i="33"/>
  <c r="F4" i="35" s="1"/>
  <c r="H6" i="33"/>
  <c r="G4" i="35" s="1"/>
  <c r="I6" i="33"/>
  <c r="H4" i="35" s="1"/>
  <c r="J6" i="33"/>
  <c r="I4" i="35" s="1"/>
  <c r="K6" i="33"/>
  <c r="J4" i="35" s="1"/>
  <c r="L6" i="33"/>
  <c r="K4" i="35" s="1"/>
  <c r="M6" i="33"/>
  <c r="L4" i="35" s="1"/>
  <c r="D6" i="33"/>
  <c r="E5" i="33"/>
  <c r="D3" i="35" s="1"/>
  <c r="F5" i="33"/>
  <c r="E3" i="35" s="1"/>
  <c r="G5" i="33"/>
  <c r="F3" i="35" s="1"/>
  <c r="H5" i="33"/>
  <c r="G3" i="35" s="1"/>
  <c r="I5" i="33"/>
  <c r="H3" i="35" s="1"/>
  <c r="J5" i="33"/>
  <c r="I3" i="35" s="1"/>
  <c r="K5" i="33"/>
  <c r="J3" i="35" s="1"/>
  <c r="L5" i="33"/>
  <c r="K3" i="35" s="1"/>
  <c r="M5" i="33"/>
  <c r="L3" i="35" s="1"/>
  <c r="D5" i="33"/>
  <c r="C3" i="35" s="1"/>
  <c r="B7" i="33"/>
  <c r="B8" i="33"/>
  <c r="B9" i="33"/>
  <c r="B10" i="33"/>
  <c r="B11" i="33"/>
  <c r="B12" i="33"/>
  <c r="B6" i="33"/>
  <c r="A7" i="33"/>
  <c r="A5" i="35" s="1"/>
  <c r="A8" i="33"/>
  <c r="A6" i="35" s="1"/>
  <c r="A9" i="33"/>
  <c r="A7" i="35" s="1"/>
  <c r="A10" i="33"/>
  <c r="A8" i="35" s="1"/>
  <c r="A11" i="33"/>
  <c r="A9" i="35" s="1"/>
  <c r="A12" i="33"/>
  <c r="A10" i="35" s="1"/>
  <c r="A6" i="33"/>
  <c r="A4" i="35" s="1"/>
  <c r="U10" i="32"/>
  <c r="U11" i="32"/>
  <c r="U12" i="32"/>
  <c r="U13" i="32"/>
  <c r="U14" i="32"/>
  <c r="BE10" i="32"/>
  <c r="BE11" i="32"/>
  <c r="BE12" i="32"/>
  <c r="BE13" i="32"/>
  <c r="BE14" i="32"/>
  <c r="BE15" i="32"/>
  <c r="BE9" i="32"/>
  <c r="BG10" i="32"/>
  <c r="BG11" i="32"/>
  <c r="BG12" i="32"/>
  <c r="BG13" i="32"/>
  <c r="BG14" i="32"/>
  <c r="BG15" i="32"/>
  <c r="BG9" i="32"/>
  <c r="AM6" i="32"/>
  <c r="V10" i="32"/>
  <c r="V11" i="32"/>
  <c r="V12" i="32"/>
  <c r="V13" i="32"/>
  <c r="V14" i="32"/>
  <c r="V15" i="32"/>
  <c r="CC15" i="32"/>
  <c r="CB15" i="32"/>
  <c r="CA15" i="32"/>
  <c r="BZ15" i="32"/>
  <c r="BY15" i="32"/>
  <c r="BX15" i="32"/>
  <c r="BW15" i="32"/>
  <c r="BV15" i="32"/>
  <c r="BU15" i="32"/>
  <c r="BT15" i="32"/>
  <c r="BS15" i="32"/>
  <c r="BR15" i="32"/>
  <c r="BQ15" i="32"/>
  <c r="BP15" i="32"/>
  <c r="BO15" i="32"/>
  <c r="BN15" i="32"/>
  <c r="BM15" i="32"/>
  <c r="BL15" i="32"/>
  <c r="BK15" i="32"/>
  <c r="BJ15" i="32"/>
  <c r="BI15" i="32"/>
  <c r="BF15" i="32"/>
  <c r="BC15" i="32"/>
  <c r="BB15" i="32"/>
  <c r="BA15" i="32"/>
  <c r="AZ15" i="32"/>
  <c r="AY15" i="32"/>
  <c r="AX15" i="32"/>
  <c r="AW15" i="32"/>
  <c r="AV15" i="32"/>
  <c r="AU15" i="32"/>
  <c r="AT15" i="32"/>
  <c r="AR15" i="32"/>
  <c r="AP15" i="32"/>
  <c r="AN15" i="32"/>
  <c r="AM15" i="32"/>
  <c r="AL15" i="32"/>
  <c r="AK15" i="32"/>
  <c r="AJ15" i="32"/>
  <c r="AI15" i="32"/>
  <c r="AH15" i="32"/>
  <c r="AG15" i="32"/>
  <c r="AF15" i="32"/>
  <c r="AE15" i="32"/>
  <c r="AD15" i="32"/>
  <c r="P12" i="33"/>
  <c r="W15" i="32"/>
  <c r="CC14" i="32"/>
  <c r="CB14" i="32"/>
  <c r="CA14" i="32"/>
  <c r="BZ14" i="32"/>
  <c r="BY14" i="32"/>
  <c r="BX14" i="32"/>
  <c r="BW14" i="32"/>
  <c r="BV14" i="32"/>
  <c r="BU14" i="32"/>
  <c r="BT14" i="32"/>
  <c r="BS14" i="32"/>
  <c r="BR14" i="32"/>
  <c r="BQ14" i="32"/>
  <c r="BP14" i="32"/>
  <c r="BO14" i="32"/>
  <c r="BN14" i="32"/>
  <c r="BM14" i="32"/>
  <c r="BL14" i="32"/>
  <c r="BK14" i="32"/>
  <c r="BJ14" i="32"/>
  <c r="BI14" i="32"/>
  <c r="BF14" i="32"/>
  <c r="BC14" i="32"/>
  <c r="BB14" i="32"/>
  <c r="BA14" i="32"/>
  <c r="AZ14" i="32"/>
  <c r="AY14" i="32"/>
  <c r="AX14" i="32"/>
  <c r="AW14" i="32"/>
  <c r="AV14" i="32"/>
  <c r="AU14" i="32"/>
  <c r="AT14" i="32"/>
  <c r="AR14" i="32"/>
  <c r="AP14" i="32"/>
  <c r="AN14" i="32"/>
  <c r="AM14" i="32"/>
  <c r="AL14" i="32"/>
  <c r="AK14" i="32"/>
  <c r="AJ14" i="32"/>
  <c r="AI14" i="32"/>
  <c r="AH14" i="32"/>
  <c r="AG14" i="32"/>
  <c r="AF14" i="32"/>
  <c r="AE14" i="32"/>
  <c r="AD14" i="32"/>
  <c r="AC14" i="32"/>
  <c r="Z14" i="32"/>
  <c r="P11" i="33" s="1"/>
  <c r="W14" i="32"/>
  <c r="CC13" i="32"/>
  <c r="CB13" i="32"/>
  <c r="CA13" i="32"/>
  <c r="BZ13" i="32"/>
  <c r="BY13" i="32"/>
  <c r="BX13" i="32"/>
  <c r="BW13" i="32"/>
  <c r="BV13" i="32"/>
  <c r="BU13" i="32"/>
  <c r="BT13" i="32"/>
  <c r="BS13" i="32"/>
  <c r="BR13" i="32"/>
  <c r="BQ13" i="32"/>
  <c r="BP13" i="32"/>
  <c r="BO13" i="32"/>
  <c r="BN13" i="32"/>
  <c r="BM13" i="32"/>
  <c r="BL13" i="32"/>
  <c r="BK13" i="32"/>
  <c r="BJ13" i="32"/>
  <c r="BI13" i="32"/>
  <c r="BF13" i="32"/>
  <c r="BC13" i="32"/>
  <c r="BB13" i="32"/>
  <c r="BA13" i="32"/>
  <c r="AZ13" i="32"/>
  <c r="AY13" i="32"/>
  <c r="AX13" i="32"/>
  <c r="AW13" i="32"/>
  <c r="AV13" i="32"/>
  <c r="AU13" i="32"/>
  <c r="AT13" i="32"/>
  <c r="AR13" i="32"/>
  <c r="AP13" i="32"/>
  <c r="AN13" i="32"/>
  <c r="AM13" i="32"/>
  <c r="AL13" i="32"/>
  <c r="AK13" i="32"/>
  <c r="AJ13" i="32"/>
  <c r="AI13" i="32"/>
  <c r="AH13" i="32"/>
  <c r="AG13" i="32"/>
  <c r="AF13" i="32"/>
  <c r="AE13" i="32"/>
  <c r="AD13" i="32"/>
  <c r="AC13" i="32"/>
  <c r="Z13" i="32"/>
  <c r="P10" i="33" s="1"/>
  <c r="W13" i="32"/>
  <c r="CC12" i="32"/>
  <c r="CB12" i="32"/>
  <c r="CA12" i="32"/>
  <c r="BZ12" i="32"/>
  <c r="BY12" i="32"/>
  <c r="BX12" i="32"/>
  <c r="BW12" i="32"/>
  <c r="BV12" i="32"/>
  <c r="BU12" i="32"/>
  <c r="BT12" i="32"/>
  <c r="BS12" i="32"/>
  <c r="BR12" i="32"/>
  <c r="BQ12" i="32"/>
  <c r="BP12" i="32"/>
  <c r="BO12" i="32"/>
  <c r="BN12" i="32"/>
  <c r="BM12" i="32"/>
  <c r="BL12" i="32"/>
  <c r="BK12" i="32"/>
  <c r="BJ12" i="32"/>
  <c r="BI12" i="32"/>
  <c r="BF12" i="32"/>
  <c r="BC12" i="32"/>
  <c r="BB12" i="32"/>
  <c r="BA12" i="32"/>
  <c r="AZ12" i="32"/>
  <c r="AY12" i="32"/>
  <c r="AX12" i="32"/>
  <c r="AW12" i="32"/>
  <c r="AV12" i="32"/>
  <c r="AU12" i="32"/>
  <c r="AT12" i="32"/>
  <c r="AR12" i="32"/>
  <c r="AP12" i="32"/>
  <c r="AN12" i="32"/>
  <c r="AM12" i="32"/>
  <c r="AL12" i="32"/>
  <c r="AK12" i="32"/>
  <c r="AJ12" i="32"/>
  <c r="AI12" i="32"/>
  <c r="AH12" i="32"/>
  <c r="AG12" i="32"/>
  <c r="AF12" i="32"/>
  <c r="AE12" i="32"/>
  <c r="AD12" i="32"/>
  <c r="AC12" i="32"/>
  <c r="Z12" i="32"/>
  <c r="P9" i="33" s="1"/>
  <c r="W12" i="32"/>
  <c r="CC11" i="32"/>
  <c r="CB11" i="32"/>
  <c r="CA11" i="32"/>
  <c r="BZ11" i="32"/>
  <c r="BY11" i="32"/>
  <c r="BX11" i="32"/>
  <c r="BW11" i="32"/>
  <c r="BV11" i="32"/>
  <c r="BU11" i="32"/>
  <c r="BT11" i="32"/>
  <c r="BS11" i="32"/>
  <c r="BR11" i="32"/>
  <c r="BQ11" i="32"/>
  <c r="BP11" i="32"/>
  <c r="BO11" i="32"/>
  <c r="BN11" i="32"/>
  <c r="BM11" i="32"/>
  <c r="BL11" i="32"/>
  <c r="BK11" i="32"/>
  <c r="BJ11" i="32"/>
  <c r="BI11" i="32"/>
  <c r="BF11" i="32"/>
  <c r="BC11" i="32"/>
  <c r="BB11" i="32"/>
  <c r="BA11" i="32"/>
  <c r="AZ11" i="32"/>
  <c r="AY11" i="32"/>
  <c r="AX11" i="32"/>
  <c r="AW11" i="32"/>
  <c r="AV11" i="32"/>
  <c r="AU11" i="32"/>
  <c r="AT11" i="32"/>
  <c r="AR11" i="32"/>
  <c r="AP11" i="32"/>
  <c r="AN11" i="32"/>
  <c r="AM11" i="32"/>
  <c r="AL11" i="32"/>
  <c r="AK11" i="32"/>
  <c r="AJ11" i="32"/>
  <c r="AI11" i="32"/>
  <c r="AH11" i="32"/>
  <c r="AG11" i="32"/>
  <c r="AF11" i="32"/>
  <c r="AE11" i="32"/>
  <c r="AD11" i="32"/>
  <c r="AC11" i="32"/>
  <c r="Z11" i="32"/>
  <c r="P8" i="33" s="1"/>
  <c r="W11" i="32"/>
  <c r="CC10" i="32"/>
  <c r="CB10" i="32"/>
  <c r="CA10" i="32"/>
  <c r="BZ10" i="32"/>
  <c r="BY10" i="32"/>
  <c r="BX10" i="32"/>
  <c r="BW10" i="32"/>
  <c r="BV10" i="32"/>
  <c r="BU10" i="32"/>
  <c r="BT10" i="32"/>
  <c r="BS10" i="32"/>
  <c r="BR10" i="32"/>
  <c r="BQ10" i="32"/>
  <c r="BP10" i="32"/>
  <c r="BO10" i="32"/>
  <c r="BN10" i="32"/>
  <c r="BM10" i="32"/>
  <c r="BL10" i="32"/>
  <c r="BK10" i="32"/>
  <c r="BJ10" i="32"/>
  <c r="BI10" i="32"/>
  <c r="BF10" i="32"/>
  <c r="BC10" i="32"/>
  <c r="BB10" i="32"/>
  <c r="BA10" i="32"/>
  <c r="AZ10" i="32"/>
  <c r="AY10" i="32"/>
  <c r="AX10" i="32"/>
  <c r="AW10" i="32"/>
  <c r="AV10" i="32"/>
  <c r="AU10" i="32"/>
  <c r="AT10" i="32"/>
  <c r="AR10" i="32"/>
  <c r="AP10" i="32"/>
  <c r="AN10" i="32"/>
  <c r="AM10" i="32"/>
  <c r="AL10" i="32"/>
  <c r="AK10" i="32"/>
  <c r="AJ10" i="32"/>
  <c r="AI10" i="32"/>
  <c r="AH10" i="32"/>
  <c r="AG10" i="32"/>
  <c r="AF10" i="32"/>
  <c r="AE10" i="32"/>
  <c r="AD10" i="32"/>
  <c r="AC10" i="32"/>
  <c r="J3" i="32" s="1"/>
  <c r="Z10" i="32"/>
  <c r="W10" i="32"/>
  <c r="CC9" i="32"/>
  <c r="CB9" i="32"/>
  <c r="CA9" i="32"/>
  <c r="BZ9" i="32"/>
  <c r="BY9" i="32"/>
  <c r="BX9" i="32"/>
  <c r="BW9" i="32"/>
  <c r="BV9" i="32"/>
  <c r="BU9" i="32"/>
  <c r="BT9" i="32"/>
  <c r="BS9" i="32"/>
  <c r="BS5" i="32" s="1"/>
  <c r="BR9" i="32"/>
  <c r="BR5" i="32" s="1"/>
  <c r="BQ9" i="32"/>
  <c r="BQ5" i="32" s="1"/>
  <c r="BP9" i="32"/>
  <c r="BO9" i="32"/>
  <c r="BN9" i="32"/>
  <c r="BM9" i="32"/>
  <c r="BL9" i="32"/>
  <c r="BL5" i="32" s="1"/>
  <c r="BK9" i="32"/>
  <c r="BK5" i="32" s="1"/>
  <c r="BJ9" i="32"/>
  <c r="BJ5" i="32" s="1"/>
  <c r="P37" i="11" s="1"/>
  <c r="BI9" i="32"/>
  <c r="BI5" i="32" s="1"/>
  <c r="BF9" i="32"/>
  <c r="BC9" i="32"/>
  <c r="BB9" i="32"/>
  <c r="BA9" i="32"/>
  <c r="AZ9" i="32"/>
  <c r="AY9" i="32"/>
  <c r="AX9" i="32"/>
  <c r="AX5" i="32" s="1"/>
  <c r="F34" i="11" s="1"/>
  <c r="AW9" i="32"/>
  <c r="AW5" i="32" s="1"/>
  <c r="E34" i="11" s="1"/>
  <c r="AV9" i="32"/>
  <c r="AU9" i="32"/>
  <c r="AT9" i="32"/>
  <c r="AR9" i="32"/>
  <c r="AP9" i="32"/>
  <c r="AN9" i="32"/>
  <c r="AM9" i="32"/>
  <c r="T5" i="32" s="1"/>
  <c r="AL9" i="32"/>
  <c r="S5" i="32" s="1"/>
  <c r="AK9" i="32"/>
  <c r="AJ9" i="32"/>
  <c r="AI9" i="32"/>
  <c r="P5" i="32" s="1"/>
  <c r="AH9" i="32"/>
  <c r="AG9" i="32"/>
  <c r="N5" i="32" s="1"/>
  <c r="AF9" i="32"/>
  <c r="M5" i="32" s="1"/>
  <c r="AE9" i="32"/>
  <c r="L5" i="32" s="1"/>
  <c r="AD9" i="32"/>
  <c r="W9" i="32"/>
  <c r="V9" i="32"/>
  <c r="AQ5" i="27"/>
  <c r="AU5" i="27"/>
  <c r="AH11" i="27"/>
  <c r="AI11" i="27"/>
  <c r="AJ11" i="27"/>
  <c r="AK11" i="27"/>
  <c r="AL11" i="27"/>
  <c r="AM11" i="27"/>
  <c r="AN11" i="27"/>
  <c r="AO11" i="27"/>
  <c r="AP11" i="27"/>
  <c r="AR11" i="27"/>
  <c r="AS11" i="27"/>
  <c r="AT11" i="27"/>
  <c r="AV11" i="27"/>
  <c r="AW11" i="27"/>
  <c r="AX11" i="27"/>
  <c r="AY11" i="27"/>
  <c r="AZ11" i="27"/>
  <c r="BA11" i="27"/>
  <c r="BB11" i="27"/>
  <c r="BC11" i="27"/>
  <c r="BD11" i="27"/>
  <c r="BE11" i="27"/>
  <c r="BF11" i="27"/>
  <c r="BG11" i="27"/>
  <c r="BH11" i="27"/>
  <c r="BI11" i="27"/>
  <c r="BJ11" i="27"/>
  <c r="BK11" i="27"/>
  <c r="BL11" i="27"/>
  <c r="BM11" i="27"/>
  <c r="BN11" i="27"/>
  <c r="BO11" i="27"/>
  <c r="BP11" i="27"/>
  <c r="BQ11" i="27"/>
  <c r="U11" i="27"/>
  <c r="H8" i="25" s="1"/>
  <c r="Y9" i="27"/>
  <c r="P11" i="27"/>
  <c r="Q11" i="27"/>
  <c r="R11" i="27"/>
  <c r="BQ22" i="27"/>
  <c r="BP22" i="27"/>
  <c r="BO22" i="27"/>
  <c r="BN22" i="27"/>
  <c r="BM22" i="27"/>
  <c r="BL22" i="27"/>
  <c r="BK22" i="27"/>
  <c r="BJ22" i="27"/>
  <c r="BI22" i="27"/>
  <c r="BH22" i="27"/>
  <c r="BG22" i="27"/>
  <c r="BF22" i="27"/>
  <c r="BE22" i="27"/>
  <c r="BD22" i="27"/>
  <c r="BC22" i="27"/>
  <c r="BB22" i="27"/>
  <c r="BA22" i="27"/>
  <c r="AZ22" i="27"/>
  <c r="AY22" i="27"/>
  <c r="AX22" i="27"/>
  <c r="AW22" i="27"/>
  <c r="AV22" i="27"/>
  <c r="AT22" i="27"/>
  <c r="AS22" i="27"/>
  <c r="AR22" i="27"/>
  <c r="AP22" i="27"/>
  <c r="AO22" i="27"/>
  <c r="AN22" i="27"/>
  <c r="AM22" i="27"/>
  <c r="AL22" i="27"/>
  <c r="AK22" i="27"/>
  <c r="AJ22" i="27"/>
  <c r="AI22" i="27"/>
  <c r="AH22" i="27"/>
  <c r="AF22" i="27"/>
  <c r="AD22" i="27"/>
  <c r="AB22" i="27"/>
  <c r="Y22" i="27"/>
  <c r="H19" i="25"/>
  <c r="Q22" i="27"/>
  <c r="BP15" i="27"/>
  <c r="BO15" i="27"/>
  <c r="BN15" i="27"/>
  <c r="BM15" i="27"/>
  <c r="BL15" i="27"/>
  <c r="BK15" i="27"/>
  <c r="BJ15" i="27"/>
  <c r="BI15" i="27"/>
  <c r="BH15" i="27"/>
  <c r="BG15" i="27"/>
  <c r="BF15" i="27"/>
  <c r="BE15" i="27"/>
  <c r="BD15" i="27"/>
  <c r="BC15" i="27"/>
  <c r="BB15" i="27"/>
  <c r="BA15" i="27"/>
  <c r="AZ15" i="27"/>
  <c r="AY15" i="27"/>
  <c r="AX15" i="27"/>
  <c r="AW15" i="27"/>
  <c r="AV15" i="27"/>
  <c r="AS15" i="27"/>
  <c r="AR15" i="27"/>
  <c r="AP15" i="27"/>
  <c r="AO15" i="27"/>
  <c r="AN15" i="27"/>
  <c r="AM15" i="27"/>
  <c r="AK15" i="27"/>
  <c r="AJ15" i="27"/>
  <c r="AI15" i="27"/>
  <c r="AH15" i="27"/>
  <c r="R15" i="27"/>
  <c r="BP16" i="27"/>
  <c r="BO16" i="27"/>
  <c r="BN16" i="27"/>
  <c r="BM16" i="27"/>
  <c r="BL16" i="27"/>
  <c r="BK16" i="27"/>
  <c r="BJ16" i="27"/>
  <c r="BI16" i="27"/>
  <c r="BH16" i="27"/>
  <c r="BG16" i="27"/>
  <c r="BF16" i="27"/>
  <c r="BE16" i="27"/>
  <c r="BD16" i="27"/>
  <c r="BC16" i="27"/>
  <c r="BB16" i="27"/>
  <c r="BA16" i="27"/>
  <c r="AZ16" i="27"/>
  <c r="AY16" i="27"/>
  <c r="AX16" i="27"/>
  <c r="AW16" i="27"/>
  <c r="AV16" i="27"/>
  <c r="AS16" i="27"/>
  <c r="AR16" i="27"/>
  <c r="AP16" i="27"/>
  <c r="AO16" i="27"/>
  <c r="AN16" i="27"/>
  <c r="AM16" i="27"/>
  <c r="AL16" i="27"/>
  <c r="AJ16" i="27"/>
  <c r="AI16" i="27"/>
  <c r="AH16" i="27"/>
  <c r="R16" i="27"/>
  <c r="BQ19" i="27"/>
  <c r="BP19" i="27"/>
  <c r="BO19" i="27"/>
  <c r="BN19" i="27"/>
  <c r="BM19" i="27"/>
  <c r="BL19" i="27"/>
  <c r="BK19" i="27"/>
  <c r="BJ19" i="27"/>
  <c r="BI19" i="27"/>
  <c r="BH19" i="27"/>
  <c r="BG19" i="27"/>
  <c r="BF19" i="27"/>
  <c r="BE19" i="27"/>
  <c r="BD19" i="27"/>
  <c r="BC19" i="27"/>
  <c r="BB19" i="27"/>
  <c r="BA19" i="27"/>
  <c r="AZ19" i="27"/>
  <c r="AY19" i="27"/>
  <c r="AX19" i="27"/>
  <c r="AW19" i="27"/>
  <c r="AV19" i="27"/>
  <c r="AT19" i="27"/>
  <c r="AS19" i="27"/>
  <c r="AR19" i="27"/>
  <c r="AP19" i="27"/>
  <c r="AO19" i="27"/>
  <c r="AN19" i="27"/>
  <c r="AM19" i="27"/>
  <c r="AL19" i="27"/>
  <c r="AK19" i="27"/>
  <c r="AJ19" i="27"/>
  <c r="AI19" i="27"/>
  <c r="AH19" i="27"/>
  <c r="AF19" i="27"/>
  <c r="AD19" i="27"/>
  <c r="AB19" i="27"/>
  <c r="Y19" i="27"/>
  <c r="X19" i="27"/>
  <c r="U19" i="27"/>
  <c r="H16" i="25" s="1"/>
  <c r="R19" i="27"/>
  <c r="Q19" i="27"/>
  <c r="P19" i="27"/>
  <c r="BQ14" i="27"/>
  <c r="BP14" i="27"/>
  <c r="BO14" i="27"/>
  <c r="BN14" i="27"/>
  <c r="BM14" i="27"/>
  <c r="BL14" i="27"/>
  <c r="BK14" i="27"/>
  <c r="BJ14" i="27"/>
  <c r="BI14" i="27"/>
  <c r="BH14" i="27"/>
  <c r="BG14" i="27"/>
  <c r="BF14" i="27"/>
  <c r="BE14" i="27"/>
  <c r="BD14" i="27"/>
  <c r="BC14" i="27"/>
  <c r="BB14" i="27"/>
  <c r="BA14" i="27"/>
  <c r="AZ14" i="27"/>
  <c r="AY14" i="27"/>
  <c r="AX14" i="27"/>
  <c r="AW14" i="27"/>
  <c r="AV14" i="27"/>
  <c r="AT14" i="27"/>
  <c r="AS14" i="27"/>
  <c r="AR14" i="27"/>
  <c r="AP14" i="27"/>
  <c r="AO14" i="27"/>
  <c r="AN14" i="27"/>
  <c r="AM14" i="27"/>
  <c r="AL14" i="27"/>
  <c r="AK14" i="27"/>
  <c r="AJ14" i="27"/>
  <c r="AI14" i="27"/>
  <c r="AH14" i="27"/>
  <c r="AF14" i="27"/>
  <c r="AD14" i="27"/>
  <c r="AB14" i="27"/>
  <c r="Y14" i="27"/>
  <c r="X14" i="27"/>
  <c r="U14" i="27"/>
  <c r="H11" i="25" s="1"/>
  <c r="R14" i="27"/>
  <c r="Q14" i="27"/>
  <c r="P14" i="27"/>
  <c r="BQ18" i="27"/>
  <c r="BP18" i="27"/>
  <c r="BO18" i="27"/>
  <c r="BN18" i="27"/>
  <c r="BM18" i="27"/>
  <c r="BL18" i="27"/>
  <c r="BK18" i="27"/>
  <c r="BJ18" i="27"/>
  <c r="BI18" i="27"/>
  <c r="BH18" i="27"/>
  <c r="BG18" i="27"/>
  <c r="BF18" i="27"/>
  <c r="BE18" i="27"/>
  <c r="BD18" i="27"/>
  <c r="BC18" i="27"/>
  <c r="BB18" i="27"/>
  <c r="BA18" i="27"/>
  <c r="AZ18" i="27"/>
  <c r="AY18" i="27"/>
  <c r="AX18" i="27"/>
  <c r="AW18" i="27"/>
  <c r="AV18" i="27"/>
  <c r="AT18" i="27"/>
  <c r="AS18" i="27"/>
  <c r="AR18" i="27"/>
  <c r="AP18" i="27"/>
  <c r="AO18" i="27"/>
  <c r="AN18" i="27"/>
  <c r="AM18" i="27"/>
  <c r="AL18" i="27"/>
  <c r="AK18" i="27"/>
  <c r="AJ18" i="27"/>
  <c r="AI18" i="27"/>
  <c r="AH18" i="27"/>
  <c r="AF18" i="27"/>
  <c r="AD18" i="27"/>
  <c r="AB18" i="27"/>
  <c r="Y18" i="27"/>
  <c r="X18" i="27"/>
  <c r="U18" i="27"/>
  <c r="H15" i="25" s="1"/>
  <c r="R18" i="27"/>
  <c r="Q18" i="27"/>
  <c r="P18" i="27"/>
  <c r="BQ13" i="27"/>
  <c r="BP13" i="27"/>
  <c r="BO13" i="27"/>
  <c r="BN13" i="27"/>
  <c r="BM13" i="27"/>
  <c r="BL13" i="27"/>
  <c r="BK13" i="27"/>
  <c r="BJ13" i="27"/>
  <c r="BI13" i="27"/>
  <c r="BH13" i="27"/>
  <c r="BG13" i="27"/>
  <c r="BF13" i="27"/>
  <c r="BE13" i="27"/>
  <c r="BD13" i="27"/>
  <c r="BC13" i="27"/>
  <c r="BB13" i="27"/>
  <c r="BA13" i="27"/>
  <c r="AZ13" i="27"/>
  <c r="AY13" i="27"/>
  <c r="AX13" i="27"/>
  <c r="AW13" i="27"/>
  <c r="AV13" i="27"/>
  <c r="AT13" i="27"/>
  <c r="AS13" i="27"/>
  <c r="AR13" i="27"/>
  <c r="AP13" i="27"/>
  <c r="AO13" i="27"/>
  <c r="AN13" i="27"/>
  <c r="AM13" i="27"/>
  <c r="AL13" i="27"/>
  <c r="AK13" i="27"/>
  <c r="AJ13" i="27"/>
  <c r="AI13" i="27"/>
  <c r="AH13" i="27"/>
  <c r="AF13" i="27"/>
  <c r="AD13" i="27"/>
  <c r="AB13" i="27"/>
  <c r="Y13" i="27"/>
  <c r="X13" i="27"/>
  <c r="U13" i="27"/>
  <c r="H10" i="25" s="1"/>
  <c r="R13" i="27"/>
  <c r="Q13" i="27"/>
  <c r="P13" i="27"/>
  <c r="BQ21" i="27"/>
  <c r="BP21" i="27"/>
  <c r="BO21" i="27"/>
  <c r="BN21" i="27"/>
  <c r="BM21" i="27"/>
  <c r="BL21" i="27"/>
  <c r="BK21" i="27"/>
  <c r="BJ21" i="27"/>
  <c r="BI21" i="27"/>
  <c r="BH21" i="27"/>
  <c r="BG21" i="27"/>
  <c r="BF21" i="27"/>
  <c r="BE21" i="27"/>
  <c r="BD21" i="27"/>
  <c r="BC21" i="27"/>
  <c r="BB21" i="27"/>
  <c r="BA21" i="27"/>
  <c r="AZ21" i="27"/>
  <c r="AY21" i="27"/>
  <c r="AX21" i="27"/>
  <c r="AW21" i="27"/>
  <c r="AV21" i="27"/>
  <c r="AT21" i="27"/>
  <c r="AS21" i="27"/>
  <c r="AR21" i="27"/>
  <c r="AP21" i="27"/>
  <c r="AO21" i="27"/>
  <c r="AN21" i="27"/>
  <c r="AM21" i="27"/>
  <c r="AL21" i="27"/>
  <c r="AK21" i="27"/>
  <c r="AJ21" i="27"/>
  <c r="AI21" i="27"/>
  <c r="AH21" i="27"/>
  <c r="AF21" i="27"/>
  <c r="AD21" i="27"/>
  <c r="AB21" i="27"/>
  <c r="Y21" i="27"/>
  <c r="X21" i="27"/>
  <c r="U21" i="27"/>
  <c r="H18" i="25" s="1"/>
  <c r="R21" i="27"/>
  <c r="Q21" i="27"/>
  <c r="P21" i="27"/>
  <c r="BQ20" i="27"/>
  <c r="BP20" i="27"/>
  <c r="BO20" i="27"/>
  <c r="BN20" i="27"/>
  <c r="BM20" i="27"/>
  <c r="BL20" i="27"/>
  <c r="BK20" i="27"/>
  <c r="BJ20" i="27"/>
  <c r="BI20" i="27"/>
  <c r="BH20" i="27"/>
  <c r="BG20" i="27"/>
  <c r="BF20" i="27"/>
  <c r="BE20" i="27"/>
  <c r="BD20" i="27"/>
  <c r="BC20" i="27"/>
  <c r="BB20" i="27"/>
  <c r="BA20" i="27"/>
  <c r="AZ20" i="27"/>
  <c r="AY20" i="27"/>
  <c r="AX20" i="27"/>
  <c r="AW20" i="27"/>
  <c r="AV20" i="27"/>
  <c r="AT20" i="27"/>
  <c r="AS20" i="27"/>
  <c r="AR20" i="27"/>
  <c r="AP20" i="27"/>
  <c r="AO20" i="27"/>
  <c r="AN20" i="27"/>
  <c r="AM20" i="27"/>
  <c r="AL20" i="27"/>
  <c r="AK20" i="27"/>
  <c r="AJ20" i="27"/>
  <c r="AI20" i="27"/>
  <c r="AH20" i="27"/>
  <c r="AF20" i="27"/>
  <c r="AD20" i="27"/>
  <c r="AB20" i="27"/>
  <c r="Y20" i="27"/>
  <c r="X20" i="27"/>
  <c r="U20" i="27"/>
  <c r="H17" i="25" s="1"/>
  <c r="R20" i="27"/>
  <c r="Q20" i="27"/>
  <c r="P20" i="27"/>
  <c r="BQ17" i="27"/>
  <c r="BP17" i="27"/>
  <c r="BO17" i="27"/>
  <c r="BN17" i="27"/>
  <c r="BM17" i="27"/>
  <c r="BL17" i="27"/>
  <c r="BK17" i="27"/>
  <c r="BJ17" i="27"/>
  <c r="BI17" i="27"/>
  <c r="BH17" i="27"/>
  <c r="BG17" i="27"/>
  <c r="BF17" i="27"/>
  <c r="BE17" i="27"/>
  <c r="BD17" i="27"/>
  <c r="BC17" i="27"/>
  <c r="BB17" i="27"/>
  <c r="BA17" i="27"/>
  <c r="AZ17" i="27"/>
  <c r="AY17" i="27"/>
  <c r="AX17" i="27"/>
  <c r="AW17" i="27"/>
  <c r="AV17" i="27"/>
  <c r="AT17" i="27"/>
  <c r="AS17" i="27"/>
  <c r="AR17" i="27"/>
  <c r="AP17" i="27"/>
  <c r="AO17" i="27"/>
  <c r="AN17" i="27"/>
  <c r="AM17" i="27"/>
  <c r="AL17" i="27"/>
  <c r="AK17" i="27"/>
  <c r="AJ17" i="27"/>
  <c r="AI17" i="27"/>
  <c r="AH17" i="27"/>
  <c r="AF17" i="27"/>
  <c r="AD17" i="27"/>
  <c r="AB17" i="27"/>
  <c r="Y17" i="27"/>
  <c r="X17" i="27"/>
  <c r="U17" i="27"/>
  <c r="H14" i="25" s="1"/>
  <c r="R17" i="27"/>
  <c r="Q17" i="27"/>
  <c r="P17" i="27"/>
  <c r="BQ12" i="27"/>
  <c r="BP12" i="27"/>
  <c r="BO12" i="27"/>
  <c r="BN12" i="27"/>
  <c r="BM12" i="27"/>
  <c r="BL12" i="27"/>
  <c r="BK12" i="27"/>
  <c r="BJ12" i="27"/>
  <c r="BI12" i="27"/>
  <c r="BH12" i="27"/>
  <c r="BG12" i="27"/>
  <c r="BF12" i="27"/>
  <c r="BE12" i="27"/>
  <c r="BD12" i="27"/>
  <c r="BC12" i="27"/>
  <c r="BB12" i="27"/>
  <c r="BA12" i="27"/>
  <c r="AZ12" i="27"/>
  <c r="AY12" i="27"/>
  <c r="AX12" i="27"/>
  <c r="AW12" i="27"/>
  <c r="AV12" i="27"/>
  <c r="AT12" i="27"/>
  <c r="AS12" i="27"/>
  <c r="AR12" i="27"/>
  <c r="AP12" i="27"/>
  <c r="AO12" i="27"/>
  <c r="AN12" i="27"/>
  <c r="AM12" i="27"/>
  <c r="AL12" i="27"/>
  <c r="AK12" i="27"/>
  <c r="AJ12" i="27"/>
  <c r="AI12" i="27"/>
  <c r="AH12" i="27"/>
  <c r="AF12" i="27"/>
  <c r="AD12" i="27"/>
  <c r="AB12" i="27"/>
  <c r="Y12" i="27"/>
  <c r="X12" i="27"/>
  <c r="U12" i="27"/>
  <c r="H9" i="25" s="1"/>
  <c r="R12" i="27"/>
  <c r="Q12" i="27"/>
  <c r="P12" i="27"/>
  <c r="BQ10" i="27"/>
  <c r="BP10" i="27"/>
  <c r="BO10" i="27"/>
  <c r="BN10" i="27"/>
  <c r="BM10" i="27"/>
  <c r="BL10" i="27"/>
  <c r="BK10" i="27"/>
  <c r="BJ10" i="27"/>
  <c r="BI10" i="27"/>
  <c r="BH10" i="27"/>
  <c r="BG10" i="27"/>
  <c r="BF10" i="27"/>
  <c r="BE10" i="27"/>
  <c r="BD10" i="27"/>
  <c r="BC10" i="27"/>
  <c r="BB10" i="27"/>
  <c r="BA10" i="27"/>
  <c r="AZ10" i="27"/>
  <c r="AY10" i="27"/>
  <c r="AX10" i="27"/>
  <c r="AW10" i="27"/>
  <c r="AV10" i="27"/>
  <c r="AT10" i="27"/>
  <c r="AS10" i="27"/>
  <c r="AR10" i="27"/>
  <c r="AP10" i="27"/>
  <c r="AO10" i="27"/>
  <c r="AN10" i="27"/>
  <c r="AM10" i="27"/>
  <c r="AL10" i="27"/>
  <c r="AK10" i="27"/>
  <c r="AJ10" i="27"/>
  <c r="AI10" i="27"/>
  <c r="AH10" i="27"/>
  <c r="AF10" i="27"/>
  <c r="AD10" i="27"/>
  <c r="AB10" i="27"/>
  <c r="Y10" i="27"/>
  <c r="X10" i="27"/>
  <c r="U10" i="27"/>
  <c r="H7" i="25" s="1"/>
  <c r="R10" i="27"/>
  <c r="Q10" i="27"/>
  <c r="P10" i="27"/>
  <c r="BQ9" i="27"/>
  <c r="BP9" i="27"/>
  <c r="BO9" i="27"/>
  <c r="BN9" i="27"/>
  <c r="BM9" i="27"/>
  <c r="BL9" i="27"/>
  <c r="BK9" i="27"/>
  <c r="BJ9" i="27"/>
  <c r="BI9" i="27"/>
  <c r="BH9" i="27"/>
  <c r="BG9" i="27"/>
  <c r="BF9" i="27"/>
  <c r="BE9" i="27"/>
  <c r="BD9" i="27"/>
  <c r="BC9" i="27"/>
  <c r="BB9" i="27"/>
  <c r="BA9" i="27"/>
  <c r="AZ9" i="27"/>
  <c r="AY9" i="27"/>
  <c r="AX9" i="27"/>
  <c r="AW9" i="27"/>
  <c r="AV9" i="27"/>
  <c r="AT9" i="27"/>
  <c r="AS9" i="27"/>
  <c r="AR9" i="27"/>
  <c r="AP9" i="27"/>
  <c r="AO9" i="27"/>
  <c r="AN9" i="27"/>
  <c r="AM9" i="27"/>
  <c r="AL9" i="27"/>
  <c r="AK9" i="27"/>
  <c r="AJ9" i="27"/>
  <c r="AI9" i="27"/>
  <c r="AH9" i="27"/>
  <c r="AF9" i="27"/>
  <c r="AD9" i="27"/>
  <c r="AB9" i="27"/>
  <c r="R9" i="27"/>
  <c r="Q9" i="27"/>
  <c r="O5" i="32" l="1"/>
  <c r="BU5" i="32"/>
  <c r="R5" i="32"/>
  <c r="AV5" i="32"/>
  <c r="D34" i="11" s="1"/>
  <c r="BP5" i="32"/>
  <c r="BX5" i="32"/>
  <c r="BC5" i="32"/>
  <c r="K34" i="11" s="1"/>
  <c r="AU5" i="32"/>
  <c r="C34" i="11" s="1"/>
  <c r="R25" i="11"/>
  <c r="Q5" i="32"/>
  <c r="P6" i="33"/>
  <c r="F4" i="25"/>
  <c r="G11" i="25"/>
  <c r="C9" i="26"/>
  <c r="J3" i="29"/>
  <c r="J1" i="29"/>
  <c r="AD6" i="29"/>
  <c r="BY5" i="32"/>
  <c r="CB5" i="32"/>
  <c r="CA5" i="32"/>
  <c r="CC5" i="32"/>
  <c r="G10" i="25"/>
  <c r="G17" i="25"/>
  <c r="G15" i="25"/>
  <c r="AB15" i="27"/>
  <c r="Y15" i="27"/>
  <c r="U15" i="27"/>
  <c r="H12" i="25" s="1"/>
  <c r="H4" i="25" s="1"/>
  <c r="AD15" i="27"/>
  <c r="E12" i="25"/>
  <c r="D10" i="26" s="1"/>
  <c r="E10" i="26" s="1"/>
  <c r="Q15" i="27"/>
  <c r="F12" i="25"/>
  <c r="G12" i="25" s="1"/>
  <c r="P15" i="27"/>
  <c r="X15" i="27"/>
  <c r="AF15" i="27"/>
  <c r="AL15" i="27"/>
  <c r="AL5" i="27" s="1"/>
  <c r="AT15" i="27"/>
  <c r="AT5" i="27" s="1"/>
  <c r="BQ15" i="27"/>
  <c r="P16" i="27"/>
  <c r="AD16" i="27"/>
  <c r="AT16" i="27"/>
  <c r="Q16" i="27"/>
  <c r="AB16" i="27"/>
  <c r="AB6" i="27" s="1"/>
  <c r="AK16" i="27"/>
  <c r="BQ16" i="27"/>
  <c r="X16" i="27"/>
  <c r="E13" i="25"/>
  <c r="D11" i="26" s="1"/>
  <c r="E11" i="26" s="1"/>
  <c r="F13" i="25"/>
  <c r="G13" i="25" s="1"/>
  <c r="Y16" i="27"/>
  <c r="U16" i="27"/>
  <c r="H13" i="25" s="1"/>
  <c r="AF16" i="27"/>
  <c r="F8" i="25"/>
  <c r="E8" i="25"/>
  <c r="D6" i="26" s="1"/>
  <c r="X11" i="27"/>
  <c r="N3" i="27" s="1"/>
  <c r="Y11" i="27"/>
  <c r="AB11" i="27"/>
  <c r="AD11" i="27"/>
  <c r="AF11" i="27"/>
  <c r="G7" i="25"/>
  <c r="G9" i="25"/>
  <c r="G14" i="25"/>
  <c r="G16" i="25"/>
  <c r="G18" i="25"/>
  <c r="G19" i="25"/>
  <c r="BM5" i="32"/>
  <c r="BN5" i="32"/>
  <c r="AY5" i="32"/>
  <c r="G34" i="11" s="1"/>
  <c r="N9" i="33"/>
  <c r="O9" i="33" s="1"/>
  <c r="AT6" i="32"/>
  <c r="BG5" i="32"/>
  <c r="H28" i="11" s="1"/>
  <c r="BZ5" i="32"/>
  <c r="N12" i="33"/>
  <c r="M10" i="35" s="1"/>
  <c r="U5" i="32"/>
  <c r="E18" i="11" s="1"/>
  <c r="N7" i="33"/>
  <c r="M5" i="35" s="1"/>
  <c r="G18" i="11"/>
  <c r="N8" i="33"/>
  <c r="O8" i="33" s="1"/>
  <c r="BT5" i="32"/>
  <c r="C4" i="35"/>
  <c r="N6" i="33"/>
  <c r="N4" i="33" s="1"/>
  <c r="W2" i="32"/>
  <c r="I18" i="11" s="1"/>
  <c r="P7" i="33"/>
  <c r="M1" i="33"/>
  <c r="F18" i="11"/>
  <c r="G6" i="25"/>
  <c r="N11" i="33"/>
  <c r="N10" i="33"/>
  <c r="AZ5" i="32"/>
  <c r="H34" i="11" s="1"/>
  <c r="BA5" i="32"/>
  <c r="I34" i="11" s="1"/>
  <c r="AR6" i="32"/>
  <c r="AP6" i="32"/>
  <c r="BO5" i="32"/>
  <c r="BB5" i="32"/>
  <c r="J34" i="11" s="1"/>
  <c r="BW5" i="32"/>
  <c r="BV5" i="32"/>
  <c r="BE5" i="32"/>
  <c r="BF5" i="32"/>
  <c r="BP5" i="27"/>
  <c r="BO5" i="27"/>
  <c r="BN5" i="27"/>
  <c r="BM5" i="27"/>
  <c r="BL5" i="27"/>
  <c r="BK5" i="27"/>
  <c r="BJ5" i="27"/>
  <c r="BI5" i="27"/>
  <c r="BH5" i="27"/>
  <c r="BG5" i="27"/>
  <c r="BF5" i="27"/>
  <c r="BE5" i="27"/>
  <c r="BD5" i="27"/>
  <c r="BC5" i="27"/>
  <c r="BB5" i="27"/>
  <c r="BA5" i="27"/>
  <c r="AZ5" i="27"/>
  <c r="AY5" i="27"/>
  <c r="AX5" i="27"/>
  <c r="AW5" i="27"/>
  <c r="AV5" i="27"/>
  <c r="AS5" i="27"/>
  <c r="AR5" i="27"/>
  <c r="AP5" i="27"/>
  <c r="AO5" i="27"/>
  <c r="AN5" i="27"/>
  <c r="AM5" i="27"/>
  <c r="AK5" i="27"/>
  <c r="AJ5" i="27"/>
  <c r="AI5" i="27"/>
  <c r="AH5" i="27"/>
  <c r="P1" i="31"/>
  <c r="A1" i="31"/>
  <c r="P4" i="33" l="1"/>
  <c r="AF6" i="27"/>
  <c r="O5" i="27"/>
  <c r="N1" i="27"/>
  <c r="AD6" i="27"/>
  <c r="U5" i="27"/>
  <c r="R1" i="27" s="1"/>
  <c r="BQ5" i="27"/>
  <c r="G8" i="25"/>
  <c r="G4" i="25" s="1"/>
  <c r="M7" i="35"/>
  <c r="O7" i="33"/>
  <c r="M6" i="35"/>
  <c r="O12" i="33"/>
  <c r="M4" i="35"/>
  <c r="M2" i="35" s="1"/>
  <c r="O6" i="33"/>
  <c r="O4" i="33" s="1"/>
  <c r="P5" i="27"/>
  <c r="M9" i="35"/>
  <c r="O11" i="33"/>
  <c r="M8" i="35"/>
  <c r="O10" i="33"/>
  <c r="D7" i="30"/>
  <c r="E7" i="30"/>
  <c r="F7" i="30"/>
  <c r="G4" i="31" s="1"/>
  <c r="G7" i="30"/>
  <c r="H4" i="31" s="1"/>
  <c r="H7" i="30"/>
  <c r="I4" i="31" s="1"/>
  <c r="I7" i="30"/>
  <c r="J4" i="31" s="1"/>
  <c r="J7" i="30"/>
  <c r="K4" i="31" s="1"/>
  <c r="K7" i="30"/>
  <c r="L4" i="31" s="1"/>
  <c r="L7" i="30"/>
  <c r="M4" i="31" s="1"/>
  <c r="M7" i="30"/>
  <c r="N4" i="31" s="1"/>
  <c r="N7" i="30"/>
  <c r="O4" i="31" s="1"/>
  <c r="O7" i="30"/>
  <c r="P4" i="31" s="1"/>
  <c r="P7" i="30"/>
  <c r="Q4" i="31" s="1"/>
  <c r="Q7" i="30"/>
  <c r="R4" i="31" s="1"/>
  <c r="D8" i="30"/>
  <c r="E8" i="30"/>
  <c r="F5" i="31" s="1"/>
  <c r="F8" i="30"/>
  <c r="G8" i="30"/>
  <c r="H5" i="31" s="1"/>
  <c r="H8" i="30"/>
  <c r="I5" i="31" s="1"/>
  <c r="I8" i="30"/>
  <c r="J5" i="31" s="1"/>
  <c r="J8" i="30"/>
  <c r="K5" i="31" s="1"/>
  <c r="K8" i="30"/>
  <c r="L5" i="31" s="1"/>
  <c r="L8" i="30"/>
  <c r="M5" i="31" s="1"/>
  <c r="M8" i="30"/>
  <c r="N5" i="31" s="1"/>
  <c r="N8" i="30"/>
  <c r="O5" i="31" s="1"/>
  <c r="O8" i="30"/>
  <c r="P5" i="31" s="1"/>
  <c r="P8" i="30"/>
  <c r="Q5" i="31" s="1"/>
  <c r="Q8" i="30"/>
  <c r="R5" i="31" s="1"/>
  <c r="D9" i="30"/>
  <c r="E9" i="30"/>
  <c r="F6" i="31" s="1"/>
  <c r="F9" i="30"/>
  <c r="G6" i="31" s="1"/>
  <c r="G9" i="30"/>
  <c r="H9" i="30"/>
  <c r="I6" i="31" s="1"/>
  <c r="I9" i="30"/>
  <c r="J6" i="31" s="1"/>
  <c r="J9" i="30"/>
  <c r="K6" i="31" s="1"/>
  <c r="K9" i="30"/>
  <c r="L6" i="31" s="1"/>
  <c r="L9" i="30"/>
  <c r="M6" i="31" s="1"/>
  <c r="M9" i="30"/>
  <c r="N6" i="31" s="1"/>
  <c r="N9" i="30"/>
  <c r="O6" i="31" s="1"/>
  <c r="O9" i="30"/>
  <c r="P6" i="31" s="1"/>
  <c r="P9" i="30"/>
  <c r="Q6" i="31" s="1"/>
  <c r="Q9" i="30"/>
  <c r="R6" i="31" s="1"/>
  <c r="D10" i="30"/>
  <c r="E10" i="30"/>
  <c r="F7" i="31" s="1"/>
  <c r="F10" i="30"/>
  <c r="G7" i="31" s="1"/>
  <c r="G10" i="30"/>
  <c r="H7" i="31" s="1"/>
  <c r="H10" i="30"/>
  <c r="I10" i="30"/>
  <c r="J7" i="31" s="1"/>
  <c r="J10" i="30"/>
  <c r="K7" i="31" s="1"/>
  <c r="K10" i="30"/>
  <c r="L7" i="31" s="1"/>
  <c r="L10" i="30"/>
  <c r="M7" i="31" s="1"/>
  <c r="M10" i="30"/>
  <c r="N7" i="31" s="1"/>
  <c r="N10" i="30"/>
  <c r="O7" i="31" s="1"/>
  <c r="O10" i="30"/>
  <c r="P7" i="31" s="1"/>
  <c r="P10" i="30"/>
  <c r="Q7" i="31" s="1"/>
  <c r="Q10" i="30"/>
  <c r="R7" i="31" s="1"/>
  <c r="D11" i="30"/>
  <c r="E11" i="30"/>
  <c r="F8" i="31" s="1"/>
  <c r="F11" i="30"/>
  <c r="G8" i="31" s="1"/>
  <c r="G11" i="30"/>
  <c r="H8" i="31" s="1"/>
  <c r="H11" i="30"/>
  <c r="I8" i="31" s="1"/>
  <c r="I11" i="30"/>
  <c r="J11" i="30"/>
  <c r="K8" i="31" s="1"/>
  <c r="K11" i="30"/>
  <c r="L8" i="31" s="1"/>
  <c r="L11" i="30"/>
  <c r="M8" i="31" s="1"/>
  <c r="M11" i="30"/>
  <c r="N8" i="31" s="1"/>
  <c r="N11" i="30"/>
  <c r="O8" i="31" s="1"/>
  <c r="O11" i="30"/>
  <c r="P8" i="31" s="1"/>
  <c r="P11" i="30"/>
  <c r="Q8" i="31" s="1"/>
  <c r="Q11" i="30"/>
  <c r="R8" i="31" s="1"/>
  <c r="D12" i="30"/>
  <c r="E12" i="30"/>
  <c r="F9" i="31" s="1"/>
  <c r="F12" i="30"/>
  <c r="G9" i="31" s="1"/>
  <c r="G12" i="30"/>
  <c r="H9" i="31" s="1"/>
  <c r="H12" i="30"/>
  <c r="I12" i="30"/>
  <c r="J9" i="31" s="1"/>
  <c r="J12" i="30"/>
  <c r="K9" i="31" s="1"/>
  <c r="K12" i="30"/>
  <c r="L9" i="31" s="1"/>
  <c r="L12" i="30"/>
  <c r="M9" i="31" s="1"/>
  <c r="M12" i="30"/>
  <c r="N9" i="31" s="1"/>
  <c r="N12" i="30"/>
  <c r="O9" i="31" s="1"/>
  <c r="O12" i="30"/>
  <c r="P9" i="31" s="1"/>
  <c r="P12" i="30"/>
  <c r="Q9" i="31" s="1"/>
  <c r="Q12" i="30"/>
  <c r="R9" i="31" s="1"/>
  <c r="D13" i="30"/>
  <c r="E13" i="30"/>
  <c r="F10" i="31" s="1"/>
  <c r="F13" i="30"/>
  <c r="G10" i="31" s="1"/>
  <c r="G13" i="30"/>
  <c r="H10" i="31" s="1"/>
  <c r="H13" i="30"/>
  <c r="I10" i="31" s="1"/>
  <c r="I13" i="30"/>
  <c r="J10" i="31" s="1"/>
  <c r="J13" i="30"/>
  <c r="K10" i="31" s="1"/>
  <c r="K13" i="30"/>
  <c r="L13" i="30"/>
  <c r="M10" i="31" s="1"/>
  <c r="M13" i="30"/>
  <c r="N10" i="31" s="1"/>
  <c r="N13" i="30"/>
  <c r="O10" i="31" s="1"/>
  <c r="O13" i="30"/>
  <c r="P10" i="31" s="1"/>
  <c r="P13" i="30"/>
  <c r="Q10" i="31" s="1"/>
  <c r="Q13" i="30"/>
  <c r="R10" i="31" s="1"/>
  <c r="D14" i="30"/>
  <c r="E14" i="30"/>
  <c r="F11" i="31" s="1"/>
  <c r="F14" i="30"/>
  <c r="G11" i="31" s="1"/>
  <c r="G14" i="30"/>
  <c r="H11" i="31" s="1"/>
  <c r="H14" i="30"/>
  <c r="I11" i="31" s="1"/>
  <c r="I14" i="30"/>
  <c r="J11" i="31" s="1"/>
  <c r="J14" i="30"/>
  <c r="K11" i="31" s="1"/>
  <c r="K14" i="30"/>
  <c r="L11" i="31" s="1"/>
  <c r="L14" i="30"/>
  <c r="M14" i="30"/>
  <c r="N11" i="31" s="1"/>
  <c r="N14" i="30"/>
  <c r="O11" i="31" s="1"/>
  <c r="O14" i="30"/>
  <c r="P11" i="31" s="1"/>
  <c r="P14" i="30"/>
  <c r="Q11" i="31" s="1"/>
  <c r="Q14" i="30"/>
  <c r="R11" i="31" s="1"/>
  <c r="D15" i="30"/>
  <c r="E15" i="30"/>
  <c r="F12" i="31" s="1"/>
  <c r="F15" i="30"/>
  <c r="G12" i="31" s="1"/>
  <c r="G15" i="30"/>
  <c r="H12" i="31" s="1"/>
  <c r="H15" i="30"/>
  <c r="I12" i="31" s="1"/>
  <c r="I15" i="30"/>
  <c r="J12" i="31" s="1"/>
  <c r="J15" i="30"/>
  <c r="K12" i="31" s="1"/>
  <c r="K15" i="30"/>
  <c r="L12" i="31" s="1"/>
  <c r="L15" i="30"/>
  <c r="M12" i="31" s="1"/>
  <c r="M15" i="30"/>
  <c r="N15" i="30"/>
  <c r="O12" i="31" s="1"/>
  <c r="O15" i="30"/>
  <c r="P12" i="31" s="1"/>
  <c r="P15" i="30"/>
  <c r="Q12" i="31" s="1"/>
  <c r="Q15" i="30"/>
  <c r="R12" i="31" s="1"/>
  <c r="D16" i="30"/>
  <c r="E16" i="30"/>
  <c r="F13" i="31" s="1"/>
  <c r="F16" i="30"/>
  <c r="G13" i="31" s="1"/>
  <c r="G16" i="30"/>
  <c r="H13" i="31" s="1"/>
  <c r="H16" i="30"/>
  <c r="I13" i="31" s="1"/>
  <c r="I16" i="30"/>
  <c r="J13" i="31" s="1"/>
  <c r="J16" i="30"/>
  <c r="K13" i="31" s="1"/>
  <c r="K16" i="30"/>
  <c r="L13" i="31" s="1"/>
  <c r="L16" i="30"/>
  <c r="M13" i="31" s="1"/>
  <c r="M16" i="30"/>
  <c r="N13" i="31" s="1"/>
  <c r="N16" i="30"/>
  <c r="O16" i="30"/>
  <c r="P13" i="31" s="1"/>
  <c r="P16" i="30"/>
  <c r="Q13" i="31" s="1"/>
  <c r="Q16" i="30"/>
  <c r="R13" i="31" s="1"/>
  <c r="D17" i="30"/>
  <c r="E17" i="30"/>
  <c r="F14" i="31" s="1"/>
  <c r="F17" i="30"/>
  <c r="G14" i="31" s="1"/>
  <c r="G17" i="30"/>
  <c r="H14" i="31" s="1"/>
  <c r="H17" i="30"/>
  <c r="I14" i="31" s="1"/>
  <c r="I17" i="30"/>
  <c r="J14" i="31" s="1"/>
  <c r="J17" i="30"/>
  <c r="K14" i="31" s="1"/>
  <c r="K17" i="30"/>
  <c r="L14" i="31" s="1"/>
  <c r="L17" i="30"/>
  <c r="M14" i="31" s="1"/>
  <c r="M17" i="30"/>
  <c r="N14" i="31" s="1"/>
  <c r="N17" i="30"/>
  <c r="O14" i="31" s="1"/>
  <c r="O17" i="30"/>
  <c r="P17" i="30"/>
  <c r="Q14" i="31" s="1"/>
  <c r="Q17" i="30"/>
  <c r="R14" i="31" s="1"/>
  <c r="D18" i="30"/>
  <c r="E18" i="30"/>
  <c r="F15" i="31" s="1"/>
  <c r="F18" i="30"/>
  <c r="G15" i="31" s="1"/>
  <c r="G18" i="30"/>
  <c r="H15" i="31" s="1"/>
  <c r="H18" i="30"/>
  <c r="I15" i="31" s="1"/>
  <c r="I18" i="30"/>
  <c r="J15" i="31" s="1"/>
  <c r="J18" i="30"/>
  <c r="K15" i="31" s="1"/>
  <c r="K18" i="30"/>
  <c r="L15" i="31" s="1"/>
  <c r="L18" i="30"/>
  <c r="M15" i="31" s="1"/>
  <c r="M18" i="30"/>
  <c r="N15" i="31" s="1"/>
  <c r="N18" i="30"/>
  <c r="O15" i="31" s="1"/>
  <c r="O18" i="30"/>
  <c r="P15" i="31" s="1"/>
  <c r="P18" i="30"/>
  <c r="Q18" i="30"/>
  <c r="R15" i="31" s="1"/>
  <c r="D19" i="30"/>
  <c r="E19" i="30"/>
  <c r="F16" i="31" s="1"/>
  <c r="F19" i="30"/>
  <c r="G16" i="31" s="1"/>
  <c r="G19" i="30"/>
  <c r="H16" i="31" s="1"/>
  <c r="H19" i="30"/>
  <c r="I16" i="31" s="1"/>
  <c r="I19" i="30"/>
  <c r="J16" i="31" s="1"/>
  <c r="J19" i="30"/>
  <c r="K16" i="31" s="1"/>
  <c r="K19" i="30"/>
  <c r="L16" i="31" s="1"/>
  <c r="L19" i="30"/>
  <c r="M16" i="31" s="1"/>
  <c r="M19" i="30"/>
  <c r="N16" i="31" s="1"/>
  <c r="N19" i="30"/>
  <c r="O16" i="31" s="1"/>
  <c r="O19" i="30"/>
  <c r="P16" i="31" s="1"/>
  <c r="P19" i="30"/>
  <c r="Q16" i="31" s="1"/>
  <c r="Q19" i="30"/>
  <c r="D20" i="30"/>
  <c r="E20" i="30"/>
  <c r="F17" i="31" s="1"/>
  <c r="F20" i="30"/>
  <c r="G17" i="31" s="1"/>
  <c r="G20" i="30"/>
  <c r="H17" i="31" s="1"/>
  <c r="H20" i="30"/>
  <c r="I17" i="31" s="1"/>
  <c r="I20" i="30"/>
  <c r="J17" i="31" s="1"/>
  <c r="J20" i="30"/>
  <c r="K17" i="31" s="1"/>
  <c r="K20" i="30"/>
  <c r="L17" i="31" s="1"/>
  <c r="L20" i="30"/>
  <c r="M17" i="31" s="1"/>
  <c r="M20" i="30"/>
  <c r="N17" i="31" s="1"/>
  <c r="N20" i="30"/>
  <c r="O17" i="31" s="1"/>
  <c r="O20" i="30"/>
  <c r="P17" i="31" s="1"/>
  <c r="P20" i="30"/>
  <c r="Q20" i="30"/>
  <c r="R17" i="31" s="1"/>
  <c r="D21" i="30"/>
  <c r="E21" i="30"/>
  <c r="F18" i="31" s="1"/>
  <c r="F21" i="30"/>
  <c r="G18" i="31" s="1"/>
  <c r="G21" i="30"/>
  <c r="H18" i="31" s="1"/>
  <c r="H21" i="30"/>
  <c r="I18" i="31" s="1"/>
  <c r="I21" i="30"/>
  <c r="J18" i="31" s="1"/>
  <c r="J21" i="30"/>
  <c r="K18" i="31" s="1"/>
  <c r="K21" i="30"/>
  <c r="L18" i="31" s="1"/>
  <c r="L21" i="30"/>
  <c r="M18" i="31" s="1"/>
  <c r="M21" i="30"/>
  <c r="N18" i="31" s="1"/>
  <c r="N21" i="30"/>
  <c r="O18" i="31" s="1"/>
  <c r="O21" i="30"/>
  <c r="P21" i="30"/>
  <c r="Q18" i="31" s="1"/>
  <c r="Q21" i="30"/>
  <c r="R18" i="31" s="1"/>
  <c r="D22" i="30"/>
  <c r="E22" i="30"/>
  <c r="F19" i="31" s="1"/>
  <c r="F22" i="30"/>
  <c r="G19" i="31" s="1"/>
  <c r="G22" i="30"/>
  <c r="H19" i="31" s="1"/>
  <c r="H22" i="30"/>
  <c r="I19" i="31" s="1"/>
  <c r="I22" i="30"/>
  <c r="J19" i="31" s="1"/>
  <c r="J22" i="30"/>
  <c r="K19" i="31" s="1"/>
  <c r="K22" i="30"/>
  <c r="L19" i="31" s="1"/>
  <c r="L22" i="30"/>
  <c r="M19" i="31" s="1"/>
  <c r="M22" i="30"/>
  <c r="N19" i="31" s="1"/>
  <c r="N22" i="30"/>
  <c r="O19" i="31" s="1"/>
  <c r="O22" i="30"/>
  <c r="P19" i="31" s="1"/>
  <c r="P22" i="30"/>
  <c r="Q19" i="31" s="1"/>
  <c r="Q22" i="30"/>
  <c r="R19" i="31" s="1"/>
  <c r="D23" i="30"/>
  <c r="E23" i="30"/>
  <c r="F20" i="31" s="1"/>
  <c r="F23" i="30"/>
  <c r="G20" i="31" s="1"/>
  <c r="G23" i="30"/>
  <c r="H20" i="31" s="1"/>
  <c r="H23" i="30"/>
  <c r="I20" i="31" s="1"/>
  <c r="I23" i="30"/>
  <c r="J20" i="31" s="1"/>
  <c r="J23" i="30"/>
  <c r="K20" i="31" s="1"/>
  <c r="K23" i="30"/>
  <c r="L20" i="31" s="1"/>
  <c r="L23" i="30"/>
  <c r="M20" i="31" s="1"/>
  <c r="M23" i="30"/>
  <c r="N23" i="30"/>
  <c r="O20" i="31" s="1"/>
  <c r="O23" i="30"/>
  <c r="P20" i="31" s="1"/>
  <c r="P23" i="30"/>
  <c r="Q20" i="31" s="1"/>
  <c r="Q23" i="30"/>
  <c r="R20" i="31" s="1"/>
  <c r="D24" i="30"/>
  <c r="E24" i="30"/>
  <c r="F21" i="31" s="1"/>
  <c r="F24" i="30"/>
  <c r="G21" i="31" s="1"/>
  <c r="G24" i="30"/>
  <c r="H21" i="31" s="1"/>
  <c r="H24" i="30"/>
  <c r="I21" i="31" s="1"/>
  <c r="I24" i="30"/>
  <c r="J21" i="31" s="1"/>
  <c r="J24" i="30"/>
  <c r="K21" i="31" s="1"/>
  <c r="K24" i="30"/>
  <c r="L21" i="31" s="1"/>
  <c r="L24" i="30"/>
  <c r="M24" i="30"/>
  <c r="N21" i="31" s="1"/>
  <c r="N24" i="30"/>
  <c r="O21" i="31" s="1"/>
  <c r="O24" i="30"/>
  <c r="P21" i="31" s="1"/>
  <c r="P24" i="30"/>
  <c r="Q21" i="31" s="1"/>
  <c r="Q24" i="30"/>
  <c r="R21" i="31" s="1"/>
  <c r="D25" i="30"/>
  <c r="E25" i="30"/>
  <c r="F22" i="31" s="1"/>
  <c r="F25" i="30"/>
  <c r="G22" i="31" s="1"/>
  <c r="G25" i="30"/>
  <c r="H22" i="31" s="1"/>
  <c r="H25" i="30"/>
  <c r="I22" i="31" s="1"/>
  <c r="I25" i="30"/>
  <c r="J22" i="31" s="1"/>
  <c r="J25" i="30"/>
  <c r="K22" i="31" s="1"/>
  <c r="K25" i="30"/>
  <c r="L25" i="30"/>
  <c r="M22" i="31" s="1"/>
  <c r="M25" i="30"/>
  <c r="N22" i="31" s="1"/>
  <c r="N25" i="30"/>
  <c r="O22" i="31" s="1"/>
  <c r="O25" i="30"/>
  <c r="P22" i="31" s="1"/>
  <c r="P25" i="30"/>
  <c r="Q22" i="31" s="1"/>
  <c r="Q25" i="30"/>
  <c r="R22" i="31" s="1"/>
  <c r="D26" i="30"/>
  <c r="E26" i="30"/>
  <c r="F23" i="31" s="1"/>
  <c r="F26" i="30"/>
  <c r="G23" i="31" s="1"/>
  <c r="G26" i="30"/>
  <c r="H23" i="31" s="1"/>
  <c r="H26" i="30"/>
  <c r="I23" i="31" s="1"/>
  <c r="I26" i="30"/>
  <c r="J23" i="31" s="1"/>
  <c r="J26" i="30"/>
  <c r="K26" i="30"/>
  <c r="L23" i="31" s="1"/>
  <c r="L26" i="30"/>
  <c r="M23" i="31" s="1"/>
  <c r="M26" i="30"/>
  <c r="N23" i="31" s="1"/>
  <c r="N26" i="30"/>
  <c r="O23" i="31" s="1"/>
  <c r="O26" i="30"/>
  <c r="P23" i="31" s="1"/>
  <c r="P26" i="30"/>
  <c r="Q23" i="31" s="1"/>
  <c r="Q26" i="30"/>
  <c r="R23" i="31" s="1"/>
  <c r="D27" i="30"/>
  <c r="E27" i="30"/>
  <c r="F24" i="31" s="1"/>
  <c r="F27" i="30"/>
  <c r="G24" i="31" s="1"/>
  <c r="G27" i="30"/>
  <c r="H24" i="31" s="1"/>
  <c r="H27" i="30"/>
  <c r="I24" i="31" s="1"/>
  <c r="I27" i="30"/>
  <c r="J27" i="30"/>
  <c r="K24" i="31" s="1"/>
  <c r="K27" i="30"/>
  <c r="L24" i="31" s="1"/>
  <c r="L27" i="30"/>
  <c r="M24" i="31" s="1"/>
  <c r="M27" i="30"/>
  <c r="N24" i="31" s="1"/>
  <c r="N27" i="30"/>
  <c r="O24" i="31" s="1"/>
  <c r="O27" i="30"/>
  <c r="P24" i="31" s="1"/>
  <c r="P27" i="30"/>
  <c r="Q24" i="31" s="1"/>
  <c r="Q27" i="30"/>
  <c r="R24" i="31" s="1"/>
  <c r="D28" i="30"/>
  <c r="E28" i="30"/>
  <c r="F25" i="31" s="1"/>
  <c r="F28" i="30"/>
  <c r="G25" i="31" s="1"/>
  <c r="G28" i="30"/>
  <c r="H25" i="31" s="1"/>
  <c r="H28" i="30"/>
  <c r="I28" i="30"/>
  <c r="J25" i="31" s="1"/>
  <c r="J28" i="30"/>
  <c r="K25" i="31" s="1"/>
  <c r="K28" i="30"/>
  <c r="L25" i="31" s="1"/>
  <c r="L28" i="30"/>
  <c r="M25" i="31" s="1"/>
  <c r="M28" i="30"/>
  <c r="N25" i="31" s="1"/>
  <c r="N28" i="30"/>
  <c r="O25" i="31" s="1"/>
  <c r="O28" i="30"/>
  <c r="P25" i="31" s="1"/>
  <c r="P28" i="30"/>
  <c r="Q25" i="31" s="1"/>
  <c r="Q28" i="30"/>
  <c r="R25" i="31" s="1"/>
  <c r="D29" i="30"/>
  <c r="E29" i="30"/>
  <c r="F26" i="31" s="1"/>
  <c r="F29" i="30"/>
  <c r="G26" i="31" s="1"/>
  <c r="G29" i="30"/>
  <c r="H29" i="30"/>
  <c r="I26" i="31" s="1"/>
  <c r="I29" i="30"/>
  <c r="J26" i="31" s="1"/>
  <c r="J29" i="30"/>
  <c r="K26" i="31" s="1"/>
  <c r="K29" i="30"/>
  <c r="L26" i="31" s="1"/>
  <c r="L29" i="30"/>
  <c r="M26" i="31" s="1"/>
  <c r="M29" i="30"/>
  <c r="N26" i="31" s="1"/>
  <c r="N29" i="30"/>
  <c r="O26" i="31" s="1"/>
  <c r="O29" i="30"/>
  <c r="P26" i="31" s="1"/>
  <c r="P29" i="30"/>
  <c r="Q26" i="31" s="1"/>
  <c r="Q29" i="30"/>
  <c r="R26" i="31" s="1"/>
  <c r="D30" i="30"/>
  <c r="E30" i="30"/>
  <c r="F27" i="31" s="1"/>
  <c r="F30" i="30"/>
  <c r="G27" i="31" s="1"/>
  <c r="G30" i="30"/>
  <c r="H27" i="31" s="1"/>
  <c r="H30" i="30"/>
  <c r="I27" i="31" s="1"/>
  <c r="I30" i="30"/>
  <c r="J27" i="31" s="1"/>
  <c r="J30" i="30"/>
  <c r="K27" i="31" s="1"/>
  <c r="K30" i="30"/>
  <c r="L27" i="31" s="1"/>
  <c r="L30" i="30"/>
  <c r="M27" i="31" s="1"/>
  <c r="M30" i="30"/>
  <c r="N27" i="31" s="1"/>
  <c r="N30" i="30"/>
  <c r="O27" i="31" s="1"/>
  <c r="O30" i="30"/>
  <c r="P27" i="31" s="1"/>
  <c r="P30" i="30"/>
  <c r="Q27" i="31" s="1"/>
  <c r="Q30" i="30"/>
  <c r="E6" i="30"/>
  <c r="F3" i="31" s="1"/>
  <c r="F6" i="30"/>
  <c r="G3" i="31" s="1"/>
  <c r="G6" i="30"/>
  <c r="H3" i="31" s="1"/>
  <c r="H6" i="30"/>
  <c r="I3" i="31" s="1"/>
  <c r="I6" i="30"/>
  <c r="J3" i="31" s="1"/>
  <c r="J6" i="30"/>
  <c r="K3" i="31" s="1"/>
  <c r="K6" i="30"/>
  <c r="L3" i="31" s="1"/>
  <c r="L6" i="30"/>
  <c r="M3" i="31" s="1"/>
  <c r="M6" i="30"/>
  <c r="N3" i="31" s="1"/>
  <c r="N6" i="30"/>
  <c r="O3" i="31" s="1"/>
  <c r="O6" i="30"/>
  <c r="P3" i="31" s="1"/>
  <c r="P6" i="30"/>
  <c r="Q3" i="31" s="1"/>
  <c r="Q6" i="30"/>
  <c r="D6" i="30"/>
  <c r="A7" i="30"/>
  <c r="C4" i="31" s="1"/>
  <c r="A8" i="30"/>
  <c r="C5" i="31" s="1"/>
  <c r="A9" i="30"/>
  <c r="C6" i="31" s="1"/>
  <c r="A10" i="30"/>
  <c r="C7" i="31" s="1"/>
  <c r="A11" i="30"/>
  <c r="C8" i="31" s="1"/>
  <c r="A12" i="30"/>
  <c r="C9" i="31" s="1"/>
  <c r="A13" i="30"/>
  <c r="C10" i="31" s="1"/>
  <c r="A14" i="30"/>
  <c r="C11" i="31" s="1"/>
  <c r="A15" i="30"/>
  <c r="C12" i="31" s="1"/>
  <c r="A16" i="30"/>
  <c r="C13" i="31" s="1"/>
  <c r="A17" i="30"/>
  <c r="C14" i="31" s="1"/>
  <c r="A18" i="30"/>
  <c r="C15" i="31" s="1"/>
  <c r="A19" i="30"/>
  <c r="C16" i="31" s="1"/>
  <c r="A20" i="30"/>
  <c r="C17" i="31" s="1"/>
  <c r="A21" i="30"/>
  <c r="C18" i="31" s="1"/>
  <c r="A22" i="30"/>
  <c r="C19" i="31" s="1"/>
  <c r="A23" i="30"/>
  <c r="C20" i="31" s="1"/>
  <c r="A24" i="30"/>
  <c r="C21" i="31" s="1"/>
  <c r="A25" i="30"/>
  <c r="C22" i="31" s="1"/>
  <c r="A26" i="30"/>
  <c r="C23" i="31" s="1"/>
  <c r="A27" i="30"/>
  <c r="C24" i="31" s="1"/>
  <c r="A28" i="30"/>
  <c r="C25" i="31" s="1"/>
  <c r="A29" i="30"/>
  <c r="C26" i="31" s="1"/>
  <c r="A30" i="30"/>
  <c r="C27" i="31" s="1"/>
  <c r="A6" i="30"/>
  <c r="C3" i="31" s="1"/>
  <c r="AF39" i="21"/>
  <c r="AF64" i="21"/>
  <c r="AF116" i="21"/>
  <c r="AF141" i="21"/>
  <c r="AF187" i="21"/>
  <c r="AF236" i="21"/>
  <c r="AF291" i="21"/>
  <c r="AF331" i="21"/>
  <c r="AF377" i="21"/>
  <c r="AF399" i="21"/>
  <c r="AF427" i="21"/>
  <c r="AF449" i="21"/>
  <c r="AF480" i="21"/>
  <c r="AD39" i="21"/>
  <c r="AD64" i="21"/>
  <c r="AD116" i="21"/>
  <c r="AD141" i="21"/>
  <c r="AD187" i="21"/>
  <c r="AD236" i="21"/>
  <c r="AD291" i="21"/>
  <c r="AD331" i="21"/>
  <c r="AD377" i="21"/>
  <c r="AD399" i="21"/>
  <c r="AD427" i="21"/>
  <c r="AD449" i="21"/>
  <c r="AD480" i="21"/>
  <c r="AB39" i="21"/>
  <c r="AB64" i="21"/>
  <c r="AB116" i="21"/>
  <c r="AB141" i="21"/>
  <c r="AB187" i="21"/>
  <c r="AB236" i="21"/>
  <c r="AB291" i="21"/>
  <c r="AB331" i="21"/>
  <c r="AB377" i="21"/>
  <c r="AB399" i="21"/>
  <c r="AB427" i="21"/>
  <c r="AB449" i="21"/>
  <c r="AB480" i="21"/>
  <c r="R22" i="30" l="1"/>
  <c r="S22" i="30" s="1"/>
  <c r="E4" i="31"/>
  <c r="R7" i="30"/>
  <c r="E5" i="31"/>
  <c r="R8" i="30"/>
  <c r="E6" i="31"/>
  <c r="R9" i="30"/>
  <c r="E7" i="31"/>
  <c r="R10" i="30"/>
  <c r="E8" i="31"/>
  <c r="R11" i="30"/>
  <c r="E9" i="31"/>
  <c r="R12" i="30"/>
  <c r="E10" i="31"/>
  <c r="R13" i="30"/>
  <c r="E11" i="31"/>
  <c r="R14" i="30"/>
  <c r="E12" i="31"/>
  <c r="R15" i="30"/>
  <c r="E13" i="31"/>
  <c r="R16" i="30"/>
  <c r="E14" i="31"/>
  <c r="R17" i="30"/>
  <c r="E15" i="31"/>
  <c r="B15" i="31" s="1"/>
  <c r="A15" i="31" s="1"/>
  <c r="R18" i="30"/>
  <c r="E16" i="31"/>
  <c r="R19" i="30"/>
  <c r="E17" i="31"/>
  <c r="B17" i="31" s="1"/>
  <c r="A17" i="31" s="1"/>
  <c r="R20" i="30"/>
  <c r="E18" i="31"/>
  <c r="R21" i="30"/>
  <c r="E20" i="31"/>
  <c r="R23" i="30"/>
  <c r="E21" i="31"/>
  <c r="R24" i="30"/>
  <c r="E22" i="31"/>
  <c r="R25" i="30"/>
  <c r="E23" i="31"/>
  <c r="R26" i="30"/>
  <c r="E24" i="31"/>
  <c r="R27" i="30"/>
  <c r="E25" i="31"/>
  <c r="R28" i="30"/>
  <c r="E26" i="31"/>
  <c r="R29" i="30"/>
  <c r="E27" i="31"/>
  <c r="B27" i="31" s="1"/>
  <c r="A27" i="31" s="1"/>
  <c r="R30" i="30"/>
  <c r="E3" i="31"/>
  <c r="B3" i="31" s="1"/>
  <c r="A3" i="31" s="1"/>
  <c r="R6" i="30"/>
  <c r="E19" i="31"/>
  <c r="B19" i="31" s="1"/>
  <c r="A19" i="31" s="1"/>
  <c r="H26" i="31"/>
  <c r="I25" i="31"/>
  <c r="J24" i="31"/>
  <c r="K23" i="31"/>
  <c r="L22" i="31"/>
  <c r="M21" i="31"/>
  <c r="N20" i="31"/>
  <c r="P18" i="31"/>
  <c r="Q17" i="31"/>
  <c r="R16" i="31"/>
  <c r="Q15" i="31"/>
  <c r="P14" i="31"/>
  <c r="O13" i="31"/>
  <c r="N12" i="31"/>
  <c r="M11" i="31"/>
  <c r="L10" i="31"/>
  <c r="J8" i="31"/>
  <c r="I9" i="31"/>
  <c r="I7" i="31"/>
  <c r="H6" i="31"/>
  <c r="G5" i="31"/>
  <c r="F4" i="31"/>
  <c r="R27" i="31"/>
  <c r="R3" i="31"/>
  <c r="Q37" i="11"/>
  <c r="BD10" i="5"/>
  <c r="BD11" i="5"/>
  <c r="BD12" i="5"/>
  <c r="BD13" i="5"/>
  <c r="BD14" i="5"/>
  <c r="BD15" i="5"/>
  <c r="BD16" i="5"/>
  <c r="BD17" i="5"/>
  <c r="BD18" i="5"/>
  <c r="BD19" i="5"/>
  <c r="BD20" i="5"/>
  <c r="BD21" i="5"/>
  <c r="BD22" i="5"/>
  <c r="BD23" i="5"/>
  <c r="BD24" i="5"/>
  <c r="BD25" i="5"/>
  <c r="BD26" i="5"/>
  <c r="BD27" i="5"/>
  <c r="BD28" i="5"/>
  <c r="BD29" i="5"/>
  <c r="BD30" i="5"/>
  <c r="BD31" i="5"/>
  <c r="BD32" i="5"/>
  <c r="BD33" i="5"/>
  <c r="BD34" i="5"/>
  <c r="BD35" i="5"/>
  <c r="BD36" i="5"/>
  <c r="BD37" i="5"/>
  <c r="BD38" i="5"/>
  <c r="BD39" i="5"/>
  <c r="BD40" i="5"/>
  <c r="BD41" i="5"/>
  <c r="BD42" i="5"/>
  <c r="BD43" i="5"/>
  <c r="BD44" i="5"/>
  <c r="BD45" i="5"/>
  <c r="BD46" i="5"/>
  <c r="BD47" i="5"/>
  <c r="BD48" i="5"/>
  <c r="BD49" i="5"/>
  <c r="BD50" i="5"/>
  <c r="BD51" i="5"/>
  <c r="BD52" i="5"/>
  <c r="BD53" i="5"/>
  <c r="BD54" i="5"/>
  <c r="BD55" i="5"/>
  <c r="BD56" i="5"/>
  <c r="BD57" i="5"/>
  <c r="BD58" i="5"/>
  <c r="BD59" i="5"/>
  <c r="BD60" i="5"/>
  <c r="BD61" i="5"/>
  <c r="BD62" i="5"/>
  <c r="BD63" i="5"/>
  <c r="BD64" i="5"/>
  <c r="BD65" i="5"/>
  <c r="BD66" i="5"/>
  <c r="BD67" i="5"/>
  <c r="BD68" i="5"/>
  <c r="BD69" i="5"/>
  <c r="BD70" i="5"/>
  <c r="BD71" i="5"/>
  <c r="BD72" i="5"/>
  <c r="BD73" i="5"/>
  <c r="BD74" i="5"/>
  <c r="BD75" i="5"/>
  <c r="BD76" i="5"/>
  <c r="BD77" i="5"/>
  <c r="BD78" i="5"/>
  <c r="BD79" i="5"/>
  <c r="BD80" i="5"/>
  <c r="BD81" i="5"/>
  <c r="BD82" i="5"/>
  <c r="BD83" i="5"/>
  <c r="BD84" i="5"/>
  <c r="BD85" i="5"/>
  <c r="BD86" i="5"/>
  <c r="BD87" i="5"/>
  <c r="BD88" i="5"/>
  <c r="BD89" i="5"/>
  <c r="BD90" i="5"/>
  <c r="BD91" i="5"/>
  <c r="BD92" i="5"/>
  <c r="BD93" i="5"/>
  <c r="BD94" i="5"/>
  <c r="BD95" i="5"/>
  <c r="BD96" i="5"/>
  <c r="BD97" i="5"/>
  <c r="BD98" i="5"/>
  <c r="BD99" i="5"/>
  <c r="BD100" i="5"/>
  <c r="BD101" i="5"/>
  <c r="BD102" i="5"/>
  <c r="BD103" i="5"/>
  <c r="BD104" i="5"/>
  <c r="BD105" i="5"/>
  <c r="BD106" i="5"/>
  <c r="BD107" i="5"/>
  <c r="BD108" i="5"/>
  <c r="BD109" i="5"/>
  <c r="BD110" i="5"/>
  <c r="BD111" i="5"/>
  <c r="BD112" i="5"/>
  <c r="BD113" i="5"/>
  <c r="BD114" i="5"/>
  <c r="BD115" i="5"/>
  <c r="BD116" i="5"/>
  <c r="BD117" i="5"/>
  <c r="BD118" i="5"/>
  <c r="BD119" i="5"/>
  <c r="BD120" i="5"/>
  <c r="BD121" i="5"/>
  <c r="BD122" i="5"/>
  <c r="BD123" i="5"/>
  <c r="BD124" i="5"/>
  <c r="BD125" i="5"/>
  <c r="BD126" i="5"/>
  <c r="BD127" i="5"/>
  <c r="BD128" i="5"/>
  <c r="BD129" i="5"/>
  <c r="BD130" i="5"/>
  <c r="BD131" i="5"/>
  <c r="BD132" i="5"/>
  <c r="BD133" i="5"/>
  <c r="BD134" i="5"/>
  <c r="BD135" i="5"/>
  <c r="BD136" i="5"/>
  <c r="BD137" i="5"/>
  <c r="BD138" i="5"/>
  <c r="BD139" i="5"/>
  <c r="BD140" i="5"/>
  <c r="BD141" i="5"/>
  <c r="BD142" i="5"/>
  <c r="BD143" i="5"/>
  <c r="BD144" i="5"/>
  <c r="BD145" i="5"/>
  <c r="BD146" i="5"/>
  <c r="BD147" i="5"/>
  <c r="BD148" i="5"/>
  <c r="BD149" i="5"/>
  <c r="BD150" i="5"/>
  <c r="BD151" i="5"/>
  <c r="BD152" i="5"/>
  <c r="BD153" i="5"/>
  <c r="BD154" i="5"/>
  <c r="BD155" i="5"/>
  <c r="BD156" i="5"/>
  <c r="BD157" i="5"/>
  <c r="BD158" i="5"/>
  <c r="BD159" i="5"/>
  <c r="BD160" i="5"/>
  <c r="BD161" i="5"/>
  <c r="BD162" i="5"/>
  <c r="BD163" i="5"/>
  <c r="BD164" i="5"/>
  <c r="BD165" i="5"/>
  <c r="BD166" i="5"/>
  <c r="BD167" i="5"/>
  <c r="BD168" i="5"/>
  <c r="BD169" i="5"/>
  <c r="BD170" i="5"/>
  <c r="BD171" i="5"/>
  <c r="BD172" i="5"/>
  <c r="BD173" i="5"/>
  <c r="BD174" i="5"/>
  <c r="BD175" i="5"/>
  <c r="BD176" i="5"/>
  <c r="BD177" i="5"/>
  <c r="BD178" i="5"/>
  <c r="BD179" i="5"/>
  <c r="BD180" i="5"/>
  <c r="BD181" i="5"/>
  <c r="BD182" i="5"/>
  <c r="BD183" i="5"/>
  <c r="BD184" i="5"/>
  <c r="BD185" i="5"/>
  <c r="BD186" i="5"/>
  <c r="BD187" i="5"/>
  <c r="BD188" i="5"/>
  <c r="BD189" i="5"/>
  <c r="BD190" i="5"/>
  <c r="BD191" i="5"/>
  <c r="BD192" i="5"/>
  <c r="BD193" i="5"/>
  <c r="BD194" i="5"/>
  <c r="BD195" i="5"/>
  <c r="BD196" i="5"/>
  <c r="BD197" i="5"/>
  <c r="BD198" i="5"/>
  <c r="BD199" i="5"/>
  <c r="BD200" i="5"/>
  <c r="BD201" i="5"/>
  <c r="BD202" i="5"/>
  <c r="BD203" i="5"/>
  <c r="BD204" i="5"/>
  <c r="BD205" i="5"/>
  <c r="BD206" i="5"/>
  <c r="BD207" i="5"/>
  <c r="BD208" i="5"/>
  <c r="BD209" i="5"/>
  <c r="BD210" i="5"/>
  <c r="BD211" i="5"/>
  <c r="BD212" i="5"/>
  <c r="BD213" i="5"/>
  <c r="BD214" i="5"/>
  <c r="BD215" i="5"/>
  <c r="BD216" i="5"/>
  <c r="BD217" i="5"/>
  <c r="BD218" i="5"/>
  <c r="BD219" i="5"/>
  <c r="BD220" i="5"/>
  <c r="BD221" i="5"/>
  <c r="BD222" i="5"/>
  <c r="BD223" i="5"/>
  <c r="BD224" i="5"/>
  <c r="BD225" i="5"/>
  <c r="BD226" i="5"/>
  <c r="BD227" i="5"/>
  <c r="BD228" i="5"/>
  <c r="BD229" i="5"/>
  <c r="BD230" i="5"/>
  <c r="BD231" i="5"/>
  <c r="BD232" i="5"/>
  <c r="BD233" i="5"/>
  <c r="BD234" i="5"/>
  <c r="BD235" i="5"/>
  <c r="BD236" i="5"/>
  <c r="BD237" i="5"/>
  <c r="BD238" i="5"/>
  <c r="BD239" i="5"/>
  <c r="BD240" i="5"/>
  <c r="BD241" i="5"/>
  <c r="BD242" i="5"/>
  <c r="BD243" i="5"/>
  <c r="BD244" i="5"/>
  <c r="BD245" i="5"/>
  <c r="BD246" i="5"/>
  <c r="BD247" i="5"/>
  <c r="BD248" i="5"/>
  <c r="BD249" i="5"/>
  <c r="BD250" i="5"/>
  <c r="BD251" i="5"/>
  <c r="BD252" i="5"/>
  <c r="BD253" i="5"/>
  <c r="BD254" i="5"/>
  <c r="BD255" i="5"/>
  <c r="BD256" i="5"/>
  <c r="BD257" i="5"/>
  <c r="BD258" i="5"/>
  <c r="BD259" i="5"/>
  <c r="BD260" i="5"/>
  <c r="BD261" i="5"/>
  <c r="BD262" i="5"/>
  <c r="BD263" i="5"/>
  <c r="BD264" i="5"/>
  <c r="BD265" i="5"/>
  <c r="BD266" i="5"/>
  <c r="BD267" i="5"/>
  <c r="BD268" i="5"/>
  <c r="BD269" i="5"/>
  <c r="BD270" i="5"/>
  <c r="BD271" i="5"/>
  <c r="BD272" i="5"/>
  <c r="BD273" i="5"/>
  <c r="BD274" i="5"/>
  <c r="BD275" i="5"/>
  <c r="BD276" i="5"/>
  <c r="BD277" i="5"/>
  <c r="BD278" i="5"/>
  <c r="BD279" i="5"/>
  <c r="BD280" i="5"/>
  <c r="BD281" i="5"/>
  <c r="BD282" i="5"/>
  <c r="BD283" i="5"/>
  <c r="BD284" i="5"/>
  <c r="BD285" i="5"/>
  <c r="BD286" i="5"/>
  <c r="BD287" i="5"/>
  <c r="BD288" i="5"/>
  <c r="BD289" i="5"/>
  <c r="BD290" i="5"/>
  <c r="BD291" i="5"/>
  <c r="BD292" i="5"/>
  <c r="BD293" i="5"/>
  <c r="BD294" i="5"/>
  <c r="BD295" i="5"/>
  <c r="BD296" i="5"/>
  <c r="BD297" i="5"/>
  <c r="BD298" i="5"/>
  <c r="BD299" i="5"/>
  <c r="BD300" i="5"/>
  <c r="BD301" i="5"/>
  <c r="BD302" i="5"/>
  <c r="BD303" i="5"/>
  <c r="BD304" i="5"/>
  <c r="BD305" i="5"/>
  <c r="BD306" i="5"/>
  <c r="BD307" i="5"/>
  <c r="BD308" i="5"/>
  <c r="BD309" i="5"/>
  <c r="BD310" i="5"/>
  <c r="BD311" i="5"/>
  <c r="BD312" i="5"/>
  <c r="BD313" i="5"/>
  <c r="BD314" i="5"/>
  <c r="BD315" i="5"/>
  <c r="BD316" i="5"/>
  <c r="BD317" i="5"/>
  <c r="BD318" i="5"/>
  <c r="BD319" i="5"/>
  <c r="BD320" i="5"/>
  <c r="BD321" i="5"/>
  <c r="BD322" i="5"/>
  <c r="BD323" i="5"/>
  <c r="BD324" i="5"/>
  <c r="BD325" i="5"/>
  <c r="BD326" i="5"/>
  <c r="BD327" i="5"/>
  <c r="BD328" i="5"/>
  <c r="BD329" i="5"/>
  <c r="BD330" i="5"/>
  <c r="BD331" i="5"/>
  <c r="BD332" i="5"/>
  <c r="BD333" i="5"/>
  <c r="BD334" i="5"/>
  <c r="BD335" i="5"/>
  <c r="BD336" i="5"/>
  <c r="BD337" i="5"/>
  <c r="BD338" i="5"/>
  <c r="BD339" i="5"/>
  <c r="BD340" i="5"/>
  <c r="BD341" i="5"/>
  <c r="BD9" i="5"/>
  <c r="BB10" i="5"/>
  <c r="BB11" i="5"/>
  <c r="BB12" i="5"/>
  <c r="BB13" i="5"/>
  <c r="BB14" i="5"/>
  <c r="BB15" i="5"/>
  <c r="BB16" i="5"/>
  <c r="BB17" i="5"/>
  <c r="BB18" i="5"/>
  <c r="BB19" i="5"/>
  <c r="BB20" i="5"/>
  <c r="BB21" i="5"/>
  <c r="BB22" i="5"/>
  <c r="BB23" i="5"/>
  <c r="BB24" i="5"/>
  <c r="BB25" i="5"/>
  <c r="BB26" i="5"/>
  <c r="BB27" i="5"/>
  <c r="BB28" i="5"/>
  <c r="BB29" i="5"/>
  <c r="BB30" i="5"/>
  <c r="BB31" i="5"/>
  <c r="BB32" i="5"/>
  <c r="BB33" i="5"/>
  <c r="BB34" i="5"/>
  <c r="BB35" i="5"/>
  <c r="BB36" i="5"/>
  <c r="BB37" i="5"/>
  <c r="BB38" i="5"/>
  <c r="BB39" i="5"/>
  <c r="BB40" i="5"/>
  <c r="BB41" i="5"/>
  <c r="BB42" i="5"/>
  <c r="BB43" i="5"/>
  <c r="BB44" i="5"/>
  <c r="BB45" i="5"/>
  <c r="BB46" i="5"/>
  <c r="BB47" i="5"/>
  <c r="BB48" i="5"/>
  <c r="BB49" i="5"/>
  <c r="BB50" i="5"/>
  <c r="BB51" i="5"/>
  <c r="BB52" i="5"/>
  <c r="BB53" i="5"/>
  <c r="BB54" i="5"/>
  <c r="BB55" i="5"/>
  <c r="BB56" i="5"/>
  <c r="BB57" i="5"/>
  <c r="BB58" i="5"/>
  <c r="BB59" i="5"/>
  <c r="BB60" i="5"/>
  <c r="BB61" i="5"/>
  <c r="BB62" i="5"/>
  <c r="BB63" i="5"/>
  <c r="BB64" i="5"/>
  <c r="BB65" i="5"/>
  <c r="BB66" i="5"/>
  <c r="BB67" i="5"/>
  <c r="BB68" i="5"/>
  <c r="BB69" i="5"/>
  <c r="BB70" i="5"/>
  <c r="BB71" i="5"/>
  <c r="BB72" i="5"/>
  <c r="BB73" i="5"/>
  <c r="BB74" i="5"/>
  <c r="BB75" i="5"/>
  <c r="BB76" i="5"/>
  <c r="BB77" i="5"/>
  <c r="BB78" i="5"/>
  <c r="BB79" i="5"/>
  <c r="BB80" i="5"/>
  <c r="BB81" i="5"/>
  <c r="BB82" i="5"/>
  <c r="BB83" i="5"/>
  <c r="BB84" i="5"/>
  <c r="BB85" i="5"/>
  <c r="BB86" i="5"/>
  <c r="BB87" i="5"/>
  <c r="BB88" i="5"/>
  <c r="BB89" i="5"/>
  <c r="BB90" i="5"/>
  <c r="BB91" i="5"/>
  <c r="BB92" i="5"/>
  <c r="BB93" i="5"/>
  <c r="BB94" i="5"/>
  <c r="BB95" i="5"/>
  <c r="BB96" i="5"/>
  <c r="BB97" i="5"/>
  <c r="BB98" i="5"/>
  <c r="BB99" i="5"/>
  <c r="BB100" i="5"/>
  <c r="BB101" i="5"/>
  <c r="BB102" i="5"/>
  <c r="BB103" i="5"/>
  <c r="BB104" i="5"/>
  <c r="BB105" i="5"/>
  <c r="BB106" i="5"/>
  <c r="BB107" i="5"/>
  <c r="BB108" i="5"/>
  <c r="BB109" i="5"/>
  <c r="BB110" i="5"/>
  <c r="BB111" i="5"/>
  <c r="BB112" i="5"/>
  <c r="BB113" i="5"/>
  <c r="BB114" i="5"/>
  <c r="BB115" i="5"/>
  <c r="BB116" i="5"/>
  <c r="BB117" i="5"/>
  <c r="BB118" i="5"/>
  <c r="BB119" i="5"/>
  <c r="BB120" i="5"/>
  <c r="BB121" i="5"/>
  <c r="BB122" i="5"/>
  <c r="BB123" i="5"/>
  <c r="BB124" i="5"/>
  <c r="BB125" i="5"/>
  <c r="BB126" i="5"/>
  <c r="BB127" i="5"/>
  <c r="BB128" i="5"/>
  <c r="BB129" i="5"/>
  <c r="BB130" i="5"/>
  <c r="BB131" i="5"/>
  <c r="BB132" i="5"/>
  <c r="BB133" i="5"/>
  <c r="BB134" i="5"/>
  <c r="BB135" i="5"/>
  <c r="BB136" i="5"/>
  <c r="BB137" i="5"/>
  <c r="BB138" i="5"/>
  <c r="BB139" i="5"/>
  <c r="BB140" i="5"/>
  <c r="BB141" i="5"/>
  <c r="BB142" i="5"/>
  <c r="BB143" i="5"/>
  <c r="BB144" i="5"/>
  <c r="BB145" i="5"/>
  <c r="BB146" i="5"/>
  <c r="BB147" i="5"/>
  <c r="BB148" i="5"/>
  <c r="BB149" i="5"/>
  <c r="BB150" i="5"/>
  <c r="BB151" i="5"/>
  <c r="BB152" i="5"/>
  <c r="BB153" i="5"/>
  <c r="BB154" i="5"/>
  <c r="BB155" i="5"/>
  <c r="BB156" i="5"/>
  <c r="BB157" i="5"/>
  <c r="BB158" i="5"/>
  <c r="BB159" i="5"/>
  <c r="BB160" i="5"/>
  <c r="BB161" i="5"/>
  <c r="BB162" i="5"/>
  <c r="BB163" i="5"/>
  <c r="BB164" i="5"/>
  <c r="BB165" i="5"/>
  <c r="BB166" i="5"/>
  <c r="BB167" i="5"/>
  <c r="BB168" i="5"/>
  <c r="BB169" i="5"/>
  <c r="BB170" i="5"/>
  <c r="BB171" i="5"/>
  <c r="BB172" i="5"/>
  <c r="BB173" i="5"/>
  <c r="BB174" i="5"/>
  <c r="BB175" i="5"/>
  <c r="BB176" i="5"/>
  <c r="BB177" i="5"/>
  <c r="BB178" i="5"/>
  <c r="BB179" i="5"/>
  <c r="BB180" i="5"/>
  <c r="BB181" i="5"/>
  <c r="BB182" i="5"/>
  <c r="BB183" i="5"/>
  <c r="BB184" i="5"/>
  <c r="BB185" i="5"/>
  <c r="BB186" i="5"/>
  <c r="BB187" i="5"/>
  <c r="BB188" i="5"/>
  <c r="BB189" i="5"/>
  <c r="BB190" i="5"/>
  <c r="BB191" i="5"/>
  <c r="BB192" i="5"/>
  <c r="BB193" i="5"/>
  <c r="BB194" i="5"/>
  <c r="BB195" i="5"/>
  <c r="BB196" i="5"/>
  <c r="BB197" i="5"/>
  <c r="BB198" i="5"/>
  <c r="BB199" i="5"/>
  <c r="BB200" i="5"/>
  <c r="BB201" i="5"/>
  <c r="BB202" i="5"/>
  <c r="BB203" i="5"/>
  <c r="BB204" i="5"/>
  <c r="BB205" i="5"/>
  <c r="BB206" i="5"/>
  <c r="BB207" i="5"/>
  <c r="BB208" i="5"/>
  <c r="BB209" i="5"/>
  <c r="BB210" i="5"/>
  <c r="BB211" i="5"/>
  <c r="BB212" i="5"/>
  <c r="BB213" i="5"/>
  <c r="BB214" i="5"/>
  <c r="BB215" i="5"/>
  <c r="BB216" i="5"/>
  <c r="BB217" i="5"/>
  <c r="BB218" i="5"/>
  <c r="BB219" i="5"/>
  <c r="BB220" i="5"/>
  <c r="BB221" i="5"/>
  <c r="BB222" i="5"/>
  <c r="BB223" i="5"/>
  <c r="BB224" i="5"/>
  <c r="BB225" i="5"/>
  <c r="BB226" i="5"/>
  <c r="BB227" i="5"/>
  <c r="BB228" i="5"/>
  <c r="BB229" i="5"/>
  <c r="BB230" i="5"/>
  <c r="BB231" i="5"/>
  <c r="BB232" i="5"/>
  <c r="BB233" i="5"/>
  <c r="BB234" i="5"/>
  <c r="BB235" i="5"/>
  <c r="BB236" i="5"/>
  <c r="BB237" i="5"/>
  <c r="BB238" i="5"/>
  <c r="BB239" i="5"/>
  <c r="BB240" i="5"/>
  <c r="BB241" i="5"/>
  <c r="BB242" i="5"/>
  <c r="BB243" i="5"/>
  <c r="BB244" i="5"/>
  <c r="BB245" i="5"/>
  <c r="BB246" i="5"/>
  <c r="BB247" i="5"/>
  <c r="BB248" i="5"/>
  <c r="BB249" i="5"/>
  <c r="BB250" i="5"/>
  <c r="BB251" i="5"/>
  <c r="BB252" i="5"/>
  <c r="BB253" i="5"/>
  <c r="BB254" i="5"/>
  <c r="BB255" i="5"/>
  <c r="BB256" i="5"/>
  <c r="BB257" i="5"/>
  <c r="BB258" i="5"/>
  <c r="BB259" i="5"/>
  <c r="BB260" i="5"/>
  <c r="BB261" i="5"/>
  <c r="BB262" i="5"/>
  <c r="BB263" i="5"/>
  <c r="BB264" i="5"/>
  <c r="BB265" i="5"/>
  <c r="BB266" i="5"/>
  <c r="BB267" i="5"/>
  <c r="BB268" i="5"/>
  <c r="BB269" i="5"/>
  <c r="BB270" i="5"/>
  <c r="BB271" i="5"/>
  <c r="BB272" i="5"/>
  <c r="BB273" i="5"/>
  <c r="BB274" i="5"/>
  <c r="BB275" i="5"/>
  <c r="BB276" i="5"/>
  <c r="BB277" i="5"/>
  <c r="BB278" i="5"/>
  <c r="BB279" i="5"/>
  <c r="BB280" i="5"/>
  <c r="BB281" i="5"/>
  <c r="BB282" i="5"/>
  <c r="BB283" i="5"/>
  <c r="BB284" i="5"/>
  <c r="BB285" i="5"/>
  <c r="BB286" i="5"/>
  <c r="BB287" i="5"/>
  <c r="BB288" i="5"/>
  <c r="BB289" i="5"/>
  <c r="BB290" i="5"/>
  <c r="BB291" i="5"/>
  <c r="BB292" i="5"/>
  <c r="BB293" i="5"/>
  <c r="BB294" i="5"/>
  <c r="BB295" i="5"/>
  <c r="BB296" i="5"/>
  <c r="BB297" i="5"/>
  <c r="BB298" i="5"/>
  <c r="BB299" i="5"/>
  <c r="BB300" i="5"/>
  <c r="BB301" i="5"/>
  <c r="BB302" i="5"/>
  <c r="BB303" i="5"/>
  <c r="BB304" i="5"/>
  <c r="BB305" i="5"/>
  <c r="BB306" i="5"/>
  <c r="BB307" i="5"/>
  <c r="BB308" i="5"/>
  <c r="BB309" i="5"/>
  <c r="BB310" i="5"/>
  <c r="BB311" i="5"/>
  <c r="BB312" i="5"/>
  <c r="BB313" i="5"/>
  <c r="BB314" i="5"/>
  <c r="BB315" i="5"/>
  <c r="BB316" i="5"/>
  <c r="BB317" i="5"/>
  <c r="BB318" i="5"/>
  <c r="BB319" i="5"/>
  <c r="BB320" i="5"/>
  <c r="BB321" i="5"/>
  <c r="BB322" i="5"/>
  <c r="BB323" i="5"/>
  <c r="BB324" i="5"/>
  <c r="BB325" i="5"/>
  <c r="BB326" i="5"/>
  <c r="BB327" i="5"/>
  <c r="BB328" i="5"/>
  <c r="BB329" i="5"/>
  <c r="BB330" i="5"/>
  <c r="BB331" i="5"/>
  <c r="BB332" i="5"/>
  <c r="BB333" i="5"/>
  <c r="BB334" i="5"/>
  <c r="BB335" i="5"/>
  <c r="BB336" i="5"/>
  <c r="BB337" i="5"/>
  <c r="BB338" i="5"/>
  <c r="BB339" i="5"/>
  <c r="BB340" i="5"/>
  <c r="BB341" i="5"/>
  <c r="BB9" i="5"/>
  <c r="AZ10" i="5"/>
  <c r="AZ11" i="5"/>
  <c r="AZ12" i="5"/>
  <c r="AZ13" i="5"/>
  <c r="AZ14" i="5"/>
  <c r="AZ15" i="5"/>
  <c r="AZ16" i="5"/>
  <c r="AZ17" i="5"/>
  <c r="AZ18" i="5"/>
  <c r="AZ19" i="5"/>
  <c r="AZ20" i="5"/>
  <c r="AZ21" i="5"/>
  <c r="AZ22" i="5"/>
  <c r="AZ23" i="5"/>
  <c r="AZ24" i="5"/>
  <c r="AZ25" i="5"/>
  <c r="AZ26" i="5"/>
  <c r="AZ27" i="5"/>
  <c r="AZ28" i="5"/>
  <c r="AZ29" i="5"/>
  <c r="AZ30" i="5"/>
  <c r="AZ31" i="5"/>
  <c r="AZ32" i="5"/>
  <c r="AZ33" i="5"/>
  <c r="AZ34" i="5"/>
  <c r="AZ35" i="5"/>
  <c r="AZ36" i="5"/>
  <c r="AZ37" i="5"/>
  <c r="AZ38" i="5"/>
  <c r="AZ39" i="5"/>
  <c r="AZ40" i="5"/>
  <c r="AZ41" i="5"/>
  <c r="AZ42" i="5"/>
  <c r="AZ43" i="5"/>
  <c r="AZ44" i="5"/>
  <c r="AZ45" i="5"/>
  <c r="AZ46" i="5"/>
  <c r="AZ47" i="5"/>
  <c r="AZ48" i="5"/>
  <c r="AZ49" i="5"/>
  <c r="AZ50" i="5"/>
  <c r="AZ51" i="5"/>
  <c r="AZ52" i="5"/>
  <c r="AZ53" i="5"/>
  <c r="AZ54" i="5"/>
  <c r="AZ55" i="5"/>
  <c r="AZ56" i="5"/>
  <c r="AZ57" i="5"/>
  <c r="AZ58" i="5"/>
  <c r="AZ59" i="5"/>
  <c r="AZ60" i="5"/>
  <c r="AZ61" i="5"/>
  <c r="AZ62" i="5"/>
  <c r="AZ63" i="5"/>
  <c r="AZ64" i="5"/>
  <c r="AZ65" i="5"/>
  <c r="AZ66" i="5"/>
  <c r="AZ67" i="5"/>
  <c r="AZ68" i="5"/>
  <c r="AZ69" i="5"/>
  <c r="AZ70" i="5"/>
  <c r="AZ71" i="5"/>
  <c r="AZ72" i="5"/>
  <c r="AZ73" i="5"/>
  <c r="AZ74" i="5"/>
  <c r="AZ75" i="5"/>
  <c r="AZ76" i="5"/>
  <c r="AZ77" i="5"/>
  <c r="AZ78" i="5"/>
  <c r="AZ79" i="5"/>
  <c r="AZ80" i="5"/>
  <c r="AZ81" i="5"/>
  <c r="AZ82" i="5"/>
  <c r="AZ83" i="5"/>
  <c r="AZ84" i="5"/>
  <c r="AZ85" i="5"/>
  <c r="AZ86" i="5"/>
  <c r="AZ87" i="5"/>
  <c r="AZ88" i="5"/>
  <c r="AZ89" i="5"/>
  <c r="AZ90" i="5"/>
  <c r="AZ91" i="5"/>
  <c r="AZ92" i="5"/>
  <c r="AZ93" i="5"/>
  <c r="AZ94" i="5"/>
  <c r="AZ95" i="5"/>
  <c r="AZ96" i="5"/>
  <c r="AZ97" i="5"/>
  <c r="AZ98" i="5"/>
  <c r="AZ99" i="5"/>
  <c r="AZ100" i="5"/>
  <c r="AZ101" i="5"/>
  <c r="AZ102" i="5"/>
  <c r="AZ103" i="5"/>
  <c r="AZ104" i="5"/>
  <c r="AZ105" i="5"/>
  <c r="AZ106" i="5"/>
  <c r="AZ107" i="5"/>
  <c r="AZ108" i="5"/>
  <c r="AZ109" i="5"/>
  <c r="AZ110" i="5"/>
  <c r="AZ111" i="5"/>
  <c r="AZ112" i="5"/>
  <c r="AZ113" i="5"/>
  <c r="AZ114" i="5"/>
  <c r="AZ115" i="5"/>
  <c r="AZ116" i="5"/>
  <c r="AZ117" i="5"/>
  <c r="AZ118" i="5"/>
  <c r="AZ119" i="5"/>
  <c r="AZ120" i="5"/>
  <c r="AZ121" i="5"/>
  <c r="AZ122" i="5"/>
  <c r="AZ123" i="5"/>
  <c r="AZ124" i="5"/>
  <c r="AZ125" i="5"/>
  <c r="AZ126" i="5"/>
  <c r="AZ127" i="5"/>
  <c r="AZ128" i="5"/>
  <c r="AZ129" i="5"/>
  <c r="AZ130" i="5"/>
  <c r="AZ131" i="5"/>
  <c r="AZ132" i="5"/>
  <c r="AZ133" i="5"/>
  <c r="AZ134" i="5"/>
  <c r="AZ135" i="5"/>
  <c r="AZ136" i="5"/>
  <c r="AZ137" i="5"/>
  <c r="AZ138" i="5"/>
  <c r="AZ139" i="5"/>
  <c r="AZ140" i="5"/>
  <c r="AZ141" i="5"/>
  <c r="AZ142" i="5"/>
  <c r="AZ143" i="5"/>
  <c r="AZ144" i="5"/>
  <c r="AZ145" i="5"/>
  <c r="AZ146" i="5"/>
  <c r="AZ147" i="5"/>
  <c r="AZ148" i="5"/>
  <c r="AZ149" i="5"/>
  <c r="AZ150" i="5"/>
  <c r="AZ151" i="5"/>
  <c r="AZ152" i="5"/>
  <c r="AZ153" i="5"/>
  <c r="AZ154" i="5"/>
  <c r="AZ155" i="5"/>
  <c r="AZ156" i="5"/>
  <c r="AZ157" i="5"/>
  <c r="AZ158" i="5"/>
  <c r="AZ159" i="5"/>
  <c r="AZ160" i="5"/>
  <c r="AZ161" i="5"/>
  <c r="AZ162" i="5"/>
  <c r="AZ163" i="5"/>
  <c r="AZ164" i="5"/>
  <c r="AZ165" i="5"/>
  <c r="AZ166" i="5"/>
  <c r="AZ167" i="5"/>
  <c r="AZ168" i="5"/>
  <c r="AZ169" i="5"/>
  <c r="AZ170" i="5"/>
  <c r="AZ171" i="5"/>
  <c r="AZ172" i="5"/>
  <c r="AZ173" i="5"/>
  <c r="AZ174" i="5"/>
  <c r="AZ175" i="5"/>
  <c r="AZ176" i="5"/>
  <c r="AZ177" i="5"/>
  <c r="AZ178" i="5"/>
  <c r="AZ179" i="5"/>
  <c r="AZ180" i="5"/>
  <c r="AZ181" i="5"/>
  <c r="AZ182" i="5"/>
  <c r="AZ183" i="5"/>
  <c r="AZ184" i="5"/>
  <c r="AZ185" i="5"/>
  <c r="AZ186" i="5"/>
  <c r="AZ187" i="5"/>
  <c r="AZ188" i="5"/>
  <c r="AZ189" i="5"/>
  <c r="AZ190" i="5"/>
  <c r="AZ191" i="5"/>
  <c r="AZ192" i="5"/>
  <c r="AZ193" i="5"/>
  <c r="AZ194" i="5"/>
  <c r="AZ195" i="5"/>
  <c r="AZ196" i="5"/>
  <c r="AZ197" i="5"/>
  <c r="AZ198" i="5"/>
  <c r="AZ199" i="5"/>
  <c r="AZ200" i="5"/>
  <c r="AZ201" i="5"/>
  <c r="AZ202" i="5"/>
  <c r="AZ203" i="5"/>
  <c r="AZ204" i="5"/>
  <c r="AZ205" i="5"/>
  <c r="AZ206" i="5"/>
  <c r="AZ207" i="5"/>
  <c r="AZ208" i="5"/>
  <c r="AZ209" i="5"/>
  <c r="AZ210" i="5"/>
  <c r="AZ211" i="5"/>
  <c r="AZ212" i="5"/>
  <c r="AZ213" i="5"/>
  <c r="AZ214" i="5"/>
  <c r="AZ215" i="5"/>
  <c r="AZ216" i="5"/>
  <c r="AZ217" i="5"/>
  <c r="AZ218" i="5"/>
  <c r="AZ219" i="5"/>
  <c r="AZ220" i="5"/>
  <c r="AZ221" i="5"/>
  <c r="AZ222" i="5"/>
  <c r="AZ223" i="5"/>
  <c r="AZ224" i="5"/>
  <c r="AZ225" i="5"/>
  <c r="AZ226" i="5"/>
  <c r="AZ227" i="5"/>
  <c r="AZ228" i="5"/>
  <c r="AZ229" i="5"/>
  <c r="AZ230" i="5"/>
  <c r="AZ231" i="5"/>
  <c r="AZ232" i="5"/>
  <c r="AZ233" i="5"/>
  <c r="AZ234" i="5"/>
  <c r="AZ235" i="5"/>
  <c r="AZ236" i="5"/>
  <c r="AZ237" i="5"/>
  <c r="AZ238" i="5"/>
  <c r="AZ239" i="5"/>
  <c r="AZ240" i="5"/>
  <c r="AZ241" i="5"/>
  <c r="AZ242" i="5"/>
  <c r="AZ243" i="5"/>
  <c r="AZ244" i="5"/>
  <c r="AZ245" i="5"/>
  <c r="AZ246" i="5"/>
  <c r="AZ247" i="5"/>
  <c r="AZ248" i="5"/>
  <c r="AZ249" i="5"/>
  <c r="AZ250" i="5"/>
  <c r="AZ251" i="5"/>
  <c r="AZ252" i="5"/>
  <c r="AZ253" i="5"/>
  <c r="AZ254" i="5"/>
  <c r="AZ255" i="5"/>
  <c r="AZ256" i="5"/>
  <c r="AZ257" i="5"/>
  <c r="AZ258" i="5"/>
  <c r="AZ259" i="5"/>
  <c r="AZ260" i="5"/>
  <c r="AZ261" i="5"/>
  <c r="AZ262" i="5"/>
  <c r="AZ263" i="5"/>
  <c r="AZ264" i="5"/>
  <c r="AZ265" i="5"/>
  <c r="AZ266" i="5"/>
  <c r="AZ267" i="5"/>
  <c r="AZ268" i="5"/>
  <c r="AZ269" i="5"/>
  <c r="AZ270" i="5"/>
  <c r="AZ271" i="5"/>
  <c r="AZ272" i="5"/>
  <c r="AZ273" i="5"/>
  <c r="AZ274" i="5"/>
  <c r="AZ275" i="5"/>
  <c r="AZ276" i="5"/>
  <c r="AZ277" i="5"/>
  <c r="AZ278" i="5"/>
  <c r="AZ279" i="5"/>
  <c r="AZ280" i="5"/>
  <c r="AZ281" i="5"/>
  <c r="AZ282" i="5"/>
  <c r="AZ283" i="5"/>
  <c r="AZ284" i="5"/>
  <c r="AZ285" i="5"/>
  <c r="AZ286" i="5"/>
  <c r="AZ287" i="5"/>
  <c r="AZ288" i="5"/>
  <c r="AZ289" i="5"/>
  <c r="AZ290" i="5"/>
  <c r="AZ291" i="5"/>
  <c r="AZ292" i="5"/>
  <c r="AZ293" i="5"/>
  <c r="AZ294" i="5"/>
  <c r="AZ295" i="5"/>
  <c r="AZ296" i="5"/>
  <c r="AZ297" i="5"/>
  <c r="AZ298" i="5"/>
  <c r="AZ299" i="5"/>
  <c r="AZ300" i="5"/>
  <c r="AZ301" i="5"/>
  <c r="AZ302" i="5"/>
  <c r="AZ303" i="5"/>
  <c r="AZ304" i="5"/>
  <c r="AZ305" i="5"/>
  <c r="AZ306" i="5"/>
  <c r="AZ307" i="5"/>
  <c r="AZ308" i="5"/>
  <c r="AZ309" i="5"/>
  <c r="AZ310" i="5"/>
  <c r="AZ311" i="5"/>
  <c r="AZ312" i="5"/>
  <c r="AZ313" i="5"/>
  <c r="AZ314" i="5"/>
  <c r="AZ315" i="5"/>
  <c r="AZ316" i="5"/>
  <c r="AZ317" i="5"/>
  <c r="AZ318" i="5"/>
  <c r="AZ319" i="5"/>
  <c r="AZ320" i="5"/>
  <c r="AZ321" i="5"/>
  <c r="AZ322" i="5"/>
  <c r="AZ323" i="5"/>
  <c r="AZ324" i="5"/>
  <c r="AZ325" i="5"/>
  <c r="AZ326" i="5"/>
  <c r="AZ327" i="5"/>
  <c r="AZ328" i="5"/>
  <c r="AZ329" i="5"/>
  <c r="AZ330" i="5"/>
  <c r="AZ331" i="5"/>
  <c r="AZ332" i="5"/>
  <c r="AZ333" i="5"/>
  <c r="AZ334" i="5"/>
  <c r="AZ335" i="5"/>
  <c r="AZ336" i="5"/>
  <c r="AZ337" i="5"/>
  <c r="AZ338" i="5"/>
  <c r="AZ339" i="5"/>
  <c r="AZ340" i="5"/>
  <c r="AZ341" i="5"/>
  <c r="AZ9" i="5"/>
  <c r="BC11" i="29"/>
  <c r="BC12" i="29"/>
  <c r="BC13" i="29"/>
  <c r="BC14" i="29"/>
  <c r="BC15" i="29"/>
  <c r="BC16" i="29"/>
  <c r="BC17" i="29"/>
  <c r="BC18" i="29"/>
  <c r="BC19" i="29"/>
  <c r="BC20" i="29"/>
  <c r="BC21" i="29"/>
  <c r="BC22" i="29"/>
  <c r="BC23" i="29"/>
  <c r="BC24" i="29"/>
  <c r="BC25" i="29"/>
  <c r="BC26" i="29"/>
  <c r="BC27" i="29"/>
  <c r="BC28" i="29"/>
  <c r="BC29" i="29"/>
  <c r="BC30" i="29"/>
  <c r="BC31" i="29"/>
  <c r="BC32" i="29"/>
  <c r="BC33" i="29"/>
  <c r="BC34" i="29"/>
  <c r="BC10" i="29"/>
  <c r="BA11" i="29"/>
  <c r="BA12" i="29"/>
  <c r="BA13" i="29"/>
  <c r="BA14" i="29"/>
  <c r="BA15" i="29"/>
  <c r="BA16" i="29"/>
  <c r="BA17" i="29"/>
  <c r="BA18" i="29"/>
  <c r="BA19" i="29"/>
  <c r="BA20" i="29"/>
  <c r="BA21" i="29"/>
  <c r="BA22" i="29"/>
  <c r="BA23" i="29"/>
  <c r="BA24" i="29"/>
  <c r="BA25" i="29"/>
  <c r="BA26" i="29"/>
  <c r="BA27" i="29"/>
  <c r="BA28" i="29"/>
  <c r="BA29" i="29"/>
  <c r="BA30" i="29"/>
  <c r="BA31" i="29"/>
  <c r="BA32" i="29"/>
  <c r="BA33" i="29"/>
  <c r="BA34" i="29"/>
  <c r="BA10" i="29"/>
  <c r="AY11" i="29"/>
  <c r="AY12" i="29"/>
  <c r="AY13" i="29"/>
  <c r="AY14" i="29"/>
  <c r="AY15" i="29"/>
  <c r="AY16" i="29"/>
  <c r="AY17" i="29"/>
  <c r="AW17" i="29" s="1"/>
  <c r="AY18" i="29"/>
  <c r="AW18" i="29" s="1"/>
  <c r="AY19" i="29"/>
  <c r="AY20" i="29"/>
  <c r="AY21" i="29"/>
  <c r="AY22" i="29"/>
  <c r="AY23" i="29"/>
  <c r="AY24" i="29"/>
  <c r="AY25" i="29"/>
  <c r="AW25" i="29" s="1"/>
  <c r="AY26" i="29"/>
  <c r="AW26" i="29" s="1"/>
  <c r="AY27" i="29"/>
  <c r="AY28" i="29"/>
  <c r="AY29" i="29"/>
  <c r="AY30" i="29"/>
  <c r="AY31" i="29"/>
  <c r="AY32" i="29"/>
  <c r="AY33" i="29"/>
  <c r="AW33" i="29" s="1"/>
  <c r="AY34" i="29"/>
  <c r="AW34" i="29" s="1"/>
  <c r="AY10" i="29"/>
  <c r="AU34" i="29"/>
  <c r="AT34" i="29"/>
  <c r="AS34" i="29"/>
  <c r="AR34" i="29"/>
  <c r="AQ34" i="29"/>
  <c r="AP34" i="29"/>
  <c r="AO34" i="29"/>
  <c r="AN34" i="29"/>
  <c r="AM34" i="29"/>
  <c r="AL34" i="29"/>
  <c r="AK34" i="29"/>
  <c r="AJ34" i="29"/>
  <c r="AI34" i="29"/>
  <c r="AH34" i="29"/>
  <c r="T30" i="30"/>
  <c r="AA34" i="29"/>
  <c r="AU33" i="29"/>
  <c r="AT33" i="29"/>
  <c r="AS33" i="29"/>
  <c r="AR33" i="29"/>
  <c r="AQ33" i="29"/>
  <c r="AP33" i="29"/>
  <c r="AO33" i="29"/>
  <c r="AN33" i="29"/>
  <c r="AM33" i="29"/>
  <c r="AL33" i="29"/>
  <c r="AK33" i="29"/>
  <c r="AJ33" i="29"/>
  <c r="AI33" i="29"/>
  <c r="AH33" i="29"/>
  <c r="T29" i="30"/>
  <c r="AA33" i="29"/>
  <c r="AU32" i="29"/>
  <c r="AT32" i="29"/>
  <c r="AS32" i="29"/>
  <c r="AR32" i="29"/>
  <c r="AQ32" i="29"/>
  <c r="AP32" i="29"/>
  <c r="AO32" i="29"/>
  <c r="AN32" i="29"/>
  <c r="AM32" i="29"/>
  <c r="AL32" i="29"/>
  <c r="AK32" i="29"/>
  <c r="AJ32" i="29"/>
  <c r="AI32" i="29"/>
  <c r="AH32" i="29"/>
  <c r="T28" i="30"/>
  <c r="AA32" i="29"/>
  <c r="AU31" i="29"/>
  <c r="AT31" i="29"/>
  <c r="AS31" i="29"/>
  <c r="AR31" i="29"/>
  <c r="AQ31" i="29"/>
  <c r="AP31" i="29"/>
  <c r="AO31" i="29"/>
  <c r="AN31" i="29"/>
  <c r="AM31" i="29"/>
  <c r="AL31" i="29"/>
  <c r="AK31" i="29"/>
  <c r="AJ31" i="29"/>
  <c r="AI31" i="29"/>
  <c r="AH31" i="29"/>
  <c r="T27" i="30"/>
  <c r="AA31" i="29"/>
  <c r="AU30" i="29"/>
  <c r="AT30" i="29"/>
  <c r="AS30" i="29"/>
  <c r="AR30" i="29"/>
  <c r="AQ30" i="29"/>
  <c r="AP30" i="29"/>
  <c r="AO30" i="29"/>
  <c r="AN30" i="29"/>
  <c r="AM30" i="29"/>
  <c r="AL30" i="29"/>
  <c r="AK30" i="29"/>
  <c r="AJ30" i="29"/>
  <c r="AI30" i="29"/>
  <c r="AH30" i="29"/>
  <c r="T26" i="30"/>
  <c r="AA30" i="29"/>
  <c r="AU29" i="29"/>
  <c r="AT29" i="29"/>
  <c r="AS29" i="29"/>
  <c r="AR29" i="29"/>
  <c r="AQ29" i="29"/>
  <c r="AP29" i="29"/>
  <c r="AO29" i="29"/>
  <c r="AN29" i="29"/>
  <c r="AM29" i="29"/>
  <c r="AL29" i="29"/>
  <c r="AK29" i="29"/>
  <c r="AJ29" i="29"/>
  <c r="AI29" i="29"/>
  <c r="AH29" i="29"/>
  <c r="T25" i="30"/>
  <c r="AA29" i="29"/>
  <c r="AU28" i="29"/>
  <c r="AT28" i="29"/>
  <c r="AS28" i="29"/>
  <c r="AR28" i="29"/>
  <c r="AQ28" i="29"/>
  <c r="AP28" i="29"/>
  <c r="AO28" i="29"/>
  <c r="AN28" i="29"/>
  <c r="AM28" i="29"/>
  <c r="AL28" i="29"/>
  <c r="AK28" i="29"/>
  <c r="AJ28" i="29"/>
  <c r="AI28" i="29"/>
  <c r="AH28" i="29"/>
  <c r="T24" i="30"/>
  <c r="AA28" i="29"/>
  <c r="AU27" i="29"/>
  <c r="AT27" i="29"/>
  <c r="AS27" i="29"/>
  <c r="AR27" i="29"/>
  <c r="AQ27" i="29"/>
  <c r="AP27" i="29"/>
  <c r="AO27" i="29"/>
  <c r="AN27" i="29"/>
  <c r="AM27" i="29"/>
  <c r="AL27" i="29"/>
  <c r="AK27" i="29"/>
  <c r="AJ27" i="29"/>
  <c r="AI27" i="29"/>
  <c r="AH27" i="29"/>
  <c r="T23" i="30"/>
  <c r="AA27" i="29"/>
  <c r="AU26" i="29"/>
  <c r="AT26" i="29"/>
  <c r="AS26" i="29"/>
  <c r="AR26" i="29"/>
  <c r="AQ26" i="29"/>
  <c r="AP26" i="29"/>
  <c r="AO26" i="29"/>
  <c r="AN26" i="29"/>
  <c r="AM26" i="29"/>
  <c r="AL26" i="29"/>
  <c r="AK26" i="29"/>
  <c r="AJ26" i="29"/>
  <c r="AI26" i="29"/>
  <c r="AH26" i="29"/>
  <c r="T22" i="30"/>
  <c r="AA26" i="29"/>
  <c r="AU25" i="29"/>
  <c r="AT25" i="29"/>
  <c r="AS25" i="29"/>
  <c r="AR25" i="29"/>
  <c r="AQ25" i="29"/>
  <c r="AP25" i="29"/>
  <c r="AO25" i="29"/>
  <c r="AN25" i="29"/>
  <c r="AM25" i="29"/>
  <c r="AL25" i="29"/>
  <c r="AK25" i="29"/>
  <c r="AJ25" i="29"/>
  <c r="AI25" i="29"/>
  <c r="AH25" i="29"/>
  <c r="T21" i="30"/>
  <c r="AA25" i="29"/>
  <c r="AU24" i="29"/>
  <c r="AT24" i="29"/>
  <c r="AS24" i="29"/>
  <c r="AR24" i="29"/>
  <c r="AQ24" i="29"/>
  <c r="AP24" i="29"/>
  <c r="AO24" i="29"/>
  <c r="AN24" i="29"/>
  <c r="AM24" i="29"/>
  <c r="AL24" i="29"/>
  <c r="AK24" i="29"/>
  <c r="AJ24" i="29"/>
  <c r="AI24" i="29"/>
  <c r="AH24" i="29"/>
  <c r="T20" i="30"/>
  <c r="AA24" i="29"/>
  <c r="AU23" i="29"/>
  <c r="AT23" i="29"/>
  <c r="AS23" i="29"/>
  <c r="AR23" i="29"/>
  <c r="AQ23" i="29"/>
  <c r="AP23" i="29"/>
  <c r="AO23" i="29"/>
  <c r="AN23" i="29"/>
  <c r="AM23" i="29"/>
  <c r="AL23" i="29"/>
  <c r="AK23" i="29"/>
  <c r="AJ23" i="29"/>
  <c r="AI23" i="29"/>
  <c r="AH23" i="29"/>
  <c r="T19" i="30"/>
  <c r="AA23" i="29"/>
  <c r="AU22" i="29"/>
  <c r="AT22" i="29"/>
  <c r="AS22" i="29"/>
  <c r="AR22" i="29"/>
  <c r="AQ22" i="29"/>
  <c r="AP22" i="29"/>
  <c r="AO22" i="29"/>
  <c r="AN22" i="29"/>
  <c r="AM22" i="29"/>
  <c r="AL22" i="29"/>
  <c r="AK22" i="29"/>
  <c r="AJ22" i="29"/>
  <c r="AI22" i="29"/>
  <c r="AH22" i="29"/>
  <c r="T18" i="30"/>
  <c r="AA22" i="29"/>
  <c r="AU21" i="29"/>
  <c r="AT21" i="29"/>
  <c r="AS21" i="29"/>
  <c r="AR21" i="29"/>
  <c r="AQ21" i="29"/>
  <c r="AP21" i="29"/>
  <c r="AO21" i="29"/>
  <c r="AN21" i="29"/>
  <c r="AM21" i="29"/>
  <c r="AL21" i="29"/>
  <c r="AK21" i="29"/>
  <c r="AJ21" i="29"/>
  <c r="AI21" i="29"/>
  <c r="AH21" i="29"/>
  <c r="T17" i="30"/>
  <c r="AA21" i="29"/>
  <c r="AU20" i="29"/>
  <c r="AT20" i="29"/>
  <c r="AS20" i="29"/>
  <c r="AR20" i="29"/>
  <c r="AQ20" i="29"/>
  <c r="AP20" i="29"/>
  <c r="AO20" i="29"/>
  <c r="AN20" i="29"/>
  <c r="AM20" i="29"/>
  <c r="AL20" i="29"/>
  <c r="AK20" i="29"/>
  <c r="AJ20" i="29"/>
  <c r="AI20" i="29"/>
  <c r="AH20" i="29"/>
  <c r="T16" i="30"/>
  <c r="AA20" i="29"/>
  <c r="AU19" i="29"/>
  <c r="AT19" i="29"/>
  <c r="AS19" i="29"/>
  <c r="AR19" i="29"/>
  <c r="AQ19" i="29"/>
  <c r="AP19" i="29"/>
  <c r="AO19" i="29"/>
  <c r="AN19" i="29"/>
  <c r="AM19" i="29"/>
  <c r="AL19" i="29"/>
  <c r="AK19" i="29"/>
  <c r="AJ19" i="29"/>
  <c r="AI19" i="29"/>
  <c r="AH19" i="29"/>
  <c r="T15" i="30"/>
  <c r="AA19" i="29"/>
  <c r="AU18" i="29"/>
  <c r="AT18" i="29"/>
  <c r="AS18" i="29"/>
  <c r="AR18" i="29"/>
  <c r="AQ18" i="29"/>
  <c r="AP18" i="29"/>
  <c r="AO18" i="29"/>
  <c r="AN18" i="29"/>
  <c r="AM18" i="29"/>
  <c r="AL18" i="29"/>
  <c r="AK18" i="29"/>
  <c r="AJ18" i="29"/>
  <c r="AI18" i="29"/>
  <c r="AH18" i="29"/>
  <c r="T14" i="30"/>
  <c r="AA18" i="29"/>
  <c r="AU17" i="29"/>
  <c r="AT17" i="29"/>
  <c r="AS17" i="29"/>
  <c r="AR17" i="29"/>
  <c r="AQ17" i="29"/>
  <c r="AP17" i="29"/>
  <c r="AO17" i="29"/>
  <c r="AN17" i="29"/>
  <c r="AM17" i="29"/>
  <c r="AL17" i="29"/>
  <c r="AK17" i="29"/>
  <c r="AJ17" i="29"/>
  <c r="AI17" i="29"/>
  <c r="AH17" i="29"/>
  <c r="T13" i="30"/>
  <c r="AA17" i="29"/>
  <c r="AU16" i="29"/>
  <c r="AT16" i="29"/>
  <c r="AS16" i="29"/>
  <c r="AR16" i="29"/>
  <c r="AQ16" i="29"/>
  <c r="AP16" i="29"/>
  <c r="AO16" i="29"/>
  <c r="AN16" i="29"/>
  <c r="AM16" i="29"/>
  <c r="AL16" i="29"/>
  <c r="AK16" i="29"/>
  <c r="AJ16" i="29"/>
  <c r="AI16" i="29"/>
  <c r="AH16" i="29"/>
  <c r="T12" i="30"/>
  <c r="AA16" i="29"/>
  <c r="AU15" i="29"/>
  <c r="AT15" i="29"/>
  <c r="AS15" i="29"/>
  <c r="AR15" i="29"/>
  <c r="AQ15" i="29"/>
  <c r="AP15" i="29"/>
  <c r="AO15" i="29"/>
  <c r="AN15" i="29"/>
  <c r="AM15" i="29"/>
  <c r="AL15" i="29"/>
  <c r="AK15" i="29"/>
  <c r="AJ15" i="29"/>
  <c r="AI15" i="29"/>
  <c r="AH15" i="29"/>
  <c r="T11" i="30"/>
  <c r="AA15" i="29"/>
  <c r="AU14" i="29"/>
  <c r="AT14" i="29"/>
  <c r="AS14" i="29"/>
  <c r="AR14" i="29"/>
  <c r="AQ14" i="29"/>
  <c r="AP14" i="29"/>
  <c r="AO14" i="29"/>
  <c r="AN14" i="29"/>
  <c r="AM14" i="29"/>
  <c r="AL14" i="29"/>
  <c r="AK14" i="29"/>
  <c r="AJ14" i="29"/>
  <c r="AI14" i="29"/>
  <c r="AH14" i="29"/>
  <c r="T10" i="30"/>
  <c r="AA14" i="29"/>
  <c r="AU13" i="29"/>
  <c r="AT13" i="29"/>
  <c r="AS13" i="29"/>
  <c r="AR13" i="29"/>
  <c r="AQ13" i="29"/>
  <c r="AP13" i="29"/>
  <c r="AO13" i="29"/>
  <c r="AN13" i="29"/>
  <c r="AM13" i="29"/>
  <c r="AL13" i="29"/>
  <c r="AK13" i="29"/>
  <c r="AJ13" i="29"/>
  <c r="AI13" i="29"/>
  <c r="AH13" i="29"/>
  <c r="T9" i="30"/>
  <c r="AA13" i="29"/>
  <c r="AU12" i="29"/>
  <c r="AT12" i="29"/>
  <c r="AS12" i="29"/>
  <c r="AR12" i="29"/>
  <c r="AQ12" i="29"/>
  <c r="AP12" i="29"/>
  <c r="AO12" i="29"/>
  <c r="AN12" i="29"/>
  <c r="AM12" i="29"/>
  <c r="AL12" i="29"/>
  <c r="AK12" i="29"/>
  <c r="AJ12" i="29"/>
  <c r="AI12" i="29"/>
  <c r="AH12" i="29"/>
  <c r="T8" i="30"/>
  <c r="AA12" i="29"/>
  <c r="AU11" i="29"/>
  <c r="AT11" i="29"/>
  <c r="AS11" i="29"/>
  <c r="AR11" i="29"/>
  <c r="AQ11" i="29"/>
  <c r="AP11" i="29"/>
  <c r="AO11" i="29"/>
  <c r="AN11" i="29"/>
  <c r="AM11" i="29"/>
  <c r="AL11" i="29"/>
  <c r="AK11" i="29"/>
  <c r="AJ11" i="29"/>
  <c r="AI11" i="29"/>
  <c r="AH11" i="29"/>
  <c r="T7" i="30"/>
  <c r="AA11" i="29"/>
  <c r="CH10" i="29"/>
  <c r="AT10" i="29"/>
  <c r="AS10" i="29"/>
  <c r="AR10" i="29"/>
  <c r="AQ10" i="29"/>
  <c r="AP10" i="29"/>
  <c r="AO10" i="29"/>
  <c r="AN10" i="29"/>
  <c r="AM10" i="29"/>
  <c r="AL10" i="29"/>
  <c r="AK10" i="29"/>
  <c r="AJ10" i="29"/>
  <c r="AI10" i="29"/>
  <c r="AH10" i="29"/>
  <c r="K6" i="29" s="1"/>
  <c r="T6" i="30"/>
  <c r="T4" i="30" s="1"/>
  <c r="AA10" i="29"/>
  <c r="AA326" i="5"/>
  <c r="AW28" i="29" l="1"/>
  <c r="AW20" i="29"/>
  <c r="AW12" i="29"/>
  <c r="B7" i="31"/>
  <c r="A7" i="31" s="1"/>
  <c r="AW32" i="29"/>
  <c r="AW24" i="29"/>
  <c r="AW16" i="29"/>
  <c r="AW31" i="29"/>
  <c r="AW23" i="29"/>
  <c r="AW15" i="29"/>
  <c r="R4" i="30"/>
  <c r="X6" i="29"/>
  <c r="AW27" i="29"/>
  <c r="AW19" i="29"/>
  <c r="AW11" i="29"/>
  <c r="AW30" i="29"/>
  <c r="AW22" i="29"/>
  <c r="AW14" i="29"/>
  <c r="AW29" i="29"/>
  <c r="AW21" i="29"/>
  <c r="AW13" i="29"/>
  <c r="B5" i="31"/>
  <c r="A5" i="31" s="1"/>
  <c r="S19" i="31"/>
  <c r="AW10" i="29"/>
  <c r="B9" i="31"/>
  <c r="A9" i="31" s="1"/>
  <c r="B23" i="31"/>
  <c r="A23" i="31" s="1"/>
  <c r="B13" i="31"/>
  <c r="A13" i="31" s="1"/>
  <c r="B11" i="31"/>
  <c r="A11" i="31" s="1"/>
  <c r="B26" i="31"/>
  <c r="A26" i="31" s="1"/>
  <c r="B25" i="31"/>
  <c r="A25" i="31" s="1"/>
  <c r="B24" i="31"/>
  <c r="A24" i="31" s="1"/>
  <c r="BD6" i="5"/>
  <c r="BB6" i="5"/>
  <c r="AZ6" i="5"/>
  <c r="S26" i="31"/>
  <c r="S29" i="30"/>
  <c r="S28" i="30"/>
  <c r="S25" i="31"/>
  <c r="S27" i="30"/>
  <c r="S24" i="31"/>
  <c r="S26" i="30"/>
  <c r="S23" i="31"/>
  <c r="S25" i="30"/>
  <c r="S22" i="31"/>
  <c r="S24" i="30"/>
  <c r="S21" i="31"/>
  <c r="S20" i="31"/>
  <c r="S23" i="30"/>
  <c r="S21" i="30"/>
  <c r="S18" i="31"/>
  <c r="S20" i="30"/>
  <c r="S17" i="31"/>
  <c r="S16" i="31"/>
  <c r="S19" i="30"/>
  <c r="S18" i="30"/>
  <c r="S15" i="31"/>
  <c r="S14" i="31"/>
  <c r="S17" i="30"/>
  <c r="S16" i="30"/>
  <c r="S13" i="31"/>
  <c r="S15" i="30"/>
  <c r="S12" i="31"/>
  <c r="AY7" i="29"/>
  <c r="S14" i="30"/>
  <c r="S11" i="31"/>
  <c r="S13" i="30"/>
  <c r="S10" i="31"/>
  <c r="S11" i="30"/>
  <c r="S8" i="31"/>
  <c r="S12" i="30"/>
  <c r="S9" i="31"/>
  <c r="S10" i="30"/>
  <c r="S7" i="31"/>
  <c r="S9" i="30"/>
  <c r="S6" i="31"/>
  <c r="BA7" i="29"/>
  <c r="S5" i="31"/>
  <c r="S8" i="30"/>
  <c r="S7" i="30"/>
  <c r="S4" i="31"/>
  <c r="S30" i="30"/>
  <c r="S27" i="31"/>
  <c r="S6" i="30"/>
  <c r="S3" i="31"/>
  <c r="BC7" i="29"/>
  <c r="N6" i="29"/>
  <c r="BW6" i="29"/>
  <c r="BN6" i="29"/>
  <c r="V6" i="29"/>
  <c r="S6" i="29"/>
  <c r="BE6" i="29"/>
  <c r="CE6" i="29"/>
  <c r="G17" i="11"/>
  <c r="BX6" i="29"/>
  <c r="BI6" i="29"/>
  <c r="BO6" i="29"/>
  <c r="BT6" i="29"/>
  <c r="BG6" i="29"/>
  <c r="BU6" i="29"/>
  <c r="BH6" i="29"/>
  <c r="AA2" i="29"/>
  <c r="I17" i="11" s="1"/>
  <c r="BV6" i="29"/>
  <c r="CF6" i="29"/>
  <c r="O6" i="29"/>
  <c r="CB6" i="29"/>
  <c r="BQ6" i="29"/>
  <c r="R37" i="11" s="1"/>
  <c r="P6" i="29"/>
  <c r="M6" i="29"/>
  <c r="Q6" i="29"/>
  <c r="CD6" i="29"/>
  <c r="BF6" i="29"/>
  <c r="W6" i="29"/>
  <c r="L6" i="29"/>
  <c r="BY6" i="29"/>
  <c r="CC6" i="29"/>
  <c r="BZ6" i="29"/>
  <c r="BL6" i="29"/>
  <c r="CA6" i="29"/>
  <c r="BJ6" i="29"/>
  <c r="T6" i="29"/>
  <c r="CG6" i="29"/>
  <c r="BK6" i="29"/>
  <c r="CH6" i="29"/>
  <c r="U6" i="29"/>
  <c r="BR6" i="29"/>
  <c r="BD6" i="29"/>
  <c r="BS6" i="29"/>
  <c r="R6" i="29"/>
  <c r="E27" i="22"/>
  <c r="F27" i="22" s="1"/>
  <c r="E24" i="22"/>
  <c r="T500" i="21"/>
  <c r="S1" i="31" l="1"/>
  <c r="S4" i="30"/>
  <c r="AW9" i="29"/>
  <c r="Y6" i="29"/>
  <c r="E17" i="11" s="1"/>
  <c r="O1" i="30"/>
  <c r="F17" i="11"/>
  <c r="Y40" i="21"/>
  <c r="Y12" i="21"/>
  <c r="Y9" i="21"/>
  <c r="W10" i="21"/>
  <c r="W11" i="21"/>
  <c r="W12" i="21"/>
  <c r="W13" i="21"/>
  <c r="W14" i="21"/>
  <c r="W15" i="21"/>
  <c r="W16" i="21"/>
  <c r="W17" i="21"/>
  <c r="W18" i="21"/>
  <c r="W19" i="21"/>
  <c r="W20" i="21"/>
  <c r="W21" i="21"/>
  <c r="W22" i="21"/>
  <c r="W23" i="21"/>
  <c r="W24" i="21"/>
  <c r="W25" i="21"/>
  <c r="W26" i="21"/>
  <c r="W27" i="21"/>
  <c r="W28" i="21"/>
  <c r="W29" i="21"/>
  <c r="W30" i="21"/>
  <c r="W31" i="21"/>
  <c r="W32" i="21"/>
  <c r="W33" i="21"/>
  <c r="W34" i="21"/>
  <c r="W35" i="21"/>
  <c r="W36" i="21"/>
  <c r="W37" i="21"/>
  <c r="W38" i="21"/>
  <c r="W39" i="21"/>
  <c r="W40" i="21"/>
  <c r="W41" i="21"/>
  <c r="W42" i="21"/>
  <c r="W43" i="21"/>
  <c r="W44" i="21"/>
  <c r="W45" i="21"/>
  <c r="W46" i="21"/>
  <c r="W47" i="21"/>
  <c r="W48" i="21"/>
  <c r="W49" i="21"/>
  <c r="W50" i="21"/>
  <c r="W51" i="21"/>
  <c r="W52" i="21"/>
  <c r="W53" i="21"/>
  <c r="W54" i="21"/>
  <c r="W55" i="21"/>
  <c r="W56" i="21"/>
  <c r="W57" i="21"/>
  <c r="W58" i="21"/>
  <c r="W59" i="21"/>
  <c r="W60" i="21"/>
  <c r="W61" i="21"/>
  <c r="W62" i="21"/>
  <c r="W63" i="21"/>
  <c r="W64" i="21"/>
  <c r="W65" i="21"/>
  <c r="W66" i="21"/>
  <c r="W67" i="21"/>
  <c r="W68" i="21"/>
  <c r="W69" i="21"/>
  <c r="W70" i="21"/>
  <c r="W71" i="21"/>
  <c r="W72" i="21"/>
  <c r="W73" i="21"/>
  <c r="W74" i="21"/>
  <c r="W75" i="21"/>
  <c r="W76" i="21"/>
  <c r="W77" i="21"/>
  <c r="W78" i="21"/>
  <c r="W79" i="21"/>
  <c r="W80" i="21"/>
  <c r="W81" i="21"/>
  <c r="W82" i="21"/>
  <c r="W83" i="21"/>
  <c r="W84" i="21"/>
  <c r="W85" i="21"/>
  <c r="W86" i="21"/>
  <c r="W87" i="21"/>
  <c r="W88" i="21"/>
  <c r="W89" i="21"/>
  <c r="W90" i="21"/>
  <c r="W91" i="21"/>
  <c r="W92" i="21"/>
  <c r="W93" i="21"/>
  <c r="W94" i="21"/>
  <c r="W95" i="21"/>
  <c r="W96" i="21"/>
  <c r="W97" i="21"/>
  <c r="W98" i="21"/>
  <c r="W99" i="21"/>
  <c r="W100" i="21"/>
  <c r="W101" i="21"/>
  <c r="W102" i="21"/>
  <c r="W103" i="21"/>
  <c r="W104" i="21"/>
  <c r="W105" i="21"/>
  <c r="W106" i="21"/>
  <c r="W107" i="21"/>
  <c r="W108" i="21"/>
  <c r="W109" i="21"/>
  <c r="W110" i="21"/>
  <c r="W111" i="21"/>
  <c r="W112" i="21"/>
  <c r="W113" i="21"/>
  <c r="W114" i="21"/>
  <c r="W115" i="21"/>
  <c r="W116" i="21"/>
  <c r="W117" i="21"/>
  <c r="W118" i="21"/>
  <c r="W119" i="21"/>
  <c r="W120" i="21"/>
  <c r="W121" i="21"/>
  <c r="W122" i="21"/>
  <c r="W123" i="21"/>
  <c r="W124" i="21"/>
  <c r="W125" i="21"/>
  <c r="W126" i="21"/>
  <c r="W127" i="21"/>
  <c r="W128" i="21"/>
  <c r="W129" i="21"/>
  <c r="W130" i="21"/>
  <c r="W131" i="21"/>
  <c r="W132" i="21"/>
  <c r="W133" i="21"/>
  <c r="W134" i="21"/>
  <c r="W135" i="21"/>
  <c r="W136" i="21"/>
  <c r="W137" i="21"/>
  <c r="W138" i="21"/>
  <c r="W139" i="21"/>
  <c r="W140" i="21"/>
  <c r="W141" i="21"/>
  <c r="W142" i="21"/>
  <c r="W143" i="21"/>
  <c r="W144" i="21"/>
  <c r="W145" i="21"/>
  <c r="W146" i="21"/>
  <c r="W147" i="21"/>
  <c r="W148" i="21"/>
  <c r="W149" i="21"/>
  <c r="W150" i="21"/>
  <c r="W151" i="21"/>
  <c r="W152" i="21"/>
  <c r="W153" i="21"/>
  <c r="W154" i="21"/>
  <c r="W155" i="21"/>
  <c r="W156" i="21"/>
  <c r="W157" i="21"/>
  <c r="W158" i="21"/>
  <c r="W159" i="21"/>
  <c r="W160" i="21"/>
  <c r="W161" i="21"/>
  <c r="W162" i="21"/>
  <c r="W163" i="21"/>
  <c r="W164" i="21"/>
  <c r="W165" i="21"/>
  <c r="W166" i="21"/>
  <c r="W167" i="21"/>
  <c r="W168" i="21"/>
  <c r="W169" i="21"/>
  <c r="W170" i="21"/>
  <c r="W171" i="21"/>
  <c r="W172" i="21"/>
  <c r="W173" i="21"/>
  <c r="W174" i="21"/>
  <c r="W175" i="21"/>
  <c r="W176" i="21"/>
  <c r="W177" i="21"/>
  <c r="W178" i="21"/>
  <c r="W179" i="21"/>
  <c r="W180" i="21"/>
  <c r="W181" i="21"/>
  <c r="W182" i="21"/>
  <c r="W183" i="21"/>
  <c r="W184" i="21"/>
  <c r="W185" i="21"/>
  <c r="W186" i="21"/>
  <c r="W187" i="21"/>
  <c r="W188" i="21"/>
  <c r="W189" i="21"/>
  <c r="W190" i="21"/>
  <c r="W191" i="21"/>
  <c r="W192" i="21"/>
  <c r="W193" i="21"/>
  <c r="W194" i="21"/>
  <c r="W195" i="21"/>
  <c r="W196" i="21"/>
  <c r="W197" i="21"/>
  <c r="W198" i="21"/>
  <c r="W199" i="21"/>
  <c r="W200" i="21"/>
  <c r="W201" i="21"/>
  <c r="W202" i="21"/>
  <c r="W203" i="21"/>
  <c r="W204" i="21"/>
  <c r="W205" i="21"/>
  <c r="W206" i="21"/>
  <c r="W207" i="21"/>
  <c r="W208" i="21"/>
  <c r="W209" i="21"/>
  <c r="W210" i="21"/>
  <c r="W211" i="21"/>
  <c r="W212" i="21"/>
  <c r="W213" i="21"/>
  <c r="W214" i="21"/>
  <c r="W215" i="21"/>
  <c r="W216" i="21"/>
  <c r="W217" i="21"/>
  <c r="W218" i="21"/>
  <c r="W219" i="21"/>
  <c r="W220" i="21"/>
  <c r="W221" i="21"/>
  <c r="W222" i="21"/>
  <c r="W223" i="21"/>
  <c r="W224" i="21"/>
  <c r="W225" i="21"/>
  <c r="W226" i="21"/>
  <c r="W227" i="21"/>
  <c r="W228" i="21"/>
  <c r="W229" i="21"/>
  <c r="W230" i="21"/>
  <c r="W231" i="21"/>
  <c r="W232" i="21"/>
  <c r="W233" i="21"/>
  <c r="W234" i="21"/>
  <c r="W235" i="21"/>
  <c r="W236" i="21"/>
  <c r="W237" i="21"/>
  <c r="W238" i="21"/>
  <c r="W239" i="21"/>
  <c r="W240" i="21"/>
  <c r="W241" i="21"/>
  <c r="W242" i="21"/>
  <c r="W243" i="21"/>
  <c r="W244" i="21"/>
  <c r="W245" i="21"/>
  <c r="W246" i="21"/>
  <c r="W247" i="21"/>
  <c r="W248" i="21"/>
  <c r="W249" i="21"/>
  <c r="W250" i="21"/>
  <c r="W251" i="21"/>
  <c r="W252" i="21"/>
  <c r="W253" i="21"/>
  <c r="W254" i="21"/>
  <c r="W255" i="21"/>
  <c r="W256" i="21"/>
  <c r="W257" i="21"/>
  <c r="W258" i="21"/>
  <c r="W259" i="21"/>
  <c r="W260" i="21"/>
  <c r="W261" i="21"/>
  <c r="W262" i="21"/>
  <c r="W263" i="21"/>
  <c r="W264" i="21"/>
  <c r="W265" i="21"/>
  <c r="W266" i="21"/>
  <c r="W267" i="21"/>
  <c r="W268" i="21"/>
  <c r="W269" i="21"/>
  <c r="W270" i="21"/>
  <c r="W271" i="21"/>
  <c r="W272" i="21"/>
  <c r="W273" i="21"/>
  <c r="W274" i="21"/>
  <c r="W275" i="21"/>
  <c r="W276" i="21"/>
  <c r="W277" i="21"/>
  <c r="W278" i="21"/>
  <c r="W279" i="21"/>
  <c r="W280" i="21"/>
  <c r="W281" i="21"/>
  <c r="W282" i="21"/>
  <c r="W283" i="21"/>
  <c r="W284" i="21"/>
  <c r="W285" i="21"/>
  <c r="W286" i="21"/>
  <c r="W287" i="21"/>
  <c r="W288" i="21"/>
  <c r="W289" i="21"/>
  <c r="W290" i="21"/>
  <c r="W291" i="21"/>
  <c r="W292" i="21"/>
  <c r="W293" i="21"/>
  <c r="W294" i="21"/>
  <c r="W295" i="21"/>
  <c r="W296" i="21"/>
  <c r="W297" i="21"/>
  <c r="W298" i="21"/>
  <c r="W299" i="21"/>
  <c r="W300" i="21"/>
  <c r="W301" i="21"/>
  <c r="W302" i="21"/>
  <c r="W303" i="21"/>
  <c r="W304" i="21"/>
  <c r="W305" i="21"/>
  <c r="W306" i="21"/>
  <c r="W307" i="21"/>
  <c r="W308" i="21"/>
  <c r="W309" i="21"/>
  <c r="W310" i="21"/>
  <c r="W311" i="21"/>
  <c r="W312" i="21"/>
  <c r="W313" i="21"/>
  <c r="W314" i="21"/>
  <c r="W315" i="21"/>
  <c r="W316" i="21"/>
  <c r="W317" i="21"/>
  <c r="W318" i="21"/>
  <c r="W319" i="21"/>
  <c r="W320" i="21"/>
  <c r="W321" i="21"/>
  <c r="W322" i="21"/>
  <c r="W323" i="21"/>
  <c r="W324" i="21"/>
  <c r="W325" i="21"/>
  <c r="W326" i="21"/>
  <c r="W327" i="21"/>
  <c r="W328" i="21"/>
  <c r="W329" i="21"/>
  <c r="W330" i="21"/>
  <c r="W331" i="21"/>
  <c r="W332" i="21"/>
  <c r="W333" i="21"/>
  <c r="W334" i="21"/>
  <c r="W335" i="21"/>
  <c r="W336" i="21"/>
  <c r="W337" i="21"/>
  <c r="W338" i="21"/>
  <c r="W339" i="21"/>
  <c r="W340" i="21"/>
  <c r="W341" i="21"/>
  <c r="W342" i="21"/>
  <c r="W343" i="21"/>
  <c r="W344" i="21"/>
  <c r="W345" i="21"/>
  <c r="W346" i="21"/>
  <c r="W347" i="21"/>
  <c r="W348" i="21"/>
  <c r="W349" i="21"/>
  <c r="W350" i="21"/>
  <c r="W351" i="21"/>
  <c r="W352" i="21"/>
  <c r="W353" i="21"/>
  <c r="W354" i="21"/>
  <c r="W355" i="21"/>
  <c r="W356" i="21"/>
  <c r="W357" i="21"/>
  <c r="W358" i="21"/>
  <c r="W359" i="21"/>
  <c r="W360" i="21"/>
  <c r="W361" i="21"/>
  <c r="W362" i="21"/>
  <c r="W363" i="21"/>
  <c r="W364" i="21"/>
  <c r="W365" i="21"/>
  <c r="W366" i="21"/>
  <c r="W367" i="21"/>
  <c r="W368" i="21"/>
  <c r="W369" i="21"/>
  <c r="W370" i="21"/>
  <c r="W371" i="21"/>
  <c r="W372" i="21"/>
  <c r="W373" i="21"/>
  <c r="W374" i="21"/>
  <c r="W375" i="21"/>
  <c r="W376" i="21"/>
  <c r="W377" i="21"/>
  <c r="W378" i="21"/>
  <c r="W379" i="21"/>
  <c r="W380" i="21"/>
  <c r="W381" i="21"/>
  <c r="W382" i="21"/>
  <c r="W383" i="21"/>
  <c r="W384" i="21"/>
  <c r="W385" i="21"/>
  <c r="W386" i="21"/>
  <c r="W387" i="21"/>
  <c r="W388" i="21"/>
  <c r="W389" i="21"/>
  <c r="W390" i="21"/>
  <c r="W391" i="21"/>
  <c r="W392" i="21"/>
  <c r="W393" i="21"/>
  <c r="W394" i="21"/>
  <c r="W395" i="21"/>
  <c r="W396" i="21"/>
  <c r="W397" i="21"/>
  <c r="W398" i="21"/>
  <c r="W399" i="21"/>
  <c r="W400" i="21"/>
  <c r="W401" i="21"/>
  <c r="W402" i="21"/>
  <c r="W403" i="21"/>
  <c r="W404" i="21"/>
  <c r="W405" i="21"/>
  <c r="W406" i="21"/>
  <c r="W407" i="21"/>
  <c r="W408" i="21"/>
  <c r="W409" i="21"/>
  <c r="W410" i="21"/>
  <c r="W411" i="21"/>
  <c r="W412" i="21"/>
  <c r="W413" i="21"/>
  <c r="W414" i="21"/>
  <c r="W415" i="21"/>
  <c r="W416" i="21"/>
  <c r="W417" i="21"/>
  <c r="W418" i="21"/>
  <c r="W419" i="21"/>
  <c r="W420" i="21"/>
  <c r="W421" i="21"/>
  <c r="W422" i="21"/>
  <c r="W423" i="21"/>
  <c r="W424" i="21"/>
  <c r="W425" i="21"/>
  <c r="W426" i="21"/>
  <c r="W427" i="21"/>
  <c r="W428" i="21"/>
  <c r="W429" i="21"/>
  <c r="W430" i="21"/>
  <c r="W431" i="21"/>
  <c r="W432" i="21"/>
  <c r="W433" i="21"/>
  <c r="W434" i="21"/>
  <c r="W435" i="21"/>
  <c r="W436" i="21"/>
  <c r="W437" i="21"/>
  <c r="W438" i="21"/>
  <c r="W439" i="21"/>
  <c r="W440" i="21"/>
  <c r="W441" i="21"/>
  <c r="W442" i="21"/>
  <c r="W443" i="21"/>
  <c r="W444" i="21"/>
  <c r="W445" i="21"/>
  <c r="W446" i="21"/>
  <c r="W447" i="21"/>
  <c r="W448" i="21"/>
  <c r="W449" i="21"/>
  <c r="W450" i="21"/>
  <c r="W451" i="21"/>
  <c r="W452" i="21"/>
  <c r="W453" i="21"/>
  <c r="W454" i="21"/>
  <c r="W455" i="21"/>
  <c r="W456" i="21"/>
  <c r="W457" i="21"/>
  <c r="W458" i="21"/>
  <c r="W459" i="21"/>
  <c r="W460" i="21"/>
  <c r="W461" i="21"/>
  <c r="W462" i="21"/>
  <c r="W463" i="21"/>
  <c r="W464" i="21"/>
  <c r="W465" i="21"/>
  <c r="W466" i="21"/>
  <c r="W467" i="21"/>
  <c r="W468" i="21"/>
  <c r="W469" i="21"/>
  <c r="W470" i="21"/>
  <c r="W471" i="21"/>
  <c r="W472" i="21"/>
  <c r="W473" i="21"/>
  <c r="W474" i="21"/>
  <c r="W475" i="21"/>
  <c r="W476" i="21"/>
  <c r="W477" i="21"/>
  <c r="W478" i="21"/>
  <c r="W479" i="21"/>
  <c r="W480" i="21"/>
  <c r="W481" i="21"/>
  <c r="W482" i="21"/>
  <c r="W483" i="21"/>
  <c r="W484" i="21"/>
  <c r="W485" i="21"/>
  <c r="W486" i="21"/>
  <c r="W487" i="21"/>
  <c r="W488" i="21"/>
  <c r="W489" i="21"/>
  <c r="W490" i="21"/>
  <c r="W491" i="21"/>
  <c r="W492" i="21"/>
  <c r="W493" i="21"/>
  <c r="W494" i="21"/>
  <c r="W495" i="21"/>
  <c r="W496" i="21"/>
  <c r="W497" i="21"/>
  <c r="W498" i="21"/>
  <c r="W499" i="21"/>
  <c r="W500" i="21"/>
  <c r="C7" i="7"/>
  <c r="D7" i="7"/>
  <c r="E7" i="7"/>
  <c r="F7" i="7"/>
  <c r="G7" i="7"/>
  <c r="H7" i="7"/>
  <c r="I7" i="7"/>
  <c r="J7" i="7"/>
  <c r="K7" i="7"/>
  <c r="L7" i="7"/>
  <c r="M7" i="7"/>
  <c r="N7" i="7"/>
  <c r="O7" i="7"/>
  <c r="P7" i="7"/>
  <c r="C8" i="7"/>
  <c r="D8" i="7"/>
  <c r="E8" i="7"/>
  <c r="F8" i="7"/>
  <c r="G8" i="7"/>
  <c r="H8" i="7"/>
  <c r="I8" i="7"/>
  <c r="J8" i="7"/>
  <c r="K8" i="7"/>
  <c r="L8" i="7"/>
  <c r="M8" i="7"/>
  <c r="N8" i="7"/>
  <c r="O8" i="7"/>
  <c r="P8" i="7"/>
  <c r="C9" i="7"/>
  <c r="D9" i="7"/>
  <c r="E9" i="7"/>
  <c r="F9" i="7"/>
  <c r="G9" i="7"/>
  <c r="H9" i="7"/>
  <c r="I9" i="7"/>
  <c r="J9" i="7"/>
  <c r="K9" i="7"/>
  <c r="L9" i="7"/>
  <c r="M9" i="7"/>
  <c r="N9" i="7"/>
  <c r="O9" i="7"/>
  <c r="P9" i="7"/>
  <c r="C10" i="7"/>
  <c r="D10" i="7"/>
  <c r="E10" i="7"/>
  <c r="F10" i="7"/>
  <c r="G10" i="7"/>
  <c r="H10" i="7"/>
  <c r="I10" i="7"/>
  <c r="J10" i="7"/>
  <c r="K10" i="7"/>
  <c r="L10" i="7"/>
  <c r="M10" i="7"/>
  <c r="N10" i="7"/>
  <c r="O10" i="7"/>
  <c r="P10" i="7"/>
  <c r="C11" i="7"/>
  <c r="D11" i="7"/>
  <c r="E11" i="7"/>
  <c r="F11" i="7"/>
  <c r="G11" i="7"/>
  <c r="H11" i="7"/>
  <c r="I11" i="7"/>
  <c r="J11" i="7"/>
  <c r="K11" i="7"/>
  <c r="L11" i="7"/>
  <c r="M11" i="7"/>
  <c r="N11" i="7"/>
  <c r="O11" i="7"/>
  <c r="P11" i="7"/>
  <c r="C12" i="7"/>
  <c r="D12" i="7"/>
  <c r="E12" i="7"/>
  <c r="F12" i="7"/>
  <c r="G12" i="7"/>
  <c r="H12" i="7"/>
  <c r="I12" i="7"/>
  <c r="J12" i="7"/>
  <c r="K12" i="7"/>
  <c r="L12" i="7"/>
  <c r="M12" i="7"/>
  <c r="N12" i="7"/>
  <c r="O12" i="7"/>
  <c r="P12" i="7"/>
  <c r="C13" i="7"/>
  <c r="D13" i="7"/>
  <c r="E13" i="7"/>
  <c r="F13" i="7"/>
  <c r="G13" i="7"/>
  <c r="H13" i="7"/>
  <c r="I13" i="7"/>
  <c r="J13" i="7"/>
  <c r="K13" i="7"/>
  <c r="L13" i="7"/>
  <c r="M13" i="7"/>
  <c r="N13" i="7"/>
  <c r="O13" i="7"/>
  <c r="P13" i="7"/>
  <c r="C14" i="7"/>
  <c r="D14" i="7"/>
  <c r="E14" i="7"/>
  <c r="F14" i="7"/>
  <c r="G14" i="7"/>
  <c r="H14" i="7"/>
  <c r="I14" i="7"/>
  <c r="J14" i="7"/>
  <c r="K14" i="7"/>
  <c r="L14" i="7"/>
  <c r="M14" i="7"/>
  <c r="N14" i="7"/>
  <c r="O14" i="7"/>
  <c r="P14" i="7"/>
  <c r="C15" i="7"/>
  <c r="D15" i="7"/>
  <c r="E15" i="7"/>
  <c r="F15" i="7"/>
  <c r="G15" i="7"/>
  <c r="H15" i="7"/>
  <c r="I15" i="7"/>
  <c r="J15" i="7"/>
  <c r="K15" i="7"/>
  <c r="L15" i="7"/>
  <c r="M15" i="7"/>
  <c r="N15" i="7"/>
  <c r="O15" i="7"/>
  <c r="P15" i="7"/>
  <c r="C16" i="7"/>
  <c r="D16" i="7"/>
  <c r="E16" i="7"/>
  <c r="F16" i="7"/>
  <c r="G16" i="7"/>
  <c r="H16" i="7"/>
  <c r="I16" i="7"/>
  <c r="J16" i="7"/>
  <c r="K16" i="7"/>
  <c r="L16" i="7"/>
  <c r="M16" i="7"/>
  <c r="N16" i="7"/>
  <c r="O16" i="7"/>
  <c r="P16" i="7"/>
  <c r="C17" i="7"/>
  <c r="D17" i="7"/>
  <c r="E17" i="7"/>
  <c r="F17" i="7"/>
  <c r="G17" i="7"/>
  <c r="H17" i="7"/>
  <c r="I17" i="7"/>
  <c r="J17" i="7"/>
  <c r="K17" i="7"/>
  <c r="L17" i="7"/>
  <c r="M17" i="7"/>
  <c r="N17" i="7"/>
  <c r="O17" i="7"/>
  <c r="P17" i="7"/>
  <c r="C18" i="7"/>
  <c r="D18" i="7"/>
  <c r="E18" i="7"/>
  <c r="F18" i="7"/>
  <c r="G18" i="7"/>
  <c r="H18" i="7"/>
  <c r="I18" i="7"/>
  <c r="J18" i="7"/>
  <c r="K18" i="7"/>
  <c r="L18" i="7"/>
  <c r="M18" i="7"/>
  <c r="N18" i="7"/>
  <c r="O18" i="7"/>
  <c r="P18" i="7"/>
  <c r="C19" i="7"/>
  <c r="D19" i="7"/>
  <c r="E19" i="7"/>
  <c r="F19" i="7"/>
  <c r="G19" i="7"/>
  <c r="H19" i="7"/>
  <c r="I19" i="7"/>
  <c r="J19" i="7"/>
  <c r="K19" i="7"/>
  <c r="L19" i="7"/>
  <c r="M19" i="7"/>
  <c r="N19" i="7"/>
  <c r="O19" i="7"/>
  <c r="P19" i="7"/>
  <c r="C20" i="7"/>
  <c r="D20" i="7"/>
  <c r="E20" i="7"/>
  <c r="F20" i="7"/>
  <c r="G20" i="7"/>
  <c r="H20" i="7"/>
  <c r="I20" i="7"/>
  <c r="J20" i="7"/>
  <c r="K20" i="7"/>
  <c r="L20" i="7"/>
  <c r="M20" i="7"/>
  <c r="N20" i="7"/>
  <c r="O20" i="7"/>
  <c r="P20" i="7"/>
  <c r="C21" i="7"/>
  <c r="D21" i="7"/>
  <c r="E21" i="7"/>
  <c r="F21" i="7"/>
  <c r="G21" i="7"/>
  <c r="H21" i="7"/>
  <c r="I21" i="7"/>
  <c r="J21" i="7"/>
  <c r="K21" i="7"/>
  <c r="L21" i="7"/>
  <c r="M21" i="7"/>
  <c r="N21" i="7"/>
  <c r="O21" i="7"/>
  <c r="P21" i="7"/>
  <c r="C22" i="7"/>
  <c r="D22" i="7"/>
  <c r="E22" i="7"/>
  <c r="F22" i="7"/>
  <c r="G22" i="7"/>
  <c r="H22" i="7"/>
  <c r="I22" i="7"/>
  <c r="J22" i="7"/>
  <c r="K22" i="7"/>
  <c r="L22" i="7"/>
  <c r="M22" i="7"/>
  <c r="N22" i="7"/>
  <c r="O22" i="7"/>
  <c r="P22" i="7"/>
  <c r="C23" i="7"/>
  <c r="D23" i="7"/>
  <c r="E23" i="7"/>
  <c r="F23" i="7"/>
  <c r="G23" i="7"/>
  <c r="H23" i="7"/>
  <c r="I23" i="7"/>
  <c r="J23" i="7"/>
  <c r="K23" i="7"/>
  <c r="L23" i="7"/>
  <c r="M23" i="7"/>
  <c r="N23" i="7"/>
  <c r="O23" i="7"/>
  <c r="P23" i="7"/>
  <c r="C24" i="7"/>
  <c r="D24" i="7"/>
  <c r="E24" i="7"/>
  <c r="F24" i="7"/>
  <c r="G24" i="7"/>
  <c r="H24" i="7"/>
  <c r="I24" i="7"/>
  <c r="J24" i="7"/>
  <c r="K24" i="7"/>
  <c r="L24" i="7"/>
  <c r="M24" i="7"/>
  <c r="N24" i="7"/>
  <c r="O24" i="7"/>
  <c r="P24" i="7"/>
  <c r="C25" i="7"/>
  <c r="D25" i="7"/>
  <c r="E25" i="7"/>
  <c r="F25" i="7"/>
  <c r="G25" i="7"/>
  <c r="H25" i="7"/>
  <c r="I25" i="7"/>
  <c r="J25" i="7"/>
  <c r="K25" i="7"/>
  <c r="L25" i="7"/>
  <c r="M25" i="7"/>
  <c r="N25" i="7"/>
  <c r="O25" i="7"/>
  <c r="P25" i="7"/>
  <c r="C26" i="7"/>
  <c r="D26" i="7"/>
  <c r="E26" i="7"/>
  <c r="F26" i="7"/>
  <c r="G26" i="7"/>
  <c r="H26" i="7"/>
  <c r="I26" i="7"/>
  <c r="J26" i="7"/>
  <c r="K26" i="7"/>
  <c r="L26" i="7"/>
  <c r="M26" i="7"/>
  <c r="N26" i="7"/>
  <c r="O26" i="7"/>
  <c r="P26" i="7"/>
  <c r="C27" i="7"/>
  <c r="D27" i="7"/>
  <c r="E27" i="7"/>
  <c r="F27" i="7"/>
  <c r="G27" i="7"/>
  <c r="H27" i="7"/>
  <c r="I27" i="7"/>
  <c r="J27" i="7"/>
  <c r="K27" i="7"/>
  <c r="L27" i="7"/>
  <c r="M27" i="7"/>
  <c r="N27" i="7"/>
  <c r="O27" i="7"/>
  <c r="P27" i="7"/>
  <c r="C28" i="7"/>
  <c r="D28" i="7"/>
  <c r="E28" i="7"/>
  <c r="F28" i="7"/>
  <c r="G28" i="7"/>
  <c r="H28" i="7"/>
  <c r="I28" i="7"/>
  <c r="J28" i="7"/>
  <c r="K28" i="7"/>
  <c r="L28" i="7"/>
  <c r="M28" i="7"/>
  <c r="N28" i="7"/>
  <c r="O28" i="7"/>
  <c r="P28" i="7"/>
  <c r="C29" i="7"/>
  <c r="D29" i="7"/>
  <c r="E29" i="7"/>
  <c r="F29" i="7"/>
  <c r="G29" i="7"/>
  <c r="H29" i="7"/>
  <c r="I29" i="7"/>
  <c r="J29" i="7"/>
  <c r="K29" i="7"/>
  <c r="L29" i="7"/>
  <c r="M29" i="7"/>
  <c r="N29" i="7"/>
  <c r="O29" i="7"/>
  <c r="P29" i="7"/>
  <c r="C30" i="7"/>
  <c r="D30" i="7"/>
  <c r="E30" i="7"/>
  <c r="F30" i="7"/>
  <c r="G30" i="7"/>
  <c r="H30" i="7"/>
  <c r="I30" i="7"/>
  <c r="J30" i="7"/>
  <c r="K30" i="7"/>
  <c r="L30" i="7"/>
  <c r="M30" i="7"/>
  <c r="N30" i="7"/>
  <c r="O30" i="7"/>
  <c r="P30" i="7"/>
  <c r="C31" i="7"/>
  <c r="D31" i="7"/>
  <c r="E31" i="7"/>
  <c r="F31" i="7"/>
  <c r="G31" i="7"/>
  <c r="H31" i="7"/>
  <c r="I31" i="7"/>
  <c r="J31" i="7"/>
  <c r="K31" i="7"/>
  <c r="L31" i="7"/>
  <c r="M31" i="7"/>
  <c r="N31" i="7"/>
  <c r="O31" i="7"/>
  <c r="P31" i="7"/>
  <c r="C32" i="7"/>
  <c r="D32" i="7"/>
  <c r="E32" i="7"/>
  <c r="F32" i="7"/>
  <c r="G32" i="7"/>
  <c r="H32" i="7"/>
  <c r="I32" i="7"/>
  <c r="J32" i="7"/>
  <c r="K32" i="7"/>
  <c r="L32" i="7"/>
  <c r="M32" i="7"/>
  <c r="N32" i="7"/>
  <c r="O32" i="7"/>
  <c r="P32" i="7"/>
  <c r="C33" i="7"/>
  <c r="D33" i="7"/>
  <c r="E33" i="7"/>
  <c r="F33" i="7"/>
  <c r="G33" i="7"/>
  <c r="H33" i="7"/>
  <c r="I33" i="7"/>
  <c r="J33" i="7"/>
  <c r="K33" i="7"/>
  <c r="L33" i="7"/>
  <c r="M33" i="7"/>
  <c r="N33" i="7"/>
  <c r="O33" i="7"/>
  <c r="P33" i="7"/>
  <c r="C34" i="7"/>
  <c r="D34" i="7"/>
  <c r="E34" i="7"/>
  <c r="F34" i="7"/>
  <c r="G34" i="7"/>
  <c r="H34" i="7"/>
  <c r="I34" i="7"/>
  <c r="J34" i="7"/>
  <c r="K34" i="7"/>
  <c r="L34" i="7"/>
  <c r="M34" i="7"/>
  <c r="N34" i="7"/>
  <c r="O34" i="7"/>
  <c r="P34" i="7"/>
  <c r="C35" i="7"/>
  <c r="D35" i="7"/>
  <c r="E35" i="7"/>
  <c r="F35" i="7"/>
  <c r="G35" i="7"/>
  <c r="H35" i="7"/>
  <c r="I35" i="7"/>
  <c r="J35" i="7"/>
  <c r="K35" i="7"/>
  <c r="L35" i="7"/>
  <c r="M35" i="7"/>
  <c r="N35" i="7"/>
  <c r="O35" i="7"/>
  <c r="P35" i="7"/>
  <c r="C36" i="7"/>
  <c r="D36" i="7"/>
  <c r="E36" i="7"/>
  <c r="F36" i="7"/>
  <c r="G36" i="7"/>
  <c r="H36" i="7"/>
  <c r="I36" i="7"/>
  <c r="J36" i="7"/>
  <c r="K36" i="7"/>
  <c r="L36" i="7"/>
  <c r="M36" i="7"/>
  <c r="N36" i="7"/>
  <c r="O36" i="7"/>
  <c r="P36" i="7"/>
  <c r="C37" i="7"/>
  <c r="D37" i="7"/>
  <c r="E37" i="7"/>
  <c r="F37" i="7"/>
  <c r="G37" i="7"/>
  <c r="H37" i="7"/>
  <c r="I37" i="7"/>
  <c r="J37" i="7"/>
  <c r="K37" i="7"/>
  <c r="L37" i="7"/>
  <c r="M37" i="7"/>
  <c r="N37" i="7"/>
  <c r="O37" i="7"/>
  <c r="P37" i="7"/>
  <c r="C38" i="7"/>
  <c r="D38" i="7"/>
  <c r="E38" i="7"/>
  <c r="F38" i="7"/>
  <c r="G38" i="7"/>
  <c r="H38" i="7"/>
  <c r="I38" i="7"/>
  <c r="J38" i="7"/>
  <c r="K38" i="7"/>
  <c r="L38" i="7"/>
  <c r="M38" i="7"/>
  <c r="N38" i="7"/>
  <c r="O38" i="7"/>
  <c r="P38" i="7"/>
  <c r="C39" i="7"/>
  <c r="D39" i="7"/>
  <c r="E39" i="7"/>
  <c r="F39" i="7"/>
  <c r="G39" i="7"/>
  <c r="H39" i="7"/>
  <c r="I39" i="7"/>
  <c r="J39" i="7"/>
  <c r="K39" i="7"/>
  <c r="L39" i="7"/>
  <c r="M39" i="7"/>
  <c r="N39" i="7"/>
  <c r="O39" i="7"/>
  <c r="P39" i="7"/>
  <c r="C40" i="7"/>
  <c r="D40" i="7"/>
  <c r="E40" i="7"/>
  <c r="F40" i="7"/>
  <c r="G40" i="7"/>
  <c r="H40" i="7"/>
  <c r="I40" i="7"/>
  <c r="J40" i="7"/>
  <c r="K40" i="7"/>
  <c r="L40" i="7"/>
  <c r="M40" i="7"/>
  <c r="N40" i="7"/>
  <c r="O40" i="7"/>
  <c r="P40" i="7"/>
  <c r="C41" i="7"/>
  <c r="D41" i="7"/>
  <c r="E41" i="7"/>
  <c r="F41" i="7"/>
  <c r="G41" i="7"/>
  <c r="H41" i="7"/>
  <c r="I41" i="7"/>
  <c r="J41" i="7"/>
  <c r="K41" i="7"/>
  <c r="L41" i="7"/>
  <c r="M41" i="7"/>
  <c r="N41" i="7"/>
  <c r="O41" i="7"/>
  <c r="P41" i="7"/>
  <c r="C42" i="7"/>
  <c r="D42" i="7"/>
  <c r="E42" i="7"/>
  <c r="F42" i="7"/>
  <c r="G42" i="7"/>
  <c r="H42" i="7"/>
  <c r="I42" i="7"/>
  <c r="J42" i="7"/>
  <c r="K42" i="7"/>
  <c r="L42" i="7"/>
  <c r="M42" i="7"/>
  <c r="N42" i="7"/>
  <c r="O42" i="7"/>
  <c r="P42" i="7"/>
  <c r="C43" i="7"/>
  <c r="D43" i="7"/>
  <c r="E43" i="7"/>
  <c r="F43" i="7"/>
  <c r="G43" i="7"/>
  <c r="H43" i="7"/>
  <c r="I43" i="7"/>
  <c r="J43" i="7"/>
  <c r="K43" i="7"/>
  <c r="L43" i="7"/>
  <c r="M43" i="7"/>
  <c r="N43" i="7"/>
  <c r="O43" i="7"/>
  <c r="P43" i="7"/>
  <c r="C44" i="7"/>
  <c r="D44" i="7"/>
  <c r="E44" i="7"/>
  <c r="F44" i="7"/>
  <c r="G44" i="7"/>
  <c r="H44" i="7"/>
  <c r="I44" i="7"/>
  <c r="J44" i="7"/>
  <c r="K44" i="7"/>
  <c r="L44" i="7"/>
  <c r="M44" i="7"/>
  <c r="N44" i="7"/>
  <c r="O44" i="7"/>
  <c r="P44" i="7"/>
  <c r="C45" i="7"/>
  <c r="D45" i="7"/>
  <c r="E45" i="7"/>
  <c r="F45" i="7"/>
  <c r="G45" i="7"/>
  <c r="H45" i="7"/>
  <c r="I45" i="7"/>
  <c r="J45" i="7"/>
  <c r="K45" i="7"/>
  <c r="L45" i="7"/>
  <c r="M45" i="7"/>
  <c r="N45" i="7"/>
  <c r="O45" i="7"/>
  <c r="P45" i="7"/>
  <c r="C46" i="7"/>
  <c r="D46" i="7"/>
  <c r="E46" i="7"/>
  <c r="F46" i="7"/>
  <c r="G46" i="7"/>
  <c r="H46" i="7"/>
  <c r="I46" i="7"/>
  <c r="J46" i="7"/>
  <c r="K46" i="7"/>
  <c r="L46" i="7"/>
  <c r="M46" i="7"/>
  <c r="N46" i="7"/>
  <c r="O46" i="7"/>
  <c r="P46" i="7"/>
  <c r="C47" i="7"/>
  <c r="D47" i="7"/>
  <c r="E47" i="7"/>
  <c r="F47" i="7"/>
  <c r="G47" i="7"/>
  <c r="H47" i="7"/>
  <c r="I47" i="7"/>
  <c r="J47" i="7"/>
  <c r="K47" i="7"/>
  <c r="L47" i="7"/>
  <c r="M47" i="7"/>
  <c r="N47" i="7"/>
  <c r="O47" i="7"/>
  <c r="P47" i="7"/>
  <c r="C48" i="7"/>
  <c r="D48" i="7"/>
  <c r="E48" i="7"/>
  <c r="F48" i="7"/>
  <c r="G48" i="7"/>
  <c r="H48" i="7"/>
  <c r="I48" i="7"/>
  <c r="J48" i="7"/>
  <c r="K48" i="7"/>
  <c r="L48" i="7"/>
  <c r="M48" i="7"/>
  <c r="N48" i="7"/>
  <c r="O48" i="7"/>
  <c r="P48" i="7"/>
  <c r="C49" i="7"/>
  <c r="D49" i="7"/>
  <c r="E49" i="7"/>
  <c r="F49" i="7"/>
  <c r="G49" i="7"/>
  <c r="H49" i="7"/>
  <c r="I49" i="7"/>
  <c r="J49" i="7"/>
  <c r="K49" i="7"/>
  <c r="L49" i="7"/>
  <c r="M49" i="7"/>
  <c r="N49" i="7"/>
  <c r="O49" i="7"/>
  <c r="P49" i="7"/>
  <c r="C50" i="7"/>
  <c r="D50" i="7"/>
  <c r="E50" i="7"/>
  <c r="F50" i="7"/>
  <c r="G50" i="7"/>
  <c r="H50" i="7"/>
  <c r="I50" i="7"/>
  <c r="J50" i="7"/>
  <c r="K50" i="7"/>
  <c r="L50" i="7"/>
  <c r="M50" i="7"/>
  <c r="N50" i="7"/>
  <c r="O50" i="7"/>
  <c r="P50" i="7"/>
  <c r="C51" i="7"/>
  <c r="D51" i="7"/>
  <c r="E51" i="7"/>
  <c r="F51" i="7"/>
  <c r="G51" i="7"/>
  <c r="H51" i="7"/>
  <c r="I51" i="7"/>
  <c r="J51" i="7"/>
  <c r="K51" i="7"/>
  <c r="L51" i="7"/>
  <c r="M51" i="7"/>
  <c r="N51" i="7"/>
  <c r="O51" i="7"/>
  <c r="P51" i="7"/>
  <c r="C52" i="7"/>
  <c r="D52" i="7"/>
  <c r="E52" i="7"/>
  <c r="F52" i="7"/>
  <c r="G52" i="7"/>
  <c r="H52" i="7"/>
  <c r="I52" i="7"/>
  <c r="J52" i="7"/>
  <c r="K52" i="7"/>
  <c r="L52" i="7"/>
  <c r="M52" i="7"/>
  <c r="N52" i="7"/>
  <c r="O52" i="7"/>
  <c r="P52" i="7"/>
  <c r="C53" i="7"/>
  <c r="D53" i="7"/>
  <c r="E53" i="7"/>
  <c r="F53" i="7"/>
  <c r="G53" i="7"/>
  <c r="H53" i="7"/>
  <c r="I53" i="7"/>
  <c r="J53" i="7"/>
  <c r="K53" i="7"/>
  <c r="L53" i="7"/>
  <c r="M53" i="7"/>
  <c r="N53" i="7"/>
  <c r="O53" i="7"/>
  <c r="P53" i="7"/>
  <c r="C54" i="7"/>
  <c r="D54" i="7"/>
  <c r="E54" i="7"/>
  <c r="F54" i="7"/>
  <c r="G54" i="7"/>
  <c r="H54" i="7"/>
  <c r="I54" i="7"/>
  <c r="J54" i="7"/>
  <c r="K54" i="7"/>
  <c r="L54" i="7"/>
  <c r="M54" i="7"/>
  <c r="N54" i="7"/>
  <c r="O54" i="7"/>
  <c r="P54" i="7"/>
  <c r="C55" i="7"/>
  <c r="D55" i="7"/>
  <c r="E55" i="7"/>
  <c r="F55" i="7"/>
  <c r="G55" i="7"/>
  <c r="H55" i="7"/>
  <c r="I55" i="7"/>
  <c r="J55" i="7"/>
  <c r="K55" i="7"/>
  <c r="L55" i="7"/>
  <c r="M55" i="7"/>
  <c r="N55" i="7"/>
  <c r="O55" i="7"/>
  <c r="P55" i="7"/>
  <c r="C56" i="7"/>
  <c r="D56" i="7"/>
  <c r="E56" i="7"/>
  <c r="F56" i="7"/>
  <c r="G56" i="7"/>
  <c r="H56" i="7"/>
  <c r="I56" i="7"/>
  <c r="J56" i="7"/>
  <c r="K56" i="7"/>
  <c r="L56" i="7"/>
  <c r="M56" i="7"/>
  <c r="N56" i="7"/>
  <c r="O56" i="7"/>
  <c r="P56" i="7"/>
  <c r="C57" i="7"/>
  <c r="D57" i="7"/>
  <c r="E57" i="7"/>
  <c r="F57" i="7"/>
  <c r="G57" i="7"/>
  <c r="H57" i="7"/>
  <c r="I57" i="7"/>
  <c r="J57" i="7"/>
  <c r="K57" i="7"/>
  <c r="L57" i="7"/>
  <c r="M57" i="7"/>
  <c r="N57" i="7"/>
  <c r="O57" i="7"/>
  <c r="P57" i="7"/>
  <c r="C58" i="7"/>
  <c r="D58" i="7"/>
  <c r="E58" i="7"/>
  <c r="F58" i="7"/>
  <c r="G58" i="7"/>
  <c r="H58" i="7"/>
  <c r="I58" i="7"/>
  <c r="J58" i="7"/>
  <c r="K58" i="7"/>
  <c r="L58" i="7"/>
  <c r="M58" i="7"/>
  <c r="N58" i="7"/>
  <c r="O58" i="7"/>
  <c r="P58" i="7"/>
  <c r="C59" i="7"/>
  <c r="D59" i="7"/>
  <c r="E59" i="7"/>
  <c r="F59" i="7"/>
  <c r="G59" i="7"/>
  <c r="H59" i="7"/>
  <c r="I59" i="7"/>
  <c r="J59" i="7"/>
  <c r="K59" i="7"/>
  <c r="L59" i="7"/>
  <c r="M59" i="7"/>
  <c r="N59" i="7"/>
  <c r="O59" i="7"/>
  <c r="P59" i="7"/>
  <c r="C60" i="7"/>
  <c r="D60" i="7"/>
  <c r="E60" i="7"/>
  <c r="F60" i="7"/>
  <c r="G60" i="7"/>
  <c r="H60" i="7"/>
  <c r="I60" i="7"/>
  <c r="J60" i="7"/>
  <c r="K60" i="7"/>
  <c r="L60" i="7"/>
  <c r="M60" i="7"/>
  <c r="N60" i="7"/>
  <c r="O60" i="7"/>
  <c r="P60" i="7"/>
  <c r="C61" i="7"/>
  <c r="D61" i="7"/>
  <c r="E61" i="7"/>
  <c r="F61" i="7"/>
  <c r="G61" i="7"/>
  <c r="H61" i="7"/>
  <c r="I61" i="7"/>
  <c r="J61" i="7"/>
  <c r="K61" i="7"/>
  <c r="L61" i="7"/>
  <c r="M61" i="7"/>
  <c r="N61" i="7"/>
  <c r="O61" i="7"/>
  <c r="P61" i="7"/>
  <c r="C62" i="7"/>
  <c r="D62" i="7"/>
  <c r="E62" i="7"/>
  <c r="F62" i="7"/>
  <c r="G62" i="7"/>
  <c r="H62" i="7"/>
  <c r="I62" i="7"/>
  <c r="J62" i="7"/>
  <c r="K62" i="7"/>
  <c r="L62" i="7"/>
  <c r="M62" i="7"/>
  <c r="N62" i="7"/>
  <c r="O62" i="7"/>
  <c r="P62" i="7"/>
  <c r="C63" i="7"/>
  <c r="D63" i="7"/>
  <c r="E63" i="7"/>
  <c r="F63" i="7"/>
  <c r="G63" i="7"/>
  <c r="H63" i="7"/>
  <c r="I63" i="7"/>
  <c r="J63" i="7"/>
  <c r="K63" i="7"/>
  <c r="L63" i="7"/>
  <c r="M63" i="7"/>
  <c r="N63" i="7"/>
  <c r="O63" i="7"/>
  <c r="P63" i="7"/>
  <c r="C64" i="7"/>
  <c r="D64" i="7"/>
  <c r="E64" i="7"/>
  <c r="F64" i="7"/>
  <c r="G64" i="7"/>
  <c r="H64" i="7"/>
  <c r="I64" i="7"/>
  <c r="J64" i="7"/>
  <c r="K64" i="7"/>
  <c r="L64" i="7"/>
  <c r="M64" i="7"/>
  <c r="N64" i="7"/>
  <c r="O64" i="7"/>
  <c r="P64" i="7"/>
  <c r="C65" i="7"/>
  <c r="D65" i="7"/>
  <c r="E65" i="7"/>
  <c r="F65" i="7"/>
  <c r="G65" i="7"/>
  <c r="H65" i="7"/>
  <c r="I65" i="7"/>
  <c r="J65" i="7"/>
  <c r="K65" i="7"/>
  <c r="L65" i="7"/>
  <c r="M65" i="7"/>
  <c r="N65" i="7"/>
  <c r="O65" i="7"/>
  <c r="P65" i="7"/>
  <c r="C66" i="7"/>
  <c r="D66" i="7"/>
  <c r="E66" i="7"/>
  <c r="F66" i="7"/>
  <c r="G66" i="7"/>
  <c r="H66" i="7"/>
  <c r="I66" i="7"/>
  <c r="J66" i="7"/>
  <c r="K66" i="7"/>
  <c r="L66" i="7"/>
  <c r="M66" i="7"/>
  <c r="N66" i="7"/>
  <c r="O66" i="7"/>
  <c r="P66" i="7"/>
  <c r="C67" i="7"/>
  <c r="D67" i="7"/>
  <c r="E67" i="7"/>
  <c r="F67" i="7"/>
  <c r="G67" i="7"/>
  <c r="H67" i="7"/>
  <c r="I67" i="7"/>
  <c r="J67" i="7"/>
  <c r="K67" i="7"/>
  <c r="L67" i="7"/>
  <c r="M67" i="7"/>
  <c r="N67" i="7"/>
  <c r="O67" i="7"/>
  <c r="P67" i="7"/>
  <c r="C68" i="7"/>
  <c r="D68" i="7"/>
  <c r="E68" i="7"/>
  <c r="F68" i="7"/>
  <c r="G68" i="7"/>
  <c r="H68" i="7"/>
  <c r="I68" i="7"/>
  <c r="J68" i="7"/>
  <c r="K68" i="7"/>
  <c r="L68" i="7"/>
  <c r="M68" i="7"/>
  <c r="N68" i="7"/>
  <c r="O68" i="7"/>
  <c r="P68" i="7"/>
  <c r="C69" i="7"/>
  <c r="D69" i="7"/>
  <c r="E69" i="7"/>
  <c r="F69" i="7"/>
  <c r="G69" i="7"/>
  <c r="H69" i="7"/>
  <c r="I69" i="7"/>
  <c r="J69" i="7"/>
  <c r="K69" i="7"/>
  <c r="L69" i="7"/>
  <c r="M69" i="7"/>
  <c r="N69" i="7"/>
  <c r="O69" i="7"/>
  <c r="P69" i="7"/>
  <c r="C70" i="7"/>
  <c r="D70" i="7"/>
  <c r="E70" i="7"/>
  <c r="F70" i="7"/>
  <c r="G70" i="7"/>
  <c r="H70" i="7"/>
  <c r="I70" i="7"/>
  <c r="J70" i="7"/>
  <c r="K70" i="7"/>
  <c r="L70" i="7"/>
  <c r="M70" i="7"/>
  <c r="N70" i="7"/>
  <c r="O70" i="7"/>
  <c r="P70" i="7"/>
  <c r="C71" i="7"/>
  <c r="D71" i="7"/>
  <c r="E71" i="7"/>
  <c r="F71" i="7"/>
  <c r="G71" i="7"/>
  <c r="H71" i="7"/>
  <c r="I71" i="7"/>
  <c r="J71" i="7"/>
  <c r="K71" i="7"/>
  <c r="L71" i="7"/>
  <c r="M71" i="7"/>
  <c r="N71" i="7"/>
  <c r="O71" i="7"/>
  <c r="P71" i="7"/>
  <c r="C72" i="7"/>
  <c r="D72" i="7"/>
  <c r="E72" i="7"/>
  <c r="F72" i="7"/>
  <c r="G72" i="7"/>
  <c r="H72" i="7"/>
  <c r="I72" i="7"/>
  <c r="J72" i="7"/>
  <c r="K72" i="7"/>
  <c r="L72" i="7"/>
  <c r="M72" i="7"/>
  <c r="N72" i="7"/>
  <c r="O72" i="7"/>
  <c r="P72" i="7"/>
  <c r="C73" i="7"/>
  <c r="D73" i="7"/>
  <c r="E73" i="7"/>
  <c r="F73" i="7"/>
  <c r="G73" i="7"/>
  <c r="H73" i="7"/>
  <c r="I73" i="7"/>
  <c r="J73" i="7"/>
  <c r="K73" i="7"/>
  <c r="L73" i="7"/>
  <c r="M73" i="7"/>
  <c r="N73" i="7"/>
  <c r="O73" i="7"/>
  <c r="P73" i="7"/>
  <c r="C74" i="7"/>
  <c r="D74" i="7"/>
  <c r="E74" i="7"/>
  <c r="F74" i="7"/>
  <c r="G74" i="7"/>
  <c r="H74" i="7"/>
  <c r="I74" i="7"/>
  <c r="J74" i="7"/>
  <c r="K74" i="7"/>
  <c r="L74" i="7"/>
  <c r="M74" i="7"/>
  <c r="N74" i="7"/>
  <c r="O74" i="7"/>
  <c r="P74" i="7"/>
  <c r="C75" i="7"/>
  <c r="D75" i="7"/>
  <c r="E75" i="7"/>
  <c r="F75" i="7"/>
  <c r="G75" i="7"/>
  <c r="H75" i="7"/>
  <c r="I75" i="7"/>
  <c r="J75" i="7"/>
  <c r="K75" i="7"/>
  <c r="L75" i="7"/>
  <c r="M75" i="7"/>
  <c r="N75" i="7"/>
  <c r="O75" i="7"/>
  <c r="P75" i="7"/>
  <c r="C76" i="7"/>
  <c r="D76" i="7"/>
  <c r="E76" i="7"/>
  <c r="F76" i="7"/>
  <c r="G76" i="7"/>
  <c r="H76" i="7"/>
  <c r="I76" i="7"/>
  <c r="J76" i="7"/>
  <c r="K76" i="7"/>
  <c r="L76" i="7"/>
  <c r="M76" i="7"/>
  <c r="N76" i="7"/>
  <c r="O76" i="7"/>
  <c r="P76" i="7"/>
  <c r="C77" i="7"/>
  <c r="D77" i="7"/>
  <c r="E77" i="7"/>
  <c r="F77" i="7"/>
  <c r="G77" i="7"/>
  <c r="H77" i="7"/>
  <c r="I77" i="7"/>
  <c r="J77" i="7"/>
  <c r="K77" i="7"/>
  <c r="L77" i="7"/>
  <c r="M77" i="7"/>
  <c r="N77" i="7"/>
  <c r="O77" i="7"/>
  <c r="P77" i="7"/>
  <c r="C78" i="7"/>
  <c r="D78" i="7"/>
  <c r="E78" i="7"/>
  <c r="F78" i="7"/>
  <c r="G78" i="7"/>
  <c r="H78" i="7"/>
  <c r="I78" i="7"/>
  <c r="J78" i="7"/>
  <c r="K78" i="7"/>
  <c r="L78" i="7"/>
  <c r="M78" i="7"/>
  <c r="N78" i="7"/>
  <c r="O78" i="7"/>
  <c r="P78" i="7"/>
  <c r="C79" i="7"/>
  <c r="D79" i="7"/>
  <c r="E79" i="7"/>
  <c r="F79" i="7"/>
  <c r="G79" i="7"/>
  <c r="H79" i="7"/>
  <c r="I79" i="7"/>
  <c r="J79" i="7"/>
  <c r="K79" i="7"/>
  <c r="L79" i="7"/>
  <c r="M79" i="7"/>
  <c r="N79" i="7"/>
  <c r="O79" i="7"/>
  <c r="P79" i="7"/>
  <c r="C80" i="7"/>
  <c r="D80" i="7"/>
  <c r="E80" i="7"/>
  <c r="F80" i="7"/>
  <c r="G80" i="7"/>
  <c r="H80" i="7"/>
  <c r="I80" i="7"/>
  <c r="J80" i="7"/>
  <c r="K80" i="7"/>
  <c r="L80" i="7"/>
  <c r="M80" i="7"/>
  <c r="N80" i="7"/>
  <c r="O80" i="7"/>
  <c r="P80" i="7"/>
  <c r="C81" i="7"/>
  <c r="D81" i="7"/>
  <c r="E81" i="7"/>
  <c r="F81" i="7"/>
  <c r="G81" i="7"/>
  <c r="H81" i="7"/>
  <c r="I81" i="7"/>
  <c r="J81" i="7"/>
  <c r="K81" i="7"/>
  <c r="L81" i="7"/>
  <c r="M81" i="7"/>
  <c r="N81" i="7"/>
  <c r="O81" i="7"/>
  <c r="P81" i="7"/>
  <c r="C82" i="7"/>
  <c r="D82" i="7"/>
  <c r="E82" i="7"/>
  <c r="F82" i="7"/>
  <c r="G82" i="7"/>
  <c r="H82" i="7"/>
  <c r="I82" i="7"/>
  <c r="J82" i="7"/>
  <c r="K82" i="7"/>
  <c r="L82" i="7"/>
  <c r="M82" i="7"/>
  <c r="N82" i="7"/>
  <c r="O82" i="7"/>
  <c r="P82" i="7"/>
  <c r="C83" i="7"/>
  <c r="D83" i="7"/>
  <c r="E83" i="7"/>
  <c r="F83" i="7"/>
  <c r="G83" i="7"/>
  <c r="H83" i="7"/>
  <c r="I83" i="7"/>
  <c r="J83" i="7"/>
  <c r="K83" i="7"/>
  <c r="L83" i="7"/>
  <c r="M83" i="7"/>
  <c r="N83" i="7"/>
  <c r="O83" i="7"/>
  <c r="P83" i="7"/>
  <c r="C84" i="7"/>
  <c r="D84" i="7"/>
  <c r="E84" i="7"/>
  <c r="F84" i="7"/>
  <c r="G84" i="7"/>
  <c r="H84" i="7"/>
  <c r="I84" i="7"/>
  <c r="J84" i="7"/>
  <c r="K84" i="7"/>
  <c r="L84" i="7"/>
  <c r="M84" i="7"/>
  <c r="N84" i="7"/>
  <c r="O84" i="7"/>
  <c r="P84" i="7"/>
  <c r="C85" i="7"/>
  <c r="D85" i="7"/>
  <c r="E85" i="7"/>
  <c r="F85" i="7"/>
  <c r="G85" i="7"/>
  <c r="H85" i="7"/>
  <c r="I85" i="7"/>
  <c r="J85" i="7"/>
  <c r="K85" i="7"/>
  <c r="L85" i="7"/>
  <c r="M85" i="7"/>
  <c r="N85" i="7"/>
  <c r="O85" i="7"/>
  <c r="P85" i="7"/>
  <c r="C86" i="7"/>
  <c r="D86" i="7"/>
  <c r="E86" i="7"/>
  <c r="F86" i="7"/>
  <c r="G86" i="7"/>
  <c r="H86" i="7"/>
  <c r="I86" i="7"/>
  <c r="J86" i="7"/>
  <c r="K86" i="7"/>
  <c r="L86" i="7"/>
  <c r="M86" i="7"/>
  <c r="N86" i="7"/>
  <c r="O86" i="7"/>
  <c r="P86" i="7"/>
  <c r="C87" i="7"/>
  <c r="D87" i="7"/>
  <c r="E87" i="7"/>
  <c r="F87" i="7"/>
  <c r="G87" i="7"/>
  <c r="H87" i="7"/>
  <c r="I87" i="7"/>
  <c r="J87" i="7"/>
  <c r="K87" i="7"/>
  <c r="L87" i="7"/>
  <c r="M87" i="7"/>
  <c r="N87" i="7"/>
  <c r="O87" i="7"/>
  <c r="P87" i="7"/>
  <c r="C88" i="7"/>
  <c r="D88" i="7"/>
  <c r="E88" i="7"/>
  <c r="F88" i="7"/>
  <c r="G88" i="7"/>
  <c r="H88" i="7"/>
  <c r="I88" i="7"/>
  <c r="J88" i="7"/>
  <c r="K88" i="7"/>
  <c r="L88" i="7"/>
  <c r="M88" i="7"/>
  <c r="N88" i="7"/>
  <c r="O88" i="7"/>
  <c r="P88" i="7"/>
  <c r="C89" i="7"/>
  <c r="D89" i="7"/>
  <c r="E89" i="7"/>
  <c r="F89" i="7"/>
  <c r="G89" i="7"/>
  <c r="H89" i="7"/>
  <c r="I89" i="7"/>
  <c r="J89" i="7"/>
  <c r="K89" i="7"/>
  <c r="L89" i="7"/>
  <c r="M89" i="7"/>
  <c r="N89" i="7"/>
  <c r="O89" i="7"/>
  <c r="P89" i="7"/>
  <c r="C90" i="7"/>
  <c r="D90" i="7"/>
  <c r="E90" i="7"/>
  <c r="F90" i="7"/>
  <c r="G90" i="7"/>
  <c r="H90" i="7"/>
  <c r="I90" i="7"/>
  <c r="J90" i="7"/>
  <c r="K90" i="7"/>
  <c r="L90" i="7"/>
  <c r="M90" i="7"/>
  <c r="N90" i="7"/>
  <c r="O90" i="7"/>
  <c r="P90" i="7"/>
  <c r="C91" i="7"/>
  <c r="D91" i="7"/>
  <c r="E91" i="7"/>
  <c r="F91" i="7"/>
  <c r="G91" i="7"/>
  <c r="H91" i="7"/>
  <c r="I91" i="7"/>
  <c r="J91" i="7"/>
  <c r="K91" i="7"/>
  <c r="L91" i="7"/>
  <c r="M91" i="7"/>
  <c r="N91" i="7"/>
  <c r="O91" i="7"/>
  <c r="P91" i="7"/>
  <c r="C92" i="7"/>
  <c r="D92" i="7"/>
  <c r="E92" i="7"/>
  <c r="F92" i="7"/>
  <c r="G92" i="7"/>
  <c r="H92" i="7"/>
  <c r="I92" i="7"/>
  <c r="J92" i="7"/>
  <c r="K92" i="7"/>
  <c r="L92" i="7"/>
  <c r="M92" i="7"/>
  <c r="N92" i="7"/>
  <c r="O92" i="7"/>
  <c r="P92" i="7"/>
  <c r="C93" i="7"/>
  <c r="D93" i="7"/>
  <c r="E93" i="7"/>
  <c r="F93" i="7"/>
  <c r="G93" i="7"/>
  <c r="H93" i="7"/>
  <c r="I93" i="7"/>
  <c r="J93" i="7"/>
  <c r="K93" i="7"/>
  <c r="L93" i="7"/>
  <c r="M93" i="7"/>
  <c r="N93" i="7"/>
  <c r="O93" i="7"/>
  <c r="P93" i="7"/>
  <c r="C94" i="7"/>
  <c r="D94" i="7"/>
  <c r="E94" i="7"/>
  <c r="F94" i="7"/>
  <c r="G94" i="7"/>
  <c r="H94" i="7"/>
  <c r="I94" i="7"/>
  <c r="J94" i="7"/>
  <c r="K94" i="7"/>
  <c r="L94" i="7"/>
  <c r="M94" i="7"/>
  <c r="N94" i="7"/>
  <c r="O94" i="7"/>
  <c r="P94" i="7"/>
  <c r="C95" i="7"/>
  <c r="D95" i="7"/>
  <c r="E95" i="7"/>
  <c r="F95" i="7"/>
  <c r="G95" i="7"/>
  <c r="H95" i="7"/>
  <c r="I95" i="7"/>
  <c r="J95" i="7"/>
  <c r="K95" i="7"/>
  <c r="L95" i="7"/>
  <c r="M95" i="7"/>
  <c r="N95" i="7"/>
  <c r="O95" i="7"/>
  <c r="P95" i="7"/>
  <c r="C96" i="7"/>
  <c r="D96" i="7"/>
  <c r="E96" i="7"/>
  <c r="F96" i="7"/>
  <c r="G96" i="7"/>
  <c r="H96" i="7"/>
  <c r="I96" i="7"/>
  <c r="J96" i="7"/>
  <c r="K96" i="7"/>
  <c r="L96" i="7"/>
  <c r="M96" i="7"/>
  <c r="N96" i="7"/>
  <c r="O96" i="7"/>
  <c r="P96" i="7"/>
  <c r="C97" i="7"/>
  <c r="D97" i="7"/>
  <c r="E97" i="7"/>
  <c r="F97" i="7"/>
  <c r="G97" i="7"/>
  <c r="H97" i="7"/>
  <c r="I97" i="7"/>
  <c r="J97" i="7"/>
  <c r="K97" i="7"/>
  <c r="L97" i="7"/>
  <c r="M97" i="7"/>
  <c r="N97" i="7"/>
  <c r="O97" i="7"/>
  <c r="P97" i="7"/>
  <c r="C98" i="7"/>
  <c r="D98" i="7"/>
  <c r="E98" i="7"/>
  <c r="F98" i="7"/>
  <c r="G98" i="7"/>
  <c r="H98" i="7"/>
  <c r="I98" i="7"/>
  <c r="J98" i="7"/>
  <c r="K98" i="7"/>
  <c r="L98" i="7"/>
  <c r="M98" i="7"/>
  <c r="N98" i="7"/>
  <c r="O98" i="7"/>
  <c r="P98" i="7"/>
  <c r="C99" i="7"/>
  <c r="D99" i="7"/>
  <c r="E99" i="7"/>
  <c r="F99" i="7"/>
  <c r="G99" i="7"/>
  <c r="H99" i="7"/>
  <c r="I99" i="7"/>
  <c r="J99" i="7"/>
  <c r="K99" i="7"/>
  <c r="L99" i="7"/>
  <c r="M99" i="7"/>
  <c r="N99" i="7"/>
  <c r="O99" i="7"/>
  <c r="P99" i="7"/>
  <c r="C100" i="7"/>
  <c r="D100" i="7"/>
  <c r="E100" i="7"/>
  <c r="F100" i="7"/>
  <c r="G100" i="7"/>
  <c r="H100" i="7"/>
  <c r="I100" i="7"/>
  <c r="J100" i="7"/>
  <c r="K100" i="7"/>
  <c r="L100" i="7"/>
  <c r="M100" i="7"/>
  <c r="N100" i="7"/>
  <c r="O100" i="7"/>
  <c r="P100" i="7"/>
  <c r="C101" i="7"/>
  <c r="D101" i="7"/>
  <c r="E101" i="7"/>
  <c r="F101" i="7"/>
  <c r="G101" i="7"/>
  <c r="H101" i="7"/>
  <c r="I101" i="7"/>
  <c r="J101" i="7"/>
  <c r="K101" i="7"/>
  <c r="L101" i="7"/>
  <c r="M101" i="7"/>
  <c r="N101" i="7"/>
  <c r="O101" i="7"/>
  <c r="P101" i="7"/>
  <c r="C102" i="7"/>
  <c r="D102" i="7"/>
  <c r="E102" i="7"/>
  <c r="F102" i="7"/>
  <c r="G102" i="7"/>
  <c r="H102" i="7"/>
  <c r="I102" i="7"/>
  <c r="J102" i="7"/>
  <c r="K102" i="7"/>
  <c r="L102" i="7"/>
  <c r="M102" i="7"/>
  <c r="N102" i="7"/>
  <c r="O102" i="7"/>
  <c r="P102" i="7"/>
  <c r="C103" i="7"/>
  <c r="D103" i="7"/>
  <c r="E103" i="7"/>
  <c r="F103" i="7"/>
  <c r="G103" i="7"/>
  <c r="H103" i="7"/>
  <c r="I103" i="7"/>
  <c r="J103" i="7"/>
  <c r="K103" i="7"/>
  <c r="L103" i="7"/>
  <c r="M103" i="7"/>
  <c r="N103" i="7"/>
  <c r="O103" i="7"/>
  <c r="P103" i="7"/>
  <c r="C104" i="7"/>
  <c r="D104" i="7"/>
  <c r="E104" i="7"/>
  <c r="F104" i="7"/>
  <c r="G104" i="7"/>
  <c r="H104" i="7"/>
  <c r="I104" i="7"/>
  <c r="J104" i="7"/>
  <c r="K104" i="7"/>
  <c r="L104" i="7"/>
  <c r="M104" i="7"/>
  <c r="N104" i="7"/>
  <c r="O104" i="7"/>
  <c r="P104" i="7"/>
  <c r="C105" i="7"/>
  <c r="D105" i="7"/>
  <c r="E105" i="7"/>
  <c r="F105" i="7"/>
  <c r="G105" i="7"/>
  <c r="H105" i="7"/>
  <c r="I105" i="7"/>
  <c r="J105" i="7"/>
  <c r="K105" i="7"/>
  <c r="L105" i="7"/>
  <c r="M105" i="7"/>
  <c r="N105" i="7"/>
  <c r="O105" i="7"/>
  <c r="P105" i="7"/>
  <c r="C106" i="7"/>
  <c r="D106" i="7"/>
  <c r="E106" i="7"/>
  <c r="F106" i="7"/>
  <c r="G106" i="7"/>
  <c r="H106" i="7"/>
  <c r="I106" i="7"/>
  <c r="J106" i="7"/>
  <c r="K106" i="7"/>
  <c r="L106" i="7"/>
  <c r="M106" i="7"/>
  <c r="N106" i="7"/>
  <c r="O106" i="7"/>
  <c r="P106" i="7"/>
  <c r="C107" i="7"/>
  <c r="D107" i="7"/>
  <c r="E107" i="7"/>
  <c r="F107" i="7"/>
  <c r="G107" i="7"/>
  <c r="H107" i="7"/>
  <c r="I107" i="7"/>
  <c r="J107" i="7"/>
  <c r="K107" i="7"/>
  <c r="L107" i="7"/>
  <c r="M107" i="7"/>
  <c r="N107" i="7"/>
  <c r="O107" i="7"/>
  <c r="P107" i="7"/>
  <c r="C108" i="7"/>
  <c r="D108" i="7"/>
  <c r="E108" i="7"/>
  <c r="F108" i="7"/>
  <c r="G108" i="7"/>
  <c r="H108" i="7"/>
  <c r="I108" i="7"/>
  <c r="J108" i="7"/>
  <c r="K108" i="7"/>
  <c r="L108" i="7"/>
  <c r="M108" i="7"/>
  <c r="N108" i="7"/>
  <c r="O108" i="7"/>
  <c r="P108" i="7"/>
  <c r="C109" i="7"/>
  <c r="D109" i="7"/>
  <c r="E109" i="7"/>
  <c r="F109" i="7"/>
  <c r="G109" i="7"/>
  <c r="H109" i="7"/>
  <c r="I109" i="7"/>
  <c r="J109" i="7"/>
  <c r="K109" i="7"/>
  <c r="L109" i="7"/>
  <c r="M109" i="7"/>
  <c r="N109" i="7"/>
  <c r="O109" i="7"/>
  <c r="P109" i="7"/>
  <c r="C110" i="7"/>
  <c r="D110" i="7"/>
  <c r="E110" i="7"/>
  <c r="F110" i="7"/>
  <c r="G110" i="7"/>
  <c r="H110" i="7"/>
  <c r="I110" i="7"/>
  <c r="J110" i="7"/>
  <c r="K110" i="7"/>
  <c r="L110" i="7"/>
  <c r="M110" i="7"/>
  <c r="N110" i="7"/>
  <c r="O110" i="7"/>
  <c r="P110" i="7"/>
  <c r="C111" i="7"/>
  <c r="D111" i="7"/>
  <c r="E111" i="7"/>
  <c r="F111" i="7"/>
  <c r="G111" i="7"/>
  <c r="H111" i="7"/>
  <c r="I111" i="7"/>
  <c r="J111" i="7"/>
  <c r="K111" i="7"/>
  <c r="L111" i="7"/>
  <c r="M111" i="7"/>
  <c r="N111" i="7"/>
  <c r="O111" i="7"/>
  <c r="P111" i="7"/>
  <c r="C112" i="7"/>
  <c r="D112" i="7"/>
  <c r="E112" i="7"/>
  <c r="F112" i="7"/>
  <c r="G112" i="7"/>
  <c r="H112" i="7"/>
  <c r="I112" i="7"/>
  <c r="J112" i="7"/>
  <c r="K112" i="7"/>
  <c r="L112" i="7"/>
  <c r="M112" i="7"/>
  <c r="N112" i="7"/>
  <c r="O112" i="7"/>
  <c r="P112" i="7"/>
  <c r="C113" i="7"/>
  <c r="D113" i="7"/>
  <c r="E113" i="7"/>
  <c r="F113" i="7"/>
  <c r="G113" i="7"/>
  <c r="H113" i="7"/>
  <c r="I113" i="7"/>
  <c r="J113" i="7"/>
  <c r="K113" i="7"/>
  <c r="L113" i="7"/>
  <c r="M113" i="7"/>
  <c r="N113" i="7"/>
  <c r="O113" i="7"/>
  <c r="P113" i="7"/>
  <c r="C114" i="7"/>
  <c r="D114" i="7"/>
  <c r="E114" i="7"/>
  <c r="F114" i="7"/>
  <c r="G114" i="7"/>
  <c r="H114" i="7"/>
  <c r="I114" i="7"/>
  <c r="J114" i="7"/>
  <c r="K114" i="7"/>
  <c r="L114" i="7"/>
  <c r="M114" i="7"/>
  <c r="N114" i="7"/>
  <c r="O114" i="7"/>
  <c r="P114" i="7"/>
  <c r="C115" i="7"/>
  <c r="D115" i="7"/>
  <c r="E115" i="7"/>
  <c r="F115" i="7"/>
  <c r="G115" i="7"/>
  <c r="H115" i="7"/>
  <c r="I115" i="7"/>
  <c r="J115" i="7"/>
  <c r="K115" i="7"/>
  <c r="L115" i="7"/>
  <c r="M115" i="7"/>
  <c r="N115" i="7"/>
  <c r="O115" i="7"/>
  <c r="P115" i="7"/>
  <c r="C116" i="7"/>
  <c r="D116" i="7"/>
  <c r="E116" i="7"/>
  <c r="F116" i="7"/>
  <c r="G116" i="7"/>
  <c r="H116" i="7"/>
  <c r="I116" i="7"/>
  <c r="J116" i="7"/>
  <c r="K116" i="7"/>
  <c r="L116" i="7"/>
  <c r="M116" i="7"/>
  <c r="N116" i="7"/>
  <c r="O116" i="7"/>
  <c r="P116" i="7"/>
  <c r="C117" i="7"/>
  <c r="D117" i="7"/>
  <c r="E117" i="7"/>
  <c r="F117" i="7"/>
  <c r="G117" i="7"/>
  <c r="H117" i="7"/>
  <c r="I117" i="7"/>
  <c r="J117" i="7"/>
  <c r="K117" i="7"/>
  <c r="L117" i="7"/>
  <c r="M117" i="7"/>
  <c r="N117" i="7"/>
  <c r="O117" i="7"/>
  <c r="P117" i="7"/>
  <c r="C118" i="7"/>
  <c r="D118" i="7"/>
  <c r="E118" i="7"/>
  <c r="F118" i="7"/>
  <c r="G118" i="7"/>
  <c r="H118" i="7"/>
  <c r="I118" i="7"/>
  <c r="J118" i="7"/>
  <c r="K118" i="7"/>
  <c r="L118" i="7"/>
  <c r="M118" i="7"/>
  <c r="N118" i="7"/>
  <c r="O118" i="7"/>
  <c r="P118" i="7"/>
  <c r="C119" i="7"/>
  <c r="D119" i="7"/>
  <c r="E119" i="7"/>
  <c r="F119" i="7"/>
  <c r="G119" i="7"/>
  <c r="H119" i="7"/>
  <c r="I119" i="7"/>
  <c r="J119" i="7"/>
  <c r="K119" i="7"/>
  <c r="L119" i="7"/>
  <c r="M119" i="7"/>
  <c r="N119" i="7"/>
  <c r="O119" i="7"/>
  <c r="P119" i="7"/>
  <c r="C120" i="7"/>
  <c r="D120" i="7"/>
  <c r="E120" i="7"/>
  <c r="F120" i="7"/>
  <c r="G120" i="7"/>
  <c r="H120" i="7"/>
  <c r="I120" i="7"/>
  <c r="J120" i="7"/>
  <c r="K120" i="7"/>
  <c r="L120" i="7"/>
  <c r="M120" i="7"/>
  <c r="N120" i="7"/>
  <c r="O120" i="7"/>
  <c r="P120" i="7"/>
  <c r="C121" i="7"/>
  <c r="D121" i="7"/>
  <c r="E121" i="7"/>
  <c r="F121" i="7"/>
  <c r="G121" i="7"/>
  <c r="H121" i="7"/>
  <c r="I121" i="7"/>
  <c r="J121" i="7"/>
  <c r="K121" i="7"/>
  <c r="L121" i="7"/>
  <c r="M121" i="7"/>
  <c r="N121" i="7"/>
  <c r="O121" i="7"/>
  <c r="P121" i="7"/>
  <c r="C122" i="7"/>
  <c r="D122" i="7"/>
  <c r="E122" i="7"/>
  <c r="F122" i="7"/>
  <c r="G122" i="7"/>
  <c r="H122" i="7"/>
  <c r="I122" i="7"/>
  <c r="J122" i="7"/>
  <c r="K122" i="7"/>
  <c r="L122" i="7"/>
  <c r="M122" i="7"/>
  <c r="N122" i="7"/>
  <c r="O122" i="7"/>
  <c r="P122" i="7"/>
  <c r="C123" i="7"/>
  <c r="D123" i="7"/>
  <c r="E123" i="7"/>
  <c r="F123" i="7"/>
  <c r="G123" i="7"/>
  <c r="H123" i="7"/>
  <c r="I123" i="7"/>
  <c r="J123" i="7"/>
  <c r="K123" i="7"/>
  <c r="L123" i="7"/>
  <c r="M123" i="7"/>
  <c r="N123" i="7"/>
  <c r="O123" i="7"/>
  <c r="P123" i="7"/>
  <c r="C124" i="7"/>
  <c r="D124" i="7"/>
  <c r="E124" i="7"/>
  <c r="F124" i="7"/>
  <c r="G124" i="7"/>
  <c r="H124" i="7"/>
  <c r="I124" i="7"/>
  <c r="J124" i="7"/>
  <c r="K124" i="7"/>
  <c r="L124" i="7"/>
  <c r="M124" i="7"/>
  <c r="N124" i="7"/>
  <c r="O124" i="7"/>
  <c r="P124" i="7"/>
  <c r="C125" i="7"/>
  <c r="D125" i="7"/>
  <c r="E125" i="7"/>
  <c r="F125" i="7"/>
  <c r="G125" i="7"/>
  <c r="H125" i="7"/>
  <c r="I125" i="7"/>
  <c r="J125" i="7"/>
  <c r="K125" i="7"/>
  <c r="L125" i="7"/>
  <c r="M125" i="7"/>
  <c r="N125" i="7"/>
  <c r="O125" i="7"/>
  <c r="P125" i="7"/>
  <c r="C126" i="7"/>
  <c r="D126" i="7"/>
  <c r="E126" i="7"/>
  <c r="F126" i="7"/>
  <c r="G126" i="7"/>
  <c r="H126" i="7"/>
  <c r="I126" i="7"/>
  <c r="J126" i="7"/>
  <c r="K126" i="7"/>
  <c r="L126" i="7"/>
  <c r="M126" i="7"/>
  <c r="N126" i="7"/>
  <c r="O126" i="7"/>
  <c r="P126" i="7"/>
  <c r="C127" i="7"/>
  <c r="D127" i="7"/>
  <c r="E127" i="7"/>
  <c r="F127" i="7"/>
  <c r="G127" i="7"/>
  <c r="H127" i="7"/>
  <c r="I127" i="7"/>
  <c r="J127" i="7"/>
  <c r="K127" i="7"/>
  <c r="L127" i="7"/>
  <c r="M127" i="7"/>
  <c r="N127" i="7"/>
  <c r="O127" i="7"/>
  <c r="P127" i="7"/>
  <c r="C128" i="7"/>
  <c r="D128" i="7"/>
  <c r="E128" i="7"/>
  <c r="F128" i="7"/>
  <c r="G128" i="7"/>
  <c r="H128" i="7"/>
  <c r="I128" i="7"/>
  <c r="J128" i="7"/>
  <c r="K128" i="7"/>
  <c r="L128" i="7"/>
  <c r="M128" i="7"/>
  <c r="N128" i="7"/>
  <c r="O128" i="7"/>
  <c r="P128" i="7"/>
  <c r="C129" i="7"/>
  <c r="D129" i="7"/>
  <c r="E129" i="7"/>
  <c r="F129" i="7"/>
  <c r="G129" i="7"/>
  <c r="H129" i="7"/>
  <c r="I129" i="7"/>
  <c r="J129" i="7"/>
  <c r="K129" i="7"/>
  <c r="L129" i="7"/>
  <c r="M129" i="7"/>
  <c r="N129" i="7"/>
  <c r="O129" i="7"/>
  <c r="P129" i="7"/>
  <c r="C130" i="7"/>
  <c r="D130" i="7"/>
  <c r="E130" i="7"/>
  <c r="F130" i="7"/>
  <c r="G130" i="7"/>
  <c r="H130" i="7"/>
  <c r="I130" i="7"/>
  <c r="J130" i="7"/>
  <c r="K130" i="7"/>
  <c r="L130" i="7"/>
  <c r="M130" i="7"/>
  <c r="N130" i="7"/>
  <c r="O130" i="7"/>
  <c r="P130" i="7"/>
  <c r="C131" i="7"/>
  <c r="D131" i="7"/>
  <c r="E131" i="7"/>
  <c r="F131" i="7"/>
  <c r="G131" i="7"/>
  <c r="H131" i="7"/>
  <c r="I131" i="7"/>
  <c r="J131" i="7"/>
  <c r="K131" i="7"/>
  <c r="L131" i="7"/>
  <c r="M131" i="7"/>
  <c r="N131" i="7"/>
  <c r="O131" i="7"/>
  <c r="P131" i="7"/>
  <c r="C132" i="7"/>
  <c r="D132" i="7"/>
  <c r="E132" i="7"/>
  <c r="F132" i="7"/>
  <c r="G132" i="7"/>
  <c r="H132" i="7"/>
  <c r="I132" i="7"/>
  <c r="J132" i="7"/>
  <c r="K132" i="7"/>
  <c r="L132" i="7"/>
  <c r="M132" i="7"/>
  <c r="N132" i="7"/>
  <c r="O132" i="7"/>
  <c r="P132" i="7"/>
  <c r="C133" i="7"/>
  <c r="D133" i="7"/>
  <c r="E133" i="7"/>
  <c r="F133" i="7"/>
  <c r="G133" i="7"/>
  <c r="H133" i="7"/>
  <c r="I133" i="7"/>
  <c r="J133" i="7"/>
  <c r="K133" i="7"/>
  <c r="L133" i="7"/>
  <c r="M133" i="7"/>
  <c r="N133" i="7"/>
  <c r="O133" i="7"/>
  <c r="P133" i="7"/>
  <c r="C134" i="7"/>
  <c r="D134" i="7"/>
  <c r="E134" i="7"/>
  <c r="F134" i="7"/>
  <c r="G134" i="7"/>
  <c r="H134" i="7"/>
  <c r="I134" i="7"/>
  <c r="J134" i="7"/>
  <c r="K134" i="7"/>
  <c r="L134" i="7"/>
  <c r="M134" i="7"/>
  <c r="N134" i="7"/>
  <c r="O134" i="7"/>
  <c r="P134" i="7"/>
  <c r="C135" i="7"/>
  <c r="D135" i="7"/>
  <c r="E135" i="7"/>
  <c r="F135" i="7"/>
  <c r="G135" i="7"/>
  <c r="H135" i="7"/>
  <c r="I135" i="7"/>
  <c r="J135" i="7"/>
  <c r="K135" i="7"/>
  <c r="L135" i="7"/>
  <c r="M135" i="7"/>
  <c r="N135" i="7"/>
  <c r="O135" i="7"/>
  <c r="P135" i="7"/>
  <c r="C136" i="7"/>
  <c r="D136" i="7"/>
  <c r="E136" i="7"/>
  <c r="F136" i="7"/>
  <c r="G136" i="7"/>
  <c r="H136" i="7"/>
  <c r="I136" i="7"/>
  <c r="J136" i="7"/>
  <c r="K136" i="7"/>
  <c r="L136" i="7"/>
  <c r="M136" i="7"/>
  <c r="N136" i="7"/>
  <c r="O136" i="7"/>
  <c r="P136" i="7"/>
  <c r="C137" i="7"/>
  <c r="D137" i="7"/>
  <c r="E137" i="7"/>
  <c r="F137" i="7"/>
  <c r="G137" i="7"/>
  <c r="H137" i="7"/>
  <c r="I137" i="7"/>
  <c r="J137" i="7"/>
  <c r="K137" i="7"/>
  <c r="L137" i="7"/>
  <c r="M137" i="7"/>
  <c r="N137" i="7"/>
  <c r="O137" i="7"/>
  <c r="P137" i="7"/>
  <c r="C138" i="7"/>
  <c r="D138" i="7"/>
  <c r="E138" i="7"/>
  <c r="F138" i="7"/>
  <c r="G138" i="7"/>
  <c r="H138" i="7"/>
  <c r="I138" i="7"/>
  <c r="J138" i="7"/>
  <c r="K138" i="7"/>
  <c r="L138" i="7"/>
  <c r="M138" i="7"/>
  <c r="N138" i="7"/>
  <c r="O138" i="7"/>
  <c r="P138" i="7"/>
  <c r="C139" i="7"/>
  <c r="D139" i="7"/>
  <c r="E139" i="7"/>
  <c r="F139" i="7"/>
  <c r="G139" i="7"/>
  <c r="H139" i="7"/>
  <c r="I139" i="7"/>
  <c r="J139" i="7"/>
  <c r="K139" i="7"/>
  <c r="L139" i="7"/>
  <c r="M139" i="7"/>
  <c r="N139" i="7"/>
  <c r="O139" i="7"/>
  <c r="P139" i="7"/>
  <c r="C140" i="7"/>
  <c r="D140" i="7"/>
  <c r="E140" i="7"/>
  <c r="F140" i="7"/>
  <c r="G140" i="7"/>
  <c r="H140" i="7"/>
  <c r="I140" i="7"/>
  <c r="J140" i="7"/>
  <c r="K140" i="7"/>
  <c r="L140" i="7"/>
  <c r="M140" i="7"/>
  <c r="N140" i="7"/>
  <c r="O140" i="7"/>
  <c r="P140" i="7"/>
  <c r="C141" i="7"/>
  <c r="D141" i="7"/>
  <c r="E141" i="7"/>
  <c r="F141" i="7"/>
  <c r="G141" i="7"/>
  <c r="H141" i="7"/>
  <c r="I141" i="7"/>
  <c r="J141" i="7"/>
  <c r="K141" i="7"/>
  <c r="L141" i="7"/>
  <c r="M141" i="7"/>
  <c r="N141" i="7"/>
  <c r="O141" i="7"/>
  <c r="P141" i="7"/>
  <c r="C142" i="7"/>
  <c r="D142" i="7"/>
  <c r="E142" i="7"/>
  <c r="F142" i="7"/>
  <c r="G142" i="7"/>
  <c r="H142" i="7"/>
  <c r="I142" i="7"/>
  <c r="J142" i="7"/>
  <c r="K142" i="7"/>
  <c r="L142" i="7"/>
  <c r="M142" i="7"/>
  <c r="N142" i="7"/>
  <c r="O142" i="7"/>
  <c r="P142" i="7"/>
  <c r="C143" i="7"/>
  <c r="D143" i="7"/>
  <c r="E143" i="7"/>
  <c r="F143" i="7"/>
  <c r="G143" i="7"/>
  <c r="H143" i="7"/>
  <c r="I143" i="7"/>
  <c r="J143" i="7"/>
  <c r="K143" i="7"/>
  <c r="L143" i="7"/>
  <c r="M143" i="7"/>
  <c r="N143" i="7"/>
  <c r="O143" i="7"/>
  <c r="P143" i="7"/>
  <c r="C144" i="7"/>
  <c r="D144" i="7"/>
  <c r="E144" i="7"/>
  <c r="F144" i="7"/>
  <c r="G144" i="7"/>
  <c r="H144" i="7"/>
  <c r="I144" i="7"/>
  <c r="J144" i="7"/>
  <c r="K144" i="7"/>
  <c r="L144" i="7"/>
  <c r="M144" i="7"/>
  <c r="N144" i="7"/>
  <c r="O144" i="7"/>
  <c r="P144" i="7"/>
  <c r="C145" i="7"/>
  <c r="D145" i="7"/>
  <c r="E145" i="7"/>
  <c r="F145" i="7"/>
  <c r="G145" i="7"/>
  <c r="H145" i="7"/>
  <c r="I145" i="7"/>
  <c r="J145" i="7"/>
  <c r="K145" i="7"/>
  <c r="L145" i="7"/>
  <c r="M145" i="7"/>
  <c r="N145" i="7"/>
  <c r="O145" i="7"/>
  <c r="P145" i="7"/>
  <c r="C146" i="7"/>
  <c r="D146" i="7"/>
  <c r="E146" i="7"/>
  <c r="F146" i="7"/>
  <c r="G146" i="7"/>
  <c r="H146" i="7"/>
  <c r="I146" i="7"/>
  <c r="J146" i="7"/>
  <c r="K146" i="7"/>
  <c r="L146" i="7"/>
  <c r="M146" i="7"/>
  <c r="N146" i="7"/>
  <c r="O146" i="7"/>
  <c r="P146" i="7"/>
  <c r="C147" i="7"/>
  <c r="D147" i="7"/>
  <c r="E147" i="7"/>
  <c r="F147" i="7"/>
  <c r="G147" i="7"/>
  <c r="H147" i="7"/>
  <c r="I147" i="7"/>
  <c r="J147" i="7"/>
  <c r="K147" i="7"/>
  <c r="L147" i="7"/>
  <c r="M147" i="7"/>
  <c r="N147" i="7"/>
  <c r="O147" i="7"/>
  <c r="P147" i="7"/>
  <c r="C148" i="7"/>
  <c r="D148" i="7"/>
  <c r="E148" i="7"/>
  <c r="F148" i="7"/>
  <c r="G148" i="7"/>
  <c r="H148" i="7"/>
  <c r="I148" i="7"/>
  <c r="J148" i="7"/>
  <c r="K148" i="7"/>
  <c r="L148" i="7"/>
  <c r="M148" i="7"/>
  <c r="N148" i="7"/>
  <c r="O148" i="7"/>
  <c r="P148" i="7"/>
  <c r="C149" i="7"/>
  <c r="D149" i="7"/>
  <c r="E149" i="7"/>
  <c r="F149" i="7"/>
  <c r="G149" i="7"/>
  <c r="H149" i="7"/>
  <c r="I149" i="7"/>
  <c r="J149" i="7"/>
  <c r="K149" i="7"/>
  <c r="L149" i="7"/>
  <c r="M149" i="7"/>
  <c r="N149" i="7"/>
  <c r="O149" i="7"/>
  <c r="P149" i="7"/>
  <c r="C150" i="7"/>
  <c r="D150" i="7"/>
  <c r="E150" i="7"/>
  <c r="F150" i="7"/>
  <c r="G150" i="7"/>
  <c r="H150" i="7"/>
  <c r="I150" i="7"/>
  <c r="J150" i="7"/>
  <c r="K150" i="7"/>
  <c r="L150" i="7"/>
  <c r="M150" i="7"/>
  <c r="N150" i="7"/>
  <c r="O150" i="7"/>
  <c r="P150" i="7"/>
  <c r="C151" i="7"/>
  <c r="D151" i="7"/>
  <c r="E151" i="7"/>
  <c r="F151" i="7"/>
  <c r="G151" i="7"/>
  <c r="H151" i="7"/>
  <c r="I151" i="7"/>
  <c r="J151" i="7"/>
  <c r="K151" i="7"/>
  <c r="L151" i="7"/>
  <c r="M151" i="7"/>
  <c r="N151" i="7"/>
  <c r="O151" i="7"/>
  <c r="P151" i="7"/>
  <c r="C152" i="7"/>
  <c r="D152" i="7"/>
  <c r="E152" i="7"/>
  <c r="F152" i="7"/>
  <c r="G152" i="7"/>
  <c r="H152" i="7"/>
  <c r="I152" i="7"/>
  <c r="J152" i="7"/>
  <c r="K152" i="7"/>
  <c r="L152" i="7"/>
  <c r="M152" i="7"/>
  <c r="N152" i="7"/>
  <c r="O152" i="7"/>
  <c r="P152" i="7"/>
  <c r="C153" i="7"/>
  <c r="D153" i="7"/>
  <c r="E153" i="7"/>
  <c r="F153" i="7"/>
  <c r="G153" i="7"/>
  <c r="H153" i="7"/>
  <c r="I153" i="7"/>
  <c r="J153" i="7"/>
  <c r="K153" i="7"/>
  <c r="L153" i="7"/>
  <c r="M153" i="7"/>
  <c r="N153" i="7"/>
  <c r="O153" i="7"/>
  <c r="P153" i="7"/>
  <c r="C154" i="7"/>
  <c r="D154" i="7"/>
  <c r="E154" i="7"/>
  <c r="F154" i="7"/>
  <c r="G154" i="7"/>
  <c r="H154" i="7"/>
  <c r="I154" i="7"/>
  <c r="J154" i="7"/>
  <c r="K154" i="7"/>
  <c r="L154" i="7"/>
  <c r="M154" i="7"/>
  <c r="N154" i="7"/>
  <c r="O154" i="7"/>
  <c r="P154" i="7"/>
  <c r="C155" i="7"/>
  <c r="D155" i="7"/>
  <c r="E155" i="7"/>
  <c r="F155" i="7"/>
  <c r="G155" i="7"/>
  <c r="H155" i="7"/>
  <c r="I155" i="7"/>
  <c r="J155" i="7"/>
  <c r="K155" i="7"/>
  <c r="L155" i="7"/>
  <c r="M155" i="7"/>
  <c r="N155" i="7"/>
  <c r="O155" i="7"/>
  <c r="P155" i="7"/>
  <c r="C156" i="7"/>
  <c r="D156" i="7"/>
  <c r="E156" i="7"/>
  <c r="F156" i="7"/>
  <c r="G156" i="7"/>
  <c r="H156" i="7"/>
  <c r="I156" i="7"/>
  <c r="J156" i="7"/>
  <c r="K156" i="7"/>
  <c r="L156" i="7"/>
  <c r="M156" i="7"/>
  <c r="N156" i="7"/>
  <c r="O156" i="7"/>
  <c r="P156" i="7"/>
  <c r="C157" i="7"/>
  <c r="D157" i="7"/>
  <c r="E157" i="7"/>
  <c r="F157" i="7"/>
  <c r="G157" i="7"/>
  <c r="H157" i="7"/>
  <c r="I157" i="7"/>
  <c r="J157" i="7"/>
  <c r="K157" i="7"/>
  <c r="L157" i="7"/>
  <c r="M157" i="7"/>
  <c r="N157" i="7"/>
  <c r="O157" i="7"/>
  <c r="P157" i="7"/>
  <c r="C158" i="7"/>
  <c r="D158" i="7"/>
  <c r="E158" i="7"/>
  <c r="F158" i="7"/>
  <c r="G158" i="7"/>
  <c r="H158" i="7"/>
  <c r="I158" i="7"/>
  <c r="J158" i="7"/>
  <c r="K158" i="7"/>
  <c r="L158" i="7"/>
  <c r="M158" i="7"/>
  <c r="N158" i="7"/>
  <c r="O158" i="7"/>
  <c r="P158" i="7"/>
  <c r="C159" i="7"/>
  <c r="D159" i="7"/>
  <c r="E159" i="7"/>
  <c r="F159" i="7"/>
  <c r="G159" i="7"/>
  <c r="H159" i="7"/>
  <c r="I159" i="7"/>
  <c r="J159" i="7"/>
  <c r="K159" i="7"/>
  <c r="L159" i="7"/>
  <c r="M159" i="7"/>
  <c r="N159" i="7"/>
  <c r="O159" i="7"/>
  <c r="P159" i="7"/>
  <c r="C160" i="7"/>
  <c r="D160" i="7"/>
  <c r="E160" i="7"/>
  <c r="F160" i="7"/>
  <c r="G160" i="7"/>
  <c r="H160" i="7"/>
  <c r="I160" i="7"/>
  <c r="J160" i="7"/>
  <c r="K160" i="7"/>
  <c r="L160" i="7"/>
  <c r="M160" i="7"/>
  <c r="N160" i="7"/>
  <c r="O160" i="7"/>
  <c r="P160" i="7"/>
  <c r="C161" i="7"/>
  <c r="D161" i="7"/>
  <c r="E161" i="7"/>
  <c r="F161" i="7"/>
  <c r="G161" i="7"/>
  <c r="H161" i="7"/>
  <c r="I161" i="7"/>
  <c r="J161" i="7"/>
  <c r="K161" i="7"/>
  <c r="L161" i="7"/>
  <c r="M161" i="7"/>
  <c r="N161" i="7"/>
  <c r="O161" i="7"/>
  <c r="P161" i="7"/>
  <c r="C162" i="7"/>
  <c r="D162" i="7"/>
  <c r="E162" i="7"/>
  <c r="F162" i="7"/>
  <c r="G162" i="7"/>
  <c r="H162" i="7"/>
  <c r="I162" i="7"/>
  <c r="J162" i="7"/>
  <c r="K162" i="7"/>
  <c r="L162" i="7"/>
  <c r="M162" i="7"/>
  <c r="N162" i="7"/>
  <c r="O162" i="7"/>
  <c r="P162" i="7"/>
  <c r="C163" i="7"/>
  <c r="D163" i="7"/>
  <c r="E163" i="7"/>
  <c r="F163" i="7"/>
  <c r="G163" i="7"/>
  <c r="H163" i="7"/>
  <c r="I163" i="7"/>
  <c r="J163" i="7"/>
  <c r="K163" i="7"/>
  <c r="L163" i="7"/>
  <c r="M163" i="7"/>
  <c r="N163" i="7"/>
  <c r="O163" i="7"/>
  <c r="P163" i="7"/>
  <c r="C164" i="7"/>
  <c r="D164" i="7"/>
  <c r="E164" i="7"/>
  <c r="F164" i="7"/>
  <c r="G164" i="7"/>
  <c r="H164" i="7"/>
  <c r="I164" i="7"/>
  <c r="J164" i="7"/>
  <c r="K164" i="7"/>
  <c r="L164" i="7"/>
  <c r="M164" i="7"/>
  <c r="N164" i="7"/>
  <c r="O164" i="7"/>
  <c r="P164" i="7"/>
  <c r="C165" i="7"/>
  <c r="D165" i="7"/>
  <c r="E165" i="7"/>
  <c r="F165" i="7"/>
  <c r="G165" i="7"/>
  <c r="H165" i="7"/>
  <c r="I165" i="7"/>
  <c r="J165" i="7"/>
  <c r="K165" i="7"/>
  <c r="L165" i="7"/>
  <c r="M165" i="7"/>
  <c r="N165" i="7"/>
  <c r="O165" i="7"/>
  <c r="P165" i="7"/>
  <c r="C166" i="7"/>
  <c r="D166" i="7"/>
  <c r="E166" i="7"/>
  <c r="F166" i="7"/>
  <c r="G166" i="7"/>
  <c r="H166" i="7"/>
  <c r="I166" i="7"/>
  <c r="J166" i="7"/>
  <c r="K166" i="7"/>
  <c r="L166" i="7"/>
  <c r="M166" i="7"/>
  <c r="N166" i="7"/>
  <c r="O166" i="7"/>
  <c r="P166" i="7"/>
  <c r="C167" i="7"/>
  <c r="D167" i="7"/>
  <c r="E167" i="7"/>
  <c r="F167" i="7"/>
  <c r="G167" i="7"/>
  <c r="H167" i="7"/>
  <c r="I167" i="7"/>
  <c r="J167" i="7"/>
  <c r="K167" i="7"/>
  <c r="L167" i="7"/>
  <c r="M167" i="7"/>
  <c r="N167" i="7"/>
  <c r="O167" i="7"/>
  <c r="P167" i="7"/>
  <c r="C168" i="7"/>
  <c r="D168" i="7"/>
  <c r="E168" i="7"/>
  <c r="F168" i="7"/>
  <c r="G168" i="7"/>
  <c r="H168" i="7"/>
  <c r="I168" i="7"/>
  <c r="J168" i="7"/>
  <c r="K168" i="7"/>
  <c r="L168" i="7"/>
  <c r="M168" i="7"/>
  <c r="N168" i="7"/>
  <c r="O168" i="7"/>
  <c r="P168" i="7"/>
  <c r="C169" i="7"/>
  <c r="D169" i="7"/>
  <c r="E169" i="7"/>
  <c r="F169" i="7"/>
  <c r="G169" i="7"/>
  <c r="H169" i="7"/>
  <c r="I169" i="7"/>
  <c r="J169" i="7"/>
  <c r="K169" i="7"/>
  <c r="L169" i="7"/>
  <c r="M169" i="7"/>
  <c r="N169" i="7"/>
  <c r="O169" i="7"/>
  <c r="P169" i="7"/>
  <c r="C170" i="7"/>
  <c r="D170" i="7"/>
  <c r="E170" i="7"/>
  <c r="F170" i="7"/>
  <c r="G170" i="7"/>
  <c r="H170" i="7"/>
  <c r="I170" i="7"/>
  <c r="J170" i="7"/>
  <c r="K170" i="7"/>
  <c r="L170" i="7"/>
  <c r="M170" i="7"/>
  <c r="N170" i="7"/>
  <c r="O170" i="7"/>
  <c r="P170" i="7"/>
  <c r="C171" i="7"/>
  <c r="D171" i="7"/>
  <c r="E171" i="7"/>
  <c r="F171" i="7"/>
  <c r="G171" i="7"/>
  <c r="H171" i="7"/>
  <c r="I171" i="7"/>
  <c r="J171" i="7"/>
  <c r="K171" i="7"/>
  <c r="L171" i="7"/>
  <c r="M171" i="7"/>
  <c r="N171" i="7"/>
  <c r="O171" i="7"/>
  <c r="P171" i="7"/>
  <c r="C172" i="7"/>
  <c r="D172" i="7"/>
  <c r="E172" i="7"/>
  <c r="F172" i="7"/>
  <c r="G172" i="7"/>
  <c r="H172" i="7"/>
  <c r="I172" i="7"/>
  <c r="J172" i="7"/>
  <c r="K172" i="7"/>
  <c r="L172" i="7"/>
  <c r="M172" i="7"/>
  <c r="N172" i="7"/>
  <c r="O172" i="7"/>
  <c r="P172" i="7"/>
  <c r="C173" i="7"/>
  <c r="D173" i="7"/>
  <c r="E173" i="7"/>
  <c r="F173" i="7"/>
  <c r="G173" i="7"/>
  <c r="H173" i="7"/>
  <c r="I173" i="7"/>
  <c r="J173" i="7"/>
  <c r="K173" i="7"/>
  <c r="L173" i="7"/>
  <c r="M173" i="7"/>
  <c r="N173" i="7"/>
  <c r="O173" i="7"/>
  <c r="P173" i="7"/>
  <c r="C174" i="7"/>
  <c r="D174" i="7"/>
  <c r="E174" i="7"/>
  <c r="F174" i="7"/>
  <c r="G174" i="7"/>
  <c r="H174" i="7"/>
  <c r="I174" i="7"/>
  <c r="J174" i="7"/>
  <c r="K174" i="7"/>
  <c r="L174" i="7"/>
  <c r="M174" i="7"/>
  <c r="N174" i="7"/>
  <c r="O174" i="7"/>
  <c r="P174" i="7"/>
  <c r="C175" i="7"/>
  <c r="D175" i="7"/>
  <c r="E175" i="7"/>
  <c r="F175" i="7"/>
  <c r="G175" i="7"/>
  <c r="H175" i="7"/>
  <c r="I175" i="7"/>
  <c r="J175" i="7"/>
  <c r="K175" i="7"/>
  <c r="L175" i="7"/>
  <c r="M175" i="7"/>
  <c r="N175" i="7"/>
  <c r="O175" i="7"/>
  <c r="P175" i="7"/>
  <c r="C176" i="7"/>
  <c r="D176" i="7"/>
  <c r="E176" i="7"/>
  <c r="F176" i="7"/>
  <c r="G176" i="7"/>
  <c r="H176" i="7"/>
  <c r="I176" i="7"/>
  <c r="J176" i="7"/>
  <c r="K176" i="7"/>
  <c r="L176" i="7"/>
  <c r="M176" i="7"/>
  <c r="N176" i="7"/>
  <c r="O176" i="7"/>
  <c r="P176" i="7"/>
  <c r="C177" i="7"/>
  <c r="D177" i="7"/>
  <c r="E177" i="7"/>
  <c r="F177" i="7"/>
  <c r="G177" i="7"/>
  <c r="H177" i="7"/>
  <c r="I177" i="7"/>
  <c r="J177" i="7"/>
  <c r="K177" i="7"/>
  <c r="L177" i="7"/>
  <c r="M177" i="7"/>
  <c r="N177" i="7"/>
  <c r="O177" i="7"/>
  <c r="P177" i="7"/>
  <c r="C178" i="7"/>
  <c r="D178" i="7"/>
  <c r="E178" i="7"/>
  <c r="F178" i="7"/>
  <c r="G178" i="7"/>
  <c r="H178" i="7"/>
  <c r="I178" i="7"/>
  <c r="J178" i="7"/>
  <c r="K178" i="7"/>
  <c r="L178" i="7"/>
  <c r="M178" i="7"/>
  <c r="N178" i="7"/>
  <c r="O178" i="7"/>
  <c r="P178" i="7"/>
  <c r="C179" i="7"/>
  <c r="D179" i="7"/>
  <c r="E179" i="7"/>
  <c r="F179" i="7"/>
  <c r="G179" i="7"/>
  <c r="H179" i="7"/>
  <c r="I179" i="7"/>
  <c r="J179" i="7"/>
  <c r="K179" i="7"/>
  <c r="L179" i="7"/>
  <c r="M179" i="7"/>
  <c r="N179" i="7"/>
  <c r="O179" i="7"/>
  <c r="P179" i="7"/>
  <c r="C180" i="7"/>
  <c r="D180" i="7"/>
  <c r="E180" i="7"/>
  <c r="F180" i="7"/>
  <c r="G180" i="7"/>
  <c r="H180" i="7"/>
  <c r="I180" i="7"/>
  <c r="J180" i="7"/>
  <c r="K180" i="7"/>
  <c r="L180" i="7"/>
  <c r="M180" i="7"/>
  <c r="N180" i="7"/>
  <c r="O180" i="7"/>
  <c r="P180" i="7"/>
  <c r="C181" i="7"/>
  <c r="D181" i="7"/>
  <c r="E181" i="7"/>
  <c r="F181" i="7"/>
  <c r="G181" i="7"/>
  <c r="H181" i="7"/>
  <c r="I181" i="7"/>
  <c r="J181" i="7"/>
  <c r="K181" i="7"/>
  <c r="L181" i="7"/>
  <c r="M181" i="7"/>
  <c r="N181" i="7"/>
  <c r="O181" i="7"/>
  <c r="P181" i="7"/>
  <c r="C182" i="7"/>
  <c r="D182" i="7"/>
  <c r="E182" i="7"/>
  <c r="F182" i="7"/>
  <c r="G182" i="7"/>
  <c r="H182" i="7"/>
  <c r="I182" i="7"/>
  <c r="J182" i="7"/>
  <c r="K182" i="7"/>
  <c r="L182" i="7"/>
  <c r="M182" i="7"/>
  <c r="N182" i="7"/>
  <c r="O182" i="7"/>
  <c r="P182" i="7"/>
  <c r="C183" i="7"/>
  <c r="D183" i="7"/>
  <c r="E183" i="7"/>
  <c r="F183" i="7"/>
  <c r="G183" i="7"/>
  <c r="H183" i="7"/>
  <c r="I183" i="7"/>
  <c r="J183" i="7"/>
  <c r="K183" i="7"/>
  <c r="L183" i="7"/>
  <c r="M183" i="7"/>
  <c r="N183" i="7"/>
  <c r="O183" i="7"/>
  <c r="P183" i="7"/>
  <c r="C184" i="7"/>
  <c r="D184" i="7"/>
  <c r="E184" i="7"/>
  <c r="F184" i="7"/>
  <c r="G184" i="7"/>
  <c r="H184" i="7"/>
  <c r="I184" i="7"/>
  <c r="J184" i="7"/>
  <c r="K184" i="7"/>
  <c r="L184" i="7"/>
  <c r="M184" i="7"/>
  <c r="N184" i="7"/>
  <c r="O184" i="7"/>
  <c r="P184" i="7"/>
  <c r="C185" i="7"/>
  <c r="D185" i="7"/>
  <c r="E185" i="7"/>
  <c r="F185" i="7"/>
  <c r="G185" i="7"/>
  <c r="H185" i="7"/>
  <c r="I185" i="7"/>
  <c r="J185" i="7"/>
  <c r="K185" i="7"/>
  <c r="L185" i="7"/>
  <c r="M185" i="7"/>
  <c r="N185" i="7"/>
  <c r="O185" i="7"/>
  <c r="P185" i="7"/>
  <c r="C186" i="7"/>
  <c r="D186" i="7"/>
  <c r="E186" i="7"/>
  <c r="F186" i="7"/>
  <c r="G186" i="7"/>
  <c r="H186" i="7"/>
  <c r="I186" i="7"/>
  <c r="J186" i="7"/>
  <c r="K186" i="7"/>
  <c r="L186" i="7"/>
  <c r="M186" i="7"/>
  <c r="N186" i="7"/>
  <c r="O186" i="7"/>
  <c r="P186" i="7"/>
  <c r="C187" i="7"/>
  <c r="D187" i="7"/>
  <c r="E187" i="7"/>
  <c r="F187" i="7"/>
  <c r="G187" i="7"/>
  <c r="H187" i="7"/>
  <c r="I187" i="7"/>
  <c r="J187" i="7"/>
  <c r="K187" i="7"/>
  <c r="L187" i="7"/>
  <c r="M187" i="7"/>
  <c r="N187" i="7"/>
  <c r="O187" i="7"/>
  <c r="P187" i="7"/>
  <c r="C188" i="7"/>
  <c r="D188" i="7"/>
  <c r="E188" i="7"/>
  <c r="F188" i="7"/>
  <c r="G188" i="7"/>
  <c r="H188" i="7"/>
  <c r="I188" i="7"/>
  <c r="J188" i="7"/>
  <c r="K188" i="7"/>
  <c r="L188" i="7"/>
  <c r="M188" i="7"/>
  <c r="N188" i="7"/>
  <c r="O188" i="7"/>
  <c r="P188" i="7"/>
  <c r="C189" i="7"/>
  <c r="D189" i="7"/>
  <c r="E189" i="7"/>
  <c r="F189" i="7"/>
  <c r="G189" i="7"/>
  <c r="H189" i="7"/>
  <c r="I189" i="7"/>
  <c r="J189" i="7"/>
  <c r="K189" i="7"/>
  <c r="L189" i="7"/>
  <c r="M189" i="7"/>
  <c r="N189" i="7"/>
  <c r="O189" i="7"/>
  <c r="P189" i="7"/>
  <c r="C190" i="7"/>
  <c r="D190" i="7"/>
  <c r="E190" i="7"/>
  <c r="F190" i="7"/>
  <c r="G190" i="7"/>
  <c r="H190" i="7"/>
  <c r="I190" i="7"/>
  <c r="J190" i="7"/>
  <c r="K190" i="7"/>
  <c r="L190" i="7"/>
  <c r="M190" i="7"/>
  <c r="N190" i="7"/>
  <c r="O190" i="7"/>
  <c r="P190" i="7"/>
  <c r="C191" i="7"/>
  <c r="D191" i="7"/>
  <c r="E191" i="7"/>
  <c r="F191" i="7"/>
  <c r="G191" i="7"/>
  <c r="H191" i="7"/>
  <c r="I191" i="7"/>
  <c r="J191" i="7"/>
  <c r="K191" i="7"/>
  <c r="L191" i="7"/>
  <c r="M191" i="7"/>
  <c r="N191" i="7"/>
  <c r="O191" i="7"/>
  <c r="P191" i="7"/>
  <c r="C192" i="7"/>
  <c r="D192" i="7"/>
  <c r="E192" i="7"/>
  <c r="F192" i="7"/>
  <c r="G192" i="7"/>
  <c r="H192" i="7"/>
  <c r="I192" i="7"/>
  <c r="J192" i="7"/>
  <c r="K192" i="7"/>
  <c r="L192" i="7"/>
  <c r="M192" i="7"/>
  <c r="N192" i="7"/>
  <c r="O192" i="7"/>
  <c r="P192" i="7"/>
  <c r="C193" i="7"/>
  <c r="D193" i="7"/>
  <c r="E193" i="7"/>
  <c r="F193" i="7"/>
  <c r="G193" i="7"/>
  <c r="H193" i="7"/>
  <c r="I193" i="7"/>
  <c r="J193" i="7"/>
  <c r="K193" i="7"/>
  <c r="L193" i="7"/>
  <c r="M193" i="7"/>
  <c r="N193" i="7"/>
  <c r="O193" i="7"/>
  <c r="P193" i="7"/>
  <c r="C194" i="7"/>
  <c r="D194" i="7"/>
  <c r="E194" i="7"/>
  <c r="F194" i="7"/>
  <c r="G194" i="7"/>
  <c r="H194" i="7"/>
  <c r="I194" i="7"/>
  <c r="J194" i="7"/>
  <c r="K194" i="7"/>
  <c r="L194" i="7"/>
  <c r="M194" i="7"/>
  <c r="N194" i="7"/>
  <c r="O194" i="7"/>
  <c r="P194" i="7"/>
  <c r="C195" i="7"/>
  <c r="D195" i="7"/>
  <c r="E195" i="7"/>
  <c r="F195" i="7"/>
  <c r="G195" i="7"/>
  <c r="H195" i="7"/>
  <c r="I195" i="7"/>
  <c r="J195" i="7"/>
  <c r="K195" i="7"/>
  <c r="L195" i="7"/>
  <c r="M195" i="7"/>
  <c r="N195" i="7"/>
  <c r="O195" i="7"/>
  <c r="P195" i="7"/>
  <c r="C196" i="7"/>
  <c r="D196" i="7"/>
  <c r="E196" i="7"/>
  <c r="F196" i="7"/>
  <c r="G196" i="7"/>
  <c r="H196" i="7"/>
  <c r="I196" i="7"/>
  <c r="J196" i="7"/>
  <c r="K196" i="7"/>
  <c r="L196" i="7"/>
  <c r="M196" i="7"/>
  <c r="N196" i="7"/>
  <c r="O196" i="7"/>
  <c r="P196" i="7"/>
  <c r="C197" i="7"/>
  <c r="D197" i="7"/>
  <c r="E197" i="7"/>
  <c r="F197" i="7"/>
  <c r="G197" i="7"/>
  <c r="H197" i="7"/>
  <c r="I197" i="7"/>
  <c r="J197" i="7"/>
  <c r="K197" i="7"/>
  <c r="L197" i="7"/>
  <c r="M197" i="7"/>
  <c r="N197" i="7"/>
  <c r="O197" i="7"/>
  <c r="P197" i="7"/>
  <c r="C198" i="7"/>
  <c r="D198" i="7"/>
  <c r="E198" i="7"/>
  <c r="F198" i="7"/>
  <c r="G198" i="7"/>
  <c r="H198" i="7"/>
  <c r="I198" i="7"/>
  <c r="J198" i="7"/>
  <c r="K198" i="7"/>
  <c r="L198" i="7"/>
  <c r="M198" i="7"/>
  <c r="N198" i="7"/>
  <c r="O198" i="7"/>
  <c r="P198" i="7"/>
  <c r="C199" i="7"/>
  <c r="D199" i="7"/>
  <c r="E199" i="7"/>
  <c r="F199" i="7"/>
  <c r="G199" i="7"/>
  <c r="H199" i="7"/>
  <c r="I199" i="7"/>
  <c r="J199" i="7"/>
  <c r="K199" i="7"/>
  <c r="L199" i="7"/>
  <c r="M199" i="7"/>
  <c r="N199" i="7"/>
  <c r="O199" i="7"/>
  <c r="P199" i="7"/>
  <c r="C200" i="7"/>
  <c r="D200" i="7"/>
  <c r="E200" i="7"/>
  <c r="F200" i="7"/>
  <c r="G200" i="7"/>
  <c r="H200" i="7"/>
  <c r="I200" i="7"/>
  <c r="J200" i="7"/>
  <c r="K200" i="7"/>
  <c r="L200" i="7"/>
  <c r="M200" i="7"/>
  <c r="N200" i="7"/>
  <c r="O200" i="7"/>
  <c r="P200" i="7"/>
  <c r="C201" i="7"/>
  <c r="D201" i="7"/>
  <c r="E201" i="7"/>
  <c r="F201" i="7"/>
  <c r="G201" i="7"/>
  <c r="H201" i="7"/>
  <c r="I201" i="7"/>
  <c r="J201" i="7"/>
  <c r="K201" i="7"/>
  <c r="L201" i="7"/>
  <c r="M201" i="7"/>
  <c r="N201" i="7"/>
  <c r="O201" i="7"/>
  <c r="P201" i="7"/>
  <c r="C202" i="7"/>
  <c r="D202" i="7"/>
  <c r="E202" i="7"/>
  <c r="F202" i="7"/>
  <c r="G202" i="7"/>
  <c r="H202" i="7"/>
  <c r="I202" i="7"/>
  <c r="J202" i="7"/>
  <c r="K202" i="7"/>
  <c r="L202" i="7"/>
  <c r="M202" i="7"/>
  <c r="N202" i="7"/>
  <c r="O202" i="7"/>
  <c r="P202" i="7"/>
  <c r="C203" i="7"/>
  <c r="D203" i="7"/>
  <c r="E203" i="7"/>
  <c r="F203" i="7"/>
  <c r="G203" i="7"/>
  <c r="H203" i="7"/>
  <c r="I203" i="7"/>
  <c r="J203" i="7"/>
  <c r="K203" i="7"/>
  <c r="L203" i="7"/>
  <c r="M203" i="7"/>
  <c r="N203" i="7"/>
  <c r="O203" i="7"/>
  <c r="P203" i="7"/>
  <c r="C204" i="7"/>
  <c r="D204" i="7"/>
  <c r="E204" i="7"/>
  <c r="F204" i="7"/>
  <c r="G204" i="7"/>
  <c r="H204" i="7"/>
  <c r="I204" i="7"/>
  <c r="J204" i="7"/>
  <c r="K204" i="7"/>
  <c r="L204" i="7"/>
  <c r="M204" i="7"/>
  <c r="N204" i="7"/>
  <c r="O204" i="7"/>
  <c r="P204" i="7"/>
  <c r="C205" i="7"/>
  <c r="D205" i="7"/>
  <c r="E205" i="7"/>
  <c r="F205" i="7"/>
  <c r="G205" i="7"/>
  <c r="H205" i="7"/>
  <c r="I205" i="7"/>
  <c r="J205" i="7"/>
  <c r="K205" i="7"/>
  <c r="L205" i="7"/>
  <c r="M205" i="7"/>
  <c r="N205" i="7"/>
  <c r="O205" i="7"/>
  <c r="P205" i="7"/>
  <c r="C206" i="7"/>
  <c r="D206" i="7"/>
  <c r="E206" i="7"/>
  <c r="F206" i="7"/>
  <c r="G206" i="7"/>
  <c r="H206" i="7"/>
  <c r="I206" i="7"/>
  <c r="J206" i="7"/>
  <c r="K206" i="7"/>
  <c r="L206" i="7"/>
  <c r="M206" i="7"/>
  <c r="N206" i="7"/>
  <c r="O206" i="7"/>
  <c r="P206" i="7"/>
  <c r="C207" i="7"/>
  <c r="D207" i="7"/>
  <c r="E207" i="7"/>
  <c r="F207" i="7"/>
  <c r="G207" i="7"/>
  <c r="H207" i="7"/>
  <c r="I207" i="7"/>
  <c r="J207" i="7"/>
  <c r="K207" i="7"/>
  <c r="L207" i="7"/>
  <c r="M207" i="7"/>
  <c r="N207" i="7"/>
  <c r="O207" i="7"/>
  <c r="P207" i="7"/>
  <c r="C208" i="7"/>
  <c r="D208" i="7"/>
  <c r="E208" i="7"/>
  <c r="F208" i="7"/>
  <c r="G208" i="7"/>
  <c r="H208" i="7"/>
  <c r="I208" i="7"/>
  <c r="J208" i="7"/>
  <c r="K208" i="7"/>
  <c r="L208" i="7"/>
  <c r="M208" i="7"/>
  <c r="N208" i="7"/>
  <c r="O208" i="7"/>
  <c r="P208" i="7"/>
  <c r="C209" i="7"/>
  <c r="D209" i="7"/>
  <c r="E209" i="7"/>
  <c r="F209" i="7"/>
  <c r="G209" i="7"/>
  <c r="H209" i="7"/>
  <c r="I209" i="7"/>
  <c r="J209" i="7"/>
  <c r="K209" i="7"/>
  <c r="L209" i="7"/>
  <c r="M209" i="7"/>
  <c r="N209" i="7"/>
  <c r="O209" i="7"/>
  <c r="P209" i="7"/>
  <c r="C210" i="7"/>
  <c r="D210" i="7"/>
  <c r="E210" i="7"/>
  <c r="F210" i="7"/>
  <c r="G210" i="7"/>
  <c r="H210" i="7"/>
  <c r="I210" i="7"/>
  <c r="J210" i="7"/>
  <c r="K210" i="7"/>
  <c r="L210" i="7"/>
  <c r="M210" i="7"/>
  <c r="N210" i="7"/>
  <c r="O210" i="7"/>
  <c r="P210" i="7"/>
  <c r="C211" i="7"/>
  <c r="D211" i="7"/>
  <c r="E211" i="7"/>
  <c r="F211" i="7"/>
  <c r="G211" i="7"/>
  <c r="H211" i="7"/>
  <c r="I211" i="7"/>
  <c r="J211" i="7"/>
  <c r="K211" i="7"/>
  <c r="L211" i="7"/>
  <c r="M211" i="7"/>
  <c r="N211" i="7"/>
  <c r="O211" i="7"/>
  <c r="P211" i="7"/>
  <c r="C212" i="7"/>
  <c r="D212" i="7"/>
  <c r="E212" i="7"/>
  <c r="F212" i="7"/>
  <c r="G212" i="7"/>
  <c r="H212" i="7"/>
  <c r="I212" i="7"/>
  <c r="J212" i="7"/>
  <c r="K212" i="7"/>
  <c r="L212" i="7"/>
  <c r="M212" i="7"/>
  <c r="N212" i="7"/>
  <c r="O212" i="7"/>
  <c r="P212" i="7"/>
  <c r="C213" i="7"/>
  <c r="D213" i="7"/>
  <c r="E213" i="7"/>
  <c r="F213" i="7"/>
  <c r="G213" i="7"/>
  <c r="H213" i="7"/>
  <c r="I213" i="7"/>
  <c r="J213" i="7"/>
  <c r="K213" i="7"/>
  <c r="L213" i="7"/>
  <c r="M213" i="7"/>
  <c r="N213" i="7"/>
  <c r="O213" i="7"/>
  <c r="P213" i="7"/>
  <c r="C214" i="7"/>
  <c r="D214" i="7"/>
  <c r="E214" i="7"/>
  <c r="F214" i="7"/>
  <c r="G214" i="7"/>
  <c r="H214" i="7"/>
  <c r="I214" i="7"/>
  <c r="J214" i="7"/>
  <c r="K214" i="7"/>
  <c r="L214" i="7"/>
  <c r="M214" i="7"/>
  <c r="N214" i="7"/>
  <c r="O214" i="7"/>
  <c r="P214" i="7"/>
  <c r="C215" i="7"/>
  <c r="D215" i="7"/>
  <c r="E215" i="7"/>
  <c r="F215" i="7"/>
  <c r="G215" i="7"/>
  <c r="H215" i="7"/>
  <c r="I215" i="7"/>
  <c r="J215" i="7"/>
  <c r="K215" i="7"/>
  <c r="L215" i="7"/>
  <c r="M215" i="7"/>
  <c r="N215" i="7"/>
  <c r="O215" i="7"/>
  <c r="P215" i="7"/>
  <c r="C216" i="7"/>
  <c r="D216" i="7"/>
  <c r="E216" i="7"/>
  <c r="F216" i="7"/>
  <c r="G216" i="7"/>
  <c r="H216" i="7"/>
  <c r="I216" i="7"/>
  <c r="J216" i="7"/>
  <c r="K216" i="7"/>
  <c r="L216" i="7"/>
  <c r="M216" i="7"/>
  <c r="N216" i="7"/>
  <c r="O216" i="7"/>
  <c r="P216" i="7"/>
  <c r="C217" i="7"/>
  <c r="D217" i="7"/>
  <c r="E217" i="7"/>
  <c r="F217" i="7"/>
  <c r="G217" i="7"/>
  <c r="H217" i="7"/>
  <c r="I217" i="7"/>
  <c r="J217" i="7"/>
  <c r="K217" i="7"/>
  <c r="L217" i="7"/>
  <c r="M217" i="7"/>
  <c r="N217" i="7"/>
  <c r="O217" i="7"/>
  <c r="P217" i="7"/>
  <c r="C218" i="7"/>
  <c r="D218" i="7"/>
  <c r="E218" i="7"/>
  <c r="F218" i="7"/>
  <c r="G218" i="7"/>
  <c r="H218" i="7"/>
  <c r="I218" i="7"/>
  <c r="J218" i="7"/>
  <c r="K218" i="7"/>
  <c r="L218" i="7"/>
  <c r="M218" i="7"/>
  <c r="N218" i="7"/>
  <c r="O218" i="7"/>
  <c r="P218" i="7"/>
  <c r="C219" i="7"/>
  <c r="D219" i="7"/>
  <c r="E219" i="7"/>
  <c r="F219" i="7"/>
  <c r="G219" i="7"/>
  <c r="H219" i="7"/>
  <c r="I219" i="7"/>
  <c r="J219" i="7"/>
  <c r="K219" i="7"/>
  <c r="L219" i="7"/>
  <c r="M219" i="7"/>
  <c r="N219" i="7"/>
  <c r="O219" i="7"/>
  <c r="P219" i="7"/>
  <c r="C220" i="7"/>
  <c r="D220" i="7"/>
  <c r="E220" i="7"/>
  <c r="F220" i="7"/>
  <c r="G220" i="7"/>
  <c r="H220" i="7"/>
  <c r="I220" i="7"/>
  <c r="J220" i="7"/>
  <c r="K220" i="7"/>
  <c r="L220" i="7"/>
  <c r="M220" i="7"/>
  <c r="N220" i="7"/>
  <c r="O220" i="7"/>
  <c r="P220" i="7"/>
  <c r="C221" i="7"/>
  <c r="D221" i="7"/>
  <c r="E221" i="7"/>
  <c r="F221" i="7"/>
  <c r="G221" i="7"/>
  <c r="H221" i="7"/>
  <c r="I221" i="7"/>
  <c r="J221" i="7"/>
  <c r="K221" i="7"/>
  <c r="L221" i="7"/>
  <c r="M221" i="7"/>
  <c r="N221" i="7"/>
  <c r="O221" i="7"/>
  <c r="P221" i="7"/>
  <c r="C222" i="7"/>
  <c r="D222" i="7"/>
  <c r="E222" i="7"/>
  <c r="F222" i="7"/>
  <c r="G222" i="7"/>
  <c r="H222" i="7"/>
  <c r="I222" i="7"/>
  <c r="J222" i="7"/>
  <c r="K222" i="7"/>
  <c r="L222" i="7"/>
  <c r="M222" i="7"/>
  <c r="N222" i="7"/>
  <c r="O222" i="7"/>
  <c r="P222" i="7"/>
  <c r="C223" i="7"/>
  <c r="D223" i="7"/>
  <c r="E223" i="7"/>
  <c r="F223" i="7"/>
  <c r="G223" i="7"/>
  <c r="H223" i="7"/>
  <c r="I223" i="7"/>
  <c r="J223" i="7"/>
  <c r="K223" i="7"/>
  <c r="L223" i="7"/>
  <c r="M223" i="7"/>
  <c r="N223" i="7"/>
  <c r="O223" i="7"/>
  <c r="P223" i="7"/>
  <c r="C224" i="7"/>
  <c r="D224" i="7"/>
  <c r="E224" i="7"/>
  <c r="F224" i="7"/>
  <c r="G224" i="7"/>
  <c r="H224" i="7"/>
  <c r="I224" i="7"/>
  <c r="J224" i="7"/>
  <c r="K224" i="7"/>
  <c r="L224" i="7"/>
  <c r="M224" i="7"/>
  <c r="N224" i="7"/>
  <c r="O224" i="7"/>
  <c r="P224" i="7"/>
  <c r="C225" i="7"/>
  <c r="D225" i="7"/>
  <c r="E225" i="7"/>
  <c r="F225" i="7"/>
  <c r="G225" i="7"/>
  <c r="H225" i="7"/>
  <c r="I225" i="7"/>
  <c r="J225" i="7"/>
  <c r="K225" i="7"/>
  <c r="L225" i="7"/>
  <c r="M225" i="7"/>
  <c r="N225" i="7"/>
  <c r="O225" i="7"/>
  <c r="P225" i="7"/>
  <c r="C226" i="7"/>
  <c r="D226" i="7"/>
  <c r="E226" i="7"/>
  <c r="F226" i="7"/>
  <c r="G226" i="7"/>
  <c r="H226" i="7"/>
  <c r="I226" i="7"/>
  <c r="J226" i="7"/>
  <c r="K226" i="7"/>
  <c r="L226" i="7"/>
  <c r="M226" i="7"/>
  <c r="N226" i="7"/>
  <c r="O226" i="7"/>
  <c r="P226" i="7"/>
  <c r="C227" i="7"/>
  <c r="D227" i="7"/>
  <c r="E227" i="7"/>
  <c r="F227" i="7"/>
  <c r="G227" i="7"/>
  <c r="H227" i="7"/>
  <c r="I227" i="7"/>
  <c r="J227" i="7"/>
  <c r="K227" i="7"/>
  <c r="L227" i="7"/>
  <c r="M227" i="7"/>
  <c r="N227" i="7"/>
  <c r="O227" i="7"/>
  <c r="P227" i="7"/>
  <c r="C228" i="7"/>
  <c r="D228" i="7"/>
  <c r="E228" i="7"/>
  <c r="F228" i="7"/>
  <c r="G228" i="7"/>
  <c r="H228" i="7"/>
  <c r="I228" i="7"/>
  <c r="J228" i="7"/>
  <c r="K228" i="7"/>
  <c r="L228" i="7"/>
  <c r="M228" i="7"/>
  <c r="N228" i="7"/>
  <c r="O228" i="7"/>
  <c r="P228" i="7"/>
  <c r="C229" i="7"/>
  <c r="D229" i="7"/>
  <c r="E229" i="7"/>
  <c r="F229" i="7"/>
  <c r="G229" i="7"/>
  <c r="H229" i="7"/>
  <c r="I229" i="7"/>
  <c r="J229" i="7"/>
  <c r="K229" i="7"/>
  <c r="L229" i="7"/>
  <c r="M229" i="7"/>
  <c r="N229" i="7"/>
  <c r="O229" i="7"/>
  <c r="P229" i="7"/>
  <c r="C230" i="7"/>
  <c r="D230" i="7"/>
  <c r="E230" i="7"/>
  <c r="F230" i="7"/>
  <c r="G230" i="7"/>
  <c r="H230" i="7"/>
  <c r="I230" i="7"/>
  <c r="J230" i="7"/>
  <c r="K230" i="7"/>
  <c r="L230" i="7"/>
  <c r="M230" i="7"/>
  <c r="N230" i="7"/>
  <c r="O230" i="7"/>
  <c r="P230" i="7"/>
  <c r="C231" i="7"/>
  <c r="D231" i="7"/>
  <c r="E231" i="7"/>
  <c r="F231" i="7"/>
  <c r="G231" i="7"/>
  <c r="H231" i="7"/>
  <c r="I231" i="7"/>
  <c r="J231" i="7"/>
  <c r="K231" i="7"/>
  <c r="L231" i="7"/>
  <c r="M231" i="7"/>
  <c r="N231" i="7"/>
  <c r="O231" i="7"/>
  <c r="P231" i="7"/>
  <c r="C232" i="7"/>
  <c r="D232" i="7"/>
  <c r="E232" i="7"/>
  <c r="F232" i="7"/>
  <c r="G232" i="7"/>
  <c r="H232" i="7"/>
  <c r="I232" i="7"/>
  <c r="J232" i="7"/>
  <c r="K232" i="7"/>
  <c r="L232" i="7"/>
  <c r="M232" i="7"/>
  <c r="N232" i="7"/>
  <c r="O232" i="7"/>
  <c r="P232" i="7"/>
  <c r="C233" i="7"/>
  <c r="D233" i="7"/>
  <c r="E233" i="7"/>
  <c r="F233" i="7"/>
  <c r="G233" i="7"/>
  <c r="H233" i="7"/>
  <c r="I233" i="7"/>
  <c r="J233" i="7"/>
  <c r="K233" i="7"/>
  <c r="L233" i="7"/>
  <c r="M233" i="7"/>
  <c r="N233" i="7"/>
  <c r="O233" i="7"/>
  <c r="P233" i="7"/>
  <c r="C234" i="7"/>
  <c r="D234" i="7"/>
  <c r="E234" i="7"/>
  <c r="F234" i="7"/>
  <c r="G234" i="7"/>
  <c r="H234" i="7"/>
  <c r="I234" i="7"/>
  <c r="J234" i="7"/>
  <c r="K234" i="7"/>
  <c r="L234" i="7"/>
  <c r="M234" i="7"/>
  <c r="N234" i="7"/>
  <c r="O234" i="7"/>
  <c r="P234" i="7"/>
  <c r="C235" i="7"/>
  <c r="D235" i="7"/>
  <c r="E235" i="7"/>
  <c r="F235" i="7"/>
  <c r="G235" i="7"/>
  <c r="H235" i="7"/>
  <c r="I235" i="7"/>
  <c r="J235" i="7"/>
  <c r="K235" i="7"/>
  <c r="L235" i="7"/>
  <c r="M235" i="7"/>
  <c r="N235" i="7"/>
  <c r="O235" i="7"/>
  <c r="P235" i="7"/>
  <c r="C236" i="7"/>
  <c r="D236" i="7"/>
  <c r="E236" i="7"/>
  <c r="F236" i="7"/>
  <c r="G236" i="7"/>
  <c r="H236" i="7"/>
  <c r="I236" i="7"/>
  <c r="J236" i="7"/>
  <c r="K236" i="7"/>
  <c r="L236" i="7"/>
  <c r="M236" i="7"/>
  <c r="N236" i="7"/>
  <c r="O236" i="7"/>
  <c r="P236" i="7"/>
  <c r="C237" i="7"/>
  <c r="D237" i="7"/>
  <c r="E237" i="7"/>
  <c r="F237" i="7"/>
  <c r="G237" i="7"/>
  <c r="H237" i="7"/>
  <c r="I237" i="7"/>
  <c r="J237" i="7"/>
  <c r="K237" i="7"/>
  <c r="L237" i="7"/>
  <c r="M237" i="7"/>
  <c r="N237" i="7"/>
  <c r="O237" i="7"/>
  <c r="P237" i="7"/>
  <c r="C238" i="7"/>
  <c r="D238" i="7"/>
  <c r="E238" i="7"/>
  <c r="F238" i="7"/>
  <c r="G238" i="7"/>
  <c r="H238" i="7"/>
  <c r="I238" i="7"/>
  <c r="J238" i="7"/>
  <c r="K238" i="7"/>
  <c r="L238" i="7"/>
  <c r="M238" i="7"/>
  <c r="N238" i="7"/>
  <c r="O238" i="7"/>
  <c r="P238" i="7"/>
  <c r="C239" i="7"/>
  <c r="D239" i="7"/>
  <c r="E239" i="7"/>
  <c r="F239" i="7"/>
  <c r="G239" i="7"/>
  <c r="H239" i="7"/>
  <c r="I239" i="7"/>
  <c r="J239" i="7"/>
  <c r="K239" i="7"/>
  <c r="L239" i="7"/>
  <c r="M239" i="7"/>
  <c r="N239" i="7"/>
  <c r="O239" i="7"/>
  <c r="P239" i="7"/>
  <c r="C240" i="7"/>
  <c r="D240" i="7"/>
  <c r="E240" i="7"/>
  <c r="F240" i="7"/>
  <c r="G240" i="7"/>
  <c r="H240" i="7"/>
  <c r="I240" i="7"/>
  <c r="J240" i="7"/>
  <c r="K240" i="7"/>
  <c r="L240" i="7"/>
  <c r="M240" i="7"/>
  <c r="N240" i="7"/>
  <c r="O240" i="7"/>
  <c r="P240" i="7"/>
  <c r="C241" i="7"/>
  <c r="D241" i="7"/>
  <c r="E241" i="7"/>
  <c r="F241" i="7"/>
  <c r="G241" i="7"/>
  <c r="H241" i="7"/>
  <c r="I241" i="7"/>
  <c r="J241" i="7"/>
  <c r="K241" i="7"/>
  <c r="L241" i="7"/>
  <c r="M241" i="7"/>
  <c r="N241" i="7"/>
  <c r="O241" i="7"/>
  <c r="P241" i="7"/>
  <c r="C242" i="7"/>
  <c r="D242" i="7"/>
  <c r="E242" i="7"/>
  <c r="F242" i="7"/>
  <c r="G242" i="7"/>
  <c r="H242" i="7"/>
  <c r="I242" i="7"/>
  <c r="J242" i="7"/>
  <c r="K242" i="7"/>
  <c r="L242" i="7"/>
  <c r="M242" i="7"/>
  <c r="N242" i="7"/>
  <c r="O242" i="7"/>
  <c r="P242" i="7"/>
  <c r="C243" i="7"/>
  <c r="D243" i="7"/>
  <c r="E243" i="7"/>
  <c r="F243" i="7"/>
  <c r="G243" i="7"/>
  <c r="H243" i="7"/>
  <c r="I243" i="7"/>
  <c r="J243" i="7"/>
  <c r="K243" i="7"/>
  <c r="L243" i="7"/>
  <c r="M243" i="7"/>
  <c r="N243" i="7"/>
  <c r="O243" i="7"/>
  <c r="P243" i="7"/>
  <c r="C244" i="7"/>
  <c r="D244" i="7"/>
  <c r="E244" i="7"/>
  <c r="F244" i="7"/>
  <c r="G244" i="7"/>
  <c r="H244" i="7"/>
  <c r="I244" i="7"/>
  <c r="J244" i="7"/>
  <c r="K244" i="7"/>
  <c r="L244" i="7"/>
  <c r="M244" i="7"/>
  <c r="N244" i="7"/>
  <c r="O244" i="7"/>
  <c r="P244" i="7"/>
  <c r="C245" i="7"/>
  <c r="D245" i="7"/>
  <c r="E245" i="7"/>
  <c r="F245" i="7"/>
  <c r="G245" i="7"/>
  <c r="H245" i="7"/>
  <c r="I245" i="7"/>
  <c r="J245" i="7"/>
  <c r="K245" i="7"/>
  <c r="L245" i="7"/>
  <c r="M245" i="7"/>
  <c r="N245" i="7"/>
  <c r="O245" i="7"/>
  <c r="P245" i="7"/>
  <c r="C246" i="7"/>
  <c r="D246" i="7"/>
  <c r="E246" i="7"/>
  <c r="F246" i="7"/>
  <c r="G246" i="7"/>
  <c r="H246" i="7"/>
  <c r="I246" i="7"/>
  <c r="J246" i="7"/>
  <c r="K246" i="7"/>
  <c r="L246" i="7"/>
  <c r="M246" i="7"/>
  <c r="N246" i="7"/>
  <c r="O246" i="7"/>
  <c r="P246" i="7"/>
  <c r="C247" i="7"/>
  <c r="D247" i="7"/>
  <c r="E247" i="7"/>
  <c r="F247" i="7"/>
  <c r="G247" i="7"/>
  <c r="H247" i="7"/>
  <c r="I247" i="7"/>
  <c r="J247" i="7"/>
  <c r="K247" i="7"/>
  <c r="L247" i="7"/>
  <c r="M247" i="7"/>
  <c r="N247" i="7"/>
  <c r="O247" i="7"/>
  <c r="P247" i="7"/>
  <c r="C248" i="7"/>
  <c r="D248" i="7"/>
  <c r="E248" i="7"/>
  <c r="F248" i="7"/>
  <c r="G248" i="7"/>
  <c r="H248" i="7"/>
  <c r="I248" i="7"/>
  <c r="J248" i="7"/>
  <c r="K248" i="7"/>
  <c r="L248" i="7"/>
  <c r="M248" i="7"/>
  <c r="N248" i="7"/>
  <c r="O248" i="7"/>
  <c r="P248" i="7"/>
  <c r="C249" i="7"/>
  <c r="D249" i="7"/>
  <c r="E249" i="7"/>
  <c r="F249" i="7"/>
  <c r="G249" i="7"/>
  <c r="H249" i="7"/>
  <c r="I249" i="7"/>
  <c r="J249" i="7"/>
  <c r="K249" i="7"/>
  <c r="L249" i="7"/>
  <c r="M249" i="7"/>
  <c r="N249" i="7"/>
  <c r="O249" i="7"/>
  <c r="P249" i="7"/>
  <c r="C250" i="7"/>
  <c r="D250" i="7"/>
  <c r="E250" i="7"/>
  <c r="F250" i="7"/>
  <c r="G250" i="7"/>
  <c r="H250" i="7"/>
  <c r="I250" i="7"/>
  <c r="J250" i="7"/>
  <c r="K250" i="7"/>
  <c r="L250" i="7"/>
  <c r="M250" i="7"/>
  <c r="N250" i="7"/>
  <c r="O250" i="7"/>
  <c r="P250" i="7"/>
  <c r="C251" i="7"/>
  <c r="D251" i="7"/>
  <c r="E251" i="7"/>
  <c r="F251" i="7"/>
  <c r="G251" i="7"/>
  <c r="H251" i="7"/>
  <c r="I251" i="7"/>
  <c r="J251" i="7"/>
  <c r="K251" i="7"/>
  <c r="L251" i="7"/>
  <c r="M251" i="7"/>
  <c r="N251" i="7"/>
  <c r="O251" i="7"/>
  <c r="P251" i="7"/>
  <c r="C252" i="7"/>
  <c r="D252" i="7"/>
  <c r="E252" i="7"/>
  <c r="F252" i="7"/>
  <c r="G252" i="7"/>
  <c r="H252" i="7"/>
  <c r="I252" i="7"/>
  <c r="J252" i="7"/>
  <c r="K252" i="7"/>
  <c r="L252" i="7"/>
  <c r="M252" i="7"/>
  <c r="N252" i="7"/>
  <c r="O252" i="7"/>
  <c r="P252" i="7"/>
  <c r="C253" i="7"/>
  <c r="D253" i="7"/>
  <c r="E253" i="7"/>
  <c r="F253" i="7"/>
  <c r="G253" i="7"/>
  <c r="H253" i="7"/>
  <c r="I253" i="7"/>
  <c r="J253" i="7"/>
  <c r="K253" i="7"/>
  <c r="L253" i="7"/>
  <c r="M253" i="7"/>
  <c r="N253" i="7"/>
  <c r="O253" i="7"/>
  <c r="P253" i="7"/>
  <c r="C254" i="7"/>
  <c r="D254" i="7"/>
  <c r="E254" i="7"/>
  <c r="F254" i="7"/>
  <c r="G254" i="7"/>
  <c r="H254" i="7"/>
  <c r="I254" i="7"/>
  <c r="J254" i="7"/>
  <c r="K254" i="7"/>
  <c r="L254" i="7"/>
  <c r="M254" i="7"/>
  <c r="N254" i="7"/>
  <c r="O254" i="7"/>
  <c r="P254" i="7"/>
  <c r="C255" i="7"/>
  <c r="D255" i="7"/>
  <c r="E255" i="7"/>
  <c r="F255" i="7"/>
  <c r="G255" i="7"/>
  <c r="H255" i="7"/>
  <c r="I255" i="7"/>
  <c r="J255" i="7"/>
  <c r="K255" i="7"/>
  <c r="L255" i="7"/>
  <c r="M255" i="7"/>
  <c r="N255" i="7"/>
  <c r="O255" i="7"/>
  <c r="P255" i="7"/>
  <c r="C256" i="7"/>
  <c r="D256" i="7"/>
  <c r="E256" i="7"/>
  <c r="F256" i="7"/>
  <c r="G256" i="7"/>
  <c r="H256" i="7"/>
  <c r="I256" i="7"/>
  <c r="J256" i="7"/>
  <c r="K256" i="7"/>
  <c r="L256" i="7"/>
  <c r="M256" i="7"/>
  <c r="N256" i="7"/>
  <c r="O256" i="7"/>
  <c r="P256" i="7"/>
  <c r="C257" i="7"/>
  <c r="D257" i="7"/>
  <c r="E257" i="7"/>
  <c r="F257" i="7"/>
  <c r="G257" i="7"/>
  <c r="H257" i="7"/>
  <c r="I257" i="7"/>
  <c r="J257" i="7"/>
  <c r="K257" i="7"/>
  <c r="L257" i="7"/>
  <c r="M257" i="7"/>
  <c r="N257" i="7"/>
  <c r="O257" i="7"/>
  <c r="P257" i="7"/>
  <c r="C258" i="7"/>
  <c r="D258" i="7"/>
  <c r="E258" i="7"/>
  <c r="F258" i="7"/>
  <c r="G258" i="7"/>
  <c r="H258" i="7"/>
  <c r="I258" i="7"/>
  <c r="J258" i="7"/>
  <c r="K258" i="7"/>
  <c r="L258" i="7"/>
  <c r="M258" i="7"/>
  <c r="N258" i="7"/>
  <c r="O258" i="7"/>
  <c r="P258" i="7"/>
  <c r="C259" i="7"/>
  <c r="D259" i="7"/>
  <c r="E259" i="7"/>
  <c r="F259" i="7"/>
  <c r="G259" i="7"/>
  <c r="H259" i="7"/>
  <c r="I259" i="7"/>
  <c r="J259" i="7"/>
  <c r="K259" i="7"/>
  <c r="L259" i="7"/>
  <c r="M259" i="7"/>
  <c r="N259" i="7"/>
  <c r="O259" i="7"/>
  <c r="P259" i="7"/>
  <c r="C260" i="7"/>
  <c r="D260" i="7"/>
  <c r="E260" i="7"/>
  <c r="F260" i="7"/>
  <c r="G260" i="7"/>
  <c r="H260" i="7"/>
  <c r="I260" i="7"/>
  <c r="J260" i="7"/>
  <c r="K260" i="7"/>
  <c r="L260" i="7"/>
  <c r="M260" i="7"/>
  <c r="N260" i="7"/>
  <c r="O260" i="7"/>
  <c r="P260" i="7"/>
  <c r="C261" i="7"/>
  <c r="D261" i="7"/>
  <c r="E261" i="7"/>
  <c r="F261" i="7"/>
  <c r="G261" i="7"/>
  <c r="H261" i="7"/>
  <c r="I261" i="7"/>
  <c r="J261" i="7"/>
  <c r="K261" i="7"/>
  <c r="L261" i="7"/>
  <c r="M261" i="7"/>
  <c r="N261" i="7"/>
  <c r="O261" i="7"/>
  <c r="P261" i="7"/>
  <c r="C262" i="7"/>
  <c r="D262" i="7"/>
  <c r="E262" i="7"/>
  <c r="F262" i="7"/>
  <c r="G262" i="7"/>
  <c r="H262" i="7"/>
  <c r="I262" i="7"/>
  <c r="J262" i="7"/>
  <c r="K262" i="7"/>
  <c r="L262" i="7"/>
  <c r="M262" i="7"/>
  <c r="N262" i="7"/>
  <c r="O262" i="7"/>
  <c r="P262" i="7"/>
  <c r="C263" i="7"/>
  <c r="D263" i="7"/>
  <c r="E263" i="7"/>
  <c r="F263" i="7"/>
  <c r="G263" i="7"/>
  <c r="H263" i="7"/>
  <c r="I263" i="7"/>
  <c r="J263" i="7"/>
  <c r="K263" i="7"/>
  <c r="L263" i="7"/>
  <c r="M263" i="7"/>
  <c r="N263" i="7"/>
  <c r="O263" i="7"/>
  <c r="P263" i="7"/>
  <c r="C264" i="7"/>
  <c r="D264" i="7"/>
  <c r="E264" i="7"/>
  <c r="F264" i="7"/>
  <c r="G264" i="7"/>
  <c r="H264" i="7"/>
  <c r="I264" i="7"/>
  <c r="J264" i="7"/>
  <c r="K264" i="7"/>
  <c r="L264" i="7"/>
  <c r="M264" i="7"/>
  <c r="N264" i="7"/>
  <c r="O264" i="7"/>
  <c r="P264" i="7"/>
  <c r="C265" i="7"/>
  <c r="D265" i="7"/>
  <c r="E265" i="7"/>
  <c r="F265" i="7"/>
  <c r="G265" i="7"/>
  <c r="H265" i="7"/>
  <c r="I265" i="7"/>
  <c r="J265" i="7"/>
  <c r="K265" i="7"/>
  <c r="L265" i="7"/>
  <c r="M265" i="7"/>
  <c r="N265" i="7"/>
  <c r="O265" i="7"/>
  <c r="P265" i="7"/>
  <c r="C266" i="7"/>
  <c r="D266" i="7"/>
  <c r="E266" i="7"/>
  <c r="F266" i="7"/>
  <c r="G266" i="7"/>
  <c r="H266" i="7"/>
  <c r="I266" i="7"/>
  <c r="J266" i="7"/>
  <c r="K266" i="7"/>
  <c r="L266" i="7"/>
  <c r="M266" i="7"/>
  <c r="N266" i="7"/>
  <c r="O266" i="7"/>
  <c r="P266" i="7"/>
  <c r="C267" i="7"/>
  <c r="D267" i="7"/>
  <c r="E267" i="7"/>
  <c r="F267" i="7"/>
  <c r="G267" i="7"/>
  <c r="H267" i="7"/>
  <c r="I267" i="7"/>
  <c r="J267" i="7"/>
  <c r="K267" i="7"/>
  <c r="L267" i="7"/>
  <c r="M267" i="7"/>
  <c r="N267" i="7"/>
  <c r="O267" i="7"/>
  <c r="P267" i="7"/>
  <c r="C268" i="7"/>
  <c r="D268" i="7"/>
  <c r="E268" i="7"/>
  <c r="F268" i="7"/>
  <c r="G268" i="7"/>
  <c r="H268" i="7"/>
  <c r="I268" i="7"/>
  <c r="J268" i="7"/>
  <c r="K268" i="7"/>
  <c r="L268" i="7"/>
  <c r="M268" i="7"/>
  <c r="N268" i="7"/>
  <c r="O268" i="7"/>
  <c r="P268" i="7"/>
  <c r="C269" i="7"/>
  <c r="D269" i="7"/>
  <c r="E269" i="7"/>
  <c r="F269" i="7"/>
  <c r="G269" i="7"/>
  <c r="H269" i="7"/>
  <c r="I269" i="7"/>
  <c r="J269" i="7"/>
  <c r="K269" i="7"/>
  <c r="L269" i="7"/>
  <c r="M269" i="7"/>
  <c r="N269" i="7"/>
  <c r="O269" i="7"/>
  <c r="P269" i="7"/>
  <c r="C270" i="7"/>
  <c r="D270" i="7"/>
  <c r="E270" i="7"/>
  <c r="F270" i="7"/>
  <c r="G270" i="7"/>
  <c r="H270" i="7"/>
  <c r="I270" i="7"/>
  <c r="J270" i="7"/>
  <c r="K270" i="7"/>
  <c r="L270" i="7"/>
  <c r="M270" i="7"/>
  <c r="N270" i="7"/>
  <c r="O270" i="7"/>
  <c r="P270" i="7"/>
  <c r="C271" i="7"/>
  <c r="D271" i="7"/>
  <c r="E271" i="7"/>
  <c r="F271" i="7"/>
  <c r="G271" i="7"/>
  <c r="H271" i="7"/>
  <c r="I271" i="7"/>
  <c r="J271" i="7"/>
  <c r="K271" i="7"/>
  <c r="L271" i="7"/>
  <c r="M271" i="7"/>
  <c r="N271" i="7"/>
  <c r="O271" i="7"/>
  <c r="P271" i="7"/>
  <c r="C272" i="7"/>
  <c r="D272" i="7"/>
  <c r="E272" i="7"/>
  <c r="F272" i="7"/>
  <c r="G272" i="7"/>
  <c r="H272" i="7"/>
  <c r="I272" i="7"/>
  <c r="J272" i="7"/>
  <c r="K272" i="7"/>
  <c r="L272" i="7"/>
  <c r="M272" i="7"/>
  <c r="N272" i="7"/>
  <c r="O272" i="7"/>
  <c r="P272" i="7"/>
  <c r="C273" i="7"/>
  <c r="D273" i="7"/>
  <c r="E273" i="7"/>
  <c r="F273" i="7"/>
  <c r="G273" i="7"/>
  <c r="H273" i="7"/>
  <c r="I273" i="7"/>
  <c r="J273" i="7"/>
  <c r="K273" i="7"/>
  <c r="L273" i="7"/>
  <c r="M273" i="7"/>
  <c r="N273" i="7"/>
  <c r="O273" i="7"/>
  <c r="P273" i="7"/>
  <c r="C274" i="7"/>
  <c r="D274" i="7"/>
  <c r="E274" i="7"/>
  <c r="F274" i="7"/>
  <c r="G274" i="7"/>
  <c r="H274" i="7"/>
  <c r="I274" i="7"/>
  <c r="J274" i="7"/>
  <c r="K274" i="7"/>
  <c r="L274" i="7"/>
  <c r="M274" i="7"/>
  <c r="N274" i="7"/>
  <c r="O274" i="7"/>
  <c r="P274" i="7"/>
  <c r="C275" i="7"/>
  <c r="D275" i="7"/>
  <c r="E275" i="7"/>
  <c r="F275" i="7"/>
  <c r="G275" i="7"/>
  <c r="H275" i="7"/>
  <c r="I275" i="7"/>
  <c r="J275" i="7"/>
  <c r="K275" i="7"/>
  <c r="L275" i="7"/>
  <c r="M275" i="7"/>
  <c r="N275" i="7"/>
  <c r="O275" i="7"/>
  <c r="P275" i="7"/>
  <c r="C276" i="7"/>
  <c r="D276" i="7"/>
  <c r="E276" i="7"/>
  <c r="F276" i="7"/>
  <c r="G276" i="7"/>
  <c r="H276" i="7"/>
  <c r="I276" i="7"/>
  <c r="J276" i="7"/>
  <c r="K276" i="7"/>
  <c r="L276" i="7"/>
  <c r="M276" i="7"/>
  <c r="N276" i="7"/>
  <c r="O276" i="7"/>
  <c r="P276" i="7"/>
  <c r="C277" i="7"/>
  <c r="D277" i="7"/>
  <c r="E277" i="7"/>
  <c r="F277" i="7"/>
  <c r="G277" i="7"/>
  <c r="H277" i="7"/>
  <c r="I277" i="7"/>
  <c r="J277" i="7"/>
  <c r="K277" i="7"/>
  <c r="L277" i="7"/>
  <c r="M277" i="7"/>
  <c r="N277" i="7"/>
  <c r="O277" i="7"/>
  <c r="P277" i="7"/>
  <c r="C278" i="7"/>
  <c r="D278" i="7"/>
  <c r="E278" i="7"/>
  <c r="F278" i="7"/>
  <c r="G278" i="7"/>
  <c r="H278" i="7"/>
  <c r="I278" i="7"/>
  <c r="J278" i="7"/>
  <c r="K278" i="7"/>
  <c r="L278" i="7"/>
  <c r="M278" i="7"/>
  <c r="N278" i="7"/>
  <c r="O278" i="7"/>
  <c r="P278" i="7"/>
  <c r="C279" i="7"/>
  <c r="D279" i="7"/>
  <c r="E279" i="7"/>
  <c r="F279" i="7"/>
  <c r="G279" i="7"/>
  <c r="H279" i="7"/>
  <c r="I279" i="7"/>
  <c r="J279" i="7"/>
  <c r="K279" i="7"/>
  <c r="L279" i="7"/>
  <c r="M279" i="7"/>
  <c r="N279" i="7"/>
  <c r="O279" i="7"/>
  <c r="P279" i="7"/>
  <c r="C280" i="7"/>
  <c r="D280" i="7"/>
  <c r="E280" i="7"/>
  <c r="F280" i="7"/>
  <c r="G280" i="7"/>
  <c r="H280" i="7"/>
  <c r="I280" i="7"/>
  <c r="J280" i="7"/>
  <c r="K280" i="7"/>
  <c r="L280" i="7"/>
  <c r="M280" i="7"/>
  <c r="N280" i="7"/>
  <c r="O280" i="7"/>
  <c r="P280" i="7"/>
  <c r="C281" i="7"/>
  <c r="D281" i="7"/>
  <c r="E281" i="7"/>
  <c r="F281" i="7"/>
  <c r="G281" i="7"/>
  <c r="H281" i="7"/>
  <c r="I281" i="7"/>
  <c r="J281" i="7"/>
  <c r="K281" i="7"/>
  <c r="L281" i="7"/>
  <c r="M281" i="7"/>
  <c r="N281" i="7"/>
  <c r="O281" i="7"/>
  <c r="P281" i="7"/>
  <c r="C282" i="7"/>
  <c r="D282" i="7"/>
  <c r="E282" i="7"/>
  <c r="F282" i="7"/>
  <c r="G282" i="7"/>
  <c r="H282" i="7"/>
  <c r="I282" i="7"/>
  <c r="J282" i="7"/>
  <c r="K282" i="7"/>
  <c r="L282" i="7"/>
  <c r="M282" i="7"/>
  <c r="N282" i="7"/>
  <c r="O282" i="7"/>
  <c r="P282" i="7"/>
  <c r="C283" i="7"/>
  <c r="D283" i="7"/>
  <c r="E283" i="7"/>
  <c r="F283" i="7"/>
  <c r="G283" i="7"/>
  <c r="H283" i="7"/>
  <c r="I283" i="7"/>
  <c r="J283" i="7"/>
  <c r="K283" i="7"/>
  <c r="L283" i="7"/>
  <c r="M283" i="7"/>
  <c r="N283" i="7"/>
  <c r="O283" i="7"/>
  <c r="P283" i="7"/>
  <c r="C284" i="7"/>
  <c r="D284" i="7"/>
  <c r="E284" i="7"/>
  <c r="F284" i="7"/>
  <c r="G284" i="7"/>
  <c r="H284" i="7"/>
  <c r="I284" i="7"/>
  <c r="J284" i="7"/>
  <c r="K284" i="7"/>
  <c r="L284" i="7"/>
  <c r="M284" i="7"/>
  <c r="N284" i="7"/>
  <c r="O284" i="7"/>
  <c r="P284" i="7"/>
  <c r="C285" i="7"/>
  <c r="D285" i="7"/>
  <c r="E285" i="7"/>
  <c r="F285" i="7"/>
  <c r="G285" i="7"/>
  <c r="H285" i="7"/>
  <c r="I285" i="7"/>
  <c r="J285" i="7"/>
  <c r="K285" i="7"/>
  <c r="L285" i="7"/>
  <c r="M285" i="7"/>
  <c r="N285" i="7"/>
  <c r="O285" i="7"/>
  <c r="P285" i="7"/>
  <c r="C286" i="7"/>
  <c r="D286" i="7"/>
  <c r="E286" i="7"/>
  <c r="F286" i="7"/>
  <c r="G286" i="7"/>
  <c r="H286" i="7"/>
  <c r="I286" i="7"/>
  <c r="J286" i="7"/>
  <c r="K286" i="7"/>
  <c r="L286" i="7"/>
  <c r="M286" i="7"/>
  <c r="N286" i="7"/>
  <c r="O286" i="7"/>
  <c r="P286" i="7"/>
  <c r="C287" i="7"/>
  <c r="D287" i="7"/>
  <c r="E287" i="7"/>
  <c r="F287" i="7"/>
  <c r="G287" i="7"/>
  <c r="H287" i="7"/>
  <c r="I287" i="7"/>
  <c r="J287" i="7"/>
  <c r="K287" i="7"/>
  <c r="L287" i="7"/>
  <c r="M287" i="7"/>
  <c r="N287" i="7"/>
  <c r="O287" i="7"/>
  <c r="P287" i="7"/>
  <c r="C288" i="7"/>
  <c r="D288" i="7"/>
  <c r="E288" i="7"/>
  <c r="F288" i="7"/>
  <c r="G288" i="7"/>
  <c r="H288" i="7"/>
  <c r="I288" i="7"/>
  <c r="J288" i="7"/>
  <c r="K288" i="7"/>
  <c r="L288" i="7"/>
  <c r="M288" i="7"/>
  <c r="N288" i="7"/>
  <c r="O288" i="7"/>
  <c r="P288" i="7"/>
  <c r="C289" i="7"/>
  <c r="D289" i="7"/>
  <c r="E289" i="7"/>
  <c r="F289" i="7"/>
  <c r="G289" i="7"/>
  <c r="H289" i="7"/>
  <c r="I289" i="7"/>
  <c r="J289" i="7"/>
  <c r="K289" i="7"/>
  <c r="L289" i="7"/>
  <c r="M289" i="7"/>
  <c r="N289" i="7"/>
  <c r="O289" i="7"/>
  <c r="P289" i="7"/>
  <c r="C290" i="7"/>
  <c r="D290" i="7"/>
  <c r="E290" i="7"/>
  <c r="F290" i="7"/>
  <c r="G290" i="7"/>
  <c r="H290" i="7"/>
  <c r="I290" i="7"/>
  <c r="J290" i="7"/>
  <c r="K290" i="7"/>
  <c r="L290" i="7"/>
  <c r="M290" i="7"/>
  <c r="N290" i="7"/>
  <c r="O290" i="7"/>
  <c r="P290" i="7"/>
  <c r="C291" i="7"/>
  <c r="D291" i="7"/>
  <c r="E291" i="7"/>
  <c r="F291" i="7"/>
  <c r="G291" i="7"/>
  <c r="H291" i="7"/>
  <c r="I291" i="7"/>
  <c r="J291" i="7"/>
  <c r="K291" i="7"/>
  <c r="L291" i="7"/>
  <c r="M291" i="7"/>
  <c r="N291" i="7"/>
  <c r="O291" i="7"/>
  <c r="P291" i="7"/>
  <c r="C292" i="7"/>
  <c r="D292" i="7"/>
  <c r="E292" i="7"/>
  <c r="F292" i="7"/>
  <c r="G292" i="7"/>
  <c r="H292" i="7"/>
  <c r="I292" i="7"/>
  <c r="J292" i="7"/>
  <c r="K292" i="7"/>
  <c r="L292" i="7"/>
  <c r="M292" i="7"/>
  <c r="N292" i="7"/>
  <c r="O292" i="7"/>
  <c r="P292" i="7"/>
  <c r="C293" i="7"/>
  <c r="D293" i="7"/>
  <c r="E293" i="7"/>
  <c r="F293" i="7"/>
  <c r="G293" i="7"/>
  <c r="H293" i="7"/>
  <c r="I293" i="7"/>
  <c r="J293" i="7"/>
  <c r="K293" i="7"/>
  <c r="L293" i="7"/>
  <c r="M293" i="7"/>
  <c r="N293" i="7"/>
  <c r="O293" i="7"/>
  <c r="P293" i="7"/>
  <c r="C294" i="7"/>
  <c r="D294" i="7"/>
  <c r="E294" i="7"/>
  <c r="F294" i="7"/>
  <c r="G294" i="7"/>
  <c r="H294" i="7"/>
  <c r="I294" i="7"/>
  <c r="J294" i="7"/>
  <c r="K294" i="7"/>
  <c r="L294" i="7"/>
  <c r="M294" i="7"/>
  <c r="N294" i="7"/>
  <c r="O294" i="7"/>
  <c r="P294" i="7"/>
  <c r="C295" i="7"/>
  <c r="D295" i="7"/>
  <c r="E295" i="7"/>
  <c r="F295" i="7"/>
  <c r="G295" i="7"/>
  <c r="H295" i="7"/>
  <c r="I295" i="7"/>
  <c r="J295" i="7"/>
  <c r="K295" i="7"/>
  <c r="L295" i="7"/>
  <c r="M295" i="7"/>
  <c r="N295" i="7"/>
  <c r="O295" i="7"/>
  <c r="P295" i="7"/>
  <c r="C296" i="7"/>
  <c r="D296" i="7"/>
  <c r="E296" i="7"/>
  <c r="F296" i="7"/>
  <c r="G296" i="7"/>
  <c r="H296" i="7"/>
  <c r="I296" i="7"/>
  <c r="J296" i="7"/>
  <c r="K296" i="7"/>
  <c r="L296" i="7"/>
  <c r="M296" i="7"/>
  <c r="N296" i="7"/>
  <c r="O296" i="7"/>
  <c r="P296" i="7"/>
  <c r="C297" i="7"/>
  <c r="D297" i="7"/>
  <c r="E297" i="7"/>
  <c r="F297" i="7"/>
  <c r="G297" i="7"/>
  <c r="H297" i="7"/>
  <c r="I297" i="7"/>
  <c r="J297" i="7"/>
  <c r="K297" i="7"/>
  <c r="L297" i="7"/>
  <c r="M297" i="7"/>
  <c r="N297" i="7"/>
  <c r="O297" i="7"/>
  <c r="P297" i="7"/>
  <c r="C298" i="7"/>
  <c r="D298" i="7"/>
  <c r="E298" i="7"/>
  <c r="F298" i="7"/>
  <c r="G298" i="7"/>
  <c r="H298" i="7"/>
  <c r="I298" i="7"/>
  <c r="J298" i="7"/>
  <c r="K298" i="7"/>
  <c r="L298" i="7"/>
  <c r="M298" i="7"/>
  <c r="N298" i="7"/>
  <c r="O298" i="7"/>
  <c r="P298" i="7"/>
  <c r="C299" i="7"/>
  <c r="D299" i="7"/>
  <c r="E299" i="7"/>
  <c r="F299" i="7"/>
  <c r="G299" i="7"/>
  <c r="H299" i="7"/>
  <c r="I299" i="7"/>
  <c r="J299" i="7"/>
  <c r="K299" i="7"/>
  <c r="L299" i="7"/>
  <c r="M299" i="7"/>
  <c r="N299" i="7"/>
  <c r="O299" i="7"/>
  <c r="P299" i="7"/>
  <c r="C300" i="7"/>
  <c r="D300" i="7"/>
  <c r="E300" i="7"/>
  <c r="F300" i="7"/>
  <c r="G300" i="7"/>
  <c r="H300" i="7"/>
  <c r="I300" i="7"/>
  <c r="J300" i="7"/>
  <c r="K300" i="7"/>
  <c r="L300" i="7"/>
  <c r="M300" i="7"/>
  <c r="N300" i="7"/>
  <c r="O300" i="7"/>
  <c r="P300" i="7"/>
  <c r="C301" i="7"/>
  <c r="D301" i="7"/>
  <c r="E301" i="7"/>
  <c r="F301" i="7"/>
  <c r="G301" i="7"/>
  <c r="H301" i="7"/>
  <c r="I301" i="7"/>
  <c r="J301" i="7"/>
  <c r="K301" i="7"/>
  <c r="L301" i="7"/>
  <c r="M301" i="7"/>
  <c r="N301" i="7"/>
  <c r="O301" i="7"/>
  <c r="P301" i="7"/>
  <c r="C302" i="7"/>
  <c r="D302" i="7"/>
  <c r="E302" i="7"/>
  <c r="F302" i="7"/>
  <c r="G302" i="7"/>
  <c r="H302" i="7"/>
  <c r="I302" i="7"/>
  <c r="J302" i="7"/>
  <c r="K302" i="7"/>
  <c r="L302" i="7"/>
  <c r="M302" i="7"/>
  <c r="N302" i="7"/>
  <c r="O302" i="7"/>
  <c r="P302" i="7"/>
  <c r="C303" i="7"/>
  <c r="D303" i="7"/>
  <c r="E303" i="7"/>
  <c r="F303" i="7"/>
  <c r="G303" i="7"/>
  <c r="H303" i="7"/>
  <c r="I303" i="7"/>
  <c r="J303" i="7"/>
  <c r="K303" i="7"/>
  <c r="L303" i="7"/>
  <c r="M303" i="7"/>
  <c r="N303" i="7"/>
  <c r="O303" i="7"/>
  <c r="P303" i="7"/>
  <c r="C304" i="7"/>
  <c r="D304" i="7"/>
  <c r="E304" i="7"/>
  <c r="F304" i="7"/>
  <c r="G304" i="7"/>
  <c r="H304" i="7"/>
  <c r="I304" i="7"/>
  <c r="J304" i="7"/>
  <c r="K304" i="7"/>
  <c r="L304" i="7"/>
  <c r="M304" i="7"/>
  <c r="N304" i="7"/>
  <c r="O304" i="7"/>
  <c r="P304" i="7"/>
  <c r="C305" i="7"/>
  <c r="D305" i="7"/>
  <c r="E305" i="7"/>
  <c r="F305" i="7"/>
  <c r="G305" i="7"/>
  <c r="H305" i="7"/>
  <c r="I305" i="7"/>
  <c r="J305" i="7"/>
  <c r="K305" i="7"/>
  <c r="L305" i="7"/>
  <c r="M305" i="7"/>
  <c r="N305" i="7"/>
  <c r="O305" i="7"/>
  <c r="P305" i="7"/>
  <c r="C306" i="7"/>
  <c r="D306" i="7"/>
  <c r="E306" i="7"/>
  <c r="F306" i="7"/>
  <c r="G306" i="7"/>
  <c r="H306" i="7"/>
  <c r="I306" i="7"/>
  <c r="J306" i="7"/>
  <c r="K306" i="7"/>
  <c r="L306" i="7"/>
  <c r="M306" i="7"/>
  <c r="N306" i="7"/>
  <c r="O306" i="7"/>
  <c r="P306" i="7"/>
  <c r="C307" i="7"/>
  <c r="D307" i="7"/>
  <c r="E307" i="7"/>
  <c r="F307" i="7"/>
  <c r="G307" i="7"/>
  <c r="H307" i="7"/>
  <c r="I307" i="7"/>
  <c r="J307" i="7"/>
  <c r="K307" i="7"/>
  <c r="L307" i="7"/>
  <c r="M307" i="7"/>
  <c r="N307" i="7"/>
  <c r="O307" i="7"/>
  <c r="P307" i="7"/>
  <c r="C308" i="7"/>
  <c r="D308" i="7"/>
  <c r="E308" i="7"/>
  <c r="F308" i="7"/>
  <c r="G308" i="7"/>
  <c r="H308" i="7"/>
  <c r="I308" i="7"/>
  <c r="J308" i="7"/>
  <c r="K308" i="7"/>
  <c r="L308" i="7"/>
  <c r="M308" i="7"/>
  <c r="N308" i="7"/>
  <c r="O308" i="7"/>
  <c r="P308" i="7"/>
  <c r="C309" i="7"/>
  <c r="D309" i="7"/>
  <c r="E309" i="7"/>
  <c r="F309" i="7"/>
  <c r="G309" i="7"/>
  <c r="H309" i="7"/>
  <c r="I309" i="7"/>
  <c r="J309" i="7"/>
  <c r="K309" i="7"/>
  <c r="L309" i="7"/>
  <c r="M309" i="7"/>
  <c r="N309" i="7"/>
  <c r="O309" i="7"/>
  <c r="P309" i="7"/>
  <c r="C310" i="7"/>
  <c r="D310" i="7"/>
  <c r="E310" i="7"/>
  <c r="F310" i="7"/>
  <c r="G310" i="7"/>
  <c r="H310" i="7"/>
  <c r="I310" i="7"/>
  <c r="J310" i="7"/>
  <c r="K310" i="7"/>
  <c r="L310" i="7"/>
  <c r="M310" i="7"/>
  <c r="N310" i="7"/>
  <c r="O310" i="7"/>
  <c r="P310" i="7"/>
  <c r="C311" i="7"/>
  <c r="D311" i="7"/>
  <c r="E311" i="7"/>
  <c r="F311" i="7"/>
  <c r="G311" i="7"/>
  <c r="H311" i="7"/>
  <c r="I311" i="7"/>
  <c r="J311" i="7"/>
  <c r="K311" i="7"/>
  <c r="L311" i="7"/>
  <c r="M311" i="7"/>
  <c r="N311" i="7"/>
  <c r="O311" i="7"/>
  <c r="P311" i="7"/>
  <c r="C312" i="7"/>
  <c r="D312" i="7"/>
  <c r="E312" i="7"/>
  <c r="F312" i="7"/>
  <c r="G312" i="7"/>
  <c r="H312" i="7"/>
  <c r="I312" i="7"/>
  <c r="J312" i="7"/>
  <c r="K312" i="7"/>
  <c r="L312" i="7"/>
  <c r="M312" i="7"/>
  <c r="N312" i="7"/>
  <c r="O312" i="7"/>
  <c r="P312" i="7"/>
  <c r="C313" i="7"/>
  <c r="D313" i="7"/>
  <c r="E313" i="7"/>
  <c r="F313" i="7"/>
  <c r="G313" i="7"/>
  <c r="H313" i="7"/>
  <c r="I313" i="7"/>
  <c r="J313" i="7"/>
  <c r="K313" i="7"/>
  <c r="L313" i="7"/>
  <c r="M313" i="7"/>
  <c r="N313" i="7"/>
  <c r="O313" i="7"/>
  <c r="P313" i="7"/>
  <c r="C314" i="7"/>
  <c r="D314" i="7"/>
  <c r="E314" i="7"/>
  <c r="F314" i="7"/>
  <c r="G314" i="7"/>
  <c r="H314" i="7"/>
  <c r="I314" i="7"/>
  <c r="J314" i="7"/>
  <c r="K314" i="7"/>
  <c r="L314" i="7"/>
  <c r="M314" i="7"/>
  <c r="N314" i="7"/>
  <c r="O314" i="7"/>
  <c r="P314" i="7"/>
  <c r="C315" i="7"/>
  <c r="D315" i="7"/>
  <c r="E315" i="7"/>
  <c r="F315" i="7"/>
  <c r="G315" i="7"/>
  <c r="H315" i="7"/>
  <c r="I315" i="7"/>
  <c r="J315" i="7"/>
  <c r="K315" i="7"/>
  <c r="L315" i="7"/>
  <c r="M315" i="7"/>
  <c r="N315" i="7"/>
  <c r="O315" i="7"/>
  <c r="P315" i="7"/>
  <c r="C316" i="7"/>
  <c r="D316" i="7"/>
  <c r="E316" i="7"/>
  <c r="F316" i="7"/>
  <c r="G316" i="7"/>
  <c r="H316" i="7"/>
  <c r="I316" i="7"/>
  <c r="J316" i="7"/>
  <c r="K316" i="7"/>
  <c r="L316" i="7"/>
  <c r="M316" i="7"/>
  <c r="N316" i="7"/>
  <c r="O316" i="7"/>
  <c r="P316" i="7"/>
  <c r="C317" i="7"/>
  <c r="D317" i="7"/>
  <c r="E317" i="7"/>
  <c r="F317" i="7"/>
  <c r="G317" i="7"/>
  <c r="H317" i="7"/>
  <c r="I317" i="7"/>
  <c r="J317" i="7"/>
  <c r="K317" i="7"/>
  <c r="L317" i="7"/>
  <c r="M317" i="7"/>
  <c r="N317" i="7"/>
  <c r="O317" i="7"/>
  <c r="P317" i="7"/>
  <c r="C318" i="7"/>
  <c r="D318" i="7"/>
  <c r="E318" i="7"/>
  <c r="F318" i="7"/>
  <c r="G318" i="7"/>
  <c r="H318" i="7"/>
  <c r="I318" i="7"/>
  <c r="J318" i="7"/>
  <c r="K318" i="7"/>
  <c r="L318" i="7"/>
  <c r="M318" i="7"/>
  <c r="N318" i="7"/>
  <c r="O318" i="7"/>
  <c r="P318" i="7"/>
  <c r="C319" i="7"/>
  <c r="D319" i="7"/>
  <c r="E319" i="7"/>
  <c r="F319" i="7"/>
  <c r="G319" i="7"/>
  <c r="H319" i="7"/>
  <c r="I319" i="7"/>
  <c r="J319" i="7"/>
  <c r="K319" i="7"/>
  <c r="L319" i="7"/>
  <c r="M319" i="7"/>
  <c r="N319" i="7"/>
  <c r="O319" i="7"/>
  <c r="P319" i="7"/>
  <c r="C320" i="7"/>
  <c r="D320" i="7"/>
  <c r="E320" i="7"/>
  <c r="F320" i="7"/>
  <c r="G320" i="7"/>
  <c r="H320" i="7"/>
  <c r="I320" i="7"/>
  <c r="J320" i="7"/>
  <c r="K320" i="7"/>
  <c r="L320" i="7"/>
  <c r="M320" i="7"/>
  <c r="N320" i="7"/>
  <c r="O320" i="7"/>
  <c r="P320" i="7"/>
  <c r="C321" i="7"/>
  <c r="D321" i="7"/>
  <c r="E321" i="7"/>
  <c r="F321" i="7"/>
  <c r="G321" i="7"/>
  <c r="H321" i="7"/>
  <c r="I321" i="7"/>
  <c r="J321" i="7"/>
  <c r="K321" i="7"/>
  <c r="L321" i="7"/>
  <c r="M321" i="7"/>
  <c r="N321" i="7"/>
  <c r="O321" i="7"/>
  <c r="P321" i="7"/>
  <c r="C322" i="7"/>
  <c r="D322" i="7"/>
  <c r="E322" i="7"/>
  <c r="F322" i="7"/>
  <c r="G322" i="7"/>
  <c r="H322" i="7"/>
  <c r="I322" i="7"/>
  <c r="J322" i="7"/>
  <c r="K322" i="7"/>
  <c r="L322" i="7"/>
  <c r="M322" i="7"/>
  <c r="N322" i="7"/>
  <c r="O322" i="7"/>
  <c r="P322" i="7"/>
  <c r="C323" i="7"/>
  <c r="D323" i="7"/>
  <c r="E323" i="7"/>
  <c r="F323" i="7"/>
  <c r="G323" i="7"/>
  <c r="H323" i="7"/>
  <c r="I323" i="7"/>
  <c r="J323" i="7"/>
  <c r="K323" i="7"/>
  <c r="L323" i="7"/>
  <c r="M323" i="7"/>
  <c r="N323" i="7"/>
  <c r="O323" i="7"/>
  <c r="P323" i="7"/>
  <c r="C324" i="7"/>
  <c r="D324" i="7"/>
  <c r="E324" i="7"/>
  <c r="F324" i="7"/>
  <c r="G324" i="7"/>
  <c r="H324" i="7"/>
  <c r="I324" i="7"/>
  <c r="J324" i="7"/>
  <c r="K324" i="7"/>
  <c r="L324" i="7"/>
  <c r="M324" i="7"/>
  <c r="N324" i="7"/>
  <c r="O324" i="7"/>
  <c r="P324" i="7"/>
  <c r="C325" i="7"/>
  <c r="D325" i="7"/>
  <c r="E325" i="7"/>
  <c r="F325" i="7"/>
  <c r="G325" i="7"/>
  <c r="H325" i="7"/>
  <c r="I325" i="7"/>
  <c r="J325" i="7"/>
  <c r="K325" i="7"/>
  <c r="L325" i="7"/>
  <c r="M325" i="7"/>
  <c r="N325" i="7"/>
  <c r="O325" i="7"/>
  <c r="P325" i="7"/>
  <c r="C326" i="7"/>
  <c r="D326" i="7"/>
  <c r="E326" i="7"/>
  <c r="F326" i="7"/>
  <c r="G326" i="7"/>
  <c r="H326" i="7"/>
  <c r="I326" i="7"/>
  <c r="J326" i="7"/>
  <c r="K326" i="7"/>
  <c r="L326" i="7"/>
  <c r="M326" i="7"/>
  <c r="N326" i="7"/>
  <c r="O326" i="7"/>
  <c r="P326" i="7"/>
  <c r="C327" i="7"/>
  <c r="D327" i="7"/>
  <c r="E327" i="7"/>
  <c r="F327" i="7"/>
  <c r="G327" i="7"/>
  <c r="H327" i="7"/>
  <c r="I327" i="7"/>
  <c r="J327" i="7"/>
  <c r="K327" i="7"/>
  <c r="L327" i="7"/>
  <c r="M327" i="7"/>
  <c r="N327" i="7"/>
  <c r="O327" i="7"/>
  <c r="P327" i="7"/>
  <c r="C328" i="7"/>
  <c r="D328" i="7"/>
  <c r="E328" i="7"/>
  <c r="F328" i="7"/>
  <c r="G328" i="7"/>
  <c r="H328" i="7"/>
  <c r="I328" i="7"/>
  <c r="J328" i="7"/>
  <c r="K328" i="7"/>
  <c r="L328" i="7"/>
  <c r="M328" i="7"/>
  <c r="N328" i="7"/>
  <c r="O328" i="7"/>
  <c r="P328" i="7"/>
  <c r="C329" i="7"/>
  <c r="D329" i="7"/>
  <c r="E329" i="7"/>
  <c r="F329" i="7"/>
  <c r="G329" i="7"/>
  <c r="H329" i="7"/>
  <c r="I329" i="7"/>
  <c r="J329" i="7"/>
  <c r="K329" i="7"/>
  <c r="L329" i="7"/>
  <c r="M329" i="7"/>
  <c r="N329" i="7"/>
  <c r="O329" i="7"/>
  <c r="P329" i="7"/>
  <c r="C330" i="7"/>
  <c r="D330" i="7"/>
  <c r="E330" i="7"/>
  <c r="F330" i="7"/>
  <c r="G330" i="7"/>
  <c r="H330" i="7"/>
  <c r="I330" i="7"/>
  <c r="J330" i="7"/>
  <c r="K330" i="7"/>
  <c r="L330" i="7"/>
  <c r="M330" i="7"/>
  <c r="N330" i="7"/>
  <c r="O330" i="7"/>
  <c r="P330" i="7"/>
  <c r="C331" i="7"/>
  <c r="D331" i="7"/>
  <c r="E331" i="7"/>
  <c r="F331" i="7"/>
  <c r="G331" i="7"/>
  <c r="H331" i="7"/>
  <c r="I331" i="7"/>
  <c r="J331" i="7"/>
  <c r="K331" i="7"/>
  <c r="L331" i="7"/>
  <c r="M331" i="7"/>
  <c r="N331" i="7"/>
  <c r="O331" i="7"/>
  <c r="P331" i="7"/>
  <c r="C332" i="7"/>
  <c r="D332" i="7"/>
  <c r="E332" i="7"/>
  <c r="F332" i="7"/>
  <c r="G332" i="7"/>
  <c r="H332" i="7"/>
  <c r="I332" i="7"/>
  <c r="J332" i="7"/>
  <c r="K332" i="7"/>
  <c r="L332" i="7"/>
  <c r="M332" i="7"/>
  <c r="N332" i="7"/>
  <c r="O332" i="7"/>
  <c r="P332" i="7"/>
  <c r="C333" i="7"/>
  <c r="D333" i="7"/>
  <c r="E333" i="7"/>
  <c r="F333" i="7"/>
  <c r="G333" i="7"/>
  <c r="H333" i="7"/>
  <c r="I333" i="7"/>
  <c r="J333" i="7"/>
  <c r="K333" i="7"/>
  <c r="L333" i="7"/>
  <c r="M333" i="7"/>
  <c r="N333" i="7"/>
  <c r="O333" i="7"/>
  <c r="P333" i="7"/>
  <c r="C334" i="7"/>
  <c r="D334" i="7"/>
  <c r="E334" i="7"/>
  <c r="F334" i="7"/>
  <c r="G334" i="7"/>
  <c r="H334" i="7"/>
  <c r="I334" i="7"/>
  <c r="J334" i="7"/>
  <c r="K334" i="7"/>
  <c r="L334" i="7"/>
  <c r="M334" i="7"/>
  <c r="N334" i="7"/>
  <c r="O334" i="7"/>
  <c r="P334" i="7"/>
  <c r="C335" i="7"/>
  <c r="D335" i="7"/>
  <c r="E335" i="7"/>
  <c r="F335" i="7"/>
  <c r="G335" i="7"/>
  <c r="H335" i="7"/>
  <c r="I335" i="7"/>
  <c r="J335" i="7"/>
  <c r="K335" i="7"/>
  <c r="L335" i="7"/>
  <c r="M335" i="7"/>
  <c r="N335" i="7"/>
  <c r="O335" i="7"/>
  <c r="P335" i="7"/>
  <c r="C336" i="7"/>
  <c r="D336" i="7"/>
  <c r="E336" i="7"/>
  <c r="F336" i="7"/>
  <c r="G336" i="7"/>
  <c r="H336" i="7"/>
  <c r="I336" i="7"/>
  <c r="J336" i="7"/>
  <c r="K336" i="7"/>
  <c r="L336" i="7"/>
  <c r="M336" i="7"/>
  <c r="N336" i="7"/>
  <c r="O336" i="7"/>
  <c r="P336" i="7"/>
  <c r="C337" i="7"/>
  <c r="D337" i="7"/>
  <c r="E337" i="7"/>
  <c r="F337" i="7"/>
  <c r="G337" i="7"/>
  <c r="H337" i="7"/>
  <c r="I337" i="7"/>
  <c r="J337" i="7"/>
  <c r="K337" i="7"/>
  <c r="L337" i="7"/>
  <c r="M337" i="7"/>
  <c r="N337" i="7"/>
  <c r="O337" i="7"/>
  <c r="P337" i="7"/>
  <c r="C338" i="7"/>
  <c r="D338" i="7"/>
  <c r="E338" i="7"/>
  <c r="F338" i="7"/>
  <c r="G338" i="7"/>
  <c r="H338" i="7"/>
  <c r="I338" i="7"/>
  <c r="J338" i="7"/>
  <c r="K338" i="7"/>
  <c r="L338" i="7"/>
  <c r="M338" i="7"/>
  <c r="N338" i="7"/>
  <c r="O338" i="7"/>
  <c r="P338" i="7"/>
  <c r="D6" i="7"/>
  <c r="E6" i="7"/>
  <c r="F6" i="7"/>
  <c r="G6" i="7"/>
  <c r="H6" i="7"/>
  <c r="I6" i="7"/>
  <c r="J6" i="7"/>
  <c r="K6" i="7"/>
  <c r="L6" i="7"/>
  <c r="M6" i="7"/>
  <c r="N6" i="7"/>
  <c r="O6" i="7"/>
  <c r="P6" i="7"/>
  <c r="AB20" i="5"/>
  <c r="AA232" i="5"/>
  <c r="AA208" i="5"/>
  <c r="AA166" i="5"/>
  <c r="AA156" i="5"/>
  <c r="AA134" i="5"/>
  <c r="AA95" i="5"/>
  <c r="AA80" i="5"/>
  <c r="AA67" i="5"/>
  <c r="AA51" i="5"/>
  <c r="AA50" i="5"/>
  <c r="AA41" i="5"/>
  <c r="AA38" i="5"/>
  <c r="AA30" i="5"/>
  <c r="AA31" i="5"/>
  <c r="AA32" i="5"/>
  <c r="AA33" i="5"/>
  <c r="AA34" i="5"/>
  <c r="AA35" i="5"/>
  <c r="AA36" i="5"/>
  <c r="AA37" i="5"/>
  <c r="AA39" i="5"/>
  <c r="AA40" i="5"/>
  <c r="AA42" i="5"/>
  <c r="AA43" i="5"/>
  <c r="AA44" i="5"/>
  <c r="AA45" i="5"/>
  <c r="AA28" i="5"/>
  <c r="AA10" i="5"/>
  <c r="AI258" i="5"/>
  <c r="AI256" i="5"/>
  <c r="AI328" i="5"/>
  <c r="AI326" i="5"/>
  <c r="AI131" i="5"/>
  <c r="AI132" i="5"/>
  <c r="AI133" i="5"/>
  <c r="AI134" i="5"/>
  <c r="AI135" i="5"/>
  <c r="AI136" i="5"/>
  <c r="AI137" i="5"/>
  <c r="AI138" i="5"/>
  <c r="AI139" i="5"/>
  <c r="AI140" i="5"/>
  <c r="AI141" i="5"/>
  <c r="AI142" i="5"/>
  <c r="AI143" i="5"/>
  <c r="AI144" i="5"/>
  <c r="AI145" i="5"/>
  <c r="AI146" i="5"/>
  <c r="AI147" i="5"/>
  <c r="AI148" i="5"/>
  <c r="AI149" i="5"/>
  <c r="AI150" i="5"/>
  <c r="AI151" i="5"/>
  <c r="AI152" i="5"/>
  <c r="AI153" i="5"/>
  <c r="AI154" i="5"/>
  <c r="AI155" i="5"/>
  <c r="AI156" i="5"/>
  <c r="AI157" i="5"/>
  <c r="AI158" i="5"/>
  <c r="AI159" i="5"/>
  <c r="AI160" i="5"/>
  <c r="AI161" i="5"/>
  <c r="AI163" i="5"/>
  <c r="AI164" i="5"/>
  <c r="AI165" i="5"/>
  <c r="AI166" i="5"/>
  <c r="AI167" i="5"/>
  <c r="AI168" i="5"/>
  <c r="AI169" i="5"/>
  <c r="AI170" i="5"/>
  <c r="AI171" i="5"/>
  <c r="AI172" i="5"/>
  <c r="AI173" i="5"/>
  <c r="AI174" i="5"/>
  <c r="AI175" i="5"/>
  <c r="AI176" i="5"/>
  <c r="AI177" i="5"/>
  <c r="AI178" i="5"/>
  <c r="AI179" i="5"/>
  <c r="AI180" i="5"/>
  <c r="AI181" i="5"/>
  <c r="AI182" i="5"/>
  <c r="AI183" i="5"/>
  <c r="AI184" i="5"/>
  <c r="AI185" i="5"/>
  <c r="AI186" i="5"/>
  <c r="AI187" i="5"/>
  <c r="AI188" i="5"/>
  <c r="AI189" i="5"/>
  <c r="AI190" i="5"/>
  <c r="AI191" i="5"/>
  <c r="AI192" i="5"/>
  <c r="AI193" i="5"/>
  <c r="AI194" i="5"/>
  <c r="AI195" i="5"/>
  <c r="AI196" i="5"/>
  <c r="AI197" i="5"/>
  <c r="AI198" i="5"/>
  <c r="AI200" i="5"/>
  <c r="AI201" i="5"/>
  <c r="AI202" i="5"/>
  <c r="AI203" i="5"/>
  <c r="AI204" i="5"/>
  <c r="AI205" i="5"/>
  <c r="AI206" i="5"/>
  <c r="AI207" i="5"/>
  <c r="AI208" i="5"/>
  <c r="AI209" i="5"/>
  <c r="AI210" i="5"/>
  <c r="AI211" i="5"/>
  <c r="AI212" i="5"/>
  <c r="AI213" i="5"/>
  <c r="AI214" i="5"/>
  <c r="AI215" i="5"/>
  <c r="AI216" i="5"/>
  <c r="AI217" i="5"/>
  <c r="AI218" i="5"/>
  <c r="AI219" i="5"/>
  <c r="AI220" i="5"/>
  <c r="AI221" i="5"/>
  <c r="AI222" i="5"/>
  <c r="AI223" i="5"/>
  <c r="AI224" i="5"/>
  <c r="AI225" i="5"/>
  <c r="AI227" i="5"/>
  <c r="AI228" i="5"/>
  <c r="AI229" i="5"/>
  <c r="AI230" i="5"/>
  <c r="AI231" i="5"/>
  <c r="AI232" i="5"/>
  <c r="AI233" i="5"/>
  <c r="AI234" i="5"/>
  <c r="AI235" i="5"/>
  <c r="AI236" i="5"/>
  <c r="AI237" i="5"/>
  <c r="AI238" i="5"/>
  <c r="AI239" i="5"/>
  <c r="AI240" i="5"/>
  <c r="AI241" i="5"/>
  <c r="AI242" i="5"/>
  <c r="AI243" i="5"/>
  <c r="AI244" i="5"/>
  <c r="AI245" i="5"/>
  <c r="AI246" i="5"/>
  <c r="AI247" i="5"/>
  <c r="AI248" i="5"/>
  <c r="AI249" i="5"/>
  <c r="AI250" i="5"/>
  <c r="AI251" i="5"/>
  <c r="AI252" i="5"/>
  <c r="AI253" i="5"/>
  <c r="AI254" i="5"/>
  <c r="AI255" i="5"/>
  <c r="AI259" i="5"/>
  <c r="AI260" i="5"/>
  <c r="AI261" i="5"/>
  <c r="AI262" i="5"/>
  <c r="AI263" i="5"/>
  <c r="AI264" i="5"/>
  <c r="AI265" i="5"/>
  <c r="AI266" i="5"/>
  <c r="AI267" i="5"/>
  <c r="AI268" i="5"/>
  <c r="AI269" i="5"/>
  <c r="AI270" i="5"/>
  <c r="AI271" i="5"/>
  <c r="AI273" i="5"/>
  <c r="AI274" i="5"/>
  <c r="AI275" i="5"/>
  <c r="AI276" i="5"/>
  <c r="AI277" i="5"/>
  <c r="AI278" i="5"/>
  <c r="AI279" i="5"/>
  <c r="AI280" i="5"/>
  <c r="AI281" i="5"/>
  <c r="AI282" i="5"/>
  <c r="AI283" i="5"/>
  <c r="AI284" i="5"/>
  <c r="AI285" i="5"/>
  <c r="AI286" i="5"/>
  <c r="AI287" i="5"/>
  <c r="AI288" i="5"/>
  <c r="AI289" i="5"/>
  <c r="AI290" i="5"/>
  <c r="AI292" i="5"/>
  <c r="AI293" i="5"/>
  <c r="AI294" i="5"/>
  <c r="AI295" i="5"/>
  <c r="AI296" i="5"/>
  <c r="AI297" i="5"/>
  <c r="AI298" i="5"/>
  <c r="AI299" i="5"/>
  <c r="AI300" i="5"/>
  <c r="AI301" i="5"/>
  <c r="AI302" i="5"/>
  <c r="AI303" i="5"/>
  <c r="AI304" i="5"/>
  <c r="AI305" i="5"/>
  <c r="AI307" i="5"/>
  <c r="AI308" i="5"/>
  <c r="AI309" i="5"/>
  <c r="AI310" i="5"/>
  <c r="AI311" i="5"/>
  <c r="AI312" i="5"/>
  <c r="AI313" i="5"/>
  <c r="AI314" i="5"/>
  <c r="AI315" i="5"/>
  <c r="AI316" i="5"/>
  <c r="AI317" i="5"/>
  <c r="AI318" i="5"/>
  <c r="AI319" i="5"/>
  <c r="AI320" i="5"/>
  <c r="AI321" i="5"/>
  <c r="AI322" i="5"/>
  <c r="AI323" i="5"/>
  <c r="AI324" i="5"/>
  <c r="AI325" i="5"/>
  <c r="AI329" i="5"/>
  <c r="AI330" i="5"/>
  <c r="AI331" i="5"/>
  <c r="AI332" i="5"/>
  <c r="AI333" i="5"/>
  <c r="AI334" i="5"/>
  <c r="AI335" i="5"/>
  <c r="AI336" i="5"/>
  <c r="AI337" i="5"/>
  <c r="AI338" i="5"/>
  <c r="AI339" i="5"/>
  <c r="AI340" i="5"/>
  <c r="AI130" i="5"/>
  <c r="AI100" i="5"/>
  <c r="AI101" i="5"/>
  <c r="AI102" i="5"/>
  <c r="AI103" i="5"/>
  <c r="AI104" i="5"/>
  <c r="AI105" i="5"/>
  <c r="AI106" i="5"/>
  <c r="AI107" i="5"/>
  <c r="AI108" i="5"/>
  <c r="AI109" i="5"/>
  <c r="AI110" i="5"/>
  <c r="AI111" i="5"/>
  <c r="AI112" i="5"/>
  <c r="AI113" i="5"/>
  <c r="AI114" i="5"/>
  <c r="AI115" i="5"/>
  <c r="AI116" i="5"/>
  <c r="AI117" i="5"/>
  <c r="AI118" i="5"/>
  <c r="AI119" i="5"/>
  <c r="AI120" i="5"/>
  <c r="AI121" i="5"/>
  <c r="AI122" i="5"/>
  <c r="AI123" i="5"/>
  <c r="AI124" i="5"/>
  <c r="AI125" i="5"/>
  <c r="AI126" i="5"/>
  <c r="AI127" i="5"/>
  <c r="AI128" i="5"/>
  <c r="AI99" i="5"/>
  <c r="AI83" i="5"/>
  <c r="AI84" i="5"/>
  <c r="AI85" i="5"/>
  <c r="AI86" i="5"/>
  <c r="AI87" i="5"/>
  <c r="AI88" i="5"/>
  <c r="AI89" i="5"/>
  <c r="AI90" i="5"/>
  <c r="AI91" i="5"/>
  <c r="AI92" i="5"/>
  <c r="AI93" i="5"/>
  <c r="AI94" i="5"/>
  <c r="AI95" i="5"/>
  <c r="AI96" i="5"/>
  <c r="AI97" i="5"/>
  <c r="AI82" i="5"/>
  <c r="AI80" i="5"/>
  <c r="AI48" i="5"/>
  <c r="AI49" i="5"/>
  <c r="AI50" i="5"/>
  <c r="AI51" i="5"/>
  <c r="AI52" i="5"/>
  <c r="AI53" i="5"/>
  <c r="AI54" i="5"/>
  <c r="AI55" i="5"/>
  <c r="AI56" i="5"/>
  <c r="AI57" i="5"/>
  <c r="AI58" i="5"/>
  <c r="AI59" i="5"/>
  <c r="AI60" i="5"/>
  <c r="AI61" i="5"/>
  <c r="AI62" i="5"/>
  <c r="AI63" i="5"/>
  <c r="AI64" i="5"/>
  <c r="AI65" i="5"/>
  <c r="AI66" i="5"/>
  <c r="AI67" i="5"/>
  <c r="AI68" i="5"/>
  <c r="AI69" i="5"/>
  <c r="AI70" i="5"/>
  <c r="AI71" i="5"/>
  <c r="AI72" i="5"/>
  <c r="AI73" i="5"/>
  <c r="AI74" i="5"/>
  <c r="AI75" i="5"/>
  <c r="AI76" i="5"/>
  <c r="AI77" i="5"/>
  <c r="AI78" i="5"/>
  <c r="AI79" i="5"/>
  <c r="AI47" i="5"/>
  <c r="AI31" i="5"/>
  <c r="AI32" i="5"/>
  <c r="AI33" i="5"/>
  <c r="AI34" i="5"/>
  <c r="AI35" i="5"/>
  <c r="AI36" i="5"/>
  <c r="AI37" i="5"/>
  <c r="AI38" i="5"/>
  <c r="AI39" i="5"/>
  <c r="AI40" i="5"/>
  <c r="AI41" i="5"/>
  <c r="AI42" i="5"/>
  <c r="AI43" i="5"/>
  <c r="AI44" i="5"/>
  <c r="AI45" i="5"/>
  <c r="AI30" i="5"/>
  <c r="AI28" i="5"/>
  <c r="AI14" i="5"/>
  <c r="AI13" i="5"/>
  <c r="AI12" i="5"/>
  <c r="AI11" i="5"/>
  <c r="AI10" i="5"/>
  <c r="AF40" i="21" l="1"/>
  <c r="AD40" i="21"/>
  <c r="AB40" i="21"/>
  <c r="AF12" i="21"/>
  <c r="AD12" i="21"/>
  <c r="AB12" i="21"/>
  <c r="AD9" i="21"/>
  <c r="AB9" i="21"/>
  <c r="AF9" i="21"/>
  <c r="B3" i="22"/>
  <c r="J3" i="22"/>
  <c r="BP10" i="5"/>
  <c r="BP11" i="5"/>
  <c r="BP12" i="5"/>
  <c r="BP13" i="5"/>
  <c r="BP14" i="5"/>
  <c r="BP15" i="5"/>
  <c r="BP16" i="5"/>
  <c r="BP17" i="5"/>
  <c r="BP18" i="5"/>
  <c r="BP19" i="5"/>
  <c r="BP20" i="5"/>
  <c r="BP21" i="5"/>
  <c r="BP22" i="5"/>
  <c r="BP23" i="5"/>
  <c r="BP24" i="5"/>
  <c r="BP25" i="5"/>
  <c r="BP26" i="5"/>
  <c r="BP27" i="5"/>
  <c r="BP28" i="5"/>
  <c r="BP29" i="5"/>
  <c r="BP30" i="5"/>
  <c r="BP31" i="5"/>
  <c r="BP32" i="5"/>
  <c r="BP33" i="5"/>
  <c r="BP34" i="5"/>
  <c r="BP35" i="5"/>
  <c r="BP36" i="5"/>
  <c r="BP37" i="5"/>
  <c r="BP38" i="5"/>
  <c r="BP39" i="5"/>
  <c r="BP40" i="5"/>
  <c r="BP41" i="5"/>
  <c r="BP42" i="5"/>
  <c r="BP43" i="5"/>
  <c r="BP44" i="5"/>
  <c r="BP45" i="5"/>
  <c r="BP46" i="5"/>
  <c r="BP47" i="5"/>
  <c r="BP48" i="5"/>
  <c r="BP49" i="5"/>
  <c r="BP50" i="5"/>
  <c r="BP51" i="5"/>
  <c r="BP52" i="5"/>
  <c r="BP53" i="5"/>
  <c r="BP54" i="5"/>
  <c r="BP55" i="5"/>
  <c r="BP56" i="5"/>
  <c r="BP57" i="5"/>
  <c r="BP58" i="5"/>
  <c r="BP59" i="5"/>
  <c r="BP60" i="5"/>
  <c r="BP61" i="5"/>
  <c r="BP62" i="5"/>
  <c r="BP63" i="5"/>
  <c r="BP64" i="5"/>
  <c r="BP65" i="5"/>
  <c r="BP66" i="5"/>
  <c r="BP67" i="5"/>
  <c r="BP68" i="5"/>
  <c r="BP69" i="5"/>
  <c r="BP70" i="5"/>
  <c r="BP71" i="5"/>
  <c r="BP72" i="5"/>
  <c r="BP73" i="5"/>
  <c r="BP74" i="5"/>
  <c r="BP75" i="5"/>
  <c r="BP76" i="5"/>
  <c r="BP77" i="5"/>
  <c r="BP78" i="5"/>
  <c r="BP79" i="5"/>
  <c r="BP80" i="5"/>
  <c r="BP81" i="5"/>
  <c r="BP82" i="5"/>
  <c r="BP83" i="5"/>
  <c r="BP84" i="5"/>
  <c r="BP85" i="5"/>
  <c r="BP86" i="5"/>
  <c r="BP87" i="5"/>
  <c r="BP88" i="5"/>
  <c r="BP89" i="5"/>
  <c r="BP90" i="5"/>
  <c r="BP91" i="5"/>
  <c r="BP92" i="5"/>
  <c r="BP93" i="5"/>
  <c r="BP94" i="5"/>
  <c r="BP95" i="5"/>
  <c r="BP96" i="5"/>
  <c r="BP97" i="5"/>
  <c r="BP98" i="5"/>
  <c r="BP99" i="5"/>
  <c r="BP100" i="5"/>
  <c r="BP101" i="5"/>
  <c r="BP102" i="5"/>
  <c r="BP103" i="5"/>
  <c r="BP104" i="5"/>
  <c r="BP105" i="5"/>
  <c r="BP106" i="5"/>
  <c r="BP107" i="5"/>
  <c r="BP108" i="5"/>
  <c r="BP109" i="5"/>
  <c r="BP110" i="5"/>
  <c r="BP111" i="5"/>
  <c r="BP112" i="5"/>
  <c r="BP113" i="5"/>
  <c r="BP114" i="5"/>
  <c r="BP115" i="5"/>
  <c r="BP116" i="5"/>
  <c r="BP117" i="5"/>
  <c r="BP118" i="5"/>
  <c r="BP119" i="5"/>
  <c r="BP120" i="5"/>
  <c r="BP121" i="5"/>
  <c r="BP122" i="5"/>
  <c r="BP123" i="5"/>
  <c r="BP124" i="5"/>
  <c r="BP125" i="5"/>
  <c r="BP126" i="5"/>
  <c r="BP127" i="5"/>
  <c r="BP128" i="5"/>
  <c r="BP129" i="5"/>
  <c r="BP130" i="5"/>
  <c r="BP131" i="5"/>
  <c r="BP132" i="5"/>
  <c r="BP133" i="5"/>
  <c r="BP134" i="5"/>
  <c r="BP135" i="5"/>
  <c r="BP136" i="5"/>
  <c r="BP137" i="5"/>
  <c r="BP138" i="5"/>
  <c r="BP139" i="5"/>
  <c r="BP140" i="5"/>
  <c r="BP141" i="5"/>
  <c r="BP142" i="5"/>
  <c r="BP143" i="5"/>
  <c r="BP144" i="5"/>
  <c r="BP145" i="5"/>
  <c r="BP146" i="5"/>
  <c r="BP147" i="5"/>
  <c r="BP148" i="5"/>
  <c r="BP149" i="5"/>
  <c r="BP150" i="5"/>
  <c r="BP151" i="5"/>
  <c r="BP152" i="5"/>
  <c r="BP153" i="5"/>
  <c r="BP154" i="5"/>
  <c r="BP155" i="5"/>
  <c r="BP156" i="5"/>
  <c r="BP157" i="5"/>
  <c r="BP158" i="5"/>
  <c r="BP159" i="5"/>
  <c r="BP160" i="5"/>
  <c r="BP161" i="5"/>
  <c r="BP162" i="5"/>
  <c r="BP163" i="5"/>
  <c r="BP164" i="5"/>
  <c r="BP165" i="5"/>
  <c r="BP166" i="5"/>
  <c r="BP167" i="5"/>
  <c r="BP168" i="5"/>
  <c r="BP169" i="5"/>
  <c r="BP170" i="5"/>
  <c r="BP171" i="5"/>
  <c r="BP172" i="5"/>
  <c r="BP173" i="5"/>
  <c r="BP174" i="5"/>
  <c r="BP175" i="5"/>
  <c r="BP176" i="5"/>
  <c r="BP177" i="5"/>
  <c r="BP178" i="5"/>
  <c r="BP179" i="5"/>
  <c r="BP180" i="5"/>
  <c r="BP181" i="5"/>
  <c r="BP182" i="5"/>
  <c r="BP183" i="5"/>
  <c r="BP184" i="5"/>
  <c r="BP185" i="5"/>
  <c r="BP186" i="5"/>
  <c r="BP187" i="5"/>
  <c r="BP188" i="5"/>
  <c r="BP189" i="5"/>
  <c r="BP190" i="5"/>
  <c r="BP191" i="5"/>
  <c r="BP192" i="5"/>
  <c r="BP193" i="5"/>
  <c r="BP194" i="5"/>
  <c r="BP195" i="5"/>
  <c r="BP196" i="5"/>
  <c r="BP197" i="5"/>
  <c r="BP198" i="5"/>
  <c r="BP199" i="5"/>
  <c r="BP200" i="5"/>
  <c r="BP201" i="5"/>
  <c r="BP202" i="5"/>
  <c r="BP203" i="5"/>
  <c r="BP204" i="5"/>
  <c r="BP205" i="5"/>
  <c r="BP206" i="5"/>
  <c r="BP207" i="5"/>
  <c r="BP208" i="5"/>
  <c r="BP209" i="5"/>
  <c r="BP210" i="5"/>
  <c r="BP211" i="5"/>
  <c r="BP212" i="5"/>
  <c r="BP213" i="5"/>
  <c r="BP214" i="5"/>
  <c r="BP215" i="5"/>
  <c r="BP216" i="5"/>
  <c r="BP217" i="5"/>
  <c r="BP218" i="5"/>
  <c r="BP219" i="5"/>
  <c r="BP220" i="5"/>
  <c r="BP221" i="5"/>
  <c r="BP222" i="5"/>
  <c r="BP223" i="5"/>
  <c r="BP224" i="5"/>
  <c r="BP225" i="5"/>
  <c r="BP226" i="5"/>
  <c r="BP227" i="5"/>
  <c r="BP228" i="5"/>
  <c r="BP229" i="5"/>
  <c r="BP230" i="5"/>
  <c r="BP231" i="5"/>
  <c r="BP232" i="5"/>
  <c r="BP233" i="5"/>
  <c r="BP234" i="5"/>
  <c r="BP235" i="5"/>
  <c r="BP236" i="5"/>
  <c r="BP237" i="5"/>
  <c r="BP238" i="5"/>
  <c r="BP239" i="5"/>
  <c r="BP240" i="5"/>
  <c r="BP241" i="5"/>
  <c r="BP242" i="5"/>
  <c r="BP243" i="5"/>
  <c r="BP244" i="5"/>
  <c r="BP245" i="5"/>
  <c r="BP246" i="5"/>
  <c r="BP247" i="5"/>
  <c r="BP248" i="5"/>
  <c r="BP249" i="5"/>
  <c r="BP250" i="5"/>
  <c r="BP251" i="5"/>
  <c r="BP252" i="5"/>
  <c r="BP253" i="5"/>
  <c r="BP254" i="5"/>
  <c r="BP255" i="5"/>
  <c r="BP256" i="5"/>
  <c r="BP257" i="5"/>
  <c r="BP258" i="5"/>
  <c r="BP259" i="5"/>
  <c r="BP260" i="5"/>
  <c r="BP261" i="5"/>
  <c r="BP262" i="5"/>
  <c r="BP263" i="5"/>
  <c r="BP264" i="5"/>
  <c r="BP265" i="5"/>
  <c r="BP266" i="5"/>
  <c r="BP267" i="5"/>
  <c r="BP268" i="5"/>
  <c r="BP269" i="5"/>
  <c r="BP270" i="5"/>
  <c r="BP271" i="5"/>
  <c r="BP272" i="5"/>
  <c r="BP273" i="5"/>
  <c r="BP274" i="5"/>
  <c r="BP275" i="5"/>
  <c r="BP276" i="5"/>
  <c r="BP277" i="5"/>
  <c r="BP278" i="5"/>
  <c r="BP279" i="5"/>
  <c r="BP280" i="5"/>
  <c r="BP281" i="5"/>
  <c r="BP282" i="5"/>
  <c r="BP283" i="5"/>
  <c r="BP284" i="5"/>
  <c r="BP285" i="5"/>
  <c r="BP286" i="5"/>
  <c r="BP287" i="5"/>
  <c r="BP288" i="5"/>
  <c r="BP289" i="5"/>
  <c r="BP290" i="5"/>
  <c r="BP291" i="5"/>
  <c r="BP292" i="5"/>
  <c r="BP293" i="5"/>
  <c r="BP294" i="5"/>
  <c r="BP295" i="5"/>
  <c r="BP296" i="5"/>
  <c r="BP297" i="5"/>
  <c r="BP298" i="5"/>
  <c r="BP299" i="5"/>
  <c r="BP300" i="5"/>
  <c r="BP301" i="5"/>
  <c r="BP302" i="5"/>
  <c r="BP303" i="5"/>
  <c r="BP304" i="5"/>
  <c r="BP305" i="5"/>
  <c r="BP306" i="5"/>
  <c r="BP307" i="5"/>
  <c r="BP308" i="5"/>
  <c r="BP309" i="5"/>
  <c r="BP310" i="5"/>
  <c r="BP311" i="5"/>
  <c r="BP312" i="5"/>
  <c r="BP313" i="5"/>
  <c r="BP314" i="5"/>
  <c r="BP315" i="5"/>
  <c r="BP316" i="5"/>
  <c r="BP317" i="5"/>
  <c r="BP318" i="5"/>
  <c r="BP319" i="5"/>
  <c r="BP320" i="5"/>
  <c r="BP321" i="5"/>
  <c r="BP322" i="5"/>
  <c r="BP323" i="5"/>
  <c r="BP324" i="5"/>
  <c r="BP325" i="5"/>
  <c r="BP326" i="5"/>
  <c r="BP327" i="5"/>
  <c r="BP328" i="5"/>
  <c r="BP329" i="5"/>
  <c r="BP330" i="5"/>
  <c r="BP331" i="5"/>
  <c r="BP332" i="5"/>
  <c r="BP333" i="5"/>
  <c r="BP334" i="5"/>
  <c r="BP335" i="5"/>
  <c r="BP336" i="5"/>
  <c r="BP337" i="5"/>
  <c r="BP338" i="5"/>
  <c r="BP339" i="5"/>
  <c r="BP340" i="5"/>
  <c r="BP341" i="5"/>
  <c r="BP9" i="5"/>
  <c r="E5" i="26"/>
  <c r="E6" i="26"/>
  <c r="E4" i="26" l="1"/>
  <c r="E2" i="26" s="1"/>
  <c r="E324" i="12" l="1"/>
  <c r="F324" i="12"/>
  <c r="G324" i="12"/>
  <c r="H324" i="12"/>
  <c r="I324" i="12"/>
  <c r="J324" i="12"/>
  <c r="K324" i="12"/>
  <c r="L324" i="12"/>
  <c r="M324" i="12"/>
  <c r="N324" i="12"/>
  <c r="O324" i="12"/>
  <c r="P324" i="12"/>
  <c r="Q324" i="12"/>
  <c r="R324" i="12"/>
  <c r="E325" i="12"/>
  <c r="F325" i="12"/>
  <c r="G325" i="12"/>
  <c r="H325" i="12"/>
  <c r="I325" i="12"/>
  <c r="J325" i="12"/>
  <c r="K325" i="12"/>
  <c r="L325" i="12"/>
  <c r="M325" i="12"/>
  <c r="N325" i="12"/>
  <c r="O325" i="12"/>
  <c r="P325" i="12"/>
  <c r="Q325" i="12"/>
  <c r="R325" i="12"/>
  <c r="E326" i="12"/>
  <c r="F326" i="12"/>
  <c r="G326" i="12"/>
  <c r="H326" i="12"/>
  <c r="I326" i="12"/>
  <c r="J326" i="12"/>
  <c r="K326" i="12"/>
  <c r="L326" i="12"/>
  <c r="M326" i="12"/>
  <c r="N326" i="12"/>
  <c r="O326" i="12"/>
  <c r="P326" i="12"/>
  <c r="Q326" i="12"/>
  <c r="R326" i="12"/>
  <c r="E327" i="12"/>
  <c r="F327" i="12"/>
  <c r="G327" i="12"/>
  <c r="H327" i="12"/>
  <c r="I327" i="12"/>
  <c r="J327" i="12"/>
  <c r="K327" i="12"/>
  <c r="L327" i="12"/>
  <c r="M327" i="12"/>
  <c r="N327" i="12"/>
  <c r="O327" i="12"/>
  <c r="P327" i="12"/>
  <c r="Q327" i="12"/>
  <c r="R327" i="12"/>
  <c r="E328" i="12"/>
  <c r="F328" i="12"/>
  <c r="G328" i="12"/>
  <c r="H328" i="12"/>
  <c r="I328" i="12"/>
  <c r="J328" i="12"/>
  <c r="K328" i="12"/>
  <c r="L328" i="12"/>
  <c r="M328" i="12"/>
  <c r="N328" i="12"/>
  <c r="O328" i="12"/>
  <c r="P328" i="12"/>
  <c r="Q328" i="12"/>
  <c r="R328" i="12"/>
  <c r="E329" i="12"/>
  <c r="F329" i="12"/>
  <c r="G329" i="12"/>
  <c r="H329" i="12"/>
  <c r="I329" i="12"/>
  <c r="J329" i="12"/>
  <c r="K329" i="12"/>
  <c r="L329" i="12"/>
  <c r="M329" i="12"/>
  <c r="N329" i="12"/>
  <c r="O329" i="12"/>
  <c r="P329" i="12"/>
  <c r="Q329" i="12"/>
  <c r="R329" i="12"/>
  <c r="E330" i="12"/>
  <c r="F330" i="12"/>
  <c r="G330" i="12"/>
  <c r="H330" i="12"/>
  <c r="I330" i="12"/>
  <c r="J330" i="12"/>
  <c r="K330" i="12"/>
  <c r="L330" i="12"/>
  <c r="M330" i="12"/>
  <c r="N330" i="12"/>
  <c r="O330" i="12"/>
  <c r="P330" i="12"/>
  <c r="Q330" i="12"/>
  <c r="R330" i="12"/>
  <c r="E331" i="12"/>
  <c r="F331" i="12"/>
  <c r="G331" i="12"/>
  <c r="H331" i="12"/>
  <c r="I331" i="12"/>
  <c r="J331" i="12"/>
  <c r="K331" i="12"/>
  <c r="L331" i="12"/>
  <c r="M331" i="12"/>
  <c r="N331" i="12"/>
  <c r="O331" i="12"/>
  <c r="P331" i="12"/>
  <c r="Q331" i="12"/>
  <c r="R331" i="12"/>
  <c r="E332" i="12"/>
  <c r="F332" i="12"/>
  <c r="G332" i="12"/>
  <c r="H332" i="12"/>
  <c r="I332" i="12"/>
  <c r="J332" i="12"/>
  <c r="K332" i="12"/>
  <c r="L332" i="12"/>
  <c r="M332" i="12"/>
  <c r="N332" i="12"/>
  <c r="O332" i="12"/>
  <c r="P332" i="12"/>
  <c r="Q332" i="12"/>
  <c r="R332" i="12"/>
  <c r="E333" i="12"/>
  <c r="F333" i="12"/>
  <c r="G333" i="12"/>
  <c r="H333" i="12"/>
  <c r="I333" i="12"/>
  <c r="J333" i="12"/>
  <c r="K333" i="12"/>
  <c r="L333" i="12"/>
  <c r="M333" i="12"/>
  <c r="N333" i="12"/>
  <c r="O333" i="12"/>
  <c r="P333" i="12"/>
  <c r="Q333" i="12"/>
  <c r="R333" i="12"/>
  <c r="E334" i="12"/>
  <c r="F334" i="12"/>
  <c r="G334" i="12"/>
  <c r="H334" i="12"/>
  <c r="I334" i="12"/>
  <c r="J334" i="12"/>
  <c r="K334" i="12"/>
  <c r="L334" i="12"/>
  <c r="M334" i="12"/>
  <c r="N334" i="12"/>
  <c r="O334" i="12"/>
  <c r="P334" i="12"/>
  <c r="Q334" i="12"/>
  <c r="R334" i="12"/>
  <c r="E335" i="12"/>
  <c r="F335" i="12"/>
  <c r="G335" i="12"/>
  <c r="H335" i="12"/>
  <c r="I335" i="12"/>
  <c r="J335" i="12"/>
  <c r="K335" i="12"/>
  <c r="L335" i="12"/>
  <c r="M335" i="12"/>
  <c r="N335" i="12"/>
  <c r="O335" i="12"/>
  <c r="P335" i="12"/>
  <c r="Q335" i="12"/>
  <c r="R335" i="12"/>
  <c r="E322" i="12"/>
  <c r="F322" i="12"/>
  <c r="G322" i="12"/>
  <c r="H322" i="12"/>
  <c r="I322" i="12"/>
  <c r="J322" i="12"/>
  <c r="K322" i="12"/>
  <c r="L322" i="12"/>
  <c r="M322" i="12"/>
  <c r="N322" i="12"/>
  <c r="O322" i="12"/>
  <c r="P322" i="12"/>
  <c r="Q322" i="12"/>
  <c r="R322" i="12"/>
  <c r="C333" i="12"/>
  <c r="C334" i="12"/>
  <c r="C335" i="12"/>
  <c r="C329" i="12"/>
  <c r="C330" i="12"/>
  <c r="C331" i="12"/>
  <c r="C332" i="12"/>
  <c r="C323" i="12"/>
  <c r="C324" i="12"/>
  <c r="C325" i="12"/>
  <c r="C326" i="12"/>
  <c r="C327" i="12"/>
  <c r="C328" i="12"/>
  <c r="C322" i="12"/>
  <c r="A325" i="7"/>
  <c r="A336" i="7"/>
  <c r="A337" i="7"/>
  <c r="A338" i="7"/>
  <c r="A327" i="7"/>
  <c r="A328" i="7"/>
  <c r="A329" i="7"/>
  <c r="A330" i="7"/>
  <c r="A331" i="7"/>
  <c r="A332" i="7"/>
  <c r="A333" i="7"/>
  <c r="A334" i="7"/>
  <c r="A335" i="7"/>
  <c r="AK328" i="5"/>
  <c r="AL328" i="5"/>
  <c r="AM328" i="5"/>
  <c r="AN328" i="5"/>
  <c r="AO328" i="5"/>
  <c r="AP328" i="5"/>
  <c r="AQ328" i="5"/>
  <c r="AR328" i="5"/>
  <c r="AS328" i="5"/>
  <c r="AT328" i="5"/>
  <c r="AU328" i="5"/>
  <c r="AV328" i="5"/>
  <c r="AW328" i="5"/>
  <c r="AK330" i="5"/>
  <c r="AL330" i="5"/>
  <c r="AM330" i="5"/>
  <c r="AN330" i="5"/>
  <c r="AO330" i="5"/>
  <c r="AP330" i="5"/>
  <c r="AQ330" i="5"/>
  <c r="AR330" i="5"/>
  <c r="AS330" i="5"/>
  <c r="AT330" i="5"/>
  <c r="AU330" i="5"/>
  <c r="AV330" i="5"/>
  <c r="AW330" i="5"/>
  <c r="AK332" i="5"/>
  <c r="AL332" i="5"/>
  <c r="AM332" i="5"/>
  <c r="AN332" i="5"/>
  <c r="AO332" i="5"/>
  <c r="AP332" i="5"/>
  <c r="AQ332" i="5"/>
  <c r="AR332" i="5"/>
  <c r="AS332" i="5"/>
  <c r="AT332" i="5"/>
  <c r="AU332" i="5"/>
  <c r="AV332" i="5"/>
  <c r="AW332" i="5"/>
  <c r="AK334" i="5"/>
  <c r="AL334" i="5"/>
  <c r="AM334" i="5"/>
  <c r="AN334" i="5"/>
  <c r="AO334" i="5"/>
  <c r="AP334" i="5"/>
  <c r="AQ334" i="5"/>
  <c r="AR334" i="5"/>
  <c r="AS334" i="5"/>
  <c r="AT334" i="5"/>
  <c r="AU334" i="5"/>
  <c r="AV334" i="5"/>
  <c r="AW334" i="5"/>
  <c r="AK336" i="5"/>
  <c r="AL336" i="5"/>
  <c r="AM336" i="5"/>
  <c r="AN336" i="5"/>
  <c r="AO336" i="5"/>
  <c r="AP336" i="5"/>
  <c r="AQ336" i="5"/>
  <c r="AR336" i="5"/>
  <c r="AS336" i="5"/>
  <c r="AT336" i="5"/>
  <c r="AU336" i="5"/>
  <c r="AV336" i="5"/>
  <c r="AW336" i="5"/>
  <c r="AK338" i="5"/>
  <c r="AL338" i="5"/>
  <c r="AM338" i="5"/>
  <c r="AN338" i="5"/>
  <c r="AO338" i="5"/>
  <c r="AP338" i="5"/>
  <c r="AQ338" i="5"/>
  <c r="AR338" i="5"/>
  <c r="AS338" i="5"/>
  <c r="AT338" i="5"/>
  <c r="AU338" i="5"/>
  <c r="AV338" i="5"/>
  <c r="AW338" i="5"/>
  <c r="AL340" i="5"/>
  <c r="AK340" i="5"/>
  <c r="AM340" i="5"/>
  <c r="AN340" i="5"/>
  <c r="AO340" i="5"/>
  <c r="AP340" i="5"/>
  <c r="AQ340" i="5"/>
  <c r="AR340" i="5"/>
  <c r="AS340" i="5"/>
  <c r="AT340" i="5"/>
  <c r="AU340" i="5"/>
  <c r="AV340" i="5"/>
  <c r="AW340" i="5"/>
  <c r="AJ340" i="5"/>
  <c r="AJ338" i="5"/>
  <c r="AJ336" i="5"/>
  <c r="AJ334" i="5"/>
  <c r="AJ332" i="5"/>
  <c r="AJ330" i="5"/>
  <c r="AJ328" i="5"/>
  <c r="BF330" i="5"/>
  <c r="BG330" i="5"/>
  <c r="BH330" i="5"/>
  <c r="BI330" i="5"/>
  <c r="BJ330" i="5"/>
  <c r="BK330" i="5"/>
  <c r="BL330" i="5"/>
  <c r="BM330" i="5"/>
  <c r="BN330" i="5"/>
  <c r="BQ330" i="5"/>
  <c r="BS330" i="5"/>
  <c r="BT330" i="5"/>
  <c r="BU330" i="5"/>
  <c r="BV330" i="5"/>
  <c r="BW330" i="5"/>
  <c r="BX330" i="5"/>
  <c r="BY330" i="5"/>
  <c r="BZ330" i="5"/>
  <c r="CA330" i="5"/>
  <c r="CB330" i="5"/>
  <c r="CC330" i="5"/>
  <c r="CD330" i="5"/>
  <c r="CE330" i="5"/>
  <c r="CF330" i="5"/>
  <c r="CG330" i="5"/>
  <c r="CH330" i="5"/>
  <c r="CI330" i="5"/>
  <c r="CJ330" i="5"/>
  <c r="CK330" i="5"/>
  <c r="CL330" i="5"/>
  <c r="CM330" i="5"/>
  <c r="BF331" i="5"/>
  <c r="BG331" i="5"/>
  <c r="BH331" i="5"/>
  <c r="BI331" i="5"/>
  <c r="BJ331" i="5"/>
  <c r="BK331" i="5"/>
  <c r="BL331" i="5"/>
  <c r="BM331" i="5"/>
  <c r="BN331" i="5"/>
  <c r="BQ331" i="5"/>
  <c r="BS331" i="5"/>
  <c r="BT331" i="5"/>
  <c r="BU331" i="5"/>
  <c r="BV331" i="5"/>
  <c r="BW331" i="5"/>
  <c r="BX331" i="5"/>
  <c r="BY331" i="5"/>
  <c r="BZ331" i="5"/>
  <c r="CA331" i="5"/>
  <c r="CB331" i="5"/>
  <c r="CC331" i="5"/>
  <c r="CD331" i="5"/>
  <c r="CE331" i="5"/>
  <c r="CF331" i="5"/>
  <c r="CG331" i="5"/>
  <c r="CH331" i="5"/>
  <c r="CI331" i="5"/>
  <c r="CJ331" i="5"/>
  <c r="CK331" i="5"/>
  <c r="CL331" i="5"/>
  <c r="CM331" i="5"/>
  <c r="BF332" i="5"/>
  <c r="BG332" i="5"/>
  <c r="BH332" i="5"/>
  <c r="BI332" i="5"/>
  <c r="BJ332" i="5"/>
  <c r="BK332" i="5"/>
  <c r="BL332" i="5"/>
  <c r="BM332" i="5"/>
  <c r="BN332" i="5"/>
  <c r="BQ332" i="5"/>
  <c r="BS332" i="5"/>
  <c r="BT332" i="5"/>
  <c r="BU332" i="5"/>
  <c r="BV332" i="5"/>
  <c r="BW332" i="5"/>
  <c r="BX332" i="5"/>
  <c r="BY332" i="5"/>
  <c r="BZ332" i="5"/>
  <c r="CA332" i="5"/>
  <c r="CB332" i="5"/>
  <c r="CC332" i="5"/>
  <c r="CD332" i="5"/>
  <c r="CE332" i="5"/>
  <c r="CF332" i="5"/>
  <c r="CG332" i="5"/>
  <c r="CH332" i="5"/>
  <c r="CI332" i="5"/>
  <c r="CJ332" i="5"/>
  <c r="CK332" i="5"/>
  <c r="CL332" i="5"/>
  <c r="CM332" i="5"/>
  <c r="BF333" i="5"/>
  <c r="BG333" i="5"/>
  <c r="BH333" i="5"/>
  <c r="BI333" i="5"/>
  <c r="BJ333" i="5"/>
  <c r="BK333" i="5"/>
  <c r="BL333" i="5"/>
  <c r="BM333" i="5"/>
  <c r="BN333" i="5"/>
  <c r="BQ333" i="5"/>
  <c r="BS333" i="5"/>
  <c r="BT333" i="5"/>
  <c r="BU333" i="5"/>
  <c r="BV333" i="5"/>
  <c r="BW333" i="5"/>
  <c r="BX333" i="5"/>
  <c r="BY333" i="5"/>
  <c r="BZ333" i="5"/>
  <c r="CA333" i="5"/>
  <c r="CB333" i="5"/>
  <c r="CC333" i="5"/>
  <c r="CD333" i="5"/>
  <c r="CE333" i="5"/>
  <c r="CF333" i="5"/>
  <c r="CG333" i="5"/>
  <c r="CH333" i="5"/>
  <c r="CI333" i="5"/>
  <c r="CJ333" i="5"/>
  <c r="CK333" i="5"/>
  <c r="CL333" i="5"/>
  <c r="CM333" i="5"/>
  <c r="BF334" i="5"/>
  <c r="BG334" i="5"/>
  <c r="BH334" i="5"/>
  <c r="BI334" i="5"/>
  <c r="BJ334" i="5"/>
  <c r="BK334" i="5"/>
  <c r="BL334" i="5"/>
  <c r="BM334" i="5"/>
  <c r="BN334" i="5"/>
  <c r="BQ334" i="5"/>
  <c r="BS334" i="5"/>
  <c r="BT334" i="5"/>
  <c r="BU334" i="5"/>
  <c r="BV334" i="5"/>
  <c r="BW334" i="5"/>
  <c r="BX334" i="5"/>
  <c r="BY334" i="5"/>
  <c r="BZ334" i="5"/>
  <c r="CA334" i="5"/>
  <c r="CB334" i="5"/>
  <c r="CC334" i="5"/>
  <c r="CD334" i="5"/>
  <c r="CE334" i="5"/>
  <c r="CF334" i="5"/>
  <c r="CG334" i="5"/>
  <c r="CH334" i="5"/>
  <c r="CI334" i="5"/>
  <c r="CJ334" i="5"/>
  <c r="CK334" i="5"/>
  <c r="CL334" i="5"/>
  <c r="CM334" i="5"/>
  <c r="BF335" i="5"/>
  <c r="BG335" i="5"/>
  <c r="BH335" i="5"/>
  <c r="BI335" i="5"/>
  <c r="BJ335" i="5"/>
  <c r="BK335" i="5"/>
  <c r="BL335" i="5"/>
  <c r="BM335" i="5"/>
  <c r="BN335" i="5"/>
  <c r="BQ335" i="5"/>
  <c r="BS335" i="5"/>
  <c r="BT335" i="5"/>
  <c r="BU335" i="5"/>
  <c r="BV335" i="5"/>
  <c r="BW335" i="5"/>
  <c r="BX335" i="5"/>
  <c r="BY335" i="5"/>
  <c r="BZ335" i="5"/>
  <c r="CA335" i="5"/>
  <c r="CB335" i="5"/>
  <c r="CC335" i="5"/>
  <c r="CD335" i="5"/>
  <c r="CE335" i="5"/>
  <c r="CF335" i="5"/>
  <c r="CG335" i="5"/>
  <c r="CH335" i="5"/>
  <c r="CI335" i="5"/>
  <c r="CJ335" i="5"/>
  <c r="CK335" i="5"/>
  <c r="CL335" i="5"/>
  <c r="CM335" i="5"/>
  <c r="BF336" i="5"/>
  <c r="BG336" i="5"/>
  <c r="BH336" i="5"/>
  <c r="BI336" i="5"/>
  <c r="BJ336" i="5"/>
  <c r="BK336" i="5"/>
  <c r="BL336" i="5"/>
  <c r="BM336" i="5"/>
  <c r="BN336" i="5"/>
  <c r="BQ336" i="5"/>
  <c r="BS336" i="5"/>
  <c r="BT336" i="5"/>
  <c r="BU336" i="5"/>
  <c r="BV336" i="5"/>
  <c r="BW336" i="5"/>
  <c r="BX336" i="5"/>
  <c r="BY336" i="5"/>
  <c r="BZ336" i="5"/>
  <c r="CA336" i="5"/>
  <c r="CB336" i="5"/>
  <c r="CC336" i="5"/>
  <c r="CD336" i="5"/>
  <c r="CE336" i="5"/>
  <c r="CF336" i="5"/>
  <c r="CG336" i="5"/>
  <c r="CH336" i="5"/>
  <c r="CI336" i="5"/>
  <c r="CJ336" i="5"/>
  <c r="CK336" i="5"/>
  <c r="CL336" i="5"/>
  <c r="CM336" i="5"/>
  <c r="BF337" i="5"/>
  <c r="BG337" i="5"/>
  <c r="BH337" i="5"/>
  <c r="BI337" i="5"/>
  <c r="BJ337" i="5"/>
  <c r="BK337" i="5"/>
  <c r="BL337" i="5"/>
  <c r="BM337" i="5"/>
  <c r="BN337" i="5"/>
  <c r="BQ337" i="5"/>
  <c r="BS337" i="5"/>
  <c r="BT337" i="5"/>
  <c r="BU337" i="5"/>
  <c r="BV337" i="5"/>
  <c r="BW337" i="5"/>
  <c r="BX337" i="5"/>
  <c r="BY337" i="5"/>
  <c r="BZ337" i="5"/>
  <c r="CA337" i="5"/>
  <c r="CB337" i="5"/>
  <c r="CC337" i="5"/>
  <c r="CD337" i="5"/>
  <c r="CE337" i="5"/>
  <c r="CF337" i="5"/>
  <c r="CG337" i="5"/>
  <c r="CH337" i="5"/>
  <c r="CI337" i="5"/>
  <c r="CJ337" i="5"/>
  <c r="CK337" i="5"/>
  <c r="CL337" i="5"/>
  <c r="CM337" i="5"/>
  <c r="BF338" i="5"/>
  <c r="BG338" i="5"/>
  <c r="BH338" i="5"/>
  <c r="BI338" i="5"/>
  <c r="BJ338" i="5"/>
  <c r="BK338" i="5"/>
  <c r="BL338" i="5"/>
  <c r="BM338" i="5"/>
  <c r="BN338" i="5"/>
  <c r="BQ338" i="5"/>
  <c r="BS338" i="5"/>
  <c r="BT338" i="5"/>
  <c r="BU338" i="5"/>
  <c r="BV338" i="5"/>
  <c r="BW338" i="5"/>
  <c r="BX338" i="5"/>
  <c r="BY338" i="5"/>
  <c r="BZ338" i="5"/>
  <c r="CA338" i="5"/>
  <c r="CB338" i="5"/>
  <c r="CC338" i="5"/>
  <c r="CD338" i="5"/>
  <c r="CE338" i="5"/>
  <c r="CF338" i="5"/>
  <c r="CG338" i="5"/>
  <c r="CH338" i="5"/>
  <c r="CI338" i="5"/>
  <c r="CJ338" i="5"/>
  <c r="CK338" i="5"/>
  <c r="CL338" i="5"/>
  <c r="CM338" i="5"/>
  <c r="BF339" i="5"/>
  <c r="BG339" i="5"/>
  <c r="BH339" i="5"/>
  <c r="BI339" i="5"/>
  <c r="BJ339" i="5"/>
  <c r="BK339" i="5"/>
  <c r="BL339" i="5"/>
  <c r="BM339" i="5"/>
  <c r="BN339" i="5"/>
  <c r="BQ339" i="5"/>
  <c r="BS339" i="5"/>
  <c r="BT339" i="5"/>
  <c r="BU339" i="5"/>
  <c r="BV339" i="5"/>
  <c r="BW339" i="5"/>
  <c r="BX339" i="5"/>
  <c r="BY339" i="5"/>
  <c r="BZ339" i="5"/>
  <c r="CA339" i="5"/>
  <c r="CB339" i="5"/>
  <c r="CC339" i="5"/>
  <c r="CD339" i="5"/>
  <c r="CE339" i="5"/>
  <c r="CF339" i="5"/>
  <c r="CG339" i="5"/>
  <c r="CH339" i="5"/>
  <c r="CI339" i="5"/>
  <c r="CJ339" i="5"/>
  <c r="CK339" i="5"/>
  <c r="CL339" i="5"/>
  <c r="CM339" i="5"/>
  <c r="BF340" i="5"/>
  <c r="BG340" i="5"/>
  <c r="BH340" i="5"/>
  <c r="BI340" i="5"/>
  <c r="BJ340" i="5"/>
  <c r="BK340" i="5"/>
  <c r="BL340" i="5"/>
  <c r="BM340" i="5"/>
  <c r="BN340" i="5"/>
  <c r="BQ340" i="5"/>
  <c r="BS340" i="5"/>
  <c r="BT340" i="5"/>
  <c r="BU340" i="5"/>
  <c r="BV340" i="5"/>
  <c r="BW340" i="5"/>
  <c r="BX340" i="5"/>
  <c r="BY340" i="5"/>
  <c r="BZ340" i="5"/>
  <c r="CA340" i="5"/>
  <c r="CB340" i="5"/>
  <c r="CC340" i="5"/>
  <c r="CD340" i="5"/>
  <c r="CE340" i="5"/>
  <c r="CF340" i="5"/>
  <c r="CG340" i="5"/>
  <c r="CH340" i="5"/>
  <c r="CI340" i="5"/>
  <c r="CJ340" i="5"/>
  <c r="CK340" i="5"/>
  <c r="CL340" i="5"/>
  <c r="CM340" i="5"/>
  <c r="BF328" i="5"/>
  <c r="BG328" i="5"/>
  <c r="BH328" i="5"/>
  <c r="BI328" i="5"/>
  <c r="BJ328" i="5"/>
  <c r="BK328" i="5"/>
  <c r="BL328" i="5"/>
  <c r="BM328" i="5"/>
  <c r="BN328" i="5"/>
  <c r="BQ328" i="5"/>
  <c r="BS328" i="5"/>
  <c r="BT328" i="5"/>
  <c r="BU328" i="5"/>
  <c r="BV328" i="5"/>
  <c r="BW328" i="5"/>
  <c r="BX328" i="5"/>
  <c r="BY328" i="5"/>
  <c r="BZ328" i="5"/>
  <c r="CA328" i="5"/>
  <c r="CB328" i="5"/>
  <c r="CC328" i="5"/>
  <c r="CD328" i="5"/>
  <c r="CE328" i="5"/>
  <c r="CF328" i="5"/>
  <c r="CG328" i="5"/>
  <c r="CH328" i="5"/>
  <c r="CI328" i="5"/>
  <c r="CJ328" i="5"/>
  <c r="CK328" i="5"/>
  <c r="CL328" i="5"/>
  <c r="CM328" i="5"/>
  <c r="AJ331" i="5"/>
  <c r="AJ333" i="5"/>
  <c r="AJ335" i="5"/>
  <c r="AJ337" i="5"/>
  <c r="AA330" i="5"/>
  <c r="AB330" i="5"/>
  <c r="AC330" i="5"/>
  <c r="AA331" i="5"/>
  <c r="AB331" i="5"/>
  <c r="AC331" i="5"/>
  <c r="AA332" i="5"/>
  <c r="AB332" i="5"/>
  <c r="AC332" i="5"/>
  <c r="AA333" i="5"/>
  <c r="AB333" i="5"/>
  <c r="AC333" i="5"/>
  <c r="AA334" i="5"/>
  <c r="AB334" i="5"/>
  <c r="AC334" i="5"/>
  <c r="AA335" i="5"/>
  <c r="AB335" i="5"/>
  <c r="AC335" i="5"/>
  <c r="AA336" i="5"/>
  <c r="AB336" i="5"/>
  <c r="AC336" i="5"/>
  <c r="AA337" i="5"/>
  <c r="AB337" i="5"/>
  <c r="AC337" i="5"/>
  <c r="AA338" i="5"/>
  <c r="AB338" i="5"/>
  <c r="AC338" i="5"/>
  <c r="AA339" i="5"/>
  <c r="AB339" i="5"/>
  <c r="AC339" i="5"/>
  <c r="AA340" i="5"/>
  <c r="AB340" i="5"/>
  <c r="AC340" i="5"/>
  <c r="AA328" i="5"/>
  <c r="AB328" i="5"/>
  <c r="AC328" i="5"/>
  <c r="AF339" i="5"/>
  <c r="AF340" i="5"/>
  <c r="AF334" i="5"/>
  <c r="AF335" i="5"/>
  <c r="AF336" i="5"/>
  <c r="AF337" i="5"/>
  <c r="AF338" i="5"/>
  <c r="AF328" i="5"/>
  <c r="AF330" i="5"/>
  <c r="AF331" i="5"/>
  <c r="AF332" i="5"/>
  <c r="Q325" i="7" l="1"/>
  <c r="S322" i="12" s="1"/>
  <c r="Q335" i="7"/>
  <c r="S332" i="12" s="1"/>
  <c r="Q331" i="7"/>
  <c r="S328" i="12" s="1"/>
  <c r="Q327" i="7"/>
  <c r="S324" i="12" s="1"/>
  <c r="Q338" i="7"/>
  <c r="S335" i="12" s="1"/>
  <c r="Q334" i="7"/>
  <c r="S331" i="12" s="1"/>
  <c r="Q330" i="7"/>
  <c r="S327" i="12" s="1"/>
  <c r="Q336" i="7"/>
  <c r="S333" i="12" s="1"/>
  <c r="Q332" i="7"/>
  <c r="S329" i="12" s="1"/>
  <c r="Q328" i="7"/>
  <c r="S325" i="12" s="1"/>
  <c r="Q329" i="7"/>
  <c r="R329" i="7" s="1"/>
  <c r="Q337" i="7"/>
  <c r="S334" i="12" s="1"/>
  <c r="Q333" i="7"/>
  <c r="S330" i="12" s="1"/>
  <c r="K1" i="25" l="1"/>
  <c r="R335" i="7"/>
  <c r="R336" i="7"/>
  <c r="S335" i="7"/>
  <c r="R334" i="7"/>
  <c r="S329" i="7"/>
  <c r="S333" i="7"/>
  <c r="S332" i="7"/>
  <c r="R328" i="7"/>
  <c r="S328" i="7"/>
  <c r="R332" i="7"/>
  <c r="S326" i="12"/>
  <c r="R333" i="7"/>
  <c r="S331" i="7"/>
  <c r="R331" i="7"/>
  <c r="R330" i="7"/>
  <c r="S336" i="7"/>
  <c r="R338" i="7"/>
  <c r="S338" i="7"/>
  <c r="S330" i="7"/>
  <c r="S325" i="7"/>
  <c r="R325" i="7"/>
  <c r="S334" i="7"/>
  <c r="S337" i="7"/>
  <c r="R337" i="7"/>
  <c r="R327" i="7"/>
  <c r="S327" i="7"/>
  <c r="J3" i="25" l="1"/>
  <c r="B3" i="25"/>
  <c r="D464" i="23"/>
  <c r="E464" i="23"/>
  <c r="D465" i="23"/>
  <c r="E465" i="23"/>
  <c r="D466" i="23"/>
  <c r="E466" i="23"/>
  <c r="D467" i="23"/>
  <c r="E467" i="23"/>
  <c r="D468" i="23"/>
  <c r="E468" i="23"/>
  <c r="D469" i="23"/>
  <c r="E469" i="23"/>
  <c r="D470" i="23"/>
  <c r="E470" i="23"/>
  <c r="D471" i="23"/>
  <c r="E471" i="23"/>
  <c r="D472" i="23"/>
  <c r="E472" i="23"/>
  <c r="D473" i="23"/>
  <c r="E473" i="23"/>
  <c r="D474" i="23"/>
  <c r="E474" i="23"/>
  <c r="D475" i="23"/>
  <c r="E475" i="23"/>
  <c r="D476" i="23"/>
  <c r="E476" i="23"/>
  <c r="D477" i="23"/>
  <c r="E477" i="23"/>
  <c r="D478" i="23"/>
  <c r="E478" i="23"/>
  <c r="D479" i="23"/>
  <c r="E479" i="23"/>
  <c r="D480" i="23"/>
  <c r="E480" i="23"/>
  <c r="D481" i="23"/>
  <c r="E481" i="23"/>
  <c r="D482" i="23"/>
  <c r="E482" i="23"/>
  <c r="D483" i="23"/>
  <c r="E483" i="23"/>
  <c r="D484" i="23"/>
  <c r="E484" i="23"/>
  <c r="D485" i="23"/>
  <c r="E485" i="23"/>
  <c r="D486" i="23"/>
  <c r="E486" i="23"/>
  <c r="D487" i="23"/>
  <c r="E487" i="23"/>
  <c r="D488" i="23"/>
  <c r="E488" i="23"/>
  <c r="D489" i="23"/>
  <c r="E489" i="23"/>
  <c r="D490" i="23"/>
  <c r="E490" i="23"/>
  <c r="D491" i="23"/>
  <c r="E491" i="23"/>
  <c r="D492" i="23"/>
  <c r="E492" i="23"/>
  <c r="D493" i="23"/>
  <c r="E493" i="23"/>
  <c r="D494" i="23"/>
  <c r="E494" i="23"/>
  <c r="D495" i="23"/>
  <c r="E495" i="23"/>
  <c r="D496" i="23"/>
  <c r="E496" i="23"/>
  <c r="E461" i="23"/>
  <c r="D463" i="23"/>
  <c r="E462" i="23"/>
  <c r="E449" i="23"/>
  <c r="E450" i="23"/>
  <c r="E446" i="23"/>
  <c r="E447" i="23"/>
  <c r="D445" i="23"/>
  <c r="B490" i="23"/>
  <c r="B491" i="23"/>
  <c r="B492" i="23"/>
  <c r="B493" i="23"/>
  <c r="B494" i="23"/>
  <c r="B495" i="23"/>
  <c r="B496" i="23"/>
  <c r="B478" i="23"/>
  <c r="B479" i="23"/>
  <c r="B480" i="23"/>
  <c r="B481" i="23"/>
  <c r="B482" i="23"/>
  <c r="B483" i="23"/>
  <c r="B484" i="23"/>
  <c r="B485" i="23"/>
  <c r="B486" i="23"/>
  <c r="B487" i="23"/>
  <c r="B488" i="23"/>
  <c r="B489" i="23"/>
  <c r="B469" i="23"/>
  <c r="B470" i="23"/>
  <c r="B471" i="23"/>
  <c r="B472" i="23"/>
  <c r="B473" i="23"/>
  <c r="B474" i="23"/>
  <c r="B475" i="23"/>
  <c r="B476" i="23"/>
  <c r="B477" i="23"/>
  <c r="B464" i="23"/>
  <c r="B465" i="23"/>
  <c r="B466" i="23"/>
  <c r="B467" i="23"/>
  <c r="B468" i="23"/>
  <c r="B454" i="23"/>
  <c r="D454" i="23"/>
  <c r="E454" i="23"/>
  <c r="B455" i="23"/>
  <c r="D455" i="23"/>
  <c r="E455" i="23"/>
  <c r="B456" i="23"/>
  <c r="D456" i="23"/>
  <c r="E456" i="23"/>
  <c r="B457" i="23"/>
  <c r="D457" i="23"/>
  <c r="E457" i="23"/>
  <c r="B458" i="23"/>
  <c r="D458" i="23"/>
  <c r="E458" i="23"/>
  <c r="B459" i="23"/>
  <c r="D459" i="23"/>
  <c r="E459" i="23"/>
  <c r="B460" i="23"/>
  <c r="D460" i="23"/>
  <c r="E460" i="23"/>
  <c r="B461" i="23"/>
  <c r="D461" i="23"/>
  <c r="B462" i="23"/>
  <c r="D462" i="23"/>
  <c r="B463" i="23"/>
  <c r="E463" i="23"/>
  <c r="B448" i="23"/>
  <c r="D448" i="23"/>
  <c r="E448" i="23"/>
  <c r="B449" i="23"/>
  <c r="D449" i="23"/>
  <c r="B450" i="23"/>
  <c r="D450" i="23"/>
  <c r="B451" i="23"/>
  <c r="D451" i="23"/>
  <c r="E451" i="23"/>
  <c r="B452" i="23"/>
  <c r="D452" i="23"/>
  <c r="E452" i="23"/>
  <c r="B453" i="23"/>
  <c r="D453" i="23"/>
  <c r="E453" i="23"/>
  <c r="B442" i="23"/>
  <c r="D442" i="23"/>
  <c r="E442" i="23"/>
  <c r="B443" i="23"/>
  <c r="D443" i="23"/>
  <c r="E443" i="23"/>
  <c r="B444" i="23"/>
  <c r="D444" i="23"/>
  <c r="E444" i="23"/>
  <c r="B445" i="23"/>
  <c r="E445" i="23"/>
  <c r="B446" i="23"/>
  <c r="D446" i="23"/>
  <c r="B447" i="23"/>
  <c r="D447" i="23"/>
  <c r="B433" i="23"/>
  <c r="D433" i="23"/>
  <c r="E433" i="23"/>
  <c r="B434" i="23"/>
  <c r="D434" i="23"/>
  <c r="E434" i="23"/>
  <c r="B435" i="23"/>
  <c r="D435" i="23"/>
  <c r="E435" i="23"/>
  <c r="B436" i="23"/>
  <c r="D436" i="23"/>
  <c r="E436" i="23"/>
  <c r="B437" i="23"/>
  <c r="D437" i="23"/>
  <c r="E437" i="23"/>
  <c r="B438" i="23"/>
  <c r="D438" i="23"/>
  <c r="E438" i="23"/>
  <c r="B439" i="23"/>
  <c r="D439" i="23"/>
  <c r="E439" i="23"/>
  <c r="B440" i="23"/>
  <c r="D440" i="23"/>
  <c r="E440" i="23"/>
  <c r="B441" i="23"/>
  <c r="D441" i="23"/>
  <c r="E441" i="23"/>
  <c r="B421" i="23"/>
  <c r="D421" i="23"/>
  <c r="E421" i="23"/>
  <c r="B422" i="23"/>
  <c r="D422" i="23"/>
  <c r="E422" i="23"/>
  <c r="B423" i="23"/>
  <c r="D423" i="23"/>
  <c r="E423" i="23"/>
  <c r="B424" i="23"/>
  <c r="D424" i="23"/>
  <c r="E424" i="23"/>
  <c r="B425" i="23"/>
  <c r="D425" i="23"/>
  <c r="E425" i="23"/>
  <c r="B426" i="23"/>
  <c r="D426" i="23"/>
  <c r="E426" i="23"/>
  <c r="B427" i="23"/>
  <c r="D427" i="23"/>
  <c r="E427" i="23"/>
  <c r="B428" i="23"/>
  <c r="D428" i="23"/>
  <c r="E428" i="23"/>
  <c r="B429" i="23"/>
  <c r="D429" i="23"/>
  <c r="E429" i="23"/>
  <c r="B430" i="23"/>
  <c r="D430" i="23"/>
  <c r="E430" i="23"/>
  <c r="B431" i="23"/>
  <c r="D431" i="23"/>
  <c r="E431" i="23"/>
  <c r="B432" i="23"/>
  <c r="D432" i="23"/>
  <c r="E432" i="23"/>
  <c r="B411" i="23"/>
  <c r="D411" i="23"/>
  <c r="E411" i="23"/>
  <c r="B412" i="23"/>
  <c r="D412" i="23"/>
  <c r="E412" i="23"/>
  <c r="B413" i="23"/>
  <c r="D413" i="23"/>
  <c r="E413" i="23"/>
  <c r="B414" i="23"/>
  <c r="D414" i="23"/>
  <c r="E414" i="23"/>
  <c r="B415" i="23"/>
  <c r="D415" i="23"/>
  <c r="E415" i="23"/>
  <c r="B416" i="23"/>
  <c r="D416" i="23"/>
  <c r="E416" i="23"/>
  <c r="B417" i="23"/>
  <c r="D417" i="23"/>
  <c r="E417" i="23"/>
  <c r="B418" i="23"/>
  <c r="D418" i="23"/>
  <c r="E418" i="23"/>
  <c r="B419" i="23"/>
  <c r="D419" i="23"/>
  <c r="E419" i="23"/>
  <c r="B420" i="23"/>
  <c r="D420" i="23"/>
  <c r="E420" i="23"/>
  <c r="B387" i="23"/>
  <c r="D387" i="23"/>
  <c r="E387" i="23"/>
  <c r="B388" i="23"/>
  <c r="D388" i="23"/>
  <c r="E388" i="23"/>
  <c r="B389" i="23"/>
  <c r="D389" i="23"/>
  <c r="E389" i="23"/>
  <c r="B390" i="23"/>
  <c r="D390" i="23"/>
  <c r="E390" i="23"/>
  <c r="B391" i="23"/>
  <c r="D391" i="23"/>
  <c r="E391" i="23"/>
  <c r="B392" i="23"/>
  <c r="D392" i="23"/>
  <c r="E392" i="23"/>
  <c r="B393" i="23"/>
  <c r="D393" i="23"/>
  <c r="E393" i="23"/>
  <c r="B394" i="23"/>
  <c r="D394" i="23"/>
  <c r="E394" i="23"/>
  <c r="B395" i="23"/>
  <c r="D395" i="23"/>
  <c r="E395" i="23"/>
  <c r="B396" i="23"/>
  <c r="D396" i="23"/>
  <c r="E396" i="23"/>
  <c r="B397" i="23"/>
  <c r="D397" i="23"/>
  <c r="E397" i="23"/>
  <c r="B398" i="23"/>
  <c r="D398" i="23"/>
  <c r="E398" i="23"/>
  <c r="B399" i="23"/>
  <c r="D399" i="23"/>
  <c r="E399" i="23"/>
  <c r="B400" i="23"/>
  <c r="D400" i="23"/>
  <c r="E400" i="23"/>
  <c r="B401" i="23"/>
  <c r="D401" i="23"/>
  <c r="E401" i="23"/>
  <c r="B402" i="23"/>
  <c r="D402" i="23"/>
  <c r="E402" i="23"/>
  <c r="B403" i="23"/>
  <c r="D403" i="23"/>
  <c r="E403" i="23"/>
  <c r="B404" i="23"/>
  <c r="D404" i="23"/>
  <c r="E404" i="23"/>
  <c r="B405" i="23"/>
  <c r="D405" i="23"/>
  <c r="E405" i="23"/>
  <c r="B406" i="23"/>
  <c r="D406" i="23"/>
  <c r="E406" i="23"/>
  <c r="B407" i="23"/>
  <c r="D407" i="23"/>
  <c r="E407" i="23"/>
  <c r="B408" i="23"/>
  <c r="D408" i="23"/>
  <c r="E408" i="23"/>
  <c r="B409" i="23"/>
  <c r="D409" i="23"/>
  <c r="E409" i="23"/>
  <c r="B410" i="23"/>
  <c r="D410" i="23"/>
  <c r="E410" i="23"/>
  <c r="D5" i="23"/>
  <c r="E5" i="23"/>
  <c r="D6" i="23"/>
  <c r="E6" i="23"/>
  <c r="D7" i="23"/>
  <c r="E7" i="23"/>
  <c r="D8" i="23"/>
  <c r="E8" i="23"/>
  <c r="D9" i="23"/>
  <c r="E9" i="23"/>
  <c r="D10" i="23"/>
  <c r="E10" i="23"/>
  <c r="D11" i="23"/>
  <c r="E11" i="23"/>
  <c r="D12" i="23"/>
  <c r="E12" i="23"/>
  <c r="D13" i="23"/>
  <c r="E13" i="23"/>
  <c r="D14" i="23"/>
  <c r="E14" i="23"/>
  <c r="D15" i="23"/>
  <c r="E15" i="23"/>
  <c r="D16" i="23"/>
  <c r="E16" i="23"/>
  <c r="D17" i="23"/>
  <c r="E17" i="23"/>
  <c r="D18" i="23"/>
  <c r="E18" i="23"/>
  <c r="D19" i="23"/>
  <c r="E19" i="23"/>
  <c r="D20" i="23"/>
  <c r="E20" i="23"/>
  <c r="D21" i="23"/>
  <c r="E21" i="23"/>
  <c r="D22" i="23"/>
  <c r="E22" i="23"/>
  <c r="D23" i="23"/>
  <c r="E23" i="23"/>
  <c r="D24" i="23"/>
  <c r="E24" i="23"/>
  <c r="D25" i="23"/>
  <c r="E25" i="23"/>
  <c r="D26" i="23"/>
  <c r="E26" i="23"/>
  <c r="D27" i="23"/>
  <c r="E27" i="23"/>
  <c r="D28" i="23"/>
  <c r="E28" i="23"/>
  <c r="D29" i="23"/>
  <c r="E29" i="23"/>
  <c r="D30" i="23"/>
  <c r="E30" i="23"/>
  <c r="D31" i="23"/>
  <c r="E31" i="23"/>
  <c r="D32" i="23"/>
  <c r="E32" i="23"/>
  <c r="D33" i="23"/>
  <c r="E33" i="23"/>
  <c r="D34" i="23"/>
  <c r="E34" i="23"/>
  <c r="D35" i="23"/>
  <c r="E35" i="23"/>
  <c r="D36" i="23"/>
  <c r="E36" i="23"/>
  <c r="D37" i="23"/>
  <c r="E37" i="23"/>
  <c r="D38" i="23"/>
  <c r="E38" i="23"/>
  <c r="D39" i="23"/>
  <c r="E39" i="23"/>
  <c r="D40" i="23"/>
  <c r="E40" i="23"/>
  <c r="D41" i="23"/>
  <c r="E41" i="23"/>
  <c r="D42" i="23"/>
  <c r="E42" i="23"/>
  <c r="D43" i="23"/>
  <c r="E43" i="23"/>
  <c r="D44" i="23"/>
  <c r="E44" i="23"/>
  <c r="D45" i="23"/>
  <c r="E45" i="23"/>
  <c r="D46" i="23"/>
  <c r="E46" i="23"/>
  <c r="D47" i="23"/>
  <c r="E47" i="23"/>
  <c r="D48" i="23"/>
  <c r="E48" i="23"/>
  <c r="D49" i="23"/>
  <c r="E49" i="23"/>
  <c r="D50" i="23"/>
  <c r="E50" i="23"/>
  <c r="D51" i="23"/>
  <c r="E51" i="23"/>
  <c r="D52" i="23"/>
  <c r="E52" i="23"/>
  <c r="D53" i="23"/>
  <c r="E53" i="23"/>
  <c r="D54" i="23"/>
  <c r="E54" i="23"/>
  <c r="D55" i="23"/>
  <c r="E55" i="23"/>
  <c r="D56" i="23"/>
  <c r="E56" i="23"/>
  <c r="D57" i="23"/>
  <c r="E57" i="23"/>
  <c r="D58" i="23"/>
  <c r="E58" i="23"/>
  <c r="D59" i="23"/>
  <c r="E59" i="23"/>
  <c r="D60" i="23"/>
  <c r="E60" i="23"/>
  <c r="D61" i="23"/>
  <c r="E61" i="23"/>
  <c r="D62" i="23"/>
  <c r="E62" i="23"/>
  <c r="D63" i="23"/>
  <c r="E63" i="23"/>
  <c r="D64" i="23"/>
  <c r="E64" i="23"/>
  <c r="D65" i="23"/>
  <c r="E65" i="23"/>
  <c r="D66" i="23"/>
  <c r="E66" i="23"/>
  <c r="D67" i="23"/>
  <c r="E67" i="23"/>
  <c r="D68" i="23"/>
  <c r="E68" i="23"/>
  <c r="D69" i="23"/>
  <c r="E69" i="23"/>
  <c r="D70" i="23"/>
  <c r="E70" i="23"/>
  <c r="D71" i="23"/>
  <c r="E71" i="23"/>
  <c r="D72" i="23"/>
  <c r="E72" i="23"/>
  <c r="D73" i="23"/>
  <c r="E73" i="23"/>
  <c r="D74" i="23"/>
  <c r="E74" i="23"/>
  <c r="D75" i="23"/>
  <c r="E75" i="23"/>
  <c r="D76" i="23"/>
  <c r="E76" i="23"/>
  <c r="D77" i="23"/>
  <c r="E77" i="23"/>
  <c r="D78" i="23"/>
  <c r="E78" i="23"/>
  <c r="D79" i="23"/>
  <c r="E79" i="23"/>
  <c r="D80" i="23"/>
  <c r="E80" i="23"/>
  <c r="D81" i="23"/>
  <c r="E81" i="23"/>
  <c r="D82" i="23"/>
  <c r="E82" i="23"/>
  <c r="D83" i="23"/>
  <c r="E83" i="23"/>
  <c r="D84" i="23"/>
  <c r="E84" i="23"/>
  <c r="D85" i="23"/>
  <c r="E85" i="23"/>
  <c r="D86" i="23"/>
  <c r="E86" i="23"/>
  <c r="D87" i="23"/>
  <c r="E87" i="23"/>
  <c r="D88" i="23"/>
  <c r="E88" i="23"/>
  <c r="D89" i="23"/>
  <c r="E89" i="23"/>
  <c r="D90" i="23"/>
  <c r="E90" i="23"/>
  <c r="D91" i="23"/>
  <c r="E91" i="23"/>
  <c r="D92" i="23"/>
  <c r="E92" i="23"/>
  <c r="D93" i="23"/>
  <c r="E93" i="23"/>
  <c r="D94" i="23"/>
  <c r="E94" i="23"/>
  <c r="D95" i="23"/>
  <c r="E95" i="23"/>
  <c r="D96" i="23"/>
  <c r="E96" i="23"/>
  <c r="D97" i="23"/>
  <c r="E97" i="23"/>
  <c r="D98" i="23"/>
  <c r="E98" i="23"/>
  <c r="D99" i="23"/>
  <c r="E99" i="23"/>
  <c r="D100" i="23"/>
  <c r="E100" i="23"/>
  <c r="D101" i="23"/>
  <c r="E101" i="23"/>
  <c r="D102" i="23"/>
  <c r="E102" i="23"/>
  <c r="D103" i="23"/>
  <c r="E103" i="23"/>
  <c r="D104" i="23"/>
  <c r="E104" i="23"/>
  <c r="D105" i="23"/>
  <c r="E105" i="23"/>
  <c r="D106" i="23"/>
  <c r="E106" i="23"/>
  <c r="D107" i="23"/>
  <c r="E107" i="23"/>
  <c r="D108" i="23"/>
  <c r="E108" i="23"/>
  <c r="D109" i="23"/>
  <c r="E109" i="23"/>
  <c r="D110" i="23"/>
  <c r="E110" i="23"/>
  <c r="D111" i="23"/>
  <c r="E111" i="23"/>
  <c r="D112" i="23"/>
  <c r="E112" i="23"/>
  <c r="D113" i="23"/>
  <c r="E113" i="23"/>
  <c r="D114" i="23"/>
  <c r="E114" i="23"/>
  <c r="D115" i="23"/>
  <c r="E115" i="23"/>
  <c r="D116" i="23"/>
  <c r="E116" i="23"/>
  <c r="D117" i="23"/>
  <c r="E117" i="23"/>
  <c r="D118" i="23"/>
  <c r="E118" i="23"/>
  <c r="D119" i="23"/>
  <c r="E119" i="23"/>
  <c r="D120" i="23"/>
  <c r="E120" i="23"/>
  <c r="D121" i="23"/>
  <c r="E121" i="23"/>
  <c r="D122" i="23"/>
  <c r="E122" i="23"/>
  <c r="D123" i="23"/>
  <c r="E123" i="23"/>
  <c r="D124" i="23"/>
  <c r="E124" i="23"/>
  <c r="D125" i="23"/>
  <c r="E125" i="23"/>
  <c r="D126" i="23"/>
  <c r="E126" i="23"/>
  <c r="D127" i="23"/>
  <c r="E127" i="23"/>
  <c r="D128" i="23"/>
  <c r="E128" i="23"/>
  <c r="D129" i="23"/>
  <c r="E129" i="23"/>
  <c r="D130" i="23"/>
  <c r="E130" i="23"/>
  <c r="D131" i="23"/>
  <c r="E131" i="23"/>
  <c r="D132" i="23"/>
  <c r="E132" i="23"/>
  <c r="D133" i="23"/>
  <c r="E133" i="23"/>
  <c r="D134" i="23"/>
  <c r="E134" i="23"/>
  <c r="D135" i="23"/>
  <c r="E135" i="23"/>
  <c r="D136" i="23"/>
  <c r="E136" i="23"/>
  <c r="D137" i="23"/>
  <c r="E137" i="23"/>
  <c r="D138" i="23"/>
  <c r="E138" i="23"/>
  <c r="D139" i="23"/>
  <c r="E139" i="23"/>
  <c r="D140" i="23"/>
  <c r="E140" i="23"/>
  <c r="D141" i="23"/>
  <c r="E141" i="23"/>
  <c r="D142" i="23"/>
  <c r="E142" i="23"/>
  <c r="D143" i="23"/>
  <c r="E143" i="23"/>
  <c r="D144" i="23"/>
  <c r="E144" i="23"/>
  <c r="D145" i="23"/>
  <c r="E145" i="23"/>
  <c r="D146" i="23"/>
  <c r="E146" i="23"/>
  <c r="D147" i="23"/>
  <c r="E147" i="23"/>
  <c r="D148" i="23"/>
  <c r="E148" i="23"/>
  <c r="D149" i="23"/>
  <c r="E149" i="23"/>
  <c r="D150" i="23"/>
  <c r="E150" i="23"/>
  <c r="D151" i="23"/>
  <c r="E151" i="23"/>
  <c r="D152" i="23"/>
  <c r="E152" i="23"/>
  <c r="D153" i="23"/>
  <c r="E153" i="23"/>
  <c r="D154" i="23"/>
  <c r="E154" i="23"/>
  <c r="D155" i="23"/>
  <c r="E155" i="23"/>
  <c r="D156" i="23"/>
  <c r="E156" i="23"/>
  <c r="D157" i="23"/>
  <c r="E157" i="23"/>
  <c r="D158" i="23"/>
  <c r="E158" i="23"/>
  <c r="D159" i="23"/>
  <c r="E159" i="23"/>
  <c r="D160" i="23"/>
  <c r="E160" i="23"/>
  <c r="D161" i="23"/>
  <c r="E161" i="23"/>
  <c r="D162" i="23"/>
  <c r="E162" i="23"/>
  <c r="D163" i="23"/>
  <c r="E163" i="23"/>
  <c r="D164" i="23"/>
  <c r="E164" i="23"/>
  <c r="D165" i="23"/>
  <c r="E165" i="23"/>
  <c r="D166" i="23"/>
  <c r="E166" i="23"/>
  <c r="D167" i="23"/>
  <c r="E167" i="23"/>
  <c r="D168" i="23"/>
  <c r="E168" i="23"/>
  <c r="D169" i="23"/>
  <c r="E169" i="23"/>
  <c r="D170" i="23"/>
  <c r="E170" i="23"/>
  <c r="D171" i="23"/>
  <c r="E171" i="23"/>
  <c r="D172" i="23"/>
  <c r="E172" i="23"/>
  <c r="D173" i="23"/>
  <c r="E173" i="23"/>
  <c r="D174" i="23"/>
  <c r="E174" i="23"/>
  <c r="D175" i="23"/>
  <c r="E175" i="23"/>
  <c r="D176" i="23"/>
  <c r="E176" i="23"/>
  <c r="D177" i="23"/>
  <c r="E177" i="23"/>
  <c r="D178" i="23"/>
  <c r="E178" i="23"/>
  <c r="D179" i="23"/>
  <c r="E179" i="23"/>
  <c r="D180" i="23"/>
  <c r="E180" i="23"/>
  <c r="D181" i="23"/>
  <c r="E181" i="23"/>
  <c r="D182" i="23"/>
  <c r="E182" i="23"/>
  <c r="D183" i="23"/>
  <c r="E183" i="23"/>
  <c r="D184" i="23"/>
  <c r="E184" i="23"/>
  <c r="D185" i="23"/>
  <c r="E185" i="23"/>
  <c r="D186" i="23"/>
  <c r="E186" i="23"/>
  <c r="D187" i="23"/>
  <c r="E187" i="23"/>
  <c r="D188" i="23"/>
  <c r="E188" i="23"/>
  <c r="D189" i="23"/>
  <c r="E189" i="23"/>
  <c r="D190" i="23"/>
  <c r="E190" i="23"/>
  <c r="D191" i="23"/>
  <c r="E191" i="23"/>
  <c r="D192" i="23"/>
  <c r="E192" i="23"/>
  <c r="D193" i="23"/>
  <c r="E193" i="23"/>
  <c r="D194" i="23"/>
  <c r="E194" i="23"/>
  <c r="D195" i="23"/>
  <c r="E195" i="23"/>
  <c r="D196" i="23"/>
  <c r="E196" i="23"/>
  <c r="D197" i="23"/>
  <c r="E197" i="23"/>
  <c r="D198" i="23"/>
  <c r="E198" i="23"/>
  <c r="D199" i="23"/>
  <c r="E199" i="23"/>
  <c r="D200" i="23"/>
  <c r="E200" i="23"/>
  <c r="D201" i="23"/>
  <c r="E201" i="23"/>
  <c r="D202" i="23"/>
  <c r="E202" i="23"/>
  <c r="D203" i="23"/>
  <c r="E203" i="23"/>
  <c r="D204" i="23"/>
  <c r="E204" i="23"/>
  <c r="D205" i="23"/>
  <c r="E205" i="23"/>
  <c r="D206" i="23"/>
  <c r="E206" i="23"/>
  <c r="D207" i="23"/>
  <c r="E207" i="23"/>
  <c r="D208" i="23"/>
  <c r="E208" i="23"/>
  <c r="D209" i="23"/>
  <c r="E209" i="23"/>
  <c r="D210" i="23"/>
  <c r="E210" i="23"/>
  <c r="D211" i="23"/>
  <c r="E211" i="23"/>
  <c r="D212" i="23"/>
  <c r="E212" i="23"/>
  <c r="D213" i="23"/>
  <c r="E213" i="23"/>
  <c r="D214" i="23"/>
  <c r="E214" i="23"/>
  <c r="D215" i="23"/>
  <c r="E215" i="23"/>
  <c r="D216" i="23"/>
  <c r="E216" i="23"/>
  <c r="D217" i="23"/>
  <c r="E217" i="23"/>
  <c r="D218" i="23"/>
  <c r="E218" i="23"/>
  <c r="D219" i="23"/>
  <c r="E219" i="23"/>
  <c r="D220" i="23"/>
  <c r="E220" i="23"/>
  <c r="D221" i="23"/>
  <c r="E221" i="23"/>
  <c r="D222" i="23"/>
  <c r="E222" i="23"/>
  <c r="D223" i="23"/>
  <c r="E223" i="23"/>
  <c r="D224" i="23"/>
  <c r="E224" i="23"/>
  <c r="D225" i="23"/>
  <c r="E225" i="23"/>
  <c r="D226" i="23"/>
  <c r="E226" i="23"/>
  <c r="D227" i="23"/>
  <c r="E227" i="23"/>
  <c r="D228" i="23"/>
  <c r="E228" i="23"/>
  <c r="D229" i="23"/>
  <c r="E229" i="23"/>
  <c r="D230" i="23"/>
  <c r="E230" i="23"/>
  <c r="D231" i="23"/>
  <c r="E231" i="23"/>
  <c r="D232" i="23"/>
  <c r="E232" i="23"/>
  <c r="D233" i="23"/>
  <c r="E233" i="23"/>
  <c r="D234" i="23"/>
  <c r="E234" i="23"/>
  <c r="D235" i="23"/>
  <c r="E235" i="23"/>
  <c r="D236" i="23"/>
  <c r="E236" i="23"/>
  <c r="D237" i="23"/>
  <c r="E237" i="23"/>
  <c r="D238" i="23"/>
  <c r="E238" i="23"/>
  <c r="D239" i="23"/>
  <c r="E239" i="23"/>
  <c r="D240" i="23"/>
  <c r="E240" i="23"/>
  <c r="D241" i="23"/>
  <c r="E241" i="23"/>
  <c r="D242" i="23"/>
  <c r="E242" i="23"/>
  <c r="D243" i="23"/>
  <c r="E243" i="23"/>
  <c r="D244" i="23"/>
  <c r="E244" i="23"/>
  <c r="D245" i="23"/>
  <c r="E245" i="23"/>
  <c r="D246" i="23"/>
  <c r="E246" i="23"/>
  <c r="D247" i="23"/>
  <c r="E247" i="23"/>
  <c r="D248" i="23"/>
  <c r="E248" i="23"/>
  <c r="D249" i="23"/>
  <c r="E249" i="23"/>
  <c r="D250" i="23"/>
  <c r="E250" i="23"/>
  <c r="D251" i="23"/>
  <c r="E251" i="23"/>
  <c r="D252" i="23"/>
  <c r="E252" i="23"/>
  <c r="D253" i="23"/>
  <c r="E253" i="23"/>
  <c r="D254" i="23"/>
  <c r="E254" i="23"/>
  <c r="D255" i="23"/>
  <c r="E255" i="23"/>
  <c r="D256" i="23"/>
  <c r="E256" i="23"/>
  <c r="D257" i="23"/>
  <c r="E257" i="23"/>
  <c r="D258" i="23"/>
  <c r="E258" i="23"/>
  <c r="D259" i="23"/>
  <c r="E259" i="23"/>
  <c r="D260" i="23"/>
  <c r="E260" i="23"/>
  <c r="D261" i="23"/>
  <c r="E261" i="23"/>
  <c r="D262" i="23"/>
  <c r="E262" i="23"/>
  <c r="D263" i="23"/>
  <c r="E263" i="23"/>
  <c r="D264" i="23"/>
  <c r="E264" i="23"/>
  <c r="D265" i="23"/>
  <c r="E265" i="23"/>
  <c r="D266" i="23"/>
  <c r="E266" i="23"/>
  <c r="D267" i="23"/>
  <c r="E267" i="23"/>
  <c r="D268" i="23"/>
  <c r="E268" i="23"/>
  <c r="D269" i="23"/>
  <c r="E269" i="23"/>
  <c r="D270" i="23"/>
  <c r="E270" i="23"/>
  <c r="D271" i="23"/>
  <c r="E271" i="23"/>
  <c r="D272" i="23"/>
  <c r="E272" i="23"/>
  <c r="D273" i="23"/>
  <c r="E273" i="23"/>
  <c r="D274" i="23"/>
  <c r="E274" i="23"/>
  <c r="D275" i="23"/>
  <c r="E275" i="23"/>
  <c r="D276" i="23"/>
  <c r="E276" i="23"/>
  <c r="D277" i="23"/>
  <c r="E277" i="23"/>
  <c r="D278" i="23"/>
  <c r="E278" i="23"/>
  <c r="D279" i="23"/>
  <c r="E279" i="23"/>
  <c r="D280" i="23"/>
  <c r="E280" i="23"/>
  <c r="D281" i="23"/>
  <c r="E281" i="23"/>
  <c r="D282" i="23"/>
  <c r="E282" i="23"/>
  <c r="D283" i="23"/>
  <c r="E283" i="23"/>
  <c r="D284" i="23"/>
  <c r="E284" i="23"/>
  <c r="D285" i="23"/>
  <c r="E285" i="23"/>
  <c r="D286" i="23"/>
  <c r="E286" i="23"/>
  <c r="D287" i="23"/>
  <c r="E287" i="23"/>
  <c r="D288" i="23"/>
  <c r="E288" i="23"/>
  <c r="D289" i="23"/>
  <c r="E289" i="23"/>
  <c r="D290" i="23"/>
  <c r="E290" i="23"/>
  <c r="D291" i="23"/>
  <c r="E291" i="23"/>
  <c r="D292" i="23"/>
  <c r="E292" i="23"/>
  <c r="D293" i="23"/>
  <c r="E293" i="23"/>
  <c r="D294" i="23"/>
  <c r="E294" i="23"/>
  <c r="D295" i="23"/>
  <c r="E295" i="23"/>
  <c r="D296" i="23"/>
  <c r="E296" i="23"/>
  <c r="D297" i="23"/>
  <c r="E297" i="23"/>
  <c r="D298" i="23"/>
  <c r="E298" i="23"/>
  <c r="D299" i="23"/>
  <c r="E299" i="23"/>
  <c r="D300" i="23"/>
  <c r="E300" i="23"/>
  <c r="D301" i="23"/>
  <c r="E301" i="23"/>
  <c r="D302" i="23"/>
  <c r="E302" i="23"/>
  <c r="D303" i="23"/>
  <c r="E303" i="23"/>
  <c r="D304" i="23"/>
  <c r="E304" i="23"/>
  <c r="D305" i="23"/>
  <c r="E305" i="23"/>
  <c r="D306" i="23"/>
  <c r="E306" i="23"/>
  <c r="D307" i="23"/>
  <c r="E307" i="23"/>
  <c r="D308" i="23"/>
  <c r="E308" i="23"/>
  <c r="D309" i="23"/>
  <c r="E309" i="23"/>
  <c r="D310" i="23"/>
  <c r="E310" i="23"/>
  <c r="D311" i="23"/>
  <c r="E311" i="23"/>
  <c r="D312" i="23"/>
  <c r="E312" i="23"/>
  <c r="D313" i="23"/>
  <c r="E313" i="23"/>
  <c r="D314" i="23"/>
  <c r="E314" i="23"/>
  <c r="D315" i="23"/>
  <c r="E315" i="23"/>
  <c r="D316" i="23"/>
  <c r="E316" i="23"/>
  <c r="D317" i="23"/>
  <c r="E317" i="23"/>
  <c r="D318" i="23"/>
  <c r="E318" i="23"/>
  <c r="D319" i="23"/>
  <c r="E319" i="23"/>
  <c r="D320" i="23"/>
  <c r="E320" i="23"/>
  <c r="D321" i="23"/>
  <c r="E321" i="23"/>
  <c r="D322" i="23"/>
  <c r="E322" i="23"/>
  <c r="D323" i="23"/>
  <c r="E323" i="23"/>
  <c r="D324" i="23"/>
  <c r="E324" i="23"/>
  <c r="D325" i="23"/>
  <c r="E325" i="23"/>
  <c r="D326" i="23"/>
  <c r="E326" i="23"/>
  <c r="D327" i="23"/>
  <c r="E327" i="23"/>
  <c r="D328" i="23"/>
  <c r="E328" i="23"/>
  <c r="D329" i="23"/>
  <c r="E329" i="23"/>
  <c r="D330" i="23"/>
  <c r="E330" i="23"/>
  <c r="D331" i="23"/>
  <c r="E331" i="23"/>
  <c r="D332" i="23"/>
  <c r="E332" i="23"/>
  <c r="D333" i="23"/>
  <c r="E333" i="23"/>
  <c r="D334" i="23"/>
  <c r="E334" i="23"/>
  <c r="D335" i="23"/>
  <c r="E335" i="23"/>
  <c r="D336" i="23"/>
  <c r="E336" i="23"/>
  <c r="D337" i="23"/>
  <c r="E337" i="23"/>
  <c r="D338" i="23"/>
  <c r="E338" i="23"/>
  <c r="D339" i="23"/>
  <c r="E339" i="23"/>
  <c r="D340" i="23"/>
  <c r="E340" i="23"/>
  <c r="D341" i="23"/>
  <c r="E341" i="23"/>
  <c r="D342" i="23"/>
  <c r="E342" i="23"/>
  <c r="D343" i="23"/>
  <c r="E343" i="23"/>
  <c r="D344" i="23"/>
  <c r="E344" i="23"/>
  <c r="D345" i="23"/>
  <c r="E345" i="23"/>
  <c r="D346" i="23"/>
  <c r="E346" i="23"/>
  <c r="D347" i="23"/>
  <c r="E347" i="23"/>
  <c r="D348" i="23"/>
  <c r="E348" i="23"/>
  <c r="D349" i="23"/>
  <c r="E349" i="23"/>
  <c r="D350" i="23"/>
  <c r="E350" i="23"/>
  <c r="D351" i="23"/>
  <c r="E351" i="23"/>
  <c r="D352" i="23"/>
  <c r="E352" i="23"/>
  <c r="D353" i="23"/>
  <c r="E353" i="23"/>
  <c r="D354" i="23"/>
  <c r="E354" i="23"/>
  <c r="D355" i="23"/>
  <c r="E355" i="23"/>
  <c r="D356" i="23"/>
  <c r="E356" i="23"/>
  <c r="D357" i="23"/>
  <c r="E357" i="23"/>
  <c r="D358" i="23"/>
  <c r="E358" i="23"/>
  <c r="D359" i="23"/>
  <c r="E359" i="23"/>
  <c r="D360" i="23"/>
  <c r="E360" i="23"/>
  <c r="D361" i="23"/>
  <c r="E361" i="23"/>
  <c r="D362" i="23"/>
  <c r="E362" i="23"/>
  <c r="D363" i="23"/>
  <c r="E363" i="23"/>
  <c r="D364" i="23"/>
  <c r="E364" i="23"/>
  <c r="D365" i="23"/>
  <c r="E365" i="23"/>
  <c r="D366" i="23"/>
  <c r="E366" i="23"/>
  <c r="D367" i="23"/>
  <c r="E367" i="23"/>
  <c r="D368" i="23"/>
  <c r="E368" i="23"/>
  <c r="D369" i="23"/>
  <c r="E369" i="23"/>
  <c r="D370" i="23"/>
  <c r="E370" i="23"/>
  <c r="D371" i="23"/>
  <c r="E371" i="23"/>
  <c r="D372" i="23"/>
  <c r="E372" i="23"/>
  <c r="D373" i="23"/>
  <c r="E373" i="23"/>
  <c r="D374" i="23"/>
  <c r="E374" i="23"/>
  <c r="D375" i="23"/>
  <c r="E375" i="23"/>
  <c r="D376" i="23"/>
  <c r="E376" i="23"/>
  <c r="D377" i="23"/>
  <c r="E377" i="23"/>
  <c r="D378" i="23"/>
  <c r="E378" i="23"/>
  <c r="D379" i="23"/>
  <c r="E379" i="23"/>
  <c r="D380" i="23"/>
  <c r="E380" i="23"/>
  <c r="D381" i="23"/>
  <c r="E381" i="23"/>
  <c r="D382" i="23"/>
  <c r="E382" i="23"/>
  <c r="D383" i="23"/>
  <c r="E383" i="23"/>
  <c r="D384" i="23"/>
  <c r="E384" i="23"/>
  <c r="D385" i="23"/>
  <c r="E385" i="23"/>
  <c r="D386" i="23"/>
  <c r="E386" i="23"/>
  <c r="E4" i="23"/>
  <c r="D4" i="23"/>
  <c r="B328" i="23"/>
  <c r="B329" i="23"/>
  <c r="B330" i="23"/>
  <c r="B331" i="23"/>
  <c r="B332" i="23"/>
  <c r="B333" i="23"/>
  <c r="B334" i="23"/>
  <c r="B335" i="23"/>
  <c r="B336" i="23"/>
  <c r="B337" i="23"/>
  <c r="B338" i="23"/>
  <c r="B339" i="23"/>
  <c r="B340" i="23"/>
  <c r="B341" i="23"/>
  <c r="B342" i="23"/>
  <c r="B343" i="23"/>
  <c r="B344" i="23"/>
  <c r="B345" i="23"/>
  <c r="B346" i="23"/>
  <c r="B347" i="23"/>
  <c r="B348" i="23"/>
  <c r="B349" i="23"/>
  <c r="B350" i="23"/>
  <c r="B351" i="23"/>
  <c r="B352" i="23"/>
  <c r="B353" i="23"/>
  <c r="B354" i="23"/>
  <c r="B355" i="23"/>
  <c r="B356" i="23"/>
  <c r="B357" i="23"/>
  <c r="B358" i="23"/>
  <c r="B359" i="23"/>
  <c r="B360" i="23"/>
  <c r="B361" i="23"/>
  <c r="B362" i="23"/>
  <c r="B363" i="23"/>
  <c r="B364" i="23"/>
  <c r="B365" i="23"/>
  <c r="B366" i="23"/>
  <c r="B367" i="23"/>
  <c r="B368" i="23"/>
  <c r="B369" i="23"/>
  <c r="B370" i="23"/>
  <c r="B371" i="23"/>
  <c r="B372" i="23"/>
  <c r="B373" i="23"/>
  <c r="B374" i="23"/>
  <c r="B375" i="23"/>
  <c r="B376" i="23"/>
  <c r="B377" i="23"/>
  <c r="B378" i="23"/>
  <c r="B379" i="23"/>
  <c r="B380" i="23"/>
  <c r="B381" i="23"/>
  <c r="B382" i="23"/>
  <c r="B383" i="23"/>
  <c r="B384" i="23"/>
  <c r="B385" i="23"/>
  <c r="B386" i="23"/>
  <c r="H1" i="23"/>
  <c r="A1" i="23"/>
  <c r="A1" i="26" l="1"/>
  <c r="G1" i="26"/>
  <c r="D168" i="22"/>
  <c r="F168" i="22" s="1"/>
  <c r="B5" i="23"/>
  <c r="B6" i="23"/>
  <c r="B7" i="23"/>
  <c r="B8" i="23"/>
  <c r="B9" i="23"/>
  <c r="B10" i="23"/>
  <c r="B11" i="23"/>
  <c r="B12" i="23"/>
  <c r="B13" i="23"/>
  <c r="B14" i="23"/>
  <c r="B15" i="23"/>
  <c r="B16" i="23"/>
  <c r="B17" i="23"/>
  <c r="B18" i="23"/>
  <c r="B19" i="23"/>
  <c r="B20" i="23"/>
  <c r="B21" i="23"/>
  <c r="B22" i="23"/>
  <c r="B23" i="23"/>
  <c r="B24" i="23"/>
  <c r="B25" i="23"/>
  <c r="B26" i="23"/>
  <c r="B27" i="23"/>
  <c r="B28" i="23"/>
  <c r="B29" i="23"/>
  <c r="B30" i="23"/>
  <c r="B31" i="23"/>
  <c r="B32" i="23"/>
  <c r="B33" i="23"/>
  <c r="B34" i="23"/>
  <c r="B35" i="23"/>
  <c r="B36" i="23"/>
  <c r="B37" i="23"/>
  <c r="B38" i="23"/>
  <c r="B39" i="23"/>
  <c r="B40" i="23"/>
  <c r="B41" i="23"/>
  <c r="B42" i="23"/>
  <c r="B43" i="23"/>
  <c r="B44" i="23"/>
  <c r="B45" i="23"/>
  <c r="B46" i="23"/>
  <c r="B47" i="23"/>
  <c r="B48" i="23"/>
  <c r="B49" i="23"/>
  <c r="B50" i="23"/>
  <c r="B51" i="23"/>
  <c r="B52" i="23"/>
  <c r="B53" i="23"/>
  <c r="B54" i="23"/>
  <c r="B55" i="23"/>
  <c r="B56" i="23"/>
  <c r="B57" i="23"/>
  <c r="B58" i="23"/>
  <c r="B59" i="23"/>
  <c r="B60" i="23"/>
  <c r="B61" i="23"/>
  <c r="B62" i="23"/>
  <c r="B63" i="23"/>
  <c r="B64" i="23"/>
  <c r="B65" i="23"/>
  <c r="B66" i="23"/>
  <c r="B67" i="23"/>
  <c r="B68" i="23"/>
  <c r="B69" i="23"/>
  <c r="B70" i="23"/>
  <c r="B71" i="23"/>
  <c r="B72" i="23"/>
  <c r="B73" i="23"/>
  <c r="B74" i="23"/>
  <c r="B75" i="23"/>
  <c r="B76" i="23"/>
  <c r="B77" i="23"/>
  <c r="B78" i="23"/>
  <c r="B79" i="23"/>
  <c r="B80" i="23"/>
  <c r="B81" i="23"/>
  <c r="B82" i="23"/>
  <c r="B83" i="23"/>
  <c r="B84" i="23"/>
  <c r="B85" i="23"/>
  <c r="B86" i="23"/>
  <c r="B87" i="23"/>
  <c r="B88" i="23"/>
  <c r="B89" i="23"/>
  <c r="B90" i="23"/>
  <c r="B91" i="23"/>
  <c r="B92" i="23"/>
  <c r="B93" i="23"/>
  <c r="B94" i="23"/>
  <c r="B95" i="23"/>
  <c r="B96" i="23"/>
  <c r="B97" i="23"/>
  <c r="B98" i="23"/>
  <c r="B99" i="23"/>
  <c r="B100" i="23"/>
  <c r="B101" i="23"/>
  <c r="B102" i="23"/>
  <c r="B103" i="23"/>
  <c r="B104" i="23"/>
  <c r="B105" i="23"/>
  <c r="B106" i="23"/>
  <c r="B107" i="23"/>
  <c r="B108" i="23"/>
  <c r="B109" i="23"/>
  <c r="B110" i="23"/>
  <c r="B111" i="23"/>
  <c r="B112" i="23"/>
  <c r="B113" i="23"/>
  <c r="B114" i="23"/>
  <c r="B115" i="23"/>
  <c r="B116" i="23"/>
  <c r="B117" i="23"/>
  <c r="B118" i="23"/>
  <c r="B119" i="23"/>
  <c r="B120" i="23"/>
  <c r="B121" i="23"/>
  <c r="B122" i="23"/>
  <c r="B123" i="23"/>
  <c r="B124" i="23"/>
  <c r="B125" i="23"/>
  <c r="B126" i="23"/>
  <c r="B127" i="23"/>
  <c r="B128" i="23"/>
  <c r="B129" i="23"/>
  <c r="B130" i="23"/>
  <c r="B131" i="23"/>
  <c r="B132" i="23"/>
  <c r="B133" i="23"/>
  <c r="B134" i="23"/>
  <c r="B135" i="23"/>
  <c r="B136" i="23"/>
  <c r="B137" i="23"/>
  <c r="B138" i="23"/>
  <c r="B139" i="23"/>
  <c r="B140" i="23"/>
  <c r="B141" i="23"/>
  <c r="B142" i="23"/>
  <c r="B143" i="23"/>
  <c r="B144" i="23"/>
  <c r="B145" i="23"/>
  <c r="B146" i="23"/>
  <c r="B147" i="23"/>
  <c r="B148" i="23"/>
  <c r="B149" i="23"/>
  <c r="B150" i="23"/>
  <c r="B151" i="23"/>
  <c r="B152" i="23"/>
  <c r="B153" i="23"/>
  <c r="B154" i="23"/>
  <c r="B155" i="23"/>
  <c r="B156" i="23"/>
  <c r="B157" i="23"/>
  <c r="B158" i="23"/>
  <c r="B159" i="23"/>
  <c r="B160" i="23"/>
  <c r="B161" i="23"/>
  <c r="B162" i="23"/>
  <c r="B163" i="23"/>
  <c r="B164" i="23"/>
  <c r="B165" i="23"/>
  <c r="B166" i="23"/>
  <c r="B167" i="23"/>
  <c r="B168" i="23"/>
  <c r="B169" i="23"/>
  <c r="B170" i="23"/>
  <c r="B171" i="23"/>
  <c r="B172" i="23"/>
  <c r="B173" i="23"/>
  <c r="B174" i="23"/>
  <c r="B175" i="23"/>
  <c r="B176" i="23"/>
  <c r="B177" i="23"/>
  <c r="B178" i="23"/>
  <c r="B179" i="23"/>
  <c r="B180" i="23"/>
  <c r="B181" i="23"/>
  <c r="B182" i="23"/>
  <c r="B183" i="23"/>
  <c r="B184" i="23"/>
  <c r="B185" i="23"/>
  <c r="B186" i="23"/>
  <c r="B187" i="23"/>
  <c r="B188" i="23"/>
  <c r="B189" i="23"/>
  <c r="B190" i="23"/>
  <c r="B191" i="23"/>
  <c r="B192" i="23"/>
  <c r="B193" i="23"/>
  <c r="B194" i="23"/>
  <c r="B195" i="23"/>
  <c r="B196" i="23"/>
  <c r="B197" i="23"/>
  <c r="B198" i="23"/>
  <c r="B199" i="23"/>
  <c r="B200" i="23"/>
  <c r="B201" i="23"/>
  <c r="B202" i="23"/>
  <c r="B203" i="23"/>
  <c r="B204" i="23"/>
  <c r="B205" i="23"/>
  <c r="B206" i="23"/>
  <c r="B207" i="23"/>
  <c r="B208" i="23"/>
  <c r="B209" i="23"/>
  <c r="B210" i="23"/>
  <c r="B211" i="23"/>
  <c r="B212" i="23"/>
  <c r="B213" i="23"/>
  <c r="B214" i="23"/>
  <c r="B215" i="23"/>
  <c r="B216" i="23"/>
  <c r="B217" i="23"/>
  <c r="B218" i="23"/>
  <c r="B219" i="23"/>
  <c r="B220" i="23"/>
  <c r="B221" i="23"/>
  <c r="B222" i="23"/>
  <c r="B223" i="23"/>
  <c r="B224" i="23"/>
  <c r="B225" i="23"/>
  <c r="B226" i="23"/>
  <c r="B227" i="23"/>
  <c r="B228" i="23"/>
  <c r="B229" i="23"/>
  <c r="B230" i="23"/>
  <c r="B231" i="23"/>
  <c r="B232" i="23"/>
  <c r="B233" i="23"/>
  <c r="B234" i="23"/>
  <c r="B235" i="23"/>
  <c r="B236" i="23"/>
  <c r="B237" i="23"/>
  <c r="B238" i="23"/>
  <c r="B239" i="23"/>
  <c r="B240" i="23"/>
  <c r="B241" i="23"/>
  <c r="B242" i="23"/>
  <c r="B243" i="23"/>
  <c r="B244" i="23"/>
  <c r="B245" i="23"/>
  <c r="B246" i="23"/>
  <c r="B247" i="23"/>
  <c r="B248" i="23"/>
  <c r="B249" i="23"/>
  <c r="B250" i="23"/>
  <c r="B251" i="23"/>
  <c r="B252" i="23"/>
  <c r="B253" i="23"/>
  <c r="B254" i="23"/>
  <c r="B255" i="23"/>
  <c r="B256" i="23"/>
  <c r="B257" i="23"/>
  <c r="B258" i="23"/>
  <c r="B259" i="23"/>
  <c r="B260" i="23"/>
  <c r="B261" i="23"/>
  <c r="B262" i="23"/>
  <c r="B263" i="23"/>
  <c r="B264" i="23"/>
  <c r="B265" i="23"/>
  <c r="B266" i="23"/>
  <c r="B267" i="23"/>
  <c r="B268" i="23"/>
  <c r="B269" i="23"/>
  <c r="B270" i="23"/>
  <c r="B271" i="23"/>
  <c r="B272" i="23"/>
  <c r="B273" i="23"/>
  <c r="B274" i="23"/>
  <c r="B275" i="23"/>
  <c r="B276" i="23"/>
  <c r="B277" i="23"/>
  <c r="B278" i="23"/>
  <c r="B279" i="23"/>
  <c r="B280" i="23"/>
  <c r="B281" i="23"/>
  <c r="B282" i="23"/>
  <c r="B283" i="23"/>
  <c r="B284" i="23"/>
  <c r="B285" i="23"/>
  <c r="B286" i="23"/>
  <c r="B287" i="23"/>
  <c r="B288" i="23"/>
  <c r="B289" i="23"/>
  <c r="B290" i="23"/>
  <c r="B291" i="23"/>
  <c r="B292" i="23"/>
  <c r="B293" i="23"/>
  <c r="B294" i="23"/>
  <c r="B295" i="23"/>
  <c r="B296" i="23"/>
  <c r="B297" i="23"/>
  <c r="B298" i="23"/>
  <c r="B299" i="23"/>
  <c r="B300" i="23"/>
  <c r="B301" i="23"/>
  <c r="B302" i="23"/>
  <c r="B303" i="23"/>
  <c r="B304" i="23"/>
  <c r="B305" i="23"/>
  <c r="B306" i="23"/>
  <c r="B307" i="23"/>
  <c r="B308" i="23"/>
  <c r="B309" i="23"/>
  <c r="B310" i="23"/>
  <c r="B311" i="23"/>
  <c r="B312" i="23"/>
  <c r="B313" i="23"/>
  <c r="B314" i="23"/>
  <c r="B315" i="23"/>
  <c r="B316" i="23"/>
  <c r="B317" i="23"/>
  <c r="B318" i="23"/>
  <c r="B319" i="23"/>
  <c r="B320" i="23"/>
  <c r="B321" i="23"/>
  <c r="B322" i="23"/>
  <c r="B323" i="23"/>
  <c r="B324" i="23"/>
  <c r="B325" i="23"/>
  <c r="B326" i="23"/>
  <c r="B327" i="23"/>
  <c r="B4" i="23"/>
  <c r="E9" i="22"/>
  <c r="F9" i="22" s="1"/>
  <c r="F7" i="23" s="1"/>
  <c r="E12" i="22"/>
  <c r="F12" i="22" s="1"/>
  <c r="E15" i="22"/>
  <c r="F15" i="22" s="1"/>
  <c r="F13" i="23" s="1"/>
  <c r="E18" i="22"/>
  <c r="F18" i="22" s="1"/>
  <c r="E21" i="22"/>
  <c r="F21" i="22" s="1"/>
  <c r="F24" i="22"/>
  <c r="E30" i="22"/>
  <c r="F30" i="22" s="1"/>
  <c r="E33" i="22"/>
  <c r="F33" i="22" s="1"/>
  <c r="G33" i="22" s="1"/>
  <c r="E36" i="22"/>
  <c r="E37" i="22"/>
  <c r="F37" i="22" s="1"/>
  <c r="E40" i="22"/>
  <c r="F40" i="22" s="1"/>
  <c r="E43" i="22"/>
  <c r="F43" i="22" s="1"/>
  <c r="E46" i="22"/>
  <c r="F46" i="22" s="1"/>
  <c r="E49" i="22"/>
  <c r="F49" i="22" s="1"/>
  <c r="E52" i="22"/>
  <c r="F52" i="22" s="1"/>
  <c r="E55" i="22"/>
  <c r="F55" i="22" s="1"/>
  <c r="E58" i="22"/>
  <c r="F58" i="22" s="1"/>
  <c r="E61" i="22"/>
  <c r="E62" i="22"/>
  <c r="F62" i="22" s="1"/>
  <c r="E65" i="22"/>
  <c r="F65" i="22" s="1"/>
  <c r="E68" i="22"/>
  <c r="F68" i="22" s="1"/>
  <c r="E71" i="22"/>
  <c r="F71" i="22" s="1"/>
  <c r="E74" i="22"/>
  <c r="F74" i="22" s="1"/>
  <c r="E77" i="22"/>
  <c r="F77" i="22" s="1"/>
  <c r="E80" i="22"/>
  <c r="F80" i="22" s="1"/>
  <c r="E83" i="22"/>
  <c r="F83" i="22" s="1"/>
  <c r="E86" i="22"/>
  <c r="F86" i="22" s="1"/>
  <c r="E89" i="22"/>
  <c r="F89" i="22" s="1"/>
  <c r="E92" i="22"/>
  <c r="F92" i="22" s="1"/>
  <c r="G92" i="22" s="1"/>
  <c r="E95" i="22"/>
  <c r="F95" i="22" s="1"/>
  <c r="E98" i="22"/>
  <c r="F98" i="22" s="1"/>
  <c r="G98" i="22" s="1"/>
  <c r="E101" i="22"/>
  <c r="F101" i="22" s="1"/>
  <c r="E104" i="22"/>
  <c r="F104" i="22" s="1"/>
  <c r="E107" i="22"/>
  <c r="F107" i="22" s="1"/>
  <c r="E110" i="22"/>
  <c r="F110" i="22" s="1"/>
  <c r="E113" i="22"/>
  <c r="E114" i="22"/>
  <c r="F114" i="22" s="1"/>
  <c r="E117" i="22"/>
  <c r="F117" i="22" s="1"/>
  <c r="H117" i="22" s="1"/>
  <c r="E120" i="22"/>
  <c r="F120" i="22" s="1"/>
  <c r="H120" i="22" s="1"/>
  <c r="E123" i="22"/>
  <c r="F123" i="22" s="1"/>
  <c r="E126" i="22"/>
  <c r="F126" i="22" s="1"/>
  <c r="E129" i="22"/>
  <c r="F129" i="22" s="1"/>
  <c r="E132" i="22"/>
  <c r="F132" i="22" s="1"/>
  <c r="E135" i="22"/>
  <c r="F135" i="22" s="1"/>
  <c r="E138" i="22"/>
  <c r="E139" i="22"/>
  <c r="F139" i="22" s="1"/>
  <c r="E142" i="22"/>
  <c r="F142" i="22" s="1"/>
  <c r="E145" i="22"/>
  <c r="F145" i="22" s="1"/>
  <c r="E148" i="22"/>
  <c r="F148" i="22" s="1"/>
  <c r="E151" i="22"/>
  <c r="F151" i="22" s="1"/>
  <c r="E154" i="22"/>
  <c r="F154" i="22" s="1"/>
  <c r="E157" i="22"/>
  <c r="F157" i="22" s="1"/>
  <c r="E160" i="22"/>
  <c r="F160" i="22" s="1"/>
  <c r="E163" i="22"/>
  <c r="F163" i="22" s="1"/>
  <c r="E166" i="22"/>
  <c r="F166" i="22" s="1"/>
  <c r="E169" i="22"/>
  <c r="F169" i="22" s="1"/>
  <c r="H169" i="22" s="1"/>
  <c r="E172" i="22"/>
  <c r="F172" i="22" s="1"/>
  <c r="E175" i="22"/>
  <c r="F175" i="22" s="1"/>
  <c r="E178" i="22"/>
  <c r="F178" i="22" s="1"/>
  <c r="E181" i="22"/>
  <c r="F181" i="22" s="1"/>
  <c r="E184" i="22"/>
  <c r="E185" i="22"/>
  <c r="F185" i="22" s="1"/>
  <c r="E188" i="22"/>
  <c r="F188" i="22" s="1"/>
  <c r="E191" i="22"/>
  <c r="F191" i="22" s="1"/>
  <c r="E194" i="22"/>
  <c r="F194" i="22" s="1"/>
  <c r="E197" i="22"/>
  <c r="F197" i="22" s="1"/>
  <c r="E200" i="22"/>
  <c r="F200" i="22" s="1"/>
  <c r="E203" i="22"/>
  <c r="F203" i="22" s="1"/>
  <c r="E206" i="22"/>
  <c r="F206" i="22" s="1"/>
  <c r="E209" i="22"/>
  <c r="F209" i="22" s="1"/>
  <c r="E212" i="22"/>
  <c r="F212" i="22" s="1"/>
  <c r="E215" i="22"/>
  <c r="F215" i="22" s="1"/>
  <c r="E218" i="22"/>
  <c r="F218" i="22" s="1"/>
  <c r="E221" i="22"/>
  <c r="F221" i="22" s="1"/>
  <c r="E224" i="22"/>
  <c r="F224" i="22" s="1"/>
  <c r="E227" i="22"/>
  <c r="F227" i="22" s="1"/>
  <c r="E230" i="22"/>
  <c r="F230" i="22" s="1"/>
  <c r="G230" i="22" s="1"/>
  <c r="E233" i="22"/>
  <c r="E234" i="22"/>
  <c r="F234" i="22" s="1"/>
  <c r="E237" i="22"/>
  <c r="F237" i="22" s="1"/>
  <c r="E240" i="22"/>
  <c r="F240" i="22" s="1"/>
  <c r="G240" i="22" s="1"/>
  <c r="E243" i="22"/>
  <c r="F243" i="22" s="1"/>
  <c r="E246" i="22"/>
  <c r="F246" i="22" s="1"/>
  <c r="E249" i="22"/>
  <c r="F249" i="22" s="1"/>
  <c r="E252" i="22"/>
  <c r="F252" i="22" s="1"/>
  <c r="E255" i="22"/>
  <c r="F255" i="22" s="1"/>
  <c r="G255" i="22" s="1"/>
  <c r="E258" i="22"/>
  <c r="F258" i="22" s="1"/>
  <c r="E261" i="22"/>
  <c r="F261" i="22" s="1"/>
  <c r="E264" i="22"/>
  <c r="F264" i="22" s="1"/>
  <c r="E267" i="22"/>
  <c r="F267" i="22" s="1"/>
  <c r="E270" i="22"/>
  <c r="F270" i="22" s="1"/>
  <c r="E273" i="22"/>
  <c r="F273" i="22" s="1"/>
  <c r="E276" i="22"/>
  <c r="F276" i="22" s="1"/>
  <c r="E279" i="22"/>
  <c r="F279" i="22" s="1"/>
  <c r="E282" i="22"/>
  <c r="F282" i="22" s="1"/>
  <c r="H282" i="22" s="1"/>
  <c r="E285" i="22"/>
  <c r="F285" i="22" s="1"/>
  <c r="H285" i="22" s="1"/>
  <c r="E288" i="22"/>
  <c r="E289" i="22"/>
  <c r="F289" i="22" s="1"/>
  <c r="E292" i="22"/>
  <c r="F292" i="22" s="1"/>
  <c r="E295" i="22"/>
  <c r="F295" i="22" s="1"/>
  <c r="E298" i="22"/>
  <c r="F298" i="22" s="1"/>
  <c r="E301" i="22"/>
  <c r="F301" i="22" s="1"/>
  <c r="E304" i="22"/>
  <c r="F304" i="22" s="1"/>
  <c r="E307" i="22"/>
  <c r="F307" i="22" s="1"/>
  <c r="E310" i="22"/>
  <c r="F310" i="22" s="1"/>
  <c r="E313" i="22"/>
  <c r="F313" i="22" s="1"/>
  <c r="E316" i="22"/>
  <c r="F316" i="22" s="1"/>
  <c r="E319" i="22"/>
  <c r="F319" i="22" s="1"/>
  <c r="E322" i="22"/>
  <c r="F322" i="22" s="1"/>
  <c r="E325" i="22"/>
  <c r="F325" i="22" s="1"/>
  <c r="E328" i="22"/>
  <c r="E329" i="22"/>
  <c r="F329" i="22" s="1"/>
  <c r="G329" i="22" s="1"/>
  <c r="E332" i="22"/>
  <c r="F332" i="22" s="1"/>
  <c r="E335" i="22"/>
  <c r="F335" i="22" s="1"/>
  <c r="E338" i="22"/>
  <c r="F338" i="22" s="1"/>
  <c r="E341" i="22"/>
  <c r="F341" i="22" s="1"/>
  <c r="E344" i="22"/>
  <c r="F344" i="22" s="1"/>
  <c r="E347" i="22"/>
  <c r="F347" i="22" s="1"/>
  <c r="E350" i="22"/>
  <c r="F350" i="22" s="1"/>
  <c r="G350" i="22" s="1"/>
  <c r="E353" i="22"/>
  <c r="F353" i="22" s="1"/>
  <c r="F351" i="23" s="1"/>
  <c r="E356" i="22"/>
  <c r="F356" i="22" s="1"/>
  <c r="E359" i="22"/>
  <c r="F359" i="22" s="1"/>
  <c r="E362" i="22"/>
  <c r="F362" i="22" s="1"/>
  <c r="E365" i="22"/>
  <c r="F365" i="22" s="1"/>
  <c r="E368" i="22"/>
  <c r="F368" i="22" s="1"/>
  <c r="E371" i="22"/>
  <c r="F371" i="22" s="1"/>
  <c r="E374" i="22"/>
  <c r="E375" i="22"/>
  <c r="F375" i="22" s="1"/>
  <c r="E378" i="22"/>
  <c r="F378" i="22" s="1"/>
  <c r="E381" i="22"/>
  <c r="F381" i="22" s="1"/>
  <c r="E384" i="22"/>
  <c r="F384" i="22" s="1"/>
  <c r="E387" i="22"/>
  <c r="F387" i="22" s="1"/>
  <c r="E390" i="22"/>
  <c r="F390" i="22" s="1"/>
  <c r="E393" i="22"/>
  <c r="F393" i="22" s="1"/>
  <c r="E396" i="22"/>
  <c r="E397" i="22"/>
  <c r="F397" i="22" s="1"/>
  <c r="E400" i="22"/>
  <c r="F400" i="22" s="1"/>
  <c r="E403" i="22"/>
  <c r="F403" i="22" s="1"/>
  <c r="E406" i="22"/>
  <c r="F406" i="22" s="1"/>
  <c r="E409" i="22"/>
  <c r="F409" i="22" s="1"/>
  <c r="E412" i="22"/>
  <c r="F412" i="22" s="1"/>
  <c r="E415" i="22"/>
  <c r="F415" i="22" s="1"/>
  <c r="E418" i="22"/>
  <c r="F418" i="22" s="1"/>
  <c r="E421" i="22"/>
  <c r="F421" i="22" s="1"/>
  <c r="E424" i="22"/>
  <c r="E425" i="22"/>
  <c r="F425" i="22" s="1"/>
  <c r="F423" i="23" s="1"/>
  <c r="E428" i="22"/>
  <c r="F428" i="22" s="1"/>
  <c r="E431" i="22"/>
  <c r="F431" i="22" s="1"/>
  <c r="E434" i="22"/>
  <c r="F434" i="22" s="1"/>
  <c r="E437" i="22"/>
  <c r="F437" i="22" s="1"/>
  <c r="E440" i="22"/>
  <c r="F440" i="22" s="1"/>
  <c r="E443" i="22"/>
  <c r="F443" i="22" s="1"/>
  <c r="E446" i="22"/>
  <c r="E447" i="22"/>
  <c r="F447" i="22" s="1"/>
  <c r="E450" i="22"/>
  <c r="F450" i="22" s="1"/>
  <c r="E453" i="22"/>
  <c r="F453" i="22" s="1"/>
  <c r="E456" i="22"/>
  <c r="F456" i="22" s="1"/>
  <c r="H456" i="22" s="1"/>
  <c r="E459" i="22"/>
  <c r="F459" i="22" s="1"/>
  <c r="E462" i="22"/>
  <c r="F462" i="22" s="1"/>
  <c r="E465" i="22"/>
  <c r="F465" i="22" s="1"/>
  <c r="E468" i="22"/>
  <c r="F468" i="22" s="1"/>
  <c r="E471" i="22"/>
  <c r="F471" i="22" s="1"/>
  <c r="E474" i="22"/>
  <c r="F474" i="22" s="1"/>
  <c r="E477" i="22"/>
  <c r="E478" i="22"/>
  <c r="F478" i="22" s="1"/>
  <c r="E481" i="22"/>
  <c r="F481" i="22" s="1"/>
  <c r="E484" i="22"/>
  <c r="F484" i="22" s="1"/>
  <c r="E487" i="22"/>
  <c r="F487" i="22" s="1"/>
  <c r="E490" i="22"/>
  <c r="F490" i="22" s="1"/>
  <c r="E493" i="22"/>
  <c r="F493" i="22" s="1"/>
  <c r="E496" i="22"/>
  <c r="F496" i="22" s="1"/>
  <c r="H27" i="22" l="1"/>
  <c r="F25" i="23"/>
  <c r="F60" i="23"/>
  <c r="G62" i="22"/>
  <c r="G425" i="22"/>
  <c r="G437" i="22"/>
  <c r="F435" i="23"/>
  <c r="H437" i="22"/>
  <c r="F369" i="23"/>
  <c r="H371" i="22"/>
  <c r="G371" i="22"/>
  <c r="H95" i="22"/>
  <c r="F93" i="23"/>
  <c r="F366" i="23"/>
  <c r="H368" i="22"/>
  <c r="G368" i="22"/>
  <c r="G332" i="22"/>
  <c r="F330" i="23"/>
  <c r="H332" i="22"/>
  <c r="H397" i="22"/>
  <c r="F395" i="23"/>
  <c r="G462" i="22"/>
  <c r="F460" i="23"/>
  <c r="H462" i="22"/>
  <c r="F28" i="23"/>
  <c r="H30" i="22"/>
  <c r="H406" i="22"/>
  <c r="F404" i="23"/>
  <c r="G338" i="22"/>
  <c r="F336" i="23"/>
  <c r="H234" i="22"/>
  <c r="F232" i="23"/>
  <c r="G234" i="22"/>
  <c r="H98" i="22"/>
  <c r="F96" i="23"/>
  <c r="H447" i="22"/>
  <c r="F445" i="23"/>
  <c r="G447" i="22"/>
  <c r="H381" i="22"/>
  <c r="F379" i="23"/>
  <c r="G381" i="22"/>
  <c r="G160" i="22"/>
  <c r="F158" i="23"/>
  <c r="H160" i="22"/>
  <c r="G471" i="22"/>
  <c r="F469" i="23"/>
  <c r="G403" i="22"/>
  <c r="F401" i="23"/>
  <c r="H403" i="22"/>
  <c r="G335" i="22"/>
  <c r="F333" i="23"/>
  <c r="H301" i="22"/>
  <c r="F299" i="23"/>
  <c r="H197" i="22"/>
  <c r="F195" i="23"/>
  <c r="F161" i="23"/>
  <c r="G163" i="22"/>
  <c r="H163" i="22"/>
  <c r="G129" i="22"/>
  <c r="F127" i="23"/>
  <c r="H129" i="22"/>
  <c r="H409" i="22"/>
  <c r="F407" i="23"/>
  <c r="H344" i="22"/>
  <c r="F342" i="23"/>
  <c r="G316" i="22"/>
  <c r="F314" i="23"/>
  <c r="G279" i="22"/>
  <c r="F277" i="23"/>
  <c r="H185" i="22"/>
  <c r="F183" i="23"/>
  <c r="F81" i="23"/>
  <c r="G83" i="22"/>
  <c r="H83" i="22"/>
  <c r="H468" i="22"/>
  <c r="F466" i="23"/>
  <c r="F398" i="23"/>
  <c r="H400" i="22"/>
  <c r="G400" i="22"/>
  <c r="F296" i="23"/>
  <c r="H298" i="22"/>
  <c r="G264" i="22"/>
  <c r="F262" i="23"/>
  <c r="H264" i="22"/>
  <c r="F228" i="23"/>
  <c r="H230" i="22"/>
  <c r="H194" i="22"/>
  <c r="F192" i="23"/>
  <c r="G194" i="22"/>
  <c r="H126" i="22"/>
  <c r="F124" i="23"/>
  <c r="G126" i="22"/>
  <c r="F90" i="23"/>
  <c r="H92" i="22"/>
  <c r="G58" i="22"/>
  <c r="F56" i="23"/>
  <c r="F19" i="23"/>
  <c r="G21" i="22"/>
  <c r="G474" i="22"/>
  <c r="F472" i="23"/>
  <c r="H55" i="22"/>
  <c r="F53" i="23"/>
  <c r="G55" i="22"/>
  <c r="G465" i="22"/>
  <c r="F463" i="23"/>
  <c r="H465" i="22"/>
  <c r="G431" i="22"/>
  <c r="F429" i="23"/>
  <c r="G365" i="22"/>
  <c r="F363" i="23"/>
  <c r="H295" i="22"/>
  <c r="F293" i="23"/>
  <c r="G261" i="22"/>
  <c r="F259" i="23"/>
  <c r="H261" i="22"/>
  <c r="H191" i="22"/>
  <c r="F189" i="23"/>
  <c r="H157" i="22"/>
  <c r="F155" i="23"/>
  <c r="G157" i="22"/>
  <c r="F87" i="23"/>
  <c r="G89" i="22"/>
  <c r="H89" i="22"/>
  <c r="F16" i="23"/>
  <c r="G18" i="22"/>
  <c r="H18" i="22"/>
  <c r="G212" i="22"/>
  <c r="F210" i="23"/>
  <c r="F146" i="23"/>
  <c r="G148" i="22"/>
  <c r="H148" i="22"/>
  <c r="H431" i="22"/>
  <c r="H21" i="22"/>
  <c r="F426" i="23"/>
  <c r="H428" i="22"/>
  <c r="G428" i="22"/>
  <c r="H362" i="22"/>
  <c r="F360" i="23"/>
  <c r="H258" i="22"/>
  <c r="F256" i="23"/>
  <c r="H154" i="22"/>
  <c r="F152" i="23"/>
  <c r="G120" i="22"/>
  <c r="F118" i="23"/>
  <c r="H86" i="22"/>
  <c r="F84" i="23"/>
  <c r="H52" i="22"/>
  <c r="F50" i="23"/>
  <c r="G52" i="22"/>
  <c r="H175" i="22"/>
  <c r="F173" i="23"/>
  <c r="G110" i="22"/>
  <c r="F108" i="23"/>
  <c r="F78" i="23"/>
  <c r="H80" i="22"/>
  <c r="G80" i="22"/>
  <c r="H493" i="22"/>
  <c r="F491" i="23"/>
  <c r="H459" i="22"/>
  <c r="F457" i="23"/>
  <c r="F391" i="23"/>
  <c r="H393" i="22"/>
  <c r="G393" i="22"/>
  <c r="H359" i="22"/>
  <c r="F357" i="23"/>
  <c r="F323" i="23"/>
  <c r="H325" i="22"/>
  <c r="G325" i="22"/>
  <c r="G289" i="22"/>
  <c r="F287" i="23"/>
  <c r="H289" i="22"/>
  <c r="F253" i="23"/>
  <c r="H255" i="22"/>
  <c r="G221" i="22"/>
  <c r="F219" i="23"/>
  <c r="H151" i="22"/>
  <c r="F149" i="23"/>
  <c r="G151" i="22"/>
  <c r="F115" i="23"/>
  <c r="G117" i="22"/>
  <c r="G49" i="22"/>
  <c r="F47" i="23"/>
  <c r="F302" i="23"/>
  <c r="H304" i="22"/>
  <c r="G304" i="22"/>
  <c r="H12" i="22"/>
  <c r="F10" i="23"/>
  <c r="G298" i="22"/>
  <c r="H425" i="22"/>
  <c r="H123" i="22"/>
  <c r="F121" i="23"/>
  <c r="H43" i="22"/>
  <c r="F41" i="23"/>
  <c r="G43" i="22"/>
  <c r="G77" i="22"/>
  <c r="F75" i="23"/>
  <c r="F225" i="23"/>
  <c r="H227" i="22"/>
  <c r="G227" i="22"/>
  <c r="H200" i="22"/>
  <c r="F198" i="23"/>
  <c r="G172" i="22"/>
  <c r="F170" i="23"/>
  <c r="H172" i="22"/>
  <c r="G434" i="22"/>
  <c r="F432" i="23"/>
  <c r="H434" i="22"/>
  <c r="H267" i="22"/>
  <c r="F265" i="23"/>
  <c r="H484" i="22"/>
  <c r="F482" i="23"/>
  <c r="G484" i="22"/>
  <c r="H418" i="22"/>
  <c r="F416" i="23"/>
  <c r="G282" i="22"/>
  <c r="F280" i="23"/>
  <c r="F244" i="23"/>
  <c r="H246" i="22"/>
  <c r="G246" i="22"/>
  <c r="F140" i="23"/>
  <c r="H142" i="22"/>
  <c r="H40" i="22"/>
  <c r="F38" i="23"/>
  <c r="H356" i="22"/>
  <c r="F354" i="23"/>
  <c r="F327" i="23"/>
  <c r="H329" i="22"/>
  <c r="H292" i="22"/>
  <c r="F290" i="23"/>
  <c r="G135" i="22"/>
  <c r="F133" i="23"/>
  <c r="H68" i="22"/>
  <c r="F66" i="23"/>
  <c r="G142" i="22"/>
  <c r="H313" i="22"/>
  <c r="F311" i="23"/>
  <c r="H243" i="22"/>
  <c r="F241" i="23"/>
  <c r="G209" i="22"/>
  <c r="F207" i="23"/>
  <c r="F137" i="23"/>
  <c r="G139" i="22"/>
  <c r="H139" i="22"/>
  <c r="F69" i="23"/>
  <c r="H71" i="22"/>
  <c r="G71" i="22"/>
  <c r="H37" i="22"/>
  <c r="F35" i="23"/>
  <c r="G37" i="22"/>
  <c r="G450" i="22"/>
  <c r="F448" i="23"/>
  <c r="G356" i="22"/>
  <c r="G237" i="22"/>
  <c r="F235" i="23"/>
  <c r="G107" i="22"/>
  <c r="F105" i="23"/>
  <c r="H481" i="22"/>
  <c r="F479" i="23"/>
  <c r="G481" i="22"/>
  <c r="H415" i="22"/>
  <c r="F413" i="23"/>
  <c r="H347" i="22"/>
  <c r="F345" i="23"/>
  <c r="H478" i="22"/>
  <c r="F476" i="23"/>
  <c r="G478" i="22"/>
  <c r="H412" i="22"/>
  <c r="F410" i="23"/>
  <c r="H378" i="22"/>
  <c r="F376" i="23"/>
  <c r="G378" i="22"/>
  <c r="G310" i="22"/>
  <c r="F308" i="23"/>
  <c r="H310" i="22"/>
  <c r="H206" i="22"/>
  <c r="F204" i="23"/>
  <c r="G104" i="22"/>
  <c r="F102" i="23"/>
  <c r="G487" i="22"/>
  <c r="F485" i="23"/>
  <c r="H421" i="22"/>
  <c r="F419" i="23"/>
  <c r="G319" i="22"/>
  <c r="F317" i="23"/>
  <c r="H319" i="22"/>
  <c r="G224" i="22"/>
  <c r="F222" i="23"/>
  <c r="H224" i="22"/>
  <c r="H188" i="22"/>
  <c r="F186" i="23"/>
  <c r="G30" i="22"/>
  <c r="G341" i="22"/>
  <c r="F339" i="23"/>
  <c r="G249" i="22"/>
  <c r="F247" i="23"/>
  <c r="H249" i="22"/>
  <c r="G145" i="22"/>
  <c r="F143" i="23"/>
  <c r="G456" i="22"/>
  <c r="F454" i="23"/>
  <c r="H252" i="22"/>
  <c r="F250" i="23"/>
  <c r="G65" i="22"/>
  <c r="F63" i="23"/>
  <c r="H65" i="22"/>
  <c r="G353" i="22"/>
  <c r="G443" i="22"/>
  <c r="F441" i="23"/>
  <c r="F271" i="23"/>
  <c r="H273" i="22"/>
  <c r="G273" i="22"/>
  <c r="G169" i="22"/>
  <c r="F167" i="23"/>
  <c r="H353" i="22"/>
  <c r="H168" i="22"/>
  <c r="F166" i="23"/>
  <c r="H384" i="22"/>
  <c r="F382" i="23"/>
  <c r="H390" i="22"/>
  <c r="F388" i="23"/>
  <c r="G285" i="22"/>
  <c r="F283" i="23"/>
  <c r="G181" i="22"/>
  <c r="F179" i="23"/>
  <c r="H181" i="22"/>
  <c r="F348" i="23"/>
  <c r="H350" i="22"/>
  <c r="F164" i="23"/>
  <c r="G166" i="22"/>
  <c r="H166" i="22"/>
  <c r="F112" i="23"/>
  <c r="H114" i="22"/>
  <c r="G101" i="22"/>
  <c r="F99" i="23"/>
  <c r="H62" i="22"/>
  <c r="H240" i="22"/>
  <c r="F238" i="23"/>
  <c r="H375" i="22"/>
  <c r="F373" i="23"/>
  <c r="H322" i="22"/>
  <c r="F320" i="23"/>
  <c r="H270" i="22"/>
  <c r="F268" i="23"/>
  <c r="G178" i="22"/>
  <c r="F176" i="23"/>
  <c r="G74" i="22"/>
  <c r="F72" i="23"/>
  <c r="G453" i="22"/>
  <c r="F451" i="23"/>
  <c r="H453" i="22"/>
  <c r="G218" i="22"/>
  <c r="F216" i="23"/>
  <c r="H387" i="22"/>
  <c r="F385" i="23"/>
  <c r="H203" i="22"/>
  <c r="F201" i="23"/>
  <c r="H46" i="22"/>
  <c r="F44" i="23"/>
  <c r="H33" i="22"/>
  <c r="F31" i="23"/>
  <c r="G114" i="22"/>
  <c r="F274" i="23"/>
  <c r="H276" i="22"/>
  <c r="G276" i="22"/>
  <c r="H440" i="22"/>
  <c r="F438" i="23"/>
  <c r="H132" i="22"/>
  <c r="F130" i="23"/>
  <c r="G490" i="22"/>
  <c r="F488" i="23"/>
  <c r="H490" i="22"/>
  <c r="F305" i="23"/>
  <c r="H307" i="22"/>
  <c r="F213" i="23"/>
  <c r="G215" i="22"/>
  <c r="H215" i="22"/>
  <c r="G390" i="22"/>
  <c r="G307" i="22"/>
  <c r="G24" i="22"/>
  <c r="F22" i="23"/>
  <c r="H24" i="22"/>
  <c r="H496" i="22"/>
  <c r="F494" i="23"/>
  <c r="G496" i="22"/>
  <c r="G493" i="22"/>
  <c r="H487" i="22"/>
  <c r="H474" i="22"/>
  <c r="H471" i="22"/>
  <c r="G468" i="22"/>
  <c r="G459" i="22"/>
  <c r="H450" i="22"/>
  <c r="H443" i="22"/>
  <c r="G440" i="22"/>
  <c r="G421" i="22"/>
  <c r="G418" i="22"/>
  <c r="G415" i="22"/>
  <c r="G412" i="22"/>
  <c r="G409" i="22"/>
  <c r="G406" i="22"/>
  <c r="G397" i="22"/>
  <c r="G384" i="22"/>
  <c r="G387" i="22"/>
  <c r="G375" i="22"/>
  <c r="H365" i="22"/>
  <c r="G362" i="22"/>
  <c r="G359" i="22"/>
  <c r="G347" i="22"/>
  <c r="G344" i="22"/>
  <c r="H341" i="22"/>
  <c r="H338" i="22"/>
  <c r="H335" i="22"/>
  <c r="G322" i="22"/>
  <c r="H316" i="22"/>
  <c r="G313" i="22"/>
  <c r="G301" i="22"/>
  <c r="G292" i="22"/>
  <c r="G295" i="22"/>
  <c r="H279" i="22"/>
  <c r="G270" i="22"/>
  <c r="G267" i="22"/>
  <c r="G243" i="22"/>
  <c r="G252" i="22"/>
  <c r="G258" i="22"/>
  <c r="H237" i="22"/>
  <c r="H218" i="22"/>
  <c r="H221" i="22"/>
  <c r="H212" i="22"/>
  <c r="H209" i="22"/>
  <c r="G206" i="22"/>
  <c r="G203" i="22"/>
  <c r="G200" i="22"/>
  <c r="G197" i="22"/>
  <c r="G191" i="22"/>
  <c r="G188" i="22"/>
  <c r="G185" i="22"/>
  <c r="H178" i="22"/>
  <c r="G175" i="22"/>
  <c r="G168" i="22"/>
  <c r="H145" i="22"/>
  <c r="G154" i="22"/>
  <c r="H135" i="22"/>
  <c r="G132" i="22"/>
  <c r="G123" i="22"/>
  <c r="H110" i="22"/>
  <c r="H107" i="22"/>
  <c r="H104" i="22"/>
  <c r="H101" i="22"/>
  <c r="G95" i="22"/>
  <c r="G86" i="22"/>
  <c r="H77" i="22"/>
  <c r="H74" i="22"/>
  <c r="G68" i="22"/>
  <c r="H58" i="22"/>
  <c r="H49" i="22"/>
  <c r="G46" i="22"/>
  <c r="G40" i="22"/>
  <c r="G27" i="22"/>
  <c r="G12" i="22"/>
  <c r="H15" i="22"/>
  <c r="G15" i="22"/>
  <c r="H9" i="22"/>
  <c r="G9" i="22"/>
  <c r="E6" i="22"/>
  <c r="D7" i="22"/>
  <c r="D8" i="22"/>
  <c r="F8" i="22" s="1"/>
  <c r="F6" i="23" s="1"/>
  <c r="D10" i="22"/>
  <c r="F10" i="22" s="1"/>
  <c r="F8" i="23" s="1"/>
  <c r="D11" i="22"/>
  <c r="F11" i="22" s="1"/>
  <c r="F9" i="23" s="1"/>
  <c r="D13" i="22"/>
  <c r="F13" i="22" s="1"/>
  <c r="F11" i="23" s="1"/>
  <c r="D14" i="22"/>
  <c r="F14" i="22" s="1"/>
  <c r="G14" i="22" s="1"/>
  <c r="D16" i="22"/>
  <c r="F16" i="22" s="1"/>
  <c r="D17" i="22"/>
  <c r="F17" i="22" s="1"/>
  <c r="D19" i="22"/>
  <c r="F19" i="22" s="1"/>
  <c r="D20" i="22"/>
  <c r="F20" i="22" s="1"/>
  <c r="D22" i="22"/>
  <c r="F22" i="22" s="1"/>
  <c r="D23" i="22"/>
  <c r="F23" i="22" s="1"/>
  <c r="D25" i="22"/>
  <c r="F25" i="22" s="1"/>
  <c r="H25" i="22" s="1"/>
  <c r="D26" i="22"/>
  <c r="F26" i="22" s="1"/>
  <c r="G26" i="22" s="1"/>
  <c r="D28" i="22"/>
  <c r="F28" i="22" s="1"/>
  <c r="D29" i="22"/>
  <c r="F29" i="22" s="1"/>
  <c r="D31" i="22"/>
  <c r="F31" i="22" s="1"/>
  <c r="G31" i="22" s="1"/>
  <c r="D32" i="22"/>
  <c r="F32" i="22" s="1"/>
  <c r="D34" i="22"/>
  <c r="F34" i="22" s="1"/>
  <c r="D35" i="22"/>
  <c r="F35" i="22" s="1"/>
  <c r="D36" i="22"/>
  <c r="F36" i="22" s="1"/>
  <c r="D38" i="22"/>
  <c r="F38" i="22" s="1"/>
  <c r="D39" i="22"/>
  <c r="F39" i="22" s="1"/>
  <c r="D41" i="22"/>
  <c r="F41" i="22" s="1"/>
  <c r="D42" i="22"/>
  <c r="F42" i="22" s="1"/>
  <c r="H42" i="22" s="1"/>
  <c r="D44" i="22"/>
  <c r="F44" i="22" s="1"/>
  <c r="H44" i="22" s="1"/>
  <c r="D45" i="22"/>
  <c r="F45" i="22" s="1"/>
  <c r="H45" i="22" s="1"/>
  <c r="D47" i="22"/>
  <c r="F47" i="22" s="1"/>
  <c r="D48" i="22"/>
  <c r="F48" i="22" s="1"/>
  <c r="G48" i="22" s="1"/>
  <c r="D50" i="22"/>
  <c r="F50" i="22" s="1"/>
  <c r="D51" i="22"/>
  <c r="F51" i="22" s="1"/>
  <c r="D53" i="22"/>
  <c r="F53" i="22" s="1"/>
  <c r="H53" i="22" s="1"/>
  <c r="D54" i="22"/>
  <c r="F54" i="22" s="1"/>
  <c r="H54" i="22" s="1"/>
  <c r="D56" i="22"/>
  <c r="F56" i="22" s="1"/>
  <c r="D57" i="22"/>
  <c r="F57" i="22" s="1"/>
  <c r="D59" i="22"/>
  <c r="F59" i="22" s="1"/>
  <c r="D60" i="22"/>
  <c r="F60" i="22" s="1"/>
  <c r="D61" i="22"/>
  <c r="F61" i="22" s="1"/>
  <c r="D63" i="22"/>
  <c r="F63" i="22" s="1"/>
  <c r="D64" i="22"/>
  <c r="F64" i="22" s="1"/>
  <c r="D66" i="22"/>
  <c r="F66" i="22" s="1"/>
  <c r="G66" i="22" s="1"/>
  <c r="D67" i="22"/>
  <c r="F67" i="22" s="1"/>
  <c r="D69" i="22"/>
  <c r="F69" i="22" s="1"/>
  <c r="D70" i="22"/>
  <c r="F70" i="22" s="1"/>
  <c r="D72" i="22"/>
  <c r="F72" i="22" s="1"/>
  <c r="D73" i="22"/>
  <c r="F73" i="22" s="1"/>
  <c r="H73" i="22" s="1"/>
  <c r="D75" i="22"/>
  <c r="F75" i="22" s="1"/>
  <c r="G75" i="22" s="1"/>
  <c r="D76" i="22"/>
  <c r="F76" i="22" s="1"/>
  <c r="G76" i="22" s="1"/>
  <c r="D78" i="22"/>
  <c r="F78" i="22" s="1"/>
  <c r="G78" i="22" s="1"/>
  <c r="D79" i="22"/>
  <c r="F79" i="22" s="1"/>
  <c r="G79" i="22" s="1"/>
  <c r="D81" i="22"/>
  <c r="F81" i="22" s="1"/>
  <c r="D82" i="22"/>
  <c r="F82" i="22" s="1"/>
  <c r="D84" i="22"/>
  <c r="F84" i="22" s="1"/>
  <c r="H84" i="22" s="1"/>
  <c r="D85" i="22"/>
  <c r="F85" i="22" s="1"/>
  <c r="D87" i="22"/>
  <c r="F87" i="22" s="1"/>
  <c r="D88" i="22"/>
  <c r="F88" i="22" s="1"/>
  <c r="D90" i="22"/>
  <c r="F90" i="22" s="1"/>
  <c r="D91" i="22"/>
  <c r="F91" i="22" s="1"/>
  <c r="D93" i="22"/>
  <c r="F93" i="22" s="1"/>
  <c r="D94" i="22"/>
  <c r="F94" i="22" s="1"/>
  <c r="D96" i="22"/>
  <c r="F96" i="22" s="1"/>
  <c r="D97" i="22"/>
  <c r="F97" i="22" s="1"/>
  <c r="D99" i="22"/>
  <c r="F99" i="22" s="1"/>
  <c r="G99" i="22" s="1"/>
  <c r="D100" i="22"/>
  <c r="F100" i="22" s="1"/>
  <c r="G100" i="22" s="1"/>
  <c r="D102" i="22"/>
  <c r="F102" i="22" s="1"/>
  <c r="G102" i="22" s="1"/>
  <c r="D103" i="22"/>
  <c r="F103" i="22" s="1"/>
  <c r="H103" i="22" s="1"/>
  <c r="D105" i="22"/>
  <c r="F105" i="22" s="1"/>
  <c r="D106" i="22"/>
  <c r="F106" i="22" s="1"/>
  <c r="H106" i="22" s="1"/>
  <c r="D108" i="22"/>
  <c r="F108" i="22" s="1"/>
  <c r="D109" i="22"/>
  <c r="F109" i="22" s="1"/>
  <c r="H109" i="22" s="1"/>
  <c r="D111" i="22"/>
  <c r="F111" i="22" s="1"/>
  <c r="D112" i="22"/>
  <c r="F112" i="22" s="1"/>
  <c r="D113" i="22"/>
  <c r="F113" i="22" s="1"/>
  <c r="D115" i="22"/>
  <c r="F115" i="22" s="1"/>
  <c r="D116" i="22"/>
  <c r="F116" i="22" s="1"/>
  <c r="D118" i="22"/>
  <c r="F118" i="22" s="1"/>
  <c r="D119" i="22"/>
  <c r="F119" i="22" s="1"/>
  <c r="H119" i="22" s="1"/>
  <c r="D121" i="22"/>
  <c r="F121" i="22" s="1"/>
  <c r="D122" i="22"/>
  <c r="F122" i="22" s="1"/>
  <c r="D124" i="22"/>
  <c r="F124" i="22" s="1"/>
  <c r="H124" i="22" s="1"/>
  <c r="D125" i="22"/>
  <c r="F125" i="22" s="1"/>
  <c r="D127" i="22"/>
  <c r="F127" i="22" s="1"/>
  <c r="D128" i="22"/>
  <c r="F128" i="22" s="1"/>
  <c r="D130" i="22"/>
  <c r="F130" i="22" s="1"/>
  <c r="D131" i="22"/>
  <c r="F131" i="22" s="1"/>
  <c r="D133" i="22"/>
  <c r="F133" i="22" s="1"/>
  <c r="D134" i="22"/>
  <c r="F134" i="22" s="1"/>
  <c r="D136" i="22"/>
  <c r="F136" i="22" s="1"/>
  <c r="H136" i="22" s="1"/>
  <c r="D137" i="22"/>
  <c r="F137" i="22" s="1"/>
  <c r="H137" i="22" s="1"/>
  <c r="D138" i="22"/>
  <c r="F138" i="22" s="1"/>
  <c r="D140" i="22"/>
  <c r="F140" i="22" s="1"/>
  <c r="G140" i="22" s="1"/>
  <c r="D141" i="22"/>
  <c r="F141" i="22" s="1"/>
  <c r="D143" i="22"/>
  <c r="F143" i="22" s="1"/>
  <c r="D144" i="22"/>
  <c r="F144" i="22" s="1"/>
  <c r="D146" i="22"/>
  <c r="F146" i="22" s="1"/>
  <c r="D147" i="22"/>
  <c r="F147" i="22" s="1"/>
  <c r="D149" i="22"/>
  <c r="F149" i="22" s="1"/>
  <c r="D150" i="22"/>
  <c r="F150" i="22" s="1"/>
  <c r="D152" i="22"/>
  <c r="F152" i="22" s="1"/>
  <c r="D153" i="22"/>
  <c r="F153" i="22" s="1"/>
  <c r="D155" i="22"/>
  <c r="F155" i="22" s="1"/>
  <c r="G155" i="22" s="1"/>
  <c r="D156" i="22"/>
  <c r="F156" i="22" s="1"/>
  <c r="D158" i="22"/>
  <c r="F158" i="22" s="1"/>
  <c r="H158" i="22" s="1"/>
  <c r="D159" i="22"/>
  <c r="F159" i="22" s="1"/>
  <c r="H159" i="22" s="1"/>
  <c r="D161" i="22"/>
  <c r="F161" i="22" s="1"/>
  <c r="D162" i="22"/>
  <c r="F162" i="22" s="1"/>
  <c r="D164" i="22"/>
  <c r="F164" i="22" s="1"/>
  <c r="D165" i="22"/>
  <c r="F165" i="22" s="1"/>
  <c r="D167" i="22"/>
  <c r="F167" i="22" s="1"/>
  <c r="D170" i="22"/>
  <c r="F170" i="22" s="1"/>
  <c r="H170" i="22" s="1"/>
  <c r="D171" i="22"/>
  <c r="F171" i="22" s="1"/>
  <c r="H171" i="22" s="1"/>
  <c r="D173" i="22"/>
  <c r="F173" i="22" s="1"/>
  <c r="D174" i="22"/>
  <c r="F174" i="22" s="1"/>
  <c r="D176" i="22"/>
  <c r="F176" i="22" s="1"/>
  <c r="D177" i="22"/>
  <c r="F177" i="22" s="1"/>
  <c r="D179" i="22"/>
  <c r="F179" i="22" s="1"/>
  <c r="D180" i="22"/>
  <c r="F180" i="22" s="1"/>
  <c r="D182" i="22"/>
  <c r="F182" i="22" s="1"/>
  <c r="G182" i="22" s="1"/>
  <c r="D183" i="22"/>
  <c r="F183" i="22" s="1"/>
  <c r="D184" i="22"/>
  <c r="F184" i="22" s="1"/>
  <c r="D186" i="22"/>
  <c r="F186" i="22" s="1"/>
  <c r="D187" i="22"/>
  <c r="F187" i="22" s="1"/>
  <c r="D189" i="22"/>
  <c r="F189" i="22" s="1"/>
  <c r="D190" i="22"/>
  <c r="F190" i="22" s="1"/>
  <c r="D192" i="22"/>
  <c r="F192" i="22" s="1"/>
  <c r="D193" i="22"/>
  <c r="F193" i="22" s="1"/>
  <c r="H193" i="22" s="1"/>
  <c r="D195" i="22"/>
  <c r="F195" i="22" s="1"/>
  <c r="D196" i="22"/>
  <c r="F196" i="22" s="1"/>
  <c r="D198" i="22"/>
  <c r="F198" i="22" s="1"/>
  <c r="D199" i="22"/>
  <c r="F199" i="22" s="1"/>
  <c r="G199" i="22" s="1"/>
  <c r="D201" i="22"/>
  <c r="F201" i="22" s="1"/>
  <c r="D202" i="22"/>
  <c r="F202" i="22" s="1"/>
  <c r="D204" i="22"/>
  <c r="F204" i="22" s="1"/>
  <c r="H204" i="22" s="1"/>
  <c r="D205" i="22"/>
  <c r="F205" i="22" s="1"/>
  <c r="D207" i="22"/>
  <c r="F207" i="22" s="1"/>
  <c r="D208" i="22"/>
  <c r="F208" i="22" s="1"/>
  <c r="D210" i="22"/>
  <c r="F210" i="22" s="1"/>
  <c r="H210" i="22" s="1"/>
  <c r="D211" i="22"/>
  <c r="F211" i="22" s="1"/>
  <c r="H211" i="22" s="1"/>
  <c r="D213" i="22"/>
  <c r="F213" i="22" s="1"/>
  <c r="H213" i="22" s="1"/>
  <c r="D214" i="22"/>
  <c r="F214" i="22" s="1"/>
  <c r="H214" i="22" s="1"/>
  <c r="D216" i="22"/>
  <c r="F216" i="22" s="1"/>
  <c r="D217" i="22"/>
  <c r="F217" i="22" s="1"/>
  <c r="D219" i="22"/>
  <c r="F219" i="22" s="1"/>
  <c r="G219" i="22" s="1"/>
  <c r="D220" i="22"/>
  <c r="F220" i="22" s="1"/>
  <c r="G220" i="22" s="1"/>
  <c r="D222" i="22"/>
  <c r="F222" i="22" s="1"/>
  <c r="D223" i="22"/>
  <c r="F223" i="22" s="1"/>
  <c r="D225" i="22"/>
  <c r="F225" i="22" s="1"/>
  <c r="D226" i="22"/>
  <c r="F226" i="22" s="1"/>
  <c r="D228" i="22"/>
  <c r="F228" i="22" s="1"/>
  <c r="D229" i="22"/>
  <c r="F229" i="22" s="1"/>
  <c r="D231" i="22"/>
  <c r="F231" i="22" s="1"/>
  <c r="D232" i="22"/>
  <c r="F232" i="22" s="1"/>
  <c r="D233" i="22"/>
  <c r="F233" i="22" s="1"/>
  <c r="D235" i="22"/>
  <c r="F235" i="22" s="1"/>
  <c r="D236" i="22"/>
  <c r="F236" i="22" s="1"/>
  <c r="D238" i="22"/>
  <c r="F238" i="22" s="1"/>
  <c r="D239" i="22"/>
  <c r="F239" i="22" s="1"/>
  <c r="D241" i="22"/>
  <c r="F241" i="22" s="1"/>
  <c r="D242" i="22"/>
  <c r="F242" i="22" s="1"/>
  <c r="D244" i="22"/>
  <c r="F244" i="22" s="1"/>
  <c r="D245" i="22"/>
  <c r="F245" i="22" s="1"/>
  <c r="G245" i="22" s="1"/>
  <c r="D247" i="22"/>
  <c r="F247" i="22" s="1"/>
  <c r="G247" i="22" s="1"/>
  <c r="D248" i="22"/>
  <c r="F248" i="22" s="1"/>
  <c r="D250" i="22"/>
  <c r="F250" i="22" s="1"/>
  <c r="D251" i="22"/>
  <c r="F251" i="22" s="1"/>
  <c r="H251" i="22" s="1"/>
  <c r="D253" i="22"/>
  <c r="F253" i="22" s="1"/>
  <c r="H253" i="22" s="1"/>
  <c r="D254" i="22"/>
  <c r="F254" i="22" s="1"/>
  <c r="H254" i="22" s="1"/>
  <c r="D256" i="22"/>
  <c r="F256" i="22" s="1"/>
  <c r="H256" i="22" s="1"/>
  <c r="D257" i="22"/>
  <c r="F257" i="22" s="1"/>
  <c r="H257" i="22" s="1"/>
  <c r="D259" i="22"/>
  <c r="F259" i="22" s="1"/>
  <c r="D260" i="22"/>
  <c r="F260" i="22" s="1"/>
  <c r="D262" i="22"/>
  <c r="F262" i="22" s="1"/>
  <c r="D263" i="22"/>
  <c r="F263" i="22" s="1"/>
  <c r="D265" i="22"/>
  <c r="F265" i="22" s="1"/>
  <c r="D266" i="22"/>
  <c r="F266" i="22" s="1"/>
  <c r="G266" i="22" s="1"/>
  <c r="D268" i="22"/>
  <c r="F268" i="22" s="1"/>
  <c r="D269" i="22"/>
  <c r="F269" i="22" s="1"/>
  <c r="D271" i="22"/>
  <c r="F271" i="22" s="1"/>
  <c r="H271" i="22" s="1"/>
  <c r="D272" i="22"/>
  <c r="F272" i="22" s="1"/>
  <c r="D274" i="22"/>
  <c r="F274" i="22" s="1"/>
  <c r="D275" i="22"/>
  <c r="F275" i="22" s="1"/>
  <c r="D277" i="22"/>
  <c r="F277" i="22" s="1"/>
  <c r="D278" i="22"/>
  <c r="F278" i="22" s="1"/>
  <c r="D280" i="22"/>
  <c r="F280" i="22" s="1"/>
  <c r="D281" i="22"/>
  <c r="F281" i="22" s="1"/>
  <c r="G281" i="22" s="1"/>
  <c r="D283" i="22"/>
  <c r="F283" i="22" s="1"/>
  <c r="D284" i="22"/>
  <c r="F284" i="22" s="1"/>
  <c r="D286" i="22"/>
  <c r="F286" i="22" s="1"/>
  <c r="G286" i="22" s="1"/>
  <c r="D287" i="22"/>
  <c r="F287" i="22" s="1"/>
  <c r="G287" i="22" s="1"/>
  <c r="D288" i="22"/>
  <c r="F288" i="22" s="1"/>
  <c r="D290" i="22"/>
  <c r="F290" i="22" s="1"/>
  <c r="D291" i="22"/>
  <c r="F291" i="22" s="1"/>
  <c r="D293" i="22"/>
  <c r="F293" i="22" s="1"/>
  <c r="D294" i="22"/>
  <c r="F294" i="22" s="1"/>
  <c r="H294" i="22" s="1"/>
  <c r="D296" i="22"/>
  <c r="F296" i="22" s="1"/>
  <c r="D297" i="22"/>
  <c r="F297" i="22" s="1"/>
  <c r="H297" i="22" s="1"/>
  <c r="D299" i="22"/>
  <c r="F299" i="22" s="1"/>
  <c r="D300" i="22"/>
  <c r="F300" i="22" s="1"/>
  <c r="H300" i="22" s="1"/>
  <c r="D302" i="22"/>
  <c r="F302" i="22" s="1"/>
  <c r="D303" i="22"/>
  <c r="F303" i="22" s="1"/>
  <c r="D305" i="22"/>
  <c r="F305" i="22" s="1"/>
  <c r="H305" i="22" s="1"/>
  <c r="D306" i="22"/>
  <c r="F306" i="22" s="1"/>
  <c r="D308" i="22"/>
  <c r="F308" i="22" s="1"/>
  <c r="D309" i="22"/>
  <c r="F309" i="22" s="1"/>
  <c r="D311" i="22"/>
  <c r="F311" i="22" s="1"/>
  <c r="H311" i="22" s="1"/>
  <c r="D312" i="22"/>
  <c r="F312" i="22" s="1"/>
  <c r="D314" i="22"/>
  <c r="F314" i="22" s="1"/>
  <c r="D315" i="22"/>
  <c r="F315" i="22" s="1"/>
  <c r="D317" i="22"/>
  <c r="F317" i="22" s="1"/>
  <c r="D318" i="22"/>
  <c r="F318" i="22" s="1"/>
  <c r="D320" i="22"/>
  <c r="F320" i="22" s="1"/>
  <c r="D321" i="22"/>
  <c r="F321" i="22" s="1"/>
  <c r="D323" i="22"/>
  <c r="F323" i="22" s="1"/>
  <c r="D324" i="22"/>
  <c r="F324" i="22" s="1"/>
  <c r="G324" i="22" s="1"/>
  <c r="D326" i="22"/>
  <c r="F326" i="22" s="1"/>
  <c r="D327" i="22"/>
  <c r="F327" i="22" s="1"/>
  <c r="D328" i="22"/>
  <c r="F328" i="22" s="1"/>
  <c r="D330" i="22"/>
  <c r="F330" i="22" s="1"/>
  <c r="D331" i="22"/>
  <c r="F331" i="22" s="1"/>
  <c r="D333" i="22"/>
  <c r="F333" i="22" s="1"/>
  <c r="D334" i="22"/>
  <c r="F334" i="22" s="1"/>
  <c r="D336" i="22"/>
  <c r="F336" i="22" s="1"/>
  <c r="D337" i="22"/>
  <c r="F337" i="22" s="1"/>
  <c r="D339" i="22"/>
  <c r="F339" i="22" s="1"/>
  <c r="D340" i="22"/>
  <c r="F340" i="22" s="1"/>
  <c r="D342" i="22"/>
  <c r="F342" i="22" s="1"/>
  <c r="D343" i="22"/>
  <c r="F343" i="22" s="1"/>
  <c r="D345" i="22"/>
  <c r="F345" i="22" s="1"/>
  <c r="D346" i="22"/>
  <c r="F346" i="22" s="1"/>
  <c r="D348" i="22"/>
  <c r="F348" i="22" s="1"/>
  <c r="G348" i="22" s="1"/>
  <c r="D349" i="22"/>
  <c r="F349" i="22" s="1"/>
  <c r="D351" i="22"/>
  <c r="F351" i="22" s="1"/>
  <c r="D352" i="22"/>
  <c r="F352" i="22" s="1"/>
  <c r="H352" i="22" s="1"/>
  <c r="D354" i="22"/>
  <c r="F354" i="22" s="1"/>
  <c r="D355" i="22"/>
  <c r="F355" i="22" s="1"/>
  <c r="D357" i="22"/>
  <c r="F357" i="22" s="1"/>
  <c r="G357" i="22" s="1"/>
  <c r="D358" i="22"/>
  <c r="F358" i="22" s="1"/>
  <c r="H358" i="22" s="1"/>
  <c r="D360" i="22"/>
  <c r="F360" i="22" s="1"/>
  <c r="D361" i="22"/>
  <c r="F361" i="22" s="1"/>
  <c r="D363" i="22"/>
  <c r="F363" i="22" s="1"/>
  <c r="D364" i="22"/>
  <c r="F364" i="22" s="1"/>
  <c r="D366" i="22"/>
  <c r="F366" i="22" s="1"/>
  <c r="D367" i="22"/>
  <c r="F367" i="22" s="1"/>
  <c r="D369" i="22"/>
  <c r="F369" i="22" s="1"/>
  <c r="D370" i="22"/>
  <c r="F370" i="22" s="1"/>
  <c r="D372" i="22"/>
  <c r="F372" i="22" s="1"/>
  <c r="D373" i="22"/>
  <c r="F373" i="22" s="1"/>
  <c r="D374" i="22"/>
  <c r="F374" i="22" s="1"/>
  <c r="D376" i="22"/>
  <c r="F376" i="22" s="1"/>
  <c r="H376" i="22" s="1"/>
  <c r="D377" i="22"/>
  <c r="F377" i="22" s="1"/>
  <c r="H377" i="22" s="1"/>
  <c r="D379" i="22"/>
  <c r="F379" i="22" s="1"/>
  <c r="D380" i="22"/>
  <c r="F380" i="22" s="1"/>
  <c r="D382" i="22"/>
  <c r="F382" i="22" s="1"/>
  <c r="D383" i="22"/>
  <c r="F383" i="22" s="1"/>
  <c r="D385" i="22"/>
  <c r="F385" i="22" s="1"/>
  <c r="H385" i="22" s="1"/>
  <c r="D386" i="22"/>
  <c r="F386" i="22" s="1"/>
  <c r="H386" i="22" s="1"/>
  <c r="D388" i="22"/>
  <c r="F388" i="22" s="1"/>
  <c r="D389" i="22"/>
  <c r="F389" i="22" s="1"/>
  <c r="H389" i="22" s="1"/>
  <c r="D391" i="22"/>
  <c r="F391" i="22" s="1"/>
  <c r="D392" i="22"/>
  <c r="F392" i="22" s="1"/>
  <c r="D394" i="22"/>
  <c r="F394" i="22" s="1"/>
  <c r="D395" i="22"/>
  <c r="F395" i="22" s="1"/>
  <c r="D396" i="22"/>
  <c r="F396" i="22" s="1"/>
  <c r="D398" i="22"/>
  <c r="F398" i="22" s="1"/>
  <c r="D399" i="22"/>
  <c r="F399" i="22" s="1"/>
  <c r="H399" i="22" s="1"/>
  <c r="D401" i="22"/>
  <c r="F401" i="22" s="1"/>
  <c r="D402" i="22"/>
  <c r="F402" i="22" s="1"/>
  <c r="D404" i="22"/>
  <c r="F404" i="22" s="1"/>
  <c r="D405" i="22"/>
  <c r="F405" i="22" s="1"/>
  <c r="D407" i="22"/>
  <c r="F407" i="22" s="1"/>
  <c r="G407" i="22" s="1"/>
  <c r="D408" i="22"/>
  <c r="F408" i="22" s="1"/>
  <c r="D410" i="22"/>
  <c r="F410" i="22" s="1"/>
  <c r="H410" i="22" s="1"/>
  <c r="D411" i="22"/>
  <c r="F411" i="22" s="1"/>
  <c r="H411" i="22" s="1"/>
  <c r="D413" i="22"/>
  <c r="F413" i="22" s="1"/>
  <c r="D414" i="22"/>
  <c r="F414" i="22" s="1"/>
  <c r="D416" i="22"/>
  <c r="F416" i="22" s="1"/>
  <c r="D417" i="22"/>
  <c r="F417" i="22" s="1"/>
  <c r="D419" i="22"/>
  <c r="F419" i="22" s="1"/>
  <c r="D420" i="22"/>
  <c r="F420" i="22" s="1"/>
  <c r="D422" i="22"/>
  <c r="F422" i="22" s="1"/>
  <c r="D423" i="22"/>
  <c r="F423" i="22" s="1"/>
  <c r="H423" i="22" s="1"/>
  <c r="D424" i="22"/>
  <c r="F424" i="22" s="1"/>
  <c r="D426" i="22"/>
  <c r="F426" i="22" s="1"/>
  <c r="G426" i="22" s="1"/>
  <c r="D427" i="22"/>
  <c r="F427" i="22" s="1"/>
  <c r="D429" i="22"/>
  <c r="F429" i="22" s="1"/>
  <c r="D430" i="22"/>
  <c r="F430" i="22" s="1"/>
  <c r="D432" i="22"/>
  <c r="F432" i="22" s="1"/>
  <c r="D433" i="22"/>
  <c r="F433" i="22" s="1"/>
  <c r="D435" i="22"/>
  <c r="F435" i="22" s="1"/>
  <c r="D436" i="22"/>
  <c r="F436" i="22" s="1"/>
  <c r="G436" i="22" s="1"/>
  <c r="D438" i="22"/>
  <c r="F438" i="22" s="1"/>
  <c r="D439" i="22"/>
  <c r="F439" i="22" s="1"/>
  <c r="D441" i="22"/>
  <c r="F441" i="22" s="1"/>
  <c r="D442" i="22"/>
  <c r="F442" i="22" s="1"/>
  <c r="D444" i="22"/>
  <c r="F444" i="22" s="1"/>
  <c r="H444" i="22" s="1"/>
  <c r="D445" i="22"/>
  <c r="F445" i="22" s="1"/>
  <c r="H445" i="22" s="1"/>
  <c r="D446" i="22"/>
  <c r="F446" i="22" s="1"/>
  <c r="D448" i="22"/>
  <c r="F448" i="22" s="1"/>
  <c r="D449" i="22"/>
  <c r="F449" i="22" s="1"/>
  <c r="D451" i="22"/>
  <c r="F451" i="22" s="1"/>
  <c r="G451" i="22" s="1"/>
  <c r="D452" i="22"/>
  <c r="F452" i="22" s="1"/>
  <c r="G452" i="22" s="1"/>
  <c r="D454" i="22"/>
  <c r="F454" i="22" s="1"/>
  <c r="D455" i="22"/>
  <c r="F455" i="22" s="1"/>
  <c r="D457" i="22"/>
  <c r="F457" i="22" s="1"/>
  <c r="G457" i="22" s="1"/>
  <c r="D458" i="22"/>
  <c r="F458" i="22" s="1"/>
  <c r="G458" i="22" s="1"/>
  <c r="D460" i="22"/>
  <c r="F460" i="22" s="1"/>
  <c r="H460" i="22" s="1"/>
  <c r="D461" i="22"/>
  <c r="F461" i="22" s="1"/>
  <c r="H461" i="22" s="1"/>
  <c r="D463" i="22"/>
  <c r="F463" i="22" s="1"/>
  <c r="D464" i="22"/>
  <c r="F464" i="22" s="1"/>
  <c r="D466" i="22"/>
  <c r="F466" i="22" s="1"/>
  <c r="D467" i="22"/>
  <c r="F467" i="22" s="1"/>
  <c r="D469" i="22"/>
  <c r="F469" i="22" s="1"/>
  <c r="G469" i="22" s="1"/>
  <c r="D470" i="22"/>
  <c r="F470" i="22" s="1"/>
  <c r="D472" i="22"/>
  <c r="F472" i="22" s="1"/>
  <c r="D473" i="22"/>
  <c r="F473" i="22" s="1"/>
  <c r="D475" i="22"/>
  <c r="F475" i="22" s="1"/>
  <c r="D476" i="22"/>
  <c r="F476" i="22" s="1"/>
  <c r="D477" i="22"/>
  <c r="F477" i="22" s="1"/>
  <c r="D479" i="22"/>
  <c r="F479" i="22" s="1"/>
  <c r="D480" i="22"/>
  <c r="F480" i="22" s="1"/>
  <c r="D482" i="22"/>
  <c r="F482" i="22" s="1"/>
  <c r="H482" i="22" s="1"/>
  <c r="D483" i="22"/>
  <c r="F483" i="22" s="1"/>
  <c r="D485" i="22"/>
  <c r="F485" i="22" s="1"/>
  <c r="D486" i="22"/>
  <c r="F486" i="22" s="1"/>
  <c r="D488" i="22"/>
  <c r="F488" i="22" s="1"/>
  <c r="G488" i="22" s="1"/>
  <c r="D489" i="22"/>
  <c r="F489" i="22" s="1"/>
  <c r="D491" i="22"/>
  <c r="F491" i="22" s="1"/>
  <c r="H491" i="22" s="1"/>
  <c r="D492" i="22"/>
  <c r="F492" i="22" s="1"/>
  <c r="D494" i="22"/>
  <c r="F494" i="22" s="1"/>
  <c r="H494" i="22" s="1"/>
  <c r="D495" i="22"/>
  <c r="F495" i="22" s="1"/>
  <c r="H495" i="22" s="1"/>
  <c r="D497" i="22"/>
  <c r="F497" i="22" s="1"/>
  <c r="F495" i="23" s="1"/>
  <c r="D498" i="22"/>
  <c r="F498" i="22" s="1"/>
  <c r="B484" i="22"/>
  <c r="B485" i="22"/>
  <c r="B486" i="22"/>
  <c r="B487" i="22"/>
  <c r="B488" i="22"/>
  <c r="B489" i="22"/>
  <c r="B490" i="22"/>
  <c r="B491" i="22"/>
  <c r="B492" i="22"/>
  <c r="B493" i="22"/>
  <c r="B494" i="22"/>
  <c r="B495" i="22"/>
  <c r="B496" i="22"/>
  <c r="B497" i="22"/>
  <c r="B498" i="22"/>
  <c r="B468" i="22"/>
  <c r="B469" i="22"/>
  <c r="B470" i="22"/>
  <c r="B471" i="22"/>
  <c r="B472" i="22"/>
  <c r="B473" i="22"/>
  <c r="B474" i="22"/>
  <c r="B475" i="22"/>
  <c r="B476" i="22"/>
  <c r="B477" i="22"/>
  <c r="B478" i="22"/>
  <c r="B479" i="22"/>
  <c r="B480" i="22"/>
  <c r="B481" i="22"/>
  <c r="B482" i="22"/>
  <c r="B483" i="22"/>
  <c r="B332" i="22"/>
  <c r="B333" i="22"/>
  <c r="B334" i="22"/>
  <c r="B335" i="22"/>
  <c r="B336" i="22"/>
  <c r="B337" i="22"/>
  <c r="B338" i="22"/>
  <c r="B339" i="22"/>
  <c r="B340" i="22"/>
  <c r="B341" i="22"/>
  <c r="B342" i="22"/>
  <c r="B343" i="22"/>
  <c r="B344" i="22"/>
  <c r="B345" i="22"/>
  <c r="B346" i="22"/>
  <c r="B347" i="22"/>
  <c r="B348" i="22"/>
  <c r="B349" i="22"/>
  <c r="B350" i="22"/>
  <c r="B351" i="22"/>
  <c r="B352" i="22"/>
  <c r="B353" i="22"/>
  <c r="B354" i="22"/>
  <c r="B355" i="22"/>
  <c r="B356" i="22"/>
  <c r="B357" i="22"/>
  <c r="B358" i="22"/>
  <c r="B359" i="22"/>
  <c r="B360" i="22"/>
  <c r="B361" i="22"/>
  <c r="B362" i="22"/>
  <c r="B363" i="22"/>
  <c r="B364" i="22"/>
  <c r="B365" i="22"/>
  <c r="B366" i="22"/>
  <c r="B367" i="22"/>
  <c r="B368" i="22"/>
  <c r="B369" i="22"/>
  <c r="B370" i="22"/>
  <c r="B371" i="22"/>
  <c r="B372" i="22"/>
  <c r="B373" i="22"/>
  <c r="B374" i="22"/>
  <c r="B375" i="22"/>
  <c r="B376" i="22"/>
  <c r="B377" i="22"/>
  <c r="B378" i="22"/>
  <c r="B379" i="22"/>
  <c r="B380" i="22"/>
  <c r="B381" i="22"/>
  <c r="B382" i="22"/>
  <c r="B383" i="22"/>
  <c r="B384" i="22"/>
  <c r="B385" i="22"/>
  <c r="B386" i="22"/>
  <c r="B387" i="22"/>
  <c r="B388" i="22"/>
  <c r="B389" i="22"/>
  <c r="B390" i="22"/>
  <c r="B391" i="22"/>
  <c r="B392" i="22"/>
  <c r="B393" i="22"/>
  <c r="B394" i="22"/>
  <c r="B395" i="22"/>
  <c r="B396" i="22"/>
  <c r="B397" i="22"/>
  <c r="B398" i="22"/>
  <c r="B399" i="22"/>
  <c r="B400" i="22"/>
  <c r="B401" i="22"/>
  <c r="B402" i="22"/>
  <c r="B403" i="22"/>
  <c r="B404" i="22"/>
  <c r="B405" i="22"/>
  <c r="B406" i="22"/>
  <c r="B407" i="22"/>
  <c r="B408" i="22"/>
  <c r="B409" i="22"/>
  <c r="B410" i="22"/>
  <c r="B411" i="22"/>
  <c r="B412" i="22"/>
  <c r="B413" i="22"/>
  <c r="B414" i="22"/>
  <c r="B415" i="22"/>
  <c r="B416" i="22"/>
  <c r="B417" i="22"/>
  <c r="B418" i="22"/>
  <c r="B419" i="22"/>
  <c r="B420" i="22"/>
  <c r="B421" i="22"/>
  <c r="B422" i="22"/>
  <c r="B423" i="22"/>
  <c r="B424" i="22"/>
  <c r="B425" i="22"/>
  <c r="B426" i="22"/>
  <c r="B427" i="22"/>
  <c r="B428" i="22"/>
  <c r="B429" i="22"/>
  <c r="B430" i="22"/>
  <c r="B431" i="22"/>
  <c r="B432" i="22"/>
  <c r="B433" i="22"/>
  <c r="B434" i="22"/>
  <c r="B435" i="22"/>
  <c r="B436" i="22"/>
  <c r="B437" i="22"/>
  <c r="B438" i="22"/>
  <c r="B439" i="22"/>
  <c r="B440" i="22"/>
  <c r="B441" i="22"/>
  <c r="B442" i="22"/>
  <c r="B443" i="22"/>
  <c r="B444" i="22"/>
  <c r="B445" i="22"/>
  <c r="B446" i="22"/>
  <c r="B447" i="22"/>
  <c r="B448" i="22"/>
  <c r="B449" i="22"/>
  <c r="B450" i="22"/>
  <c r="B451" i="22"/>
  <c r="B452" i="22"/>
  <c r="B453" i="22"/>
  <c r="B454" i="22"/>
  <c r="B455" i="22"/>
  <c r="B456" i="22"/>
  <c r="B457" i="22"/>
  <c r="B458" i="22"/>
  <c r="B459" i="22"/>
  <c r="B460" i="22"/>
  <c r="B461" i="22"/>
  <c r="B462" i="22"/>
  <c r="B463" i="22"/>
  <c r="B464" i="22"/>
  <c r="B465" i="22"/>
  <c r="B466" i="22"/>
  <c r="B467" i="22"/>
  <c r="B7" i="22"/>
  <c r="B8" i="22"/>
  <c r="B9" i="22"/>
  <c r="B10" i="22"/>
  <c r="B11" i="22"/>
  <c r="B12" i="22"/>
  <c r="B13" i="22"/>
  <c r="B14" i="22"/>
  <c r="B15" i="22"/>
  <c r="B16" i="22"/>
  <c r="B17" i="22"/>
  <c r="B18" i="22"/>
  <c r="B19" i="22"/>
  <c r="B20" i="22"/>
  <c r="B21" i="22"/>
  <c r="B22" i="22"/>
  <c r="B23" i="22"/>
  <c r="B24" i="22"/>
  <c r="B25" i="22"/>
  <c r="B26" i="22"/>
  <c r="B27" i="22"/>
  <c r="B28" i="22"/>
  <c r="B29" i="22"/>
  <c r="B30" i="22"/>
  <c r="B31" i="22"/>
  <c r="B32" i="22"/>
  <c r="B33" i="22"/>
  <c r="B34" i="22"/>
  <c r="B35" i="22"/>
  <c r="B36" i="22"/>
  <c r="B37" i="22"/>
  <c r="B38" i="22"/>
  <c r="B39" i="22"/>
  <c r="B40" i="22"/>
  <c r="B41" i="22"/>
  <c r="B42" i="22"/>
  <c r="B43" i="22"/>
  <c r="B44" i="22"/>
  <c r="B45" i="22"/>
  <c r="B46" i="22"/>
  <c r="B47" i="22"/>
  <c r="B48" i="22"/>
  <c r="B49" i="22"/>
  <c r="B50" i="22"/>
  <c r="B51" i="22"/>
  <c r="B52" i="22"/>
  <c r="B53" i="22"/>
  <c r="B54" i="22"/>
  <c r="B55" i="22"/>
  <c r="B56" i="22"/>
  <c r="B57" i="22"/>
  <c r="B58" i="22"/>
  <c r="B59" i="22"/>
  <c r="B60" i="22"/>
  <c r="B61" i="22"/>
  <c r="B62" i="22"/>
  <c r="B63" i="22"/>
  <c r="B64" i="22"/>
  <c r="B65" i="22"/>
  <c r="B66" i="22"/>
  <c r="B67" i="22"/>
  <c r="B68" i="22"/>
  <c r="B69" i="22"/>
  <c r="B70" i="22"/>
  <c r="B71" i="22"/>
  <c r="B72" i="22"/>
  <c r="B73" i="22"/>
  <c r="B74" i="22"/>
  <c r="B75" i="22"/>
  <c r="B76" i="22"/>
  <c r="B77" i="22"/>
  <c r="B78" i="22"/>
  <c r="B79" i="22"/>
  <c r="B80" i="22"/>
  <c r="B81" i="22"/>
  <c r="B82" i="22"/>
  <c r="B83" i="22"/>
  <c r="B84" i="22"/>
  <c r="B85" i="22"/>
  <c r="B86" i="22"/>
  <c r="B87" i="22"/>
  <c r="B88" i="22"/>
  <c r="B89" i="22"/>
  <c r="B90" i="22"/>
  <c r="B91" i="22"/>
  <c r="B92" i="22"/>
  <c r="B93" i="22"/>
  <c r="B94" i="22"/>
  <c r="B95" i="22"/>
  <c r="B96" i="22"/>
  <c r="B97" i="22"/>
  <c r="B98" i="22"/>
  <c r="B99" i="22"/>
  <c r="B100" i="22"/>
  <c r="B101" i="22"/>
  <c r="B102" i="22"/>
  <c r="B103" i="22"/>
  <c r="B104" i="22"/>
  <c r="B105" i="22"/>
  <c r="B106" i="22"/>
  <c r="B107" i="22"/>
  <c r="B108" i="22"/>
  <c r="B109" i="22"/>
  <c r="B110" i="22"/>
  <c r="B111" i="22"/>
  <c r="B112" i="22"/>
  <c r="B113" i="22"/>
  <c r="B114" i="22"/>
  <c r="B115" i="22"/>
  <c r="B116" i="22"/>
  <c r="B117" i="22"/>
  <c r="B118" i="22"/>
  <c r="B119" i="22"/>
  <c r="B120" i="22"/>
  <c r="B121" i="22"/>
  <c r="B122" i="22"/>
  <c r="B123" i="22"/>
  <c r="B124" i="22"/>
  <c r="B125" i="22"/>
  <c r="B126" i="22"/>
  <c r="B127" i="22"/>
  <c r="B128" i="22"/>
  <c r="B129" i="22"/>
  <c r="B130" i="22"/>
  <c r="B131" i="22"/>
  <c r="B132" i="22"/>
  <c r="B133" i="22"/>
  <c r="B134" i="22"/>
  <c r="B135" i="22"/>
  <c r="B136" i="22"/>
  <c r="B137" i="22"/>
  <c r="B138" i="22"/>
  <c r="B139" i="22"/>
  <c r="B140" i="22"/>
  <c r="B141" i="22"/>
  <c r="B142" i="22"/>
  <c r="B143" i="22"/>
  <c r="B144" i="22"/>
  <c r="B145" i="22"/>
  <c r="B146" i="22"/>
  <c r="B147" i="22"/>
  <c r="B148" i="22"/>
  <c r="B149" i="22"/>
  <c r="B150" i="22"/>
  <c r="B151" i="22"/>
  <c r="B152" i="22"/>
  <c r="B153" i="22"/>
  <c r="B154" i="22"/>
  <c r="B155" i="22"/>
  <c r="B156" i="22"/>
  <c r="B157" i="22"/>
  <c r="B158" i="22"/>
  <c r="B159" i="22"/>
  <c r="B160" i="22"/>
  <c r="B161" i="22"/>
  <c r="B162" i="22"/>
  <c r="B163" i="22"/>
  <c r="B164" i="22"/>
  <c r="B165" i="22"/>
  <c r="B166" i="22"/>
  <c r="B167" i="22"/>
  <c r="B168" i="22"/>
  <c r="B169" i="22"/>
  <c r="B170" i="22"/>
  <c r="B171" i="22"/>
  <c r="B172" i="22"/>
  <c r="B173" i="22"/>
  <c r="B174" i="22"/>
  <c r="B175" i="22"/>
  <c r="B176" i="22"/>
  <c r="B177" i="22"/>
  <c r="B178" i="22"/>
  <c r="B179" i="22"/>
  <c r="B180" i="22"/>
  <c r="B181" i="22"/>
  <c r="B182" i="22"/>
  <c r="B183" i="22"/>
  <c r="B184" i="22"/>
  <c r="B185" i="22"/>
  <c r="B186" i="22"/>
  <c r="B187" i="22"/>
  <c r="B188" i="22"/>
  <c r="B189" i="22"/>
  <c r="B190" i="22"/>
  <c r="B191" i="22"/>
  <c r="B192" i="22"/>
  <c r="B193" i="22"/>
  <c r="B194" i="22"/>
  <c r="B195" i="22"/>
  <c r="B196" i="22"/>
  <c r="B197" i="22"/>
  <c r="B198" i="22"/>
  <c r="B199" i="22"/>
  <c r="B200" i="22"/>
  <c r="B201" i="22"/>
  <c r="B202" i="22"/>
  <c r="B203" i="22"/>
  <c r="B204" i="22"/>
  <c r="B205" i="22"/>
  <c r="B206" i="22"/>
  <c r="B207" i="22"/>
  <c r="B208" i="22"/>
  <c r="B209" i="22"/>
  <c r="B210" i="22"/>
  <c r="B211" i="22"/>
  <c r="B212" i="22"/>
  <c r="B213" i="22"/>
  <c r="B214" i="22"/>
  <c r="B215" i="22"/>
  <c r="B216" i="22"/>
  <c r="B217" i="22"/>
  <c r="B218" i="22"/>
  <c r="B219" i="22"/>
  <c r="B220" i="22"/>
  <c r="B221" i="22"/>
  <c r="B222" i="22"/>
  <c r="B223" i="22"/>
  <c r="B224" i="22"/>
  <c r="B225" i="22"/>
  <c r="B226" i="22"/>
  <c r="B227" i="22"/>
  <c r="B228" i="22"/>
  <c r="B229" i="22"/>
  <c r="B230" i="22"/>
  <c r="B231" i="22"/>
  <c r="B232" i="22"/>
  <c r="B233" i="22"/>
  <c r="B234" i="22"/>
  <c r="B235" i="22"/>
  <c r="B236" i="22"/>
  <c r="B237" i="22"/>
  <c r="B238" i="22"/>
  <c r="B239" i="22"/>
  <c r="B240" i="22"/>
  <c r="B241" i="22"/>
  <c r="B242" i="22"/>
  <c r="B243" i="22"/>
  <c r="B244" i="22"/>
  <c r="B245" i="22"/>
  <c r="B246" i="22"/>
  <c r="B247" i="22"/>
  <c r="B248" i="22"/>
  <c r="B249" i="22"/>
  <c r="B250" i="22"/>
  <c r="B251" i="22"/>
  <c r="B252" i="22"/>
  <c r="B253" i="22"/>
  <c r="B254" i="22"/>
  <c r="B255" i="22"/>
  <c r="B256" i="22"/>
  <c r="B257" i="22"/>
  <c r="B258" i="22"/>
  <c r="B259" i="22"/>
  <c r="B260" i="22"/>
  <c r="B261" i="22"/>
  <c r="B262" i="22"/>
  <c r="B263" i="22"/>
  <c r="B264" i="22"/>
  <c r="B265" i="22"/>
  <c r="B266" i="22"/>
  <c r="B267" i="22"/>
  <c r="B268" i="22"/>
  <c r="B269" i="22"/>
  <c r="B270" i="22"/>
  <c r="B271" i="22"/>
  <c r="B272" i="22"/>
  <c r="B273" i="22"/>
  <c r="B274" i="22"/>
  <c r="B275" i="22"/>
  <c r="B276" i="22"/>
  <c r="B277" i="22"/>
  <c r="B278" i="22"/>
  <c r="B279" i="22"/>
  <c r="B280" i="22"/>
  <c r="B281" i="22"/>
  <c r="B282" i="22"/>
  <c r="B283" i="22"/>
  <c r="B284" i="22"/>
  <c r="B285" i="22"/>
  <c r="B286" i="22"/>
  <c r="B287" i="22"/>
  <c r="B288" i="22"/>
  <c r="B289" i="22"/>
  <c r="B290" i="22"/>
  <c r="B291" i="22"/>
  <c r="B292" i="22"/>
  <c r="B293" i="22"/>
  <c r="B294" i="22"/>
  <c r="B295" i="22"/>
  <c r="B296" i="22"/>
  <c r="B297" i="22"/>
  <c r="B298" i="22"/>
  <c r="B299" i="22"/>
  <c r="B300" i="22"/>
  <c r="B301" i="22"/>
  <c r="B302" i="22"/>
  <c r="B303" i="22"/>
  <c r="B304" i="22"/>
  <c r="B305" i="22"/>
  <c r="B306" i="22"/>
  <c r="B307" i="22"/>
  <c r="B308" i="22"/>
  <c r="B309" i="22"/>
  <c r="B310" i="22"/>
  <c r="B311" i="22"/>
  <c r="B312" i="22"/>
  <c r="B313" i="22"/>
  <c r="B314" i="22"/>
  <c r="B315" i="22"/>
  <c r="B316" i="22"/>
  <c r="B317" i="22"/>
  <c r="B318" i="22"/>
  <c r="B319" i="22"/>
  <c r="B320" i="22"/>
  <c r="B321" i="22"/>
  <c r="B322" i="22"/>
  <c r="B323" i="22"/>
  <c r="B324" i="22"/>
  <c r="B325" i="22"/>
  <c r="B326" i="22"/>
  <c r="B327" i="22"/>
  <c r="B328" i="22"/>
  <c r="B329" i="22"/>
  <c r="B330" i="22"/>
  <c r="B331" i="22"/>
  <c r="B6" i="22"/>
  <c r="O500" i="21"/>
  <c r="O498" i="21"/>
  <c r="O497" i="21"/>
  <c r="O495" i="21"/>
  <c r="O494" i="21"/>
  <c r="O492" i="21"/>
  <c r="O491" i="21"/>
  <c r="O489" i="21"/>
  <c r="O488" i="21"/>
  <c r="O486" i="21"/>
  <c r="O485" i="21"/>
  <c r="O483" i="21"/>
  <c r="O482" i="21"/>
  <c r="O479" i="21"/>
  <c r="O478" i="21"/>
  <c r="O476" i="21"/>
  <c r="O475" i="21"/>
  <c r="O473" i="21"/>
  <c r="O472" i="21"/>
  <c r="O470" i="21"/>
  <c r="O469" i="21"/>
  <c r="O467" i="21"/>
  <c r="O466" i="21"/>
  <c r="O464" i="21"/>
  <c r="O463" i="21"/>
  <c r="O461" i="21"/>
  <c r="O460" i="21"/>
  <c r="O458" i="21"/>
  <c r="O457" i="21"/>
  <c r="O455" i="21"/>
  <c r="O454" i="21"/>
  <c r="O452" i="21"/>
  <c r="O451" i="21"/>
  <c r="O448" i="21"/>
  <c r="O447" i="21"/>
  <c r="O445" i="21"/>
  <c r="O444" i="21"/>
  <c r="O442" i="21"/>
  <c r="O441" i="21"/>
  <c r="O439" i="21"/>
  <c r="O438" i="21"/>
  <c r="O436" i="21"/>
  <c r="O435" i="21"/>
  <c r="O433" i="21"/>
  <c r="O432" i="21"/>
  <c r="O430" i="21"/>
  <c r="O429" i="21"/>
  <c r="O426" i="21"/>
  <c r="O425" i="21"/>
  <c r="O423" i="21"/>
  <c r="O422" i="21"/>
  <c r="O420" i="21"/>
  <c r="O419" i="21"/>
  <c r="O417" i="21"/>
  <c r="O416" i="21"/>
  <c r="O414" i="21"/>
  <c r="O413" i="21"/>
  <c r="O411" i="21"/>
  <c r="O410" i="21"/>
  <c r="O408" i="21"/>
  <c r="O407" i="21"/>
  <c r="O405" i="21"/>
  <c r="O404" i="21"/>
  <c r="O402" i="21"/>
  <c r="O401" i="21"/>
  <c r="O398" i="21"/>
  <c r="O397" i="21"/>
  <c r="O395" i="21"/>
  <c r="O394" i="21"/>
  <c r="O392" i="21"/>
  <c r="O391" i="21"/>
  <c r="O389" i="21"/>
  <c r="O388" i="21"/>
  <c r="O386" i="21"/>
  <c r="O385" i="21"/>
  <c r="O383" i="21"/>
  <c r="O382" i="21"/>
  <c r="O380" i="21"/>
  <c r="O379" i="21"/>
  <c r="O376" i="21"/>
  <c r="O375" i="21"/>
  <c r="O373" i="21"/>
  <c r="O372" i="21"/>
  <c r="O370" i="21"/>
  <c r="O369" i="21"/>
  <c r="O367" i="21"/>
  <c r="O366" i="21"/>
  <c r="O364" i="21"/>
  <c r="O363" i="21"/>
  <c r="O361" i="21"/>
  <c r="O360" i="21"/>
  <c r="O358" i="21"/>
  <c r="O357" i="21"/>
  <c r="O355" i="21"/>
  <c r="O354" i="21"/>
  <c r="O352" i="21"/>
  <c r="O351" i="21"/>
  <c r="O349" i="21"/>
  <c r="O348" i="21"/>
  <c r="O346" i="21"/>
  <c r="O345" i="21"/>
  <c r="O343" i="21"/>
  <c r="O342" i="21"/>
  <c r="O340" i="21"/>
  <c r="O339" i="21"/>
  <c r="O337" i="21"/>
  <c r="O336" i="21"/>
  <c r="O334" i="21"/>
  <c r="O333" i="21"/>
  <c r="O330" i="21"/>
  <c r="O329" i="21"/>
  <c r="O327" i="21"/>
  <c r="O326" i="21"/>
  <c r="O324" i="21"/>
  <c r="O323" i="21"/>
  <c r="O321" i="21"/>
  <c r="O320" i="21"/>
  <c r="O318" i="21"/>
  <c r="O317" i="21"/>
  <c r="O315" i="21"/>
  <c r="O314" i="21"/>
  <c r="O312" i="21"/>
  <c r="O311" i="21"/>
  <c r="O309" i="21"/>
  <c r="O308" i="21"/>
  <c r="O306" i="21"/>
  <c r="O305" i="21"/>
  <c r="O303" i="21"/>
  <c r="O302" i="21"/>
  <c r="O300" i="21"/>
  <c r="O299" i="21"/>
  <c r="O297" i="21"/>
  <c r="O296" i="21"/>
  <c r="O294" i="21"/>
  <c r="O293" i="21"/>
  <c r="O290" i="21"/>
  <c r="O289" i="21"/>
  <c r="O287" i="21"/>
  <c r="O286" i="21"/>
  <c r="O284" i="21"/>
  <c r="O283" i="21"/>
  <c r="O281" i="21"/>
  <c r="O280" i="21"/>
  <c r="O278" i="21"/>
  <c r="O277" i="21"/>
  <c r="O275" i="21"/>
  <c r="O274" i="21"/>
  <c r="O272" i="21"/>
  <c r="O271" i="21"/>
  <c r="O269" i="21"/>
  <c r="O268" i="21"/>
  <c r="O266" i="21"/>
  <c r="O265" i="21"/>
  <c r="O263" i="21"/>
  <c r="O262" i="21"/>
  <c r="O260" i="21"/>
  <c r="O259" i="21"/>
  <c r="O257" i="21"/>
  <c r="O256" i="21"/>
  <c r="O251" i="21"/>
  <c r="O250" i="21"/>
  <c r="O254" i="21"/>
  <c r="O253" i="21"/>
  <c r="O248" i="21"/>
  <c r="O247" i="21"/>
  <c r="O245" i="21"/>
  <c r="O244" i="21"/>
  <c r="O242" i="21"/>
  <c r="O241" i="21"/>
  <c r="O239" i="21"/>
  <c r="O238" i="21"/>
  <c r="O235" i="21"/>
  <c r="O234" i="21"/>
  <c r="O232" i="21"/>
  <c r="O231" i="21"/>
  <c r="O229" i="21"/>
  <c r="O228" i="21"/>
  <c r="O226" i="21"/>
  <c r="O225" i="21"/>
  <c r="O223" i="21"/>
  <c r="O222" i="21"/>
  <c r="O220" i="21"/>
  <c r="O219" i="21"/>
  <c r="O217" i="21"/>
  <c r="O216" i="21"/>
  <c r="O214" i="21"/>
  <c r="O213" i="21"/>
  <c r="O211" i="21"/>
  <c r="O210" i="21"/>
  <c r="O208" i="21"/>
  <c r="O207" i="21"/>
  <c r="O205" i="21"/>
  <c r="O204" i="21"/>
  <c r="O202" i="21"/>
  <c r="O201" i="21"/>
  <c r="O199" i="21"/>
  <c r="O198" i="21"/>
  <c r="O196" i="21"/>
  <c r="O195" i="21"/>
  <c r="O193" i="21"/>
  <c r="O192" i="21"/>
  <c r="O190" i="21"/>
  <c r="O189" i="21"/>
  <c r="O186" i="21"/>
  <c r="O185" i="21"/>
  <c r="O183" i="21"/>
  <c r="O182" i="21"/>
  <c r="O180" i="21"/>
  <c r="O179" i="21"/>
  <c r="O177" i="21"/>
  <c r="O176" i="21"/>
  <c r="O174" i="21"/>
  <c r="O173" i="21"/>
  <c r="O171" i="21"/>
  <c r="O170" i="21"/>
  <c r="O168" i="21"/>
  <c r="O167" i="21"/>
  <c r="O165" i="21"/>
  <c r="O164" i="21"/>
  <c r="O159" i="21"/>
  <c r="O158" i="21"/>
  <c r="O162" i="21"/>
  <c r="O161" i="21"/>
  <c r="O156" i="21"/>
  <c r="O155" i="21"/>
  <c r="O153" i="21"/>
  <c r="O152" i="21"/>
  <c r="O150" i="21"/>
  <c r="O149" i="21"/>
  <c r="O147" i="21"/>
  <c r="O146" i="21"/>
  <c r="O144" i="21"/>
  <c r="O143" i="21"/>
  <c r="O140" i="21"/>
  <c r="O139" i="21"/>
  <c r="O137" i="21"/>
  <c r="O136" i="21"/>
  <c r="O134" i="21"/>
  <c r="O133" i="21"/>
  <c r="O131" i="21"/>
  <c r="O130" i="21"/>
  <c r="O128" i="21"/>
  <c r="O127" i="21"/>
  <c r="O125" i="21"/>
  <c r="O124" i="21"/>
  <c r="O122" i="21"/>
  <c r="O121" i="21"/>
  <c r="O119" i="21"/>
  <c r="O118" i="21"/>
  <c r="O115" i="21"/>
  <c r="O114" i="21"/>
  <c r="O112" i="21"/>
  <c r="O111" i="21"/>
  <c r="O109" i="21"/>
  <c r="O108" i="21"/>
  <c r="O106" i="21"/>
  <c r="O105" i="21"/>
  <c r="O103" i="21"/>
  <c r="O102" i="21"/>
  <c r="O100" i="21"/>
  <c r="O99" i="21"/>
  <c r="O97" i="21"/>
  <c r="O96" i="21"/>
  <c r="O94" i="21"/>
  <c r="O93" i="21"/>
  <c r="O91" i="21"/>
  <c r="O90" i="21"/>
  <c r="O88" i="21"/>
  <c r="O87" i="21"/>
  <c r="O85" i="21"/>
  <c r="O84" i="21"/>
  <c r="O82" i="21"/>
  <c r="O81" i="21"/>
  <c r="O79" i="21"/>
  <c r="O78" i="21"/>
  <c r="O76" i="21"/>
  <c r="O75" i="21"/>
  <c r="O73" i="21"/>
  <c r="O72" i="21"/>
  <c r="O70" i="21"/>
  <c r="O69" i="21"/>
  <c r="O67" i="21"/>
  <c r="O66" i="21"/>
  <c r="O63" i="21"/>
  <c r="O62" i="21"/>
  <c r="O60" i="21"/>
  <c r="O59" i="21"/>
  <c r="O57" i="21"/>
  <c r="O56" i="21"/>
  <c r="O54" i="21"/>
  <c r="O53" i="21"/>
  <c r="O51" i="21"/>
  <c r="O50" i="21"/>
  <c r="O48" i="21"/>
  <c r="O47" i="21"/>
  <c r="O45" i="21"/>
  <c r="O44" i="21"/>
  <c r="O42" i="21"/>
  <c r="O41" i="21"/>
  <c r="O38" i="21"/>
  <c r="O37" i="21"/>
  <c r="O35" i="21"/>
  <c r="O34" i="21"/>
  <c r="O32" i="21"/>
  <c r="O31" i="21"/>
  <c r="O29" i="21"/>
  <c r="O28" i="21"/>
  <c r="O26" i="21"/>
  <c r="O25" i="21"/>
  <c r="O23" i="21"/>
  <c r="O22" i="21"/>
  <c r="O20" i="21"/>
  <c r="O19" i="21"/>
  <c r="O17" i="21"/>
  <c r="O16" i="21"/>
  <c r="O14" i="21"/>
  <c r="O13" i="21"/>
  <c r="O11" i="21"/>
  <c r="O10" i="21"/>
  <c r="O496" i="21"/>
  <c r="O499" i="21"/>
  <c r="O493" i="21"/>
  <c r="O490" i="21"/>
  <c r="O487" i="21"/>
  <c r="O484" i="21"/>
  <c r="O481" i="21"/>
  <c r="O477" i="21"/>
  <c r="O474" i="21"/>
  <c r="O471" i="21"/>
  <c r="O468" i="21"/>
  <c r="O465" i="21"/>
  <c r="O462" i="21"/>
  <c r="O459" i="21"/>
  <c r="O456" i="21"/>
  <c r="O453" i="21"/>
  <c r="O450" i="21"/>
  <c r="O446" i="21"/>
  <c r="O443" i="21"/>
  <c r="O440" i="21"/>
  <c r="O437" i="21"/>
  <c r="O434" i="21"/>
  <c r="O431" i="21"/>
  <c r="O428" i="21"/>
  <c r="O424" i="21"/>
  <c r="O421" i="21"/>
  <c r="O418" i="21"/>
  <c r="O415" i="21"/>
  <c r="O412" i="21"/>
  <c r="O409" i="21"/>
  <c r="O406" i="21"/>
  <c r="O403" i="21"/>
  <c r="O400" i="21"/>
  <c r="O396" i="21"/>
  <c r="O393" i="21"/>
  <c r="O390" i="21"/>
  <c r="O387" i="21"/>
  <c r="O384" i="21"/>
  <c r="O381" i="21"/>
  <c r="O378" i="21"/>
  <c r="O374" i="21"/>
  <c r="O371" i="21"/>
  <c r="O368" i="21"/>
  <c r="O365" i="21"/>
  <c r="O362" i="21"/>
  <c r="O359" i="21"/>
  <c r="O356" i="21"/>
  <c r="O353" i="21"/>
  <c r="O350" i="21"/>
  <c r="O347" i="21"/>
  <c r="O344" i="21"/>
  <c r="O341" i="21"/>
  <c r="O338" i="21"/>
  <c r="O335" i="21"/>
  <c r="O332" i="21"/>
  <c r="O328" i="21"/>
  <c r="O325" i="21"/>
  <c r="O316" i="21"/>
  <c r="O319" i="21"/>
  <c r="O322" i="21"/>
  <c r="O313" i="21"/>
  <c r="O310" i="21"/>
  <c r="O307" i="21"/>
  <c r="O304" i="21"/>
  <c r="O301" i="21"/>
  <c r="O295" i="21"/>
  <c r="O298" i="21"/>
  <c r="O292" i="21"/>
  <c r="X277" i="21"/>
  <c r="O288" i="21"/>
  <c r="O285" i="21"/>
  <c r="O282" i="21"/>
  <c r="O279" i="21"/>
  <c r="O276" i="21"/>
  <c r="O273" i="21"/>
  <c r="O270" i="21"/>
  <c r="O267" i="21"/>
  <c r="O264" i="21"/>
  <c r="O258" i="21"/>
  <c r="O261" i="21"/>
  <c r="O255" i="21"/>
  <c r="O252" i="21"/>
  <c r="O249" i="21"/>
  <c r="O243" i="21"/>
  <c r="O246" i="21"/>
  <c r="O240" i="21"/>
  <c r="O237" i="21"/>
  <c r="O233" i="21"/>
  <c r="O230" i="21"/>
  <c r="O227" i="21"/>
  <c r="O224" i="21"/>
  <c r="O221" i="21"/>
  <c r="O218" i="21"/>
  <c r="O215" i="21"/>
  <c r="O212" i="21"/>
  <c r="O209" i="21"/>
  <c r="O206" i="21"/>
  <c r="O203" i="21"/>
  <c r="O200" i="21"/>
  <c r="O197" i="21"/>
  <c r="O194" i="21"/>
  <c r="O191" i="21"/>
  <c r="O188" i="21"/>
  <c r="O184" i="21"/>
  <c r="O181" i="21"/>
  <c r="O178" i="21"/>
  <c r="O175" i="21"/>
  <c r="O172" i="21"/>
  <c r="O169" i="21"/>
  <c r="O166" i="21"/>
  <c r="O163" i="21"/>
  <c r="O160" i="21"/>
  <c r="O157" i="21"/>
  <c r="O154" i="21"/>
  <c r="O151" i="21"/>
  <c r="O148" i="21"/>
  <c r="O145" i="21"/>
  <c r="O142" i="21"/>
  <c r="O138" i="21"/>
  <c r="O135" i="21"/>
  <c r="O132" i="21"/>
  <c r="O129" i="21"/>
  <c r="O126" i="21"/>
  <c r="O123" i="21"/>
  <c r="O120" i="21"/>
  <c r="O117" i="21"/>
  <c r="O113" i="21"/>
  <c r="O110" i="21"/>
  <c r="O107" i="21"/>
  <c r="O104" i="21"/>
  <c r="O101" i="21"/>
  <c r="O98" i="21"/>
  <c r="O95" i="21"/>
  <c r="O92" i="21"/>
  <c r="O89" i="21"/>
  <c r="O86" i="21"/>
  <c r="O83" i="21"/>
  <c r="O80" i="21"/>
  <c r="O77" i="21"/>
  <c r="O74" i="21"/>
  <c r="O71" i="21"/>
  <c r="O68" i="21"/>
  <c r="O65" i="21"/>
  <c r="O61" i="21"/>
  <c r="O58" i="21"/>
  <c r="O55" i="21"/>
  <c r="O52" i="21"/>
  <c r="O49" i="21"/>
  <c r="O46" i="21"/>
  <c r="O43" i="21"/>
  <c r="O40" i="21"/>
  <c r="O36" i="21"/>
  <c r="O33" i="21"/>
  <c r="O30" i="21"/>
  <c r="O21" i="21"/>
  <c r="O27" i="21"/>
  <c r="O24" i="21"/>
  <c r="O18" i="21"/>
  <c r="O15" i="21"/>
  <c r="O12" i="21"/>
  <c r="AF277" i="21" l="1"/>
  <c r="AD277" i="21"/>
  <c r="AB277" i="21"/>
  <c r="F6" i="22"/>
  <c r="F4" i="23" s="1"/>
  <c r="F7" i="22"/>
  <c r="F5" i="23" s="1"/>
  <c r="G492" i="22"/>
  <c r="F490" i="23"/>
  <c r="H439" i="22"/>
  <c r="F437" i="23"/>
  <c r="G404" i="22"/>
  <c r="F402" i="23"/>
  <c r="H404" i="22"/>
  <c r="G351" i="22"/>
  <c r="F349" i="23"/>
  <c r="H280" i="22"/>
  <c r="F278" i="23"/>
  <c r="H244" i="22"/>
  <c r="F242" i="23"/>
  <c r="F171" i="23"/>
  <c r="G173" i="22"/>
  <c r="H173" i="22"/>
  <c r="G118" i="22"/>
  <c r="F116" i="23"/>
  <c r="H29" i="22"/>
  <c r="F27" i="23"/>
  <c r="G473" i="22"/>
  <c r="F471" i="23"/>
  <c r="H438" i="22"/>
  <c r="F436" i="23"/>
  <c r="F365" i="23"/>
  <c r="H367" i="22"/>
  <c r="G367" i="22"/>
  <c r="F329" i="23"/>
  <c r="G331" i="22"/>
  <c r="H331" i="22"/>
  <c r="F276" i="23"/>
  <c r="G278" i="22"/>
  <c r="H278" i="22"/>
  <c r="G242" i="22"/>
  <c r="F240" i="23"/>
  <c r="H189" i="22"/>
  <c r="F187" i="23"/>
  <c r="H134" i="22"/>
  <c r="F132" i="23"/>
  <c r="H28" i="22"/>
  <c r="F26" i="23"/>
  <c r="G28" i="22"/>
  <c r="F487" i="23"/>
  <c r="H489" i="22"/>
  <c r="G489" i="22"/>
  <c r="G419" i="22"/>
  <c r="F417" i="23"/>
  <c r="F328" i="23"/>
  <c r="H330" i="22"/>
  <c r="G330" i="22"/>
  <c r="F275" i="23"/>
  <c r="H277" i="22"/>
  <c r="G277" i="22"/>
  <c r="G205" i="22"/>
  <c r="F203" i="23"/>
  <c r="G150" i="22"/>
  <c r="F148" i="23"/>
  <c r="H150" i="22"/>
  <c r="H97" i="22"/>
  <c r="F95" i="23"/>
  <c r="G29" i="22"/>
  <c r="H470" i="22"/>
  <c r="F468" i="23"/>
  <c r="H435" i="22"/>
  <c r="F433" i="23"/>
  <c r="G417" i="22"/>
  <c r="F415" i="23"/>
  <c r="H417" i="22"/>
  <c r="G346" i="22"/>
  <c r="F344" i="23"/>
  <c r="H346" i="22"/>
  <c r="G293" i="22"/>
  <c r="F291" i="23"/>
  <c r="F273" i="23"/>
  <c r="H275" i="22"/>
  <c r="G275" i="22"/>
  <c r="G222" i="22"/>
  <c r="F220" i="23"/>
  <c r="H222" i="22"/>
  <c r="G149" i="22"/>
  <c r="F147" i="23"/>
  <c r="H149" i="22"/>
  <c r="H96" i="22"/>
  <c r="F94" i="23"/>
  <c r="H242" i="22"/>
  <c r="H486" i="22"/>
  <c r="F484" i="23"/>
  <c r="H469" i="22"/>
  <c r="F467" i="23"/>
  <c r="F431" i="23"/>
  <c r="H433" i="22"/>
  <c r="G433" i="22"/>
  <c r="G398" i="22"/>
  <c r="F396" i="23"/>
  <c r="H380" i="22"/>
  <c r="F378" i="23"/>
  <c r="G380" i="22"/>
  <c r="G363" i="22"/>
  <c r="F361" i="23"/>
  <c r="H363" i="22"/>
  <c r="H345" i="22"/>
  <c r="F343" i="23"/>
  <c r="G345" i="22"/>
  <c r="F325" i="23"/>
  <c r="H327" i="22"/>
  <c r="G327" i="22"/>
  <c r="G309" i="22"/>
  <c r="F307" i="23"/>
  <c r="H309" i="22"/>
  <c r="H291" i="22"/>
  <c r="F289" i="23"/>
  <c r="G291" i="22"/>
  <c r="F272" i="23"/>
  <c r="H274" i="22"/>
  <c r="G274" i="22"/>
  <c r="G256" i="22"/>
  <c r="F254" i="23"/>
  <c r="H238" i="22"/>
  <c r="F236" i="23"/>
  <c r="G238" i="22"/>
  <c r="H220" i="22"/>
  <c r="F218" i="23"/>
  <c r="G202" i="22"/>
  <c r="F200" i="23"/>
  <c r="H202" i="22"/>
  <c r="F182" i="23"/>
  <c r="H184" i="22"/>
  <c r="G184" i="22"/>
  <c r="F163" i="23"/>
  <c r="H165" i="22"/>
  <c r="G165" i="22"/>
  <c r="G147" i="22"/>
  <c r="F145" i="23"/>
  <c r="F128" i="23"/>
  <c r="H130" i="22"/>
  <c r="G130" i="22"/>
  <c r="H112" i="22"/>
  <c r="F110" i="23"/>
  <c r="G112" i="22"/>
  <c r="H94" i="22"/>
  <c r="F92" i="23"/>
  <c r="H76" i="22"/>
  <c r="F74" i="23"/>
  <c r="F57" i="23"/>
  <c r="G59" i="22"/>
  <c r="H59" i="22"/>
  <c r="H41" i="22"/>
  <c r="F39" i="23"/>
  <c r="F21" i="23"/>
  <c r="G23" i="22"/>
  <c r="H23" i="22"/>
  <c r="G280" i="22"/>
  <c r="G438" i="22"/>
  <c r="G470" i="22"/>
  <c r="H485" i="22"/>
  <c r="F483" i="23"/>
  <c r="H467" i="22"/>
  <c r="F465" i="23"/>
  <c r="F447" i="23"/>
  <c r="H449" i="22"/>
  <c r="G449" i="22"/>
  <c r="F430" i="23"/>
  <c r="H432" i="22"/>
  <c r="G432" i="22"/>
  <c r="H414" i="22"/>
  <c r="F412" i="23"/>
  <c r="F394" i="23"/>
  <c r="H396" i="22"/>
  <c r="G396" i="22"/>
  <c r="H379" i="22"/>
  <c r="F377" i="23"/>
  <c r="G379" i="22"/>
  <c r="F359" i="23"/>
  <c r="H361" i="22"/>
  <c r="G361" i="22"/>
  <c r="H343" i="22"/>
  <c r="F341" i="23"/>
  <c r="F324" i="23"/>
  <c r="G326" i="22"/>
  <c r="H326" i="22"/>
  <c r="G308" i="22"/>
  <c r="F306" i="23"/>
  <c r="H308" i="22"/>
  <c r="F288" i="23"/>
  <c r="H290" i="22"/>
  <c r="G290" i="22"/>
  <c r="H272" i="22"/>
  <c r="F270" i="23"/>
  <c r="G254" i="22"/>
  <c r="F252" i="23"/>
  <c r="H236" i="22"/>
  <c r="F234" i="23"/>
  <c r="G236" i="22"/>
  <c r="H219" i="22"/>
  <c r="F217" i="23"/>
  <c r="F199" i="23"/>
  <c r="H201" i="22"/>
  <c r="G201" i="22"/>
  <c r="H183" i="22"/>
  <c r="F181" i="23"/>
  <c r="G183" i="22"/>
  <c r="G164" i="22"/>
  <c r="F162" i="23"/>
  <c r="H164" i="22"/>
  <c r="G146" i="22"/>
  <c r="F144" i="23"/>
  <c r="F126" i="23"/>
  <c r="H128" i="22"/>
  <c r="G128" i="22"/>
  <c r="H111" i="22"/>
  <c r="F109" i="23"/>
  <c r="G111" i="22"/>
  <c r="G93" i="22"/>
  <c r="F91" i="23"/>
  <c r="H93" i="22"/>
  <c r="H75" i="22"/>
  <c r="F73" i="23"/>
  <c r="F55" i="23"/>
  <c r="G57" i="22"/>
  <c r="H57" i="22"/>
  <c r="F37" i="23"/>
  <c r="H39" i="22"/>
  <c r="G39" i="22"/>
  <c r="F20" i="23"/>
  <c r="H22" i="22"/>
  <c r="G22" i="22"/>
  <c r="G94" i="22"/>
  <c r="G439" i="22"/>
  <c r="G483" i="22"/>
  <c r="F481" i="23"/>
  <c r="H483" i="22"/>
  <c r="G466" i="22"/>
  <c r="F464" i="23"/>
  <c r="H466" i="22"/>
  <c r="F446" i="23"/>
  <c r="H448" i="22"/>
  <c r="G448" i="22"/>
  <c r="F428" i="23"/>
  <c r="G430" i="22"/>
  <c r="H430" i="22"/>
  <c r="G413" i="22"/>
  <c r="F411" i="23"/>
  <c r="H413" i="22"/>
  <c r="H395" i="22"/>
  <c r="F393" i="23"/>
  <c r="G395" i="22"/>
  <c r="G377" i="22"/>
  <c r="F375" i="23"/>
  <c r="G360" i="22"/>
  <c r="F358" i="23"/>
  <c r="H360" i="22"/>
  <c r="G342" i="22"/>
  <c r="F340" i="23"/>
  <c r="H342" i="22"/>
  <c r="H324" i="22"/>
  <c r="F322" i="23"/>
  <c r="G306" i="22"/>
  <c r="F304" i="23"/>
  <c r="H306" i="22"/>
  <c r="F286" i="23"/>
  <c r="H288" i="22"/>
  <c r="G288" i="22"/>
  <c r="G271" i="22"/>
  <c r="F269" i="23"/>
  <c r="G253" i="22"/>
  <c r="F251" i="23"/>
  <c r="H235" i="22"/>
  <c r="F233" i="23"/>
  <c r="G235" i="22"/>
  <c r="G217" i="22"/>
  <c r="F215" i="23"/>
  <c r="H217" i="22"/>
  <c r="H199" i="22"/>
  <c r="F197" i="23"/>
  <c r="H182" i="22"/>
  <c r="F180" i="23"/>
  <c r="H162" i="22"/>
  <c r="F160" i="23"/>
  <c r="G162" i="22"/>
  <c r="F142" i="23"/>
  <c r="H144" i="22"/>
  <c r="G144" i="22"/>
  <c r="F125" i="23"/>
  <c r="G127" i="22"/>
  <c r="H127" i="22"/>
  <c r="G109" i="22"/>
  <c r="F107" i="23"/>
  <c r="F89" i="23"/>
  <c r="H91" i="22"/>
  <c r="G91" i="22"/>
  <c r="G73" i="22"/>
  <c r="F71" i="23"/>
  <c r="F54" i="23"/>
  <c r="H56" i="22"/>
  <c r="G56" i="22"/>
  <c r="H38" i="22"/>
  <c r="F36" i="23"/>
  <c r="G38" i="22"/>
  <c r="F18" i="23"/>
  <c r="G20" i="22"/>
  <c r="H20" i="22"/>
  <c r="G134" i="22"/>
  <c r="H293" i="22"/>
  <c r="G343" i="22"/>
  <c r="H398" i="22"/>
  <c r="G435" i="22"/>
  <c r="H475" i="22"/>
  <c r="F473" i="23"/>
  <c r="G475" i="22"/>
  <c r="G315" i="22"/>
  <c r="F313" i="23"/>
  <c r="H153" i="22"/>
  <c r="F151" i="23"/>
  <c r="G385" i="22"/>
  <c r="F383" i="23"/>
  <c r="H225" i="22"/>
  <c r="F223" i="23"/>
  <c r="G81" i="22"/>
  <c r="F79" i="23"/>
  <c r="H81" i="22"/>
  <c r="H472" i="22"/>
  <c r="F470" i="23"/>
  <c r="G472" i="22"/>
  <c r="H366" i="22"/>
  <c r="F364" i="23"/>
  <c r="G223" i="22"/>
  <c r="F221" i="23"/>
  <c r="H223" i="22"/>
  <c r="F59" i="23"/>
  <c r="H61" i="22"/>
  <c r="G61" i="22"/>
  <c r="G189" i="22"/>
  <c r="H473" i="22"/>
  <c r="G364" i="22"/>
  <c r="F362" i="23"/>
  <c r="H364" i="22"/>
  <c r="G186" i="22"/>
  <c r="F184" i="23"/>
  <c r="F58" i="23"/>
  <c r="H60" i="22"/>
  <c r="G60" i="22"/>
  <c r="H416" i="22"/>
  <c r="F414" i="23"/>
  <c r="G416" i="22"/>
  <c r="G482" i="22"/>
  <c r="F480" i="23"/>
  <c r="G464" i="22"/>
  <c r="F462" i="23"/>
  <c r="F444" i="23"/>
  <c r="G446" i="22"/>
  <c r="H446" i="22"/>
  <c r="F427" i="23"/>
  <c r="H429" i="22"/>
  <c r="G429" i="22"/>
  <c r="G411" i="22"/>
  <c r="F409" i="23"/>
  <c r="H394" i="22"/>
  <c r="F392" i="23"/>
  <c r="G394" i="22"/>
  <c r="G376" i="22"/>
  <c r="F374" i="23"/>
  <c r="G358" i="22"/>
  <c r="F356" i="23"/>
  <c r="F338" i="23"/>
  <c r="G340" i="22"/>
  <c r="H340" i="22"/>
  <c r="H323" i="22"/>
  <c r="F321" i="23"/>
  <c r="G305" i="22"/>
  <c r="F303" i="23"/>
  <c r="H287" i="22"/>
  <c r="F285" i="23"/>
  <c r="G269" i="22"/>
  <c r="F267" i="23"/>
  <c r="G251" i="22"/>
  <c r="F249" i="23"/>
  <c r="F231" i="23"/>
  <c r="H233" i="22"/>
  <c r="G233" i="22"/>
  <c r="F214" i="23"/>
  <c r="H216" i="22"/>
  <c r="G216" i="22"/>
  <c r="H198" i="22"/>
  <c r="F196" i="23"/>
  <c r="G180" i="22"/>
  <c r="F178" i="23"/>
  <c r="H180" i="22"/>
  <c r="H161" i="22"/>
  <c r="F159" i="23"/>
  <c r="G161" i="22"/>
  <c r="F141" i="23"/>
  <c r="G143" i="22"/>
  <c r="H143" i="22"/>
  <c r="G125" i="22"/>
  <c r="F123" i="23"/>
  <c r="G108" i="22"/>
  <c r="F106" i="23"/>
  <c r="F88" i="23"/>
  <c r="G90" i="22"/>
  <c r="H90" i="22"/>
  <c r="H72" i="22"/>
  <c r="F70" i="23"/>
  <c r="G72" i="22"/>
  <c r="G54" i="22"/>
  <c r="F52" i="23"/>
  <c r="F34" i="23"/>
  <c r="H36" i="22"/>
  <c r="G36" i="22"/>
  <c r="H19" i="22"/>
  <c r="F17" i="23"/>
  <c r="G96" i="22"/>
  <c r="H146" i="22"/>
  <c r="G244" i="22"/>
  <c r="G272" i="22"/>
  <c r="G323" i="22"/>
  <c r="H351" i="22"/>
  <c r="F367" i="23"/>
  <c r="G369" i="22"/>
  <c r="H369" i="22"/>
  <c r="H226" i="22"/>
  <c r="F224" i="23"/>
  <c r="G82" i="22"/>
  <c r="F80" i="23"/>
  <c r="H82" i="22"/>
  <c r="G491" i="22"/>
  <c r="F489" i="23"/>
  <c r="H349" i="22"/>
  <c r="F347" i="23"/>
  <c r="G349" i="22"/>
  <c r="F205" i="23"/>
  <c r="H207" i="22"/>
  <c r="G207" i="22"/>
  <c r="F61" i="23"/>
  <c r="H63" i="22"/>
  <c r="G63" i="22"/>
  <c r="H436" i="22"/>
  <c r="F434" i="23"/>
  <c r="H312" i="22"/>
  <c r="F310" i="23"/>
  <c r="G312" i="22"/>
  <c r="G187" i="22"/>
  <c r="F185" i="23"/>
  <c r="H26" i="22"/>
  <c r="F24" i="23"/>
  <c r="H452" i="22"/>
  <c r="F450" i="23"/>
  <c r="F326" i="23"/>
  <c r="G328" i="22"/>
  <c r="H328" i="22"/>
  <c r="G204" i="22"/>
  <c r="F202" i="23"/>
  <c r="H78" i="22"/>
  <c r="F76" i="23"/>
  <c r="H451" i="22"/>
  <c r="F449" i="23"/>
  <c r="H480" i="22"/>
  <c r="F478" i="23"/>
  <c r="G480" i="22"/>
  <c r="G463" i="22"/>
  <c r="F461" i="23"/>
  <c r="H463" i="22"/>
  <c r="G445" i="22"/>
  <c r="F443" i="23"/>
  <c r="H427" i="22"/>
  <c r="F425" i="23"/>
  <c r="G410" i="22"/>
  <c r="F408" i="23"/>
  <c r="H392" i="22"/>
  <c r="F390" i="23"/>
  <c r="G392" i="22"/>
  <c r="F372" i="23"/>
  <c r="H374" i="22"/>
  <c r="G374" i="22"/>
  <c r="H357" i="22"/>
  <c r="F355" i="23"/>
  <c r="F337" i="23"/>
  <c r="G339" i="22"/>
  <c r="H339" i="22"/>
  <c r="H321" i="22"/>
  <c r="F319" i="23"/>
  <c r="H303" i="22"/>
  <c r="F301" i="23"/>
  <c r="G303" i="22"/>
  <c r="H286" i="22"/>
  <c r="F284" i="23"/>
  <c r="G268" i="22"/>
  <c r="F266" i="23"/>
  <c r="H250" i="22"/>
  <c r="F248" i="23"/>
  <c r="H232" i="22"/>
  <c r="F230" i="23"/>
  <c r="G232" i="22"/>
  <c r="G214" i="22"/>
  <c r="F212" i="23"/>
  <c r="H196" i="22"/>
  <c r="F194" i="23"/>
  <c r="G196" i="22"/>
  <c r="G179" i="22"/>
  <c r="F177" i="23"/>
  <c r="H179" i="22"/>
  <c r="G159" i="22"/>
  <c r="F157" i="23"/>
  <c r="F139" i="23"/>
  <c r="H141" i="22"/>
  <c r="G141" i="22"/>
  <c r="G124" i="22"/>
  <c r="F122" i="23"/>
  <c r="G106" i="22"/>
  <c r="F104" i="23"/>
  <c r="G88" i="22"/>
  <c r="F86" i="23"/>
  <c r="H70" i="22"/>
  <c r="F68" i="23"/>
  <c r="G70" i="22"/>
  <c r="G53" i="22"/>
  <c r="F51" i="23"/>
  <c r="H35" i="22"/>
  <c r="F33" i="23"/>
  <c r="G35" i="22"/>
  <c r="H17" i="22"/>
  <c r="F15" i="23"/>
  <c r="G17" i="22"/>
  <c r="G97" i="22"/>
  <c r="H125" i="22"/>
  <c r="H147" i="22"/>
  <c r="H205" i="22"/>
  <c r="G414" i="22"/>
  <c r="H492" i="22"/>
  <c r="H422" i="22"/>
  <c r="F420" i="23"/>
  <c r="G422" i="22"/>
  <c r="G297" i="22"/>
  <c r="F295" i="23"/>
  <c r="F206" i="23"/>
  <c r="H208" i="22"/>
  <c r="G208" i="22"/>
  <c r="H100" i="22"/>
  <c r="F98" i="23"/>
  <c r="G420" i="22"/>
  <c r="F418" i="23"/>
  <c r="H296" i="22"/>
  <c r="F294" i="23"/>
  <c r="G296" i="22"/>
  <c r="G171" i="22"/>
  <c r="F169" i="23"/>
  <c r="H99" i="22"/>
  <c r="F97" i="23"/>
  <c r="G401" i="22"/>
  <c r="F399" i="23"/>
  <c r="H401" i="22"/>
  <c r="G294" i="22"/>
  <c r="F292" i="23"/>
  <c r="G170" i="22"/>
  <c r="F168" i="23"/>
  <c r="G44" i="22"/>
  <c r="F42" i="23"/>
  <c r="F380" i="23"/>
  <c r="H382" i="22"/>
  <c r="G382" i="22"/>
  <c r="F237" i="23"/>
  <c r="H239" i="22"/>
  <c r="G239" i="22"/>
  <c r="F111" i="23"/>
  <c r="H113" i="22"/>
  <c r="G113" i="22"/>
  <c r="G42" i="22"/>
  <c r="F40" i="23"/>
  <c r="G366" i="22"/>
  <c r="H479" i="22"/>
  <c r="F477" i="23"/>
  <c r="G479" i="22"/>
  <c r="G461" i="22"/>
  <c r="F459" i="23"/>
  <c r="G444" i="22"/>
  <c r="F442" i="23"/>
  <c r="H426" i="22"/>
  <c r="F424" i="23"/>
  <c r="F406" i="23"/>
  <c r="H408" i="22"/>
  <c r="G408" i="22"/>
  <c r="H391" i="22"/>
  <c r="F389" i="23"/>
  <c r="G391" i="22"/>
  <c r="H373" i="22"/>
  <c r="F371" i="23"/>
  <c r="G373" i="22"/>
  <c r="H355" i="22"/>
  <c r="F353" i="23"/>
  <c r="G355" i="22"/>
  <c r="F335" i="23"/>
  <c r="G337" i="22"/>
  <c r="H337" i="22"/>
  <c r="G320" i="22"/>
  <c r="F318" i="23"/>
  <c r="H320" i="22"/>
  <c r="H302" i="22"/>
  <c r="F300" i="23"/>
  <c r="G302" i="22"/>
  <c r="G284" i="22"/>
  <c r="F282" i="23"/>
  <c r="H284" i="22"/>
  <c r="H266" i="22"/>
  <c r="F264" i="23"/>
  <c r="H248" i="22"/>
  <c r="F246" i="23"/>
  <c r="H231" i="22"/>
  <c r="F229" i="23"/>
  <c r="G231" i="22"/>
  <c r="G213" i="22"/>
  <c r="F211" i="23"/>
  <c r="H195" i="22"/>
  <c r="F193" i="23"/>
  <c r="G195" i="22"/>
  <c r="H177" i="22"/>
  <c r="F175" i="23"/>
  <c r="G177" i="22"/>
  <c r="G158" i="22"/>
  <c r="F156" i="23"/>
  <c r="H140" i="22"/>
  <c r="F138" i="23"/>
  <c r="H122" i="22"/>
  <c r="F120" i="23"/>
  <c r="G122" i="22"/>
  <c r="H105" i="22"/>
  <c r="F103" i="23"/>
  <c r="G105" i="22"/>
  <c r="H87" i="22"/>
  <c r="F85" i="23"/>
  <c r="G87" i="22"/>
  <c r="F67" i="23"/>
  <c r="H69" i="22"/>
  <c r="G69" i="22"/>
  <c r="H51" i="22"/>
  <c r="F49" i="23"/>
  <c r="G51" i="22"/>
  <c r="H34" i="22"/>
  <c r="F32" i="23"/>
  <c r="G34" i="22"/>
  <c r="F14" i="23"/>
  <c r="G16" i="22"/>
  <c r="H16" i="22"/>
  <c r="G41" i="22"/>
  <c r="H118" i="22"/>
  <c r="G153" i="22"/>
  <c r="H186" i="22"/>
  <c r="G198" i="22"/>
  <c r="H269" i="22"/>
  <c r="G321" i="22"/>
  <c r="G427" i="22"/>
  <c r="H464" i="22"/>
  <c r="H457" i="22"/>
  <c r="F455" i="23"/>
  <c r="G333" i="22"/>
  <c r="F331" i="23"/>
  <c r="H190" i="22"/>
  <c r="F188" i="23"/>
  <c r="G64" i="22"/>
  <c r="F62" i="23"/>
  <c r="H64" i="22"/>
  <c r="G402" i="22"/>
  <c r="F400" i="23"/>
  <c r="H402" i="22"/>
  <c r="G260" i="22"/>
  <c r="F258" i="23"/>
  <c r="H260" i="22"/>
  <c r="G116" i="22"/>
  <c r="F114" i="23"/>
  <c r="H116" i="22"/>
  <c r="H383" i="22"/>
  <c r="F381" i="23"/>
  <c r="G383" i="22"/>
  <c r="F257" i="23"/>
  <c r="H259" i="22"/>
  <c r="G259" i="22"/>
  <c r="G115" i="22"/>
  <c r="F113" i="23"/>
  <c r="H115" i="22"/>
  <c r="G399" i="22"/>
  <c r="F397" i="23"/>
  <c r="G257" i="22"/>
  <c r="F255" i="23"/>
  <c r="F129" i="23"/>
  <c r="G131" i="22"/>
  <c r="H131" i="22"/>
  <c r="G25" i="22"/>
  <c r="F23" i="23"/>
  <c r="G190" i="22"/>
  <c r="H315" i="22"/>
  <c r="F475" i="23"/>
  <c r="H477" i="22"/>
  <c r="G477" i="22"/>
  <c r="F440" i="23"/>
  <c r="H442" i="22"/>
  <c r="G442" i="22"/>
  <c r="H407" i="22"/>
  <c r="F405" i="23"/>
  <c r="F370" i="23"/>
  <c r="G372" i="22"/>
  <c r="H372" i="22"/>
  <c r="F334" i="23"/>
  <c r="H336" i="22"/>
  <c r="G336" i="22"/>
  <c r="G300" i="22"/>
  <c r="F298" i="23"/>
  <c r="H265" i="22"/>
  <c r="F263" i="23"/>
  <c r="H229" i="22"/>
  <c r="F227" i="23"/>
  <c r="G229" i="22"/>
  <c r="H176" i="22"/>
  <c r="F174" i="23"/>
  <c r="G176" i="22"/>
  <c r="F136" i="23"/>
  <c r="H138" i="22"/>
  <c r="G138" i="22"/>
  <c r="G103" i="22"/>
  <c r="F101" i="23"/>
  <c r="F83" i="23"/>
  <c r="G85" i="22"/>
  <c r="H85" i="22"/>
  <c r="H50" i="22"/>
  <c r="F48" i="23"/>
  <c r="G50" i="22"/>
  <c r="H32" i="22"/>
  <c r="F30" i="23"/>
  <c r="G32" i="22"/>
  <c r="H14" i="22"/>
  <c r="F12" i="23"/>
  <c r="H187" i="22"/>
  <c r="G225" i="22"/>
  <c r="G248" i="22"/>
  <c r="H268" i="22"/>
  <c r="H333" i="22"/>
  <c r="H419" i="22"/>
  <c r="G467" i="22"/>
  <c r="G485" i="22"/>
  <c r="G386" i="22"/>
  <c r="F384" i="23"/>
  <c r="F260" i="23"/>
  <c r="G262" i="22"/>
  <c r="H262" i="22"/>
  <c r="G136" i="22"/>
  <c r="F134" i="23"/>
  <c r="G47" i="22"/>
  <c r="F45" i="23"/>
  <c r="H47" i="22"/>
  <c r="F453" i="23"/>
  <c r="H455" i="22"/>
  <c r="G455" i="22"/>
  <c r="H314" i="22"/>
  <c r="F312" i="23"/>
  <c r="G314" i="22"/>
  <c r="G152" i="22"/>
  <c r="F150" i="23"/>
  <c r="H152" i="22"/>
  <c r="G45" i="22"/>
  <c r="F43" i="23"/>
  <c r="F452" i="23"/>
  <c r="H454" i="22"/>
  <c r="G454" i="22"/>
  <c r="H348" i="22"/>
  <c r="F346" i="23"/>
  <c r="H241" i="22"/>
  <c r="F239" i="23"/>
  <c r="G241" i="22"/>
  <c r="G133" i="22"/>
  <c r="F131" i="23"/>
  <c r="H133" i="22"/>
  <c r="H79" i="22"/>
  <c r="F77" i="23"/>
  <c r="H488" i="22"/>
  <c r="F486" i="23"/>
  <c r="G311" i="22"/>
  <c r="F309" i="23"/>
  <c r="F165" i="23"/>
  <c r="H167" i="22"/>
  <c r="G167" i="22"/>
  <c r="G495" i="22"/>
  <c r="F493" i="23"/>
  <c r="G460" i="22"/>
  <c r="F458" i="23"/>
  <c r="F422" i="23"/>
  <c r="H424" i="22"/>
  <c r="G424" i="22"/>
  <c r="G389" i="22"/>
  <c r="F387" i="23"/>
  <c r="H354" i="22"/>
  <c r="F352" i="23"/>
  <c r="G354" i="22"/>
  <c r="H318" i="22"/>
  <c r="F316" i="23"/>
  <c r="G318" i="22"/>
  <c r="F281" i="23"/>
  <c r="H283" i="22"/>
  <c r="G283" i="22"/>
  <c r="H247" i="22"/>
  <c r="F245" i="23"/>
  <c r="G211" i="22"/>
  <c r="F209" i="23"/>
  <c r="G193" i="22"/>
  <c r="F191" i="23"/>
  <c r="H156" i="22"/>
  <c r="F154" i="23"/>
  <c r="H121" i="22"/>
  <c r="F119" i="23"/>
  <c r="G121" i="22"/>
  <c r="H67" i="22"/>
  <c r="F65" i="23"/>
  <c r="G67" i="22"/>
  <c r="G494" i="22"/>
  <c r="F492" i="23"/>
  <c r="H476" i="22"/>
  <c r="F474" i="23"/>
  <c r="G476" i="22"/>
  <c r="H458" i="22"/>
  <c r="F456" i="23"/>
  <c r="F439" i="23"/>
  <c r="H441" i="22"/>
  <c r="G441" i="22"/>
  <c r="G423" i="22"/>
  <c r="F421" i="23"/>
  <c r="G405" i="22"/>
  <c r="F403" i="23"/>
  <c r="H405" i="22"/>
  <c r="H388" i="22"/>
  <c r="F386" i="23"/>
  <c r="G388" i="22"/>
  <c r="F368" i="23"/>
  <c r="G370" i="22"/>
  <c r="H370" i="22"/>
  <c r="G352" i="22"/>
  <c r="F350" i="23"/>
  <c r="G334" i="22"/>
  <c r="F332" i="23"/>
  <c r="H317" i="22"/>
  <c r="F315" i="23"/>
  <c r="G317" i="22"/>
  <c r="H299" i="22"/>
  <c r="F297" i="23"/>
  <c r="G299" i="22"/>
  <c r="H281" i="22"/>
  <c r="F279" i="23"/>
  <c r="F261" i="23"/>
  <c r="H263" i="22"/>
  <c r="G263" i="22"/>
  <c r="H245" i="22"/>
  <c r="F243" i="23"/>
  <c r="F226" i="23"/>
  <c r="H228" i="22"/>
  <c r="G228" i="22"/>
  <c r="G210" i="22"/>
  <c r="F208" i="23"/>
  <c r="H192" i="22"/>
  <c r="F190" i="23"/>
  <c r="G192" i="22"/>
  <c r="H174" i="22"/>
  <c r="F172" i="23"/>
  <c r="G174" i="22"/>
  <c r="H155" i="22"/>
  <c r="F153" i="23"/>
  <c r="G137" i="22"/>
  <c r="F135" i="23"/>
  <c r="G119" i="22"/>
  <c r="F117" i="23"/>
  <c r="H102" i="22"/>
  <c r="F100" i="23"/>
  <c r="G84" i="22"/>
  <c r="F82" i="23"/>
  <c r="H66" i="22"/>
  <c r="F64" i="23"/>
  <c r="H48" i="22"/>
  <c r="F46" i="23"/>
  <c r="H31" i="22"/>
  <c r="F29" i="23"/>
  <c r="G19" i="22"/>
  <c r="H88" i="22"/>
  <c r="H108" i="22"/>
  <c r="G156" i="22"/>
  <c r="G226" i="22"/>
  <c r="G250" i="22"/>
  <c r="G265" i="22"/>
  <c r="H334" i="22"/>
  <c r="H420" i="22"/>
  <c r="G486" i="22"/>
  <c r="G498" i="22"/>
  <c r="F496" i="23"/>
  <c r="H498" i="22"/>
  <c r="H497" i="22"/>
  <c r="G497" i="22"/>
  <c r="G13" i="22"/>
  <c r="H13" i="22"/>
  <c r="H11" i="22"/>
  <c r="G11" i="22"/>
  <c r="H10" i="22"/>
  <c r="G10" i="22"/>
  <c r="H8" i="22"/>
  <c r="G8" i="22"/>
  <c r="G7" i="22" l="1"/>
  <c r="H7" i="22"/>
  <c r="H6" i="22"/>
  <c r="G6" i="22"/>
  <c r="F4" i="22"/>
  <c r="F2" i="23"/>
  <c r="BO500" i="21"/>
  <c r="BN500" i="21"/>
  <c r="BM500" i="21"/>
  <c r="BL500" i="21"/>
  <c r="BK500" i="21"/>
  <c r="BJ500" i="21"/>
  <c r="BI500" i="21"/>
  <c r="BH500" i="21"/>
  <c r="BG500" i="21"/>
  <c r="BF500" i="21"/>
  <c r="BE500" i="21"/>
  <c r="BD500" i="21"/>
  <c r="BC500" i="21"/>
  <c r="BB500" i="21"/>
  <c r="BA500" i="21"/>
  <c r="AZ500" i="21"/>
  <c r="AY500" i="21"/>
  <c r="AX500" i="21"/>
  <c r="AW500" i="21"/>
  <c r="AV500" i="21"/>
  <c r="AU500" i="21"/>
  <c r="AS500" i="21"/>
  <c r="AR500" i="21"/>
  <c r="AQ500" i="21"/>
  <c r="AO500" i="21"/>
  <c r="AN500" i="21"/>
  <c r="AM500" i="21"/>
  <c r="AL500" i="21"/>
  <c r="AK500" i="21"/>
  <c r="AJ500" i="21"/>
  <c r="AI500" i="21"/>
  <c r="AH500" i="21"/>
  <c r="AG500" i="21"/>
  <c r="X500" i="21"/>
  <c r="Q500" i="21"/>
  <c r="P500" i="21"/>
  <c r="BO499" i="21"/>
  <c r="BN499" i="21"/>
  <c r="BM499" i="21"/>
  <c r="BL499" i="21"/>
  <c r="BK499" i="21"/>
  <c r="BJ499" i="21"/>
  <c r="BI499" i="21"/>
  <c r="BH499" i="21"/>
  <c r="BG499" i="21"/>
  <c r="BF499" i="21"/>
  <c r="BE499" i="21"/>
  <c r="BD499" i="21"/>
  <c r="BC499" i="21"/>
  <c r="BB499" i="21"/>
  <c r="BA499" i="21"/>
  <c r="AZ499" i="21"/>
  <c r="AY499" i="21"/>
  <c r="AX499" i="21"/>
  <c r="AW499" i="21"/>
  <c r="AV499" i="21"/>
  <c r="AU499" i="21"/>
  <c r="AS499" i="21"/>
  <c r="AR499" i="21"/>
  <c r="AQ499" i="21"/>
  <c r="AO499" i="21"/>
  <c r="AN499" i="21"/>
  <c r="AM499" i="21"/>
  <c r="AL499" i="21"/>
  <c r="AK499" i="21"/>
  <c r="AJ499" i="21"/>
  <c r="AI499" i="21"/>
  <c r="AH499" i="21"/>
  <c r="AG499" i="21"/>
  <c r="Y499" i="21"/>
  <c r="T499" i="21"/>
  <c r="Q499" i="21"/>
  <c r="P499" i="21"/>
  <c r="BO496" i="21"/>
  <c r="BN496" i="21"/>
  <c r="BM496" i="21"/>
  <c r="BL496" i="21"/>
  <c r="BK496" i="21"/>
  <c r="BJ496" i="21"/>
  <c r="BI496" i="21"/>
  <c r="BH496" i="21"/>
  <c r="BG496" i="21"/>
  <c r="BF496" i="21"/>
  <c r="BE496" i="21"/>
  <c r="BD496" i="21"/>
  <c r="BC496" i="21"/>
  <c r="BB496" i="21"/>
  <c r="BA496" i="21"/>
  <c r="AZ496" i="21"/>
  <c r="AY496" i="21"/>
  <c r="AX496" i="21"/>
  <c r="AW496" i="21"/>
  <c r="AV496" i="21"/>
  <c r="AU496" i="21"/>
  <c r="AS496" i="21"/>
  <c r="AR496" i="21"/>
  <c r="AQ496" i="21"/>
  <c r="AO496" i="21"/>
  <c r="AN496" i="21"/>
  <c r="AM496" i="21"/>
  <c r="AL496" i="21"/>
  <c r="AK496" i="21"/>
  <c r="AJ496" i="21"/>
  <c r="AI496" i="21"/>
  <c r="AH496" i="21"/>
  <c r="AG496" i="21"/>
  <c r="Y496" i="21"/>
  <c r="T496" i="21"/>
  <c r="Q496" i="21"/>
  <c r="P496" i="21"/>
  <c r="BO497" i="21"/>
  <c r="BN497" i="21"/>
  <c r="BM497" i="21"/>
  <c r="BL497" i="21"/>
  <c r="BK497" i="21"/>
  <c r="BJ497" i="21"/>
  <c r="BI497" i="21"/>
  <c r="BH497" i="21"/>
  <c r="BG497" i="21"/>
  <c r="BF497" i="21"/>
  <c r="BE497" i="21"/>
  <c r="BD497" i="21"/>
  <c r="BC497" i="21"/>
  <c r="BB497" i="21"/>
  <c r="BA497" i="21"/>
  <c r="AZ497" i="21"/>
  <c r="AY497" i="21"/>
  <c r="AX497" i="21"/>
  <c r="AW497" i="21"/>
  <c r="AV497" i="21"/>
  <c r="AU497" i="21"/>
  <c r="AS497" i="21"/>
  <c r="AR497" i="21"/>
  <c r="AQ497" i="21"/>
  <c r="AO497" i="21"/>
  <c r="AN497" i="21"/>
  <c r="AM497" i="21"/>
  <c r="AL497" i="21"/>
  <c r="AK497" i="21"/>
  <c r="AJ497" i="21"/>
  <c r="AI497" i="21"/>
  <c r="AH497" i="21"/>
  <c r="AG497" i="21"/>
  <c r="X497" i="21"/>
  <c r="T497" i="21"/>
  <c r="Q497" i="21"/>
  <c r="P497" i="21"/>
  <c r="BO494" i="21"/>
  <c r="BN494" i="21"/>
  <c r="BM494" i="21"/>
  <c r="BL494" i="21"/>
  <c r="BK494" i="21"/>
  <c r="BJ494" i="21"/>
  <c r="BI494" i="21"/>
  <c r="BH494" i="21"/>
  <c r="BG494" i="21"/>
  <c r="BF494" i="21"/>
  <c r="BE494" i="21"/>
  <c r="BD494" i="21"/>
  <c r="BC494" i="21"/>
  <c r="BB494" i="21"/>
  <c r="BA494" i="21"/>
  <c r="AZ494" i="21"/>
  <c r="AY494" i="21"/>
  <c r="AX494" i="21"/>
  <c r="AW494" i="21"/>
  <c r="AV494" i="21"/>
  <c r="AU494" i="21"/>
  <c r="AS494" i="21"/>
  <c r="AR494" i="21"/>
  <c r="AQ494" i="21"/>
  <c r="AO494" i="21"/>
  <c r="AN494" i="21"/>
  <c r="AM494" i="21"/>
  <c r="AL494" i="21"/>
  <c r="AK494" i="21"/>
  <c r="AJ494" i="21"/>
  <c r="AI494" i="21"/>
  <c r="AH494" i="21"/>
  <c r="AG494" i="21"/>
  <c r="X494" i="21"/>
  <c r="T494" i="21"/>
  <c r="Q494" i="21"/>
  <c r="P494" i="21"/>
  <c r="BO493" i="21"/>
  <c r="BN493" i="21"/>
  <c r="BM493" i="21"/>
  <c r="BL493" i="21"/>
  <c r="BK493" i="21"/>
  <c r="BJ493" i="21"/>
  <c r="BI493" i="21"/>
  <c r="BH493" i="21"/>
  <c r="BG493" i="21"/>
  <c r="BF493" i="21"/>
  <c r="BE493" i="21"/>
  <c r="BD493" i="21"/>
  <c r="BC493" i="21"/>
  <c r="BB493" i="21"/>
  <c r="BA493" i="21"/>
  <c r="AZ493" i="21"/>
  <c r="AY493" i="21"/>
  <c r="AX493" i="21"/>
  <c r="AW493" i="21"/>
  <c r="AV493" i="21"/>
  <c r="AU493" i="21"/>
  <c r="AS493" i="21"/>
  <c r="AR493" i="21"/>
  <c r="AQ493" i="21"/>
  <c r="AO493" i="21"/>
  <c r="AN493" i="21"/>
  <c r="AM493" i="21"/>
  <c r="AL493" i="21"/>
  <c r="AK493" i="21"/>
  <c r="AJ493" i="21"/>
  <c r="AI493" i="21"/>
  <c r="AH493" i="21"/>
  <c r="AG493" i="21"/>
  <c r="Y493" i="21"/>
  <c r="T493" i="21"/>
  <c r="Q493" i="21"/>
  <c r="P493" i="21"/>
  <c r="BO490" i="21"/>
  <c r="BN490" i="21"/>
  <c r="BM490" i="21"/>
  <c r="BL490" i="21"/>
  <c r="BK490" i="21"/>
  <c r="BJ490" i="21"/>
  <c r="BI490" i="21"/>
  <c r="BH490" i="21"/>
  <c r="BG490" i="21"/>
  <c r="BF490" i="21"/>
  <c r="BE490" i="21"/>
  <c r="BD490" i="21"/>
  <c r="BC490" i="21"/>
  <c r="BB490" i="21"/>
  <c r="BA490" i="21"/>
  <c r="AZ490" i="21"/>
  <c r="AY490" i="21"/>
  <c r="AX490" i="21"/>
  <c r="AW490" i="21"/>
  <c r="AV490" i="21"/>
  <c r="AU490" i="21"/>
  <c r="AS490" i="21"/>
  <c r="AR490" i="21"/>
  <c r="AQ490" i="21"/>
  <c r="AO490" i="21"/>
  <c r="AN490" i="21"/>
  <c r="AM490" i="21"/>
  <c r="AL490" i="21"/>
  <c r="AK490" i="21"/>
  <c r="AJ490" i="21"/>
  <c r="AI490" i="21"/>
  <c r="AH490" i="21"/>
  <c r="AG490" i="21"/>
  <c r="Y490" i="21"/>
  <c r="T490" i="21"/>
  <c r="Q490" i="21"/>
  <c r="P490" i="21"/>
  <c r="BO491" i="21"/>
  <c r="BN491" i="21"/>
  <c r="BM491" i="21"/>
  <c r="BL491" i="21"/>
  <c r="BK491" i="21"/>
  <c r="BJ491" i="21"/>
  <c r="BI491" i="21"/>
  <c r="BH491" i="21"/>
  <c r="BG491" i="21"/>
  <c r="BF491" i="21"/>
  <c r="BE491" i="21"/>
  <c r="BD491" i="21"/>
  <c r="BC491" i="21"/>
  <c r="BB491" i="21"/>
  <c r="BA491" i="21"/>
  <c r="AZ491" i="21"/>
  <c r="AY491" i="21"/>
  <c r="AX491" i="21"/>
  <c r="AW491" i="21"/>
  <c r="AV491" i="21"/>
  <c r="AU491" i="21"/>
  <c r="AS491" i="21"/>
  <c r="AR491" i="21"/>
  <c r="AQ491" i="21"/>
  <c r="AO491" i="21"/>
  <c r="AN491" i="21"/>
  <c r="AM491" i="21"/>
  <c r="AL491" i="21"/>
  <c r="AK491" i="21"/>
  <c r="AJ491" i="21"/>
  <c r="AI491" i="21"/>
  <c r="AH491" i="21"/>
  <c r="AG491" i="21"/>
  <c r="X491" i="21"/>
  <c r="T491" i="21"/>
  <c r="Q491" i="21"/>
  <c r="P491" i="21"/>
  <c r="BO488" i="21"/>
  <c r="BN488" i="21"/>
  <c r="BM488" i="21"/>
  <c r="BL488" i="21"/>
  <c r="BK488" i="21"/>
  <c r="BJ488" i="21"/>
  <c r="BI488" i="21"/>
  <c r="BH488" i="21"/>
  <c r="BG488" i="21"/>
  <c r="BF488" i="21"/>
  <c r="BE488" i="21"/>
  <c r="BD488" i="21"/>
  <c r="BC488" i="21"/>
  <c r="BB488" i="21"/>
  <c r="BA488" i="21"/>
  <c r="AZ488" i="21"/>
  <c r="AY488" i="21"/>
  <c r="AX488" i="21"/>
  <c r="AW488" i="21"/>
  <c r="AV488" i="21"/>
  <c r="AU488" i="21"/>
  <c r="AS488" i="21"/>
  <c r="AR488" i="21"/>
  <c r="AQ488" i="21"/>
  <c r="AO488" i="21"/>
  <c r="AN488" i="21"/>
  <c r="AM488" i="21"/>
  <c r="AL488" i="21"/>
  <c r="AK488" i="21"/>
  <c r="AJ488" i="21"/>
  <c r="AI488" i="21"/>
  <c r="AH488" i="21"/>
  <c r="AG488" i="21"/>
  <c r="X488" i="21"/>
  <c r="T488" i="21"/>
  <c r="Q488" i="21"/>
  <c r="P488" i="21"/>
  <c r="BO487" i="21"/>
  <c r="BN487" i="21"/>
  <c r="BM487" i="21"/>
  <c r="BL487" i="21"/>
  <c r="BK487" i="21"/>
  <c r="BJ487" i="21"/>
  <c r="BI487" i="21"/>
  <c r="BH487" i="21"/>
  <c r="BG487" i="21"/>
  <c r="BF487" i="21"/>
  <c r="BE487" i="21"/>
  <c r="BD487" i="21"/>
  <c r="BC487" i="21"/>
  <c r="BB487" i="21"/>
  <c r="BA487" i="21"/>
  <c r="AZ487" i="21"/>
  <c r="AY487" i="21"/>
  <c r="AX487" i="21"/>
  <c r="AW487" i="21"/>
  <c r="AV487" i="21"/>
  <c r="AU487" i="21"/>
  <c r="AS487" i="21"/>
  <c r="AR487" i="21"/>
  <c r="AQ487" i="21"/>
  <c r="AO487" i="21"/>
  <c r="AN487" i="21"/>
  <c r="AM487" i="21"/>
  <c r="AL487" i="21"/>
  <c r="AK487" i="21"/>
  <c r="AJ487" i="21"/>
  <c r="AI487" i="21"/>
  <c r="AH487" i="21"/>
  <c r="AG487" i="21"/>
  <c r="Y487" i="21"/>
  <c r="T487" i="21"/>
  <c r="Q487" i="21"/>
  <c r="P487" i="21"/>
  <c r="BO484" i="21"/>
  <c r="BN484" i="21"/>
  <c r="BM484" i="21"/>
  <c r="BL484" i="21"/>
  <c r="BK484" i="21"/>
  <c r="BJ484" i="21"/>
  <c r="BI484" i="21"/>
  <c r="BH484" i="21"/>
  <c r="BG484" i="21"/>
  <c r="BF484" i="21"/>
  <c r="BE484" i="21"/>
  <c r="BD484" i="21"/>
  <c r="BC484" i="21"/>
  <c r="BB484" i="21"/>
  <c r="BA484" i="21"/>
  <c r="AZ484" i="21"/>
  <c r="AY484" i="21"/>
  <c r="AX484" i="21"/>
  <c r="AW484" i="21"/>
  <c r="AV484" i="21"/>
  <c r="AU484" i="21"/>
  <c r="AS484" i="21"/>
  <c r="AR484" i="21"/>
  <c r="AQ484" i="21"/>
  <c r="AO484" i="21"/>
  <c r="AN484" i="21"/>
  <c r="AM484" i="21"/>
  <c r="AL484" i="21"/>
  <c r="AK484" i="21"/>
  <c r="AJ484" i="21"/>
  <c r="AI484" i="21"/>
  <c r="AH484" i="21"/>
  <c r="AG484" i="21"/>
  <c r="Y484" i="21"/>
  <c r="T484" i="21"/>
  <c r="Q484" i="21"/>
  <c r="P484" i="21"/>
  <c r="BO485" i="21"/>
  <c r="BN485" i="21"/>
  <c r="BM485" i="21"/>
  <c r="BL485" i="21"/>
  <c r="BK485" i="21"/>
  <c r="BJ485" i="21"/>
  <c r="BI485" i="21"/>
  <c r="BH485" i="21"/>
  <c r="BG485" i="21"/>
  <c r="BF485" i="21"/>
  <c r="BE485" i="21"/>
  <c r="BD485" i="21"/>
  <c r="BC485" i="21"/>
  <c r="BB485" i="21"/>
  <c r="BA485" i="21"/>
  <c r="AZ485" i="21"/>
  <c r="AY485" i="21"/>
  <c r="AX485" i="21"/>
  <c r="AW485" i="21"/>
  <c r="AV485" i="21"/>
  <c r="AU485" i="21"/>
  <c r="AS485" i="21"/>
  <c r="AR485" i="21"/>
  <c r="AQ485" i="21"/>
  <c r="AO485" i="21"/>
  <c r="AN485" i="21"/>
  <c r="AM485" i="21"/>
  <c r="AL485" i="21"/>
  <c r="AK485" i="21"/>
  <c r="AJ485" i="21"/>
  <c r="AI485" i="21"/>
  <c r="AH485" i="21"/>
  <c r="AG485" i="21"/>
  <c r="X485" i="21"/>
  <c r="T485" i="21"/>
  <c r="Q485" i="21"/>
  <c r="P485" i="21"/>
  <c r="BO482" i="21"/>
  <c r="BN482" i="21"/>
  <c r="BM482" i="21"/>
  <c r="BL482" i="21"/>
  <c r="BK482" i="21"/>
  <c r="BJ482" i="21"/>
  <c r="BI482" i="21"/>
  <c r="BH482" i="21"/>
  <c r="BG482" i="21"/>
  <c r="BF482" i="21"/>
  <c r="BE482" i="21"/>
  <c r="BD482" i="21"/>
  <c r="BC482" i="21"/>
  <c r="BB482" i="21"/>
  <c r="BA482" i="21"/>
  <c r="AZ482" i="21"/>
  <c r="AY482" i="21"/>
  <c r="AX482" i="21"/>
  <c r="AW482" i="21"/>
  <c r="AV482" i="21"/>
  <c r="AU482" i="21"/>
  <c r="AS482" i="21"/>
  <c r="AR482" i="21"/>
  <c r="AQ482" i="21"/>
  <c r="AO482" i="21"/>
  <c r="AN482" i="21"/>
  <c r="AM482" i="21"/>
  <c r="AL482" i="21"/>
  <c r="AK482" i="21"/>
  <c r="AJ482" i="21"/>
  <c r="AI482" i="21"/>
  <c r="AH482" i="21"/>
  <c r="AG482" i="21"/>
  <c r="X482" i="21"/>
  <c r="T482" i="21"/>
  <c r="Q482" i="21"/>
  <c r="P482" i="21"/>
  <c r="BO481" i="21"/>
  <c r="BN481" i="21"/>
  <c r="BM481" i="21"/>
  <c r="BL481" i="21"/>
  <c r="BK481" i="21"/>
  <c r="BJ481" i="21"/>
  <c r="BI481" i="21"/>
  <c r="BH481" i="21"/>
  <c r="BG481" i="21"/>
  <c r="BF481" i="21"/>
  <c r="BE481" i="21"/>
  <c r="BD481" i="21"/>
  <c r="BC481" i="21"/>
  <c r="BB481" i="21"/>
  <c r="BA481" i="21"/>
  <c r="AZ481" i="21"/>
  <c r="AY481" i="21"/>
  <c r="AX481" i="21"/>
  <c r="AW481" i="21"/>
  <c r="AV481" i="21"/>
  <c r="AU481" i="21"/>
  <c r="AS481" i="21"/>
  <c r="AR481" i="21"/>
  <c r="AQ481" i="21"/>
  <c r="AO481" i="21"/>
  <c r="AN481" i="21"/>
  <c r="AM481" i="21"/>
  <c r="AL481" i="21"/>
  <c r="AK481" i="21"/>
  <c r="AJ481" i="21"/>
  <c r="AI481" i="21"/>
  <c r="AH481" i="21"/>
  <c r="AG481" i="21"/>
  <c r="Y481" i="21"/>
  <c r="T481" i="21"/>
  <c r="Q481" i="21"/>
  <c r="P481" i="21"/>
  <c r="P429" i="21"/>
  <c r="BO429" i="21"/>
  <c r="BN429" i="21"/>
  <c r="BM429" i="21"/>
  <c r="BL429" i="21"/>
  <c r="BK429" i="21"/>
  <c r="BJ429" i="21"/>
  <c r="BI429" i="21"/>
  <c r="BH429" i="21"/>
  <c r="BG429" i="21"/>
  <c r="BF429" i="21"/>
  <c r="BE429" i="21"/>
  <c r="BD429" i="21"/>
  <c r="BC429" i="21"/>
  <c r="BB429" i="21"/>
  <c r="BA429" i="21"/>
  <c r="AZ429" i="21"/>
  <c r="AY429" i="21"/>
  <c r="AX429" i="21"/>
  <c r="AW429" i="21"/>
  <c r="AV429" i="21"/>
  <c r="AU429" i="21"/>
  <c r="AS429" i="21"/>
  <c r="AR429" i="21"/>
  <c r="AQ429" i="21"/>
  <c r="AO429" i="21"/>
  <c r="AN429" i="21"/>
  <c r="AM429" i="21"/>
  <c r="AL429" i="21"/>
  <c r="AK429" i="21"/>
  <c r="AJ429" i="21"/>
  <c r="AI429" i="21"/>
  <c r="AH429" i="21"/>
  <c r="AG429" i="21"/>
  <c r="X429" i="21"/>
  <c r="T429" i="21"/>
  <c r="Q429" i="21"/>
  <c r="BO432" i="21"/>
  <c r="BN432" i="21"/>
  <c r="BM432" i="21"/>
  <c r="BL432" i="21"/>
  <c r="BK432" i="21"/>
  <c r="BJ432" i="21"/>
  <c r="BI432" i="21"/>
  <c r="BH432" i="21"/>
  <c r="BG432" i="21"/>
  <c r="BF432" i="21"/>
  <c r="BE432" i="21"/>
  <c r="BD432" i="21"/>
  <c r="BC432" i="21"/>
  <c r="BB432" i="21"/>
  <c r="BA432" i="21"/>
  <c r="AZ432" i="21"/>
  <c r="AY432" i="21"/>
  <c r="AX432" i="21"/>
  <c r="AW432" i="21"/>
  <c r="AV432" i="21"/>
  <c r="AU432" i="21"/>
  <c r="AS432" i="21"/>
  <c r="AR432" i="21"/>
  <c r="AQ432" i="21"/>
  <c r="AO432" i="21"/>
  <c r="AN432" i="21"/>
  <c r="AM432" i="21"/>
  <c r="AL432" i="21"/>
  <c r="AK432" i="21"/>
  <c r="AJ432" i="21"/>
  <c r="AI432" i="21"/>
  <c r="AH432" i="21"/>
  <c r="AG432" i="21"/>
  <c r="X432" i="21"/>
  <c r="T432" i="21"/>
  <c r="Q432" i="21"/>
  <c r="P432" i="21"/>
  <c r="BO435" i="21"/>
  <c r="BN435" i="21"/>
  <c r="BM435" i="21"/>
  <c r="BL435" i="21"/>
  <c r="BK435" i="21"/>
  <c r="BJ435" i="21"/>
  <c r="BI435" i="21"/>
  <c r="BH435" i="21"/>
  <c r="BG435" i="21"/>
  <c r="BF435" i="21"/>
  <c r="BE435" i="21"/>
  <c r="BD435" i="21"/>
  <c r="BC435" i="21"/>
  <c r="BB435" i="21"/>
  <c r="BA435" i="21"/>
  <c r="AZ435" i="21"/>
  <c r="AY435" i="21"/>
  <c r="AX435" i="21"/>
  <c r="AW435" i="21"/>
  <c r="AV435" i="21"/>
  <c r="AU435" i="21"/>
  <c r="AS435" i="21"/>
  <c r="AR435" i="21"/>
  <c r="AQ435" i="21"/>
  <c r="AO435" i="21"/>
  <c r="AN435" i="21"/>
  <c r="AM435" i="21"/>
  <c r="AL435" i="21"/>
  <c r="AK435" i="21"/>
  <c r="AJ435" i="21"/>
  <c r="AI435" i="21"/>
  <c r="AH435" i="21"/>
  <c r="AG435" i="21"/>
  <c r="X435" i="21"/>
  <c r="T435" i="21"/>
  <c r="Q435" i="21"/>
  <c r="P435" i="21"/>
  <c r="BO438" i="21"/>
  <c r="BN438" i="21"/>
  <c r="BM438" i="21"/>
  <c r="BL438" i="21"/>
  <c r="BK438" i="21"/>
  <c r="BJ438" i="21"/>
  <c r="BI438" i="21"/>
  <c r="BH438" i="21"/>
  <c r="BG438" i="21"/>
  <c r="BF438" i="21"/>
  <c r="BE438" i="21"/>
  <c r="BD438" i="21"/>
  <c r="BC438" i="21"/>
  <c r="BB438" i="21"/>
  <c r="BA438" i="21"/>
  <c r="AZ438" i="21"/>
  <c r="AY438" i="21"/>
  <c r="AX438" i="21"/>
  <c r="AW438" i="21"/>
  <c r="AV438" i="21"/>
  <c r="AU438" i="21"/>
  <c r="AS438" i="21"/>
  <c r="AR438" i="21"/>
  <c r="AQ438" i="21"/>
  <c r="AO438" i="21"/>
  <c r="AN438" i="21"/>
  <c r="AM438" i="21"/>
  <c r="AL438" i="21"/>
  <c r="AK438" i="21"/>
  <c r="AJ438" i="21"/>
  <c r="AI438" i="21"/>
  <c r="AH438" i="21"/>
  <c r="AG438" i="21"/>
  <c r="X438" i="21"/>
  <c r="T438" i="21"/>
  <c r="Q438" i="21"/>
  <c r="P438" i="21"/>
  <c r="BO441" i="21"/>
  <c r="BN441" i="21"/>
  <c r="BM441" i="21"/>
  <c r="BL441" i="21"/>
  <c r="BK441" i="21"/>
  <c r="BJ441" i="21"/>
  <c r="BI441" i="21"/>
  <c r="BH441" i="21"/>
  <c r="BG441" i="21"/>
  <c r="BF441" i="21"/>
  <c r="BE441" i="21"/>
  <c r="BD441" i="21"/>
  <c r="BC441" i="21"/>
  <c r="BB441" i="21"/>
  <c r="BA441" i="21"/>
  <c r="AZ441" i="21"/>
  <c r="AY441" i="21"/>
  <c r="AX441" i="21"/>
  <c r="AW441" i="21"/>
  <c r="AV441" i="21"/>
  <c r="AU441" i="21"/>
  <c r="AS441" i="21"/>
  <c r="AR441" i="21"/>
  <c r="AQ441" i="21"/>
  <c r="AO441" i="21"/>
  <c r="AN441" i="21"/>
  <c r="AM441" i="21"/>
  <c r="AL441" i="21"/>
  <c r="AK441" i="21"/>
  <c r="AJ441" i="21"/>
  <c r="AI441" i="21"/>
  <c r="AH441" i="21"/>
  <c r="AG441" i="21"/>
  <c r="X441" i="21"/>
  <c r="T441" i="21"/>
  <c r="Q441" i="21"/>
  <c r="P441" i="21"/>
  <c r="BO447" i="21"/>
  <c r="BN447" i="21"/>
  <c r="BM447" i="21"/>
  <c r="BL447" i="21"/>
  <c r="BK447" i="21"/>
  <c r="BJ447" i="21"/>
  <c r="BI447" i="21"/>
  <c r="BH447" i="21"/>
  <c r="BG447" i="21"/>
  <c r="BF447" i="21"/>
  <c r="BE447" i="21"/>
  <c r="BD447" i="21"/>
  <c r="BC447" i="21"/>
  <c r="BB447" i="21"/>
  <c r="BA447" i="21"/>
  <c r="AZ447" i="21"/>
  <c r="AY447" i="21"/>
  <c r="AX447" i="21"/>
  <c r="AW447" i="21"/>
  <c r="AV447" i="21"/>
  <c r="AU447" i="21"/>
  <c r="AS447" i="21"/>
  <c r="AR447" i="21"/>
  <c r="AQ447" i="21"/>
  <c r="AO447" i="21"/>
  <c r="AN447" i="21"/>
  <c r="AM447" i="21"/>
  <c r="AL447" i="21"/>
  <c r="AK447" i="21"/>
  <c r="AJ447" i="21"/>
  <c r="AI447" i="21"/>
  <c r="AH447" i="21"/>
  <c r="AG447" i="21"/>
  <c r="X447" i="21"/>
  <c r="T447" i="21"/>
  <c r="Q447" i="21"/>
  <c r="P447" i="21"/>
  <c r="BO444" i="21"/>
  <c r="BN444" i="21"/>
  <c r="BM444" i="21"/>
  <c r="BL444" i="21"/>
  <c r="BK444" i="21"/>
  <c r="BJ444" i="21"/>
  <c r="BI444" i="21"/>
  <c r="BH444" i="21"/>
  <c r="BG444" i="21"/>
  <c r="BF444" i="21"/>
  <c r="BE444" i="21"/>
  <c r="BD444" i="21"/>
  <c r="BC444" i="21"/>
  <c r="BB444" i="21"/>
  <c r="BA444" i="21"/>
  <c r="AZ444" i="21"/>
  <c r="AY444" i="21"/>
  <c r="AX444" i="21"/>
  <c r="AW444" i="21"/>
  <c r="AV444" i="21"/>
  <c r="AU444" i="21"/>
  <c r="AS444" i="21"/>
  <c r="AR444" i="21"/>
  <c r="AQ444" i="21"/>
  <c r="AO444" i="21"/>
  <c r="AN444" i="21"/>
  <c r="AM444" i="21"/>
  <c r="AL444" i="21"/>
  <c r="AK444" i="21"/>
  <c r="AJ444" i="21"/>
  <c r="AI444" i="21"/>
  <c r="AH444" i="21"/>
  <c r="AG444" i="21"/>
  <c r="X444" i="21"/>
  <c r="T444" i="21"/>
  <c r="Q444" i="21"/>
  <c r="P444" i="21"/>
  <c r="BO478" i="21"/>
  <c r="BN478" i="21"/>
  <c r="BM478" i="21"/>
  <c r="BL478" i="21"/>
  <c r="BK478" i="21"/>
  <c r="BJ478" i="21"/>
  <c r="BI478" i="21"/>
  <c r="BH478" i="21"/>
  <c r="BG478" i="21"/>
  <c r="BF478" i="21"/>
  <c r="BE478" i="21"/>
  <c r="BD478" i="21"/>
  <c r="BC478" i="21"/>
  <c r="BB478" i="21"/>
  <c r="BA478" i="21"/>
  <c r="AZ478" i="21"/>
  <c r="AY478" i="21"/>
  <c r="AX478" i="21"/>
  <c r="AW478" i="21"/>
  <c r="AV478" i="21"/>
  <c r="AU478" i="21"/>
  <c r="AS478" i="21"/>
  <c r="AR478" i="21"/>
  <c r="AQ478" i="21"/>
  <c r="AO478" i="21"/>
  <c r="AN478" i="21"/>
  <c r="AM478" i="21"/>
  <c r="AL478" i="21"/>
  <c r="AK478" i="21"/>
  <c r="AJ478" i="21"/>
  <c r="AI478" i="21"/>
  <c r="AH478" i="21"/>
  <c r="AG478" i="21"/>
  <c r="X478" i="21"/>
  <c r="T478" i="21"/>
  <c r="Q478" i="21"/>
  <c r="P478" i="21"/>
  <c r="BO475" i="21"/>
  <c r="BN475" i="21"/>
  <c r="BM475" i="21"/>
  <c r="BL475" i="21"/>
  <c r="BK475" i="21"/>
  <c r="BJ475" i="21"/>
  <c r="BI475" i="21"/>
  <c r="BH475" i="21"/>
  <c r="BG475" i="21"/>
  <c r="BF475" i="21"/>
  <c r="BE475" i="21"/>
  <c r="BD475" i="21"/>
  <c r="BC475" i="21"/>
  <c r="BB475" i="21"/>
  <c r="BA475" i="21"/>
  <c r="AZ475" i="21"/>
  <c r="AY475" i="21"/>
  <c r="AX475" i="21"/>
  <c r="AW475" i="21"/>
  <c r="AV475" i="21"/>
  <c r="AU475" i="21"/>
  <c r="AS475" i="21"/>
  <c r="AR475" i="21"/>
  <c r="AQ475" i="21"/>
  <c r="AO475" i="21"/>
  <c r="AN475" i="21"/>
  <c r="AM475" i="21"/>
  <c r="AL475" i="21"/>
  <c r="AK475" i="21"/>
  <c r="AJ475" i="21"/>
  <c r="AI475" i="21"/>
  <c r="AH475" i="21"/>
  <c r="AG475" i="21"/>
  <c r="X475" i="21"/>
  <c r="T475" i="21"/>
  <c r="Q475" i="21"/>
  <c r="P475" i="21"/>
  <c r="BO472" i="21"/>
  <c r="BN472" i="21"/>
  <c r="BM472" i="21"/>
  <c r="BL472" i="21"/>
  <c r="BK472" i="21"/>
  <c r="BJ472" i="21"/>
  <c r="BI472" i="21"/>
  <c r="BH472" i="21"/>
  <c r="BG472" i="21"/>
  <c r="BF472" i="21"/>
  <c r="BE472" i="21"/>
  <c r="BD472" i="21"/>
  <c r="BC472" i="21"/>
  <c r="BB472" i="21"/>
  <c r="BA472" i="21"/>
  <c r="AZ472" i="21"/>
  <c r="AY472" i="21"/>
  <c r="AX472" i="21"/>
  <c r="AW472" i="21"/>
  <c r="AV472" i="21"/>
  <c r="AU472" i="21"/>
  <c r="AS472" i="21"/>
  <c r="AR472" i="21"/>
  <c r="AQ472" i="21"/>
  <c r="AO472" i="21"/>
  <c r="AN472" i="21"/>
  <c r="AM472" i="21"/>
  <c r="AL472" i="21"/>
  <c r="AK472" i="21"/>
  <c r="AJ472" i="21"/>
  <c r="AI472" i="21"/>
  <c r="AH472" i="21"/>
  <c r="AG472" i="21"/>
  <c r="X472" i="21"/>
  <c r="T472" i="21"/>
  <c r="Q472" i="21"/>
  <c r="P472" i="21"/>
  <c r="BO469" i="21"/>
  <c r="BN469" i="21"/>
  <c r="BM469" i="21"/>
  <c r="BL469" i="21"/>
  <c r="BK469" i="21"/>
  <c r="BJ469" i="21"/>
  <c r="BI469" i="21"/>
  <c r="BH469" i="21"/>
  <c r="BG469" i="21"/>
  <c r="BF469" i="21"/>
  <c r="BE469" i="21"/>
  <c r="BD469" i="21"/>
  <c r="BC469" i="21"/>
  <c r="BB469" i="21"/>
  <c r="BA469" i="21"/>
  <c r="AZ469" i="21"/>
  <c r="AY469" i="21"/>
  <c r="AX469" i="21"/>
  <c r="AW469" i="21"/>
  <c r="AV469" i="21"/>
  <c r="AU469" i="21"/>
  <c r="AS469" i="21"/>
  <c r="AR469" i="21"/>
  <c r="AQ469" i="21"/>
  <c r="AO469" i="21"/>
  <c r="AN469" i="21"/>
  <c r="AM469" i="21"/>
  <c r="AL469" i="21"/>
  <c r="AK469" i="21"/>
  <c r="AJ469" i="21"/>
  <c r="AI469" i="21"/>
  <c r="AH469" i="21"/>
  <c r="AG469" i="21"/>
  <c r="X469" i="21"/>
  <c r="T469" i="21"/>
  <c r="Q469" i="21"/>
  <c r="P469" i="21"/>
  <c r="BO466" i="21"/>
  <c r="BN466" i="21"/>
  <c r="BM466" i="21"/>
  <c r="BL466" i="21"/>
  <c r="BK466" i="21"/>
  <c r="BJ466" i="21"/>
  <c r="BI466" i="21"/>
  <c r="BH466" i="21"/>
  <c r="BG466" i="21"/>
  <c r="BF466" i="21"/>
  <c r="BE466" i="21"/>
  <c r="BD466" i="21"/>
  <c r="BC466" i="21"/>
  <c r="BB466" i="21"/>
  <c r="BA466" i="21"/>
  <c r="AZ466" i="21"/>
  <c r="AY466" i="21"/>
  <c r="AX466" i="21"/>
  <c r="AW466" i="21"/>
  <c r="AV466" i="21"/>
  <c r="AU466" i="21"/>
  <c r="AS466" i="21"/>
  <c r="AR466" i="21"/>
  <c r="AQ466" i="21"/>
  <c r="AO466" i="21"/>
  <c r="AN466" i="21"/>
  <c r="AM466" i="21"/>
  <c r="AL466" i="21"/>
  <c r="AK466" i="21"/>
  <c r="AJ466" i="21"/>
  <c r="AI466" i="21"/>
  <c r="AH466" i="21"/>
  <c r="AG466" i="21"/>
  <c r="X466" i="21"/>
  <c r="T466" i="21"/>
  <c r="Q466" i="21"/>
  <c r="P466" i="21"/>
  <c r="BO463" i="21"/>
  <c r="BN463" i="21"/>
  <c r="BM463" i="21"/>
  <c r="BL463" i="21"/>
  <c r="BK463" i="21"/>
  <c r="BJ463" i="21"/>
  <c r="BI463" i="21"/>
  <c r="BH463" i="21"/>
  <c r="BG463" i="21"/>
  <c r="BF463" i="21"/>
  <c r="BE463" i="21"/>
  <c r="BD463" i="21"/>
  <c r="BC463" i="21"/>
  <c r="BB463" i="21"/>
  <c r="BA463" i="21"/>
  <c r="AZ463" i="21"/>
  <c r="AY463" i="21"/>
  <c r="AX463" i="21"/>
  <c r="AW463" i="21"/>
  <c r="AV463" i="21"/>
  <c r="AU463" i="21"/>
  <c r="AS463" i="21"/>
  <c r="AR463" i="21"/>
  <c r="AQ463" i="21"/>
  <c r="AO463" i="21"/>
  <c r="AN463" i="21"/>
  <c r="AM463" i="21"/>
  <c r="AL463" i="21"/>
  <c r="AK463" i="21"/>
  <c r="AJ463" i="21"/>
  <c r="AI463" i="21"/>
  <c r="AH463" i="21"/>
  <c r="AG463" i="21"/>
  <c r="X463" i="21"/>
  <c r="T463" i="21"/>
  <c r="Q463" i="21"/>
  <c r="P463" i="21"/>
  <c r="BO460" i="21"/>
  <c r="BN460" i="21"/>
  <c r="BM460" i="21"/>
  <c r="BL460" i="21"/>
  <c r="BK460" i="21"/>
  <c r="BJ460" i="21"/>
  <c r="BI460" i="21"/>
  <c r="BH460" i="21"/>
  <c r="BG460" i="21"/>
  <c r="BF460" i="21"/>
  <c r="BE460" i="21"/>
  <c r="BD460" i="21"/>
  <c r="BC460" i="21"/>
  <c r="BB460" i="21"/>
  <c r="BA460" i="21"/>
  <c r="AZ460" i="21"/>
  <c r="AY460" i="21"/>
  <c r="AX460" i="21"/>
  <c r="AW460" i="21"/>
  <c r="AV460" i="21"/>
  <c r="AU460" i="21"/>
  <c r="AS460" i="21"/>
  <c r="AR460" i="21"/>
  <c r="AQ460" i="21"/>
  <c r="AO460" i="21"/>
  <c r="AN460" i="21"/>
  <c r="AM460" i="21"/>
  <c r="AL460" i="21"/>
  <c r="AK460" i="21"/>
  <c r="AJ460" i="21"/>
  <c r="AI460" i="21"/>
  <c r="AH460" i="21"/>
  <c r="AG460" i="21"/>
  <c r="X460" i="21"/>
  <c r="T460" i="21"/>
  <c r="Q460" i="21"/>
  <c r="P460" i="21"/>
  <c r="BO457" i="21"/>
  <c r="BN457" i="21"/>
  <c r="BM457" i="21"/>
  <c r="BL457" i="21"/>
  <c r="BK457" i="21"/>
  <c r="BJ457" i="21"/>
  <c r="BI457" i="21"/>
  <c r="BH457" i="21"/>
  <c r="BG457" i="21"/>
  <c r="BF457" i="21"/>
  <c r="BE457" i="21"/>
  <c r="BD457" i="21"/>
  <c r="BC457" i="21"/>
  <c r="BB457" i="21"/>
  <c r="BA457" i="21"/>
  <c r="AZ457" i="21"/>
  <c r="AY457" i="21"/>
  <c r="AX457" i="21"/>
  <c r="AW457" i="21"/>
  <c r="AV457" i="21"/>
  <c r="AU457" i="21"/>
  <c r="AS457" i="21"/>
  <c r="AR457" i="21"/>
  <c r="AQ457" i="21"/>
  <c r="AO457" i="21"/>
  <c r="AN457" i="21"/>
  <c r="AM457" i="21"/>
  <c r="AL457" i="21"/>
  <c r="AK457" i="21"/>
  <c r="AJ457" i="21"/>
  <c r="AI457" i="21"/>
  <c r="AH457" i="21"/>
  <c r="AG457" i="21"/>
  <c r="X457" i="21"/>
  <c r="T457" i="21"/>
  <c r="Q457" i="21"/>
  <c r="P457" i="21"/>
  <c r="BO454" i="21"/>
  <c r="BN454" i="21"/>
  <c r="BM454" i="21"/>
  <c r="BL454" i="21"/>
  <c r="BK454" i="21"/>
  <c r="BJ454" i="21"/>
  <c r="BI454" i="21"/>
  <c r="BH454" i="21"/>
  <c r="BG454" i="21"/>
  <c r="BF454" i="21"/>
  <c r="BE454" i="21"/>
  <c r="BD454" i="21"/>
  <c r="BC454" i="21"/>
  <c r="BB454" i="21"/>
  <c r="BA454" i="21"/>
  <c r="AZ454" i="21"/>
  <c r="AY454" i="21"/>
  <c r="AX454" i="21"/>
  <c r="AW454" i="21"/>
  <c r="AV454" i="21"/>
  <c r="AU454" i="21"/>
  <c r="AS454" i="21"/>
  <c r="AR454" i="21"/>
  <c r="AQ454" i="21"/>
  <c r="AO454" i="21"/>
  <c r="AN454" i="21"/>
  <c r="AM454" i="21"/>
  <c r="AL454" i="21"/>
  <c r="AK454" i="21"/>
  <c r="AJ454" i="21"/>
  <c r="AI454" i="21"/>
  <c r="AH454" i="21"/>
  <c r="AG454" i="21"/>
  <c r="X454" i="21"/>
  <c r="T454" i="21"/>
  <c r="Q454" i="21"/>
  <c r="P454" i="21"/>
  <c r="BO451" i="21"/>
  <c r="BN451" i="21"/>
  <c r="BM451" i="21"/>
  <c r="BL451" i="21"/>
  <c r="BK451" i="21"/>
  <c r="BJ451" i="21"/>
  <c r="BI451" i="21"/>
  <c r="BH451" i="21"/>
  <c r="BG451" i="21"/>
  <c r="BF451" i="21"/>
  <c r="BE451" i="21"/>
  <c r="BD451" i="21"/>
  <c r="BC451" i="21"/>
  <c r="BB451" i="21"/>
  <c r="BA451" i="21"/>
  <c r="AZ451" i="21"/>
  <c r="AY451" i="21"/>
  <c r="AX451" i="21"/>
  <c r="AW451" i="21"/>
  <c r="AV451" i="21"/>
  <c r="AU451" i="21"/>
  <c r="AS451" i="21"/>
  <c r="AR451" i="21"/>
  <c r="AQ451" i="21"/>
  <c r="AO451" i="21"/>
  <c r="AN451" i="21"/>
  <c r="AM451" i="21"/>
  <c r="AL451" i="21"/>
  <c r="AK451" i="21"/>
  <c r="AJ451" i="21"/>
  <c r="AI451" i="21"/>
  <c r="AH451" i="21"/>
  <c r="AG451" i="21"/>
  <c r="X451" i="21"/>
  <c r="T451" i="21"/>
  <c r="Q451" i="21"/>
  <c r="P451" i="21"/>
  <c r="BO425" i="21"/>
  <c r="BN425" i="21"/>
  <c r="BM425" i="21"/>
  <c r="BL425" i="21"/>
  <c r="BK425" i="21"/>
  <c r="BJ425" i="21"/>
  <c r="BI425" i="21"/>
  <c r="BH425" i="21"/>
  <c r="BG425" i="21"/>
  <c r="BF425" i="21"/>
  <c r="BE425" i="21"/>
  <c r="BD425" i="21"/>
  <c r="BC425" i="21"/>
  <c r="BB425" i="21"/>
  <c r="BA425" i="21"/>
  <c r="AZ425" i="21"/>
  <c r="AY425" i="21"/>
  <c r="AX425" i="21"/>
  <c r="AW425" i="21"/>
  <c r="AV425" i="21"/>
  <c r="AU425" i="21"/>
  <c r="AS425" i="21"/>
  <c r="AR425" i="21"/>
  <c r="AQ425" i="21"/>
  <c r="AO425" i="21"/>
  <c r="AN425" i="21"/>
  <c r="AM425" i="21"/>
  <c r="AL425" i="21"/>
  <c r="AK425" i="21"/>
  <c r="AJ425" i="21"/>
  <c r="AI425" i="21"/>
  <c r="AH425" i="21"/>
  <c r="AG425" i="21"/>
  <c r="X425" i="21"/>
  <c r="T425" i="21"/>
  <c r="Q425" i="21"/>
  <c r="P425" i="21"/>
  <c r="BO422" i="21"/>
  <c r="BN422" i="21"/>
  <c r="BM422" i="21"/>
  <c r="BL422" i="21"/>
  <c r="BK422" i="21"/>
  <c r="BJ422" i="21"/>
  <c r="BI422" i="21"/>
  <c r="BH422" i="21"/>
  <c r="BG422" i="21"/>
  <c r="BF422" i="21"/>
  <c r="BE422" i="21"/>
  <c r="BD422" i="21"/>
  <c r="BC422" i="21"/>
  <c r="BB422" i="21"/>
  <c r="BA422" i="21"/>
  <c r="AZ422" i="21"/>
  <c r="AY422" i="21"/>
  <c r="AX422" i="21"/>
  <c r="AW422" i="21"/>
  <c r="AV422" i="21"/>
  <c r="AU422" i="21"/>
  <c r="AS422" i="21"/>
  <c r="AR422" i="21"/>
  <c r="AQ422" i="21"/>
  <c r="AO422" i="21"/>
  <c r="AN422" i="21"/>
  <c r="AM422" i="21"/>
  <c r="AL422" i="21"/>
  <c r="AK422" i="21"/>
  <c r="AJ422" i="21"/>
  <c r="AI422" i="21"/>
  <c r="AH422" i="21"/>
  <c r="AG422" i="21"/>
  <c r="X422" i="21"/>
  <c r="T422" i="21"/>
  <c r="Q422" i="21"/>
  <c r="P422" i="21"/>
  <c r="BO419" i="21"/>
  <c r="BN419" i="21"/>
  <c r="BM419" i="21"/>
  <c r="BL419" i="21"/>
  <c r="BK419" i="21"/>
  <c r="BJ419" i="21"/>
  <c r="BI419" i="21"/>
  <c r="BH419" i="21"/>
  <c r="BG419" i="21"/>
  <c r="BF419" i="21"/>
  <c r="BE419" i="21"/>
  <c r="BD419" i="21"/>
  <c r="BC419" i="21"/>
  <c r="BB419" i="21"/>
  <c r="BA419" i="21"/>
  <c r="AZ419" i="21"/>
  <c r="AY419" i="21"/>
  <c r="AX419" i="21"/>
  <c r="AW419" i="21"/>
  <c r="AV419" i="21"/>
  <c r="AU419" i="21"/>
  <c r="AS419" i="21"/>
  <c r="AR419" i="21"/>
  <c r="AQ419" i="21"/>
  <c r="AO419" i="21"/>
  <c r="AN419" i="21"/>
  <c r="AM419" i="21"/>
  <c r="AL419" i="21"/>
  <c r="AK419" i="21"/>
  <c r="AJ419" i="21"/>
  <c r="AI419" i="21"/>
  <c r="AH419" i="21"/>
  <c r="AG419" i="21"/>
  <c r="X419" i="21"/>
  <c r="T419" i="21"/>
  <c r="Q419" i="21"/>
  <c r="P419" i="21"/>
  <c r="BO416" i="21"/>
  <c r="BN416" i="21"/>
  <c r="BM416" i="21"/>
  <c r="BL416" i="21"/>
  <c r="BK416" i="21"/>
  <c r="BJ416" i="21"/>
  <c r="BI416" i="21"/>
  <c r="BH416" i="21"/>
  <c r="BG416" i="21"/>
  <c r="BF416" i="21"/>
  <c r="BE416" i="21"/>
  <c r="BD416" i="21"/>
  <c r="BC416" i="21"/>
  <c r="BB416" i="21"/>
  <c r="BA416" i="21"/>
  <c r="AZ416" i="21"/>
  <c r="AY416" i="21"/>
  <c r="AX416" i="21"/>
  <c r="AW416" i="21"/>
  <c r="AV416" i="21"/>
  <c r="AU416" i="21"/>
  <c r="AS416" i="21"/>
  <c r="AR416" i="21"/>
  <c r="AQ416" i="21"/>
  <c r="AO416" i="21"/>
  <c r="AN416" i="21"/>
  <c r="AM416" i="21"/>
  <c r="AL416" i="21"/>
  <c r="AK416" i="21"/>
  <c r="AJ416" i="21"/>
  <c r="AI416" i="21"/>
  <c r="AH416" i="21"/>
  <c r="AG416" i="21"/>
  <c r="X416" i="21"/>
  <c r="T416" i="21"/>
  <c r="Q416" i="21"/>
  <c r="P416" i="21"/>
  <c r="BO413" i="21"/>
  <c r="BN413" i="21"/>
  <c r="BM413" i="21"/>
  <c r="BL413" i="21"/>
  <c r="BK413" i="21"/>
  <c r="BJ413" i="21"/>
  <c r="BI413" i="21"/>
  <c r="BH413" i="21"/>
  <c r="BG413" i="21"/>
  <c r="BF413" i="21"/>
  <c r="BE413" i="21"/>
  <c r="BD413" i="21"/>
  <c r="BC413" i="21"/>
  <c r="BB413" i="21"/>
  <c r="BA413" i="21"/>
  <c r="AZ413" i="21"/>
  <c r="AY413" i="21"/>
  <c r="AX413" i="21"/>
  <c r="AW413" i="21"/>
  <c r="AV413" i="21"/>
  <c r="AU413" i="21"/>
  <c r="AS413" i="21"/>
  <c r="AR413" i="21"/>
  <c r="AQ413" i="21"/>
  <c r="AO413" i="21"/>
  <c r="AN413" i="21"/>
  <c r="AM413" i="21"/>
  <c r="AL413" i="21"/>
  <c r="AK413" i="21"/>
  <c r="AJ413" i="21"/>
  <c r="AI413" i="21"/>
  <c r="AH413" i="21"/>
  <c r="AG413" i="21"/>
  <c r="X413" i="21"/>
  <c r="T413" i="21"/>
  <c r="Q413" i="21"/>
  <c r="P413" i="21"/>
  <c r="BO410" i="21"/>
  <c r="BN410" i="21"/>
  <c r="BM410" i="21"/>
  <c r="BL410" i="21"/>
  <c r="BK410" i="21"/>
  <c r="BJ410" i="21"/>
  <c r="BI410" i="21"/>
  <c r="BH410" i="21"/>
  <c r="BG410" i="21"/>
  <c r="BF410" i="21"/>
  <c r="BE410" i="21"/>
  <c r="BD410" i="21"/>
  <c r="BC410" i="21"/>
  <c r="BB410" i="21"/>
  <c r="BA410" i="21"/>
  <c r="AZ410" i="21"/>
  <c r="AY410" i="21"/>
  <c r="AX410" i="21"/>
  <c r="AW410" i="21"/>
  <c r="AV410" i="21"/>
  <c r="AU410" i="21"/>
  <c r="AS410" i="21"/>
  <c r="AR410" i="21"/>
  <c r="AQ410" i="21"/>
  <c r="AO410" i="21"/>
  <c r="AN410" i="21"/>
  <c r="AM410" i="21"/>
  <c r="AL410" i="21"/>
  <c r="AK410" i="21"/>
  <c r="AJ410" i="21"/>
  <c r="AI410" i="21"/>
  <c r="AH410" i="21"/>
  <c r="AG410" i="21"/>
  <c r="X410" i="21"/>
  <c r="T410" i="21"/>
  <c r="Q410" i="21"/>
  <c r="P410" i="21"/>
  <c r="BO407" i="21"/>
  <c r="BN407" i="21"/>
  <c r="BM407" i="21"/>
  <c r="BL407" i="21"/>
  <c r="BK407" i="21"/>
  <c r="BJ407" i="21"/>
  <c r="BI407" i="21"/>
  <c r="BH407" i="21"/>
  <c r="BG407" i="21"/>
  <c r="BF407" i="21"/>
  <c r="BE407" i="21"/>
  <c r="BD407" i="21"/>
  <c r="BC407" i="21"/>
  <c r="BB407" i="21"/>
  <c r="BA407" i="21"/>
  <c r="AZ407" i="21"/>
  <c r="AY407" i="21"/>
  <c r="AX407" i="21"/>
  <c r="AW407" i="21"/>
  <c r="AV407" i="21"/>
  <c r="AU407" i="21"/>
  <c r="AS407" i="21"/>
  <c r="AR407" i="21"/>
  <c r="AQ407" i="21"/>
  <c r="AO407" i="21"/>
  <c r="AN407" i="21"/>
  <c r="AM407" i="21"/>
  <c r="AL407" i="21"/>
  <c r="AK407" i="21"/>
  <c r="AJ407" i="21"/>
  <c r="AI407" i="21"/>
  <c r="AH407" i="21"/>
  <c r="AG407" i="21"/>
  <c r="X407" i="21"/>
  <c r="T407" i="21"/>
  <c r="Q407" i="21"/>
  <c r="P407" i="21"/>
  <c r="BO404" i="21"/>
  <c r="BN404" i="21"/>
  <c r="BM404" i="21"/>
  <c r="BL404" i="21"/>
  <c r="BK404" i="21"/>
  <c r="BJ404" i="21"/>
  <c r="BI404" i="21"/>
  <c r="BH404" i="21"/>
  <c r="BG404" i="21"/>
  <c r="BF404" i="21"/>
  <c r="BE404" i="21"/>
  <c r="BD404" i="21"/>
  <c r="BC404" i="21"/>
  <c r="BB404" i="21"/>
  <c r="BA404" i="21"/>
  <c r="AZ404" i="21"/>
  <c r="AY404" i="21"/>
  <c r="AX404" i="21"/>
  <c r="AW404" i="21"/>
  <c r="AV404" i="21"/>
  <c r="AU404" i="21"/>
  <c r="AS404" i="21"/>
  <c r="AR404" i="21"/>
  <c r="AQ404" i="21"/>
  <c r="AO404" i="21"/>
  <c r="AN404" i="21"/>
  <c r="AM404" i="21"/>
  <c r="AL404" i="21"/>
  <c r="AK404" i="21"/>
  <c r="AJ404" i="21"/>
  <c r="AI404" i="21"/>
  <c r="AH404" i="21"/>
  <c r="AG404" i="21"/>
  <c r="X404" i="21"/>
  <c r="T404" i="21"/>
  <c r="Q404" i="21"/>
  <c r="P404" i="21"/>
  <c r="BO401" i="21"/>
  <c r="BN401" i="21"/>
  <c r="BM401" i="21"/>
  <c r="BL401" i="21"/>
  <c r="BK401" i="21"/>
  <c r="BJ401" i="21"/>
  <c r="BI401" i="21"/>
  <c r="BH401" i="21"/>
  <c r="BG401" i="21"/>
  <c r="BF401" i="21"/>
  <c r="BE401" i="21"/>
  <c r="BD401" i="21"/>
  <c r="BC401" i="21"/>
  <c r="BB401" i="21"/>
  <c r="BA401" i="21"/>
  <c r="AZ401" i="21"/>
  <c r="AY401" i="21"/>
  <c r="AX401" i="21"/>
  <c r="AW401" i="21"/>
  <c r="AV401" i="21"/>
  <c r="AU401" i="21"/>
  <c r="AS401" i="21"/>
  <c r="AR401" i="21"/>
  <c r="AQ401" i="21"/>
  <c r="AO401" i="21"/>
  <c r="AN401" i="21"/>
  <c r="AM401" i="21"/>
  <c r="AL401" i="21"/>
  <c r="AK401" i="21"/>
  <c r="AJ401" i="21"/>
  <c r="AI401" i="21"/>
  <c r="AH401" i="21"/>
  <c r="AG401" i="21"/>
  <c r="X401" i="21"/>
  <c r="T401" i="21"/>
  <c r="Q401" i="21"/>
  <c r="P401" i="21"/>
  <c r="BO397" i="21"/>
  <c r="BN397" i="21"/>
  <c r="BM397" i="21"/>
  <c r="BL397" i="21"/>
  <c r="BK397" i="21"/>
  <c r="BJ397" i="21"/>
  <c r="BI397" i="21"/>
  <c r="BH397" i="21"/>
  <c r="BG397" i="21"/>
  <c r="BF397" i="21"/>
  <c r="BE397" i="21"/>
  <c r="BD397" i="21"/>
  <c r="BC397" i="21"/>
  <c r="BB397" i="21"/>
  <c r="BA397" i="21"/>
  <c r="AZ397" i="21"/>
  <c r="AY397" i="21"/>
  <c r="AX397" i="21"/>
  <c r="AW397" i="21"/>
  <c r="AV397" i="21"/>
  <c r="AU397" i="21"/>
  <c r="AS397" i="21"/>
  <c r="AR397" i="21"/>
  <c r="AQ397" i="21"/>
  <c r="AO397" i="21"/>
  <c r="AN397" i="21"/>
  <c r="AM397" i="21"/>
  <c r="AL397" i="21"/>
  <c r="AK397" i="21"/>
  <c r="AJ397" i="21"/>
  <c r="AI397" i="21"/>
  <c r="AH397" i="21"/>
  <c r="AG397" i="21"/>
  <c r="X397" i="21"/>
  <c r="T397" i="21"/>
  <c r="Q397" i="21"/>
  <c r="P397" i="21"/>
  <c r="BO394" i="21"/>
  <c r="BN394" i="21"/>
  <c r="BM394" i="21"/>
  <c r="BL394" i="21"/>
  <c r="BK394" i="21"/>
  <c r="BJ394" i="21"/>
  <c r="BI394" i="21"/>
  <c r="BH394" i="21"/>
  <c r="BG394" i="21"/>
  <c r="BF394" i="21"/>
  <c r="BE394" i="21"/>
  <c r="BD394" i="21"/>
  <c r="BC394" i="21"/>
  <c r="BB394" i="21"/>
  <c r="BA394" i="21"/>
  <c r="AZ394" i="21"/>
  <c r="AY394" i="21"/>
  <c r="AX394" i="21"/>
  <c r="AW394" i="21"/>
  <c r="AV394" i="21"/>
  <c r="AU394" i="21"/>
  <c r="AS394" i="21"/>
  <c r="AR394" i="21"/>
  <c r="AQ394" i="21"/>
  <c r="AO394" i="21"/>
  <c r="AN394" i="21"/>
  <c r="AM394" i="21"/>
  <c r="AL394" i="21"/>
  <c r="AK394" i="21"/>
  <c r="AJ394" i="21"/>
  <c r="AI394" i="21"/>
  <c r="AH394" i="21"/>
  <c r="AG394" i="21"/>
  <c r="X394" i="21"/>
  <c r="T394" i="21"/>
  <c r="Q394" i="21"/>
  <c r="P394" i="21"/>
  <c r="BO391" i="21"/>
  <c r="BN391" i="21"/>
  <c r="BM391" i="21"/>
  <c r="BL391" i="21"/>
  <c r="BK391" i="21"/>
  <c r="BJ391" i="21"/>
  <c r="BI391" i="21"/>
  <c r="BH391" i="21"/>
  <c r="BG391" i="21"/>
  <c r="BF391" i="21"/>
  <c r="BE391" i="21"/>
  <c r="BD391" i="21"/>
  <c r="BC391" i="21"/>
  <c r="BB391" i="21"/>
  <c r="BA391" i="21"/>
  <c r="AZ391" i="21"/>
  <c r="AY391" i="21"/>
  <c r="AX391" i="21"/>
  <c r="AW391" i="21"/>
  <c r="AV391" i="21"/>
  <c r="AU391" i="21"/>
  <c r="AS391" i="21"/>
  <c r="AR391" i="21"/>
  <c r="AQ391" i="21"/>
  <c r="AO391" i="21"/>
  <c r="AN391" i="21"/>
  <c r="AM391" i="21"/>
  <c r="AL391" i="21"/>
  <c r="AK391" i="21"/>
  <c r="AJ391" i="21"/>
  <c r="AI391" i="21"/>
  <c r="AH391" i="21"/>
  <c r="AG391" i="21"/>
  <c r="X391" i="21"/>
  <c r="T391" i="21"/>
  <c r="Q391" i="21"/>
  <c r="P391" i="21"/>
  <c r="BO388" i="21"/>
  <c r="BN388" i="21"/>
  <c r="BM388" i="21"/>
  <c r="BL388" i="21"/>
  <c r="BK388" i="21"/>
  <c r="BJ388" i="21"/>
  <c r="BI388" i="21"/>
  <c r="BH388" i="21"/>
  <c r="BG388" i="21"/>
  <c r="BF388" i="21"/>
  <c r="BE388" i="21"/>
  <c r="BD388" i="21"/>
  <c r="BC388" i="21"/>
  <c r="BB388" i="21"/>
  <c r="BA388" i="21"/>
  <c r="AZ388" i="21"/>
  <c r="AY388" i="21"/>
  <c r="AX388" i="21"/>
  <c r="AW388" i="21"/>
  <c r="AV388" i="21"/>
  <c r="AU388" i="21"/>
  <c r="AS388" i="21"/>
  <c r="AR388" i="21"/>
  <c r="AQ388" i="21"/>
  <c r="AO388" i="21"/>
  <c r="AN388" i="21"/>
  <c r="AM388" i="21"/>
  <c r="AL388" i="21"/>
  <c r="AK388" i="21"/>
  <c r="AJ388" i="21"/>
  <c r="AI388" i="21"/>
  <c r="AH388" i="21"/>
  <c r="AG388" i="21"/>
  <c r="X388" i="21"/>
  <c r="T388" i="21"/>
  <c r="Q388" i="21"/>
  <c r="P388" i="21"/>
  <c r="BO385" i="21"/>
  <c r="BN385" i="21"/>
  <c r="BM385" i="21"/>
  <c r="BL385" i="21"/>
  <c r="BK385" i="21"/>
  <c r="BJ385" i="21"/>
  <c r="BI385" i="21"/>
  <c r="BH385" i="21"/>
  <c r="BG385" i="21"/>
  <c r="BF385" i="21"/>
  <c r="BE385" i="21"/>
  <c r="BD385" i="21"/>
  <c r="BC385" i="21"/>
  <c r="BB385" i="21"/>
  <c r="BA385" i="21"/>
  <c r="AZ385" i="21"/>
  <c r="AY385" i="21"/>
  <c r="AX385" i="21"/>
  <c r="AW385" i="21"/>
  <c r="AV385" i="21"/>
  <c r="AU385" i="21"/>
  <c r="AS385" i="21"/>
  <c r="AR385" i="21"/>
  <c r="AQ385" i="21"/>
  <c r="AO385" i="21"/>
  <c r="AN385" i="21"/>
  <c r="AM385" i="21"/>
  <c r="AL385" i="21"/>
  <c r="AK385" i="21"/>
  <c r="AJ385" i="21"/>
  <c r="AI385" i="21"/>
  <c r="AH385" i="21"/>
  <c r="AG385" i="21"/>
  <c r="X385" i="21"/>
  <c r="T385" i="21"/>
  <c r="Q385" i="21"/>
  <c r="P385" i="21"/>
  <c r="BO382" i="21"/>
  <c r="BN382" i="21"/>
  <c r="BM382" i="21"/>
  <c r="BL382" i="21"/>
  <c r="BK382" i="21"/>
  <c r="BJ382" i="21"/>
  <c r="BI382" i="21"/>
  <c r="BH382" i="21"/>
  <c r="BG382" i="21"/>
  <c r="BF382" i="21"/>
  <c r="BE382" i="21"/>
  <c r="BD382" i="21"/>
  <c r="BC382" i="21"/>
  <c r="BB382" i="21"/>
  <c r="BA382" i="21"/>
  <c r="AZ382" i="21"/>
  <c r="AY382" i="21"/>
  <c r="AX382" i="21"/>
  <c r="AW382" i="21"/>
  <c r="AV382" i="21"/>
  <c r="AU382" i="21"/>
  <c r="AS382" i="21"/>
  <c r="AR382" i="21"/>
  <c r="AQ382" i="21"/>
  <c r="AO382" i="21"/>
  <c r="AN382" i="21"/>
  <c r="AM382" i="21"/>
  <c r="AL382" i="21"/>
  <c r="AK382" i="21"/>
  <c r="AJ382" i="21"/>
  <c r="AI382" i="21"/>
  <c r="AH382" i="21"/>
  <c r="AG382" i="21"/>
  <c r="X382" i="21"/>
  <c r="T382" i="21"/>
  <c r="Q382" i="21"/>
  <c r="P382" i="21"/>
  <c r="BO379" i="21"/>
  <c r="BN379" i="21"/>
  <c r="BM379" i="21"/>
  <c r="BL379" i="21"/>
  <c r="BK379" i="21"/>
  <c r="BJ379" i="21"/>
  <c r="BI379" i="21"/>
  <c r="BH379" i="21"/>
  <c r="BG379" i="21"/>
  <c r="BF379" i="21"/>
  <c r="BE379" i="21"/>
  <c r="BD379" i="21"/>
  <c r="BC379" i="21"/>
  <c r="BB379" i="21"/>
  <c r="BA379" i="21"/>
  <c r="AZ379" i="21"/>
  <c r="AY379" i="21"/>
  <c r="AX379" i="21"/>
  <c r="AW379" i="21"/>
  <c r="AV379" i="21"/>
  <c r="AU379" i="21"/>
  <c r="AS379" i="21"/>
  <c r="AR379" i="21"/>
  <c r="AQ379" i="21"/>
  <c r="AO379" i="21"/>
  <c r="AN379" i="21"/>
  <c r="AM379" i="21"/>
  <c r="AL379" i="21"/>
  <c r="AK379" i="21"/>
  <c r="AJ379" i="21"/>
  <c r="AI379" i="21"/>
  <c r="AH379" i="21"/>
  <c r="AG379" i="21"/>
  <c r="X379" i="21"/>
  <c r="T379" i="21"/>
  <c r="Q379" i="21"/>
  <c r="P379" i="21"/>
  <c r="BO375" i="21"/>
  <c r="BN375" i="21"/>
  <c r="BM375" i="21"/>
  <c r="BL375" i="21"/>
  <c r="BK375" i="21"/>
  <c r="BJ375" i="21"/>
  <c r="BI375" i="21"/>
  <c r="BH375" i="21"/>
  <c r="BG375" i="21"/>
  <c r="BF375" i="21"/>
  <c r="BE375" i="21"/>
  <c r="BD375" i="21"/>
  <c r="BC375" i="21"/>
  <c r="BB375" i="21"/>
  <c r="BA375" i="21"/>
  <c r="AZ375" i="21"/>
  <c r="AY375" i="21"/>
  <c r="AX375" i="21"/>
  <c r="AW375" i="21"/>
  <c r="AV375" i="21"/>
  <c r="AU375" i="21"/>
  <c r="AS375" i="21"/>
  <c r="AR375" i="21"/>
  <c r="AQ375" i="21"/>
  <c r="AO375" i="21"/>
  <c r="AN375" i="21"/>
  <c r="AM375" i="21"/>
  <c r="AL375" i="21"/>
  <c r="AK375" i="21"/>
  <c r="AJ375" i="21"/>
  <c r="AI375" i="21"/>
  <c r="AH375" i="21"/>
  <c r="AG375" i="21"/>
  <c r="X375" i="21"/>
  <c r="T375" i="21"/>
  <c r="Q375" i="21"/>
  <c r="P375" i="21"/>
  <c r="BO372" i="21"/>
  <c r="BN372" i="21"/>
  <c r="BM372" i="21"/>
  <c r="BL372" i="21"/>
  <c r="BK372" i="21"/>
  <c r="BJ372" i="21"/>
  <c r="BI372" i="21"/>
  <c r="BH372" i="21"/>
  <c r="BG372" i="21"/>
  <c r="BF372" i="21"/>
  <c r="BE372" i="21"/>
  <c r="BD372" i="21"/>
  <c r="BC372" i="21"/>
  <c r="BB372" i="21"/>
  <c r="BA372" i="21"/>
  <c r="AZ372" i="21"/>
  <c r="AY372" i="21"/>
  <c r="AX372" i="21"/>
  <c r="AW372" i="21"/>
  <c r="AV372" i="21"/>
  <c r="AU372" i="21"/>
  <c r="AS372" i="21"/>
  <c r="AR372" i="21"/>
  <c r="AQ372" i="21"/>
  <c r="AO372" i="21"/>
  <c r="AN372" i="21"/>
  <c r="AM372" i="21"/>
  <c r="AL372" i="21"/>
  <c r="AK372" i="21"/>
  <c r="AJ372" i="21"/>
  <c r="AI372" i="21"/>
  <c r="AH372" i="21"/>
  <c r="AG372" i="21"/>
  <c r="X372" i="21"/>
  <c r="T372" i="21"/>
  <c r="Q372" i="21"/>
  <c r="P372" i="21"/>
  <c r="BO369" i="21"/>
  <c r="BN369" i="21"/>
  <c r="BM369" i="21"/>
  <c r="BL369" i="21"/>
  <c r="BK369" i="21"/>
  <c r="BJ369" i="21"/>
  <c r="BI369" i="21"/>
  <c r="BH369" i="21"/>
  <c r="BG369" i="21"/>
  <c r="BF369" i="21"/>
  <c r="BE369" i="21"/>
  <c r="BD369" i="21"/>
  <c r="BC369" i="21"/>
  <c r="BB369" i="21"/>
  <c r="BA369" i="21"/>
  <c r="AZ369" i="21"/>
  <c r="AY369" i="21"/>
  <c r="AX369" i="21"/>
  <c r="AW369" i="21"/>
  <c r="AV369" i="21"/>
  <c r="AU369" i="21"/>
  <c r="AS369" i="21"/>
  <c r="AR369" i="21"/>
  <c r="AQ369" i="21"/>
  <c r="AO369" i="21"/>
  <c r="AN369" i="21"/>
  <c r="AM369" i="21"/>
  <c r="AL369" i="21"/>
  <c r="AK369" i="21"/>
  <c r="AJ369" i="21"/>
  <c r="AI369" i="21"/>
  <c r="AH369" i="21"/>
  <c r="AG369" i="21"/>
  <c r="X369" i="21"/>
  <c r="T369" i="21"/>
  <c r="Q369" i="21"/>
  <c r="P369" i="21"/>
  <c r="BO366" i="21"/>
  <c r="BN366" i="21"/>
  <c r="BM366" i="21"/>
  <c r="BL366" i="21"/>
  <c r="BK366" i="21"/>
  <c r="BJ366" i="21"/>
  <c r="BI366" i="21"/>
  <c r="BH366" i="21"/>
  <c r="BG366" i="21"/>
  <c r="BF366" i="21"/>
  <c r="BE366" i="21"/>
  <c r="BD366" i="21"/>
  <c r="BC366" i="21"/>
  <c r="BB366" i="21"/>
  <c r="BA366" i="21"/>
  <c r="AZ366" i="21"/>
  <c r="AY366" i="21"/>
  <c r="AX366" i="21"/>
  <c r="AW366" i="21"/>
  <c r="AV366" i="21"/>
  <c r="AU366" i="21"/>
  <c r="AS366" i="21"/>
  <c r="AR366" i="21"/>
  <c r="AQ366" i="21"/>
  <c r="AO366" i="21"/>
  <c r="AN366" i="21"/>
  <c r="AM366" i="21"/>
  <c r="AL366" i="21"/>
  <c r="AK366" i="21"/>
  <c r="AJ366" i="21"/>
  <c r="AI366" i="21"/>
  <c r="AH366" i="21"/>
  <c r="AG366" i="21"/>
  <c r="X366" i="21"/>
  <c r="T366" i="21"/>
  <c r="Q366" i="21"/>
  <c r="P366" i="21"/>
  <c r="BO363" i="21"/>
  <c r="BN363" i="21"/>
  <c r="BM363" i="21"/>
  <c r="BL363" i="21"/>
  <c r="BK363" i="21"/>
  <c r="BJ363" i="21"/>
  <c r="BI363" i="21"/>
  <c r="BH363" i="21"/>
  <c r="BG363" i="21"/>
  <c r="BF363" i="21"/>
  <c r="BE363" i="21"/>
  <c r="BD363" i="21"/>
  <c r="BC363" i="21"/>
  <c r="BB363" i="21"/>
  <c r="BA363" i="21"/>
  <c r="AZ363" i="21"/>
  <c r="AY363" i="21"/>
  <c r="AX363" i="21"/>
  <c r="AW363" i="21"/>
  <c r="AV363" i="21"/>
  <c r="AU363" i="21"/>
  <c r="AS363" i="21"/>
  <c r="AR363" i="21"/>
  <c r="AQ363" i="21"/>
  <c r="AO363" i="21"/>
  <c r="AN363" i="21"/>
  <c r="AM363" i="21"/>
  <c r="AL363" i="21"/>
  <c r="AK363" i="21"/>
  <c r="AJ363" i="21"/>
  <c r="AI363" i="21"/>
  <c r="AH363" i="21"/>
  <c r="AG363" i="21"/>
  <c r="X363" i="21"/>
  <c r="T363" i="21"/>
  <c r="Q363" i="21"/>
  <c r="P363" i="21"/>
  <c r="BO360" i="21"/>
  <c r="BN360" i="21"/>
  <c r="BM360" i="21"/>
  <c r="BL360" i="21"/>
  <c r="BK360" i="21"/>
  <c r="BJ360" i="21"/>
  <c r="BI360" i="21"/>
  <c r="BH360" i="21"/>
  <c r="BG360" i="21"/>
  <c r="BF360" i="21"/>
  <c r="BE360" i="21"/>
  <c r="BD360" i="21"/>
  <c r="BC360" i="21"/>
  <c r="BB360" i="21"/>
  <c r="BA360" i="21"/>
  <c r="AZ360" i="21"/>
  <c r="AY360" i="21"/>
  <c r="AX360" i="21"/>
  <c r="AW360" i="21"/>
  <c r="AV360" i="21"/>
  <c r="AU360" i="21"/>
  <c r="AS360" i="21"/>
  <c r="AR360" i="21"/>
  <c r="AQ360" i="21"/>
  <c r="AO360" i="21"/>
  <c r="AN360" i="21"/>
  <c r="AM360" i="21"/>
  <c r="AL360" i="21"/>
  <c r="AK360" i="21"/>
  <c r="AJ360" i="21"/>
  <c r="AI360" i="21"/>
  <c r="AH360" i="21"/>
  <c r="AG360" i="21"/>
  <c r="X360" i="21"/>
  <c r="T360" i="21"/>
  <c r="Q360" i="21"/>
  <c r="P360" i="21"/>
  <c r="BO357" i="21"/>
  <c r="BN357" i="21"/>
  <c r="BM357" i="21"/>
  <c r="BL357" i="21"/>
  <c r="BK357" i="21"/>
  <c r="BJ357" i="21"/>
  <c r="BI357" i="21"/>
  <c r="BH357" i="21"/>
  <c r="BG357" i="21"/>
  <c r="BF357" i="21"/>
  <c r="BE357" i="21"/>
  <c r="BD357" i="21"/>
  <c r="BC357" i="21"/>
  <c r="BB357" i="21"/>
  <c r="BA357" i="21"/>
  <c r="AZ357" i="21"/>
  <c r="AY357" i="21"/>
  <c r="AX357" i="21"/>
  <c r="AW357" i="21"/>
  <c r="AV357" i="21"/>
  <c r="AU357" i="21"/>
  <c r="AS357" i="21"/>
  <c r="AR357" i="21"/>
  <c r="AQ357" i="21"/>
  <c r="AO357" i="21"/>
  <c r="AN357" i="21"/>
  <c r="AM357" i="21"/>
  <c r="AL357" i="21"/>
  <c r="AK357" i="21"/>
  <c r="AJ357" i="21"/>
  <c r="AI357" i="21"/>
  <c r="AH357" i="21"/>
  <c r="AG357" i="21"/>
  <c r="X357" i="21"/>
  <c r="T357" i="21"/>
  <c r="Q357" i="21"/>
  <c r="P357" i="21"/>
  <c r="BO354" i="21"/>
  <c r="BN354" i="21"/>
  <c r="BM354" i="21"/>
  <c r="BL354" i="21"/>
  <c r="BK354" i="21"/>
  <c r="BJ354" i="21"/>
  <c r="BI354" i="21"/>
  <c r="BH354" i="21"/>
  <c r="BG354" i="21"/>
  <c r="BF354" i="21"/>
  <c r="BE354" i="21"/>
  <c r="BD354" i="21"/>
  <c r="BC354" i="21"/>
  <c r="BB354" i="21"/>
  <c r="BA354" i="21"/>
  <c r="AZ354" i="21"/>
  <c r="AY354" i="21"/>
  <c r="AX354" i="21"/>
  <c r="AW354" i="21"/>
  <c r="AV354" i="21"/>
  <c r="AU354" i="21"/>
  <c r="AS354" i="21"/>
  <c r="AR354" i="21"/>
  <c r="AQ354" i="21"/>
  <c r="AO354" i="21"/>
  <c r="AN354" i="21"/>
  <c r="AM354" i="21"/>
  <c r="AL354" i="21"/>
  <c r="AK354" i="21"/>
  <c r="AJ354" i="21"/>
  <c r="AI354" i="21"/>
  <c r="AH354" i="21"/>
  <c r="AG354" i="21"/>
  <c r="X354" i="21"/>
  <c r="T354" i="21"/>
  <c r="Q354" i="21"/>
  <c r="P354" i="21"/>
  <c r="BO351" i="21"/>
  <c r="BN351" i="21"/>
  <c r="BM351" i="21"/>
  <c r="BL351" i="21"/>
  <c r="BK351" i="21"/>
  <c r="BJ351" i="21"/>
  <c r="BI351" i="21"/>
  <c r="BH351" i="21"/>
  <c r="BG351" i="21"/>
  <c r="BF351" i="21"/>
  <c r="BE351" i="21"/>
  <c r="BD351" i="21"/>
  <c r="BC351" i="21"/>
  <c r="BB351" i="21"/>
  <c r="BA351" i="21"/>
  <c r="AZ351" i="21"/>
  <c r="AY351" i="21"/>
  <c r="AX351" i="21"/>
  <c r="AW351" i="21"/>
  <c r="AV351" i="21"/>
  <c r="AU351" i="21"/>
  <c r="AS351" i="21"/>
  <c r="AR351" i="21"/>
  <c r="AQ351" i="21"/>
  <c r="AO351" i="21"/>
  <c r="AN351" i="21"/>
  <c r="AM351" i="21"/>
  <c r="AL351" i="21"/>
  <c r="AK351" i="21"/>
  <c r="AJ351" i="21"/>
  <c r="AI351" i="21"/>
  <c r="AH351" i="21"/>
  <c r="AG351" i="21"/>
  <c r="X351" i="21"/>
  <c r="T351" i="21"/>
  <c r="Q351" i="21"/>
  <c r="P351" i="21"/>
  <c r="BO348" i="21"/>
  <c r="BN348" i="21"/>
  <c r="BM348" i="21"/>
  <c r="BL348" i="21"/>
  <c r="BK348" i="21"/>
  <c r="BJ348" i="21"/>
  <c r="BI348" i="21"/>
  <c r="BH348" i="21"/>
  <c r="BG348" i="21"/>
  <c r="BF348" i="21"/>
  <c r="BE348" i="21"/>
  <c r="BD348" i="21"/>
  <c r="BC348" i="21"/>
  <c r="BB348" i="21"/>
  <c r="BA348" i="21"/>
  <c r="AZ348" i="21"/>
  <c r="AY348" i="21"/>
  <c r="AX348" i="21"/>
  <c r="AW348" i="21"/>
  <c r="AV348" i="21"/>
  <c r="AU348" i="21"/>
  <c r="AS348" i="21"/>
  <c r="AR348" i="21"/>
  <c r="AQ348" i="21"/>
  <c r="AO348" i="21"/>
  <c r="AN348" i="21"/>
  <c r="AM348" i="21"/>
  <c r="AL348" i="21"/>
  <c r="AK348" i="21"/>
  <c r="AJ348" i="21"/>
  <c r="AI348" i="21"/>
  <c r="AH348" i="21"/>
  <c r="AG348" i="21"/>
  <c r="X348" i="21"/>
  <c r="T348" i="21"/>
  <c r="Q348" i="21"/>
  <c r="P348" i="21"/>
  <c r="BO345" i="21"/>
  <c r="BN345" i="21"/>
  <c r="BM345" i="21"/>
  <c r="BL345" i="21"/>
  <c r="BK345" i="21"/>
  <c r="BJ345" i="21"/>
  <c r="BI345" i="21"/>
  <c r="BH345" i="21"/>
  <c r="BG345" i="21"/>
  <c r="BF345" i="21"/>
  <c r="BE345" i="21"/>
  <c r="BD345" i="21"/>
  <c r="BC345" i="21"/>
  <c r="BB345" i="21"/>
  <c r="BA345" i="21"/>
  <c r="AZ345" i="21"/>
  <c r="AY345" i="21"/>
  <c r="AX345" i="21"/>
  <c r="AW345" i="21"/>
  <c r="AV345" i="21"/>
  <c r="AU345" i="21"/>
  <c r="AS345" i="21"/>
  <c r="AR345" i="21"/>
  <c r="AQ345" i="21"/>
  <c r="AO345" i="21"/>
  <c r="AN345" i="21"/>
  <c r="AM345" i="21"/>
  <c r="AL345" i="21"/>
  <c r="AK345" i="21"/>
  <c r="AJ345" i="21"/>
  <c r="AI345" i="21"/>
  <c r="AH345" i="21"/>
  <c r="AG345" i="21"/>
  <c r="X345" i="21"/>
  <c r="T345" i="21"/>
  <c r="Q345" i="21"/>
  <c r="P345" i="21"/>
  <c r="BO342" i="21"/>
  <c r="BN342" i="21"/>
  <c r="BM342" i="21"/>
  <c r="BL342" i="21"/>
  <c r="BK342" i="21"/>
  <c r="BJ342" i="21"/>
  <c r="BI342" i="21"/>
  <c r="BH342" i="21"/>
  <c r="BG342" i="21"/>
  <c r="BF342" i="21"/>
  <c r="BE342" i="21"/>
  <c r="BD342" i="21"/>
  <c r="BC342" i="21"/>
  <c r="BB342" i="21"/>
  <c r="BA342" i="21"/>
  <c r="AZ342" i="21"/>
  <c r="AY342" i="21"/>
  <c r="AX342" i="21"/>
  <c r="AW342" i="21"/>
  <c r="AV342" i="21"/>
  <c r="AU342" i="21"/>
  <c r="AS342" i="21"/>
  <c r="AR342" i="21"/>
  <c r="AQ342" i="21"/>
  <c r="AO342" i="21"/>
  <c r="AN342" i="21"/>
  <c r="AM342" i="21"/>
  <c r="AL342" i="21"/>
  <c r="AK342" i="21"/>
  <c r="AJ342" i="21"/>
  <c r="AI342" i="21"/>
  <c r="AH342" i="21"/>
  <c r="AG342" i="21"/>
  <c r="X342" i="21"/>
  <c r="T342" i="21"/>
  <c r="Q342" i="21"/>
  <c r="P342" i="21"/>
  <c r="BO339" i="21"/>
  <c r="BN339" i="21"/>
  <c r="BM339" i="21"/>
  <c r="BL339" i="21"/>
  <c r="BK339" i="21"/>
  <c r="BJ339" i="21"/>
  <c r="BI339" i="21"/>
  <c r="BH339" i="21"/>
  <c r="BG339" i="21"/>
  <c r="BF339" i="21"/>
  <c r="BE339" i="21"/>
  <c r="BD339" i="21"/>
  <c r="BC339" i="21"/>
  <c r="BB339" i="21"/>
  <c r="BA339" i="21"/>
  <c r="AZ339" i="21"/>
  <c r="AY339" i="21"/>
  <c r="AX339" i="21"/>
  <c r="AW339" i="21"/>
  <c r="AV339" i="21"/>
  <c r="AU339" i="21"/>
  <c r="AS339" i="21"/>
  <c r="AR339" i="21"/>
  <c r="AQ339" i="21"/>
  <c r="AO339" i="21"/>
  <c r="AN339" i="21"/>
  <c r="AM339" i="21"/>
  <c r="AL339" i="21"/>
  <c r="AK339" i="21"/>
  <c r="AJ339" i="21"/>
  <c r="AI339" i="21"/>
  <c r="AH339" i="21"/>
  <c r="AG339" i="21"/>
  <c r="X339" i="21"/>
  <c r="T339" i="21"/>
  <c r="Q339" i="21"/>
  <c r="P339" i="21"/>
  <c r="BO336" i="21"/>
  <c r="BN336" i="21"/>
  <c r="BM336" i="21"/>
  <c r="BL336" i="21"/>
  <c r="BK336" i="21"/>
  <c r="BJ336" i="21"/>
  <c r="BI336" i="21"/>
  <c r="BH336" i="21"/>
  <c r="BG336" i="21"/>
  <c r="BF336" i="21"/>
  <c r="BE336" i="21"/>
  <c r="BD336" i="21"/>
  <c r="BC336" i="21"/>
  <c r="BB336" i="21"/>
  <c r="BA336" i="21"/>
  <c r="AZ336" i="21"/>
  <c r="AY336" i="21"/>
  <c r="AX336" i="21"/>
  <c r="AW336" i="21"/>
  <c r="AV336" i="21"/>
  <c r="AU336" i="21"/>
  <c r="AS336" i="21"/>
  <c r="AR336" i="21"/>
  <c r="AQ336" i="21"/>
  <c r="AO336" i="21"/>
  <c r="AN336" i="21"/>
  <c r="AM336" i="21"/>
  <c r="AL336" i="21"/>
  <c r="AK336" i="21"/>
  <c r="AJ336" i="21"/>
  <c r="AI336" i="21"/>
  <c r="AH336" i="21"/>
  <c r="AG336" i="21"/>
  <c r="X336" i="21"/>
  <c r="T336" i="21"/>
  <c r="Q336" i="21"/>
  <c r="P336" i="21"/>
  <c r="BO333" i="21"/>
  <c r="BN333" i="21"/>
  <c r="BM333" i="21"/>
  <c r="BL333" i="21"/>
  <c r="BK333" i="21"/>
  <c r="BJ333" i="21"/>
  <c r="BI333" i="21"/>
  <c r="BH333" i="21"/>
  <c r="BG333" i="21"/>
  <c r="BF333" i="21"/>
  <c r="BE333" i="21"/>
  <c r="BD333" i="21"/>
  <c r="BC333" i="21"/>
  <c r="BB333" i="21"/>
  <c r="BA333" i="21"/>
  <c r="AZ333" i="21"/>
  <c r="AY333" i="21"/>
  <c r="AX333" i="21"/>
  <c r="AW333" i="21"/>
  <c r="AV333" i="21"/>
  <c r="AU333" i="21"/>
  <c r="AS333" i="21"/>
  <c r="AR333" i="21"/>
  <c r="AQ333" i="21"/>
  <c r="AO333" i="21"/>
  <c r="AN333" i="21"/>
  <c r="AM333" i="21"/>
  <c r="AL333" i="21"/>
  <c r="AK333" i="21"/>
  <c r="AJ333" i="21"/>
  <c r="AI333" i="21"/>
  <c r="AH333" i="21"/>
  <c r="AG333" i="21"/>
  <c r="X333" i="21"/>
  <c r="T333" i="21"/>
  <c r="Q333" i="21"/>
  <c r="P333" i="21"/>
  <c r="BO329" i="21"/>
  <c r="BN329" i="21"/>
  <c r="BM329" i="21"/>
  <c r="BL329" i="21"/>
  <c r="BK329" i="21"/>
  <c r="BJ329" i="21"/>
  <c r="BI329" i="21"/>
  <c r="BH329" i="21"/>
  <c r="BG329" i="21"/>
  <c r="BF329" i="21"/>
  <c r="BE329" i="21"/>
  <c r="BD329" i="21"/>
  <c r="BC329" i="21"/>
  <c r="BB329" i="21"/>
  <c r="BA329" i="21"/>
  <c r="AZ329" i="21"/>
  <c r="AY329" i="21"/>
  <c r="AX329" i="21"/>
  <c r="AW329" i="21"/>
  <c r="AV329" i="21"/>
  <c r="AU329" i="21"/>
  <c r="AS329" i="21"/>
  <c r="AR329" i="21"/>
  <c r="AQ329" i="21"/>
  <c r="AO329" i="21"/>
  <c r="AN329" i="21"/>
  <c r="AM329" i="21"/>
  <c r="AL329" i="21"/>
  <c r="AK329" i="21"/>
  <c r="AJ329" i="21"/>
  <c r="AI329" i="21"/>
  <c r="AH329" i="21"/>
  <c r="AG329" i="21"/>
  <c r="X329" i="21"/>
  <c r="T329" i="21"/>
  <c r="Q329" i="21"/>
  <c r="P329" i="21"/>
  <c r="BO326" i="21"/>
  <c r="BN326" i="21"/>
  <c r="BM326" i="21"/>
  <c r="BL326" i="21"/>
  <c r="BK326" i="21"/>
  <c r="BJ326" i="21"/>
  <c r="BI326" i="21"/>
  <c r="BH326" i="21"/>
  <c r="BG326" i="21"/>
  <c r="BF326" i="21"/>
  <c r="BE326" i="21"/>
  <c r="BD326" i="21"/>
  <c r="BC326" i="21"/>
  <c r="BB326" i="21"/>
  <c r="BA326" i="21"/>
  <c r="AZ326" i="21"/>
  <c r="AY326" i="21"/>
  <c r="AX326" i="21"/>
  <c r="AW326" i="21"/>
  <c r="AV326" i="21"/>
  <c r="AU326" i="21"/>
  <c r="AS326" i="21"/>
  <c r="AR326" i="21"/>
  <c r="AQ326" i="21"/>
  <c r="AO326" i="21"/>
  <c r="AN326" i="21"/>
  <c r="AM326" i="21"/>
  <c r="AL326" i="21"/>
  <c r="AK326" i="21"/>
  <c r="AJ326" i="21"/>
  <c r="AI326" i="21"/>
  <c r="AH326" i="21"/>
  <c r="AG326" i="21"/>
  <c r="X326" i="21"/>
  <c r="T326" i="21"/>
  <c r="Q326" i="21"/>
  <c r="P326" i="21"/>
  <c r="BO323" i="21"/>
  <c r="BN323" i="21"/>
  <c r="BM323" i="21"/>
  <c r="BL323" i="21"/>
  <c r="BK323" i="21"/>
  <c r="BJ323" i="21"/>
  <c r="BI323" i="21"/>
  <c r="BH323" i="21"/>
  <c r="BG323" i="21"/>
  <c r="BF323" i="21"/>
  <c r="BE323" i="21"/>
  <c r="BD323" i="21"/>
  <c r="BC323" i="21"/>
  <c r="BB323" i="21"/>
  <c r="BA323" i="21"/>
  <c r="AZ323" i="21"/>
  <c r="AY323" i="21"/>
  <c r="AX323" i="21"/>
  <c r="AW323" i="21"/>
  <c r="AV323" i="21"/>
  <c r="AU323" i="21"/>
  <c r="AS323" i="21"/>
  <c r="AR323" i="21"/>
  <c r="AQ323" i="21"/>
  <c r="AO323" i="21"/>
  <c r="AN323" i="21"/>
  <c r="AM323" i="21"/>
  <c r="AL323" i="21"/>
  <c r="AK323" i="21"/>
  <c r="AJ323" i="21"/>
  <c r="AI323" i="21"/>
  <c r="AH323" i="21"/>
  <c r="AG323" i="21"/>
  <c r="X323" i="21"/>
  <c r="T323" i="21"/>
  <c r="Q323" i="21"/>
  <c r="P323" i="21"/>
  <c r="BO320" i="21"/>
  <c r="BN320" i="21"/>
  <c r="BM320" i="21"/>
  <c r="BL320" i="21"/>
  <c r="BK320" i="21"/>
  <c r="BJ320" i="21"/>
  <c r="BI320" i="21"/>
  <c r="BH320" i="21"/>
  <c r="BG320" i="21"/>
  <c r="BF320" i="21"/>
  <c r="BE320" i="21"/>
  <c r="BD320" i="21"/>
  <c r="BC320" i="21"/>
  <c r="BB320" i="21"/>
  <c r="BA320" i="21"/>
  <c r="AZ320" i="21"/>
  <c r="AY320" i="21"/>
  <c r="AX320" i="21"/>
  <c r="AW320" i="21"/>
  <c r="AV320" i="21"/>
  <c r="AU320" i="21"/>
  <c r="AS320" i="21"/>
  <c r="AR320" i="21"/>
  <c r="AQ320" i="21"/>
  <c r="AO320" i="21"/>
  <c r="AN320" i="21"/>
  <c r="AM320" i="21"/>
  <c r="AL320" i="21"/>
  <c r="AK320" i="21"/>
  <c r="AJ320" i="21"/>
  <c r="AI320" i="21"/>
  <c r="AH320" i="21"/>
  <c r="AG320" i="21"/>
  <c r="X320" i="21"/>
  <c r="T320" i="21"/>
  <c r="Q320" i="21"/>
  <c r="P320" i="21"/>
  <c r="BO317" i="21"/>
  <c r="BN317" i="21"/>
  <c r="BM317" i="21"/>
  <c r="BL317" i="21"/>
  <c r="BK317" i="21"/>
  <c r="BJ317" i="21"/>
  <c r="BI317" i="21"/>
  <c r="BH317" i="21"/>
  <c r="BG317" i="21"/>
  <c r="BF317" i="21"/>
  <c r="BE317" i="21"/>
  <c r="BD317" i="21"/>
  <c r="BC317" i="21"/>
  <c r="BB317" i="21"/>
  <c r="BA317" i="21"/>
  <c r="AZ317" i="21"/>
  <c r="AY317" i="21"/>
  <c r="AX317" i="21"/>
  <c r="AW317" i="21"/>
  <c r="AV317" i="21"/>
  <c r="AU317" i="21"/>
  <c r="AS317" i="21"/>
  <c r="AR317" i="21"/>
  <c r="AQ317" i="21"/>
  <c r="AO317" i="21"/>
  <c r="AN317" i="21"/>
  <c r="AM317" i="21"/>
  <c r="AL317" i="21"/>
  <c r="AK317" i="21"/>
  <c r="AJ317" i="21"/>
  <c r="AI317" i="21"/>
  <c r="AH317" i="21"/>
  <c r="AG317" i="21"/>
  <c r="X317" i="21"/>
  <c r="T317" i="21"/>
  <c r="Q317" i="21"/>
  <c r="P317" i="21"/>
  <c r="BO314" i="21"/>
  <c r="BN314" i="21"/>
  <c r="BM314" i="21"/>
  <c r="BL314" i="21"/>
  <c r="BK314" i="21"/>
  <c r="BJ314" i="21"/>
  <c r="BI314" i="21"/>
  <c r="BH314" i="21"/>
  <c r="BG314" i="21"/>
  <c r="BF314" i="21"/>
  <c r="BE314" i="21"/>
  <c r="BD314" i="21"/>
  <c r="BC314" i="21"/>
  <c r="BB314" i="21"/>
  <c r="BA314" i="21"/>
  <c r="AZ314" i="21"/>
  <c r="AY314" i="21"/>
  <c r="AX314" i="21"/>
  <c r="AW314" i="21"/>
  <c r="AV314" i="21"/>
  <c r="AU314" i="21"/>
  <c r="AS314" i="21"/>
  <c r="AR314" i="21"/>
  <c r="AQ314" i="21"/>
  <c r="AO314" i="21"/>
  <c r="AN314" i="21"/>
  <c r="AM314" i="21"/>
  <c r="AL314" i="21"/>
  <c r="AK314" i="21"/>
  <c r="AJ314" i="21"/>
  <c r="AI314" i="21"/>
  <c r="AH314" i="21"/>
  <c r="AG314" i="21"/>
  <c r="X314" i="21"/>
  <c r="T314" i="21"/>
  <c r="Q314" i="21"/>
  <c r="P314" i="21"/>
  <c r="BO311" i="21"/>
  <c r="BN311" i="21"/>
  <c r="BM311" i="21"/>
  <c r="BL311" i="21"/>
  <c r="BK311" i="21"/>
  <c r="BJ311" i="21"/>
  <c r="BI311" i="21"/>
  <c r="BH311" i="21"/>
  <c r="BG311" i="21"/>
  <c r="BF311" i="21"/>
  <c r="BE311" i="21"/>
  <c r="BD311" i="21"/>
  <c r="BC311" i="21"/>
  <c r="BB311" i="21"/>
  <c r="BA311" i="21"/>
  <c r="AZ311" i="21"/>
  <c r="AY311" i="21"/>
  <c r="AX311" i="21"/>
  <c r="AW311" i="21"/>
  <c r="AV311" i="21"/>
  <c r="AU311" i="21"/>
  <c r="AS311" i="21"/>
  <c r="AR311" i="21"/>
  <c r="AQ311" i="21"/>
  <c r="AO311" i="21"/>
  <c r="AN311" i="21"/>
  <c r="AM311" i="21"/>
  <c r="AL311" i="21"/>
  <c r="AK311" i="21"/>
  <c r="AJ311" i="21"/>
  <c r="AI311" i="21"/>
  <c r="AH311" i="21"/>
  <c r="AG311" i="21"/>
  <c r="X311" i="21"/>
  <c r="T311" i="21"/>
  <c r="Q311" i="21"/>
  <c r="P311" i="21"/>
  <c r="BO308" i="21"/>
  <c r="BN308" i="21"/>
  <c r="BM308" i="21"/>
  <c r="BL308" i="21"/>
  <c r="BK308" i="21"/>
  <c r="BJ308" i="21"/>
  <c r="BI308" i="21"/>
  <c r="BH308" i="21"/>
  <c r="BG308" i="21"/>
  <c r="BF308" i="21"/>
  <c r="BE308" i="21"/>
  <c r="BD308" i="21"/>
  <c r="BC308" i="21"/>
  <c r="BB308" i="21"/>
  <c r="BA308" i="21"/>
  <c r="AZ308" i="21"/>
  <c r="AY308" i="21"/>
  <c r="AX308" i="21"/>
  <c r="AW308" i="21"/>
  <c r="AV308" i="21"/>
  <c r="AU308" i="21"/>
  <c r="AS308" i="21"/>
  <c r="AR308" i="21"/>
  <c r="AQ308" i="21"/>
  <c r="AO308" i="21"/>
  <c r="AN308" i="21"/>
  <c r="AM308" i="21"/>
  <c r="AL308" i="21"/>
  <c r="AK308" i="21"/>
  <c r="AJ308" i="21"/>
  <c r="AI308" i="21"/>
  <c r="AH308" i="21"/>
  <c r="AG308" i="21"/>
  <c r="X308" i="21"/>
  <c r="T308" i="21"/>
  <c r="Q308" i="21"/>
  <c r="P308" i="21"/>
  <c r="BO305" i="21"/>
  <c r="BN305" i="21"/>
  <c r="BM305" i="21"/>
  <c r="BL305" i="21"/>
  <c r="BK305" i="21"/>
  <c r="BJ305" i="21"/>
  <c r="BI305" i="21"/>
  <c r="BH305" i="21"/>
  <c r="BG305" i="21"/>
  <c r="BF305" i="21"/>
  <c r="BE305" i="21"/>
  <c r="BD305" i="21"/>
  <c r="BC305" i="21"/>
  <c r="BB305" i="21"/>
  <c r="BA305" i="21"/>
  <c r="AZ305" i="21"/>
  <c r="AY305" i="21"/>
  <c r="AX305" i="21"/>
  <c r="AW305" i="21"/>
  <c r="AV305" i="21"/>
  <c r="AU305" i="21"/>
  <c r="AS305" i="21"/>
  <c r="AR305" i="21"/>
  <c r="AQ305" i="21"/>
  <c r="AO305" i="21"/>
  <c r="AN305" i="21"/>
  <c r="AM305" i="21"/>
  <c r="AL305" i="21"/>
  <c r="AK305" i="21"/>
  <c r="AJ305" i="21"/>
  <c r="AI305" i="21"/>
  <c r="AH305" i="21"/>
  <c r="AG305" i="21"/>
  <c r="X305" i="21"/>
  <c r="T305" i="21"/>
  <c r="Q305" i="21"/>
  <c r="P305" i="21"/>
  <c r="BO302" i="21"/>
  <c r="BN302" i="21"/>
  <c r="BM302" i="21"/>
  <c r="BL302" i="21"/>
  <c r="BK302" i="21"/>
  <c r="BJ302" i="21"/>
  <c r="BI302" i="21"/>
  <c r="BH302" i="21"/>
  <c r="BG302" i="21"/>
  <c r="BF302" i="21"/>
  <c r="BE302" i="21"/>
  <c r="BD302" i="21"/>
  <c r="BC302" i="21"/>
  <c r="BB302" i="21"/>
  <c r="BA302" i="21"/>
  <c r="AZ302" i="21"/>
  <c r="AY302" i="21"/>
  <c r="AX302" i="21"/>
  <c r="AW302" i="21"/>
  <c r="AV302" i="21"/>
  <c r="AU302" i="21"/>
  <c r="AS302" i="21"/>
  <c r="AR302" i="21"/>
  <c r="AQ302" i="21"/>
  <c r="AO302" i="21"/>
  <c r="AN302" i="21"/>
  <c r="AM302" i="21"/>
  <c r="AL302" i="21"/>
  <c r="AK302" i="21"/>
  <c r="AJ302" i="21"/>
  <c r="AI302" i="21"/>
  <c r="AH302" i="21"/>
  <c r="AG302" i="21"/>
  <c r="X302" i="21"/>
  <c r="T302" i="21"/>
  <c r="Q302" i="21"/>
  <c r="P302" i="21"/>
  <c r="P303" i="21"/>
  <c r="Q303" i="21"/>
  <c r="T303" i="21"/>
  <c r="X303" i="21"/>
  <c r="AG303" i="21"/>
  <c r="AH303" i="21"/>
  <c r="AI303" i="21"/>
  <c r="AJ303" i="21"/>
  <c r="AK303" i="21"/>
  <c r="AL303" i="21"/>
  <c r="AM303" i="21"/>
  <c r="AN303" i="21"/>
  <c r="AO303" i="21"/>
  <c r="AQ303" i="21"/>
  <c r="AR303" i="21"/>
  <c r="AS303" i="21"/>
  <c r="AU303" i="21"/>
  <c r="AV303" i="21"/>
  <c r="AW303" i="21"/>
  <c r="AX303" i="21"/>
  <c r="AY303" i="21"/>
  <c r="AZ303" i="21"/>
  <c r="BA303" i="21"/>
  <c r="BB303" i="21"/>
  <c r="BC303" i="21"/>
  <c r="BD303" i="21"/>
  <c r="BE303" i="21"/>
  <c r="BF303" i="21"/>
  <c r="BG303" i="21"/>
  <c r="BH303" i="21"/>
  <c r="BI303" i="21"/>
  <c r="BJ303" i="21"/>
  <c r="BK303" i="21"/>
  <c r="BL303" i="21"/>
  <c r="BM303" i="21"/>
  <c r="BN303" i="21"/>
  <c r="BO303" i="21"/>
  <c r="BO299" i="21"/>
  <c r="BN299" i="21"/>
  <c r="BM299" i="21"/>
  <c r="BL299" i="21"/>
  <c r="BK299" i="21"/>
  <c r="BJ299" i="21"/>
  <c r="BI299" i="21"/>
  <c r="BH299" i="21"/>
  <c r="BG299" i="21"/>
  <c r="BF299" i="21"/>
  <c r="BE299" i="21"/>
  <c r="BD299" i="21"/>
  <c r="BC299" i="21"/>
  <c r="BB299" i="21"/>
  <c r="BA299" i="21"/>
  <c r="AZ299" i="21"/>
  <c r="AY299" i="21"/>
  <c r="AX299" i="21"/>
  <c r="AW299" i="21"/>
  <c r="AV299" i="21"/>
  <c r="AU299" i="21"/>
  <c r="AS299" i="21"/>
  <c r="AR299" i="21"/>
  <c r="AQ299" i="21"/>
  <c r="AO299" i="21"/>
  <c r="AN299" i="21"/>
  <c r="AM299" i="21"/>
  <c r="AL299" i="21"/>
  <c r="AK299" i="21"/>
  <c r="AJ299" i="21"/>
  <c r="AI299" i="21"/>
  <c r="AH299" i="21"/>
  <c r="AG299" i="21"/>
  <c r="X299" i="21"/>
  <c r="T299" i="21"/>
  <c r="Q299" i="21"/>
  <c r="P299" i="21"/>
  <c r="BO296" i="21"/>
  <c r="BN296" i="21"/>
  <c r="BM296" i="21"/>
  <c r="BL296" i="21"/>
  <c r="BK296" i="21"/>
  <c r="BJ296" i="21"/>
  <c r="BI296" i="21"/>
  <c r="BH296" i="21"/>
  <c r="BG296" i="21"/>
  <c r="BF296" i="21"/>
  <c r="BE296" i="21"/>
  <c r="BD296" i="21"/>
  <c r="BC296" i="21"/>
  <c r="BB296" i="21"/>
  <c r="BA296" i="21"/>
  <c r="AZ296" i="21"/>
  <c r="AY296" i="21"/>
  <c r="AX296" i="21"/>
  <c r="AW296" i="21"/>
  <c r="AV296" i="21"/>
  <c r="AU296" i="21"/>
  <c r="AS296" i="21"/>
  <c r="AR296" i="21"/>
  <c r="AQ296" i="21"/>
  <c r="AO296" i="21"/>
  <c r="AN296" i="21"/>
  <c r="AM296" i="21"/>
  <c r="AL296" i="21"/>
  <c r="AK296" i="21"/>
  <c r="AJ296" i="21"/>
  <c r="AI296" i="21"/>
  <c r="AH296" i="21"/>
  <c r="AG296" i="21"/>
  <c r="X296" i="21"/>
  <c r="T296" i="21"/>
  <c r="Q296" i="21"/>
  <c r="P296" i="21"/>
  <c r="BO293" i="21"/>
  <c r="BN293" i="21"/>
  <c r="BM293" i="21"/>
  <c r="BL293" i="21"/>
  <c r="BK293" i="21"/>
  <c r="BJ293" i="21"/>
  <c r="BI293" i="21"/>
  <c r="BH293" i="21"/>
  <c r="BG293" i="21"/>
  <c r="BF293" i="21"/>
  <c r="BE293" i="21"/>
  <c r="BD293" i="21"/>
  <c r="BC293" i="21"/>
  <c r="BB293" i="21"/>
  <c r="BA293" i="21"/>
  <c r="AZ293" i="21"/>
  <c r="AY293" i="21"/>
  <c r="AX293" i="21"/>
  <c r="AW293" i="21"/>
  <c r="AV293" i="21"/>
  <c r="AU293" i="21"/>
  <c r="AS293" i="21"/>
  <c r="AR293" i="21"/>
  <c r="AQ293" i="21"/>
  <c r="AO293" i="21"/>
  <c r="AN293" i="21"/>
  <c r="AM293" i="21"/>
  <c r="AL293" i="21"/>
  <c r="AK293" i="21"/>
  <c r="AJ293" i="21"/>
  <c r="AI293" i="21"/>
  <c r="AH293" i="21"/>
  <c r="AG293" i="21"/>
  <c r="X293" i="21"/>
  <c r="T293" i="21"/>
  <c r="Q293" i="21"/>
  <c r="P293" i="21"/>
  <c r="BO289" i="21"/>
  <c r="BN289" i="21"/>
  <c r="BM289" i="21"/>
  <c r="BL289" i="21"/>
  <c r="BK289" i="21"/>
  <c r="BJ289" i="21"/>
  <c r="BI289" i="21"/>
  <c r="BH289" i="21"/>
  <c r="BG289" i="21"/>
  <c r="BF289" i="21"/>
  <c r="BE289" i="21"/>
  <c r="BD289" i="21"/>
  <c r="BC289" i="21"/>
  <c r="BB289" i="21"/>
  <c r="BA289" i="21"/>
  <c r="AZ289" i="21"/>
  <c r="AY289" i="21"/>
  <c r="AX289" i="21"/>
  <c r="AW289" i="21"/>
  <c r="AV289" i="21"/>
  <c r="AU289" i="21"/>
  <c r="AS289" i="21"/>
  <c r="AR289" i="21"/>
  <c r="AQ289" i="21"/>
  <c r="AO289" i="21"/>
  <c r="AN289" i="21"/>
  <c r="AM289" i="21"/>
  <c r="AL289" i="21"/>
  <c r="AK289" i="21"/>
  <c r="AJ289" i="21"/>
  <c r="AI289" i="21"/>
  <c r="AH289" i="21"/>
  <c r="AG289" i="21"/>
  <c r="X289" i="21"/>
  <c r="T289" i="21"/>
  <c r="Q289" i="21"/>
  <c r="P289" i="21"/>
  <c r="BO286" i="21"/>
  <c r="BN286" i="21"/>
  <c r="BM286" i="21"/>
  <c r="BL286" i="21"/>
  <c r="BK286" i="21"/>
  <c r="BJ286" i="21"/>
  <c r="BI286" i="21"/>
  <c r="BH286" i="21"/>
  <c r="BG286" i="21"/>
  <c r="BF286" i="21"/>
  <c r="BE286" i="21"/>
  <c r="BD286" i="21"/>
  <c r="BC286" i="21"/>
  <c r="BB286" i="21"/>
  <c r="BA286" i="21"/>
  <c r="AZ286" i="21"/>
  <c r="AY286" i="21"/>
  <c r="AX286" i="21"/>
  <c r="AW286" i="21"/>
  <c r="AV286" i="21"/>
  <c r="AU286" i="21"/>
  <c r="AS286" i="21"/>
  <c r="AR286" i="21"/>
  <c r="AQ286" i="21"/>
  <c r="AO286" i="21"/>
  <c r="AN286" i="21"/>
  <c r="AM286" i="21"/>
  <c r="AL286" i="21"/>
  <c r="AK286" i="21"/>
  <c r="AJ286" i="21"/>
  <c r="AI286" i="21"/>
  <c r="AH286" i="21"/>
  <c r="AG286" i="21"/>
  <c r="X286" i="21"/>
  <c r="T286" i="21"/>
  <c r="Q286" i="21"/>
  <c r="P286" i="21"/>
  <c r="BO283" i="21"/>
  <c r="BN283" i="21"/>
  <c r="BM283" i="21"/>
  <c r="BL283" i="21"/>
  <c r="BK283" i="21"/>
  <c r="BJ283" i="21"/>
  <c r="BI283" i="21"/>
  <c r="BH283" i="21"/>
  <c r="BG283" i="21"/>
  <c r="BF283" i="21"/>
  <c r="BE283" i="21"/>
  <c r="BD283" i="21"/>
  <c r="BC283" i="21"/>
  <c r="BB283" i="21"/>
  <c r="BA283" i="21"/>
  <c r="AZ283" i="21"/>
  <c r="AY283" i="21"/>
  <c r="AX283" i="21"/>
  <c r="AW283" i="21"/>
  <c r="AV283" i="21"/>
  <c r="AU283" i="21"/>
  <c r="AS283" i="21"/>
  <c r="AR283" i="21"/>
  <c r="AQ283" i="21"/>
  <c r="AO283" i="21"/>
  <c r="AN283" i="21"/>
  <c r="AM283" i="21"/>
  <c r="AL283" i="21"/>
  <c r="AK283" i="21"/>
  <c r="AJ283" i="21"/>
  <c r="AI283" i="21"/>
  <c r="AH283" i="21"/>
  <c r="AG283" i="21"/>
  <c r="X283" i="21"/>
  <c r="T283" i="21"/>
  <c r="Q283" i="21"/>
  <c r="P283" i="21"/>
  <c r="BO280" i="21"/>
  <c r="BN280" i="21"/>
  <c r="BM280" i="21"/>
  <c r="BL280" i="21"/>
  <c r="BK280" i="21"/>
  <c r="BJ280" i="21"/>
  <c r="BI280" i="21"/>
  <c r="BH280" i="21"/>
  <c r="BG280" i="21"/>
  <c r="BF280" i="21"/>
  <c r="BE280" i="21"/>
  <c r="BD280" i="21"/>
  <c r="BC280" i="21"/>
  <c r="BB280" i="21"/>
  <c r="BA280" i="21"/>
  <c r="AZ280" i="21"/>
  <c r="AY280" i="21"/>
  <c r="AX280" i="21"/>
  <c r="AW280" i="21"/>
  <c r="AV280" i="21"/>
  <c r="AU280" i="21"/>
  <c r="AS280" i="21"/>
  <c r="AR280" i="21"/>
  <c r="AQ280" i="21"/>
  <c r="AO280" i="21"/>
  <c r="AN280" i="21"/>
  <c r="AM280" i="21"/>
  <c r="AL280" i="21"/>
  <c r="AK280" i="21"/>
  <c r="AJ280" i="21"/>
  <c r="AI280" i="21"/>
  <c r="AH280" i="21"/>
  <c r="AG280" i="21"/>
  <c r="X280" i="21"/>
  <c r="T280" i="21"/>
  <c r="Q280" i="21"/>
  <c r="P280" i="21"/>
  <c r="BO277" i="21"/>
  <c r="BN277" i="21"/>
  <c r="BM277" i="21"/>
  <c r="BL277" i="21"/>
  <c r="BK277" i="21"/>
  <c r="BJ277" i="21"/>
  <c r="BI277" i="21"/>
  <c r="BH277" i="21"/>
  <c r="BG277" i="21"/>
  <c r="BF277" i="21"/>
  <c r="BE277" i="21"/>
  <c r="BD277" i="21"/>
  <c r="BC277" i="21"/>
  <c r="BB277" i="21"/>
  <c r="BA277" i="21"/>
  <c r="AZ277" i="21"/>
  <c r="AY277" i="21"/>
  <c r="AX277" i="21"/>
  <c r="AW277" i="21"/>
  <c r="AV277" i="21"/>
  <c r="AU277" i="21"/>
  <c r="AS277" i="21"/>
  <c r="AR277" i="21"/>
  <c r="AQ277" i="21"/>
  <c r="AO277" i="21"/>
  <c r="AN277" i="21"/>
  <c r="AM277" i="21"/>
  <c r="AL277" i="21"/>
  <c r="AK277" i="21"/>
  <c r="AJ277" i="21"/>
  <c r="AI277" i="21"/>
  <c r="AH277" i="21"/>
  <c r="AG277" i="21"/>
  <c r="T277" i="21"/>
  <c r="Q277" i="21"/>
  <c r="P277" i="21"/>
  <c r="BO274" i="21"/>
  <c r="BN274" i="21"/>
  <c r="BM274" i="21"/>
  <c r="BL274" i="21"/>
  <c r="BK274" i="21"/>
  <c r="BJ274" i="21"/>
  <c r="BI274" i="21"/>
  <c r="BH274" i="21"/>
  <c r="BG274" i="21"/>
  <c r="BF274" i="21"/>
  <c r="BE274" i="21"/>
  <c r="BD274" i="21"/>
  <c r="BC274" i="21"/>
  <c r="BB274" i="21"/>
  <c r="BA274" i="21"/>
  <c r="AZ274" i="21"/>
  <c r="AY274" i="21"/>
  <c r="AX274" i="21"/>
  <c r="AW274" i="21"/>
  <c r="AV274" i="21"/>
  <c r="AU274" i="21"/>
  <c r="AS274" i="21"/>
  <c r="AR274" i="21"/>
  <c r="AQ274" i="21"/>
  <c r="AO274" i="21"/>
  <c r="AN274" i="21"/>
  <c r="AM274" i="21"/>
  <c r="AL274" i="21"/>
  <c r="AK274" i="21"/>
  <c r="AJ274" i="21"/>
  <c r="AI274" i="21"/>
  <c r="AH274" i="21"/>
  <c r="AG274" i="21"/>
  <c r="X274" i="21"/>
  <c r="T274" i="21"/>
  <c r="Q274" i="21"/>
  <c r="P274" i="21"/>
  <c r="BO271" i="21"/>
  <c r="BN271" i="21"/>
  <c r="BM271" i="21"/>
  <c r="BL271" i="21"/>
  <c r="BK271" i="21"/>
  <c r="BJ271" i="21"/>
  <c r="BI271" i="21"/>
  <c r="BH271" i="21"/>
  <c r="BG271" i="21"/>
  <c r="BF271" i="21"/>
  <c r="BE271" i="21"/>
  <c r="BD271" i="21"/>
  <c r="BC271" i="21"/>
  <c r="BB271" i="21"/>
  <c r="BA271" i="21"/>
  <c r="AZ271" i="21"/>
  <c r="AY271" i="21"/>
  <c r="AX271" i="21"/>
  <c r="AW271" i="21"/>
  <c r="AV271" i="21"/>
  <c r="AU271" i="21"/>
  <c r="AS271" i="21"/>
  <c r="AR271" i="21"/>
  <c r="AQ271" i="21"/>
  <c r="AO271" i="21"/>
  <c r="AN271" i="21"/>
  <c r="AM271" i="21"/>
  <c r="AL271" i="21"/>
  <c r="AK271" i="21"/>
  <c r="AJ271" i="21"/>
  <c r="AI271" i="21"/>
  <c r="AH271" i="21"/>
  <c r="AG271" i="21"/>
  <c r="X271" i="21"/>
  <c r="T271" i="21"/>
  <c r="Q271" i="21"/>
  <c r="P271" i="21"/>
  <c r="BO238" i="21"/>
  <c r="BN238" i="21"/>
  <c r="BM238" i="21"/>
  <c r="BL238" i="21"/>
  <c r="BK238" i="21"/>
  <c r="BJ238" i="21"/>
  <c r="BI238" i="21"/>
  <c r="BH238" i="21"/>
  <c r="BG238" i="21"/>
  <c r="BF238" i="21"/>
  <c r="BE238" i="21"/>
  <c r="BD238" i="21"/>
  <c r="BC238" i="21"/>
  <c r="BB238" i="21"/>
  <c r="BA238" i="21"/>
  <c r="AZ238" i="21"/>
  <c r="AY238" i="21"/>
  <c r="AX238" i="21"/>
  <c r="AW238" i="21"/>
  <c r="AV238" i="21"/>
  <c r="AU238" i="21"/>
  <c r="AS238" i="21"/>
  <c r="AR238" i="21"/>
  <c r="AQ238" i="21"/>
  <c r="AO238" i="21"/>
  <c r="AN238" i="21"/>
  <c r="AM238" i="21"/>
  <c r="AL238" i="21"/>
  <c r="AK238" i="21"/>
  <c r="AJ238" i="21"/>
  <c r="AI238" i="21"/>
  <c r="AH238" i="21"/>
  <c r="AG238" i="21"/>
  <c r="X238" i="21"/>
  <c r="T238" i="21"/>
  <c r="Q238" i="21"/>
  <c r="P238" i="21"/>
  <c r="BO241" i="21"/>
  <c r="BN241" i="21"/>
  <c r="BM241" i="21"/>
  <c r="BL241" i="21"/>
  <c r="BK241" i="21"/>
  <c r="BJ241" i="21"/>
  <c r="BI241" i="21"/>
  <c r="BH241" i="21"/>
  <c r="BG241" i="21"/>
  <c r="BF241" i="21"/>
  <c r="BE241" i="21"/>
  <c r="BD241" i="21"/>
  <c r="BC241" i="21"/>
  <c r="BB241" i="21"/>
  <c r="BA241" i="21"/>
  <c r="AZ241" i="21"/>
  <c r="AY241" i="21"/>
  <c r="AX241" i="21"/>
  <c r="AW241" i="21"/>
  <c r="AV241" i="21"/>
  <c r="AU241" i="21"/>
  <c r="AS241" i="21"/>
  <c r="AR241" i="21"/>
  <c r="AQ241" i="21"/>
  <c r="AO241" i="21"/>
  <c r="AN241" i="21"/>
  <c r="AM241" i="21"/>
  <c r="AL241" i="21"/>
  <c r="AK241" i="21"/>
  <c r="AJ241" i="21"/>
  <c r="AI241" i="21"/>
  <c r="AH241" i="21"/>
  <c r="AG241" i="21"/>
  <c r="X241" i="21"/>
  <c r="T241" i="21"/>
  <c r="Q241" i="21"/>
  <c r="P241" i="21"/>
  <c r="BO244" i="21"/>
  <c r="BN244" i="21"/>
  <c r="BM244" i="21"/>
  <c r="BL244" i="21"/>
  <c r="BK244" i="21"/>
  <c r="BJ244" i="21"/>
  <c r="BI244" i="21"/>
  <c r="BH244" i="21"/>
  <c r="BG244" i="21"/>
  <c r="BF244" i="21"/>
  <c r="BE244" i="21"/>
  <c r="BD244" i="21"/>
  <c r="BC244" i="21"/>
  <c r="BB244" i="21"/>
  <c r="BA244" i="21"/>
  <c r="AZ244" i="21"/>
  <c r="AY244" i="21"/>
  <c r="AX244" i="21"/>
  <c r="AW244" i="21"/>
  <c r="AV244" i="21"/>
  <c r="AU244" i="21"/>
  <c r="AS244" i="21"/>
  <c r="AR244" i="21"/>
  <c r="AQ244" i="21"/>
  <c r="AO244" i="21"/>
  <c r="AN244" i="21"/>
  <c r="AM244" i="21"/>
  <c r="AL244" i="21"/>
  <c r="AK244" i="21"/>
  <c r="AJ244" i="21"/>
  <c r="AI244" i="21"/>
  <c r="AH244" i="21"/>
  <c r="AG244" i="21"/>
  <c r="X244" i="21"/>
  <c r="T244" i="21"/>
  <c r="Q244" i="21"/>
  <c r="P244" i="21"/>
  <c r="BO247" i="21"/>
  <c r="BN247" i="21"/>
  <c r="BM247" i="21"/>
  <c r="BL247" i="21"/>
  <c r="BK247" i="21"/>
  <c r="BJ247" i="21"/>
  <c r="BI247" i="21"/>
  <c r="BH247" i="21"/>
  <c r="BG247" i="21"/>
  <c r="BF247" i="21"/>
  <c r="BE247" i="21"/>
  <c r="BD247" i="21"/>
  <c r="BC247" i="21"/>
  <c r="BB247" i="21"/>
  <c r="BA247" i="21"/>
  <c r="AZ247" i="21"/>
  <c r="AY247" i="21"/>
  <c r="AX247" i="21"/>
  <c r="AW247" i="21"/>
  <c r="AV247" i="21"/>
  <c r="AU247" i="21"/>
  <c r="AS247" i="21"/>
  <c r="AR247" i="21"/>
  <c r="AQ247" i="21"/>
  <c r="AO247" i="21"/>
  <c r="AN247" i="21"/>
  <c r="AM247" i="21"/>
  <c r="AL247" i="21"/>
  <c r="AK247" i="21"/>
  <c r="AJ247" i="21"/>
  <c r="AI247" i="21"/>
  <c r="AH247" i="21"/>
  <c r="AG247" i="21"/>
  <c r="X247" i="21"/>
  <c r="T247" i="21"/>
  <c r="Q247" i="21"/>
  <c r="P247" i="21"/>
  <c r="BO250" i="21"/>
  <c r="BN250" i="21"/>
  <c r="BM250" i="21"/>
  <c r="BL250" i="21"/>
  <c r="BK250" i="21"/>
  <c r="BJ250" i="21"/>
  <c r="BI250" i="21"/>
  <c r="BH250" i="21"/>
  <c r="BG250" i="21"/>
  <c r="BF250" i="21"/>
  <c r="BE250" i="21"/>
  <c r="BD250" i="21"/>
  <c r="BC250" i="21"/>
  <c r="BB250" i="21"/>
  <c r="BA250" i="21"/>
  <c r="AZ250" i="21"/>
  <c r="AY250" i="21"/>
  <c r="AX250" i="21"/>
  <c r="AW250" i="21"/>
  <c r="AV250" i="21"/>
  <c r="AU250" i="21"/>
  <c r="AS250" i="21"/>
  <c r="AR250" i="21"/>
  <c r="AQ250" i="21"/>
  <c r="AO250" i="21"/>
  <c r="AN250" i="21"/>
  <c r="AM250" i="21"/>
  <c r="AL250" i="21"/>
  <c r="AK250" i="21"/>
  <c r="AJ250" i="21"/>
  <c r="AI250" i="21"/>
  <c r="AH250" i="21"/>
  <c r="AG250" i="21"/>
  <c r="X250" i="21"/>
  <c r="T250" i="21"/>
  <c r="Q250" i="21"/>
  <c r="P250" i="21"/>
  <c r="BO253" i="21"/>
  <c r="BN253" i="21"/>
  <c r="BM253" i="21"/>
  <c r="BL253" i="21"/>
  <c r="BK253" i="21"/>
  <c r="BJ253" i="21"/>
  <c r="BI253" i="21"/>
  <c r="BH253" i="21"/>
  <c r="BG253" i="21"/>
  <c r="BF253" i="21"/>
  <c r="BE253" i="21"/>
  <c r="BD253" i="21"/>
  <c r="BC253" i="21"/>
  <c r="BB253" i="21"/>
  <c r="BA253" i="21"/>
  <c r="AZ253" i="21"/>
  <c r="AY253" i="21"/>
  <c r="AX253" i="21"/>
  <c r="AW253" i="21"/>
  <c r="AV253" i="21"/>
  <c r="AU253" i="21"/>
  <c r="AS253" i="21"/>
  <c r="AR253" i="21"/>
  <c r="AQ253" i="21"/>
  <c r="AO253" i="21"/>
  <c r="AN253" i="21"/>
  <c r="AM253" i="21"/>
  <c r="AL253" i="21"/>
  <c r="AK253" i="21"/>
  <c r="AJ253" i="21"/>
  <c r="AI253" i="21"/>
  <c r="AH253" i="21"/>
  <c r="AG253" i="21"/>
  <c r="X253" i="21"/>
  <c r="T253" i="21"/>
  <c r="Q253" i="21"/>
  <c r="P253" i="21"/>
  <c r="BO256" i="21"/>
  <c r="BN256" i="21"/>
  <c r="BM256" i="21"/>
  <c r="BL256" i="21"/>
  <c r="BK256" i="21"/>
  <c r="BJ256" i="21"/>
  <c r="BI256" i="21"/>
  <c r="BH256" i="21"/>
  <c r="BG256" i="21"/>
  <c r="BF256" i="21"/>
  <c r="BE256" i="21"/>
  <c r="BD256" i="21"/>
  <c r="BC256" i="21"/>
  <c r="BB256" i="21"/>
  <c r="BA256" i="21"/>
  <c r="AZ256" i="21"/>
  <c r="AY256" i="21"/>
  <c r="AX256" i="21"/>
  <c r="AW256" i="21"/>
  <c r="AV256" i="21"/>
  <c r="AU256" i="21"/>
  <c r="AS256" i="21"/>
  <c r="AR256" i="21"/>
  <c r="AQ256" i="21"/>
  <c r="AO256" i="21"/>
  <c r="AN256" i="21"/>
  <c r="AM256" i="21"/>
  <c r="AL256" i="21"/>
  <c r="AK256" i="21"/>
  <c r="AJ256" i="21"/>
  <c r="AI256" i="21"/>
  <c r="AH256" i="21"/>
  <c r="AG256" i="21"/>
  <c r="X256" i="21"/>
  <c r="T256" i="21"/>
  <c r="Q256" i="21"/>
  <c r="P256" i="21"/>
  <c r="BO259" i="21"/>
  <c r="BN259" i="21"/>
  <c r="BM259" i="21"/>
  <c r="BL259" i="21"/>
  <c r="BK259" i="21"/>
  <c r="BJ259" i="21"/>
  <c r="BI259" i="21"/>
  <c r="BH259" i="21"/>
  <c r="BG259" i="21"/>
  <c r="BF259" i="21"/>
  <c r="BE259" i="21"/>
  <c r="BD259" i="21"/>
  <c r="BC259" i="21"/>
  <c r="BB259" i="21"/>
  <c r="BA259" i="21"/>
  <c r="AZ259" i="21"/>
  <c r="AY259" i="21"/>
  <c r="AX259" i="21"/>
  <c r="AW259" i="21"/>
  <c r="AV259" i="21"/>
  <c r="AU259" i="21"/>
  <c r="AS259" i="21"/>
  <c r="AR259" i="21"/>
  <c r="AQ259" i="21"/>
  <c r="AO259" i="21"/>
  <c r="AN259" i="21"/>
  <c r="AM259" i="21"/>
  <c r="AL259" i="21"/>
  <c r="AK259" i="21"/>
  <c r="AJ259" i="21"/>
  <c r="AI259" i="21"/>
  <c r="AH259" i="21"/>
  <c r="AG259" i="21"/>
  <c r="X259" i="21"/>
  <c r="T259" i="21"/>
  <c r="Q259" i="21"/>
  <c r="P259" i="21"/>
  <c r="BO262" i="21"/>
  <c r="BN262" i="21"/>
  <c r="BM262" i="21"/>
  <c r="BL262" i="21"/>
  <c r="BK262" i="21"/>
  <c r="BJ262" i="21"/>
  <c r="BI262" i="21"/>
  <c r="BH262" i="21"/>
  <c r="BG262" i="21"/>
  <c r="BF262" i="21"/>
  <c r="BE262" i="21"/>
  <c r="BD262" i="21"/>
  <c r="BC262" i="21"/>
  <c r="BB262" i="21"/>
  <c r="BA262" i="21"/>
  <c r="AZ262" i="21"/>
  <c r="AY262" i="21"/>
  <c r="AX262" i="21"/>
  <c r="AW262" i="21"/>
  <c r="AV262" i="21"/>
  <c r="AU262" i="21"/>
  <c r="AS262" i="21"/>
  <c r="AR262" i="21"/>
  <c r="AQ262" i="21"/>
  <c r="AO262" i="21"/>
  <c r="AN262" i="21"/>
  <c r="AM262" i="21"/>
  <c r="AL262" i="21"/>
  <c r="AK262" i="21"/>
  <c r="AJ262" i="21"/>
  <c r="AI262" i="21"/>
  <c r="AH262" i="21"/>
  <c r="AG262" i="21"/>
  <c r="X262" i="21"/>
  <c r="T262" i="21"/>
  <c r="Q262" i="21"/>
  <c r="P262" i="21"/>
  <c r="BO265" i="21"/>
  <c r="BN265" i="21"/>
  <c r="BM265" i="21"/>
  <c r="BL265" i="21"/>
  <c r="BK265" i="21"/>
  <c r="BJ265" i="21"/>
  <c r="BI265" i="21"/>
  <c r="BH265" i="21"/>
  <c r="BG265" i="21"/>
  <c r="BF265" i="21"/>
  <c r="BE265" i="21"/>
  <c r="BD265" i="21"/>
  <c r="BC265" i="21"/>
  <c r="BB265" i="21"/>
  <c r="BA265" i="21"/>
  <c r="AZ265" i="21"/>
  <c r="AY265" i="21"/>
  <c r="AX265" i="21"/>
  <c r="AW265" i="21"/>
  <c r="AV265" i="21"/>
  <c r="AU265" i="21"/>
  <c r="AS265" i="21"/>
  <c r="AR265" i="21"/>
  <c r="AQ265" i="21"/>
  <c r="AO265" i="21"/>
  <c r="AN265" i="21"/>
  <c r="AM265" i="21"/>
  <c r="AL265" i="21"/>
  <c r="AK265" i="21"/>
  <c r="AJ265" i="21"/>
  <c r="AI265" i="21"/>
  <c r="AH265" i="21"/>
  <c r="AG265" i="21"/>
  <c r="X265" i="21"/>
  <c r="T265" i="21"/>
  <c r="Q265" i="21"/>
  <c r="P265" i="21"/>
  <c r="BO268" i="21"/>
  <c r="BN268" i="21"/>
  <c r="BM268" i="21"/>
  <c r="BL268" i="21"/>
  <c r="BK268" i="21"/>
  <c r="BJ268" i="21"/>
  <c r="BI268" i="21"/>
  <c r="BH268" i="21"/>
  <c r="BG268" i="21"/>
  <c r="BF268" i="21"/>
  <c r="BE268" i="21"/>
  <c r="BD268" i="21"/>
  <c r="BC268" i="21"/>
  <c r="BB268" i="21"/>
  <c r="BA268" i="21"/>
  <c r="AZ268" i="21"/>
  <c r="AY268" i="21"/>
  <c r="AX268" i="21"/>
  <c r="AW268" i="21"/>
  <c r="AV268" i="21"/>
  <c r="AU268" i="21"/>
  <c r="AS268" i="21"/>
  <c r="AR268" i="21"/>
  <c r="AQ268" i="21"/>
  <c r="AO268" i="21"/>
  <c r="AN268" i="21"/>
  <c r="AM268" i="21"/>
  <c r="AL268" i="21"/>
  <c r="AK268" i="21"/>
  <c r="AJ268" i="21"/>
  <c r="AI268" i="21"/>
  <c r="AH268" i="21"/>
  <c r="AG268" i="21"/>
  <c r="X268" i="21"/>
  <c r="T268" i="21"/>
  <c r="Q268" i="21"/>
  <c r="P268" i="21"/>
  <c r="BO189" i="21"/>
  <c r="BN189" i="21"/>
  <c r="BM189" i="21"/>
  <c r="BL189" i="21"/>
  <c r="BK189" i="21"/>
  <c r="BJ189" i="21"/>
  <c r="BI189" i="21"/>
  <c r="BH189" i="21"/>
  <c r="BG189" i="21"/>
  <c r="BF189" i="21"/>
  <c r="BE189" i="21"/>
  <c r="BD189" i="21"/>
  <c r="BC189" i="21"/>
  <c r="BB189" i="21"/>
  <c r="BA189" i="21"/>
  <c r="AZ189" i="21"/>
  <c r="AY189" i="21"/>
  <c r="AX189" i="21"/>
  <c r="AW189" i="21"/>
  <c r="AV189" i="21"/>
  <c r="AU189" i="21"/>
  <c r="AS189" i="21"/>
  <c r="AR189" i="21"/>
  <c r="AQ189" i="21"/>
  <c r="AO189" i="21"/>
  <c r="AN189" i="21"/>
  <c r="AM189" i="21"/>
  <c r="AL189" i="21"/>
  <c r="AK189" i="21"/>
  <c r="AJ189" i="21"/>
  <c r="AI189" i="21"/>
  <c r="AH189" i="21"/>
  <c r="AG189" i="21"/>
  <c r="X189" i="21"/>
  <c r="T189" i="21"/>
  <c r="Q189" i="21"/>
  <c r="P189" i="21"/>
  <c r="BO192" i="21"/>
  <c r="BN192" i="21"/>
  <c r="BM192" i="21"/>
  <c r="BL192" i="21"/>
  <c r="BK192" i="21"/>
  <c r="BJ192" i="21"/>
  <c r="BI192" i="21"/>
  <c r="BH192" i="21"/>
  <c r="BG192" i="21"/>
  <c r="BF192" i="21"/>
  <c r="BE192" i="21"/>
  <c r="BD192" i="21"/>
  <c r="BC192" i="21"/>
  <c r="BB192" i="21"/>
  <c r="BA192" i="21"/>
  <c r="AZ192" i="21"/>
  <c r="AY192" i="21"/>
  <c r="AX192" i="21"/>
  <c r="AW192" i="21"/>
  <c r="AV192" i="21"/>
  <c r="AU192" i="21"/>
  <c r="AS192" i="21"/>
  <c r="AR192" i="21"/>
  <c r="AQ192" i="21"/>
  <c r="AO192" i="21"/>
  <c r="AN192" i="21"/>
  <c r="AM192" i="21"/>
  <c r="AL192" i="21"/>
  <c r="AK192" i="21"/>
  <c r="AJ192" i="21"/>
  <c r="AI192" i="21"/>
  <c r="AH192" i="21"/>
  <c r="AG192" i="21"/>
  <c r="X192" i="21"/>
  <c r="T192" i="21"/>
  <c r="Q192" i="21"/>
  <c r="P192" i="21"/>
  <c r="BO195" i="21"/>
  <c r="BN195" i="21"/>
  <c r="BM195" i="21"/>
  <c r="BL195" i="21"/>
  <c r="BK195" i="21"/>
  <c r="BJ195" i="21"/>
  <c r="BI195" i="21"/>
  <c r="BH195" i="21"/>
  <c r="BG195" i="21"/>
  <c r="BF195" i="21"/>
  <c r="BE195" i="21"/>
  <c r="BD195" i="21"/>
  <c r="BC195" i="21"/>
  <c r="BB195" i="21"/>
  <c r="BA195" i="21"/>
  <c r="AZ195" i="21"/>
  <c r="AY195" i="21"/>
  <c r="AX195" i="21"/>
  <c r="AW195" i="21"/>
  <c r="AV195" i="21"/>
  <c r="AU195" i="21"/>
  <c r="AS195" i="21"/>
  <c r="AR195" i="21"/>
  <c r="AQ195" i="21"/>
  <c r="AO195" i="21"/>
  <c r="AN195" i="21"/>
  <c r="AM195" i="21"/>
  <c r="AL195" i="21"/>
  <c r="AK195" i="21"/>
  <c r="AJ195" i="21"/>
  <c r="AI195" i="21"/>
  <c r="AH195" i="21"/>
  <c r="AG195" i="21"/>
  <c r="X195" i="21"/>
  <c r="T195" i="21"/>
  <c r="Q195" i="21"/>
  <c r="P195" i="21"/>
  <c r="BO198" i="21"/>
  <c r="BN198" i="21"/>
  <c r="BM198" i="21"/>
  <c r="BL198" i="21"/>
  <c r="BK198" i="21"/>
  <c r="BJ198" i="21"/>
  <c r="BI198" i="21"/>
  <c r="BH198" i="21"/>
  <c r="BG198" i="21"/>
  <c r="BF198" i="21"/>
  <c r="BE198" i="21"/>
  <c r="BD198" i="21"/>
  <c r="BC198" i="21"/>
  <c r="BB198" i="21"/>
  <c r="BA198" i="21"/>
  <c r="AZ198" i="21"/>
  <c r="AY198" i="21"/>
  <c r="AX198" i="21"/>
  <c r="AW198" i="21"/>
  <c r="AV198" i="21"/>
  <c r="AU198" i="21"/>
  <c r="AS198" i="21"/>
  <c r="AR198" i="21"/>
  <c r="AQ198" i="21"/>
  <c r="AO198" i="21"/>
  <c r="AN198" i="21"/>
  <c r="AM198" i="21"/>
  <c r="AL198" i="21"/>
  <c r="AK198" i="21"/>
  <c r="AJ198" i="21"/>
  <c r="AI198" i="21"/>
  <c r="AH198" i="21"/>
  <c r="AG198" i="21"/>
  <c r="X198" i="21"/>
  <c r="T198" i="21"/>
  <c r="Q198" i="21"/>
  <c r="P198" i="21"/>
  <c r="BO201" i="21"/>
  <c r="BN201" i="21"/>
  <c r="BM201" i="21"/>
  <c r="BL201" i="21"/>
  <c r="BK201" i="21"/>
  <c r="BJ201" i="21"/>
  <c r="BI201" i="21"/>
  <c r="BH201" i="21"/>
  <c r="BG201" i="21"/>
  <c r="BF201" i="21"/>
  <c r="BE201" i="21"/>
  <c r="BD201" i="21"/>
  <c r="BC201" i="21"/>
  <c r="BB201" i="21"/>
  <c r="BA201" i="21"/>
  <c r="AZ201" i="21"/>
  <c r="AY201" i="21"/>
  <c r="AX201" i="21"/>
  <c r="AW201" i="21"/>
  <c r="AV201" i="21"/>
  <c r="AU201" i="21"/>
  <c r="AS201" i="21"/>
  <c r="AR201" i="21"/>
  <c r="AQ201" i="21"/>
  <c r="AO201" i="21"/>
  <c r="AN201" i="21"/>
  <c r="AM201" i="21"/>
  <c r="AL201" i="21"/>
  <c r="AK201" i="21"/>
  <c r="AJ201" i="21"/>
  <c r="AI201" i="21"/>
  <c r="AH201" i="21"/>
  <c r="AG201" i="21"/>
  <c r="X201" i="21"/>
  <c r="T201" i="21"/>
  <c r="Q201" i="21"/>
  <c r="P201" i="21"/>
  <c r="BO204" i="21"/>
  <c r="BN204" i="21"/>
  <c r="BM204" i="21"/>
  <c r="BL204" i="21"/>
  <c r="BK204" i="21"/>
  <c r="BJ204" i="21"/>
  <c r="BI204" i="21"/>
  <c r="BH204" i="21"/>
  <c r="BG204" i="21"/>
  <c r="BF204" i="21"/>
  <c r="BE204" i="21"/>
  <c r="BD204" i="21"/>
  <c r="BC204" i="21"/>
  <c r="BB204" i="21"/>
  <c r="BA204" i="21"/>
  <c r="AZ204" i="21"/>
  <c r="AY204" i="21"/>
  <c r="AX204" i="21"/>
  <c r="AW204" i="21"/>
  <c r="AV204" i="21"/>
  <c r="AU204" i="21"/>
  <c r="AS204" i="21"/>
  <c r="AR204" i="21"/>
  <c r="AQ204" i="21"/>
  <c r="AO204" i="21"/>
  <c r="AN204" i="21"/>
  <c r="AM204" i="21"/>
  <c r="AL204" i="21"/>
  <c r="AK204" i="21"/>
  <c r="AJ204" i="21"/>
  <c r="AI204" i="21"/>
  <c r="AH204" i="21"/>
  <c r="AG204" i="21"/>
  <c r="X204" i="21"/>
  <c r="T204" i="21"/>
  <c r="Q204" i="21"/>
  <c r="P204" i="21"/>
  <c r="BO207" i="21"/>
  <c r="BN207" i="21"/>
  <c r="BM207" i="21"/>
  <c r="BL207" i="21"/>
  <c r="BK207" i="21"/>
  <c r="BJ207" i="21"/>
  <c r="BI207" i="21"/>
  <c r="BH207" i="21"/>
  <c r="BG207" i="21"/>
  <c r="BF207" i="21"/>
  <c r="BE207" i="21"/>
  <c r="BD207" i="21"/>
  <c r="BC207" i="21"/>
  <c r="BB207" i="21"/>
  <c r="BA207" i="21"/>
  <c r="AZ207" i="21"/>
  <c r="AY207" i="21"/>
  <c r="AX207" i="21"/>
  <c r="AW207" i="21"/>
  <c r="AV207" i="21"/>
  <c r="AU207" i="21"/>
  <c r="AS207" i="21"/>
  <c r="AR207" i="21"/>
  <c r="AQ207" i="21"/>
  <c r="AO207" i="21"/>
  <c r="AN207" i="21"/>
  <c r="AM207" i="21"/>
  <c r="AL207" i="21"/>
  <c r="AK207" i="21"/>
  <c r="AJ207" i="21"/>
  <c r="AI207" i="21"/>
  <c r="AH207" i="21"/>
  <c r="AG207" i="21"/>
  <c r="X207" i="21"/>
  <c r="T207" i="21"/>
  <c r="Q207" i="21"/>
  <c r="P207" i="21"/>
  <c r="BO210" i="21"/>
  <c r="BN210" i="21"/>
  <c r="BM210" i="21"/>
  <c r="BL210" i="21"/>
  <c r="BK210" i="21"/>
  <c r="BJ210" i="21"/>
  <c r="BI210" i="21"/>
  <c r="BH210" i="21"/>
  <c r="BG210" i="21"/>
  <c r="BF210" i="21"/>
  <c r="BE210" i="21"/>
  <c r="BD210" i="21"/>
  <c r="BC210" i="21"/>
  <c r="BB210" i="21"/>
  <c r="BA210" i="21"/>
  <c r="AZ210" i="21"/>
  <c r="AY210" i="21"/>
  <c r="AX210" i="21"/>
  <c r="AW210" i="21"/>
  <c r="AV210" i="21"/>
  <c r="AU210" i="21"/>
  <c r="AS210" i="21"/>
  <c r="AR210" i="21"/>
  <c r="AQ210" i="21"/>
  <c r="AO210" i="21"/>
  <c r="AN210" i="21"/>
  <c r="AM210" i="21"/>
  <c r="AL210" i="21"/>
  <c r="AK210" i="21"/>
  <c r="AJ210" i="21"/>
  <c r="AI210" i="21"/>
  <c r="AH210" i="21"/>
  <c r="AG210" i="21"/>
  <c r="X210" i="21"/>
  <c r="T210" i="21"/>
  <c r="Q210" i="21"/>
  <c r="P210" i="21"/>
  <c r="BO213" i="21"/>
  <c r="BN213" i="21"/>
  <c r="BM213" i="21"/>
  <c r="BL213" i="21"/>
  <c r="BK213" i="21"/>
  <c r="BJ213" i="21"/>
  <c r="BI213" i="21"/>
  <c r="BH213" i="21"/>
  <c r="BG213" i="21"/>
  <c r="BF213" i="21"/>
  <c r="BE213" i="21"/>
  <c r="BD213" i="21"/>
  <c r="BC213" i="21"/>
  <c r="BB213" i="21"/>
  <c r="BA213" i="21"/>
  <c r="AZ213" i="21"/>
  <c r="AY213" i="21"/>
  <c r="AX213" i="21"/>
  <c r="AW213" i="21"/>
  <c r="AV213" i="21"/>
  <c r="AU213" i="21"/>
  <c r="AS213" i="21"/>
  <c r="AR213" i="21"/>
  <c r="AQ213" i="21"/>
  <c r="AO213" i="21"/>
  <c r="AN213" i="21"/>
  <c r="AM213" i="21"/>
  <c r="AL213" i="21"/>
  <c r="AK213" i="21"/>
  <c r="AJ213" i="21"/>
  <c r="AI213" i="21"/>
  <c r="AH213" i="21"/>
  <c r="AG213" i="21"/>
  <c r="X213" i="21"/>
  <c r="T213" i="21"/>
  <c r="Q213" i="21"/>
  <c r="P213" i="21"/>
  <c r="BO216" i="21"/>
  <c r="BN216" i="21"/>
  <c r="BM216" i="21"/>
  <c r="BL216" i="21"/>
  <c r="BK216" i="21"/>
  <c r="BJ216" i="21"/>
  <c r="BI216" i="21"/>
  <c r="BH216" i="21"/>
  <c r="BG216" i="21"/>
  <c r="BF216" i="21"/>
  <c r="BE216" i="21"/>
  <c r="BD216" i="21"/>
  <c r="BC216" i="21"/>
  <c r="BB216" i="21"/>
  <c r="BA216" i="21"/>
  <c r="AZ216" i="21"/>
  <c r="AY216" i="21"/>
  <c r="AX216" i="21"/>
  <c r="AW216" i="21"/>
  <c r="AV216" i="21"/>
  <c r="AU216" i="21"/>
  <c r="AS216" i="21"/>
  <c r="AR216" i="21"/>
  <c r="AQ216" i="21"/>
  <c r="AO216" i="21"/>
  <c r="AN216" i="21"/>
  <c r="AM216" i="21"/>
  <c r="AL216" i="21"/>
  <c r="AK216" i="21"/>
  <c r="AJ216" i="21"/>
  <c r="AI216" i="21"/>
  <c r="AH216" i="21"/>
  <c r="AG216" i="21"/>
  <c r="X216" i="21"/>
  <c r="T216" i="21"/>
  <c r="Q216" i="21"/>
  <c r="P216" i="21"/>
  <c r="BO219" i="21"/>
  <c r="BN219" i="21"/>
  <c r="BM219" i="21"/>
  <c r="BL219" i="21"/>
  <c r="BK219" i="21"/>
  <c r="BJ219" i="21"/>
  <c r="BI219" i="21"/>
  <c r="BH219" i="21"/>
  <c r="BG219" i="21"/>
  <c r="BF219" i="21"/>
  <c r="BE219" i="21"/>
  <c r="BD219" i="21"/>
  <c r="BC219" i="21"/>
  <c r="BB219" i="21"/>
  <c r="BA219" i="21"/>
  <c r="AZ219" i="21"/>
  <c r="AY219" i="21"/>
  <c r="AX219" i="21"/>
  <c r="AW219" i="21"/>
  <c r="AV219" i="21"/>
  <c r="AU219" i="21"/>
  <c r="AS219" i="21"/>
  <c r="AR219" i="21"/>
  <c r="AQ219" i="21"/>
  <c r="AO219" i="21"/>
  <c r="AN219" i="21"/>
  <c r="AM219" i="21"/>
  <c r="AL219" i="21"/>
  <c r="AK219" i="21"/>
  <c r="AJ219" i="21"/>
  <c r="AI219" i="21"/>
  <c r="AH219" i="21"/>
  <c r="AG219" i="21"/>
  <c r="X219" i="21"/>
  <c r="T219" i="21"/>
  <c r="Q219" i="21"/>
  <c r="P219" i="21"/>
  <c r="BO222" i="21"/>
  <c r="BN222" i="21"/>
  <c r="BM222" i="21"/>
  <c r="BL222" i="21"/>
  <c r="BK222" i="21"/>
  <c r="BJ222" i="21"/>
  <c r="BI222" i="21"/>
  <c r="BH222" i="21"/>
  <c r="BG222" i="21"/>
  <c r="BF222" i="21"/>
  <c r="BE222" i="21"/>
  <c r="BD222" i="21"/>
  <c r="BC222" i="21"/>
  <c r="BB222" i="21"/>
  <c r="BA222" i="21"/>
  <c r="AZ222" i="21"/>
  <c r="AY222" i="21"/>
  <c r="AX222" i="21"/>
  <c r="AW222" i="21"/>
  <c r="AV222" i="21"/>
  <c r="AU222" i="21"/>
  <c r="AS222" i="21"/>
  <c r="AR222" i="21"/>
  <c r="AQ222" i="21"/>
  <c r="AO222" i="21"/>
  <c r="AN222" i="21"/>
  <c r="AM222" i="21"/>
  <c r="AL222" i="21"/>
  <c r="AK222" i="21"/>
  <c r="AJ222" i="21"/>
  <c r="AI222" i="21"/>
  <c r="AH222" i="21"/>
  <c r="AG222" i="21"/>
  <c r="X222" i="21"/>
  <c r="T222" i="21"/>
  <c r="Q222" i="21"/>
  <c r="P222" i="21"/>
  <c r="BO225" i="21"/>
  <c r="BN225" i="21"/>
  <c r="BM225" i="21"/>
  <c r="BL225" i="21"/>
  <c r="BK225" i="21"/>
  <c r="BJ225" i="21"/>
  <c r="BI225" i="21"/>
  <c r="BH225" i="21"/>
  <c r="BG225" i="21"/>
  <c r="BF225" i="21"/>
  <c r="BE225" i="21"/>
  <c r="BD225" i="21"/>
  <c r="BC225" i="21"/>
  <c r="BB225" i="21"/>
  <c r="BA225" i="21"/>
  <c r="AZ225" i="21"/>
  <c r="AY225" i="21"/>
  <c r="AX225" i="21"/>
  <c r="AW225" i="21"/>
  <c r="AV225" i="21"/>
  <c r="AU225" i="21"/>
  <c r="AS225" i="21"/>
  <c r="AR225" i="21"/>
  <c r="AQ225" i="21"/>
  <c r="AO225" i="21"/>
  <c r="AN225" i="21"/>
  <c r="AM225" i="21"/>
  <c r="AL225" i="21"/>
  <c r="AK225" i="21"/>
  <c r="AJ225" i="21"/>
  <c r="AI225" i="21"/>
  <c r="AH225" i="21"/>
  <c r="AG225" i="21"/>
  <c r="X225" i="21"/>
  <c r="T225" i="21"/>
  <c r="Q225" i="21"/>
  <c r="P225" i="21"/>
  <c r="BO228" i="21"/>
  <c r="BN228" i="21"/>
  <c r="BM228" i="21"/>
  <c r="BL228" i="21"/>
  <c r="BK228" i="21"/>
  <c r="BJ228" i="21"/>
  <c r="BI228" i="21"/>
  <c r="BH228" i="21"/>
  <c r="BG228" i="21"/>
  <c r="BF228" i="21"/>
  <c r="BE228" i="21"/>
  <c r="BD228" i="21"/>
  <c r="BC228" i="21"/>
  <c r="BB228" i="21"/>
  <c r="BA228" i="21"/>
  <c r="AZ228" i="21"/>
  <c r="AY228" i="21"/>
  <c r="AX228" i="21"/>
  <c r="AW228" i="21"/>
  <c r="AV228" i="21"/>
  <c r="AU228" i="21"/>
  <c r="AS228" i="21"/>
  <c r="AR228" i="21"/>
  <c r="AQ228" i="21"/>
  <c r="AO228" i="21"/>
  <c r="AN228" i="21"/>
  <c r="AM228" i="21"/>
  <c r="AL228" i="21"/>
  <c r="AK228" i="21"/>
  <c r="AJ228" i="21"/>
  <c r="AI228" i="21"/>
  <c r="AH228" i="21"/>
  <c r="AG228" i="21"/>
  <c r="X228" i="21"/>
  <c r="T228" i="21"/>
  <c r="Q228" i="21"/>
  <c r="P228" i="21"/>
  <c r="BO231" i="21"/>
  <c r="BN231" i="21"/>
  <c r="BM231" i="21"/>
  <c r="BL231" i="21"/>
  <c r="BK231" i="21"/>
  <c r="BJ231" i="21"/>
  <c r="BI231" i="21"/>
  <c r="BH231" i="21"/>
  <c r="BG231" i="21"/>
  <c r="BF231" i="21"/>
  <c r="BE231" i="21"/>
  <c r="BD231" i="21"/>
  <c r="BC231" i="21"/>
  <c r="BB231" i="21"/>
  <c r="BA231" i="21"/>
  <c r="AZ231" i="21"/>
  <c r="AY231" i="21"/>
  <c r="AX231" i="21"/>
  <c r="AW231" i="21"/>
  <c r="AV231" i="21"/>
  <c r="AU231" i="21"/>
  <c r="AS231" i="21"/>
  <c r="AR231" i="21"/>
  <c r="AQ231" i="21"/>
  <c r="AO231" i="21"/>
  <c r="AN231" i="21"/>
  <c r="AM231" i="21"/>
  <c r="AL231" i="21"/>
  <c r="AK231" i="21"/>
  <c r="AJ231" i="21"/>
  <c r="AI231" i="21"/>
  <c r="AH231" i="21"/>
  <c r="AG231" i="21"/>
  <c r="X231" i="21"/>
  <c r="T231" i="21"/>
  <c r="Q231" i="21"/>
  <c r="P231" i="21"/>
  <c r="BO234" i="21"/>
  <c r="BN234" i="21"/>
  <c r="BM234" i="21"/>
  <c r="BL234" i="21"/>
  <c r="BK234" i="21"/>
  <c r="BJ234" i="21"/>
  <c r="BI234" i="21"/>
  <c r="BH234" i="21"/>
  <c r="BG234" i="21"/>
  <c r="BF234" i="21"/>
  <c r="BE234" i="21"/>
  <c r="BD234" i="21"/>
  <c r="BC234" i="21"/>
  <c r="BB234" i="21"/>
  <c r="BA234" i="21"/>
  <c r="AZ234" i="21"/>
  <c r="AY234" i="21"/>
  <c r="AX234" i="21"/>
  <c r="AW234" i="21"/>
  <c r="AV234" i="21"/>
  <c r="AU234" i="21"/>
  <c r="AS234" i="21"/>
  <c r="AR234" i="21"/>
  <c r="AQ234" i="21"/>
  <c r="AO234" i="21"/>
  <c r="AN234" i="21"/>
  <c r="AM234" i="21"/>
  <c r="AL234" i="21"/>
  <c r="AK234" i="21"/>
  <c r="AJ234" i="21"/>
  <c r="AI234" i="21"/>
  <c r="AH234" i="21"/>
  <c r="AG234" i="21"/>
  <c r="X234" i="21"/>
  <c r="T234" i="21"/>
  <c r="Q234" i="21"/>
  <c r="P234" i="21"/>
  <c r="BO139" i="21"/>
  <c r="BN139" i="21"/>
  <c r="BM139" i="21"/>
  <c r="BL139" i="21"/>
  <c r="BK139" i="21"/>
  <c r="BJ139" i="21"/>
  <c r="BI139" i="21"/>
  <c r="BH139" i="21"/>
  <c r="BG139" i="21"/>
  <c r="BF139" i="21"/>
  <c r="BE139" i="21"/>
  <c r="BD139" i="21"/>
  <c r="BC139" i="21"/>
  <c r="BB139" i="21"/>
  <c r="BA139" i="21"/>
  <c r="AZ139" i="21"/>
  <c r="AY139" i="21"/>
  <c r="AX139" i="21"/>
  <c r="AW139" i="21"/>
  <c r="AV139" i="21"/>
  <c r="AU139" i="21"/>
  <c r="AS139" i="21"/>
  <c r="AR139" i="21"/>
  <c r="AQ139" i="21"/>
  <c r="AO139" i="21"/>
  <c r="AN139" i="21"/>
  <c r="AM139" i="21"/>
  <c r="AL139" i="21"/>
  <c r="AK139" i="21"/>
  <c r="AJ139" i="21"/>
  <c r="AI139" i="21"/>
  <c r="AH139" i="21"/>
  <c r="AG139" i="21"/>
  <c r="X139" i="21"/>
  <c r="T139" i="21"/>
  <c r="Q139" i="21"/>
  <c r="P139" i="21"/>
  <c r="BO136" i="21"/>
  <c r="BN136" i="21"/>
  <c r="BM136" i="21"/>
  <c r="BL136" i="21"/>
  <c r="BK136" i="21"/>
  <c r="BJ136" i="21"/>
  <c r="BI136" i="21"/>
  <c r="BH136" i="21"/>
  <c r="BG136" i="21"/>
  <c r="BF136" i="21"/>
  <c r="BE136" i="21"/>
  <c r="BD136" i="21"/>
  <c r="BC136" i="21"/>
  <c r="BB136" i="21"/>
  <c r="BA136" i="21"/>
  <c r="AZ136" i="21"/>
  <c r="AY136" i="21"/>
  <c r="AX136" i="21"/>
  <c r="AW136" i="21"/>
  <c r="AV136" i="21"/>
  <c r="AU136" i="21"/>
  <c r="AS136" i="21"/>
  <c r="AR136" i="21"/>
  <c r="AQ136" i="21"/>
  <c r="AO136" i="21"/>
  <c r="AN136" i="21"/>
  <c r="AM136" i="21"/>
  <c r="AL136" i="21"/>
  <c r="AK136" i="21"/>
  <c r="AJ136" i="21"/>
  <c r="AI136" i="21"/>
  <c r="AH136" i="21"/>
  <c r="AG136" i="21"/>
  <c r="X136" i="21"/>
  <c r="T136" i="21"/>
  <c r="Q136" i="21"/>
  <c r="P136" i="21"/>
  <c r="BO133" i="21"/>
  <c r="BN133" i="21"/>
  <c r="BM133" i="21"/>
  <c r="BL133" i="21"/>
  <c r="BK133" i="21"/>
  <c r="BJ133" i="21"/>
  <c r="BI133" i="21"/>
  <c r="BH133" i="21"/>
  <c r="BG133" i="21"/>
  <c r="BF133" i="21"/>
  <c r="BE133" i="21"/>
  <c r="BD133" i="21"/>
  <c r="BC133" i="21"/>
  <c r="BB133" i="21"/>
  <c r="BA133" i="21"/>
  <c r="AZ133" i="21"/>
  <c r="AY133" i="21"/>
  <c r="AX133" i="21"/>
  <c r="AW133" i="21"/>
  <c r="AV133" i="21"/>
  <c r="AU133" i="21"/>
  <c r="AS133" i="21"/>
  <c r="AR133" i="21"/>
  <c r="AQ133" i="21"/>
  <c r="AO133" i="21"/>
  <c r="AN133" i="21"/>
  <c r="AM133" i="21"/>
  <c r="AL133" i="21"/>
  <c r="AK133" i="21"/>
  <c r="AJ133" i="21"/>
  <c r="AI133" i="21"/>
  <c r="AH133" i="21"/>
  <c r="AG133" i="21"/>
  <c r="X133" i="21"/>
  <c r="T133" i="21"/>
  <c r="Q133" i="21"/>
  <c r="P133" i="21"/>
  <c r="BO130" i="21"/>
  <c r="BN130" i="21"/>
  <c r="BM130" i="21"/>
  <c r="BL130" i="21"/>
  <c r="BK130" i="21"/>
  <c r="BJ130" i="21"/>
  <c r="BI130" i="21"/>
  <c r="BH130" i="21"/>
  <c r="BG130" i="21"/>
  <c r="BF130" i="21"/>
  <c r="BE130" i="21"/>
  <c r="BD130" i="21"/>
  <c r="BC130" i="21"/>
  <c r="BB130" i="21"/>
  <c r="BA130" i="21"/>
  <c r="AZ130" i="21"/>
  <c r="AY130" i="21"/>
  <c r="AX130" i="21"/>
  <c r="AW130" i="21"/>
  <c r="AV130" i="21"/>
  <c r="AU130" i="21"/>
  <c r="AS130" i="21"/>
  <c r="AR130" i="21"/>
  <c r="AQ130" i="21"/>
  <c r="AO130" i="21"/>
  <c r="AN130" i="21"/>
  <c r="AM130" i="21"/>
  <c r="AL130" i="21"/>
  <c r="AK130" i="21"/>
  <c r="AJ130" i="21"/>
  <c r="AI130" i="21"/>
  <c r="AH130" i="21"/>
  <c r="AG130" i="21"/>
  <c r="X130" i="21"/>
  <c r="T130" i="21"/>
  <c r="Q130" i="21"/>
  <c r="P130" i="21"/>
  <c r="BO127" i="21"/>
  <c r="BN127" i="21"/>
  <c r="BM127" i="21"/>
  <c r="BL127" i="21"/>
  <c r="BK127" i="21"/>
  <c r="BJ127" i="21"/>
  <c r="BI127" i="21"/>
  <c r="BH127" i="21"/>
  <c r="BG127" i="21"/>
  <c r="BF127" i="21"/>
  <c r="BE127" i="21"/>
  <c r="BD127" i="21"/>
  <c r="BC127" i="21"/>
  <c r="BB127" i="21"/>
  <c r="BA127" i="21"/>
  <c r="AZ127" i="21"/>
  <c r="AY127" i="21"/>
  <c r="AX127" i="21"/>
  <c r="AW127" i="21"/>
  <c r="AV127" i="21"/>
  <c r="AU127" i="21"/>
  <c r="AS127" i="21"/>
  <c r="AR127" i="21"/>
  <c r="AQ127" i="21"/>
  <c r="AO127" i="21"/>
  <c r="AN127" i="21"/>
  <c r="AM127" i="21"/>
  <c r="AL127" i="21"/>
  <c r="AK127" i="21"/>
  <c r="AJ127" i="21"/>
  <c r="AI127" i="21"/>
  <c r="AH127" i="21"/>
  <c r="AG127" i="21"/>
  <c r="X127" i="21"/>
  <c r="T127" i="21"/>
  <c r="Q127" i="21"/>
  <c r="P127" i="21"/>
  <c r="BO124" i="21"/>
  <c r="BN124" i="21"/>
  <c r="BM124" i="21"/>
  <c r="BL124" i="21"/>
  <c r="BK124" i="21"/>
  <c r="BJ124" i="21"/>
  <c r="BI124" i="21"/>
  <c r="BH124" i="21"/>
  <c r="BG124" i="21"/>
  <c r="BF124" i="21"/>
  <c r="BE124" i="21"/>
  <c r="BD124" i="21"/>
  <c r="BC124" i="21"/>
  <c r="BB124" i="21"/>
  <c r="BA124" i="21"/>
  <c r="AZ124" i="21"/>
  <c r="AY124" i="21"/>
  <c r="AX124" i="21"/>
  <c r="AW124" i="21"/>
  <c r="AV124" i="21"/>
  <c r="AU124" i="21"/>
  <c r="AS124" i="21"/>
  <c r="AR124" i="21"/>
  <c r="AQ124" i="21"/>
  <c r="AO124" i="21"/>
  <c r="AN124" i="21"/>
  <c r="AM124" i="21"/>
  <c r="AL124" i="21"/>
  <c r="AK124" i="21"/>
  <c r="AJ124" i="21"/>
  <c r="AI124" i="21"/>
  <c r="AH124" i="21"/>
  <c r="AG124" i="21"/>
  <c r="X124" i="21"/>
  <c r="T124" i="21"/>
  <c r="Q124" i="21"/>
  <c r="P124" i="21"/>
  <c r="BO121" i="21"/>
  <c r="BN121" i="21"/>
  <c r="BM121" i="21"/>
  <c r="BL121" i="21"/>
  <c r="BK121" i="21"/>
  <c r="BJ121" i="21"/>
  <c r="BI121" i="21"/>
  <c r="BH121" i="21"/>
  <c r="BG121" i="21"/>
  <c r="BF121" i="21"/>
  <c r="BE121" i="21"/>
  <c r="BD121" i="21"/>
  <c r="BC121" i="21"/>
  <c r="BB121" i="21"/>
  <c r="BA121" i="21"/>
  <c r="AZ121" i="21"/>
  <c r="AY121" i="21"/>
  <c r="AX121" i="21"/>
  <c r="AW121" i="21"/>
  <c r="AV121" i="21"/>
  <c r="AU121" i="21"/>
  <c r="AS121" i="21"/>
  <c r="AR121" i="21"/>
  <c r="AQ121" i="21"/>
  <c r="AO121" i="21"/>
  <c r="AN121" i="21"/>
  <c r="AM121" i="21"/>
  <c r="AL121" i="21"/>
  <c r="AK121" i="21"/>
  <c r="AJ121" i="21"/>
  <c r="AI121" i="21"/>
  <c r="AH121" i="21"/>
  <c r="AG121" i="21"/>
  <c r="X121" i="21"/>
  <c r="T121" i="21"/>
  <c r="Q121" i="21"/>
  <c r="P121" i="21"/>
  <c r="BO118" i="21"/>
  <c r="BN118" i="21"/>
  <c r="BM118" i="21"/>
  <c r="BL118" i="21"/>
  <c r="BK118" i="21"/>
  <c r="BJ118" i="21"/>
  <c r="BI118" i="21"/>
  <c r="BH118" i="21"/>
  <c r="BG118" i="21"/>
  <c r="BF118" i="21"/>
  <c r="BE118" i="21"/>
  <c r="BD118" i="21"/>
  <c r="BC118" i="21"/>
  <c r="BB118" i="21"/>
  <c r="BA118" i="21"/>
  <c r="AZ118" i="21"/>
  <c r="AY118" i="21"/>
  <c r="AX118" i="21"/>
  <c r="AW118" i="21"/>
  <c r="AV118" i="21"/>
  <c r="AU118" i="21"/>
  <c r="AS118" i="21"/>
  <c r="AR118" i="21"/>
  <c r="AQ118" i="21"/>
  <c r="AO118" i="21"/>
  <c r="AN118" i="21"/>
  <c r="AM118" i="21"/>
  <c r="AL118" i="21"/>
  <c r="AK118" i="21"/>
  <c r="AJ118" i="21"/>
  <c r="AI118" i="21"/>
  <c r="AH118" i="21"/>
  <c r="AG118" i="21"/>
  <c r="X118" i="21"/>
  <c r="T118" i="21"/>
  <c r="Q118" i="21"/>
  <c r="P118" i="21"/>
  <c r="BO185" i="21"/>
  <c r="BN185" i="21"/>
  <c r="BM185" i="21"/>
  <c r="BL185" i="21"/>
  <c r="BK185" i="21"/>
  <c r="BJ185" i="21"/>
  <c r="BI185" i="21"/>
  <c r="BH185" i="21"/>
  <c r="BG185" i="21"/>
  <c r="BF185" i="21"/>
  <c r="BE185" i="21"/>
  <c r="BD185" i="21"/>
  <c r="BC185" i="21"/>
  <c r="BB185" i="21"/>
  <c r="BA185" i="21"/>
  <c r="AZ185" i="21"/>
  <c r="AY185" i="21"/>
  <c r="AX185" i="21"/>
  <c r="AW185" i="21"/>
  <c r="AV185" i="21"/>
  <c r="AU185" i="21"/>
  <c r="AS185" i="21"/>
  <c r="AR185" i="21"/>
  <c r="AQ185" i="21"/>
  <c r="AO185" i="21"/>
  <c r="AN185" i="21"/>
  <c r="AM185" i="21"/>
  <c r="AL185" i="21"/>
  <c r="AK185" i="21"/>
  <c r="AJ185" i="21"/>
  <c r="AI185" i="21"/>
  <c r="AH185" i="21"/>
  <c r="AG185" i="21"/>
  <c r="X185" i="21"/>
  <c r="T185" i="21"/>
  <c r="Q185" i="21"/>
  <c r="P185" i="21"/>
  <c r="BO182" i="21"/>
  <c r="BN182" i="21"/>
  <c r="BM182" i="21"/>
  <c r="BL182" i="21"/>
  <c r="BK182" i="21"/>
  <c r="BJ182" i="21"/>
  <c r="BI182" i="21"/>
  <c r="BH182" i="21"/>
  <c r="BG182" i="21"/>
  <c r="BF182" i="21"/>
  <c r="BE182" i="21"/>
  <c r="BD182" i="21"/>
  <c r="BC182" i="21"/>
  <c r="BB182" i="21"/>
  <c r="BA182" i="21"/>
  <c r="AZ182" i="21"/>
  <c r="AY182" i="21"/>
  <c r="AX182" i="21"/>
  <c r="AW182" i="21"/>
  <c r="AV182" i="21"/>
  <c r="AU182" i="21"/>
  <c r="AS182" i="21"/>
  <c r="AR182" i="21"/>
  <c r="AQ182" i="21"/>
  <c r="AO182" i="21"/>
  <c r="AN182" i="21"/>
  <c r="AM182" i="21"/>
  <c r="AL182" i="21"/>
  <c r="AK182" i="21"/>
  <c r="AJ182" i="21"/>
  <c r="AI182" i="21"/>
  <c r="AH182" i="21"/>
  <c r="AG182" i="21"/>
  <c r="X182" i="21"/>
  <c r="T182" i="21"/>
  <c r="Q182" i="21"/>
  <c r="P182" i="21"/>
  <c r="BO179" i="21"/>
  <c r="BN179" i="21"/>
  <c r="BM179" i="21"/>
  <c r="BL179" i="21"/>
  <c r="BK179" i="21"/>
  <c r="BJ179" i="21"/>
  <c r="BI179" i="21"/>
  <c r="BH179" i="21"/>
  <c r="BG179" i="21"/>
  <c r="BF179" i="21"/>
  <c r="BE179" i="21"/>
  <c r="BD179" i="21"/>
  <c r="BC179" i="21"/>
  <c r="BB179" i="21"/>
  <c r="BA179" i="21"/>
  <c r="AZ179" i="21"/>
  <c r="AY179" i="21"/>
  <c r="AX179" i="21"/>
  <c r="AW179" i="21"/>
  <c r="AV179" i="21"/>
  <c r="AU179" i="21"/>
  <c r="AS179" i="21"/>
  <c r="AR179" i="21"/>
  <c r="AQ179" i="21"/>
  <c r="AO179" i="21"/>
  <c r="AN179" i="21"/>
  <c r="AM179" i="21"/>
  <c r="AL179" i="21"/>
  <c r="AK179" i="21"/>
  <c r="AJ179" i="21"/>
  <c r="AI179" i="21"/>
  <c r="AH179" i="21"/>
  <c r="AG179" i="21"/>
  <c r="X179" i="21"/>
  <c r="T179" i="21"/>
  <c r="Q179" i="21"/>
  <c r="P179" i="21"/>
  <c r="BO176" i="21"/>
  <c r="BN176" i="21"/>
  <c r="BM176" i="21"/>
  <c r="BL176" i="21"/>
  <c r="BK176" i="21"/>
  <c r="BJ176" i="21"/>
  <c r="BI176" i="21"/>
  <c r="BH176" i="21"/>
  <c r="BG176" i="21"/>
  <c r="BF176" i="21"/>
  <c r="BE176" i="21"/>
  <c r="BD176" i="21"/>
  <c r="BC176" i="21"/>
  <c r="BB176" i="21"/>
  <c r="BA176" i="21"/>
  <c r="AZ176" i="21"/>
  <c r="AY176" i="21"/>
  <c r="AX176" i="21"/>
  <c r="AW176" i="21"/>
  <c r="AV176" i="21"/>
  <c r="AU176" i="21"/>
  <c r="AS176" i="21"/>
  <c r="AR176" i="21"/>
  <c r="AQ176" i="21"/>
  <c r="AO176" i="21"/>
  <c r="AN176" i="21"/>
  <c r="AM176" i="21"/>
  <c r="AL176" i="21"/>
  <c r="AK176" i="21"/>
  <c r="AJ176" i="21"/>
  <c r="AI176" i="21"/>
  <c r="AH176" i="21"/>
  <c r="AG176" i="21"/>
  <c r="X176" i="21"/>
  <c r="T176" i="21"/>
  <c r="Q176" i="21"/>
  <c r="P176" i="21"/>
  <c r="BO173" i="21"/>
  <c r="BN173" i="21"/>
  <c r="BM173" i="21"/>
  <c r="BL173" i="21"/>
  <c r="BK173" i="21"/>
  <c r="BJ173" i="21"/>
  <c r="BI173" i="21"/>
  <c r="BH173" i="21"/>
  <c r="BG173" i="21"/>
  <c r="BF173" i="21"/>
  <c r="BE173" i="21"/>
  <c r="BD173" i="21"/>
  <c r="BC173" i="21"/>
  <c r="BB173" i="21"/>
  <c r="BA173" i="21"/>
  <c r="AZ173" i="21"/>
  <c r="AY173" i="21"/>
  <c r="AX173" i="21"/>
  <c r="AW173" i="21"/>
  <c r="AV173" i="21"/>
  <c r="AU173" i="21"/>
  <c r="AS173" i="21"/>
  <c r="AR173" i="21"/>
  <c r="AQ173" i="21"/>
  <c r="AO173" i="21"/>
  <c r="AN173" i="21"/>
  <c r="AM173" i="21"/>
  <c r="AL173" i="21"/>
  <c r="AK173" i="21"/>
  <c r="AJ173" i="21"/>
  <c r="AI173" i="21"/>
  <c r="AH173" i="21"/>
  <c r="AG173" i="21"/>
  <c r="X173" i="21"/>
  <c r="T173" i="21"/>
  <c r="Q173" i="21"/>
  <c r="P173" i="21"/>
  <c r="BO170" i="21"/>
  <c r="BN170" i="21"/>
  <c r="BM170" i="21"/>
  <c r="BL170" i="21"/>
  <c r="BK170" i="21"/>
  <c r="BJ170" i="21"/>
  <c r="BI170" i="21"/>
  <c r="BH170" i="21"/>
  <c r="BG170" i="21"/>
  <c r="BF170" i="21"/>
  <c r="BE170" i="21"/>
  <c r="BD170" i="21"/>
  <c r="BC170" i="21"/>
  <c r="BB170" i="21"/>
  <c r="BA170" i="21"/>
  <c r="AZ170" i="21"/>
  <c r="AY170" i="21"/>
  <c r="AX170" i="21"/>
  <c r="AW170" i="21"/>
  <c r="AV170" i="21"/>
  <c r="AU170" i="21"/>
  <c r="AS170" i="21"/>
  <c r="AR170" i="21"/>
  <c r="AQ170" i="21"/>
  <c r="AO170" i="21"/>
  <c r="AN170" i="21"/>
  <c r="AM170" i="21"/>
  <c r="AL170" i="21"/>
  <c r="AK170" i="21"/>
  <c r="AJ170" i="21"/>
  <c r="AI170" i="21"/>
  <c r="AH170" i="21"/>
  <c r="AG170" i="21"/>
  <c r="X170" i="21"/>
  <c r="T170" i="21"/>
  <c r="Q170" i="21"/>
  <c r="P170" i="21"/>
  <c r="BO167" i="21"/>
  <c r="BN167" i="21"/>
  <c r="BM167" i="21"/>
  <c r="BL167" i="21"/>
  <c r="BK167" i="21"/>
  <c r="BJ167" i="21"/>
  <c r="BI167" i="21"/>
  <c r="BH167" i="21"/>
  <c r="BG167" i="21"/>
  <c r="BF167" i="21"/>
  <c r="BE167" i="21"/>
  <c r="BD167" i="21"/>
  <c r="BC167" i="21"/>
  <c r="BB167" i="21"/>
  <c r="BA167" i="21"/>
  <c r="AZ167" i="21"/>
  <c r="AY167" i="21"/>
  <c r="AX167" i="21"/>
  <c r="AW167" i="21"/>
  <c r="AV167" i="21"/>
  <c r="AU167" i="21"/>
  <c r="AS167" i="21"/>
  <c r="AR167" i="21"/>
  <c r="AQ167" i="21"/>
  <c r="AO167" i="21"/>
  <c r="AN167" i="21"/>
  <c r="AM167" i="21"/>
  <c r="AL167" i="21"/>
  <c r="AK167" i="21"/>
  <c r="AJ167" i="21"/>
  <c r="AI167" i="21"/>
  <c r="AH167" i="21"/>
  <c r="AG167" i="21"/>
  <c r="X167" i="21"/>
  <c r="T167" i="21"/>
  <c r="Q167" i="21"/>
  <c r="P167" i="21"/>
  <c r="BO164" i="21"/>
  <c r="BN164" i="21"/>
  <c r="BM164" i="21"/>
  <c r="BL164" i="21"/>
  <c r="BK164" i="21"/>
  <c r="BJ164" i="21"/>
  <c r="BI164" i="21"/>
  <c r="BH164" i="21"/>
  <c r="BG164" i="21"/>
  <c r="BF164" i="21"/>
  <c r="BE164" i="21"/>
  <c r="BD164" i="21"/>
  <c r="BC164" i="21"/>
  <c r="BB164" i="21"/>
  <c r="BA164" i="21"/>
  <c r="AZ164" i="21"/>
  <c r="AY164" i="21"/>
  <c r="AX164" i="21"/>
  <c r="AW164" i="21"/>
  <c r="AV164" i="21"/>
  <c r="AU164" i="21"/>
  <c r="AS164" i="21"/>
  <c r="AR164" i="21"/>
  <c r="AQ164" i="21"/>
  <c r="AO164" i="21"/>
  <c r="AN164" i="21"/>
  <c r="AM164" i="21"/>
  <c r="AL164" i="21"/>
  <c r="AK164" i="21"/>
  <c r="AJ164" i="21"/>
  <c r="AI164" i="21"/>
  <c r="AH164" i="21"/>
  <c r="AG164" i="21"/>
  <c r="X164" i="21"/>
  <c r="T164" i="21"/>
  <c r="Q164" i="21"/>
  <c r="P164" i="21"/>
  <c r="BO161" i="21"/>
  <c r="BN161" i="21"/>
  <c r="BM161" i="21"/>
  <c r="BL161" i="21"/>
  <c r="BK161" i="21"/>
  <c r="BJ161" i="21"/>
  <c r="BI161" i="21"/>
  <c r="BH161" i="21"/>
  <c r="BG161" i="21"/>
  <c r="BF161" i="21"/>
  <c r="BE161" i="21"/>
  <c r="BD161" i="21"/>
  <c r="BC161" i="21"/>
  <c r="BB161" i="21"/>
  <c r="BA161" i="21"/>
  <c r="AZ161" i="21"/>
  <c r="AY161" i="21"/>
  <c r="AX161" i="21"/>
  <c r="AW161" i="21"/>
  <c r="AV161" i="21"/>
  <c r="AU161" i="21"/>
  <c r="AS161" i="21"/>
  <c r="AR161" i="21"/>
  <c r="AQ161" i="21"/>
  <c r="AO161" i="21"/>
  <c r="AN161" i="21"/>
  <c r="AM161" i="21"/>
  <c r="AL161" i="21"/>
  <c r="AK161" i="21"/>
  <c r="AJ161" i="21"/>
  <c r="AI161" i="21"/>
  <c r="AH161" i="21"/>
  <c r="AG161" i="21"/>
  <c r="X161" i="21"/>
  <c r="T161" i="21"/>
  <c r="Q161" i="21"/>
  <c r="P161" i="21"/>
  <c r="BO158" i="21"/>
  <c r="BN158" i="21"/>
  <c r="BM158" i="21"/>
  <c r="BL158" i="21"/>
  <c r="BK158" i="21"/>
  <c r="BJ158" i="21"/>
  <c r="BI158" i="21"/>
  <c r="BH158" i="21"/>
  <c r="BG158" i="21"/>
  <c r="BF158" i="21"/>
  <c r="BE158" i="21"/>
  <c r="BD158" i="21"/>
  <c r="BC158" i="21"/>
  <c r="BB158" i="21"/>
  <c r="BA158" i="21"/>
  <c r="AZ158" i="21"/>
  <c r="AY158" i="21"/>
  <c r="AX158" i="21"/>
  <c r="AW158" i="21"/>
  <c r="AV158" i="21"/>
  <c r="AU158" i="21"/>
  <c r="AS158" i="21"/>
  <c r="AR158" i="21"/>
  <c r="AQ158" i="21"/>
  <c r="AO158" i="21"/>
  <c r="AN158" i="21"/>
  <c r="AM158" i="21"/>
  <c r="AL158" i="21"/>
  <c r="AK158" i="21"/>
  <c r="AJ158" i="21"/>
  <c r="AI158" i="21"/>
  <c r="AH158" i="21"/>
  <c r="AG158" i="21"/>
  <c r="X158" i="21"/>
  <c r="T158" i="21"/>
  <c r="Q158" i="21"/>
  <c r="P158" i="21"/>
  <c r="BO155" i="21"/>
  <c r="BN155" i="21"/>
  <c r="BM155" i="21"/>
  <c r="BL155" i="21"/>
  <c r="BK155" i="21"/>
  <c r="BJ155" i="21"/>
  <c r="BI155" i="21"/>
  <c r="BH155" i="21"/>
  <c r="BG155" i="21"/>
  <c r="BF155" i="21"/>
  <c r="BE155" i="21"/>
  <c r="BD155" i="21"/>
  <c r="BC155" i="21"/>
  <c r="BB155" i="21"/>
  <c r="BA155" i="21"/>
  <c r="AZ155" i="21"/>
  <c r="AY155" i="21"/>
  <c r="AX155" i="21"/>
  <c r="AW155" i="21"/>
  <c r="AV155" i="21"/>
  <c r="AU155" i="21"/>
  <c r="AS155" i="21"/>
  <c r="AR155" i="21"/>
  <c r="AQ155" i="21"/>
  <c r="AO155" i="21"/>
  <c r="AN155" i="21"/>
  <c r="AM155" i="21"/>
  <c r="AL155" i="21"/>
  <c r="AK155" i="21"/>
  <c r="AJ155" i="21"/>
  <c r="AI155" i="21"/>
  <c r="AH155" i="21"/>
  <c r="AG155" i="21"/>
  <c r="X155" i="21"/>
  <c r="T155" i="21"/>
  <c r="Q155" i="21"/>
  <c r="P155" i="21"/>
  <c r="BO152" i="21"/>
  <c r="BN152" i="21"/>
  <c r="BM152" i="21"/>
  <c r="BL152" i="21"/>
  <c r="BK152" i="21"/>
  <c r="BJ152" i="21"/>
  <c r="BI152" i="21"/>
  <c r="BH152" i="21"/>
  <c r="BG152" i="21"/>
  <c r="BF152" i="21"/>
  <c r="BE152" i="21"/>
  <c r="BD152" i="21"/>
  <c r="BC152" i="21"/>
  <c r="BB152" i="21"/>
  <c r="BA152" i="21"/>
  <c r="AZ152" i="21"/>
  <c r="AY152" i="21"/>
  <c r="AX152" i="21"/>
  <c r="AW152" i="21"/>
  <c r="AV152" i="21"/>
  <c r="AU152" i="21"/>
  <c r="AS152" i="21"/>
  <c r="AR152" i="21"/>
  <c r="AQ152" i="21"/>
  <c r="AO152" i="21"/>
  <c r="AN152" i="21"/>
  <c r="AM152" i="21"/>
  <c r="AL152" i="21"/>
  <c r="AK152" i="21"/>
  <c r="AJ152" i="21"/>
  <c r="AI152" i="21"/>
  <c r="AH152" i="21"/>
  <c r="AG152" i="21"/>
  <c r="X152" i="21"/>
  <c r="T152" i="21"/>
  <c r="Q152" i="21"/>
  <c r="P152" i="21"/>
  <c r="BO149" i="21"/>
  <c r="BN149" i="21"/>
  <c r="BM149" i="21"/>
  <c r="BL149" i="21"/>
  <c r="BK149" i="21"/>
  <c r="BJ149" i="21"/>
  <c r="BI149" i="21"/>
  <c r="BH149" i="21"/>
  <c r="BG149" i="21"/>
  <c r="BF149" i="21"/>
  <c r="BE149" i="21"/>
  <c r="BD149" i="21"/>
  <c r="BC149" i="21"/>
  <c r="BB149" i="21"/>
  <c r="BA149" i="21"/>
  <c r="AZ149" i="21"/>
  <c r="AY149" i="21"/>
  <c r="AX149" i="21"/>
  <c r="AW149" i="21"/>
  <c r="AV149" i="21"/>
  <c r="AU149" i="21"/>
  <c r="AS149" i="21"/>
  <c r="AR149" i="21"/>
  <c r="AQ149" i="21"/>
  <c r="AO149" i="21"/>
  <c r="AN149" i="21"/>
  <c r="AM149" i="21"/>
  <c r="AL149" i="21"/>
  <c r="AK149" i="21"/>
  <c r="AJ149" i="21"/>
  <c r="AI149" i="21"/>
  <c r="AH149" i="21"/>
  <c r="AG149" i="21"/>
  <c r="X149" i="21"/>
  <c r="T149" i="21"/>
  <c r="Q149" i="21"/>
  <c r="P149" i="21"/>
  <c r="BO146" i="21"/>
  <c r="BN146" i="21"/>
  <c r="BM146" i="21"/>
  <c r="BL146" i="21"/>
  <c r="BK146" i="21"/>
  <c r="BJ146" i="21"/>
  <c r="BI146" i="21"/>
  <c r="BH146" i="21"/>
  <c r="BG146" i="21"/>
  <c r="BF146" i="21"/>
  <c r="BE146" i="21"/>
  <c r="BD146" i="21"/>
  <c r="BC146" i="21"/>
  <c r="BB146" i="21"/>
  <c r="BA146" i="21"/>
  <c r="AZ146" i="21"/>
  <c r="AY146" i="21"/>
  <c r="AX146" i="21"/>
  <c r="AW146" i="21"/>
  <c r="AV146" i="21"/>
  <c r="AU146" i="21"/>
  <c r="AS146" i="21"/>
  <c r="AR146" i="21"/>
  <c r="AQ146" i="21"/>
  <c r="AO146" i="21"/>
  <c r="AN146" i="21"/>
  <c r="AM146" i="21"/>
  <c r="AL146" i="21"/>
  <c r="AK146" i="21"/>
  <c r="AJ146" i="21"/>
  <c r="AI146" i="21"/>
  <c r="AH146" i="21"/>
  <c r="AG146" i="21"/>
  <c r="X146" i="21"/>
  <c r="T146" i="21"/>
  <c r="Q146" i="21"/>
  <c r="P146" i="21"/>
  <c r="BO143" i="21"/>
  <c r="BN143" i="21"/>
  <c r="BM143" i="21"/>
  <c r="BL143" i="21"/>
  <c r="BK143" i="21"/>
  <c r="BJ143" i="21"/>
  <c r="BI143" i="21"/>
  <c r="BH143" i="21"/>
  <c r="BG143" i="21"/>
  <c r="BF143" i="21"/>
  <c r="BE143" i="21"/>
  <c r="BD143" i="21"/>
  <c r="BC143" i="21"/>
  <c r="BB143" i="21"/>
  <c r="BA143" i="21"/>
  <c r="AZ143" i="21"/>
  <c r="AY143" i="21"/>
  <c r="AX143" i="21"/>
  <c r="AW143" i="21"/>
  <c r="AV143" i="21"/>
  <c r="AU143" i="21"/>
  <c r="AS143" i="21"/>
  <c r="AR143" i="21"/>
  <c r="AQ143" i="21"/>
  <c r="AO143" i="21"/>
  <c r="AN143" i="21"/>
  <c r="AM143" i="21"/>
  <c r="AL143" i="21"/>
  <c r="AK143" i="21"/>
  <c r="AJ143" i="21"/>
  <c r="AI143" i="21"/>
  <c r="AH143" i="21"/>
  <c r="AG143" i="21"/>
  <c r="X143" i="21"/>
  <c r="T143" i="21"/>
  <c r="Q143" i="21"/>
  <c r="P143" i="21"/>
  <c r="AQ10" i="21"/>
  <c r="AR10" i="21"/>
  <c r="AS10" i="21"/>
  <c r="AQ11" i="21"/>
  <c r="AR11" i="21"/>
  <c r="AS11" i="21"/>
  <c r="AQ12" i="21"/>
  <c r="AR12" i="21"/>
  <c r="AS12" i="21"/>
  <c r="AQ13" i="21"/>
  <c r="AR13" i="21"/>
  <c r="AS13" i="21"/>
  <c r="AQ14" i="21"/>
  <c r="AR14" i="21"/>
  <c r="AS14" i="21"/>
  <c r="AQ15" i="21"/>
  <c r="AR15" i="21"/>
  <c r="AS15" i="21"/>
  <c r="AQ16" i="21"/>
  <c r="AR16" i="21"/>
  <c r="AS16" i="21"/>
  <c r="AQ17" i="21"/>
  <c r="AR17" i="21"/>
  <c r="AS17" i="21"/>
  <c r="AQ18" i="21"/>
  <c r="AR18" i="21"/>
  <c r="AS18" i="21"/>
  <c r="AQ19" i="21"/>
  <c r="AR19" i="21"/>
  <c r="AS19" i="21"/>
  <c r="AQ20" i="21"/>
  <c r="AR20" i="21"/>
  <c r="AS20" i="21"/>
  <c r="AQ21" i="21"/>
  <c r="AR21" i="21"/>
  <c r="AS21" i="21"/>
  <c r="AQ22" i="21"/>
  <c r="AR22" i="21"/>
  <c r="AS22" i="21"/>
  <c r="AQ23" i="21"/>
  <c r="AR23" i="21"/>
  <c r="AS23" i="21"/>
  <c r="AQ24" i="21"/>
  <c r="AR24" i="21"/>
  <c r="AS24" i="21"/>
  <c r="AQ25" i="21"/>
  <c r="AR25" i="21"/>
  <c r="AS25" i="21"/>
  <c r="AQ26" i="21"/>
  <c r="AR26" i="21"/>
  <c r="AS26" i="21"/>
  <c r="AQ27" i="21"/>
  <c r="AR27" i="21"/>
  <c r="AS27" i="21"/>
  <c r="AQ28" i="21"/>
  <c r="AR28" i="21"/>
  <c r="AS28" i="21"/>
  <c r="AQ29" i="21"/>
  <c r="AR29" i="21"/>
  <c r="AS29" i="21"/>
  <c r="AQ30" i="21"/>
  <c r="AR30" i="21"/>
  <c r="AS30" i="21"/>
  <c r="AQ31" i="21"/>
  <c r="AR31" i="21"/>
  <c r="AS31" i="21"/>
  <c r="AQ32" i="21"/>
  <c r="AR32" i="21"/>
  <c r="AS32" i="21"/>
  <c r="AQ33" i="21"/>
  <c r="AR33" i="21"/>
  <c r="AS33" i="21"/>
  <c r="AQ34" i="21"/>
  <c r="AR34" i="21"/>
  <c r="AS34" i="21"/>
  <c r="AQ35" i="21"/>
  <c r="AR35" i="21"/>
  <c r="AS35" i="21"/>
  <c r="AQ36" i="21"/>
  <c r="AR36" i="21"/>
  <c r="AS36" i="21"/>
  <c r="AQ37" i="21"/>
  <c r="AR37" i="21"/>
  <c r="AS37" i="21"/>
  <c r="AQ38" i="21"/>
  <c r="AR38" i="21"/>
  <c r="AS38" i="21"/>
  <c r="AQ39" i="21"/>
  <c r="AR39" i="21"/>
  <c r="AS39" i="21"/>
  <c r="AQ40" i="21"/>
  <c r="AR40" i="21"/>
  <c r="AS40" i="21"/>
  <c r="AQ41" i="21"/>
  <c r="AR41" i="21"/>
  <c r="AS41" i="21"/>
  <c r="AQ42" i="21"/>
  <c r="AR42" i="21"/>
  <c r="AS42" i="21"/>
  <c r="AQ43" i="21"/>
  <c r="AR43" i="21"/>
  <c r="AS43" i="21"/>
  <c r="AQ44" i="21"/>
  <c r="AR44" i="21"/>
  <c r="AS44" i="21"/>
  <c r="AQ45" i="21"/>
  <c r="AR45" i="21"/>
  <c r="AS45" i="21"/>
  <c r="AQ46" i="21"/>
  <c r="AR46" i="21"/>
  <c r="AS46" i="21"/>
  <c r="AQ47" i="21"/>
  <c r="AR47" i="21"/>
  <c r="AS47" i="21"/>
  <c r="AQ48" i="21"/>
  <c r="AR48" i="21"/>
  <c r="AS48" i="21"/>
  <c r="AQ49" i="21"/>
  <c r="AR49" i="21"/>
  <c r="AS49" i="21"/>
  <c r="AQ50" i="21"/>
  <c r="AR50" i="21"/>
  <c r="AS50" i="21"/>
  <c r="AQ51" i="21"/>
  <c r="AR51" i="21"/>
  <c r="AS51" i="21"/>
  <c r="AQ52" i="21"/>
  <c r="AR52" i="21"/>
  <c r="AS52" i="21"/>
  <c r="AQ53" i="21"/>
  <c r="AR53" i="21"/>
  <c r="AS53" i="21"/>
  <c r="AQ54" i="21"/>
  <c r="AR54" i="21"/>
  <c r="AS54" i="21"/>
  <c r="AQ55" i="21"/>
  <c r="AR55" i="21"/>
  <c r="AS55" i="21"/>
  <c r="AQ56" i="21"/>
  <c r="AR56" i="21"/>
  <c r="AS56" i="21"/>
  <c r="AQ57" i="21"/>
  <c r="AR57" i="21"/>
  <c r="AS57" i="21"/>
  <c r="AQ58" i="21"/>
  <c r="AR58" i="21"/>
  <c r="AS58" i="21"/>
  <c r="AQ59" i="21"/>
  <c r="AR59" i="21"/>
  <c r="AS59" i="21"/>
  <c r="AQ60" i="21"/>
  <c r="AR60" i="21"/>
  <c r="AS60" i="21"/>
  <c r="AQ61" i="21"/>
  <c r="AR61" i="21"/>
  <c r="AS61" i="21"/>
  <c r="AQ62" i="21"/>
  <c r="AR62" i="21"/>
  <c r="AS62" i="21"/>
  <c r="AQ63" i="21"/>
  <c r="AR63" i="21"/>
  <c r="AS63" i="21"/>
  <c r="AQ64" i="21"/>
  <c r="AR64" i="21"/>
  <c r="AS64" i="21"/>
  <c r="AQ65" i="21"/>
  <c r="AR65" i="21"/>
  <c r="AS65" i="21"/>
  <c r="AQ66" i="21"/>
  <c r="AR66" i="21"/>
  <c r="AS66" i="21"/>
  <c r="AQ67" i="21"/>
  <c r="AR67" i="21"/>
  <c r="AS67" i="21"/>
  <c r="AQ68" i="21"/>
  <c r="AR68" i="21"/>
  <c r="AS68" i="21"/>
  <c r="AQ69" i="21"/>
  <c r="AR69" i="21"/>
  <c r="AS69" i="21"/>
  <c r="AQ70" i="21"/>
  <c r="AR70" i="21"/>
  <c r="AS70" i="21"/>
  <c r="AQ71" i="21"/>
  <c r="AR71" i="21"/>
  <c r="AS71" i="21"/>
  <c r="AQ72" i="21"/>
  <c r="AR72" i="21"/>
  <c r="AS72" i="21"/>
  <c r="AQ73" i="21"/>
  <c r="AR73" i="21"/>
  <c r="AS73" i="21"/>
  <c r="AQ74" i="21"/>
  <c r="AR74" i="21"/>
  <c r="AS74" i="21"/>
  <c r="AQ75" i="21"/>
  <c r="AR75" i="21"/>
  <c r="AS75" i="21"/>
  <c r="AQ76" i="21"/>
  <c r="AR76" i="21"/>
  <c r="AS76" i="21"/>
  <c r="AQ77" i="21"/>
  <c r="AR77" i="21"/>
  <c r="AS77" i="21"/>
  <c r="AQ78" i="21"/>
  <c r="AR78" i="21"/>
  <c r="AS78" i="21"/>
  <c r="AQ79" i="21"/>
  <c r="AR79" i="21"/>
  <c r="AS79" i="21"/>
  <c r="AQ80" i="21"/>
  <c r="AR80" i="21"/>
  <c r="AS80" i="21"/>
  <c r="AQ81" i="21"/>
  <c r="AR81" i="21"/>
  <c r="AS81" i="21"/>
  <c r="AQ82" i="21"/>
  <c r="AR82" i="21"/>
  <c r="AS82" i="21"/>
  <c r="AQ83" i="21"/>
  <c r="AR83" i="21"/>
  <c r="AS83" i="21"/>
  <c r="AQ84" i="21"/>
  <c r="AR84" i="21"/>
  <c r="AS84" i="21"/>
  <c r="AQ85" i="21"/>
  <c r="AR85" i="21"/>
  <c r="AS85" i="21"/>
  <c r="AQ86" i="21"/>
  <c r="AR86" i="21"/>
  <c r="AS86" i="21"/>
  <c r="AQ87" i="21"/>
  <c r="AR87" i="21"/>
  <c r="AS87" i="21"/>
  <c r="AQ88" i="21"/>
  <c r="AR88" i="21"/>
  <c r="AS88" i="21"/>
  <c r="AQ89" i="21"/>
  <c r="AR89" i="21"/>
  <c r="AS89" i="21"/>
  <c r="AQ90" i="21"/>
  <c r="AR90" i="21"/>
  <c r="AS90" i="21"/>
  <c r="AQ91" i="21"/>
  <c r="AR91" i="21"/>
  <c r="AS91" i="21"/>
  <c r="AQ92" i="21"/>
  <c r="AR92" i="21"/>
  <c r="AS92" i="21"/>
  <c r="AQ93" i="21"/>
  <c r="AR93" i="21"/>
  <c r="AS93" i="21"/>
  <c r="AQ94" i="21"/>
  <c r="AR94" i="21"/>
  <c r="AS94" i="21"/>
  <c r="AQ95" i="21"/>
  <c r="AR95" i="21"/>
  <c r="AS95" i="21"/>
  <c r="AQ96" i="21"/>
  <c r="AR96" i="21"/>
  <c r="AS96" i="21"/>
  <c r="AQ97" i="21"/>
  <c r="AR97" i="21"/>
  <c r="AS97" i="21"/>
  <c r="AQ98" i="21"/>
  <c r="AR98" i="21"/>
  <c r="AS98" i="21"/>
  <c r="AQ99" i="21"/>
  <c r="AR99" i="21"/>
  <c r="AS99" i="21"/>
  <c r="AQ100" i="21"/>
  <c r="AR100" i="21"/>
  <c r="AS100" i="21"/>
  <c r="AQ101" i="21"/>
  <c r="AR101" i="21"/>
  <c r="AS101" i="21"/>
  <c r="AQ102" i="21"/>
  <c r="AR102" i="21"/>
  <c r="AS102" i="21"/>
  <c r="AQ103" i="21"/>
  <c r="AR103" i="21"/>
  <c r="AS103" i="21"/>
  <c r="AQ104" i="21"/>
  <c r="AR104" i="21"/>
  <c r="AS104" i="21"/>
  <c r="AQ105" i="21"/>
  <c r="AR105" i="21"/>
  <c r="AS105" i="21"/>
  <c r="AQ106" i="21"/>
  <c r="AR106" i="21"/>
  <c r="AS106" i="21"/>
  <c r="AQ107" i="21"/>
  <c r="AR107" i="21"/>
  <c r="AS107" i="21"/>
  <c r="AQ108" i="21"/>
  <c r="AR108" i="21"/>
  <c r="AS108" i="21"/>
  <c r="AQ109" i="21"/>
  <c r="AR109" i="21"/>
  <c r="AS109" i="21"/>
  <c r="AQ110" i="21"/>
  <c r="AR110" i="21"/>
  <c r="AS110" i="21"/>
  <c r="AQ111" i="21"/>
  <c r="AR111" i="21"/>
  <c r="AS111" i="21"/>
  <c r="AQ112" i="21"/>
  <c r="AR112" i="21"/>
  <c r="AS112" i="21"/>
  <c r="AQ113" i="21"/>
  <c r="AR113" i="21"/>
  <c r="AS113" i="21"/>
  <c r="AQ114" i="21"/>
  <c r="AR114" i="21"/>
  <c r="AS114" i="21"/>
  <c r="AQ115" i="21"/>
  <c r="AR115" i="21"/>
  <c r="AS115" i="21"/>
  <c r="AQ116" i="21"/>
  <c r="AR116" i="21"/>
  <c r="AS116" i="21"/>
  <c r="AQ117" i="21"/>
  <c r="AR117" i="21"/>
  <c r="AS117" i="21"/>
  <c r="AQ119" i="21"/>
  <c r="AR119" i="21"/>
  <c r="AS119" i="21"/>
  <c r="AQ120" i="21"/>
  <c r="AR120" i="21"/>
  <c r="AS120" i="21"/>
  <c r="AQ122" i="21"/>
  <c r="AR122" i="21"/>
  <c r="AS122" i="21"/>
  <c r="AQ123" i="21"/>
  <c r="AR123" i="21"/>
  <c r="AS123" i="21"/>
  <c r="AQ125" i="21"/>
  <c r="AR125" i="21"/>
  <c r="AS125" i="21"/>
  <c r="AQ126" i="21"/>
  <c r="AR126" i="21"/>
  <c r="AS126" i="21"/>
  <c r="AQ128" i="21"/>
  <c r="AR128" i="21"/>
  <c r="AS128" i="21"/>
  <c r="AQ129" i="21"/>
  <c r="AR129" i="21"/>
  <c r="AS129" i="21"/>
  <c r="AQ131" i="21"/>
  <c r="AR131" i="21"/>
  <c r="AS131" i="21"/>
  <c r="AQ132" i="21"/>
  <c r="AR132" i="21"/>
  <c r="AS132" i="21"/>
  <c r="AQ134" i="21"/>
  <c r="AR134" i="21"/>
  <c r="AS134" i="21"/>
  <c r="AQ135" i="21"/>
  <c r="AR135" i="21"/>
  <c r="AS135" i="21"/>
  <c r="AQ137" i="21"/>
  <c r="AR137" i="21"/>
  <c r="AS137" i="21"/>
  <c r="AQ138" i="21"/>
  <c r="AR138" i="21"/>
  <c r="AS138" i="21"/>
  <c r="AQ140" i="21"/>
  <c r="AR140" i="21"/>
  <c r="AS140" i="21"/>
  <c r="AQ141" i="21"/>
  <c r="AR141" i="21"/>
  <c r="AS141" i="21"/>
  <c r="AQ142" i="21"/>
  <c r="AR142" i="21"/>
  <c r="AS142" i="21"/>
  <c r="AQ144" i="21"/>
  <c r="AR144" i="21"/>
  <c r="AS144" i="21"/>
  <c r="AQ145" i="21"/>
  <c r="AR145" i="21"/>
  <c r="AS145" i="21"/>
  <c r="AQ147" i="21"/>
  <c r="AR147" i="21"/>
  <c r="AS147" i="21"/>
  <c r="AQ148" i="21"/>
  <c r="AR148" i="21"/>
  <c r="AS148" i="21"/>
  <c r="AQ150" i="21"/>
  <c r="AR150" i="21"/>
  <c r="AS150" i="21"/>
  <c r="AQ151" i="21"/>
  <c r="AR151" i="21"/>
  <c r="AS151" i="21"/>
  <c r="AQ153" i="21"/>
  <c r="AR153" i="21"/>
  <c r="AS153" i="21"/>
  <c r="AQ154" i="21"/>
  <c r="AR154" i="21"/>
  <c r="AS154" i="21"/>
  <c r="AQ156" i="21"/>
  <c r="AR156" i="21"/>
  <c r="AS156" i="21"/>
  <c r="AQ157" i="21"/>
  <c r="AR157" i="21"/>
  <c r="AS157" i="21"/>
  <c r="AQ159" i="21"/>
  <c r="AR159" i="21"/>
  <c r="AS159" i="21"/>
  <c r="AQ160" i="21"/>
  <c r="AR160" i="21"/>
  <c r="AS160" i="21"/>
  <c r="AQ162" i="21"/>
  <c r="AR162" i="21"/>
  <c r="AS162" i="21"/>
  <c r="AQ163" i="21"/>
  <c r="AR163" i="21"/>
  <c r="AS163" i="21"/>
  <c r="AQ165" i="21"/>
  <c r="AR165" i="21"/>
  <c r="AS165" i="21"/>
  <c r="AQ166" i="21"/>
  <c r="AR166" i="21"/>
  <c r="AS166" i="21"/>
  <c r="AQ168" i="21"/>
  <c r="AR168" i="21"/>
  <c r="AS168" i="21"/>
  <c r="AQ169" i="21"/>
  <c r="AR169" i="21"/>
  <c r="AS169" i="21"/>
  <c r="AQ171" i="21"/>
  <c r="AR171" i="21"/>
  <c r="AS171" i="21"/>
  <c r="AQ172" i="21"/>
  <c r="AR172" i="21"/>
  <c r="AS172" i="21"/>
  <c r="AQ174" i="21"/>
  <c r="AR174" i="21"/>
  <c r="AS174" i="21"/>
  <c r="AQ175" i="21"/>
  <c r="AR175" i="21"/>
  <c r="AS175" i="21"/>
  <c r="AQ177" i="21"/>
  <c r="AR177" i="21"/>
  <c r="AS177" i="21"/>
  <c r="AQ178" i="21"/>
  <c r="AR178" i="21"/>
  <c r="AS178" i="21"/>
  <c r="AQ180" i="21"/>
  <c r="AR180" i="21"/>
  <c r="AS180" i="21"/>
  <c r="AQ181" i="21"/>
  <c r="AR181" i="21"/>
  <c r="AS181" i="21"/>
  <c r="AQ183" i="21"/>
  <c r="AR183" i="21"/>
  <c r="AS183" i="21"/>
  <c r="AQ184" i="21"/>
  <c r="AR184" i="21"/>
  <c r="AS184" i="21"/>
  <c r="AQ186" i="21"/>
  <c r="AR186" i="21"/>
  <c r="AS186" i="21"/>
  <c r="AQ187" i="21"/>
  <c r="AR187" i="21"/>
  <c r="AS187" i="21"/>
  <c r="AQ188" i="21"/>
  <c r="AR188" i="21"/>
  <c r="AS188" i="21"/>
  <c r="AQ190" i="21"/>
  <c r="AR190" i="21"/>
  <c r="AS190" i="21"/>
  <c r="AQ191" i="21"/>
  <c r="AR191" i="21"/>
  <c r="AS191" i="21"/>
  <c r="AQ193" i="21"/>
  <c r="AR193" i="21"/>
  <c r="AS193" i="21"/>
  <c r="AQ194" i="21"/>
  <c r="AR194" i="21"/>
  <c r="AS194" i="21"/>
  <c r="AQ196" i="21"/>
  <c r="AR196" i="21"/>
  <c r="AS196" i="21"/>
  <c r="AQ197" i="21"/>
  <c r="AR197" i="21"/>
  <c r="AS197" i="21"/>
  <c r="AQ199" i="21"/>
  <c r="AR199" i="21"/>
  <c r="AS199" i="21"/>
  <c r="AQ200" i="21"/>
  <c r="AR200" i="21"/>
  <c r="AS200" i="21"/>
  <c r="AQ202" i="21"/>
  <c r="AR202" i="21"/>
  <c r="AS202" i="21"/>
  <c r="AQ203" i="21"/>
  <c r="AR203" i="21"/>
  <c r="AS203" i="21"/>
  <c r="AQ205" i="21"/>
  <c r="AR205" i="21"/>
  <c r="AS205" i="21"/>
  <c r="AQ206" i="21"/>
  <c r="AR206" i="21"/>
  <c r="AS206" i="21"/>
  <c r="AQ208" i="21"/>
  <c r="AR208" i="21"/>
  <c r="AS208" i="21"/>
  <c r="AQ209" i="21"/>
  <c r="AR209" i="21"/>
  <c r="AS209" i="21"/>
  <c r="AQ211" i="21"/>
  <c r="AR211" i="21"/>
  <c r="AS211" i="21"/>
  <c r="AQ212" i="21"/>
  <c r="AR212" i="21"/>
  <c r="AS212" i="21"/>
  <c r="AQ214" i="21"/>
  <c r="AR214" i="21"/>
  <c r="AS214" i="21"/>
  <c r="AQ215" i="21"/>
  <c r="AR215" i="21"/>
  <c r="AS215" i="21"/>
  <c r="AQ217" i="21"/>
  <c r="AR217" i="21"/>
  <c r="AS217" i="21"/>
  <c r="AQ218" i="21"/>
  <c r="AR218" i="21"/>
  <c r="AS218" i="21"/>
  <c r="AQ220" i="21"/>
  <c r="AR220" i="21"/>
  <c r="AS220" i="21"/>
  <c r="AQ221" i="21"/>
  <c r="AR221" i="21"/>
  <c r="AS221" i="21"/>
  <c r="AQ223" i="21"/>
  <c r="AR223" i="21"/>
  <c r="AS223" i="21"/>
  <c r="AQ224" i="21"/>
  <c r="AR224" i="21"/>
  <c r="AS224" i="21"/>
  <c r="AQ226" i="21"/>
  <c r="AR226" i="21"/>
  <c r="AS226" i="21"/>
  <c r="AQ227" i="21"/>
  <c r="AR227" i="21"/>
  <c r="AS227" i="21"/>
  <c r="AQ229" i="21"/>
  <c r="AR229" i="21"/>
  <c r="AS229" i="21"/>
  <c r="AQ230" i="21"/>
  <c r="AR230" i="21"/>
  <c r="AS230" i="21"/>
  <c r="AQ232" i="21"/>
  <c r="AR232" i="21"/>
  <c r="AS232" i="21"/>
  <c r="AQ233" i="21"/>
  <c r="AR233" i="21"/>
  <c r="AS233" i="21"/>
  <c r="AQ235" i="21"/>
  <c r="AR235" i="21"/>
  <c r="AS235" i="21"/>
  <c r="AQ236" i="21"/>
  <c r="AR236" i="21"/>
  <c r="AS236" i="21"/>
  <c r="AQ237" i="21"/>
  <c r="AR237" i="21"/>
  <c r="AS237" i="21"/>
  <c r="AQ239" i="21"/>
  <c r="AR239" i="21"/>
  <c r="AS239" i="21"/>
  <c r="AQ240" i="21"/>
  <c r="AR240" i="21"/>
  <c r="AS240" i="21"/>
  <c r="AQ242" i="21"/>
  <c r="AR242" i="21"/>
  <c r="AS242" i="21"/>
  <c r="AQ243" i="21"/>
  <c r="AR243" i="21"/>
  <c r="AS243" i="21"/>
  <c r="AQ245" i="21"/>
  <c r="AR245" i="21"/>
  <c r="AS245" i="21"/>
  <c r="AQ246" i="21"/>
  <c r="AR246" i="21"/>
  <c r="AS246" i="21"/>
  <c r="AQ248" i="21"/>
  <c r="AR248" i="21"/>
  <c r="AS248" i="21"/>
  <c r="AQ249" i="21"/>
  <c r="AR249" i="21"/>
  <c r="AS249" i="21"/>
  <c r="AQ251" i="21"/>
  <c r="AR251" i="21"/>
  <c r="AS251" i="21"/>
  <c r="AQ252" i="21"/>
  <c r="AR252" i="21"/>
  <c r="AS252" i="21"/>
  <c r="AQ254" i="21"/>
  <c r="AR254" i="21"/>
  <c r="AS254" i="21"/>
  <c r="AQ255" i="21"/>
  <c r="AR255" i="21"/>
  <c r="AS255" i="21"/>
  <c r="AQ257" i="21"/>
  <c r="AR257" i="21"/>
  <c r="AS257" i="21"/>
  <c r="AQ258" i="21"/>
  <c r="AR258" i="21"/>
  <c r="AS258" i="21"/>
  <c r="AQ260" i="21"/>
  <c r="AR260" i="21"/>
  <c r="AS260" i="21"/>
  <c r="AQ261" i="21"/>
  <c r="AR261" i="21"/>
  <c r="AS261" i="21"/>
  <c r="AQ263" i="21"/>
  <c r="AR263" i="21"/>
  <c r="AS263" i="21"/>
  <c r="AQ264" i="21"/>
  <c r="AR264" i="21"/>
  <c r="AS264" i="21"/>
  <c r="AQ266" i="21"/>
  <c r="AR266" i="21"/>
  <c r="AS266" i="21"/>
  <c r="AQ267" i="21"/>
  <c r="AR267" i="21"/>
  <c r="AS267" i="21"/>
  <c r="AQ269" i="21"/>
  <c r="AR269" i="21"/>
  <c r="AS269" i="21"/>
  <c r="AQ270" i="21"/>
  <c r="AR270" i="21"/>
  <c r="AS270" i="21"/>
  <c r="AQ272" i="21"/>
  <c r="AR272" i="21"/>
  <c r="AS272" i="21"/>
  <c r="AQ273" i="21"/>
  <c r="AR273" i="21"/>
  <c r="AS273" i="21"/>
  <c r="AQ275" i="21"/>
  <c r="AR275" i="21"/>
  <c r="AS275" i="21"/>
  <c r="AQ276" i="21"/>
  <c r="AR276" i="21"/>
  <c r="AS276" i="21"/>
  <c r="AQ278" i="21"/>
  <c r="AR278" i="21"/>
  <c r="AS278" i="21"/>
  <c r="AQ279" i="21"/>
  <c r="AR279" i="21"/>
  <c r="AS279" i="21"/>
  <c r="AQ281" i="21"/>
  <c r="AR281" i="21"/>
  <c r="AS281" i="21"/>
  <c r="AQ282" i="21"/>
  <c r="AR282" i="21"/>
  <c r="AS282" i="21"/>
  <c r="AQ284" i="21"/>
  <c r="AR284" i="21"/>
  <c r="AS284" i="21"/>
  <c r="AQ285" i="21"/>
  <c r="AR285" i="21"/>
  <c r="AS285" i="21"/>
  <c r="AQ287" i="21"/>
  <c r="AR287" i="21"/>
  <c r="AS287" i="21"/>
  <c r="AQ288" i="21"/>
  <c r="AR288" i="21"/>
  <c r="AS288" i="21"/>
  <c r="AQ290" i="21"/>
  <c r="AR290" i="21"/>
  <c r="AS290" i="21"/>
  <c r="AQ291" i="21"/>
  <c r="AR291" i="21"/>
  <c r="AS291" i="21"/>
  <c r="AQ292" i="21"/>
  <c r="AR292" i="21"/>
  <c r="AS292" i="21"/>
  <c r="AQ294" i="21"/>
  <c r="AR294" i="21"/>
  <c r="AS294" i="21"/>
  <c r="AQ295" i="21"/>
  <c r="AR295" i="21"/>
  <c r="AS295" i="21"/>
  <c r="AQ297" i="21"/>
  <c r="AR297" i="21"/>
  <c r="AS297" i="21"/>
  <c r="AQ298" i="21"/>
  <c r="AR298" i="21"/>
  <c r="AS298" i="21"/>
  <c r="AQ300" i="21"/>
  <c r="AR300" i="21"/>
  <c r="AS300" i="21"/>
  <c r="AQ301" i="21"/>
  <c r="AR301" i="21"/>
  <c r="AS301" i="21"/>
  <c r="AQ304" i="21"/>
  <c r="AR304" i="21"/>
  <c r="AS304" i="21"/>
  <c r="AQ306" i="21"/>
  <c r="AR306" i="21"/>
  <c r="AS306" i="21"/>
  <c r="AQ307" i="21"/>
  <c r="AR307" i="21"/>
  <c r="AS307" i="21"/>
  <c r="AQ309" i="21"/>
  <c r="AR309" i="21"/>
  <c r="AS309" i="21"/>
  <c r="AQ310" i="21"/>
  <c r="AR310" i="21"/>
  <c r="AS310" i="21"/>
  <c r="AQ312" i="21"/>
  <c r="AR312" i="21"/>
  <c r="AS312" i="21"/>
  <c r="AQ313" i="21"/>
  <c r="AR313" i="21"/>
  <c r="AS313" i="21"/>
  <c r="AQ315" i="21"/>
  <c r="AR315" i="21"/>
  <c r="AS315" i="21"/>
  <c r="AQ316" i="21"/>
  <c r="AR316" i="21"/>
  <c r="AS316" i="21"/>
  <c r="AQ318" i="21"/>
  <c r="AR318" i="21"/>
  <c r="AS318" i="21"/>
  <c r="AQ319" i="21"/>
  <c r="AR319" i="21"/>
  <c r="AS319" i="21"/>
  <c r="AQ321" i="21"/>
  <c r="AR321" i="21"/>
  <c r="AS321" i="21"/>
  <c r="AQ322" i="21"/>
  <c r="AR322" i="21"/>
  <c r="AS322" i="21"/>
  <c r="AQ324" i="21"/>
  <c r="AR324" i="21"/>
  <c r="AS324" i="21"/>
  <c r="AQ325" i="21"/>
  <c r="AR325" i="21"/>
  <c r="AS325" i="21"/>
  <c r="AQ327" i="21"/>
  <c r="AR327" i="21"/>
  <c r="AS327" i="21"/>
  <c r="AQ328" i="21"/>
  <c r="AR328" i="21"/>
  <c r="AS328" i="21"/>
  <c r="AQ330" i="21"/>
  <c r="AR330" i="21"/>
  <c r="AS330" i="21"/>
  <c r="AQ331" i="21"/>
  <c r="AR331" i="21"/>
  <c r="AS331" i="21"/>
  <c r="AQ332" i="21"/>
  <c r="AR332" i="21"/>
  <c r="AS332" i="21"/>
  <c r="AQ334" i="21"/>
  <c r="AR334" i="21"/>
  <c r="AS334" i="21"/>
  <c r="AQ335" i="21"/>
  <c r="AR335" i="21"/>
  <c r="AS335" i="21"/>
  <c r="AQ337" i="21"/>
  <c r="AR337" i="21"/>
  <c r="AS337" i="21"/>
  <c r="AQ338" i="21"/>
  <c r="AR338" i="21"/>
  <c r="AS338" i="21"/>
  <c r="AQ340" i="21"/>
  <c r="AR340" i="21"/>
  <c r="AS340" i="21"/>
  <c r="AQ341" i="21"/>
  <c r="AR341" i="21"/>
  <c r="AS341" i="21"/>
  <c r="AQ343" i="21"/>
  <c r="AR343" i="21"/>
  <c r="AS343" i="21"/>
  <c r="AQ344" i="21"/>
  <c r="AR344" i="21"/>
  <c r="AS344" i="21"/>
  <c r="AQ346" i="21"/>
  <c r="AR346" i="21"/>
  <c r="AS346" i="21"/>
  <c r="AQ347" i="21"/>
  <c r="AR347" i="21"/>
  <c r="AS347" i="21"/>
  <c r="AQ349" i="21"/>
  <c r="AR349" i="21"/>
  <c r="AS349" i="21"/>
  <c r="AQ350" i="21"/>
  <c r="AR350" i="21"/>
  <c r="AS350" i="21"/>
  <c r="AQ352" i="21"/>
  <c r="AR352" i="21"/>
  <c r="AS352" i="21"/>
  <c r="AQ353" i="21"/>
  <c r="AR353" i="21"/>
  <c r="AS353" i="21"/>
  <c r="AQ355" i="21"/>
  <c r="AR355" i="21"/>
  <c r="AS355" i="21"/>
  <c r="AQ356" i="21"/>
  <c r="AR356" i="21"/>
  <c r="AS356" i="21"/>
  <c r="AQ358" i="21"/>
  <c r="AR358" i="21"/>
  <c r="AS358" i="21"/>
  <c r="AQ359" i="21"/>
  <c r="AR359" i="21"/>
  <c r="AS359" i="21"/>
  <c r="AQ361" i="21"/>
  <c r="AR361" i="21"/>
  <c r="AS361" i="21"/>
  <c r="AQ362" i="21"/>
  <c r="AR362" i="21"/>
  <c r="AS362" i="21"/>
  <c r="AQ364" i="21"/>
  <c r="AR364" i="21"/>
  <c r="AS364" i="21"/>
  <c r="AQ365" i="21"/>
  <c r="AR365" i="21"/>
  <c r="AS365" i="21"/>
  <c r="AQ367" i="21"/>
  <c r="AR367" i="21"/>
  <c r="AS367" i="21"/>
  <c r="AQ368" i="21"/>
  <c r="AR368" i="21"/>
  <c r="AS368" i="21"/>
  <c r="AQ370" i="21"/>
  <c r="AR370" i="21"/>
  <c r="AS370" i="21"/>
  <c r="AQ371" i="21"/>
  <c r="AR371" i="21"/>
  <c r="AS371" i="21"/>
  <c r="AQ373" i="21"/>
  <c r="AR373" i="21"/>
  <c r="AS373" i="21"/>
  <c r="AQ374" i="21"/>
  <c r="AR374" i="21"/>
  <c r="AS374" i="21"/>
  <c r="AQ376" i="21"/>
  <c r="AR376" i="21"/>
  <c r="AS376" i="21"/>
  <c r="AQ377" i="21"/>
  <c r="AR377" i="21"/>
  <c r="AS377" i="21"/>
  <c r="AQ378" i="21"/>
  <c r="AR378" i="21"/>
  <c r="AS378" i="21"/>
  <c r="AQ380" i="21"/>
  <c r="AR380" i="21"/>
  <c r="AS380" i="21"/>
  <c r="AQ381" i="21"/>
  <c r="AR381" i="21"/>
  <c r="AS381" i="21"/>
  <c r="AQ383" i="21"/>
  <c r="AR383" i="21"/>
  <c r="AS383" i="21"/>
  <c r="AQ384" i="21"/>
  <c r="AR384" i="21"/>
  <c r="AS384" i="21"/>
  <c r="AQ386" i="21"/>
  <c r="AR386" i="21"/>
  <c r="AS386" i="21"/>
  <c r="AQ387" i="21"/>
  <c r="AR387" i="21"/>
  <c r="AS387" i="21"/>
  <c r="AQ389" i="21"/>
  <c r="AR389" i="21"/>
  <c r="AS389" i="21"/>
  <c r="AQ390" i="21"/>
  <c r="AR390" i="21"/>
  <c r="AS390" i="21"/>
  <c r="AQ392" i="21"/>
  <c r="AR392" i="21"/>
  <c r="AS392" i="21"/>
  <c r="AQ393" i="21"/>
  <c r="AR393" i="21"/>
  <c r="AS393" i="21"/>
  <c r="AQ395" i="21"/>
  <c r="AR395" i="21"/>
  <c r="AS395" i="21"/>
  <c r="AQ396" i="21"/>
  <c r="AR396" i="21"/>
  <c r="AS396" i="21"/>
  <c r="AQ398" i="21"/>
  <c r="AR398" i="21"/>
  <c r="AS398" i="21"/>
  <c r="AQ399" i="21"/>
  <c r="AR399" i="21"/>
  <c r="AS399" i="21"/>
  <c r="AQ400" i="21"/>
  <c r="AR400" i="21"/>
  <c r="AS400" i="21"/>
  <c r="AQ402" i="21"/>
  <c r="AR402" i="21"/>
  <c r="AS402" i="21"/>
  <c r="AQ403" i="21"/>
  <c r="AR403" i="21"/>
  <c r="AS403" i="21"/>
  <c r="AQ405" i="21"/>
  <c r="AR405" i="21"/>
  <c r="AS405" i="21"/>
  <c r="AQ406" i="21"/>
  <c r="AR406" i="21"/>
  <c r="AS406" i="21"/>
  <c r="AQ408" i="21"/>
  <c r="AR408" i="21"/>
  <c r="AS408" i="21"/>
  <c r="AQ409" i="21"/>
  <c r="AR409" i="21"/>
  <c r="AS409" i="21"/>
  <c r="AQ411" i="21"/>
  <c r="AR411" i="21"/>
  <c r="AS411" i="21"/>
  <c r="AQ412" i="21"/>
  <c r="AR412" i="21"/>
  <c r="AS412" i="21"/>
  <c r="AQ414" i="21"/>
  <c r="AR414" i="21"/>
  <c r="AS414" i="21"/>
  <c r="AQ415" i="21"/>
  <c r="AR415" i="21"/>
  <c r="AS415" i="21"/>
  <c r="AQ417" i="21"/>
  <c r="AR417" i="21"/>
  <c r="AS417" i="21"/>
  <c r="AQ418" i="21"/>
  <c r="AR418" i="21"/>
  <c r="AS418" i="21"/>
  <c r="AQ420" i="21"/>
  <c r="AR420" i="21"/>
  <c r="AS420" i="21"/>
  <c r="AQ421" i="21"/>
  <c r="AR421" i="21"/>
  <c r="AS421" i="21"/>
  <c r="AQ423" i="21"/>
  <c r="AR423" i="21"/>
  <c r="AS423" i="21"/>
  <c r="AQ424" i="21"/>
  <c r="AR424" i="21"/>
  <c r="AS424" i="21"/>
  <c r="AQ426" i="21"/>
  <c r="AR426" i="21"/>
  <c r="AS426" i="21"/>
  <c r="AQ427" i="21"/>
  <c r="AR427" i="21"/>
  <c r="AS427" i="21"/>
  <c r="AQ428" i="21"/>
  <c r="AR428" i="21"/>
  <c r="AS428" i="21"/>
  <c r="AQ430" i="21"/>
  <c r="AR430" i="21"/>
  <c r="AS430" i="21"/>
  <c r="AQ431" i="21"/>
  <c r="AR431" i="21"/>
  <c r="AS431" i="21"/>
  <c r="AQ433" i="21"/>
  <c r="AR433" i="21"/>
  <c r="AS433" i="21"/>
  <c r="AQ434" i="21"/>
  <c r="AR434" i="21"/>
  <c r="AS434" i="21"/>
  <c r="AQ436" i="21"/>
  <c r="AR436" i="21"/>
  <c r="AS436" i="21"/>
  <c r="AQ437" i="21"/>
  <c r="AR437" i="21"/>
  <c r="AS437" i="21"/>
  <c r="AQ439" i="21"/>
  <c r="AR439" i="21"/>
  <c r="AS439" i="21"/>
  <c r="AQ440" i="21"/>
  <c r="AR440" i="21"/>
  <c r="AS440" i="21"/>
  <c r="AQ442" i="21"/>
  <c r="AR442" i="21"/>
  <c r="AS442" i="21"/>
  <c r="AQ443" i="21"/>
  <c r="AR443" i="21"/>
  <c r="AS443" i="21"/>
  <c r="AQ445" i="21"/>
  <c r="AR445" i="21"/>
  <c r="AS445" i="21"/>
  <c r="AQ446" i="21"/>
  <c r="AR446" i="21"/>
  <c r="AS446" i="21"/>
  <c r="AQ448" i="21"/>
  <c r="AR448" i="21"/>
  <c r="AS448" i="21"/>
  <c r="AQ449" i="21"/>
  <c r="AR449" i="21"/>
  <c r="AS449" i="21"/>
  <c r="AQ450" i="21"/>
  <c r="AR450" i="21"/>
  <c r="AS450" i="21"/>
  <c r="AQ452" i="21"/>
  <c r="AR452" i="21"/>
  <c r="AS452" i="21"/>
  <c r="AQ453" i="21"/>
  <c r="AR453" i="21"/>
  <c r="AS453" i="21"/>
  <c r="AQ455" i="21"/>
  <c r="AR455" i="21"/>
  <c r="AS455" i="21"/>
  <c r="AQ456" i="21"/>
  <c r="AR456" i="21"/>
  <c r="AS456" i="21"/>
  <c r="AQ458" i="21"/>
  <c r="AR458" i="21"/>
  <c r="AS458" i="21"/>
  <c r="AQ459" i="21"/>
  <c r="AR459" i="21"/>
  <c r="AS459" i="21"/>
  <c r="AQ461" i="21"/>
  <c r="AR461" i="21"/>
  <c r="AS461" i="21"/>
  <c r="AQ462" i="21"/>
  <c r="AR462" i="21"/>
  <c r="AS462" i="21"/>
  <c r="AQ464" i="21"/>
  <c r="AR464" i="21"/>
  <c r="AS464" i="21"/>
  <c r="AQ465" i="21"/>
  <c r="AR465" i="21"/>
  <c r="AS465" i="21"/>
  <c r="AQ467" i="21"/>
  <c r="AR467" i="21"/>
  <c r="AS467" i="21"/>
  <c r="AQ468" i="21"/>
  <c r="AR468" i="21"/>
  <c r="AS468" i="21"/>
  <c r="AQ470" i="21"/>
  <c r="AR470" i="21"/>
  <c r="AS470" i="21"/>
  <c r="AQ471" i="21"/>
  <c r="AR471" i="21"/>
  <c r="AS471" i="21"/>
  <c r="AQ473" i="21"/>
  <c r="AR473" i="21"/>
  <c r="AS473" i="21"/>
  <c r="AQ474" i="21"/>
  <c r="AR474" i="21"/>
  <c r="AS474" i="21"/>
  <c r="AQ476" i="21"/>
  <c r="AR476" i="21"/>
  <c r="AS476" i="21"/>
  <c r="AQ477" i="21"/>
  <c r="AR477" i="21"/>
  <c r="AS477" i="21"/>
  <c r="AQ479" i="21"/>
  <c r="AR479" i="21"/>
  <c r="AS479" i="21"/>
  <c r="AQ480" i="21"/>
  <c r="AR480" i="21"/>
  <c r="AS480" i="21"/>
  <c r="AQ483" i="21"/>
  <c r="AR483" i="21"/>
  <c r="AS483" i="21"/>
  <c r="AQ486" i="21"/>
  <c r="AR486" i="21"/>
  <c r="AS486" i="21"/>
  <c r="AQ489" i="21"/>
  <c r="AR489" i="21"/>
  <c r="AS489" i="21"/>
  <c r="AQ492" i="21"/>
  <c r="AR492" i="21"/>
  <c r="AS492" i="21"/>
  <c r="AQ495" i="21"/>
  <c r="AR495" i="21"/>
  <c r="AS495" i="21"/>
  <c r="AQ498" i="21"/>
  <c r="AR498" i="21"/>
  <c r="AS498" i="21"/>
  <c r="AQ501" i="21"/>
  <c r="AR501" i="21"/>
  <c r="AS501" i="21"/>
  <c r="AQ9" i="21"/>
  <c r="AR9" i="21"/>
  <c r="AS9" i="21"/>
  <c r="BO114" i="21"/>
  <c r="BN114" i="21"/>
  <c r="BM114" i="21"/>
  <c r="BL114" i="21"/>
  <c r="BK114" i="21"/>
  <c r="BJ114" i="21"/>
  <c r="BI114" i="21"/>
  <c r="BH114" i="21"/>
  <c r="BG114" i="21"/>
  <c r="BF114" i="21"/>
  <c r="BE114" i="21"/>
  <c r="BD114" i="21"/>
  <c r="BC114" i="21"/>
  <c r="BB114" i="21"/>
  <c r="BA114" i="21"/>
  <c r="AZ114" i="21"/>
  <c r="AY114" i="21"/>
  <c r="AX114" i="21"/>
  <c r="AW114" i="21"/>
  <c r="AV114" i="21"/>
  <c r="AU114" i="21"/>
  <c r="AO114" i="21"/>
  <c r="AN114" i="21"/>
  <c r="AM114" i="21"/>
  <c r="AL114" i="21"/>
  <c r="AK114" i="21"/>
  <c r="AJ114" i="21"/>
  <c r="AI114" i="21"/>
  <c r="AH114" i="21"/>
  <c r="AG114" i="21"/>
  <c r="X114" i="21"/>
  <c r="T114" i="21"/>
  <c r="Q114" i="21"/>
  <c r="P114" i="21"/>
  <c r="BO111" i="21"/>
  <c r="BN111" i="21"/>
  <c r="BM111" i="21"/>
  <c r="BL111" i="21"/>
  <c r="BK111" i="21"/>
  <c r="BJ111" i="21"/>
  <c r="BI111" i="21"/>
  <c r="BH111" i="21"/>
  <c r="BG111" i="21"/>
  <c r="BF111" i="21"/>
  <c r="BE111" i="21"/>
  <c r="BD111" i="21"/>
  <c r="BC111" i="21"/>
  <c r="BB111" i="21"/>
  <c r="BA111" i="21"/>
  <c r="AZ111" i="21"/>
  <c r="AY111" i="21"/>
  <c r="AX111" i="21"/>
  <c r="AW111" i="21"/>
  <c r="AV111" i="21"/>
  <c r="AU111" i="21"/>
  <c r="AO111" i="21"/>
  <c r="AN111" i="21"/>
  <c r="AM111" i="21"/>
  <c r="AL111" i="21"/>
  <c r="AK111" i="21"/>
  <c r="AJ111" i="21"/>
  <c r="AI111" i="21"/>
  <c r="AH111" i="21"/>
  <c r="AG111" i="21"/>
  <c r="X111" i="21"/>
  <c r="T111" i="21"/>
  <c r="Q111" i="21"/>
  <c r="P111" i="21"/>
  <c r="BO108" i="21"/>
  <c r="BN108" i="21"/>
  <c r="BM108" i="21"/>
  <c r="BL108" i="21"/>
  <c r="BK108" i="21"/>
  <c r="BJ108" i="21"/>
  <c r="BI108" i="21"/>
  <c r="BH108" i="21"/>
  <c r="BG108" i="21"/>
  <c r="BF108" i="21"/>
  <c r="BE108" i="21"/>
  <c r="BD108" i="21"/>
  <c r="BC108" i="21"/>
  <c r="BB108" i="21"/>
  <c r="BA108" i="21"/>
  <c r="AZ108" i="21"/>
  <c r="AY108" i="21"/>
  <c r="AX108" i="21"/>
  <c r="AW108" i="21"/>
  <c r="AV108" i="21"/>
  <c r="AU108" i="21"/>
  <c r="AO108" i="21"/>
  <c r="AN108" i="21"/>
  <c r="AM108" i="21"/>
  <c r="AL108" i="21"/>
  <c r="AK108" i="21"/>
  <c r="AJ108" i="21"/>
  <c r="AI108" i="21"/>
  <c r="AH108" i="21"/>
  <c r="AG108" i="21"/>
  <c r="X108" i="21"/>
  <c r="T108" i="21"/>
  <c r="Q108" i="21"/>
  <c r="P108" i="21"/>
  <c r="BO105" i="21"/>
  <c r="BN105" i="21"/>
  <c r="BM105" i="21"/>
  <c r="BL105" i="21"/>
  <c r="BK105" i="21"/>
  <c r="BJ105" i="21"/>
  <c r="BI105" i="21"/>
  <c r="BH105" i="21"/>
  <c r="BG105" i="21"/>
  <c r="BF105" i="21"/>
  <c r="BE105" i="21"/>
  <c r="BD105" i="21"/>
  <c r="BC105" i="21"/>
  <c r="BB105" i="21"/>
  <c r="BA105" i="21"/>
  <c r="AZ105" i="21"/>
  <c r="AY105" i="21"/>
  <c r="AX105" i="21"/>
  <c r="AW105" i="21"/>
  <c r="AV105" i="21"/>
  <c r="AU105" i="21"/>
  <c r="AO105" i="21"/>
  <c r="AN105" i="21"/>
  <c r="AM105" i="21"/>
  <c r="AL105" i="21"/>
  <c r="AK105" i="21"/>
  <c r="AJ105" i="21"/>
  <c r="AI105" i="21"/>
  <c r="AH105" i="21"/>
  <c r="AG105" i="21"/>
  <c r="X105" i="21"/>
  <c r="T105" i="21"/>
  <c r="Q105" i="21"/>
  <c r="P105" i="21"/>
  <c r="BO102" i="21"/>
  <c r="BN102" i="21"/>
  <c r="BM102" i="21"/>
  <c r="BL102" i="21"/>
  <c r="BK102" i="21"/>
  <c r="BJ102" i="21"/>
  <c r="BI102" i="21"/>
  <c r="BH102" i="21"/>
  <c r="BG102" i="21"/>
  <c r="BF102" i="21"/>
  <c r="BE102" i="21"/>
  <c r="BD102" i="21"/>
  <c r="BC102" i="21"/>
  <c r="BB102" i="21"/>
  <c r="BA102" i="21"/>
  <c r="AZ102" i="21"/>
  <c r="AY102" i="21"/>
  <c r="AX102" i="21"/>
  <c r="AW102" i="21"/>
  <c r="AV102" i="21"/>
  <c r="AU102" i="21"/>
  <c r="AO102" i="21"/>
  <c r="AN102" i="21"/>
  <c r="AM102" i="21"/>
  <c r="AL102" i="21"/>
  <c r="AK102" i="21"/>
  <c r="AJ102" i="21"/>
  <c r="AI102" i="21"/>
  <c r="AH102" i="21"/>
  <c r="AG102" i="21"/>
  <c r="X102" i="21"/>
  <c r="T102" i="21"/>
  <c r="Q102" i="21"/>
  <c r="P102" i="21"/>
  <c r="BO99" i="21"/>
  <c r="BN99" i="21"/>
  <c r="BM99" i="21"/>
  <c r="BL99" i="21"/>
  <c r="BK99" i="21"/>
  <c r="BJ99" i="21"/>
  <c r="BI99" i="21"/>
  <c r="BH99" i="21"/>
  <c r="BG99" i="21"/>
  <c r="BF99" i="21"/>
  <c r="BE99" i="21"/>
  <c r="BD99" i="21"/>
  <c r="BC99" i="21"/>
  <c r="BB99" i="21"/>
  <c r="BA99" i="21"/>
  <c r="AZ99" i="21"/>
  <c r="AY99" i="21"/>
  <c r="AX99" i="21"/>
  <c r="AW99" i="21"/>
  <c r="AV99" i="21"/>
  <c r="AU99" i="21"/>
  <c r="AO99" i="21"/>
  <c r="AN99" i="21"/>
  <c r="AM99" i="21"/>
  <c r="AL99" i="21"/>
  <c r="AK99" i="21"/>
  <c r="AJ99" i="21"/>
  <c r="AI99" i="21"/>
  <c r="AH99" i="21"/>
  <c r="AG99" i="21"/>
  <c r="X99" i="21"/>
  <c r="T99" i="21"/>
  <c r="Q99" i="21"/>
  <c r="P99" i="21"/>
  <c r="BO96" i="21"/>
  <c r="BN96" i="21"/>
  <c r="BM96" i="21"/>
  <c r="BL96" i="21"/>
  <c r="BK96" i="21"/>
  <c r="BJ96" i="21"/>
  <c r="BI96" i="21"/>
  <c r="BH96" i="21"/>
  <c r="BG96" i="21"/>
  <c r="BF96" i="21"/>
  <c r="BE96" i="21"/>
  <c r="BD96" i="21"/>
  <c r="BC96" i="21"/>
  <c r="BB96" i="21"/>
  <c r="BA96" i="21"/>
  <c r="AZ96" i="21"/>
  <c r="AY96" i="21"/>
  <c r="AX96" i="21"/>
  <c r="AW96" i="21"/>
  <c r="AV96" i="21"/>
  <c r="AU96" i="21"/>
  <c r="AO96" i="21"/>
  <c r="AN96" i="21"/>
  <c r="AM96" i="21"/>
  <c r="AL96" i="21"/>
  <c r="AK96" i="21"/>
  <c r="AJ96" i="21"/>
  <c r="AI96" i="21"/>
  <c r="AH96" i="21"/>
  <c r="AG96" i="21"/>
  <c r="X96" i="21"/>
  <c r="T96" i="21"/>
  <c r="Q96" i="21"/>
  <c r="P96" i="21"/>
  <c r="BO93" i="21"/>
  <c r="BN93" i="21"/>
  <c r="BM93" i="21"/>
  <c r="BL93" i="21"/>
  <c r="BK93" i="21"/>
  <c r="BJ93" i="21"/>
  <c r="BI93" i="21"/>
  <c r="BH93" i="21"/>
  <c r="BG93" i="21"/>
  <c r="BF93" i="21"/>
  <c r="BE93" i="21"/>
  <c r="BD93" i="21"/>
  <c r="BC93" i="21"/>
  <c r="BB93" i="21"/>
  <c r="BA93" i="21"/>
  <c r="AZ93" i="21"/>
  <c r="AY93" i="21"/>
  <c r="AX93" i="21"/>
  <c r="AW93" i="21"/>
  <c r="AV93" i="21"/>
  <c r="AU93" i="21"/>
  <c r="AO93" i="21"/>
  <c r="AN93" i="21"/>
  <c r="AM93" i="21"/>
  <c r="AL93" i="21"/>
  <c r="AK93" i="21"/>
  <c r="AJ93" i="21"/>
  <c r="AI93" i="21"/>
  <c r="AH93" i="21"/>
  <c r="AG93" i="21"/>
  <c r="X93" i="21"/>
  <c r="T93" i="21"/>
  <c r="Q93" i="21"/>
  <c r="P93" i="21"/>
  <c r="BO90" i="21"/>
  <c r="BN90" i="21"/>
  <c r="BM90" i="21"/>
  <c r="BL90" i="21"/>
  <c r="BK90" i="21"/>
  <c r="BJ90" i="21"/>
  <c r="BI90" i="21"/>
  <c r="BH90" i="21"/>
  <c r="BG90" i="21"/>
  <c r="BF90" i="21"/>
  <c r="BE90" i="21"/>
  <c r="BD90" i="21"/>
  <c r="BC90" i="21"/>
  <c r="BB90" i="21"/>
  <c r="BA90" i="21"/>
  <c r="AZ90" i="21"/>
  <c r="AY90" i="21"/>
  <c r="AX90" i="21"/>
  <c r="AW90" i="21"/>
  <c r="AV90" i="21"/>
  <c r="AU90" i="21"/>
  <c r="AO90" i="21"/>
  <c r="AN90" i="21"/>
  <c r="AM90" i="21"/>
  <c r="AL90" i="21"/>
  <c r="AK90" i="21"/>
  <c r="AJ90" i="21"/>
  <c r="AI90" i="21"/>
  <c r="AH90" i="21"/>
  <c r="AG90" i="21"/>
  <c r="X90" i="21"/>
  <c r="T90" i="21"/>
  <c r="Q90" i="21"/>
  <c r="P90" i="21"/>
  <c r="BO87" i="21"/>
  <c r="BN87" i="21"/>
  <c r="BM87" i="21"/>
  <c r="BL87" i="21"/>
  <c r="BK87" i="21"/>
  <c r="BJ87" i="21"/>
  <c r="BI87" i="21"/>
  <c r="BH87" i="21"/>
  <c r="BG87" i="21"/>
  <c r="BF87" i="21"/>
  <c r="BE87" i="21"/>
  <c r="BD87" i="21"/>
  <c r="BC87" i="21"/>
  <c r="BB87" i="21"/>
  <c r="BA87" i="21"/>
  <c r="AZ87" i="21"/>
  <c r="AY87" i="21"/>
  <c r="AX87" i="21"/>
  <c r="AW87" i="21"/>
  <c r="AV87" i="21"/>
  <c r="AU87" i="21"/>
  <c r="AO87" i="21"/>
  <c r="AN87" i="21"/>
  <c r="AM87" i="21"/>
  <c r="AL87" i="21"/>
  <c r="AK87" i="21"/>
  <c r="AJ87" i="21"/>
  <c r="AI87" i="21"/>
  <c r="AH87" i="21"/>
  <c r="AG87" i="21"/>
  <c r="X87" i="21"/>
  <c r="T87" i="21"/>
  <c r="Q87" i="21"/>
  <c r="P87" i="21"/>
  <c r="BO84" i="21"/>
  <c r="BN84" i="21"/>
  <c r="BM84" i="21"/>
  <c r="BL84" i="21"/>
  <c r="BK84" i="21"/>
  <c r="BJ84" i="21"/>
  <c r="BI84" i="21"/>
  <c r="BH84" i="21"/>
  <c r="BG84" i="21"/>
  <c r="BF84" i="21"/>
  <c r="BE84" i="21"/>
  <c r="BD84" i="21"/>
  <c r="BC84" i="21"/>
  <c r="BB84" i="21"/>
  <c r="BA84" i="21"/>
  <c r="AZ84" i="21"/>
  <c r="AY84" i="21"/>
  <c r="AX84" i="21"/>
  <c r="AW84" i="21"/>
  <c r="AV84" i="21"/>
  <c r="AU84" i="21"/>
  <c r="AO84" i="21"/>
  <c r="AN84" i="21"/>
  <c r="AM84" i="21"/>
  <c r="AL84" i="21"/>
  <c r="AK84" i="21"/>
  <c r="AJ84" i="21"/>
  <c r="AI84" i="21"/>
  <c r="AH84" i="21"/>
  <c r="AG84" i="21"/>
  <c r="X84" i="21"/>
  <c r="T84" i="21"/>
  <c r="Q84" i="21"/>
  <c r="P84" i="21"/>
  <c r="BO81" i="21"/>
  <c r="BN81" i="21"/>
  <c r="BM81" i="21"/>
  <c r="BL81" i="21"/>
  <c r="BK81" i="21"/>
  <c r="BJ81" i="21"/>
  <c r="BI81" i="21"/>
  <c r="BH81" i="21"/>
  <c r="BG81" i="21"/>
  <c r="BF81" i="21"/>
  <c r="BE81" i="21"/>
  <c r="BD81" i="21"/>
  <c r="BC81" i="21"/>
  <c r="BB81" i="21"/>
  <c r="BA81" i="21"/>
  <c r="AZ81" i="21"/>
  <c r="AY81" i="21"/>
  <c r="AX81" i="21"/>
  <c r="AW81" i="21"/>
  <c r="AV81" i="21"/>
  <c r="AU81" i="21"/>
  <c r="AO81" i="21"/>
  <c r="AN81" i="21"/>
  <c r="AM81" i="21"/>
  <c r="AL81" i="21"/>
  <c r="AK81" i="21"/>
  <c r="AJ81" i="21"/>
  <c r="AI81" i="21"/>
  <c r="AH81" i="21"/>
  <c r="AG81" i="21"/>
  <c r="X81" i="21"/>
  <c r="T81" i="21"/>
  <c r="Q81" i="21"/>
  <c r="P81" i="21"/>
  <c r="BO78" i="21"/>
  <c r="BN78" i="21"/>
  <c r="BM78" i="21"/>
  <c r="BL78" i="21"/>
  <c r="BK78" i="21"/>
  <c r="BJ78" i="21"/>
  <c r="BI78" i="21"/>
  <c r="BH78" i="21"/>
  <c r="BG78" i="21"/>
  <c r="BF78" i="21"/>
  <c r="BE78" i="21"/>
  <c r="BD78" i="21"/>
  <c r="BC78" i="21"/>
  <c r="BB78" i="21"/>
  <c r="BA78" i="21"/>
  <c r="AZ78" i="21"/>
  <c r="AY78" i="21"/>
  <c r="AX78" i="21"/>
  <c r="AW78" i="21"/>
  <c r="AV78" i="21"/>
  <c r="AU78" i="21"/>
  <c r="AO78" i="21"/>
  <c r="AN78" i="21"/>
  <c r="AM78" i="21"/>
  <c r="AL78" i="21"/>
  <c r="AK78" i="21"/>
  <c r="AJ78" i="21"/>
  <c r="AI78" i="21"/>
  <c r="AH78" i="21"/>
  <c r="AG78" i="21"/>
  <c r="X78" i="21"/>
  <c r="T78" i="21"/>
  <c r="Q78" i="21"/>
  <c r="P78" i="21"/>
  <c r="BO72" i="21"/>
  <c r="BN72" i="21"/>
  <c r="BM72" i="21"/>
  <c r="BL72" i="21"/>
  <c r="BK72" i="21"/>
  <c r="BJ72" i="21"/>
  <c r="BI72" i="21"/>
  <c r="BH72" i="21"/>
  <c r="BG72" i="21"/>
  <c r="BF72" i="21"/>
  <c r="BE72" i="21"/>
  <c r="BD72" i="21"/>
  <c r="BC72" i="21"/>
  <c r="BB72" i="21"/>
  <c r="BA72" i="21"/>
  <c r="AZ72" i="21"/>
  <c r="AY72" i="21"/>
  <c r="AX72" i="21"/>
  <c r="AW72" i="21"/>
  <c r="AV72" i="21"/>
  <c r="AU72" i="21"/>
  <c r="AO72" i="21"/>
  <c r="AN72" i="21"/>
  <c r="AM72" i="21"/>
  <c r="AL72" i="21"/>
  <c r="AK72" i="21"/>
  <c r="AJ72" i="21"/>
  <c r="AI72" i="21"/>
  <c r="AH72" i="21"/>
  <c r="AG72" i="21"/>
  <c r="X72" i="21"/>
  <c r="T72" i="21"/>
  <c r="Q72" i="21"/>
  <c r="P72" i="21"/>
  <c r="BO75" i="21"/>
  <c r="BN75" i="21"/>
  <c r="BM75" i="21"/>
  <c r="BL75" i="21"/>
  <c r="BK75" i="21"/>
  <c r="BJ75" i="21"/>
  <c r="BI75" i="21"/>
  <c r="BH75" i="21"/>
  <c r="BG75" i="21"/>
  <c r="BF75" i="21"/>
  <c r="BE75" i="21"/>
  <c r="BD75" i="21"/>
  <c r="BC75" i="21"/>
  <c r="BB75" i="21"/>
  <c r="BA75" i="21"/>
  <c r="AZ75" i="21"/>
  <c r="AY75" i="21"/>
  <c r="AX75" i="21"/>
  <c r="AW75" i="21"/>
  <c r="AV75" i="21"/>
  <c r="AU75" i="21"/>
  <c r="AO75" i="21"/>
  <c r="AN75" i="21"/>
  <c r="AM75" i="21"/>
  <c r="AL75" i="21"/>
  <c r="AK75" i="21"/>
  <c r="AJ75" i="21"/>
  <c r="AI75" i="21"/>
  <c r="AH75" i="21"/>
  <c r="AG75" i="21"/>
  <c r="X75" i="21"/>
  <c r="T75" i="21"/>
  <c r="Q75" i="21"/>
  <c r="P75" i="21"/>
  <c r="BO69" i="21"/>
  <c r="BN69" i="21"/>
  <c r="BM69" i="21"/>
  <c r="BL69" i="21"/>
  <c r="BK69" i="21"/>
  <c r="BJ69" i="21"/>
  <c r="BI69" i="21"/>
  <c r="BH69" i="21"/>
  <c r="BG69" i="21"/>
  <c r="BF69" i="21"/>
  <c r="BE69" i="21"/>
  <c r="BD69" i="21"/>
  <c r="BC69" i="21"/>
  <c r="BB69" i="21"/>
  <c r="BA69" i="21"/>
  <c r="AZ69" i="21"/>
  <c r="AY69" i="21"/>
  <c r="AX69" i="21"/>
  <c r="AW69" i="21"/>
  <c r="AV69" i="21"/>
  <c r="AU69" i="21"/>
  <c r="AO69" i="21"/>
  <c r="AN69" i="21"/>
  <c r="AM69" i="21"/>
  <c r="AL69" i="21"/>
  <c r="AK69" i="21"/>
  <c r="AJ69" i="21"/>
  <c r="AI69" i="21"/>
  <c r="AH69" i="21"/>
  <c r="AG69" i="21"/>
  <c r="X69" i="21"/>
  <c r="T69" i="21"/>
  <c r="Q69" i="21"/>
  <c r="P69" i="21"/>
  <c r="BO66" i="21"/>
  <c r="BN66" i="21"/>
  <c r="BM66" i="21"/>
  <c r="BL66" i="21"/>
  <c r="BK66" i="21"/>
  <c r="BJ66" i="21"/>
  <c r="BI66" i="21"/>
  <c r="BH66" i="21"/>
  <c r="BG66" i="21"/>
  <c r="BF66" i="21"/>
  <c r="BE66" i="21"/>
  <c r="BD66" i="21"/>
  <c r="BC66" i="21"/>
  <c r="BB66" i="21"/>
  <c r="BA66" i="21"/>
  <c r="AZ66" i="21"/>
  <c r="AY66" i="21"/>
  <c r="AX66" i="21"/>
  <c r="AW66" i="21"/>
  <c r="AV66" i="21"/>
  <c r="AU66" i="21"/>
  <c r="AO66" i="21"/>
  <c r="AN66" i="21"/>
  <c r="AM66" i="21"/>
  <c r="AL66" i="21"/>
  <c r="AK66" i="21"/>
  <c r="AJ66" i="21"/>
  <c r="AI66" i="21"/>
  <c r="AH66" i="21"/>
  <c r="AG66" i="21"/>
  <c r="X66" i="21"/>
  <c r="T66" i="21"/>
  <c r="Q66" i="21"/>
  <c r="P66" i="21"/>
  <c r="BO62" i="21"/>
  <c r="BN62" i="21"/>
  <c r="BM62" i="21"/>
  <c r="BL62" i="21"/>
  <c r="BK62" i="21"/>
  <c r="BJ62" i="21"/>
  <c r="BI62" i="21"/>
  <c r="BH62" i="21"/>
  <c r="BG62" i="21"/>
  <c r="BF62" i="21"/>
  <c r="BE62" i="21"/>
  <c r="BD62" i="21"/>
  <c r="BC62" i="21"/>
  <c r="BB62" i="21"/>
  <c r="BA62" i="21"/>
  <c r="AZ62" i="21"/>
  <c r="AY62" i="21"/>
  <c r="AX62" i="21"/>
  <c r="AW62" i="21"/>
  <c r="AV62" i="21"/>
  <c r="AU62" i="21"/>
  <c r="AO62" i="21"/>
  <c r="AN62" i="21"/>
  <c r="AM62" i="21"/>
  <c r="AL62" i="21"/>
  <c r="AK62" i="21"/>
  <c r="AJ62" i="21"/>
  <c r="AI62" i="21"/>
  <c r="AH62" i="21"/>
  <c r="AG62" i="21"/>
  <c r="X62" i="21"/>
  <c r="T62" i="21"/>
  <c r="Q62" i="21"/>
  <c r="P62" i="21"/>
  <c r="BO59" i="21"/>
  <c r="BN59" i="21"/>
  <c r="BM59" i="21"/>
  <c r="BL59" i="21"/>
  <c r="BK59" i="21"/>
  <c r="BJ59" i="21"/>
  <c r="BI59" i="21"/>
  <c r="BH59" i="21"/>
  <c r="BG59" i="21"/>
  <c r="BF59" i="21"/>
  <c r="BE59" i="21"/>
  <c r="BD59" i="21"/>
  <c r="BC59" i="21"/>
  <c r="BB59" i="21"/>
  <c r="BA59" i="21"/>
  <c r="AZ59" i="21"/>
  <c r="AY59" i="21"/>
  <c r="AX59" i="21"/>
  <c r="AW59" i="21"/>
  <c r="AV59" i="21"/>
  <c r="AU59" i="21"/>
  <c r="AO59" i="21"/>
  <c r="AN59" i="21"/>
  <c r="AM59" i="21"/>
  <c r="AL59" i="21"/>
  <c r="AK59" i="21"/>
  <c r="AJ59" i="21"/>
  <c r="AI59" i="21"/>
  <c r="AH59" i="21"/>
  <c r="AG59" i="21"/>
  <c r="X59" i="21"/>
  <c r="T59" i="21"/>
  <c r="Q59" i="21"/>
  <c r="P59" i="21"/>
  <c r="BO56" i="21"/>
  <c r="BN56" i="21"/>
  <c r="BM56" i="21"/>
  <c r="BL56" i="21"/>
  <c r="BK56" i="21"/>
  <c r="BJ56" i="21"/>
  <c r="BI56" i="21"/>
  <c r="BH56" i="21"/>
  <c r="BG56" i="21"/>
  <c r="BF56" i="21"/>
  <c r="BE56" i="21"/>
  <c r="BD56" i="21"/>
  <c r="BC56" i="21"/>
  <c r="BB56" i="21"/>
  <c r="BA56" i="21"/>
  <c r="AZ56" i="21"/>
  <c r="AY56" i="21"/>
  <c r="AX56" i="21"/>
  <c r="AW56" i="21"/>
  <c r="AV56" i="21"/>
  <c r="AU56" i="21"/>
  <c r="AO56" i="21"/>
  <c r="AN56" i="21"/>
  <c r="AM56" i="21"/>
  <c r="AL56" i="21"/>
  <c r="AK56" i="21"/>
  <c r="AJ56" i="21"/>
  <c r="AI56" i="21"/>
  <c r="AH56" i="21"/>
  <c r="AG56" i="21"/>
  <c r="X56" i="21"/>
  <c r="T56" i="21"/>
  <c r="Q56" i="21"/>
  <c r="P56" i="21"/>
  <c r="BO53" i="21"/>
  <c r="BN53" i="21"/>
  <c r="BM53" i="21"/>
  <c r="BL53" i="21"/>
  <c r="BK53" i="21"/>
  <c r="BJ53" i="21"/>
  <c r="BI53" i="21"/>
  <c r="BH53" i="21"/>
  <c r="BG53" i="21"/>
  <c r="BF53" i="21"/>
  <c r="BE53" i="21"/>
  <c r="BD53" i="21"/>
  <c r="BC53" i="21"/>
  <c r="BB53" i="21"/>
  <c r="BA53" i="21"/>
  <c r="AZ53" i="21"/>
  <c r="AY53" i="21"/>
  <c r="AX53" i="21"/>
  <c r="AW53" i="21"/>
  <c r="AV53" i="21"/>
  <c r="AU53" i="21"/>
  <c r="AO53" i="21"/>
  <c r="AN53" i="21"/>
  <c r="AM53" i="21"/>
  <c r="AL53" i="21"/>
  <c r="AK53" i="21"/>
  <c r="AJ53" i="21"/>
  <c r="AI53" i="21"/>
  <c r="AH53" i="21"/>
  <c r="AG53" i="21"/>
  <c r="X53" i="21"/>
  <c r="T53" i="21"/>
  <c r="Q53" i="21"/>
  <c r="P53" i="21"/>
  <c r="BO50" i="21"/>
  <c r="BN50" i="21"/>
  <c r="BM50" i="21"/>
  <c r="BL50" i="21"/>
  <c r="BK50" i="21"/>
  <c r="BJ50" i="21"/>
  <c r="BI50" i="21"/>
  <c r="BH50" i="21"/>
  <c r="BG50" i="21"/>
  <c r="BF50" i="21"/>
  <c r="BE50" i="21"/>
  <c r="BD50" i="21"/>
  <c r="BC50" i="21"/>
  <c r="BB50" i="21"/>
  <c r="BA50" i="21"/>
  <c r="AZ50" i="21"/>
  <c r="AY50" i="21"/>
  <c r="AX50" i="21"/>
  <c r="AW50" i="21"/>
  <c r="AV50" i="21"/>
  <c r="AU50" i="21"/>
  <c r="AO50" i="21"/>
  <c r="AN50" i="21"/>
  <c r="AM50" i="21"/>
  <c r="AL50" i="21"/>
  <c r="AK50" i="21"/>
  <c r="AJ50" i="21"/>
  <c r="AI50" i="21"/>
  <c r="AH50" i="21"/>
  <c r="AG50" i="21"/>
  <c r="X50" i="21"/>
  <c r="T50" i="21"/>
  <c r="Q50" i="21"/>
  <c r="P50" i="21"/>
  <c r="BO47" i="21"/>
  <c r="BN47" i="21"/>
  <c r="BM47" i="21"/>
  <c r="BL47" i="21"/>
  <c r="BK47" i="21"/>
  <c r="BJ47" i="21"/>
  <c r="BI47" i="21"/>
  <c r="BH47" i="21"/>
  <c r="BG47" i="21"/>
  <c r="BF47" i="21"/>
  <c r="BE47" i="21"/>
  <c r="BD47" i="21"/>
  <c r="BC47" i="21"/>
  <c r="BB47" i="21"/>
  <c r="BA47" i="21"/>
  <c r="AZ47" i="21"/>
  <c r="AY47" i="21"/>
  <c r="AX47" i="21"/>
  <c r="AW47" i="21"/>
  <c r="AV47" i="21"/>
  <c r="AU47" i="21"/>
  <c r="AO47" i="21"/>
  <c r="AN47" i="21"/>
  <c r="AM47" i="21"/>
  <c r="AL47" i="21"/>
  <c r="AK47" i="21"/>
  <c r="AJ47" i="21"/>
  <c r="AI47" i="21"/>
  <c r="AH47" i="21"/>
  <c r="AG47" i="21"/>
  <c r="X47" i="21"/>
  <c r="T47" i="21"/>
  <c r="Q47" i="21"/>
  <c r="P47" i="21"/>
  <c r="BO44" i="21"/>
  <c r="BN44" i="21"/>
  <c r="BM44" i="21"/>
  <c r="BL44" i="21"/>
  <c r="BK44" i="21"/>
  <c r="BJ44" i="21"/>
  <c r="BI44" i="21"/>
  <c r="BH44" i="21"/>
  <c r="BG44" i="21"/>
  <c r="BF44" i="21"/>
  <c r="BE44" i="21"/>
  <c r="BD44" i="21"/>
  <c r="BC44" i="21"/>
  <c r="BB44" i="21"/>
  <c r="BA44" i="21"/>
  <c r="AZ44" i="21"/>
  <c r="AY44" i="21"/>
  <c r="AX44" i="21"/>
  <c r="AW44" i="21"/>
  <c r="AV44" i="21"/>
  <c r="AU44" i="21"/>
  <c r="AO44" i="21"/>
  <c r="AN44" i="21"/>
  <c r="AM44" i="21"/>
  <c r="AL44" i="21"/>
  <c r="AK44" i="21"/>
  <c r="AJ44" i="21"/>
  <c r="AI44" i="21"/>
  <c r="AH44" i="21"/>
  <c r="AG44" i="21"/>
  <c r="X44" i="21"/>
  <c r="T44" i="21"/>
  <c r="Q44" i="21"/>
  <c r="P44" i="21"/>
  <c r="BO41" i="21"/>
  <c r="BN41" i="21"/>
  <c r="BM41" i="21"/>
  <c r="BL41" i="21"/>
  <c r="BK41" i="21"/>
  <c r="BJ41" i="21"/>
  <c r="BI41" i="21"/>
  <c r="BH41" i="21"/>
  <c r="BG41" i="21"/>
  <c r="BF41" i="21"/>
  <c r="BE41" i="21"/>
  <c r="BD41" i="21"/>
  <c r="BC41" i="21"/>
  <c r="BB41" i="21"/>
  <c r="BA41" i="21"/>
  <c r="AZ41" i="21"/>
  <c r="AY41" i="21"/>
  <c r="AX41" i="21"/>
  <c r="AW41" i="21"/>
  <c r="AV41" i="21"/>
  <c r="AU41" i="21"/>
  <c r="AO41" i="21"/>
  <c r="AN41" i="21"/>
  <c r="AM41" i="21"/>
  <c r="AL41" i="21"/>
  <c r="AK41" i="21"/>
  <c r="AJ41" i="21"/>
  <c r="AI41" i="21"/>
  <c r="AH41" i="21"/>
  <c r="AG41" i="21"/>
  <c r="X41" i="21"/>
  <c r="T41" i="21"/>
  <c r="Q41" i="21"/>
  <c r="P41" i="21"/>
  <c r="BO37" i="21"/>
  <c r="BN37" i="21"/>
  <c r="BM37" i="21"/>
  <c r="BL37" i="21"/>
  <c r="BK37" i="21"/>
  <c r="BJ37" i="21"/>
  <c r="BI37" i="21"/>
  <c r="BH37" i="21"/>
  <c r="BG37" i="21"/>
  <c r="BF37" i="21"/>
  <c r="BE37" i="21"/>
  <c r="BD37" i="21"/>
  <c r="BC37" i="21"/>
  <c r="BB37" i="21"/>
  <c r="BA37" i="21"/>
  <c r="AZ37" i="21"/>
  <c r="AY37" i="21"/>
  <c r="AX37" i="21"/>
  <c r="AW37" i="21"/>
  <c r="AV37" i="21"/>
  <c r="AU37" i="21"/>
  <c r="AO37" i="21"/>
  <c r="AN37" i="21"/>
  <c r="AM37" i="21"/>
  <c r="AL37" i="21"/>
  <c r="AK37" i="21"/>
  <c r="AJ37" i="21"/>
  <c r="AI37" i="21"/>
  <c r="AH37" i="21"/>
  <c r="AG37" i="21"/>
  <c r="X37" i="21"/>
  <c r="T37" i="21"/>
  <c r="Q37" i="21"/>
  <c r="P37" i="21"/>
  <c r="BO34" i="21"/>
  <c r="BN34" i="21"/>
  <c r="BM34" i="21"/>
  <c r="BL34" i="21"/>
  <c r="BK34" i="21"/>
  <c r="BJ34" i="21"/>
  <c r="BI34" i="21"/>
  <c r="BH34" i="21"/>
  <c r="BG34" i="21"/>
  <c r="BF34" i="21"/>
  <c r="BE34" i="21"/>
  <c r="BD34" i="21"/>
  <c r="BC34" i="21"/>
  <c r="BB34" i="21"/>
  <c r="BA34" i="21"/>
  <c r="AZ34" i="21"/>
  <c r="AY34" i="21"/>
  <c r="AX34" i="21"/>
  <c r="AW34" i="21"/>
  <c r="AV34" i="21"/>
  <c r="AU34" i="21"/>
  <c r="AO34" i="21"/>
  <c r="AN34" i="21"/>
  <c r="AM34" i="21"/>
  <c r="AL34" i="21"/>
  <c r="AK34" i="21"/>
  <c r="AJ34" i="21"/>
  <c r="AI34" i="21"/>
  <c r="AH34" i="21"/>
  <c r="AG34" i="21"/>
  <c r="X34" i="21"/>
  <c r="T34" i="21"/>
  <c r="Q34" i="21"/>
  <c r="P34" i="21"/>
  <c r="BO31" i="21"/>
  <c r="BN31" i="21"/>
  <c r="BM31" i="21"/>
  <c r="BL31" i="21"/>
  <c r="BK31" i="21"/>
  <c r="BJ31" i="21"/>
  <c r="BI31" i="21"/>
  <c r="BH31" i="21"/>
  <c r="BG31" i="21"/>
  <c r="BF31" i="21"/>
  <c r="BE31" i="21"/>
  <c r="BD31" i="21"/>
  <c r="BC31" i="21"/>
  <c r="BB31" i="21"/>
  <c r="BA31" i="21"/>
  <c r="AZ31" i="21"/>
  <c r="AY31" i="21"/>
  <c r="AX31" i="21"/>
  <c r="AW31" i="21"/>
  <c r="AV31" i="21"/>
  <c r="AU31" i="21"/>
  <c r="AO31" i="21"/>
  <c r="AN31" i="21"/>
  <c r="AM31" i="21"/>
  <c r="AL31" i="21"/>
  <c r="AK31" i="21"/>
  <c r="AJ31" i="21"/>
  <c r="AI31" i="21"/>
  <c r="AH31" i="21"/>
  <c r="AG31" i="21"/>
  <c r="X31" i="21"/>
  <c r="T31" i="21"/>
  <c r="Q31" i="21"/>
  <c r="P31" i="21"/>
  <c r="BO29" i="21"/>
  <c r="BN29" i="21"/>
  <c r="BM29" i="21"/>
  <c r="BL29" i="21"/>
  <c r="BK29" i="21"/>
  <c r="BJ29" i="21"/>
  <c r="BI29" i="21"/>
  <c r="BH29" i="21"/>
  <c r="BG29" i="21"/>
  <c r="BF29" i="21"/>
  <c r="BE29" i="21"/>
  <c r="BD29" i="21"/>
  <c r="BC29" i="21"/>
  <c r="BB29" i="21"/>
  <c r="BA29" i="21"/>
  <c r="AZ29" i="21"/>
  <c r="AY29" i="21"/>
  <c r="AX29" i="21"/>
  <c r="AW29" i="21"/>
  <c r="AV29" i="21"/>
  <c r="AU29" i="21"/>
  <c r="AO29" i="21"/>
  <c r="AN29" i="21"/>
  <c r="AM29" i="21"/>
  <c r="AL29" i="21"/>
  <c r="AK29" i="21"/>
  <c r="AJ29" i="21"/>
  <c r="AI29" i="21"/>
  <c r="AH29" i="21"/>
  <c r="AG29" i="21"/>
  <c r="X29" i="21"/>
  <c r="T29" i="21"/>
  <c r="Q29" i="21"/>
  <c r="P29" i="21"/>
  <c r="BO26" i="21"/>
  <c r="BN26" i="21"/>
  <c r="BM26" i="21"/>
  <c r="BL26" i="21"/>
  <c r="BK26" i="21"/>
  <c r="BJ26" i="21"/>
  <c r="BI26" i="21"/>
  <c r="BH26" i="21"/>
  <c r="BG26" i="21"/>
  <c r="BF26" i="21"/>
  <c r="BE26" i="21"/>
  <c r="BD26" i="21"/>
  <c r="BC26" i="21"/>
  <c r="BB26" i="21"/>
  <c r="BA26" i="21"/>
  <c r="AZ26" i="21"/>
  <c r="AY26" i="21"/>
  <c r="AX26" i="21"/>
  <c r="AW26" i="21"/>
  <c r="AV26" i="21"/>
  <c r="AU26" i="21"/>
  <c r="AO26" i="21"/>
  <c r="AN26" i="21"/>
  <c r="AM26" i="21"/>
  <c r="AL26" i="21"/>
  <c r="AK26" i="21"/>
  <c r="AJ26" i="21"/>
  <c r="AI26" i="21"/>
  <c r="AH26" i="21"/>
  <c r="AG26" i="21"/>
  <c r="X26" i="21"/>
  <c r="T26" i="21"/>
  <c r="Q26" i="21"/>
  <c r="P26" i="21"/>
  <c r="BO23" i="21"/>
  <c r="BN23" i="21"/>
  <c r="BM23" i="21"/>
  <c r="BL23" i="21"/>
  <c r="BK23" i="21"/>
  <c r="BJ23" i="21"/>
  <c r="BI23" i="21"/>
  <c r="BH23" i="21"/>
  <c r="BG23" i="21"/>
  <c r="BF23" i="21"/>
  <c r="BE23" i="21"/>
  <c r="BD23" i="21"/>
  <c r="BC23" i="21"/>
  <c r="BB23" i="21"/>
  <c r="BA23" i="21"/>
  <c r="AZ23" i="21"/>
  <c r="AY23" i="21"/>
  <c r="AX23" i="21"/>
  <c r="AW23" i="21"/>
  <c r="AV23" i="21"/>
  <c r="AU23" i="21"/>
  <c r="AO23" i="21"/>
  <c r="AN23" i="21"/>
  <c r="AM23" i="21"/>
  <c r="AL23" i="21"/>
  <c r="AK23" i="21"/>
  <c r="AJ23" i="21"/>
  <c r="AI23" i="21"/>
  <c r="AH23" i="21"/>
  <c r="AG23" i="21"/>
  <c r="X23" i="21"/>
  <c r="T23" i="21"/>
  <c r="Q23" i="21"/>
  <c r="P23" i="21"/>
  <c r="BO20" i="21"/>
  <c r="BN20" i="21"/>
  <c r="BM20" i="21"/>
  <c r="BL20" i="21"/>
  <c r="BK20" i="21"/>
  <c r="BJ20" i="21"/>
  <c r="BI20" i="21"/>
  <c r="BH20" i="21"/>
  <c r="BG20" i="21"/>
  <c r="BF20" i="21"/>
  <c r="BE20" i="21"/>
  <c r="BD20" i="21"/>
  <c r="BC20" i="21"/>
  <c r="BB20" i="21"/>
  <c r="BA20" i="21"/>
  <c r="AZ20" i="21"/>
  <c r="AY20" i="21"/>
  <c r="AX20" i="21"/>
  <c r="AW20" i="21"/>
  <c r="AV20" i="21"/>
  <c r="AU20" i="21"/>
  <c r="AO20" i="21"/>
  <c r="AN20" i="21"/>
  <c r="AM20" i="21"/>
  <c r="AL20" i="21"/>
  <c r="AK20" i="21"/>
  <c r="AJ20" i="21"/>
  <c r="AI20" i="21"/>
  <c r="AH20" i="21"/>
  <c r="AG20" i="21"/>
  <c r="X20" i="21"/>
  <c r="T20" i="21"/>
  <c r="Q20" i="21"/>
  <c r="P20" i="21"/>
  <c r="BO17" i="21"/>
  <c r="BN17" i="21"/>
  <c r="BM17" i="21"/>
  <c r="BL17" i="21"/>
  <c r="BK17" i="21"/>
  <c r="BJ17" i="21"/>
  <c r="BI17" i="21"/>
  <c r="BH17" i="21"/>
  <c r="BG17" i="21"/>
  <c r="BF17" i="21"/>
  <c r="BE17" i="21"/>
  <c r="BD17" i="21"/>
  <c r="BC17" i="21"/>
  <c r="BB17" i="21"/>
  <c r="BA17" i="21"/>
  <c r="AZ17" i="21"/>
  <c r="AY17" i="21"/>
  <c r="AX17" i="21"/>
  <c r="AW17" i="21"/>
  <c r="AV17" i="21"/>
  <c r="AU17" i="21"/>
  <c r="AO17" i="21"/>
  <c r="AN17" i="21"/>
  <c r="AM17" i="21"/>
  <c r="AL17" i="21"/>
  <c r="AK17" i="21"/>
  <c r="AJ17" i="21"/>
  <c r="AI17" i="21"/>
  <c r="AH17" i="21"/>
  <c r="AG17" i="21"/>
  <c r="X17" i="21"/>
  <c r="T17" i="21"/>
  <c r="Q17" i="21"/>
  <c r="P17" i="21"/>
  <c r="BO14" i="21"/>
  <c r="BN14" i="21"/>
  <c r="BM14" i="21"/>
  <c r="BL14" i="21"/>
  <c r="BK14" i="21"/>
  <c r="BJ14" i="21"/>
  <c r="BI14" i="21"/>
  <c r="BH14" i="21"/>
  <c r="BG14" i="21"/>
  <c r="BF14" i="21"/>
  <c r="BE14" i="21"/>
  <c r="BD14" i="21"/>
  <c r="BC14" i="21"/>
  <c r="BB14" i="21"/>
  <c r="BA14" i="21"/>
  <c r="AZ14" i="21"/>
  <c r="AY14" i="21"/>
  <c r="AX14" i="21"/>
  <c r="AW14" i="21"/>
  <c r="AV14" i="21"/>
  <c r="AU14" i="21"/>
  <c r="AO14" i="21"/>
  <c r="AN14" i="21"/>
  <c r="AM14" i="21"/>
  <c r="AL14" i="21"/>
  <c r="AK14" i="21"/>
  <c r="AJ14" i="21"/>
  <c r="AI14" i="21"/>
  <c r="AH14" i="21"/>
  <c r="AG14" i="21"/>
  <c r="X14" i="21"/>
  <c r="T14" i="21"/>
  <c r="Q14" i="21"/>
  <c r="P14" i="21"/>
  <c r="BO11" i="21"/>
  <c r="BN11" i="21"/>
  <c r="BM11" i="21"/>
  <c r="BL11" i="21"/>
  <c r="BK11" i="21"/>
  <c r="BJ11" i="21"/>
  <c r="BI11" i="21"/>
  <c r="BH11" i="21"/>
  <c r="BG11" i="21"/>
  <c r="BF11" i="21"/>
  <c r="BE11" i="21"/>
  <c r="BD11" i="21"/>
  <c r="BC11" i="21"/>
  <c r="BB11" i="21"/>
  <c r="BA11" i="21"/>
  <c r="AZ11" i="21"/>
  <c r="AY11" i="21"/>
  <c r="AX11" i="21"/>
  <c r="AW11" i="21"/>
  <c r="AV11" i="21"/>
  <c r="AU11" i="21"/>
  <c r="AO11" i="21"/>
  <c r="AN11" i="21"/>
  <c r="AM11" i="21"/>
  <c r="AL11" i="21"/>
  <c r="AK11" i="21"/>
  <c r="AJ11" i="21"/>
  <c r="AI11" i="21"/>
  <c r="AH11" i="21"/>
  <c r="AG11" i="21"/>
  <c r="X11" i="21"/>
  <c r="T11" i="21"/>
  <c r="Q11" i="21"/>
  <c r="P11" i="21"/>
  <c r="BO501" i="21"/>
  <c r="BN501" i="21"/>
  <c r="BM501" i="21"/>
  <c r="BL501" i="21"/>
  <c r="BK501" i="21"/>
  <c r="BJ501" i="21"/>
  <c r="BI501" i="21"/>
  <c r="BH501" i="21"/>
  <c r="BG501" i="21"/>
  <c r="BF501" i="21"/>
  <c r="BE501" i="21"/>
  <c r="BD501" i="21"/>
  <c r="BC501" i="21"/>
  <c r="BB501" i="21"/>
  <c r="BA501" i="21"/>
  <c r="AZ501" i="21"/>
  <c r="AY501" i="21"/>
  <c r="AX501" i="21"/>
  <c r="AW501" i="21"/>
  <c r="AV501" i="21"/>
  <c r="AU501" i="21"/>
  <c r="AO501" i="21"/>
  <c r="AN501" i="21"/>
  <c r="AM501" i="21"/>
  <c r="AL501" i="21"/>
  <c r="AK501" i="21"/>
  <c r="AJ501" i="21"/>
  <c r="AI501" i="21"/>
  <c r="AH501" i="21"/>
  <c r="AG501" i="21"/>
  <c r="X501" i="21"/>
  <c r="Q501" i="21"/>
  <c r="P501" i="21"/>
  <c r="BO498" i="21"/>
  <c r="BN498" i="21"/>
  <c r="BM498" i="21"/>
  <c r="BL498" i="21"/>
  <c r="BK498" i="21"/>
  <c r="BJ498" i="21"/>
  <c r="BI498" i="21"/>
  <c r="BH498" i="21"/>
  <c r="BG498" i="21"/>
  <c r="BF498" i="21"/>
  <c r="BE498" i="21"/>
  <c r="BD498" i="21"/>
  <c r="BC498" i="21"/>
  <c r="BB498" i="21"/>
  <c r="BA498" i="21"/>
  <c r="AZ498" i="21"/>
  <c r="AY498" i="21"/>
  <c r="AX498" i="21"/>
  <c r="AW498" i="21"/>
  <c r="AV498" i="21"/>
  <c r="AU498" i="21"/>
  <c r="AO498" i="21"/>
  <c r="AN498" i="21"/>
  <c r="AM498" i="21"/>
  <c r="AL498" i="21"/>
  <c r="AK498" i="21"/>
  <c r="AJ498" i="21"/>
  <c r="AI498" i="21"/>
  <c r="AH498" i="21"/>
  <c r="AG498" i="21"/>
  <c r="X498" i="21"/>
  <c r="T498" i="21"/>
  <c r="Q498" i="21"/>
  <c r="P498" i="21"/>
  <c r="BO495" i="21"/>
  <c r="BN495" i="21"/>
  <c r="BM495" i="21"/>
  <c r="BL495" i="21"/>
  <c r="BK495" i="21"/>
  <c r="BJ495" i="21"/>
  <c r="BI495" i="21"/>
  <c r="BH495" i="21"/>
  <c r="BG495" i="21"/>
  <c r="BF495" i="21"/>
  <c r="BE495" i="21"/>
  <c r="BD495" i="21"/>
  <c r="BC495" i="21"/>
  <c r="BB495" i="21"/>
  <c r="BA495" i="21"/>
  <c r="AZ495" i="21"/>
  <c r="AY495" i="21"/>
  <c r="AX495" i="21"/>
  <c r="AW495" i="21"/>
  <c r="AV495" i="21"/>
  <c r="AU495" i="21"/>
  <c r="AO495" i="21"/>
  <c r="AN495" i="21"/>
  <c r="AM495" i="21"/>
  <c r="AL495" i="21"/>
  <c r="AK495" i="21"/>
  <c r="AJ495" i="21"/>
  <c r="AI495" i="21"/>
  <c r="AH495" i="21"/>
  <c r="AG495" i="21"/>
  <c r="X495" i="21"/>
  <c r="T495" i="21"/>
  <c r="Q495" i="21"/>
  <c r="P495" i="21"/>
  <c r="BO492" i="21"/>
  <c r="BN492" i="21"/>
  <c r="BM492" i="21"/>
  <c r="BL492" i="21"/>
  <c r="BK492" i="21"/>
  <c r="BJ492" i="21"/>
  <c r="BI492" i="21"/>
  <c r="BH492" i="21"/>
  <c r="BG492" i="21"/>
  <c r="BF492" i="21"/>
  <c r="BE492" i="21"/>
  <c r="BD492" i="21"/>
  <c r="BC492" i="21"/>
  <c r="BB492" i="21"/>
  <c r="BA492" i="21"/>
  <c r="AZ492" i="21"/>
  <c r="AY492" i="21"/>
  <c r="AX492" i="21"/>
  <c r="AW492" i="21"/>
  <c r="AV492" i="21"/>
  <c r="AU492" i="21"/>
  <c r="AO492" i="21"/>
  <c r="AN492" i="21"/>
  <c r="AM492" i="21"/>
  <c r="AL492" i="21"/>
  <c r="AK492" i="21"/>
  <c r="AJ492" i="21"/>
  <c r="AI492" i="21"/>
  <c r="AH492" i="21"/>
  <c r="AG492" i="21"/>
  <c r="X492" i="21"/>
  <c r="T492" i="21"/>
  <c r="Q492" i="21"/>
  <c r="P492" i="21"/>
  <c r="BO489" i="21"/>
  <c r="BN489" i="21"/>
  <c r="BM489" i="21"/>
  <c r="BL489" i="21"/>
  <c r="BK489" i="21"/>
  <c r="BJ489" i="21"/>
  <c r="BI489" i="21"/>
  <c r="BH489" i="21"/>
  <c r="BG489" i="21"/>
  <c r="BF489" i="21"/>
  <c r="BE489" i="21"/>
  <c r="BD489" i="21"/>
  <c r="BC489" i="21"/>
  <c r="BB489" i="21"/>
  <c r="BA489" i="21"/>
  <c r="AZ489" i="21"/>
  <c r="AY489" i="21"/>
  <c r="AX489" i="21"/>
  <c r="AW489" i="21"/>
  <c r="AV489" i="21"/>
  <c r="AU489" i="21"/>
  <c r="AO489" i="21"/>
  <c r="AN489" i="21"/>
  <c r="AM489" i="21"/>
  <c r="AL489" i="21"/>
  <c r="AK489" i="21"/>
  <c r="AJ489" i="21"/>
  <c r="AI489" i="21"/>
  <c r="AH489" i="21"/>
  <c r="AG489" i="21"/>
  <c r="X489" i="21"/>
  <c r="T489" i="21"/>
  <c r="Q489" i="21"/>
  <c r="P489" i="21"/>
  <c r="BO486" i="21"/>
  <c r="BN486" i="21"/>
  <c r="BM486" i="21"/>
  <c r="BL486" i="21"/>
  <c r="BK486" i="21"/>
  <c r="BJ486" i="21"/>
  <c r="BI486" i="21"/>
  <c r="BH486" i="21"/>
  <c r="BG486" i="21"/>
  <c r="BF486" i="21"/>
  <c r="BE486" i="21"/>
  <c r="BD486" i="21"/>
  <c r="BC486" i="21"/>
  <c r="BB486" i="21"/>
  <c r="BA486" i="21"/>
  <c r="AZ486" i="21"/>
  <c r="AY486" i="21"/>
  <c r="AX486" i="21"/>
  <c r="AW486" i="21"/>
  <c r="AV486" i="21"/>
  <c r="AU486" i="21"/>
  <c r="AO486" i="21"/>
  <c r="AN486" i="21"/>
  <c r="AM486" i="21"/>
  <c r="AL486" i="21"/>
  <c r="AK486" i="21"/>
  <c r="AJ486" i="21"/>
  <c r="AI486" i="21"/>
  <c r="AH486" i="21"/>
  <c r="AG486" i="21"/>
  <c r="X486" i="21"/>
  <c r="T486" i="21"/>
  <c r="Q486" i="21"/>
  <c r="P486" i="21"/>
  <c r="BO483" i="21"/>
  <c r="BN483" i="21"/>
  <c r="BM483" i="21"/>
  <c r="BL483" i="21"/>
  <c r="BK483" i="21"/>
  <c r="BJ483" i="21"/>
  <c r="BI483" i="21"/>
  <c r="BH483" i="21"/>
  <c r="BG483" i="21"/>
  <c r="BF483" i="21"/>
  <c r="BE483" i="21"/>
  <c r="BD483" i="21"/>
  <c r="BC483" i="21"/>
  <c r="BB483" i="21"/>
  <c r="BA483" i="21"/>
  <c r="AZ483" i="21"/>
  <c r="AY483" i="21"/>
  <c r="AX483" i="21"/>
  <c r="AW483" i="21"/>
  <c r="AV483" i="21"/>
  <c r="AU483" i="21"/>
  <c r="AO483" i="21"/>
  <c r="AN483" i="21"/>
  <c r="AM483" i="21"/>
  <c r="AL483" i="21"/>
  <c r="AK483" i="21"/>
  <c r="AJ483" i="21"/>
  <c r="AI483" i="21"/>
  <c r="AH483" i="21"/>
  <c r="AG483" i="21"/>
  <c r="X483" i="21"/>
  <c r="T483" i="21"/>
  <c r="Q483" i="21"/>
  <c r="P483" i="21"/>
  <c r="BO480" i="21"/>
  <c r="BN480" i="21"/>
  <c r="BM480" i="21"/>
  <c r="BL480" i="21"/>
  <c r="BK480" i="21"/>
  <c r="BJ480" i="21"/>
  <c r="BI480" i="21"/>
  <c r="BH480" i="21"/>
  <c r="BG480" i="21"/>
  <c r="BF480" i="21"/>
  <c r="BE480" i="21"/>
  <c r="BD480" i="21"/>
  <c r="BC480" i="21"/>
  <c r="BB480" i="21"/>
  <c r="BA480" i="21"/>
  <c r="AZ480" i="21"/>
  <c r="AY480" i="21"/>
  <c r="AX480" i="21"/>
  <c r="AW480" i="21"/>
  <c r="AV480" i="21"/>
  <c r="AU480" i="21"/>
  <c r="AO480" i="21"/>
  <c r="AN480" i="21"/>
  <c r="AM480" i="21"/>
  <c r="AL480" i="21"/>
  <c r="AK480" i="21"/>
  <c r="AJ480" i="21"/>
  <c r="AI480" i="21"/>
  <c r="AH480" i="21"/>
  <c r="AG480" i="21"/>
  <c r="BO479" i="21"/>
  <c r="BN479" i="21"/>
  <c r="BM479" i="21"/>
  <c r="BL479" i="21"/>
  <c r="BK479" i="21"/>
  <c r="BJ479" i="21"/>
  <c r="BI479" i="21"/>
  <c r="BH479" i="21"/>
  <c r="BG479" i="21"/>
  <c r="BF479" i="21"/>
  <c r="BE479" i="21"/>
  <c r="BD479" i="21"/>
  <c r="BC479" i="21"/>
  <c r="BB479" i="21"/>
  <c r="BA479" i="21"/>
  <c r="AZ479" i="21"/>
  <c r="AY479" i="21"/>
  <c r="AX479" i="21"/>
  <c r="AW479" i="21"/>
  <c r="AV479" i="21"/>
  <c r="AU479" i="21"/>
  <c r="AO479" i="21"/>
  <c r="AN479" i="21"/>
  <c r="AM479" i="21"/>
  <c r="AL479" i="21"/>
  <c r="AK479" i="21"/>
  <c r="AJ479" i="21"/>
  <c r="AI479" i="21"/>
  <c r="AH479" i="21"/>
  <c r="AG479" i="21"/>
  <c r="X479" i="21"/>
  <c r="T479" i="21"/>
  <c r="Q479" i="21"/>
  <c r="P479" i="21"/>
  <c r="BO477" i="21"/>
  <c r="BN477" i="21"/>
  <c r="BM477" i="21"/>
  <c r="BL477" i="21"/>
  <c r="BK477" i="21"/>
  <c r="BJ477" i="21"/>
  <c r="BI477" i="21"/>
  <c r="BH477" i="21"/>
  <c r="BG477" i="21"/>
  <c r="BF477" i="21"/>
  <c r="BE477" i="21"/>
  <c r="BD477" i="21"/>
  <c r="BC477" i="21"/>
  <c r="BB477" i="21"/>
  <c r="BA477" i="21"/>
  <c r="AZ477" i="21"/>
  <c r="AY477" i="21"/>
  <c r="AX477" i="21"/>
  <c r="AW477" i="21"/>
  <c r="AV477" i="21"/>
  <c r="AU477" i="21"/>
  <c r="AO477" i="21"/>
  <c r="AN477" i="21"/>
  <c r="AM477" i="21"/>
  <c r="AL477" i="21"/>
  <c r="AK477" i="21"/>
  <c r="AJ477" i="21"/>
  <c r="AI477" i="21"/>
  <c r="AH477" i="21"/>
  <c r="AG477" i="21"/>
  <c r="Y477" i="21"/>
  <c r="T477" i="21"/>
  <c r="Q477" i="21"/>
  <c r="P477" i="21"/>
  <c r="BO476" i="21"/>
  <c r="BN476" i="21"/>
  <c r="BM476" i="21"/>
  <c r="BL476" i="21"/>
  <c r="BK476" i="21"/>
  <c r="BJ476" i="21"/>
  <c r="BI476" i="21"/>
  <c r="BH476" i="21"/>
  <c r="BG476" i="21"/>
  <c r="BF476" i="21"/>
  <c r="BE476" i="21"/>
  <c r="BD476" i="21"/>
  <c r="BC476" i="21"/>
  <c r="BB476" i="21"/>
  <c r="BA476" i="21"/>
  <c r="AZ476" i="21"/>
  <c r="AY476" i="21"/>
  <c r="AX476" i="21"/>
  <c r="AW476" i="21"/>
  <c r="AV476" i="21"/>
  <c r="AU476" i="21"/>
  <c r="AO476" i="21"/>
  <c r="AN476" i="21"/>
  <c r="AM476" i="21"/>
  <c r="AL476" i="21"/>
  <c r="AK476" i="21"/>
  <c r="AJ476" i="21"/>
  <c r="AI476" i="21"/>
  <c r="AH476" i="21"/>
  <c r="AG476" i="21"/>
  <c r="X476" i="21"/>
  <c r="T476" i="21"/>
  <c r="Q476" i="21"/>
  <c r="P476" i="21"/>
  <c r="BO474" i="21"/>
  <c r="BN474" i="21"/>
  <c r="BM474" i="21"/>
  <c r="BL474" i="21"/>
  <c r="BK474" i="21"/>
  <c r="BJ474" i="21"/>
  <c r="BI474" i="21"/>
  <c r="BH474" i="21"/>
  <c r="BG474" i="21"/>
  <c r="BF474" i="21"/>
  <c r="BE474" i="21"/>
  <c r="BD474" i="21"/>
  <c r="BC474" i="21"/>
  <c r="BB474" i="21"/>
  <c r="BA474" i="21"/>
  <c r="AZ474" i="21"/>
  <c r="AY474" i="21"/>
  <c r="AX474" i="21"/>
  <c r="AW474" i="21"/>
  <c r="AV474" i="21"/>
  <c r="AU474" i="21"/>
  <c r="AO474" i="21"/>
  <c r="AN474" i="21"/>
  <c r="AM474" i="21"/>
  <c r="AL474" i="21"/>
  <c r="AK474" i="21"/>
  <c r="AJ474" i="21"/>
  <c r="AI474" i="21"/>
  <c r="AH474" i="21"/>
  <c r="AG474" i="21"/>
  <c r="Y474" i="21"/>
  <c r="T474" i="21"/>
  <c r="Q474" i="21"/>
  <c r="P474" i="21"/>
  <c r="BO473" i="21"/>
  <c r="BN473" i="21"/>
  <c r="BM473" i="21"/>
  <c r="BL473" i="21"/>
  <c r="BK473" i="21"/>
  <c r="BJ473" i="21"/>
  <c r="BI473" i="21"/>
  <c r="BH473" i="21"/>
  <c r="BG473" i="21"/>
  <c r="BF473" i="21"/>
  <c r="BE473" i="21"/>
  <c r="BD473" i="21"/>
  <c r="BC473" i="21"/>
  <c r="BB473" i="21"/>
  <c r="BA473" i="21"/>
  <c r="AZ473" i="21"/>
  <c r="AY473" i="21"/>
  <c r="AX473" i="21"/>
  <c r="AW473" i="21"/>
  <c r="AV473" i="21"/>
  <c r="AU473" i="21"/>
  <c r="AO473" i="21"/>
  <c r="AN473" i="21"/>
  <c r="AM473" i="21"/>
  <c r="AL473" i="21"/>
  <c r="AK473" i="21"/>
  <c r="AJ473" i="21"/>
  <c r="AI473" i="21"/>
  <c r="AH473" i="21"/>
  <c r="AG473" i="21"/>
  <c r="X473" i="21"/>
  <c r="T473" i="21"/>
  <c r="Q473" i="21"/>
  <c r="P473" i="21"/>
  <c r="BO471" i="21"/>
  <c r="BN471" i="21"/>
  <c r="BM471" i="21"/>
  <c r="BL471" i="21"/>
  <c r="BK471" i="21"/>
  <c r="BJ471" i="21"/>
  <c r="BI471" i="21"/>
  <c r="BH471" i="21"/>
  <c r="BG471" i="21"/>
  <c r="BF471" i="21"/>
  <c r="BE471" i="21"/>
  <c r="BD471" i="21"/>
  <c r="BC471" i="21"/>
  <c r="BB471" i="21"/>
  <c r="BA471" i="21"/>
  <c r="AZ471" i="21"/>
  <c r="AY471" i="21"/>
  <c r="AX471" i="21"/>
  <c r="AW471" i="21"/>
  <c r="AV471" i="21"/>
  <c r="AU471" i="21"/>
  <c r="AO471" i="21"/>
  <c r="AN471" i="21"/>
  <c r="AM471" i="21"/>
  <c r="AL471" i="21"/>
  <c r="AK471" i="21"/>
  <c r="AJ471" i="21"/>
  <c r="AI471" i="21"/>
  <c r="AH471" i="21"/>
  <c r="AG471" i="21"/>
  <c r="Y471" i="21"/>
  <c r="T471" i="21"/>
  <c r="Q471" i="21"/>
  <c r="P471" i="21"/>
  <c r="BO470" i="21"/>
  <c r="BN470" i="21"/>
  <c r="BM470" i="21"/>
  <c r="BL470" i="21"/>
  <c r="BK470" i="21"/>
  <c r="BJ470" i="21"/>
  <c r="BI470" i="21"/>
  <c r="BH470" i="21"/>
  <c r="BG470" i="21"/>
  <c r="BF470" i="21"/>
  <c r="BE470" i="21"/>
  <c r="BD470" i="21"/>
  <c r="BC470" i="21"/>
  <c r="BB470" i="21"/>
  <c r="BA470" i="21"/>
  <c r="AZ470" i="21"/>
  <c r="AY470" i="21"/>
  <c r="AX470" i="21"/>
  <c r="AW470" i="21"/>
  <c r="AV470" i="21"/>
  <c r="AU470" i="21"/>
  <c r="AO470" i="21"/>
  <c r="AN470" i="21"/>
  <c r="AM470" i="21"/>
  <c r="AL470" i="21"/>
  <c r="AK470" i="21"/>
  <c r="AJ470" i="21"/>
  <c r="AI470" i="21"/>
  <c r="AH470" i="21"/>
  <c r="AG470" i="21"/>
  <c r="X470" i="21"/>
  <c r="T470" i="21"/>
  <c r="Q470" i="21"/>
  <c r="P470" i="21"/>
  <c r="BO468" i="21"/>
  <c r="BN468" i="21"/>
  <c r="BM468" i="21"/>
  <c r="BL468" i="21"/>
  <c r="BK468" i="21"/>
  <c r="BJ468" i="21"/>
  <c r="BI468" i="21"/>
  <c r="BH468" i="21"/>
  <c r="BG468" i="21"/>
  <c r="BF468" i="21"/>
  <c r="BE468" i="21"/>
  <c r="BD468" i="21"/>
  <c r="BC468" i="21"/>
  <c r="BB468" i="21"/>
  <c r="BA468" i="21"/>
  <c r="AZ468" i="21"/>
  <c r="AY468" i="21"/>
  <c r="AX468" i="21"/>
  <c r="AW468" i="21"/>
  <c r="AV468" i="21"/>
  <c r="AU468" i="21"/>
  <c r="AO468" i="21"/>
  <c r="AN468" i="21"/>
  <c r="AM468" i="21"/>
  <c r="AL468" i="21"/>
  <c r="AK468" i="21"/>
  <c r="AJ468" i="21"/>
  <c r="AI468" i="21"/>
  <c r="AH468" i="21"/>
  <c r="AG468" i="21"/>
  <c r="Y468" i="21"/>
  <c r="T468" i="21"/>
  <c r="Q468" i="21"/>
  <c r="P468" i="21"/>
  <c r="BO467" i="21"/>
  <c r="BN467" i="21"/>
  <c r="BM467" i="21"/>
  <c r="BL467" i="21"/>
  <c r="BK467" i="21"/>
  <c r="BJ467" i="21"/>
  <c r="BI467" i="21"/>
  <c r="BH467" i="21"/>
  <c r="BG467" i="21"/>
  <c r="BF467" i="21"/>
  <c r="BE467" i="21"/>
  <c r="BD467" i="21"/>
  <c r="BC467" i="21"/>
  <c r="BB467" i="21"/>
  <c r="BA467" i="21"/>
  <c r="AZ467" i="21"/>
  <c r="AY467" i="21"/>
  <c r="AX467" i="21"/>
  <c r="AW467" i="21"/>
  <c r="AV467" i="21"/>
  <c r="AU467" i="21"/>
  <c r="AO467" i="21"/>
  <c r="AN467" i="21"/>
  <c r="AM467" i="21"/>
  <c r="AL467" i="21"/>
  <c r="AK467" i="21"/>
  <c r="AJ467" i="21"/>
  <c r="AI467" i="21"/>
  <c r="AH467" i="21"/>
  <c r="AG467" i="21"/>
  <c r="X467" i="21"/>
  <c r="T467" i="21"/>
  <c r="Q467" i="21"/>
  <c r="P467" i="21"/>
  <c r="BO465" i="21"/>
  <c r="BN465" i="21"/>
  <c r="BM465" i="21"/>
  <c r="BL465" i="21"/>
  <c r="BK465" i="21"/>
  <c r="BJ465" i="21"/>
  <c r="BI465" i="21"/>
  <c r="BH465" i="21"/>
  <c r="BG465" i="21"/>
  <c r="BF465" i="21"/>
  <c r="BE465" i="21"/>
  <c r="BD465" i="21"/>
  <c r="BC465" i="21"/>
  <c r="BB465" i="21"/>
  <c r="BA465" i="21"/>
  <c r="AZ465" i="21"/>
  <c r="AY465" i="21"/>
  <c r="AX465" i="21"/>
  <c r="AW465" i="21"/>
  <c r="AV465" i="21"/>
  <c r="AU465" i="21"/>
  <c r="AO465" i="21"/>
  <c r="AN465" i="21"/>
  <c r="AM465" i="21"/>
  <c r="AL465" i="21"/>
  <c r="AK465" i="21"/>
  <c r="AJ465" i="21"/>
  <c r="AI465" i="21"/>
  <c r="AH465" i="21"/>
  <c r="AG465" i="21"/>
  <c r="Y465" i="21"/>
  <c r="T465" i="21"/>
  <c r="Q465" i="21"/>
  <c r="P465" i="21"/>
  <c r="BO464" i="21"/>
  <c r="BN464" i="21"/>
  <c r="BM464" i="21"/>
  <c r="BL464" i="21"/>
  <c r="BK464" i="21"/>
  <c r="BJ464" i="21"/>
  <c r="BI464" i="21"/>
  <c r="BH464" i="21"/>
  <c r="BG464" i="21"/>
  <c r="BF464" i="21"/>
  <c r="BE464" i="21"/>
  <c r="BD464" i="21"/>
  <c r="BC464" i="21"/>
  <c r="BB464" i="21"/>
  <c r="BA464" i="21"/>
  <c r="AZ464" i="21"/>
  <c r="AY464" i="21"/>
  <c r="AX464" i="21"/>
  <c r="AW464" i="21"/>
  <c r="AV464" i="21"/>
  <c r="AU464" i="21"/>
  <c r="AO464" i="21"/>
  <c r="AN464" i="21"/>
  <c r="AM464" i="21"/>
  <c r="AL464" i="21"/>
  <c r="AK464" i="21"/>
  <c r="AJ464" i="21"/>
  <c r="AI464" i="21"/>
  <c r="AH464" i="21"/>
  <c r="AG464" i="21"/>
  <c r="X464" i="21"/>
  <c r="T464" i="21"/>
  <c r="Q464" i="21"/>
  <c r="P464" i="21"/>
  <c r="BO462" i="21"/>
  <c r="BN462" i="21"/>
  <c r="BM462" i="21"/>
  <c r="BL462" i="21"/>
  <c r="BK462" i="21"/>
  <c r="BJ462" i="21"/>
  <c r="BI462" i="21"/>
  <c r="BH462" i="21"/>
  <c r="BG462" i="21"/>
  <c r="BF462" i="21"/>
  <c r="BE462" i="21"/>
  <c r="BD462" i="21"/>
  <c r="BC462" i="21"/>
  <c r="BB462" i="21"/>
  <c r="BA462" i="21"/>
  <c r="AZ462" i="21"/>
  <c r="AY462" i="21"/>
  <c r="AX462" i="21"/>
  <c r="AW462" i="21"/>
  <c r="AV462" i="21"/>
  <c r="AU462" i="21"/>
  <c r="AO462" i="21"/>
  <c r="AN462" i="21"/>
  <c r="AM462" i="21"/>
  <c r="AL462" i="21"/>
  <c r="AK462" i="21"/>
  <c r="AJ462" i="21"/>
  <c r="AI462" i="21"/>
  <c r="AH462" i="21"/>
  <c r="AG462" i="21"/>
  <c r="Y462" i="21"/>
  <c r="T462" i="21"/>
  <c r="Q462" i="21"/>
  <c r="P462" i="21"/>
  <c r="BO461" i="21"/>
  <c r="BN461" i="21"/>
  <c r="BM461" i="21"/>
  <c r="BL461" i="21"/>
  <c r="BK461" i="21"/>
  <c r="BJ461" i="21"/>
  <c r="BI461" i="21"/>
  <c r="BH461" i="21"/>
  <c r="BG461" i="21"/>
  <c r="BF461" i="21"/>
  <c r="BE461" i="21"/>
  <c r="BD461" i="21"/>
  <c r="BC461" i="21"/>
  <c r="BB461" i="21"/>
  <c r="BA461" i="21"/>
  <c r="AZ461" i="21"/>
  <c r="AY461" i="21"/>
  <c r="AX461" i="21"/>
  <c r="AW461" i="21"/>
  <c r="AV461" i="21"/>
  <c r="AU461" i="21"/>
  <c r="AO461" i="21"/>
  <c r="AN461" i="21"/>
  <c r="AM461" i="21"/>
  <c r="AL461" i="21"/>
  <c r="AK461" i="21"/>
  <c r="AJ461" i="21"/>
  <c r="AI461" i="21"/>
  <c r="AH461" i="21"/>
  <c r="AG461" i="21"/>
  <c r="X461" i="21"/>
  <c r="T461" i="21"/>
  <c r="Q461" i="21"/>
  <c r="P461" i="21"/>
  <c r="BO459" i="21"/>
  <c r="BN459" i="21"/>
  <c r="BM459" i="21"/>
  <c r="BL459" i="21"/>
  <c r="BK459" i="21"/>
  <c r="BJ459" i="21"/>
  <c r="BI459" i="21"/>
  <c r="BH459" i="21"/>
  <c r="BG459" i="21"/>
  <c r="BF459" i="21"/>
  <c r="BE459" i="21"/>
  <c r="BD459" i="21"/>
  <c r="BC459" i="21"/>
  <c r="BB459" i="21"/>
  <c r="BA459" i="21"/>
  <c r="AZ459" i="21"/>
  <c r="AY459" i="21"/>
  <c r="AX459" i="21"/>
  <c r="AW459" i="21"/>
  <c r="AV459" i="21"/>
  <c r="AU459" i="21"/>
  <c r="AO459" i="21"/>
  <c r="AN459" i="21"/>
  <c r="AM459" i="21"/>
  <c r="AL459" i="21"/>
  <c r="AK459" i="21"/>
  <c r="AJ459" i="21"/>
  <c r="AI459" i="21"/>
  <c r="AH459" i="21"/>
  <c r="AG459" i="21"/>
  <c r="Y459" i="21"/>
  <c r="T459" i="21"/>
  <c r="Q459" i="21"/>
  <c r="P459" i="21"/>
  <c r="BO458" i="21"/>
  <c r="BN458" i="21"/>
  <c r="BM458" i="21"/>
  <c r="BL458" i="21"/>
  <c r="BK458" i="21"/>
  <c r="BJ458" i="21"/>
  <c r="BI458" i="21"/>
  <c r="BH458" i="21"/>
  <c r="BG458" i="21"/>
  <c r="BF458" i="21"/>
  <c r="BE458" i="21"/>
  <c r="BD458" i="21"/>
  <c r="BC458" i="21"/>
  <c r="BB458" i="21"/>
  <c r="BA458" i="21"/>
  <c r="AZ458" i="21"/>
  <c r="AY458" i="21"/>
  <c r="AX458" i="21"/>
  <c r="AW458" i="21"/>
  <c r="AV458" i="21"/>
  <c r="AU458" i="21"/>
  <c r="AO458" i="21"/>
  <c r="AN458" i="21"/>
  <c r="AM458" i="21"/>
  <c r="AL458" i="21"/>
  <c r="AK458" i="21"/>
  <c r="AJ458" i="21"/>
  <c r="AI458" i="21"/>
  <c r="AH458" i="21"/>
  <c r="AG458" i="21"/>
  <c r="X458" i="21"/>
  <c r="T458" i="21"/>
  <c r="Q458" i="21"/>
  <c r="P458" i="21"/>
  <c r="BO456" i="21"/>
  <c r="BN456" i="21"/>
  <c r="BM456" i="21"/>
  <c r="BL456" i="21"/>
  <c r="BK456" i="21"/>
  <c r="BJ456" i="21"/>
  <c r="BI456" i="21"/>
  <c r="BH456" i="21"/>
  <c r="BG456" i="21"/>
  <c r="BF456" i="21"/>
  <c r="BE456" i="21"/>
  <c r="BD456" i="21"/>
  <c r="BC456" i="21"/>
  <c r="BB456" i="21"/>
  <c r="BA456" i="21"/>
  <c r="AZ456" i="21"/>
  <c r="AY456" i="21"/>
  <c r="AX456" i="21"/>
  <c r="AW456" i="21"/>
  <c r="AV456" i="21"/>
  <c r="AU456" i="21"/>
  <c r="AO456" i="21"/>
  <c r="AN456" i="21"/>
  <c r="AM456" i="21"/>
  <c r="AL456" i="21"/>
  <c r="AK456" i="21"/>
  <c r="AJ456" i="21"/>
  <c r="AI456" i="21"/>
  <c r="AH456" i="21"/>
  <c r="AG456" i="21"/>
  <c r="Y456" i="21"/>
  <c r="T456" i="21"/>
  <c r="Q456" i="21"/>
  <c r="P456" i="21"/>
  <c r="BO455" i="21"/>
  <c r="BN455" i="21"/>
  <c r="BM455" i="21"/>
  <c r="BL455" i="21"/>
  <c r="BK455" i="21"/>
  <c r="BJ455" i="21"/>
  <c r="BI455" i="21"/>
  <c r="BH455" i="21"/>
  <c r="BG455" i="21"/>
  <c r="BF455" i="21"/>
  <c r="BE455" i="21"/>
  <c r="BD455" i="21"/>
  <c r="BC455" i="21"/>
  <c r="BB455" i="21"/>
  <c r="BA455" i="21"/>
  <c r="AZ455" i="21"/>
  <c r="AY455" i="21"/>
  <c r="AX455" i="21"/>
  <c r="AW455" i="21"/>
  <c r="AV455" i="21"/>
  <c r="AU455" i="21"/>
  <c r="AO455" i="21"/>
  <c r="AN455" i="21"/>
  <c r="AM455" i="21"/>
  <c r="AL455" i="21"/>
  <c r="AK455" i="21"/>
  <c r="AJ455" i="21"/>
  <c r="AI455" i="21"/>
  <c r="AH455" i="21"/>
  <c r="AG455" i="21"/>
  <c r="X455" i="21"/>
  <c r="T455" i="21"/>
  <c r="Q455" i="21"/>
  <c r="P455" i="21"/>
  <c r="BO453" i="21"/>
  <c r="BN453" i="21"/>
  <c r="BM453" i="21"/>
  <c r="BL453" i="21"/>
  <c r="BK453" i="21"/>
  <c r="BJ453" i="21"/>
  <c r="BI453" i="21"/>
  <c r="BH453" i="21"/>
  <c r="BG453" i="21"/>
  <c r="BF453" i="21"/>
  <c r="BE453" i="21"/>
  <c r="BD453" i="21"/>
  <c r="BC453" i="21"/>
  <c r="BB453" i="21"/>
  <c r="BA453" i="21"/>
  <c r="AZ453" i="21"/>
  <c r="AY453" i="21"/>
  <c r="AX453" i="21"/>
  <c r="AW453" i="21"/>
  <c r="AV453" i="21"/>
  <c r="AU453" i="21"/>
  <c r="AO453" i="21"/>
  <c r="AN453" i="21"/>
  <c r="AM453" i="21"/>
  <c r="AL453" i="21"/>
  <c r="AK453" i="21"/>
  <c r="AJ453" i="21"/>
  <c r="AI453" i="21"/>
  <c r="AH453" i="21"/>
  <c r="AG453" i="21"/>
  <c r="Y453" i="21"/>
  <c r="T453" i="21"/>
  <c r="Q453" i="21"/>
  <c r="P453" i="21"/>
  <c r="BO452" i="21"/>
  <c r="BN452" i="21"/>
  <c r="BM452" i="21"/>
  <c r="BL452" i="21"/>
  <c r="BK452" i="21"/>
  <c r="BJ452" i="21"/>
  <c r="BI452" i="21"/>
  <c r="BH452" i="21"/>
  <c r="BG452" i="21"/>
  <c r="BF452" i="21"/>
  <c r="BE452" i="21"/>
  <c r="BD452" i="21"/>
  <c r="BC452" i="21"/>
  <c r="BB452" i="21"/>
  <c r="BA452" i="21"/>
  <c r="AZ452" i="21"/>
  <c r="AY452" i="21"/>
  <c r="AX452" i="21"/>
  <c r="AW452" i="21"/>
  <c r="AV452" i="21"/>
  <c r="AU452" i="21"/>
  <c r="AO452" i="21"/>
  <c r="AN452" i="21"/>
  <c r="AM452" i="21"/>
  <c r="AL452" i="21"/>
  <c r="AK452" i="21"/>
  <c r="AJ452" i="21"/>
  <c r="AI452" i="21"/>
  <c r="AH452" i="21"/>
  <c r="AG452" i="21"/>
  <c r="X452" i="21"/>
  <c r="T452" i="21"/>
  <c r="Q452" i="21"/>
  <c r="P452" i="21"/>
  <c r="BO450" i="21"/>
  <c r="BN450" i="21"/>
  <c r="BM450" i="21"/>
  <c r="BL450" i="21"/>
  <c r="BK450" i="21"/>
  <c r="BJ450" i="21"/>
  <c r="BI450" i="21"/>
  <c r="BH450" i="21"/>
  <c r="BG450" i="21"/>
  <c r="BF450" i="21"/>
  <c r="BE450" i="21"/>
  <c r="BD450" i="21"/>
  <c r="BC450" i="21"/>
  <c r="BB450" i="21"/>
  <c r="BA450" i="21"/>
  <c r="AZ450" i="21"/>
  <c r="AY450" i="21"/>
  <c r="AX450" i="21"/>
  <c r="AW450" i="21"/>
  <c r="AV450" i="21"/>
  <c r="AU450" i="21"/>
  <c r="AO450" i="21"/>
  <c r="AN450" i="21"/>
  <c r="AM450" i="21"/>
  <c r="AL450" i="21"/>
  <c r="AK450" i="21"/>
  <c r="AJ450" i="21"/>
  <c r="AI450" i="21"/>
  <c r="AH450" i="21"/>
  <c r="AG450" i="21"/>
  <c r="Y450" i="21"/>
  <c r="T450" i="21"/>
  <c r="Q450" i="21"/>
  <c r="P450" i="21"/>
  <c r="BO448" i="21"/>
  <c r="BN448" i="21"/>
  <c r="BM448" i="21"/>
  <c r="BL448" i="21"/>
  <c r="BK448" i="21"/>
  <c r="BJ448" i="21"/>
  <c r="BI448" i="21"/>
  <c r="BH448" i="21"/>
  <c r="BG448" i="21"/>
  <c r="BF448" i="21"/>
  <c r="BE448" i="21"/>
  <c r="BD448" i="21"/>
  <c r="BC448" i="21"/>
  <c r="BB448" i="21"/>
  <c r="BA448" i="21"/>
  <c r="AZ448" i="21"/>
  <c r="AY448" i="21"/>
  <c r="AX448" i="21"/>
  <c r="AW448" i="21"/>
  <c r="AV448" i="21"/>
  <c r="AU448" i="21"/>
  <c r="AO448" i="21"/>
  <c r="AN448" i="21"/>
  <c r="AM448" i="21"/>
  <c r="AL448" i="21"/>
  <c r="AK448" i="21"/>
  <c r="AJ448" i="21"/>
  <c r="AI448" i="21"/>
  <c r="AH448" i="21"/>
  <c r="AG448" i="21"/>
  <c r="X448" i="21"/>
  <c r="T448" i="21"/>
  <c r="Q448" i="21"/>
  <c r="P448" i="21"/>
  <c r="BO446" i="21"/>
  <c r="BN446" i="21"/>
  <c r="BM446" i="21"/>
  <c r="BL446" i="21"/>
  <c r="BK446" i="21"/>
  <c r="BJ446" i="21"/>
  <c r="BI446" i="21"/>
  <c r="BH446" i="21"/>
  <c r="BG446" i="21"/>
  <c r="BF446" i="21"/>
  <c r="BE446" i="21"/>
  <c r="BD446" i="21"/>
  <c r="BC446" i="21"/>
  <c r="BB446" i="21"/>
  <c r="BA446" i="21"/>
  <c r="AZ446" i="21"/>
  <c r="AY446" i="21"/>
  <c r="AX446" i="21"/>
  <c r="AW446" i="21"/>
  <c r="AV446" i="21"/>
  <c r="AU446" i="21"/>
  <c r="AO446" i="21"/>
  <c r="AN446" i="21"/>
  <c r="AM446" i="21"/>
  <c r="AL446" i="21"/>
  <c r="AK446" i="21"/>
  <c r="AJ446" i="21"/>
  <c r="AI446" i="21"/>
  <c r="AH446" i="21"/>
  <c r="AG446" i="21"/>
  <c r="Y446" i="21"/>
  <c r="T446" i="21"/>
  <c r="Q446" i="21"/>
  <c r="P446" i="21"/>
  <c r="BO445" i="21"/>
  <c r="BN445" i="21"/>
  <c r="BM445" i="21"/>
  <c r="BL445" i="21"/>
  <c r="BK445" i="21"/>
  <c r="BJ445" i="21"/>
  <c r="BI445" i="21"/>
  <c r="BH445" i="21"/>
  <c r="BG445" i="21"/>
  <c r="BF445" i="21"/>
  <c r="BE445" i="21"/>
  <c r="BD445" i="21"/>
  <c r="BC445" i="21"/>
  <c r="BB445" i="21"/>
  <c r="BA445" i="21"/>
  <c r="AZ445" i="21"/>
  <c r="AY445" i="21"/>
  <c r="AX445" i="21"/>
  <c r="AW445" i="21"/>
  <c r="AV445" i="21"/>
  <c r="AU445" i="21"/>
  <c r="AO445" i="21"/>
  <c r="AN445" i="21"/>
  <c r="AM445" i="21"/>
  <c r="AL445" i="21"/>
  <c r="AK445" i="21"/>
  <c r="AJ445" i="21"/>
  <c r="AI445" i="21"/>
  <c r="AH445" i="21"/>
  <c r="AG445" i="21"/>
  <c r="X445" i="21"/>
  <c r="T445" i="21"/>
  <c r="Q445" i="21"/>
  <c r="P445" i="21"/>
  <c r="BO443" i="21"/>
  <c r="BN443" i="21"/>
  <c r="BM443" i="21"/>
  <c r="BL443" i="21"/>
  <c r="BK443" i="21"/>
  <c r="BJ443" i="21"/>
  <c r="BI443" i="21"/>
  <c r="BH443" i="21"/>
  <c r="BG443" i="21"/>
  <c r="BF443" i="21"/>
  <c r="BE443" i="21"/>
  <c r="BD443" i="21"/>
  <c r="BC443" i="21"/>
  <c r="BB443" i="21"/>
  <c r="BA443" i="21"/>
  <c r="AZ443" i="21"/>
  <c r="AY443" i="21"/>
  <c r="AX443" i="21"/>
  <c r="AW443" i="21"/>
  <c r="AV443" i="21"/>
  <c r="AU443" i="21"/>
  <c r="AO443" i="21"/>
  <c r="AN443" i="21"/>
  <c r="AM443" i="21"/>
  <c r="AL443" i="21"/>
  <c r="AK443" i="21"/>
  <c r="AJ443" i="21"/>
  <c r="AI443" i="21"/>
  <c r="AH443" i="21"/>
  <c r="AG443" i="21"/>
  <c r="Y443" i="21"/>
  <c r="T443" i="21"/>
  <c r="Q443" i="21"/>
  <c r="P443" i="21"/>
  <c r="BO442" i="21"/>
  <c r="BN442" i="21"/>
  <c r="BM442" i="21"/>
  <c r="BL442" i="21"/>
  <c r="BK442" i="21"/>
  <c r="BJ442" i="21"/>
  <c r="BI442" i="21"/>
  <c r="BH442" i="21"/>
  <c r="BG442" i="21"/>
  <c r="BF442" i="21"/>
  <c r="BE442" i="21"/>
  <c r="BD442" i="21"/>
  <c r="BC442" i="21"/>
  <c r="BB442" i="21"/>
  <c r="BA442" i="21"/>
  <c r="AZ442" i="21"/>
  <c r="AY442" i="21"/>
  <c r="AX442" i="21"/>
  <c r="AW442" i="21"/>
  <c r="AV442" i="21"/>
  <c r="AU442" i="21"/>
  <c r="AO442" i="21"/>
  <c r="AN442" i="21"/>
  <c r="AM442" i="21"/>
  <c r="AL442" i="21"/>
  <c r="AK442" i="21"/>
  <c r="AJ442" i="21"/>
  <c r="AI442" i="21"/>
  <c r="AH442" i="21"/>
  <c r="AG442" i="21"/>
  <c r="X442" i="21"/>
  <c r="T442" i="21"/>
  <c r="Q442" i="21"/>
  <c r="P442" i="21"/>
  <c r="BO440" i="21"/>
  <c r="BN440" i="21"/>
  <c r="BM440" i="21"/>
  <c r="BL440" i="21"/>
  <c r="BK440" i="21"/>
  <c r="BJ440" i="21"/>
  <c r="BI440" i="21"/>
  <c r="BH440" i="21"/>
  <c r="BG440" i="21"/>
  <c r="BF440" i="21"/>
  <c r="BE440" i="21"/>
  <c r="BD440" i="21"/>
  <c r="BC440" i="21"/>
  <c r="BB440" i="21"/>
  <c r="BA440" i="21"/>
  <c r="AZ440" i="21"/>
  <c r="AY440" i="21"/>
  <c r="AX440" i="21"/>
  <c r="AW440" i="21"/>
  <c r="AV440" i="21"/>
  <c r="AU440" i="21"/>
  <c r="AO440" i="21"/>
  <c r="AN440" i="21"/>
  <c r="AM440" i="21"/>
  <c r="AL440" i="21"/>
  <c r="AK440" i="21"/>
  <c r="AJ440" i="21"/>
  <c r="AI440" i="21"/>
  <c r="AH440" i="21"/>
  <c r="AG440" i="21"/>
  <c r="Y440" i="21"/>
  <c r="T440" i="21"/>
  <c r="Q440" i="21"/>
  <c r="P440" i="21"/>
  <c r="BO439" i="21"/>
  <c r="BN439" i="21"/>
  <c r="BM439" i="21"/>
  <c r="BL439" i="21"/>
  <c r="BK439" i="21"/>
  <c r="BJ439" i="21"/>
  <c r="BI439" i="21"/>
  <c r="BH439" i="21"/>
  <c r="BG439" i="21"/>
  <c r="BF439" i="21"/>
  <c r="BE439" i="21"/>
  <c r="BD439" i="21"/>
  <c r="BC439" i="21"/>
  <c r="BB439" i="21"/>
  <c r="BA439" i="21"/>
  <c r="AZ439" i="21"/>
  <c r="AY439" i="21"/>
  <c r="AX439" i="21"/>
  <c r="AW439" i="21"/>
  <c r="AV439" i="21"/>
  <c r="AU439" i="21"/>
  <c r="AO439" i="21"/>
  <c r="AN439" i="21"/>
  <c r="AM439" i="21"/>
  <c r="AL439" i="21"/>
  <c r="AK439" i="21"/>
  <c r="AJ439" i="21"/>
  <c r="AI439" i="21"/>
  <c r="AH439" i="21"/>
  <c r="AG439" i="21"/>
  <c r="X439" i="21"/>
  <c r="T439" i="21"/>
  <c r="Q439" i="21"/>
  <c r="P439" i="21"/>
  <c r="BO437" i="21"/>
  <c r="BN437" i="21"/>
  <c r="BM437" i="21"/>
  <c r="BL437" i="21"/>
  <c r="BK437" i="21"/>
  <c r="BJ437" i="21"/>
  <c r="BI437" i="21"/>
  <c r="BH437" i="21"/>
  <c r="BG437" i="21"/>
  <c r="BF437" i="21"/>
  <c r="BE437" i="21"/>
  <c r="BD437" i="21"/>
  <c r="BC437" i="21"/>
  <c r="BB437" i="21"/>
  <c r="BA437" i="21"/>
  <c r="AZ437" i="21"/>
  <c r="AY437" i="21"/>
  <c r="AX437" i="21"/>
  <c r="AW437" i="21"/>
  <c r="AV437" i="21"/>
  <c r="AU437" i="21"/>
  <c r="AO437" i="21"/>
  <c r="AN437" i="21"/>
  <c r="AM437" i="21"/>
  <c r="AL437" i="21"/>
  <c r="AK437" i="21"/>
  <c r="AJ437" i="21"/>
  <c r="AI437" i="21"/>
  <c r="AH437" i="21"/>
  <c r="AG437" i="21"/>
  <c r="Y437" i="21"/>
  <c r="T437" i="21"/>
  <c r="Q437" i="21"/>
  <c r="P437" i="21"/>
  <c r="BO436" i="21"/>
  <c r="BN436" i="21"/>
  <c r="BM436" i="21"/>
  <c r="BL436" i="21"/>
  <c r="BK436" i="21"/>
  <c r="BJ436" i="21"/>
  <c r="BI436" i="21"/>
  <c r="BH436" i="21"/>
  <c r="BG436" i="21"/>
  <c r="BF436" i="21"/>
  <c r="BE436" i="21"/>
  <c r="BD436" i="21"/>
  <c r="BC436" i="21"/>
  <c r="BB436" i="21"/>
  <c r="BA436" i="21"/>
  <c r="AZ436" i="21"/>
  <c r="AY436" i="21"/>
  <c r="AX436" i="21"/>
  <c r="AW436" i="21"/>
  <c r="AV436" i="21"/>
  <c r="AU436" i="21"/>
  <c r="AO436" i="21"/>
  <c r="AN436" i="21"/>
  <c r="AM436" i="21"/>
  <c r="AL436" i="21"/>
  <c r="AK436" i="21"/>
  <c r="AJ436" i="21"/>
  <c r="AI436" i="21"/>
  <c r="AH436" i="21"/>
  <c r="AG436" i="21"/>
  <c r="X436" i="21"/>
  <c r="T436" i="21"/>
  <c r="Q436" i="21"/>
  <c r="P436" i="21"/>
  <c r="BO434" i="21"/>
  <c r="BN434" i="21"/>
  <c r="BM434" i="21"/>
  <c r="BL434" i="21"/>
  <c r="BK434" i="21"/>
  <c r="BJ434" i="21"/>
  <c r="BI434" i="21"/>
  <c r="BH434" i="21"/>
  <c r="BG434" i="21"/>
  <c r="BF434" i="21"/>
  <c r="BE434" i="21"/>
  <c r="BD434" i="21"/>
  <c r="BC434" i="21"/>
  <c r="BB434" i="21"/>
  <c r="BA434" i="21"/>
  <c r="AZ434" i="21"/>
  <c r="AY434" i="21"/>
  <c r="AX434" i="21"/>
  <c r="AW434" i="21"/>
  <c r="AV434" i="21"/>
  <c r="AU434" i="21"/>
  <c r="AO434" i="21"/>
  <c r="AN434" i="21"/>
  <c r="AM434" i="21"/>
  <c r="AL434" i="21"/>
  <c r="AK434" i="21"/>
  <c r="AJ434" i="21"/>
  <c r="AI434" i="21"/>
  <c r="AH434" i="21"/>
  <c r="AG434" i="21"/>
  <c r="Y434" i="21"/>
  <c r="T434" i="21"/>
  <c r="Q434" i="21"/>
  <c r="P434" i="21"/>
  <c r="BO433" i="21"/>
  <c r="BN433" i="21"/>
  <c r="BM433" i="21"/>
  <c r="BL433" i="21"/>
  <c r="BK433" i="21"/>
  <c r="BJ433" i="21"/>
  <c r="BI433" i="21"/>
  <c r="BH433" i="21"/>
  <c r="BG433" i="21"/>
  <c r="BF433" i="21"/>
  <c r="BE433" i="21"/>
  <c r="BD433" i="21"/>
  <c r="BC433" i="21"/>
  <c r="BB433" i="21"/>
  <c r="BA433" i="21"/>
  <c r="AZ433" i="21"/>
  <c r="AY433" i="21"/>
  <c r="AX433" i="21"/>
  <c r="AW433" i="21"/>
  <c r="AV433" i="21"/>
  <c r="AU433" i="21"/>
  <c r="AO433" i="21"/>
  <c r="AN433" i="21"/>
  <c r="AM433" i="21"/>
  <c r="AL433" i="21"/>
  <c r="AK433" i="21"/>
  <c r="AJ433" i="21"/>
  <c r="AI433" i="21"/>
  <c r="AH433" i="21"/>
  <c r="AG433" i="21"/>
  <c r="X433" i="21"/>
  <c r="T433" i="21"/>
  <c r="Q433" i="21"/>
  <c r="P433" i="21"/>
  <c r="BO431" i="21"/>
  <c r="BN431" i="21"/>
  <c r="BM431" i="21"/>
  <c r="BL431" i="21"/>
  <c r="BK431" i="21"/>
  <c r="BJ431" i="21"/>
  <c r="BI431" i="21"/>
  <c r="BH431" i="21"/>
  <c r="BG431" i="21"/>
  <c r="BF431" i="21"/>
  <c r="BE431" i="21"/>
  <c r="BD431" i="21"/>
  <c r="BC431" i="21"/>
  <c r="BB431" i="21"/>
  <c r="BA431" i="21"/>
  <c r="AZ431" i="21"/>
  <c r="AY431" i="21"/>
  <c r="AX431" i="21"/>
  <c r="AW431" i="21"/>
  <c r="AV431" i="21"/>
  <c r="AU431" i="21"/>
  <c r="AO431" i="21"/>
  <c r="AN431" i="21"/>
  <c r="AM431" i="21"/>
  <c r="AL431" i="21"/>
  <c r="AK431" i="21"/>
  <c r="AJ431" i="21"/>
  <c r="AI431" i="21"/>
  <c r="AH431" i="21"/>
  <c r="AG431" i="21"/>
  <c r="Y431" i="21"/>
  <c r="T431" i="21"/>
  <c r="Q431" i="21"/>
  <c r="P431" i="21"/>
  <c r="BO430" i="21"/>
  <c r="BN430" i="21"/>
  <c r="BM430" i="21"/>
  <c r="BL430" i="21"/>
  <c r="BK430" i="21"/>
  <c r="BJ430" i="21"/>
  <c r="BI430" i="21"/>
  <c r="BH430" i="21"/>
  <c r="BG430" i="21"/>
  <c r="BF430" i="21"/>
  <c r="BE430" i="21"/>
  <c r="BD430" i="21"/>
  <c r="BC430" i="21"/>
  <c r="BB430" i="21"/>
  <c r="BA430" i="21"/>
  <c r="AZ430" i="21"/>
  <c r="AY430" i="21"/>
  <c r="AX430" i="21"/>
  <c r="AW430" i="21"/>
  <c r="AV430" i="21"/>
  <c r="AU430" i="21"/>
  <c r="AO430" i="21"/>
  <c r="AN430" i="21"/>
  <c r="AM430" i="21"/>
  <c r="AL430" i="21"/>
  <c r="AK430" i="21"/>
  <c r="AJ430" i="21"/>
  <c r="AI430" i="21"/>
  <c r="AH430" i="21"/>
  <c r="AG430" i="21"/>
  <c r="X430" i="21"/>
  <c r="T430" i="21"/>
  <c r="Q430" i="21"/>
  <c r="P430" i="21"/>
  <c r="BO428" i="21"/>
  <c r="BN428" i="21"/>
  <c r="BM428" i="21"/>
  <c r="BL428" i="21"/>
  <c r="BK428" i="21"/>
  <c r="BJ428" i="21"/>
  <c r="BI428" i="21"/>
  <c r="BH428" i="21"/>
  <c r="BG428" i="21"/>
  <c r="BF428" i="21"/>
  <c r="BE428" i="21"/>
  <c r="BD428" i="21"/>
  <c r="BC428" i="21"/>
  <c r="BB428" i="21"/>
  <c r="BA428" i="21"/>
  <c r="AZ428" i="21"/>
  <c r="AY428" i="21"/>
  <c r="AX428" i="21"/>
  <c r="AW428" i="21"/>
  <c r="AV428" i="21"/>
  <c r="AU428" i="21"/>
  <c r="AO428" i="21"/>
  <c r="AN428" i="21"/>
  <c r="AM428" i="21"/>
  <c r="AL428" i="21"/>
  <c r="AK428" i="21"/>
  <c r="AJ428" i="21"/>
  <c r="AI428" i="21"/>
  <c r="AH428" i="21"/>
  <c r="AG428" i="21"/>
  <c r="Y428" i="21"/>
  <c r="T428" i="21"/>
  <c r="Q428" i="21"/>
  <c r="P428" i="21"/>
  <c r="BO427" i="21"/>
  <c r="BN427" i="21"/>
  <c r="BM427" i="21"/>
  <c r="BL427" i="21"/>
  <c r="BK427" i="21"/>
  <c r="BJ427" i="21"/>
  <c r="BI427" i="21"/>
  <c r="BH427" i="21"/>
  <c r="BG427" i="21"/>
  <c r="BF427" i="21"/>
  <c r="BE427" i="21"/>
  <c r="BD427" i="21"/>
  <c r="BC427" i="21"/>
  <c r="BB427" i="21"/>
  <c r="BA427" i="21"/>
  <c r="AZ427" i="21"/>
  <c r="AY427" i="21"/>
  <c r="AX427" i="21"/>
  <c r="AW427" i="21"/>
  <c r="AV427" i="21"/>
  <c r="AU427" i="21"/>
  <c r="AO427" i="21"/>
  <c r="AN427" i="21"/>
  <c r="AM427" i="21"/>
  <c r="AL427" i="21"/>
  <c r="AK427" i="21"/>
  <c r="AJ427" i="21"/>
  <c r="AI427" i="21"/>
  <c r="AH427" i="21"/>
  <c r="AG427" i="21"/>
  <c r="BO426" i="21"/>
  <c r="BN426" i="21"/>
  <c r="BM426" i="21"/>
  <c r="BL426" i="21"/>
  <c r="BK426" i="21"/>
  <c r="BJ426" i="21"/>
  <c r="BI426" i="21"/>
  <c r="BH426" i="21"/>
  <c r="BG426" i="21"/>
  <c r="BF426" i="21"/>
  <c r="BE426" i="21"/>
  <c r="BD426" i="21"/>
  <c r="BC426" i="21"/>
  <c r="BB426" i="21"/>
  <c r="BA426" i="21"/>
  <c r="AZ426" i="21"/>
  <c r="AY426" i="21"/>
  <c r="AX426" i="21"/>
  <c r="AW426" i="21"/>
  <c r="AV426" i="21"/>
  <c r="AU426" i="21"/>
  <c r="AO426" i="21"/>
  <c r="AN426" i="21"/>
  <c r="AM426" i="21"/>
  <c r="AL426" i="21"/>
  <c r="AK426" i="21"/>
  <c r="AJ426" i="21"/>
  <c r="AI426" i="21"/>
  <c r="AH426" i="21"/>
  <c r="AG426" i="21"/>
  <c r="X426" i="21"/>
  <c r="T426" i="21"/>
  <c r="Q426" i="21"/>
  <c r="P426" i="21"/>
  <c r="BO424" i="21"/>
  <c r="BN424" i="21"/>
  <c r="BM424" i="21"/>
  <c r="BL424" i="21"/>
  <c r="BK424" i="21"/>
  <c r="BJ424" i="21"/>
  <c r="BI424" i="21"/>
  <c r="BH424" i="21"/>
  <c r="BG424" i="21"/>
  <c r="BF424" i="21"/>
  <c r="BE424" i="21"/>
  <c r="BD424" i="21"/>
  <c r="BC424" i="21"/>
  <c r="BB424" i="21"/>
  <c r="BA424" i="21"/>
  <c r="AZ424" i="21"/>
  <c r="AY424" i="21"/>
  <c r="AX424" i="21"/>
  <c r="AW424" i="21"/>
  <c r="AV424" i="21"/>
  <c r="AU424" i="21"/>
  <c r="AO424" i="21"/>
  <c r="AN424" i="21"/>
  <c r="AM424" i="21"/>
  <c r="AL424" i="21"/>
  <c r="AK424" i="21"/>
  <c r="AJ424" i="21"/>
  <c r="AI424" i="21"/>
  <c r="AH424" i="21"/>
  <c r="AG424" i="21"/>
  <c r="Y424" i="21"/>
  <c r="T424" i="21"/>
  <c r="Q424" i="21"/>
  <c r="P424" i="21"/>
  <c r="BO423" i="21"/>
  <c r="BN423" i="21"/>
  <c r="BM423" i="21"/>
  <c r="BL423" i="21"/>
  <c r="BK423" i="21"/>
  <c r="BJ423" i="21"/>
  <c r="BI423" i="21"/>
  <c r="BH423" i="21"/>
  <c r="BG423" i="21"/>
  <c r="BF423" i="21"/>
  <c r="BE423" i="21"/>
  <c r="BD423" i="21"/>
  <c r="BC423" i="21"/>
  <c r="BB423" i="21"/>
  <c r="BA423" i="21"/>
  <c r="AZ423" i="21"/>
  <c r="AY423" i="21"/>
  <c r="AX423" i="21"/>
  <c r="AW423" i="21"/>
  <c r="AV423" i="21"/>
  <c r="AU423" i="21"/>
  <c r="AO423" i="21"/>
  <c r="AN423" i="21"/>
  <c r="AM423" i="21"/>
  <c r="AL423" i="21"/>
  <c r="AK423" i="21"/>
  <c r="AJ423" i="21"/>
  <c r="AI423" i="21"/>
  <c r="AH423" i="21"/>
  <c r="AG423" i="21"/>
  <c r="X423" i="21"/>
  <c r="T423" i="21"/>
  <c r="Q423" i="21"/>
  <c r="P423" i="21"/>
  <c r="BO421" i="21"/>
  <c r="BN421" i="21"/>
  <c r="BM421" i="21"/>
  <c r="BL421" i="21"/>
  <c r="BK421" i="21"/>
  <c r="BJ421" i="21"/>
  <c r="BI421" i="21"/>
  <c r="BH421" i="21"/>
  <c r="BG421" i="21"/>
  <c r="BF421" i="21"/>
  <c r="BE421" i="21"/>
  <c r="BD421" i="21"/>
  <c r="BC421" i="21"/>
  <c r="BB421" i="21"/>
  <c r="BA421" i="21"/>
  <c r="AZ421" i="21"/>
  <c r="AY421" i="21"/>
  <c r="AX421" i="21"/>
  <c r="AW421" i="21"/>
  <c r="AV421" i="21"/>
  <c r="AU421" i="21"/>
  <c r="AO421" i="21"/>
  <c r="AN421" i="21"/>
  <c r="AM421" i="21"/>
  <c r="AL421" i="21"/>
  <c r="AK421" i="21"/>
  <c r="AJ421" i="21"/>
  <c r="AI421" i="21"/>
  <c r="AH421" i="21"/>
  <c r="AG421" i="21"/>
  <c r="Y421" i="21"/>
  <c r="T421" i="21"/>
  <c r="Q421" i="21"/>
  <c r="P421" i="21"/>
  <c r="BO420" i="21"/>
  <c r="BN420" i="21"/>
  <c r="BM420" i="21"/>
  <c r="BL420" i="21"/>
  <c r="BK420" i="21"/>
  <c r="BJ420" i="21"/>
  <c r="BI420" i="21"/>
  <c r="BH420" i="21"/>
  <c r="BG420" i="21"/>
  <c r="BF420" i="21"/>
  <c r="BE420" i="21"/>
  <c r="BD420" i="21"/>
  <c r="BC420" i="21"/>
  <c r="BB420" i="21"/>
  <c r="BA420" i="21"/>
  <c r="AZ420" i="21"/>
  <c r="AY420" i="21"/>
  <c r="AX420" i="21"/>
  <c r="AW420" i="21"/>
  <c r="AV420" i="21"/>
  <c r="AU420" i="21"/>
  <c r="AO420" i="21"/>
  <c r="AN420" i="21"/>
  <c r="AM420" i="21"/>
  <c r="AL420" i="21"/>
  <c r="AK420" i="21"/>
  <c r="AJ420" i="21"/>
  <c r="AI420" i="21"/>
  <c r="AH420" i="21"/>
  <c r="AG420" i="21"/>
  <c r="X420" i="21"/>
  <c r="T420" i="21"/>
  <c r="Q420" i="21"/>
  <c r="P420" i="21"/>
  <c r="BO418" i="21"/>
  <c r="BN418" i="21"/>
  <c r="BM418" i="21"/>
  <c r="BL418" i="21"/>
  <c r="BK418" i="21"/>
  <c r="BJ418" i="21"/>
  <c r="BI418" i="21"/>
  <c r="BH418" i="21"/>
  <c r="BG418" i="21"/>
  <c r="BF418" i="21"/>
  <c r="BE418" i="21"/>
  <c r="BD418" i="21"/>
  <c r="BC418" i="21"/>
  <c r="BB418" i="21"/>
  <c r="BA418" i="21"/>
  <c r="AZ418" i="21"/>
  <c r="AY418" i="21"/>
  <c r="AX418" i="21"/>
  <c r="AW418" i="21"/>
  <c r="AV418" i="21"/>
  <c r="AU418" i="21"/>
  <c r="AO418" i="21"/>
  <c r="AN418" i="21"/>
  <c r="AM418" i="21"/>
  <c r="AL418" i="21"/>
  <c r="AK418" i="21"/>
  <c r="AJ418" i="21"/>
  <c r="AI418" i="21"/>
  <c r="AH418" i="21"/>
  <c r="AG418" i="21"/>
  <c r="Y418" i="21"/>
  <c r="T418" i="21"/>
  <c r="Q418" i="21"/>
  <c r="P418" i="21"/>
  <c r="BO417" i="21"/>
  <c r="BN417" i="21"/>
  <c r="BM417" i="21"/>
  <c r="BL417" i="21"/>
  <c r="BK417" i="21"/>
  <c r="BJ417" i="21"/>
  <c r="BI417" i="21"/>
  <c r="BH417" i="21"/>
  <c r="BG417" i="21"/>
  <c r="BF417" i="21"/>
  <c r="BE417" i="21"/>
  <c r="BD417" i="21"/>
  <c r="BC417" i="21"/>
  <c r="BB417" i="21"/>
  <c r="BA417" i="21"/>
  <c r="AZ417" i="21"/>
  <c r="AY417" i="21"/>
  <c r="AX417" i="21"/>
  <c r="AW417" i="21"/>
  <c r="AV417" i="21"/>
  <c r="AU417" i="21"/>
  <c r="AO417" i="21"/>
  <c r="AN417" i="21"/>
  <c r="AM417" i="21"/>
  <c r="AL417" i="21"/>
  <c r="AK417" i="21"/>
  <c r="AJ417" i="21"/>
  <c r="AI417" i="21"/>
  <c r="AH417" i="21"/>
  <c r="AG417" i="21"/>
  <c r="X417" i="21"/>
  <c r="T417" i="21"/>
  <c r="Q417" i="21"/>
  <c r="P417" i="21"/>
  <c r="BO415" i="21"/>
  <c r="BN415" i="21"/>
  <c r="BM415" i="21"/>
  <c r="BL415" i="21"/>
  <c r="BK415" i="21"/>
  <c r="BJ415" i="21"/>
  <c r="BI415" i="21"/>
  <c r="BH415" i="21"/>
  <c r="BG415" i="21"/>
  <c r="BF415" i="21"/>
  <c r="BE415" i="21"/>
  <c r="BD415" i="21"/>
  <c r="BC415" i="21"/>
  <c r="BB415" i="21"/>
  <c r="BA415" i="21"/>
  <c r="AZ415" i="21"/>
  <c r="AY415" i="21"/>
  <c r="AX415" i="21"/>
  <c r="AW415" i="21"/>
  <c r="AV415" i="21"/>
  <c r="AU415" i="21"/>
  <c r="AO415" i="21"/>
  <c r="AN415" i="21"/>
  <c r="AM415" i="21"/>
  <c r="AL415" i="21"/>
  <c r="AK415" i="21"/>
  <c r="AJ415" i="21"/>
  <c r="AI415" i="21"/>
  <c r="AH415" i="21"/>
  <c r="AG415" i="21"/>
  <c r="Y415" i="21"/>
  <c r="T415" i="21"/>
  <c r="Q415" i="21"/>
  <c r="P415" i="21"/>
  <c r="BO414" i="21"/>
  <c r="BN414" i="21"/>
  <c r="BM414" i="21"/>
  <c r="BL414" i="21"/>
  <c r="BK414" i="21"/>
  <c r="BJ414" i="21"/>
  <c r="BI414" i="21"/>
  <c r="BH414" i="21"/>
  <c r="BG414" i="21"/>
  <c r="BF414" i="21"/>
  <c r="BE414" i="21"/>
  <c r="BD414" i="21"/>
  <c r="BC414" i="21"/>
  <c r="BB414" i="21"/>
  <c r="BA414" i="21"/>
  <c r="AZ414" i="21"/>
  <c r="AY414" i="21"/>
  <c r="AX414" i="21"/>
  <c r="AW414" i="21"/>
  <c r="AV414" i="21"/>
  <c r="AU414" i="21"/>
  <c r="AO414" i="21"/>
  <c r="AN414" i="21"/>
  <c r="AM414" i="21"/>
  <c r="AL414" i="21"/>
  <c r="AK414" i="21"/>
  <c r="AJ414" i="21"/>
  <c r="AI414" i="21"/>
  <c r="AH414" i="21"/>
  <c r="AG414" i="21"/>
  <c r="X414" i="21"/>
  <c r="T414" i="21"/>
  <c r="Q414" i="21"/>
  <c r="P414" i="21"/>
  <c r="BO412" i="21"/>
  <c r="BN412" i="21"/>
  <c r="BM412" i="21"/>
  <c r="BL412" i="21"/>
  <c r="BK412" i="21"/>
  <c r="BJ412" i="21"/>
  <c r="BI412" i="21"/>
  <c r="BH412" i="21"/>
  <c r="BG412" i="21"/>
  <c r="BF412" i="21"/>
  <c r="BE412" i="21"/>
  <c r="BD412" i="21"/>
  <c r="BC412" i="21"/>
  <c r="BB412" i="21"/>
  <c r="BA412" i="21"/>
  <c r="AZ412" i="21"/>
  <c r="AY412" i="21"/>
  <c r="AX412" i="21"/>
  <c r="AW412" i="21"/>
  <c r="AV412" i="21"/>
  <c r="AU412" i="21"/>
  <c r="AO412" i="21"/>
  <c r="AN412" i="21"/>
  <c r="AM412" i="21"/>
  <c r="AL412" i="21"/>
  <c r="AK412" i="21"/>
  <c r="AJ412" i="21"/>
  <c r="AI412" i="21"/>
  <c r="AH412" i="21"/>
  <c r="AG412" i="21"/>
  <c r="Y412" i="21"/>
  <c r="T412" i="21"/>
  <c r="Q412" i="21"/>
  <c r="P412" i="21"/>
  <c r="BO411" i="21"/>
  <c r="BN411" i="21"/>
  <c r="BM411" i="21"/>
  <c r="BL411" i="21"/>
  <c r="BK411" i="21"/>
  <c r="BJ411" i="21"/>
  <c r="BI411" i="21"/>
  <c r="BH411" i="21"/>
  <c r="BG411" i="21"/>
  <c r="BF411" i="21"/>
  <c r="BE411" i="21"/>
  <c r="BD411" i="21"/>
  <c r="BC411" i="21"/>
  <c r="BB411" i="21"/>
  <c r="BA411" i="21"/>
  <c r="AZ411" i="21"/>
  <c r="AY411" i="21"/>
  <c r="AX411" i="21"/>
  <c r="AW411" i="21"/>
  <c r="AV411" i="21"/>
  <c r="AU411" i="21"/>
  <c r="AO411" i="21"/>
  <c r="AN411" i="21"/>
  <c r="AM411" i="21"/>
  <c r="AL411" i="21"/>
  <c r="AK411" i="21"/>
  <c r="AJ411" i="21"/>
  <c r="AI411" i="21"/>
  <c r="AH411" i="21"/>
  <c r="AG411" i="21"/>
  <c r="X411" i="21"/>
  <c r="T411" i="21"/>
  <c r="Q411" i="21"/>
  <c r="P411" i="21"/>
  <c r="BO409" i="21"/>
  <c r="BN409" i="21"/>
  <c r="BM409" i="21"/>
  <c r="BL409" i="21"/>
  <c r="BK409" i="21"/>
  <c r="BJ409" i="21"/>
  <c r="BI409" i="21"/>
  <c r="BH409" i="21"/>
  <c r="BG409" i="21"/>
  <c r="BF409" i="21"/>
  <c r="BE409" i="21"/>
  <c r="BD409" i="21"/>
  <c r="BC409" i="21"/>
  <c r="BB409" i="21"/>
  <c r="BA409" i="21"/>
  <c r="AZ409" i="21"/>
  <c r="AY409" i="21"/>
  <c r="AX409" i="21"/>
  <c r="AW409" i="21"/>
  <c r="AV409" i="21"/>
  <c r="AU409" i="21"/>
  <c r="AO409" i="21"/>
  <c r="AN409" i="21"/>
  <c r="AM409" i="21"/>
  <c r="AL409" i="21"/>
  <c r="AK409" i="21"/>
  <c r="AJ409" i="21"/>
  <c r="AI409" i="21"/>
  <c r="AH409" i="21"/>
  <c r="AG409" i="21"/>
  <c r="Y409" i="21"/>
  <c r="T409" i="21"/>
  <c r="Q409" i="21"/>
  <c r="P409" i="21"/>
  <c r="BO408" i="21"/>
  <c r="BN408" i="21"/>
  <c r="BM408" i="21"/>
  <c r="BL408" i="21"/>
  <c r="BK408" i="21"/>
  <c r="BJ408" i="21"/>
  <c r="BI408" i="21"/>
  <c r="BH408" i="21"/>
  <c r="BG408" i="21"/>
  <c r="BF408" i="21"/>
  <c r="BE408" i="21"/>
  <c r="BD408" i="21"/>
  <c r="BC408" i="21"/>
  <c r="BB408" i="21"/>
  <c r="BA408" i="21"/>
  <c r="AZ408" i="21"/>
  <c r="AY408" i="21"/>
  <c r="AX408" i="21"/>
  <c r="AW408" i="21"/>
  <c r="AV408" i="21"/>
  <c r="AU408" i="21"/>
  <c r="AO408" i="21"/>
  <c r="AN408" i="21"/>
  <c r="AM408" i="21"/>
  <c r="AL408" i="21"/>
  <c r="AK408" i="21"/>
  <c r="AJ408" i="21"/>
  <c r="AI408" i="21"/>
  <c r="AH408" i="21"/>
  <c r="AG408" i="21"/>
  <c r="X408" i="21"/>
  <c r="T408" i="21"/>
  <c r="Q408" i="21"/>
  <c r="P408" i="21"/>
  <c r="BO406" i="21"/>
  <c r="BN406" i="21"/>
  <c r="BM406" i="21"/>
  <c r="BL406" i="21"/>
  <c r="BK406" i="21"/>
  <c r="BJ406" i="21"/>
  <c r="BI406" i="21"/>
  <c r="BH406" i="21"/>
  <c r="BG406" i="21"/>
  <c r="BF406" i="21"/>
  <c r="BE406" i="21"/>
  <c r="BD406" i="21"/>
  <c r="BC406" i="21"/>
  <c r="BB406" i="21"/>
  <c r="BA406" i="21"/>
  <c r="AZ406" i="21"/>
  <c r="AY406" i="21"/>
  <c r="AX406" i="21"/>
  <c r="AW406" i="21"/>
  <c r="AV406" i="21"/>
  <c r="AU406" i="21"/>
  <c r="AO406" i="21"/>
  <c r="AN406" i="21"/>
  <c r="AM406" i="21"/>
  <c r="AL406" i="21"/>
  <c r="AK406" i="21"/>
  <c r="AJ406" i="21"/>
  <c r="AI406" i="21"/>
  <c r="AH406" i="21"/>
  <c r="AG406" i="21"/>
  <c r="Y406" i="21"/>
  <c r="T406" i="21"/>
  <c r="Q406" i="21"/>
  <c r="P406" i="21"/>
  <c r="BO405" i="21"/>
  <c r="BN405" i="21"/>
  <c r="BM405" i="21"/>
  <c r="BL405" i="21"/>
  <c r="BK405" i="21"/>
  <c r="BJ405" i="21"/>
  <c r="BI405" i="21"/>
  <c r="BH405" i="21"/>
  <c r="BG405" i="21"/>
  <c r="BF405" i="21"/>
  <c r="BE405" i="21"/>
  <c r="BD405" i="21"/>
  <c r="BC405" i="21"/>
  <c r="BB405" i="21"/>
  <c r="BA405" i="21"/>
  <c r="AZ405" i="21"/>
  <c r="AY405" i="21"/>
  <c r="AX405" i="21"/>
  <c r="AW405" i="21"/>
  <c r="AV405" i="21"/>
  <c r="AU405" i="21"/>
  <c r="AO405" i="21"/>
  <c r="AN405" i="21"/>
  <c r="AM405" i="21"/>
  <c r="AL405" i="21"/>
  <c r="AK405" i="21"/>
  <c r="AJ405" i="21"/>
  <c r="AI405" i="21"/>
  <c r="AH405" i="21"/>
  <c r="AG405" i="21"/>
  <c r="X405" i="21"/>
  <c r="T405" i="21"/>
  <c r="Q405" i="21"/>
  <c r="P405" i="21"/>
  <c r="BO403" i="21"/>
  <c r="BN403" i="21"/>
  <c r="BM403" i="21"/>
  <c r="BL403" i="21"/>
  <c r="BK403" i="21"/>
  <c r="BJ403" i="21"/>
  <c r="BI403" i="21"/>
  <c r="BH403" i="21"/>
  <c r="BG403" i="21"/>
  <c r="BF403" i="21"/>
  <c r="BE403" i="21"/>
  <c r="BD403" i="21"/>
  <c r="BC403" i="21"/>
  <c r="BB403" i="21"/>
  <c r="BA403" i="21"/>
  <c r="AZ403" i="21"/>
  <c r="AY403" i="21"/>
  <c r="AX403" i="21"/>
  <c r="AW403" i="21"/>
  <c r="AV403" i="21"/>
  <c r="AU403" i="21"/>
  <c r="AO403" i="21"/>
  <c r="AN403" i="21"/>
  <c r="AM403" i="21"/>
  <c r="AL403" i="21"/>
  <c r="AK403" i="21"/>
  <c r="AJ403" i="21"/>
  <c r="AI403" i="21"/>
  <c r="AH403" i="21"/>
  <c r="AG403" i="21"/>
  <c r="Y403" i="21"/>
  <c r="T403" i="21"/>
  <c r="Q403" i="21"/>
  <c r="P403" i="21"/>
  <c r="BO402" i="21"/>
  <c r="BN402" i="21"/>
  <c r="BM402" i="21"/>
  <c r="BL402" i="21"/>
  <c r="BK402" i="21"/>
  <c r="BJ402" i="21"/>
  <c r="BI402" i="21"/>
  <c r="BH402" i="21"/>
  <c r="BG402" i="21"/>
  <c r="BF402" i="21"/>
  <c r="BE402" i="21"/>
  <c r="BD402" i="21"/>
  <c r="BC402" i="21"/>
  <c r="BB402" i="21"/>
  <c r="BA402" i="21"/>
  <c r="AZ402" i="21"/>
  <c r="AY402" i="21"/>
  <c r="AX402" i="21"/>
  <c r="AW402" i="21"/>
  <c r="AV402" i="21"/>
  <c r="AU402" i="21"/>
  <c r="AO402" i="21"/>
  <c r="AN402" i="21"/>
  <c r="AM402" i="21"/>
  <c r="AL402" i="21"/>
  <c r="AK402" i="21"/>
  <c r="AJ402" i="21"/>
  <c r="AI402" i="21"/>
  <c r="AH402" i="21"/>
  <c r="AG402" i="21"/>
  <c r="X402" i="21"/>
  <c r="T402" i="21"/>
  <c r="Q402" i="21"/>
  <c r="P402" i="21"/>
  <c r="BO400" i="21"/>
  <c r="BN400" i="21"/>
  <c r="BM400" i="21"/>
  <c r="BL400" i="21"/>
  <c r="BK400" i="21"/>
  <c r="BJ400" i="21"/>
  <c r="BI400" i="21"/>
  <c r="BH400" i="21"/>
  <c r="BG400" i="21"/>
  <c r="BF400" i="21"/>
  <c r="BE400" i="21"/>
  <c r="BD400" i="21"/>
  <c r="BC400" i="21"/>
  <c r="BB400" i="21"/>
  <c r="BA400" i="21"/>
  <c r="AZ400" i="21"/>
  <c r="AY400" i="21"/>
  <c r="AX400" i="21"/>
  <c r="AW400" i="21"/>
  <c r="AV400" i="21"/>
  <c r="AU400" i="21"/>
  <c r="AO400" i="21"/>
  <c r="AN400" i="21"/>
  <c r="AM400" i="21"/>
  <c r="AL400" i="21"/>
  <c r="AK400" i="21"/>
  <c r="AJ400" i="21"/>
  <c r="AI400" i="21"/>
  <c r="AH400" i="21"/>
  <c r="AG400" i="21"/>
  <c r="Y400" i="21"/>
  <c r="T400" i="21"/>
  <c r="Q400" i="21"/>
  <c r="P400" i="21"/>
  <c r="BO399" i="21"/>
  <c r="BN399" i="21"/>
  <c r="BM399" i="21"/>
  <c r="BL399" i="21"/>
  <c r="BK399" i="21"/>
  <c r="BJ399" i="21"/>
  <c r="BI399" i="21"/>
  <c r="BH399" i="21"/>
  <c r="BG399" i="21"/>
  <c r="BF399" i="21"/>
  <c r="BE399" i="21"/>
  <c r="BD399" i="21"/>
  <c r="BC399" i="21"/>
  <c r="BB399" i="21"/>
  <c r="BA399" i="21"/>
  <c r="AZ399" i="21"/>
  <c r="AY399" i="21"/>
  <c r="AX399" i="21"/>
  <c r="AW399" i="21"/>
  <c r="AV399" i="21"/>
  <c r="AU399" i="21"/>
  <c r="AO399" i="21"/>
  <c r="AN399" i="21"/>
  <c r="AM399" i="21"/>
  <c r="AL399" i="21"/>
  <c r="AK399" i="21"/>
  <c r="AJ399" i="21"/>
  <c r="AI399" i="21"/>
  <c r="AH399" i="21"/>
  <c r="AG399" i="21"/>
  <c r="BO398" i="21"/>
  <c r="BN398" i="21"/>
  <c r="BM398" i="21"/>
  <c r="BL398" i="21"/>
  <c r="BK398" i="21"/>
  <c r="BJ398" i="21"/>
  <c r="BI398" i="21"/>
  <c r="BH398" i="21"/>
  <c r="BG398" i="21"/>
  <c r="BF398" i="21"/>
  <c r="BE398" i="21"/>
  <c r="BD398" i="21"/>
  <c r="BC398" i="21"/>
  <c r="BB398" i="21"/>
  <c r="BA398" i="21"/>
  <c r="AZ398" i="21"/>
  <c r="AY398" i="21"/>
  <c r="AX398" i="21"/>
  <c r="AW398" i="21"/>
  <c r="AV398" i="21"/>
  <c r="AU398" i="21"/>
  <c r="AO398" i="21"/>
  <c r="AN398" i="21"/>
  <c r="AM398" i="21"/>
  <c r="AL398" i="21"/>
  <c r="AK398" i="21"/>
  <c r="AJ398" i="21"/>
  <c r="AI398" i="21"/>
  <c r="AH398" i="21"/>
  <c r="AG398" i="21"/>
  <c r="X398" i="21"/>
  <c r="T398" i="21"/>
  <c r="Q398" i="21"/>
  <c r="P398" i="21"/>
  <c r="BO396" i="21"/>
  <c r="BN396" i="21"/>
  <c r="BM396" i="21"/>
  <c r="BL396" i="21"/>
  <c r="BK396" i="21"/>
  <c r="BJ396" i="21"/>
  <c r="BI396" i="21"/>
  <c r="BH396" i="21"/>
  <c r="BG396" i="21"/>
  <c r="BF396" i="21"/>
  <c r="BE396" i="21"/>
  <c r="BD396" i="21"/>
  <c r="BC396" i="21"/>
  <c r="BB396" i="21"/>
  <c r="BA396" i="21"/>
  <c r="AZ396" i="21"/>
  <c r="AY396" i="21"/>
  <c r="AX396" i="21"/>
  <c r="AW396" i="21"/>
  <c r="AV396" i="21"/>
  <c r="AU396" i="21"/>
  <c r="AO396" i="21"/>
  <c r="AN396" i="21"/>
  <c r="AM396" i="21"/>
  <c r="AL396" i="21"/>
  <c r="AK396" i="21"/>
  <c r="AJ396" i="21"/>
  <c r="AI396" i="21"/>
  <c r="AH396" i="21"/>
  <c r="AG396" i="21"/>
  <c r="Y396" i="21"/>
  <c r="T396" i="21"/>
  <c r="Q396" i="21"/>
  <c r="P396" i="21"/>
  <c r="BO395" i="21"/>
  <c r="BN395" i="21"/>
  <c r="BM395" i="21"/>
  <c r="BL395" i="21"/>
  <c r="BK395" i="21"/>
  <c r="BJ395" i="21"/>
  <c r="BI395" i="21"/>
  <c r="BH395" i="21"/>
  <c r="BG395" i="21"/>
  <c r="BF395" i="21"/>
  <c r="BE395" i="21"/>
  <c r="BD395" i="21"/>
  <c r="BC395" i="21"/>
  <c r="BB395" i="21"/>
  <c r="BA395" i="21"/>
  <c r="AZ395" i="21"/>
  <c r="AY395" i="21"/>
  <c r="AX395" i="21"/>
  <c r="AW395" i="21"/>
  <c r="AV395" i="21"/>
  <c r="AU395" i="21"/>
  <c r="AO395" i="21"/>
  <c r="AN395" i="21"/>
  <c r="AM395" i="21"/>
  <c r="AL395" i="21"/>
  <c r="AK395" i="21"/>
  <c r="AJ395" i="21"/>
  <c r="AI395" i="21"/>
  <c r="AH395" i="21"/>
  <c r="AG395" i="21"/>
  <c r="X395" i="21"/>
  <c r="T395" i="21"/>
  <c r="Q395" i="21"/>
  <c r="P395" i="21"/>
  <c r="BO393" i="21"/>
  <c r="BN393" i="21"/>
  <c r="BM393" i="21"/>
  <c r="BL393" i="21"/>
  <c r="BK393" i="21"/>
  <c r="BJ393" i="21"/>
  <c r="BI393" i="21"/>
  <c r="BH393" i="21"/>
  <c r="BG393" i="21"/>
  <c r="BF393" i="21"/>
  <c r="BE393" i="21"/>
  <c r="BD393" i="21"/>
  <c r="BC393" i="21"/>
  <c r="BB393" i="21"/>
  <c r="BA393" i="21"/>
  <c r="AZ393" i="21"/>
  <c r="AY393" i="21"/>
  <c r="AX393" i="21"/>
  <c r="AW393" i="21"/>
  <c r="AV393" i="21"/>
  <c r="AU393" i="21"/>
  <c r="AO393" i="21"/>
  <c r="AN393" i="21"/>
  <c r="AM393" i="21"/>
  <c r="AL393" i="21"/>
  <c r="AK393" i="21"/>
  <c r="AJ393" i="21"/>
  <c r="AI393" i="21"/>
  <c r="AH393" i="21"/>
  <c r="AG393" i="21"/>
  <c r="Y393" i="21"/>
  <c r="T393" i="21"/>
  <c r="Q393" i="21"/>
  <c r="P393" i="21"/>
  <c r="BO392" i="21"/>
  <c r="BN392" i="21"/>
  <c r="BM392" i="21"/>
  <c r="BL392" i="21"/>
  <c r="BK392" i="21"/>
  <c r="BJ392" i="21"/>
  <c r="BI392" i="21"/>
  <c r="BH392" i="21"/>
  <c r="BG392" i="21"/>
  <c r="BF392" i="21"/>
  <c r="BE392" i="21"/>
  <c r="BD392" i="21"/>
  <c r="BC392" i="21"/>
  <c r="BB392" i="21"/>
  <c r="BA392" i="21"/>
  <c r="AZ392" i="21"/>
  <c r="AY392" i="21"/>
  <c r="AX392" i="21"/>
  <c r="AW392" i="21"/>
  <c r="AV392" i="21"/>
  <c r="AU392" i="21"/>
  <c r="AO392" i="21"/>
  <c r="AN392" i="21"/>
  <c r="AM392" i="21"/>
  <c r="AL392" i="21"/>
  <c r="AK392" i="21"/>
  <c r="AJ392" i="21"/>
  <c r="AI392" i="21"/>
  <c r="AH392" i="21"/>
  <c r="AG392" i="21"/>
  <c r="X392" i="21"/>
  <c r="T392" i="21"/>
  <c r="Q392" i="21"/>
  <c r="P392" i="21"/>
  <c r="BO390" i="21"/>
  <c r="BN390" i="21"/>
  <c r="BM390" i="21"/>
  <c r="BL390" i="21"/>
  <c r="BK390" i="21"/>
  <c r="BJ390" i="21"/>
  <c r="BI390" i="21"/>
  <c r="BH390" i="21"/>
  <c r="BG390" i="21"/>
  <c r="BF390" i="21"/>
  <c r="BE390" i="21"/>
  <c r="BD390" i="21"/>
  <c r="BC390" i="21"/>
  <c r="BB390" i="21"/>
  <c r="BA390" i="21"/>
  <c r="AZ390" i="21"/>
  <c r="AY390" i="21"/>
  <c r="AX390" i="21"/>
  <c r="AW390" i="21"/>
  <c r="AV390" i="21"/>
  <c r="AU390" i="21"/>
  <c r="AO390" i="21"/>
  <c r="AN390" i="21"/>
  <c r="AM390" i="21"/>
  <c r="AL390" i="21"/>
  <c r="AK390" i="21"/>
  <c r="AJ390" i="21"/>
  <c r="AI390" i="21"/>
  <c r="AH390" i="21"/>
  <c r="AG390" i="21"/>
  <c r="Y390" i="21"/>
  <c r="T390" i="21"/>
  <c r="Q390" i="21"/>
  <c r="P390" i="21"/>
  <c r="BO389" i="21"/>
  <c r="BN389" i="21"/>
  <c r="BM389" i="21"/>
  <c r="BL389" i="21"/>
  <c r="BK389" i="21"/>
  <c r="BJ389" i="21"/>
  <c r="BI389" i="21"/>
  <c r="BH389" i="21"/>
  <c r="BG389" i="21"/>
  <c r="BF389" i="21"/>
  <c r="BE389" i="21"/>
  <c r="BD389" i="21"/>
  <c r="BC389" i="21"/>
  <c r="BB389" i="21"/>
  <c r="BA389" i="21"/>
  <c r="AZ389" i="21"/>
  <c r="AY389" i="21"/>
  <c r="AX389" i="21"/>
  <c r="AW389" i="21"/>
  <c r="AV389" i="21"/>
  <c r="AU389" i="21"/>
  <c r="AO389" i="21"/>
  <c r="AN389" i="21"/>
  <c r="AM389" i="21"/>
  <c r="AL389" i="21"/>
  <c r="AK389" i="21"/>
  <c r="AJ389" i="21"/>
  <c r="AI389" i="21"/>
  <c r="AH389" i="21"/>
  <c r="AG389" i="21"/>
  <c r="X389" i="21"/>
  <c r="T389" i="21"/>
  <c r="Q389" i="21"/>
  <c r="P389" i="21"/>
  <c r="BO387" i="21"/>
  <c r="BN387" i="21"/>
  <c r="BM387" i="21"/>
  <c r="BL387" i="21"/>
  <c r="BK387" i="21"/>
  <c r="BJ387" i="21"/>
  <c r="BI387" i="21"/>
  <c r="BH387" i="21"/>
  <c r="BG387" i="21"/>
  <c r="BF387" i="21"/>
  <c r="BE387" i="21"/>
  <c r="BD387" i="21"/>
  <c r="BC387" i="21"/>
  <c r="BB387" i="21"/>
  <c r="BA387" i="21"/>
  <c r="AZ387" i="21"/>
  <c r="AY387" i="21"/>
  <c r="AX387" i="21"/>
  <c r="AW387" i="21"/>
  <c r="AV387" i="21"/>
  <c r="AU387" i="21"/>
  <c r="AO387" i="21"/>
  <c r="AN387" i="21"/>
  <c r="AM387" i="21"/>
  <c r="AL387" i="21"/>
  <c r="AK387" i="21"/>
  <c r="AJ387" i="21"/>
  <c r="AI387" i="21"/>
  <c r="AH387" i="21"/>
  <c r="AG387" i="21"/>
  <c r="Y387" i="21"/>
  <c r="T387" i="21"/>
  <c r="Q387" i="21"/>
  <c r="P387" i="21"/>
  <c r="BO386" i="21"/>
  <c r="BN386" i="21"/>
  <c r="BM386" i="21"/>
  <c r="BL386" i="21"/>
  <c r="BK386" i="21"/>
  <c r="BJ386" i="21"/>
  <c r="BI386" i="21"/>
  <c r="BH386" i="21"/>
  <c r="BG386" i="21"/>
  <c r="BF386" i="21"/>
  <c r="BE386" i="21"/>
  <c r="BD386" i="21"/>
  <c r="BC386" i="21"/>
  <c r="BB386" i="21"/>
  <c r="BA386" i="21"/>
  <c r="AZ386" i="21"/>
  <c r="AY386" i="21"/>
  <c r="AX386" i="21"/>
  <c r="AW386" i="21"/>
  <c r="AV386" i="21"/>
  <c r="AU386" i="21"/>
  <c r="AO386" i="21"/>
  <c r="AN386" i="21"/>
  <c r="AM386" i="21"/>
  <c r="AL386" i="21"/>
  <c r="AK386" i="21"/>
  <c r="AJ386" i="21"/>
  <c r="AI386" i="21"/>
  <c r="AH386" i="21"/>
  <c r="AG386" i="21"/>
  <c r="X386" i="21"/>
  <c r="T386" i="21"/>
  <c r="Q386" i="21"/>
  <c r="P386" i="21"/>
  <c r="BO384" i="21"/>
  <c r="BN384" i="21"/>
  <c r="BM384" i="21"/>
  <c r="BL384" i="21"/>
  <c r="BK384" i="21"/>
  <c r="BJ384" i="21"/>
  <c r="BI384" i="21"/>
  <c r="BH384" i="21"/>
  <c r="BG384" i="21"/>
  <c r="BF384" i="21"/>
  <c r="BE384" i="21"/>
  <c r="BD384" i="21"/>
  <c r="BC384" i="21"/>
  <c r="BB384" i="21"/>
  <c r="BA384" i="21"/>
  <c r="AZ384" i="21"/>
  <c r="AY384" i="21"/>
  <c r="AX384" i="21"/>
  <c r="AW384" i="21"/>
  <c r="AV384" i="21"/>
  <c r="AU384" i="21"/>
  <c r="AO384" i="21"/>
  <c r="AN384" i="21"/>
  <c r="AM384" i="21"/>
  <c r="AL384" i="21"/>
  <c r="AK384" i="21"/>
  <c r="AJ384" i="21"/>
  <c r="AI384" i="21"/>
  <c r="AH384" i="21"/>
  <c r="AG384" i="21"/>
  <c r="Y384" i="21"/>
  <c r="T384" i="21"/>
  <c r="Q384" i="21"/>
  <c r="P384" i="21"/>
  <c r="BO383" i="21"/>
  <c r="BN383" i="21"/>
  <c r="BM383" i="21"/>
  <c r="BL383" i="21"/>
  <c r="BK383" i="21"/>
  <c r="BJ383" i="21"/>
  <c r="BI383" i="21"/>
  <c r="BH383" i="21"/>
  <c r="BG383" i="21"/>
  <c r="BF383" i="21"/>
  <c r="BE383" i="21"/>
  <c r="BD383" i="21"/>
  <c r="BC383" i="21"/>
  <c r="BB383" i="21"/>
  <c r="BA383" i="21"/>
  <c r="AZ383" i="21"/>
  <c r="AY383" i="21"/>
  <c r="AX383" i="21"/>
  <c r="AW383" i="21"/>
  <c r="AV383" i="21"/>
  <c r="AU383" i="21"/>
  <c r="AO383" i="21"/>
  <c r="AN383" i="21"/>
  <c r="AM383" i="21"/>
  <c r="AL383" i="21"/>
  <c r="AK383" i="21"/>
  <c r="AJ383" i="21"/>
  <c r="AI383" i="21"/>
  <c r="AH383" i="21"/>
  <c r="AG383" i="21"/>
  <c r="X383" i="21"/>
  <c r="T383" i="21"/>
  <c r="Q383" i="21"/>
  <c r="P383" i="21"/>
  <c r="BO381" i="21"/>
  <c r="BN381" i="21"/>
  <c r="BM381" i="21"/>
  <c r="BL381" i="21"/>
  <c r="BK381" i="21"/>
  <c r="BJ381" i="21"/>
  <c r="BI381" i="21"/>
  <c r="BH381" i="21"/>
  <c r="BG381" i="21"/>
  <c r="BF381" i="21"/>
  <c r="BE381" i="21"/>
  <c r="BD381" i="21"/>
  <c r="BC381" i="21"/>
  <c r="BB381" i="21"/>
  <c r="BA381" i="21"/>
  <c r="AZ381" i="21"/>
  <c r="AY381" i="21"/>
  <c r="AX381" i="21"/>
  <c r="AW381" i="21"/>
  <c r="AV381" i="21"/>
  <c r="AU381" i="21"/>
  <c r="AO381" i="21"/>
  <c r="AN381" i="21"/>
  <c r="AM381" i="21"/>
  <c r="AL381" i="21"/>
  <c r="AK381" i="21"/>
  <c r="AJ381" i="21"/>
  <c r="AI381" i="21"/>
  <c r="AH381" i="21"/>
  <c r="AG381" i="21"/>
  <c r="Y381" i="21"/>
  <c r="T381" i="21"/>
  <c r="Q381" i="21"/>
  <c r="P381" i="21"/>
  <c r="BO380" i="21"/>
  <c r="BN380" i="21"/>
  <c r="BM380" i="21"/>
  <c r="BL380" i="21"/>
  <c r="BK380" i="21"/>
  <c r="BJ380" i="21"/>
  <c r="BI380" i="21"/>
  <c r="BH380" i="21"/>
  <c r="BG380" i="21"/>
  <c r="BF380" i="21"/>
  <c r="BE380" i="21"/>
  <c r="BD380" i="21"/>
  <c r="BC380" i="21"/>
  <c r="BB380" i="21"/>
  <c r="BA380" i="21"/>
  <c r="AZ380" i="21"/>
  <c r="AY380" i="21"/>
  <c r="AX380" i="21"/>
  <c r="AW380" i="21"/>
  <c r="AV380" i="21"/>
  <c r="AU380" i="21"/>
  <c r="AO380" i="21"/>
  <c r="AN380" i="21"/>
  <c r="AM380" i="21"/>
  <c r="AL380" i="21"/>
  <c r="AK380" i="21"/>
  <c r="AJ380" i="21"/>
  <c r="AI380" i="21"/>
  <c r="AH380" i="21"/>
  <c r="AG380" i="21"/>
  <c r="X380" i="21"/>
  <c r="T380" i="21"/>
  <c r="Q380" i="21"/>
  <c r="P380" i="21"/>
  <c r="BO378" i="21"/>
  <c r="BN378" i="21"/>
  <c r="BM378" i="21"/>
  <c r="BL378" i="21"/>
  <c r="BK378" i="21"/>
  <c r="BJ378" i="21"/>
  <c r="BI378" i="21"/>
  <c r="BH378" i="21"/>
  <c r="BG378" i="21"/>
  <c r="BF378" i="21"/>
  <c r="BE378" i="21"/>
  <c r="BD378" i="21"/>
  <c r="BC378" i="21"/>
  <c r="BB378" i="21"/>
  <c r="BA378" i="21"/>
  <c r="AZ378" i="21"/>
  <c r="AY378" i="21"/>
  <c r="AX378" i="21"/>
  <c r="AW378" i="21"/>
  <c r="AV378" i="21"/>
  <c r="AU378" i="21"/>
  <c r="AO378" i="21"/>
  <c r="AN378" i="21"/>
  <c r="AM378" i="21"/>
  <c r="AL378" i="21"/>
  <c r="AK378" i="21"/>
  <c r="AJ378" i="21"/>
  <c r="AI378" i="21"/>
  <c r="AH378" i="21"/>
  <c r="AG378" i="21"/>
  <c r="Y378" i="21"/>
  <c r="T378" i="21"/>
  <c r="Q378" i="21"/>
  <c r="P378" i="21"/>
  <c r="BO377" i="21"/>
  <c r="BN377" i="21"/>
  <c r="BM377" i="21"/>
  <c r="BL377" i="21"/>
  <c r="BK377" i="21"/>
  <c r="BJ377" i="21"/>
  <c r="BI377" i="21"/>
  <c r="BH377" i="21"/>
  <c r="BG377" i="21"/>
  <c r="BF377" i="21"/>
  <c r="BE377" i="21"/>
  <c r="BD377" i="21"/>
  <c r="BC377" i="21"/>
  <c r="BB377" i="21"/>
  <c r="BA377" i="21"/>
  <c r="AZ377" i="21"/>
  <c r="AY377" i="21"/>
  <c r="AX377" i="21"/>
  <c r="AW377" i="21"/>
  <c r="AV377" i="21"/>
  <c r="AU377" i="21"/>
  <c r="AO377" i="21"/>
  <c r="AN377" i="21"/>
  <c r="AM377" i="21"/>
  <c r="AL377" i="21"/>
  <c r="AK377" i="21"/>
  <c r="AJ377" i="21"/>
  <c r="AI377" i="21"/>
  <c r="AH377" i="21"/>
  <c r="AG377" i="21"/>
  <c r="BO376" i="21"/>
  <c r="BN376" i="21"/>
  <c r="BM376" i="21"/>
  <c r="BL376" i="21"/>
  <c r="BK376" i="21"/>
  <c r="BJ376" i="21"/>
  <c r="BI376" i="21"/>
  <c r="BH376" i="21"/>
  <c r="BG376" i="21"/>
  <c r="BF376" i="21"/>
  <c r="BE376" i="21"/>
  <c r="BD376" i="21"/>
  <c r="BC376" i="21"/>
  <c r="BB376" i="21"/>
  <c r="BA376" i="21"/>
  <c r="AZ376" i="21"/>
  <c r="AY376" i="21"/>
  <c r="AX376" i="21"/>
  <c r="AW376" i="21"/>
  <c r="AV376" i="21"/>
  <c r="AU376" i="21"/>
  <c r="AO376" i="21"/>
  <c r="AN376" i="21"/>
  <c r="AM376" i="21"/>
  <c r="AL376" i="21"/>
  <c r="AK376" i="21"/>
  <c r="AJ376" i="21"/>
  <c r="AI376" i="21"/>
  <c r="AH376" i="21"/>
  <c r="AG376" i="21"/>
  <c r="X376" i="21"/>
  <c r="T376" i="21"/>
  <c r="Q376" i="21"/>
  <c r="P376" i="21"/>
  <c r="BO374" i="21"/>
  <c r="BN374" i="21"/>
  <c r="BM374" i="21"/>
  <c r="BL374" i="21"/>
  <c r="BK374" i="21"/>
  <c r="BJ374" i="21"/>
  <c r="BI374" i="21"/>
  <c r="BH374" i="21"/>
  <c r="BG374" i="21"/>
  <c r="BF374" i="21"/>
  <c r="BE374" i="21"/>
  <c r="BD374" i="21"/>
  <c r="BC374" i="21"/>
  <c r="BB374" i="21"/>
  <c r="BA374" i="21"/>
  <c r="AZ374" i="21"/>
  <c r="AY374" i="21"/>
  <c r="AX374" i="21"/>
  <c r="AW374" i="21"/>
  <c r="AV374" i="21"/>
  <c r="AU374" i="21"/>
  <c r="AO374" i="21"/>
  <c r="AN374" i="21"/>
  <c r="AM374" i="21"/>
  <c r="AL374" i="21"/>
  <c r="AK374" i="21"/>
  <c r="AJ374" i="21"/>
  <c r="AI374" i="21"/>
  <c r="AH374" i="21"/>
  <c r="AG374" i="21"/>
  <c r="Y374" i="21"/>
  <c r="T374" i="21"/>
  <c r="T5" i="21" s="1"/>
  <c r="Q374" i="21"/>
  <c r="P374" i="21"/>
  <c r="BO373" i="21"/>
  <c r="BN373" i="21"/>
  <c r="BM373" i="21"/>
  <c r="BL373" i="21"/>
  <c r="BK373" i="21"/>
  <c r="BJ373" i="21"/>
  <c r="BI373" i="21"/>
  <c r="BH373" i="21"/>
  <c r="BG373" i="21"/>
  <c r="BF373" i="21"/>
  <c r="BE373" i="21"/>
  <c r="BD373" i="21"/>
  <c r="BC373" i="21"/>
  <c r="BB373" i="21"/>
  <c r="BA373" i="21"/>
  <c r="AZ373" i="21"/>
  <c r="AY373" i="21"/>
  <c r="AX373" i="21"/>
  <c r="AW373" i="21"/>
  <c r="AV373" i="21"/>
  <c r="AU373" i="21"/>
  <c r="AO373" i="21"/>
  <c r="AN373" i="21"/>
  <c r="AM373" i="21"/>
  <c r="AL373" i="21"/>
  <c r="AK373" i="21"/>
  <c r="AJ373" i="21"/>
  <c r="AI373" i="21"/>
  <c r="AH373" i="21"/>
  <c r="AG373" i="21"/>
  <c r="X373" i="21"/>
  <c r="T373" i="21"/>
  <c r="Q373" i="21"/>
  <c r="P373" i="21"/>
  <c r="BO371" i="21"/>
  <c r="BN371" i="21"/>
  <c r="BM371" i="21"/>
  <c r="BL371" i="21"/>
  <c r="BK371" i="21"/>
  <c r="BJ371" i="21"/>
  <c r="BI371" i="21"/>
  <c r="BH371" i="21"/>
  <c r="BG371" i="21"/>
  <c r="BF371" i="21"/>
  <c r="BE371" i="21"/>
  <c r="BD371" i="21"/>
  <c r="BC371" i="21"/>
  <c r="BB371" i="21"/>
  <c r="BA371" i="21"/>
  <c r="AZ371" i="21"/>
  <c r="AY371" i="21"/>
  <c r="AX371" i="21"/>
  <c r="AW371" i="21"/>
  <c r="AV371" i="21"/>
  <c r="AU371" i="21"/>
  <c r="AO371" i="21"/>
  <c r="AN371" i="21"/>
  <c r="AM371" i="21"/>
  <c r="AL371" i="21"/>
  <c r="AK371" i="21"/>
  <c r="AJ371" i="21"/>
  <c r="AI371" i="21"/>
  <c r="AH371" i="21"/>
  <c r="AG371" i="21"/>
  <c r="Y371" i="21"/>
  <c r="T371" i="21"/>
  <c r="Q371" i="21"/>
  <c r="P371" i="21"/>
  <c r="BO370" i="21"/>
  <c r="BN370" i="21"/>
  <c r="BM370" i="21"/>
  <c r="BL370" i="21"/>
  <c r="BK370" i="21"/>
  <c r="BJ370" i="21"/>
  <c r="BI370" i="21"/>
  <c r="BH370" i="21"/>
  <c r="BG370" i="21"/>
  <c r="BF370" i="21"/>
  <c r="BE370" i="21"/>
  <c r="BD370" i="21"/>
  <c r="BC370" i="21"/>
  <c r="BB370" i="21"/>
  <c r="BA370" i="21"/>
  <c r="AZ370" i="21"/>
  <c r="AY370" i="21"/>
  <c r="AX370" i="21"/>
  <c r="AW370" i="21"/>
  <c r="AV370" i="21"/>
  <c r="AU370" i="21"/>
  <c r="AO370" i="21"/>
  <c r="AN370" i="21"/>
  <c r="AM370" i="21"/>
  <c r="AL370" i="21"/>
  <c r="AK370" i="21"/>
  <c r="AJ370" i="21"/>
  <c r="AI370" i="21"/>
  <c r="AH370" i="21"/>
  <c r="AG370" i="21"/>
  <c r="X370" i="21"/>
  <c r="T370" i="21"/>
  <c r="Q370" i="21"/>
  <c r="P370" i="21"/>
  <c r="BO368" i="21"/>
  <c r="BN368" i="21"/>
  <c r="BM368" i="21"/>
  <c r="BL368" i="21"/>
  <c r="BK368" i="21"/>
  <c r="BJ368" i="21"/>
  <c r="BI368" i="21"/>
  <c r="BH368" i="21"/>
  <c r="BG368" i="21"/>
  <c r="BF368" i="21"/>
  <c r="BE368" i="21"/>
  <c r="BD368" i="21"/>
  <c r="BC368" i="21"/>
  <c r="BB368" i="21"/>
  <c r="BA368" i="21"/>
  <c r="AZ368" i="21"/>
  <c r="AY368" i="21"/>
  <c r="AX368" i="21"/>
  <c r="AW368" i="21"/>
  <c r="AV368" i="21"/>
  <c r="AU368" i="21"/>
  <c r="AO368" i="21"/>
  <c r="AN368" i="21"/>
  <c r="AM368" i="21"/>
  <c r="AL368" i="21"/>
  <c r="AK368" i="21"/>
  <c r="AJ368" i="21"/>
  <c r="AI368" i="21"/>
  <c r="AH368" i="21"/>
  <c r="AG368" i="21"/>
  <c r="Y368" i="21"/>
  <c r="T368" i="21"/>
  <c r="Q368" i="21"/>
  <c r="P368" i="21"/>
  <c r="BO367" i="21"/>
  <c r="BN367" i="21"/>
  <c r="BM367" i="21"/>
  <c r="BL367" i="21"/>
  <c r="BK367" i="21"/>
  <c r="BJ367" i="21"/>
  <c r="BI367" i="21"/>
  <c r="BH367" i="21"/>
  <c r="BG367" i="21"/>
  <c r="BF367" i="21"/>
  <c r="BE367" i="21"/>
  <c r="BD367" i="21"/>
  <c r="BC367" i="21"/>
  <c r="BB367" i="21"/>
  <c r="BA367" i="21"/>
  <c r="AZ367" i="21"/>
  <c r="AY367" i="21"/>
  <c r="AX367" i="21"/>
  <c r="AW367" i="21"/>
  <c r="AV367" i="21"/>
  <c r="AU367" i="21"/>
  <c r="AO367" i="21"/>
  <c r="AN367" i="21"/>
  <c r="AM367" i="21"/>
  <c r="AL367" i="21"/>
  <c r="AK367" i="21"/>
  <c r="AJ367" i="21"/>
  <c r="AI367" i="21"/>
  <c r="AH367" i="21"/>
  <c r="AG367" i="21"/>
  <c r="X367" i="21"/>
  <c r="T367" i="21"/>
  <c r="Q367" i="21"/>
  <c r="P367" i="21"/>
  <c r="BO365" i="21"/>
  <c r="BN365" i="21"/>
  <c r="BM365" i="21"/>
  <c r="BL365" i="21"/>
  <c r="BK365" i="21"/>
  <c r="BJ365" i="21"/>
  <c r="BI365" i="21"/>
  <c r="BH365" i="21"/>
  <c r="BG365" i="21"/>
  <c r="BF365" i="21"/>
  <c r="BE365" i="21"/>
  <c r="BD365" i="21"/>
  <c r="BC365" i="21"/>
  <c r="BB365" i="21"/>
  <c r="BA365" i="21"/>
  <c r="AZ365" i="21"/>
  <c r="AY365" i="21"/>
  <c r="AX365" i="21"/>
  <c r="AW365" i="21"/>
  <c r="AV365" i="21"/>
  <c r="AU365" i="21"/>
  <c r="AO365" i="21"/>
  <c r="AN365" i="21"/>
  <c r="AM365" i="21"/>
  <c r="AL365" i="21"/>
  <c r="AK365" i="21"/>
  <c r="AJ365" i="21"/>
  <c r="AI365" i="21"/>
  <c r="AH365" i="21"/>
  <c r="AG365" i="21"/>
  <c r="Y365" i="21"/>
  <c r="T365" i="21"/>
  <c r="Q365" i="21"/>
  <c r="P365" i="21"/>
  <c r="BO364" i="21"/>
  <c r="BN364" i="21"/>
  <c r="BM364" i="21"/>
  <c r="BL364" i="21"/>
  <c r="BK364" i="21"/>
  <c r="BJ364" i="21"/>
  <c r="BI364" i="21"/>
  <c r="BH364" i="21"/>
  <c r="BG364" i="21"/>
  <c r="BF364" i="21"/>
  <c r="BE364" i="21"/>
  <c r="BD364" i="21"/>
  <c r="BC364" i="21"/>
  <c r="BB364" i="21"/>
  <c r="BA364" i="21"/>
  <c r="AZ364" i="21"/>
  <c r="AY364" i="21"/>
  <c r="AX364" i="21"/>
  <c r="AW364" i="21"/>
  <c r="AV364" i="21"/>
  <c r="AU364" i="21"/>
  <c r="AO364" i="21"/>
  <c r="AN364" i="21"/>
  <c r="AM364" i="21"/>
  <c r="AL364" i="21"/>
  <c r="AK364" i="21"/>
  <c r="AJ364" i="21"/>
  <c r="AI364" i="21"/>
  <c r="AH364" i="21"/>
  <c r="AG364" i="21"/>
  <c r="X364" i="21"/>
  <c r="T364" i="21"/>
  <c r="Q364" i="21"/>
  <c r="P364" i="21"/>
  <c r="BO362" i="21"/>
  <c r="BN362" i="21"/>
  <c r="BM362" i="21"/>
  <c r="BL362" i="21"/>
  <c r="BK362" i="21"/>
  <c r="BJ362" i="21"/>
  <c r="BI362" i="21"/>
  <c r="BH362" i="21"/>
  <c r="BG362" i="21"/>
  <c r="BF362" i="21"/>
  <c r="BE362" i="21"/>
  <c r="BD362" i="21"/>
  <c r="BC362" i="21"/>
  <c r="BB362" i="21"/>
  <c r="BA362" i="21"/>
  <c r="AZ362" i="21"/>
  <c r="AY362" i="21"/>
  <c r="AX362" i="21"/>
  <c r="AW362" i="21"/>
  <c r="AV362" i="21"/>
  <c r="AU362" i="21"/>
  <c r="AO362" i="21"/>
  <c r="AN362" i="21"/>
  <c r="AM362" i="21"/>
  <c r="AL362" i="21"/>
  <c r="AK362" i="21"/>
  <c r="AJ362" i="21"/>
  <c r="AI362" i="21"/>
  <c r="AH362" i="21"/>
  <c r="AG362" i="21"/>
  <c r="Y362" i="21"/>
  <c r="T362" i="21"/>
  <c r="Q362" i="21"/>
  <c r="P362" i="21"/>
  <c r="BO361" i="21"/>
  <c r="BN361" i="21"/>
  <c r="BM361" i="21"/>
  <c r="BL361" i="21"/>
  <c r="BK361" i="21"/>
  <c r="BJ361" i="21"/>
  <c r="BI361" i="21"/>
  <c r="BH361" i="21"/>
  <c r="BG361" i="21"/>
  <c r="BF361" i="21"/>
  <c r="BE361" i="21"/>
  <c r="BD361" i="21"/>
  <c r="BC361" i="21"/>
  <c r="BB361" i="21"/>
  <c r="BA361" i="21"/>
  <c r="AZ361" i="21"/>
  <c r="AY361" i="21"/>
  <c r="AX361" i="21"/>
  <c r="AW361" i="21"/>
  <c r="AV361" i="21"/>
  <c r="AU361" i="21"/>
  <c r="AO361" i="21"/>
  <c r="AN361" i="21"/>
  <c r="AM361" i="21"/>
  <c r="AL361" i="21"/>
  <c r="AK361" i="21"/>
  <c r="AJ361" i="21"/>
  <c r="AI361" i="21"/>
  <c r="AH361" i="21"/>
  <c r="AG361" i="21"/>
  <c r="X361" i="21"/>
  <c r="T361" i="21"/>
  <c r="Q361" i="21"/>
  <c r="P361" i="21"/>
  <c r="BO359" i="21"/>
  <c r="BN359" i="21"/>
  <c r="BM359" i="21"/>
  <c r="BL359" i="21"/>
  <c r="BK359" i="21"/>
  <c r="BJ359" i="21"/>
  <c r="BI359" i="21"/>
  <c r="BH359" i="21"/>
  <c r="BG359" i="21"/>
  <c r="BF359" i="21"/>
  <c r="BE359" i="21"/>
  <c r="BD359" i="21"/>
  <c r="BC359" i="21"/>
  <c r="BB359" i="21"/>
  <c r="BA359" i="21"/>
  <c r="AZ359" i="21"/>
  <c r="AY359" i="21"/>
  <c r="AX359" i="21"/>
  <c r="AW359" i="21"/>
  <c r="AV359" i="21"/>
  <c r="AU359" i="21"/>
  <c r="AO359" i="21"/>
  <c r="AN359" i="21"/>
  <c r="AM359" i="21"/>
  <c r="AL359" i="21"/>
  <c r="AK359" i="21"/>
  <c r="AJ359" i="21"/>
  <c r="AI359" i="21"/>
  <c r="AH359" i="21"/>
  <c r="AG359" i="21"/>
  <c r="Y359" i="21"/>
  <c r="T359" i="21"/>
  <c r="Q359" i="21"/>
  <c r="P359" i="21"/>
  <c r="BO358" i="21"/>
  <c r="BN358" i="21"/>
  <c r="BM358" i="21"/>
  <c r="BL358" i="21"/>
  <c r="BK358" i="21"/>
  <c r="BJ358" i="21"/>
  <c r="BI358" i="21"/>
  <c r="BH358" i="21"/>
  <c r="BG358" i="21"/>
  <c r="BF358" i="21"/>
  <c r="BE358" i="21"/>
  <c r="BD358" i="21"/>
  <c r="BC358" i="21"/>
  <c r="BB358" i="21"/>
  <c r="BA358" i="21"/>
  <c r="AZ358" i="21"/>
  <c r="AY358" i="21"/>
  <c r="AX358" i="21"/>
  <c r="AW358" i="21"/>
  <c r="AV358" i="21"/>
  <c r="AU358" i="21"/>
  <c r="AO358" i="21"/>
  <c r="AN358" i="21"/>
  <c r="AM358" i="21"/>
  <c r="AL358" i="21"/>
  <c r="AK358" i="21"/>
  <c r="AJ358" i="21"/>
  <c r="AI358" i="21"/>
  <c r="AH358" i="21"/>
  <c r="AG358" i="21"/>
  <c r="X358" i="21"/>
  <c r="T358" i="21"/>
  <c r="Q358" i="21"/>
  <c r="P358" i="21"/>
  <c r="BO356" i="21"/>
  <c r="BN356" i="21"/>
  <c r="BM356" i="21"/>
  <c r="BL356" i="21"/>
  <c r="BK356" i="21"/>
  <c r="BJ356" i="21"/>
  <c r="BI356" i="21"/>
  <c r="BH356" i="21"/>
  <c r="BG356" i="21"/>
  <c r="BF356" i="21"/>
  <c r="BE356" i="21"/>
  <c r="BD356" i="21"/>
  <c r="BC356" i="21"/>
  <c r="BB356" i="21"/>
  <c r="BA356" i="21"/>
  <c r="AZ356" i="21"/>
  <c r="AY356" i="21"/>
  <c r="AX356" i="21"/>
  <c r="AW356" i="21"/>
  <c r="AV356" i="21"/>
  <c r="AU356" i="21"/>
  <c r="AO356" i="21"/>
  <c r="AN356" i="21"/>
  <c r="AM356" i="21"/>
  <c r="AL356" i="21"/>
  <c r="AK356" i="21"/>
  <c r="AJ356" i="21"/>
  <c r="AI356" i="21"/>
  <c r="AH356" i="21"/>
  <c r="AG356" i="21"/>
  <c r="Y356" i="21"/>
  <c r="T356" i="21"/>
  <c r="Q356" i="21"/>
  <c r="P356" i="21"/>
  <c r="BO355" i="21"/>
  <c r="BN355" i="21"/>
  <c r="BM355" i="21"/>
  <c r="BL355" i="21"/>
  <c r="BK355" i="21"/>
  <c r="BJ355" i="21"/>
  <c r="BI355" i="21"/>
  <c r="BH355" i="21"/>
  <c r="BG355" i="21"/>
  <c r="BF355" i="21"/>
  <c r="BE355" i="21"/>
  <c r="BD355" i="21"/>
  <c r="BC355" i="21"/>
  <c r="BB355" i="21"/>
  <c r="BA355" i="21"/>
  <c r="AZ355" i="21"/>
  <c r="AY355" i="21"/>
  <c r="AX355" i="21"/>
  <c r="AW355" i="21"/>
  <c r="AV355" i="21"/>
  <c r="AU355" i="21"/>
  <c r="AO355" i="21"/>
  <c r="AN355" i="21"/>
  <c r="AM355" i="21"/>
  <c r="AL355" i="21"/>
  <c r="AK355" i="21"/>
  <c r="AJ355" i="21"/>
  <c r="AI355" i="21"/>
  <c r="AH355" i="21"/>
  <c r="AG355" i="21"/>
  <c r="X355" i="21"/>
  <c r="T355" i="21"/>
  <c r="Q355" i="21"/>
  <c r="P355" i="21"/>
  <c r="BO353" i="21"/>
  <c r="BN353" i="21"/>
  <c r="BM353" i="21"/>
  <c r="BL353" i="21"/>
  <c r="BK353" i="21"/>
  <c r="BJ353" i="21"/>
  <c r="BI353" i="21"/>
  <c r="BH353" i="21"/>
  <c r="BG353" i="21"/>
  <c r="BF353" i="21"/>
  <c r="BE353" i="21"/>
  <c r="BD353" i="21"/>
  <c r="BC353" i="21"/>
  <c r="BB353" i="21"/>
  <c r="BA353" i="21"/>
  <c r="AZ353" i="21"/>
  <c r="AY353" i="21"/>
  <c r="AX353" i="21"/>
  <c r="AW353" i="21"/>
  <c r="AV353" i="21"/>
  <c r="AU353" i="21"/>
  <c r="AO353" i="21"/>
  <c r="AN353" i="21"/>
  <c r="AM353" i="21"/>
  <c r="AL353" i="21"/>
  <c r="AK353" i="21"/>
  <c r="AJ353" i="21"/>
  <c r="AI353" i="21"/>
  <c r="AH353" i="21"/>
  <c r="AG353" i="21"/>
  <c r="Y353" i="21"/>
  <c r="T353" i="21"/>
  <c r="Q353" i="21"/>
  <c r="P353" i="21"/>
  <c r="BO352" i="21"/>
  <c r="BN352" i="21"/>
  <c r="BM352" i="21"/>
  <c r="BL352" i="21"/>
  <c r="BK352" i="21"/>
  <c r="BJ352" i="21"/>
  <c r="BI352" i="21"/>
  <c r="BH352" i="21"/>
  <c r="BG352" i="21"/>
  <c r="BF352" i="21"/>
  <c r="BE352" i="21"/>
  <c r="BD352" i="21"/>
  <c r="BC352" i="21"/>
  <c r="BB352" i="21"/>
  <c r="BA352" i="21"/>
  <c r="AZ352" i="21"/>
  <c r="AY352" i="21"/>
  <c r="AX352" i="21"/>
  <c r="AW352" i="21"/>
  <c r="AV352" i="21"/>
  <c r="AU352" i="21"/>
  <c r="AO352" i="21"/>
  <c r="AN352" i="21"/>
  <c r="AM352" i="21"/>
  <c r="AL352" i="21"/>
  <c r="AK352" i="21"/>
  <c r="AJ352" i="21"/>
  <c r="AI352" i="21"/>
  <c r="AH352" i="21"/>
  <c r="AG352" i="21"/>
  <c r="X352" i="21"/>
  <c r="T352" i="21"/>
  <c r="Q352" i="21"/>
  <c r="P352" i="21"/>
  <c r="BO350" i="21"/>
  <c r="BN350" i="21"/>
  <c r="BM350" i="21"/>
  <c r="BL350" i="21"/>
  <c r="BK350" i="21"/>
  <c r="BJ350" i="21"/>
  <c r="BI350" i="21"/>
  <c r="BH350" i="21"/>
  <c r="BG350" i="21"/>
  <c r="BF350" i="21"/>
  <c r="BE350" i="21"/>
  <c r="BD350" i="21"/>
  <c r="BC350" i="21"/>
  <c r="BB350" i="21"/>
  <c r="BA350" i="21"/>
  <c r="AZ350" i="21"/>
  <c r="AY350" i="21"/>
  <c r="AX350" i="21"/>
  <c r="AW350" i="21"/>
  <c r="AV350" i="21"/>
  <c r="AU350" i="21"/>
  <c r="AO350" i="21"/>
  <c r="AN350" i="21"/>
  <c r="AM350" i="21"/>
  <c r="AL350" i="21"/>
  <c r="AK350" i="21"/>
  <c r="AJ350" i="21"/>
  <c r="AI350" i="21"/>
  <c r="AH350" i="21"/>
  <c r="AG350" i="21"/>
  <c r="Y350" i="21"/>
  <c r="T350" i="21"/>
  <c r="Q350" i="21"/>
  <c r="P350" i="21"/>
  <c r="BO349" i="21"/>
  <c r="BN349" i="21"/>
  <c r="BM349" i="21"/>
  <c r="BL349" i="21"/>
  <c r="BK349" i="21"/>
  <c r="BJ349" i="21"/>
  <c r="BI349" i="21"/>
  <c r="BH349" i="21"/>
  <c r="BG349" i="21"/>
  <c r="BF349" i="21"/>
  <c r="BE349" i="21"/>
  <c r="BD349" i="21"/>
  <c r="BC349" i="21"/>
  <c r="BB349" i="21"/>
  <c r="BA349" i="21"/>
  <c r="AZ349" i="21"/>
  <c r="AY349" i="21"/>
  <c r="AX349" i="21"/>
  <c r="AW349" i="21"/>
  <c r="AV349" i="21"/>
  <c r="AU349" i="21"/>
  <c r="AO349" i="21"/>
  <c r="AN349" i="21"/>
  <c r="AM349" i="21"/>
  <c r="AL349" i="21"/>
  <c r="AK349" i="21"/>
  <c r="AJ349" i="21"/>
  <c r="AI349" i="21"/>
  <c r="AH349" i="21"/>
  <c r="AG349" i="21"/>
  <c r="X349" i="21"/>
  <c r="T349" i="21"/>
  <c r="Q349" i="21"/>
  <c r="P349" i="21"/>
  <c r="BO347" i="21"/>
  <c r="BN347" i="21"/>
  <c r="BM347" i="21"/>
  <c r="BL347" i="21"/>
  <c r="BK347" i="21"/>
  <c r="BJ347" i="21"/>
  <c r="BI347" i="21"/>
  <c r="BH347" i="21"/>
  <c r="BG347" i="21"/>
  <c r="BF347" i="21"/>
  <c r="BE347" i="21"/>
  <c r="BD347" i="21"/>
  <c r="BC347" i="21"/>
  <c r="BB347" i="21"/>
  <c r="BA347" i="21"/>
  <c r="AZ347" i="21"/>
  <c r="AY347" i="21"/>
  <c r="AX347" i="21"/>
  <c r="AW347" i="21"/>
  <c r="AV347" i="21"/>
  <c r="AU347" i="21"/>
  <c r="AO347" i="21"/>
  <c r="AN347" i="21"/>
  <c r="AM347" i="21"/>
  <c r="AL347" i="21"/>
  <c r="AK347" i="21"/>
  <c r="AJ347" i="21"/>
  <c r="AI347" i="21"/>
  <c r="AH347" i="21"/>
  <c r="AG347" i="21"/>
  <c r="Y347" i="21"/>
  <c r="T347" i="21"/>
  <c r="Q347" i="21"/>
  <c r="P347" i="21"/>
  <c r="BO346" i="21"/>
  <c r="BN346" i="21"/>
  <c r="BM346" i="21"/>
  <c r="BL346" i="21"/>
  <c r="BK346" i="21"/>
  <c r="BJ346" i="21"/>
  <c r="BI346" i="21"/>
  <c r="BH346" i="21"/>
  <c r="BG346" i="21"/>
  <c r="BF346" i="21"/>
  <c r="BE346" i="21"/>
  <c r="BD346" i="21"/>
  <c r="BC346" i="21"/>
  <c r="BB346" i="21"/>
  <c r="BA346" i="21"/>
  <c r="AZ346" i="21"/>
  <c r="AY346" i="21"/>
  <c r="AX346" i="21"/>
  <c r="AW346" i="21"/>
  <c r="AV346" i="21"/>
  <c r="AU346" i="21"/>
  <c r="AO346" i="21"/>
  <c r="AN346" i="21"/>
  <c r="AM346" i="21"/>
  <c r="AL346" i="21"/>
  <c r="AK346" i="21"/>
  <c r="AJ346" i="21"/>
  <c r="AI346" i="21"/>
  <c r="AH346" i="21"/>
  <c r="AG346" i="21"/>
  <c r="X346" i="21"/>
  <c r="T346" i="21"/>
  <c r="Q346" i="21"/>
  <c r="P346" i="21"/>
  <c r="BO344" i="21"/>
  <c r="BN344" i="21"/>
  <c r="BM344" i="21"/>
  <c r="BL344" i="21"/>
  <c r="BK344" i="21"/>
  <c r="BJ344" i="21"/>
  <c r="BI344" i="21"/>
  <c r="BH344" i="21"/>
  <c r="BG344" i="21"/>
  <c r="BF344" i="21"/>
  <c r="BE344" i="21"/>
  <c r="BD344" i="21"/>
  <c r="BC344" i="21"/>
  <c r="BB344" i="21"/>
  <c r="BA344" i="21"/>
  <c r="AZ344" i="21"/>
  <c r="AY344" i="21"/>
  <c r="AX344" i="21"/>
  <c r="AW344" i="21"/>
  <c r="AV344" i="21"/>
  <c r="AU344" i="21"/>
  <c r="AO344" i="21"/>
  <c r="AN344" i="21"/>
  <c r="AM344" i="21"/>
  <c r="AL344" i="21"/>
  <c r="AK344" i="21"/>
  <c r="AJ344" i="21"/>
  <c r="AI344" i="21"/>
  <c r="AH344" i="21"/>
  <c r="AG344" i="21"/>
  <c r="Y344" i="21"/>
  <c r="T344" i="21"/>
  <c r="Q344" i="21"/>
  <c r="P344" i="21"/>
  <c r="BO343" i="21"/>
  <c r="BN343" i="21"/>
  <c r="BM343" i="21"/>
  <c r="BL343" i="21"/>
  <c r="BK343" i="21"/>
  <c r="BJ343" i="21"/>
  <c r="BI343" i="21"/>
  <c r="BH343" i="21"/>
  <c r="BG343" i="21"/>
  <c r="BF343" i="21"/>
  <c r="BE343" i="21"/>
  <c r="BD343" i="21"/>
  <c r="BC343" i="21"/>
  <c r="BB343" i="21"/>
  <c r="BA343" i="21"/>
  <c r="AZ343" i="21"/>
  <c r="AY343" i="21"/>
  <c r="AX343" i="21"/>
  <c r="AW343" i="21"/>
  <c r="AV343" i="21"/>
  <c r="AU343" i="21"/>
  <c r="AO343" i="21"/>
  <c r="AN343" i="21"/>
  <c r="AM343" i="21"/>
  <c r="AL343" i="21"/>
  <c r="AK343" i="21"/>
  <c r="AJ343" i="21"/>
  <c r="AI343" i="21"/>
  <c r="AH343" i="21"/>
  <c r="AG343" i="21"/>
  <c r="X343" i="21"/>
  <c r="T343" i="21"/>
  <c r="Q343" i="21"/>
  <c r="P343" i="21"/>
  <c r="BO341" i="21"/>
  <c r="BN341" i="21"/>
  <c r="BM341" i="21"/>
  <c r="BL341" i="21"/>
  <c r="BK341" i="21"/>
  <c r="BJ341" i="21"/>
  <c r="BI341" i="21"/>
  <c r="BH341" i="21"/>
  <c r="BG341" i="21"/>
  <c r="BF341" i="21"/>
  <c r="BE341" i="21"/>
  <c r="BD341" i="21"/>
  <c r="BC341" i="21"/>
  <c r="BB341" i="21"/>
  <c r="BA341" i="21"/>
  <c r="AZ341" i="21"/>
  <c r="AY341" i="21"/>
  <c r="AX341" i="21"/>
  <c r="AW341" i="21"/>
  <c r="AV341" i="21"/>
  <c r="AU341" i="21"/>
  <c r="AO341" i="21"/>
  <c r="AN341" i="21"/>
  <c r="AM341" i="21"/>
  <c r="AL341" i="21"/>
  <c r="AK341" i="21"/>
  <c r="AJ341" i="21"/>
  <c r="AI341" i="21"/>
  <c r="AH341" i="21"/>
  <c r="AG341" i="21"/>
  <c r="Y341" i="21"/>
  <c r="T341" i="21"/>
  <c r="Q341" i="21"/>
  <c r="P341" i="21"/>
  <c r="BO340" i="21"/>
  <c r="BN340" i="21"/>
  <c r="BM340" i="21"/>
  <c r="BL340" i="21"/>
  <c r="BK340" i="21"/>
  <c r="BJ340" i="21"/>
  <c r="BI340" i="21"/>
  <c r="BH340" i="21"/>
  <c r="BG340" i="21"/>
  <c r="BF340" i="21"/>
  <c r="BE340" i="21"/>
  <c r="BD340" i="21"/>
  <c r="BC340" i="21"/>
  <c r="BB340" i="21"/>
  <c r="BA340" i="21"/>
  <c r="AZ340" i="21"/>
  <c r="AY340" i="21"/>
  <c r="AX340" i="21"/>
  <c r="AW340" i="21"/>
  <c r="AV340" i="21"/>
  <c r="AU340" i="21"/>
  <c r="AO340" i="21"/>
  <c r="AN340" i="21"/>
  <c r="AM340" i="21"/>
  <c r="AL340" i="21"/>
  <c r="AK340" i="21"/>
  <c r="AJ340" i="21"/>
  <c r="AI340" i="21"/>
  <c r="AH340" i="21"/>
  <c r="AG340" i="21"/>
  <c r="X340" i="21"/>
  <c r="T340" i="21"/>
  <c r="Q340" i="21"/>
  <c r="P340" i="21"/>
  <c r="BO338" i="21"/>
  <c r="BN338" i="21"/>
  <c r="BM338" i="21"/>
  <c r="BL338" i="21"/>
  <c r="BK338" i="21"/>
  <c r="BJ338" i="21"/>
  <c r="BI338" i="21"/>
  <c r="BH338" i="21"/>
  <c r="BG338" i="21"/>
  <c r="BF338" i="21"/>
  <c r="BE338" i="21"/>
  <c r="BD338" i="21"/>
  <c r="BC338" i="21"/>
  <c r="BB338" i="21"/>
  <c r="BA338" i="21"/>
  <c r="AZ338" i="21"/>
  <c r="AY338" i="21"/>
  <c r="AX338" i="21"/>
  <c r="AW338" i="21"/>
  <c r="AV338" i="21"/>
  <c r="AU338" i="21"/>
  <c r="AO338" i="21"/>
  <c r="AN338" i="21"/>
  <c r="AM338" i="21"/>
  <c r="AL338" i="21"/>
  <c r="AK338" i="21"/>
  <c r="AJ338" i="21"/>
  <c r="AI338" i="21"/>
  <c r="AH338" i="21"/>
  <c r="AG338" i="21"/>
  <c r="Y338" i="21"/>
  <c r="T338" i="21"/>
  <c r="Q338" i="21"/>
  <c r="P338" i="21"/>
  <c r="BO337" i="21"/>
  <c r="BN337" i="21"/>
  <c r="BM337" i="21"/>
  <c r="BL337" i="21"/>
  <c r="BK337" i="21"/>
  <c r="BJ337" i="21"/>
  <c r="BI337" i="21"/>
  <c r="BH337" i="21"/>
  <c r="BG337" i="21"/>
  <c r="BF337" i="21"/>
  <c r="BE337" i="21"/>
  <c r="BD337" i="21"/>
  <c r="BC337" i="21"/>
  <c r="BB337" i="21"/>
  <c r="BA337" i="21"/>
  <c r="AZ337" i="21"/>
  <c r="AY337" i="21"/>
  <c r="AX337" i="21"/>
  <c r="AW337" i="21"/>
  <c r="AV337" i="21"/>
  <c r="AU337" i="21"/>
  <c r="AO337" i="21"/>
  <c r="AN337" i="21"/>
  <c r="AM337" i="21"/>
  <c r="AL337" i="21"/>
  <c r="AK337" i="21"/>
  <c r="AJ337" i="21"/>
  <c r="AI337" i="21"/>
  <c r="AH337" i="21"/>
  <c r="AG337" i="21"/>
  <c r="X337" i="21"/>
  <c r="T337" i="21"/>
  <c r="Q337" i="21"/>
  <c r="P337" i="21"/>
  <c r="BO335" i="21"/>
  <c r="BN335" i="21"/>
  <c r="BM335" i="21"/>
  <c r="BL335" i="21"/>
  <c r="BK335" i="21"/>
  <c r="BJ335" i="21"/>
  <c r="BI335" i="21"/>
  <c r="BH335" i="21"/>
  <c r="BG335" i="21"/>
  <c r="BF335" i="21"/>
  <c r="BE335" i="21"/>
  <c r="BD335" i="21"/>
  <c r="BC335" i="21"/>
  <c r="BB335" i="21"/>
  <c r="BA335" i="21"/>
  <c r="AZ335" i="21"/>
  <c r="AY335" i="21"/>
  <c r="AX335" i="21"/>
  <c r="AW335" i="21"/>
  <c r="AV335" i="21"/>
  <c r="AU335" i="21"/>
  <c r="AO335" i="21"/>
  <c r="AN335" i="21"/>
  <c r="AM335" i="21"/>
  <c r="AL335" i="21"/>
  <c r="AK335" i="21"/>
  <c r="AJ335" i="21"/>
  <c r="AI335" i="21"/>
  <c r="AH335" i="21"/>
  <c r="AG335" i="21"/>
  <c r="Y335" i="21"/>
  <c r="T335" i="21"/>
  <c r="Q335" i="21"/>
  <c r="P335" i="21"/>
  <c r="BO334" i="21"/>
  <c r="BN334" i="21"/>
  <c r="BM334" i="21"/>
  <c r="BL334" i="21"/>
  <c r="BK334" i="21"/>
  <c r="BJ334" i="21"/>
  <c r="BI334" i="21"/>
  <c r="BH334" i="21"/>
  <c r="BG334" i="21"/>
  <c r="BF334" i="21"/>
  <c r="BE334" i="21"/>
  <c r="BD334" i="21"/>
  <c r="BC334" i="21"/>
  <c r="BB334" i="21"/>
  <c r="BA334" i="21"/>
  <c r="AZ334" i="21"/>
  <c r="AY334" i="21"/>
  <c r="AX334" i="21"/>
  <c r="AW334" i="21"/>
  <c r="AV334" i="21"/>
  <c r="AU334" i="21"/>
  <c r="AO334" i="21"/>
  <c r="AN334" i="21"/>
  <c r="AM334" i="21"/>
  <c r="AL334" i="21"/>
  <c r="AK334" i="21"/>
  <c r="AJ334" i="21"/>
  <c r="AI334" i="21"/>
  <c r="AH334" i="21"/>
  <c r="AG334" i="21"/>
  <c r="X334" i="21"/>
  <c r="T334" i="21"/>
  <c r="Q334" i="21"/>
  <c r="P334" i="21"/>
  <c r="BO332" i="21"/>
  <c r="BN332" i="21"/>
  <c r="BM332" i="21"/>
  <c r="BL332" i="21"/>
  <c r="BK332" i="21"/>
  <c r="BJ332" i="21"/>
  <c r="BI332" i="21"/>
  <c r="BH332" i="21"/>
  <c r="BG332" i="21"/>
  <c r="BF332" i="21"/>
  <c r="BE332" i="21"/>
  <c r="BD332" i="21"/>
  <c r="BC332" i="21"/>
  <c r="BB332" i="21"/>
  <c r="BA332" i="21"/>
  <c r="AZ332" i="21"/>
  <c r="AY332" i="21"/>
  <c r="AX332" i="21"/>
  <c r="AW332" i="21"/>
  <c r="AV332" i="21"/>
  <c r="AU332" i="21"/>
  <c r="AO332" i="21"/>
  <c r="AN332" i="21"/>
  <c r="AM332" i="21"/>
  <c r="AL332" i="21"/>
  <c r="AK332" i="21"/>
  <c r="AJ332" i="21"/>
  <c r="AI332" i="21"/>
  <c r="AH332" i="21"/>
  <c r="AG332" i="21"/>
  <c r="Y332" i="21"/>
  <c r="T332" i="21"/>
  <c r="Q332" i="21"/>
  <c r="P332" i="21"/>
  <c r="BO331" i="21"/>
  <c r="BN331" i="21"/>
  <c r="BM331" i="21"/>
  <c r="BL331" i="21"/>
  <c r="BK331" i="21"/>
  <c r="BJ331" i="21"/>
  <c r="BI331" i="21"/>
  <c r="BH331" i="21"/>
  <c r="BG331" i="21"/>
  <c r="BF331" i="21"/>
  <c r="BE331" i="21"/>
  <c r="BD331" i="21"/>
  <c r="BC331" i="21"/>
  <c r="BB331" i="21"/>
  <c r="BA331" i="21"/>
  <c r="AZ331" i="21"/>
  <c r="AY331" i="21"/>
  <c r="AX331" i="21"/>
  <c r="AW331" i="21"/>
  <c r="AV331" i="21"/>
  <c r="AU331" i="21"/>
  <c r="AO331" i="21"/>
  <c r="AN331" i="21"/>
  <c r="AM331" i="21"/>
  <c r="AL331" i="21"/>
  <c r="AK331" i="21"/>
  <c r="AJ331" i="21"/>
  <c r="AI331" i="21"/>
  <c r="AH331" i="21"/>
  <c r="AG331" i="21"/>
  <c r="BO330" i="21"/>
  <c r="BN330" i="21"/>
  <c r="BM330" i="21"/>
  <c r="BL330" i="21"/>
  <c r="BK330" i="21"/>
  <c r="BJ330" i="21"/>
  <c r="BI330" i="21"/>
  <c r="BH330" i="21"/>
  <c r="BG330" i="21"/>
  <c r="BF330" i="21"/>
  <c r="BE330" i="21"/>
  <c r="BD330" i="21"/>
  <c r="BC330" i="21"/>
  <c r="BB330" i="21"/>
  <c r="BA330" i="21"/>
  <c r="AZ330" i="21"/>
  <c r="AY330" i="21"/>
  <c r="AX330" i="21"/>
  <c r="AW330" i="21"/>
  <c r="AV330" i="21"/>
  <c r="AU330" i="21"/>
  <c r="AO330" i="21"/>
  <c r="AN330" i="21"/>
  <c r="AM330" i="21"/>
  <c r="AL330" i="21"/>
  <c r="AK330" i="21"/>
  <c r="AJ330" i="21"/>
  <c r="AI330" i="21"/>
  <c r="AH330" i="21"/>
  <c r="AG330" i="21"/>
  <c r="X330" i="21"/>
  <c r="T330" i="21"/>
  <c r="Q330" i="21"/>
  <c r="P330" i="21"/>
  <c r="BO328" i="21"/>
  <c r="BN328" i="21"/>
  <c r="BM328" i="21"/>
  <c r="BL328" i="21"/>
  <c r="BK328" i="21"/>
  <c r="BJ328" i="21"/>
  <c r="BI328" i="21"/>
  <c r="BH328" i="21"/>
  <c r="BG328" i="21"/>
  <c r="BF328" i="21"/>
  <c r="BE328" i="21"/>
  <c r="BD328" i="21"/>
  <c r="BC328" i="21"/>
  <c r="BB328" i="21"/>
  <c r="BA328" i="21"/>
  <c r="AZ328" i="21"/>
  <c r="AY328" i="21"/>
  <c r="AX328" i="21"/>
  <c r="AW328" i="21"/>
  <c r="AV328" i="21"/>
  <c r="AU328" i="21"/>
  <c r="AO328" i="21"/>
  <c r="AN328" i="21"/>
  <c r="AM328" i="21"/>
  <c r="AL328" i="21"/>
  <c r="AK328" i="21"/>
  <c r="AJ328" i="21"/>
  <c r="AI328" i="21"/>
  <c r="AH328" i="21"/>
  <c r="AG328" i="21"/>
  <c r="Y328" i="21"/>
  <c r="T328" i="21"/>
  <c r="Q328" i="21"/>
  <c r="P328" i="21"/>
  <c r="BO327" i="21"/>
  <c r="BN327" i="21"/>
  <c r="BM327" i="21"/>
  <c r="BL327" i="21"/>
  <c r="BK327" i="21"/>
  <c r="BJ327" i="21"/>
  <c r="BI327" i="21"/>
  <c r="BH327" i="21"/>
  <c r="BG327" i="21"/>
  <c r="BF327" i="21"/>
  <c r="BE327" i="21"/>
  <c r="BD327" i="21"/>
  <c r="BC327" i="21"/>
  <c r="BB327" i="21"/>
  <c r="BA327" i="21"/>
  <c r="AZ327" i="21"/>
  <c r="AY327" i="21"/>
  <c r="AX327" i="21"/>
  <c r="AW327" i="21"/>
  <c r="AV327" i="21"/>
  <c r="AU327" i="21"/>
  <c r="AO327" i="21"/>
  <c r="AN327" i="21"/>
  <c r="AM327" i="21"/>
  <c r="AL327" i="21"/>
  <c r="AK327" i="21"/>
  <c r="AJ327" i="21"/>
  <c r="AI327" i="21"/>
  <c r="AH327" i="21"/>
  <c r="AG327" i="21"/>
  <c r="X327" i="21"/>
  <c r="T327" i="21"/>
  <c r="Q327" i="21"/>
  <c r="P327" i="21"/>
  <c r="BO325" i="21"/>
  <c r="BN325" i="21"/>
  <c r="BM325" i="21"/>
  <c r="BL325" i="21"/>
  <c r="BK325" i="21"/>
  <c r="BJ325" i="21"/>
  <c r="BI325" i="21"/>
  <c r="BH325" i="21"/>
  <c r="BG325" i="21"/>
  <c r="BF325" i="21"/>
  <c r="BE325" i="21"/>
  <c r="BD325" i="21"/>
  <c r="BC325" i="21"/>
  <c r="BB325" i="21"/>
  <c r="BA325" i="21"/>
  <c r="AZ325" i="21"/>
  <c r="AY325" i="21"/>
  <c r="AX325" i="21"/>
  <c r="AW325" i="21"/>
  <c r="AV325" i="21"/>
  <c r="AU325" i="21"/>
  <c r="AO325" i="21"/>
  <c r="AN325" i="21"/>
  <c r="AM325" i="21"/>
  <c r="AL325" i="21"/>
  <c r="AK325" i="21"/>
  <c r="AJ325" i="21"/>
  <c r="AI325" i="21"/>
  <c r="AH325" i="21"/>
  <c r="AG325" i="21"/>
  <c r="Y325" i="21"/>
  <c r="T325" i="21"/>
  <c r="Q325" i="21"/>
  <c r="P325" i="21"/>
  <c r="BO324" i="21"/>
  <c r="BN324" i="21"/>
  <c r="BM324" i="21"/>
  <c r="BL324" i="21"/>
  <c r="BK324" i="21"/>
  <c r="BJ324" i="21"/>
  <c r="BI324" i="21"/>
  <c r="BH324" i="21"/>
  <c r="BG324" i="21"/>
  <c r="BF324" i="21"/>
  <c r="BE324" i="21"/>
  <c r="BD324" i="21"/>
  <c r="BC324" i="21"/>
  <c r="BB324" i="21"/>
  <c r="BA324" i="21"/>
  <c r="AZ324" i="21"/>
  <c r="AY324" i="21"/>
  <c r="AX324" i="21"/>
  <c r="AW324" i="21"/>
  <c r="AV324" i="21"/>
  <c r="AU324" i="21"/>
  <c r="AO324" i="21"/>
  <c r="AN324" i="21"/>
  <c r="AM324" i="21"/>
  <c r="AL324" i="21"/>
  <c r="AK324" i="21"/>
  <c r="AJ324" i="21"/>
  <c r="AI324" i="21"/>
  <c r="AH324" i="21"/>
  <c r="AG324" i="21"/>
  <c r="X324" i="21"/>
  <c r="T324" i="21"/>
  <c r="Q324" i="21"/>
  <c r="P324" i="21"/>
  <c r="BO322" i="21"/>
  <c r="BN322" i="21"/>
  <c r="BM322" i="21"/>
  <c r="BL322" i="21"/>
  <c r="BK322" i="21"/>
  <c r="BJ322" i="21"/>
  <c r="BI322" i="21"/>
  <c r="BH322" i="21"/>
  <c r="BG322" i="21"/>
  <c r="BF322" i="21"/>
  <c r="BE322" i="21"/>
  <c r="BD322" i="21"/>
  <c r="BC322" i="21"/>
  <c r="BB322" i="21"/>
  <c r="BA322" i="21"/>
  <c r="AZ322" i="21"/>
  <c r="AY322" i="21"/>
  <c r="AX322" i="21"/>
  <c r="AW322" i="21"/>
  <c r="AV322" i="21"/>
  <c r="AU322" i="21"/>
  <c r="AO322" i="21"/>
  <c r="AN322" i="21"/>
  <c r="AM322" i="21"/>
  <c r="AL322" i="21"/>
  <c r="AK322" i="21"/>
  <c r="AJ322" i="21"/>
  <c r="AI322" i="21"/>
  <c r="AH322" i="21"/>
  <c r="AG322" i="21"/>
  <c r="Y322" i="21"/>
  <c r="T322" i="21"/>
  <c r="Q322" i="21"/>
  <c r="P322" i="21"/>
  <c r="BO321" i="21"/>
  <c r="BN321" i="21"/>
  <c r="BM321" i="21"/>
  <c r="BL321" i="21"/>
  <c r="BK321" i="21"/>
  <c r="BJ321" i="21"/>
  <c r="BI321" i="21"/>
  <c r="BH321" i="21"/>
  <c r="BG321" i="21"/>
  <c r="BF321" i="21"/>
  <c r="BE321" i="21"/>
  <c r="BD321" i="21"/>
  <c r="BC321" i="21"/>
  <c r="BB321" i="21"/>
  <c r="BA321" i="21"/>
  <c r="AZ321" i="21"/>
  <c r="AY321" i="21"/>
  <c r="AX321" i="21"/>
  <c r="AW321" i="21"/>
  <c r="AV321" i="21"/>
  <c r="AU321" i="21"/>
  <c r="AO321" i="21"/>
  <c r="AN321" i="21"/>
  <c r="AM321" i="21"/>
  <c r="AL321" i="21"/>
  <c r="AK321" i="21"/>
  <c r="AJ321" i="21"/>
  <c r="AI321" i="21"/>
  <c r="AH321" i="21"/>
  <c r="AG321" i="21"/>
  <c r="X321" i="21"/>
  <c r="T321" i="21"/>
  <c r="Q321" i="21"/>
  <c r="P321" i="21"/>
  <c r="BO319" i="21"/>
  <c r="BN319" i="21"/>
  <c r="BM319" i="21"/>
  <c r="BL319" i="21"/>
  <c r="BK319" i="21"/>
  <c r="BJ319" i="21"/>
  <c r="BI319" i="21"/>
  <c r="BH319" i="21"/>
  <c r="BG319" i="21"/>
  <c r="BF319" i="21"/>
  <c r="BE319" i="21"/>
  <c r="BD319" i="21"/>
  <c r="BC319" i="21"/>
  <c r="BB319" i="21"/>
  <c r="BA319" i="21"/>
  <c r="AZ319" i="21"/>
  <c r="AY319" i="21"/>
  <c r="AX319" i="21"/>
  <c r="AW319" i="21"/>
  <c r="AV319" i="21"/>
  <c r="AU319" i="21"/>
  <c r="AO319" i="21"/>
  <c r="AN319" i="21"/>
  <c r="AM319" i="21"/>
  <c r="AL319" i="21"/>
  <c r="AK319" i="21"/>
  <c r="AJ319" i="21"/>
  <c r="AI319" i="21"/>
  <c r="AH319" i="21"/>
  <c r="AG319" i="21"/>
  <c r="Y319" i="21"/>
  <c r="T319" i="21"/>
  <c r="Q319" i="21"/>
  <c r="P319" i="21"/>
  <c r="BO318" i="21"/>
  <c r="BN318" i="21"/>
  <c r="BM318" i="21"/>
  <c r="BL318" i="21"/>
  <c r="BK318" i="21"/>
  <c r="BJ318" i="21"/>
  <c r="BI318" i="21"/>
  <c r="BH318" i="21"/>
  <c r="BG318" i="21"/>
  <c r="BF318" i="21"/>
  <c r="BE318" i="21"/>
  <c r="BD318" i="21"/>
  <c r="BC318" i="21"/>
  <c r="BB318" i="21"/>
  <c r="BA318" i="21"/>
  <c r="AZ318" i="21"/>
  <c r="AY318" i="21"/>
  <c r="AX318" i="21"/>
  <c r="AW318" i="21"/>
  <c r="AV318" i="21"/>
  <c r="AU318" i="21"/>
  <c r="AO318" i="21"/>
  <c r="AN318" i="21"/>
  <c r="AM318" i="21"/>
  <c r="AL318" i="21"/>
  <c r="AK318" i="21"/>
  <c r="AJ318" i="21"/>
  <c r="AI318" i="21"/>
  <c r="AH318" i="21"/>
  <c r="AG318" i="21"/>
  <c r="X318" i="21"/>
  <c r="T318" i="21"/>
  <c r="Q318" i="21"/>
  <c r="P318" i="21"/>
  <c r="BO316" i="21"/>
  <c r="BN316" i="21"/>
  <c r="BM316" i="21"/>
  <c r="BL316" i="21"/>
  <c r="BK316" i="21"/>
  <c r="BJ316" i="21"/>
  <c r="BI316" i="21"/>
  <c r="BH316" i="21"/>
  <c r="BG316" i="21"/>
  <c r="BF316" i="21"/>
  <c r="BE316" i="21"/>
  <c r="BD316" i="21"/>
  <c r="BC316" i="21"/>
  <c r="BB316" i="21"/>
  <c r="BA316" i="21"/>
  <c r="AZ316" i="21"/>
  <c r="AY316" i="21"/>
  <c r="AX316" i="21"/>
  <c r="AW316" i="21"/>
  <c r="AV316" i="21"/>
  <c r="AU316" i="21"/>
  <c r="AO316" i="21"/>
  <c r="AN316" i="21"/>
  <c r="AM316" i="21"/>
  <c r="AL316" i="21"/>
  <c r="AK316" i="21"/>
  <c r="AJ316" i="21"/>
  <c r="AI316" i="21"/>
  <c r="AH316" i="21"/>
  <c r="AG316" i="21"/>
  <c r="Y316" i="21"/>
  <c r="T316" i="21"/>
  <c r="Q316" i="21"/>
  <c r="P316" i="21"/>
  <c r="BO315" i="21"/>
  <c r="BN315" i="21"/>
  <c r="BM315" i="21"/>
  <c r="BL315" i="21"/>
  <c r="BK315" i="21"/>
  <c r="BJ315" i="21"/>
  <c r="BI315" i="21"/>
  <c r="BH315" i="21"/>
  <c r="BG315" i="21"/>
  <c r="BF315" i="21"/>
  <c r="BE315" i="21"/>
  <c r="BD315" i="21"/>
  <c r="BC315" i="21"/>
  <c r="BB315" i="21"/>
  <c r="BA315" i="21"/>
  <c r="AZ315" i="21"/>
  <c r="AY315" i="21"/>
  <c r="AX315" i="21"/>
  <c r="AW315" i="21"/>
  <c r="AV315" i="21"/>
  <c r="AU315" i="21"/>
  <c r="AO315" i="21"/>
  <c r="AN315" i="21"/>
  <c r="AM315" i="21"/>
  <c r="AL315" i="21"/>
  <c r="AK315" i="21"/>
  <c r="AJ315" i="21"/>
  <c r="AI315" i="21"/>
  <c r="AH315" i="21"/>
  <c r="AG315" i="21"/>
  <c r="X315" i="21"/>
  <c r="T315" i="21"/>
  <c r="Q315" i="21"/>
  <c r="P315" i="21"/>
  <c r="BO313" i="21"/>
  <c r="BN313" i="21"/>
  <c r="BM313" i="21"/>
  <c r="BL313" i="21"/>
  <c r="BK313" i="21"/>
  <c r="BJ313" i="21"/>
  <c r="BI313" i="21"/>
  <c r="BH313" i="21"/>
  <c r="BG313" i="21"/>
  <c r="BF313" i="21"/>
  <c r="BE313" i="21"/>
  <c r="BD313" i="21"/>
  <c r="BC313" i="21"/>
  <c r="BB313" i="21"/>
  <c r="BA313" i="21"/>
  <c r="AZ313" i="21"/>
  <c r="AY313" i="21"/>
  <c r="AX313" i="21"/>
  <c r="AW313" i="21"/>
  <c r="AV313" i="21"/>
  <c r="AU313" i="21"/>
  <c r="AO313" i="21"/>
  <c r="AN313" i="21"/>
  <c r="AM313" i="21"/>
  <c r="AL313" i="21"/>
  <c r="AK313" i="21"/>
  <c r="AJ313" i="21"/>
  <c r="AI313" i="21"/>
  <c r="AH313" i="21"/>
  <c r="AG313" i="21"/>
  <c r="Y313" i="21"/>
  <c r="T313" i="21"/>
  <c r="Q313" i="21"/>
  <c r="P313" i="21"/>
  <c r="BO312" i="21"/>
  <c r="BN312" i="21"/>
  <c r="BM312" i="21"/>
  <c r="BL312" i="21"/>
  <c r="BK312" i="21"/>
  <c r="BJ312" i="21"/>
  <c r="BI312" i="21"/>
  <c r="BH312" i="21"/>
  <c r="BG312" i="21"/>
  <c r="BF312" i="21"/>
  <c r="BE312" i="21"/>
  <c r="BD312" i="21"/>
  <c r="BC312" i="21"/>
  <c r="BB312" i="21"/>
  <c r="BA312" i="21"/>
  <c r="AZ312" i="21"/>
  <c r="AY312" i="21"/>
  <c r="AX312" i="21"/>
  <c r="AW312" i="21"/>
  <c r="AV312" i="21"/>
  <c r="AU312" i="21"/>
  <c r="AO312" i="21"/>
  <c r="AN312" i="21"/>
  <c r="AM312" i="21"/>
  <c r="AL312" i="21"/>
  <c r="AK312" i="21"/>
  <c r="AJ312" i="21"/>
  <c r="AI312" i="21"/>
  <c r="AH312" i="21"/>
  <c r="AG312" i="21"/>
  <c r="X312" i="21"/>
  <c r="T312" i="21"/>
  <c r="Q312" i="21"/>
  <c r="P312" i="21"/>
  <c r="BO310" i="21"/>
  <c r="BN310" i="21"/>
  <c r="BM310" i="21"/>
  <c r="BL310" i="21"/>
  <c r="BK310" i="21"/>
  <c r="BJ310" i="21"/>
  <c r="BI310" i="21"/>
  <c r="BH310" i="21"/>
  <c r="BG310" i="21"/>
  <c r="BF310" i="21"/>
  <c r="BE310" i="21"/>
  <c r="BD310" i="21"/>
  <c r="BC310" i="21"/>
  <c r="BB310" i="21"/>
  <c r="BA310" i="21"/>
  <c r="AZ310" i="21"/>
  <c r="AY310" i="21"/>
  <c r="AX310" i="21"/>
  <c r="AW310" i="21"/>
  <c r="AV310" i="21"/>
  <c r="AU310" i="21"/>
  <c r="AO310" i="21"/>
  <c r="AN310" i="21"/>
  <c r="AM310" i="21"/>
  <c r="AL310" i="21"/>
  <c r="AK310" i="21"/>
  <c r="AJ310" i="21"/>
  <c r="AI310" i="21"/>
  <c r="AH310" i="21"/>
  <c r="AG310" i="21"/>
  <c r="Y310" i="21"/>
  <c r="T310" i="21"/>
  <c r="Q310" i="21"/>
  <c r="P310" i="21"/>
  <c r="BO309" i="21"/>
  <c r="BN309" i="21"/>
  <c r="BM309" i="21"/>
  <c r="BL309" i="21"/>
  <c r="BK309" i="21"/>
  <c r="BJ309" i="21"/>
  <c r="BI309" i="21"/>
  <c r="BH309" i="21"/>
  <c r="BG309" i="21"/>
  <c r="BF309" i="21"/>
  <c r="BE309" i="21"/>
  <c r="BD309" i="21"/>
  <c r="BC309" i="21"/>
  <c r="BB309" i="21"/>
  <c r="BA309" i="21"/>
  <c r="AZ309" i="21"/>
  <c r="AY309" i="21"/>
  <c r="AX309" i="21"/>
  <c r="AW309" i="21"/>
  <c r="AV309" i="21"/>
  <c r="AU309" i="21"/>
  <c r="AO309" i="21"/>
  <c r="AN309" i="21"/>
  <c r="AM309" i="21"/>
  <c r="AL309" i="21"/>
  <c r="AK309" i="21"/>
  <c r="AJ309" i="21"/>
  <c r="AI309" i="21"/>
  <c r="AH309" i="21"/>
  <c r="AG309" i="21"/>
  <c r="X309" i="21"/>
  <c r="T309" i="21"/>
  <c r="Q309" i="21"/>
  <c r="P309" i="21"/>
  <c r="BO307" i="21"/>
  <c r="BN307" i="21"/>
  <c r="BM307" i="21"/>
  <c r="BL307" i="21"/>
  <c r="BK307" i="21"/>
  <c r="BJ307" i="21"/>
  <c r="BI307" i="21"/>
  <c r="BH307" i="21"/>
  <c r="BG307" i="21"/>
  <c r="BF307" i="21"/>
  <c r="BE307" i="21"/>
  <c r="BD307" i="21"/>
  <c r="BC307" i="21"/>
  <c r="BB307" i="21"/>
  <c r="BA307" i="21"/>
  <c r="AZ307" i="21"/>
  <c r="AY307" i="21"/>
  <c r="AX307" i="21"/>
  <c r="AW307" i="21"/>
  <c r="AV307" i="21"/>
  <c r="AU307" i="21"/>
  <c r="AO307" i="21"/>
  <c r="AN307" i="21"/>
  <c r="AM307" i="21"/>
  <c r="AL307" i="21"/>
  <c r="AK307" i="21"/>
  <c r="AJ307" i="21"/>
  <c r="AI307" i="21"/>
  <c r="AH307" i="21"/>
  <c r="AG307" i="21"/>
  <c r="Y307" i="21"/>
  <c r="T307" i="21"/>
  <c r="Q307" i="21"/>
  <c r="P307" i="21"/>
  <c r="BO306" i="21"/>
  <c r="BN306" i="21"/>
  <c r="BM306" i="21"/>
  <c r="BL306" i="21"/>
  <c r="BK306" i="21"/>
  <c r="BJ306" i="21"/>
  <c r="BI306" i="21"/>
  <c r="BH306" i="21"/>
  <c r="BG306" i="21"/>
  <c r="BF306" i="21"/>
  <c r="BE306" i="21"/>
  <c r="BD306" i="21"/>
  <c r="BC306" i="21"/>
  <c r="BB306" i="21"/>
  <c r="BA306" i="21"/>
  <c r="AZ306" i="21"/>
  <c r="AY306" i="21"/>
  <c r="AX306" i="21"/>
  <c r="AW306" i="21"/>
  <c r="AV306" i="21"/>
  <c r="AU306" i="21"/>
  <c r="AO306" i="21"/>
  <c r="AN306" i="21"/>
  <c r="AM306" i="21"/>
  <c r="AL306" i="21"/>
  <c r="AK306" i="21"/>
  <c r="AJ306" i="21"/>
  <c r="AI306" i="21"/>
  <c r="AH306" i="21"/>
  <c r="AG306" i="21"/>
  <c r="X306" i="21"/>
  <c r="T306" i="21"/>
  <c r="Q306" i="21"/>
  <c r="P306" i="21"/>
  <c r="BO304" i="21"/>
  <c r="BN304" i="21"/>
  <c r="BM304" i="21"/>
  <c r="BL304" i="21"/>
  <c r="BK304" i="21"/>
  <c r="BJ304" i="21"/>
  <c r="BI304" i="21"/>
  <c r="BH304" i="21"/>
  <c r="BG304" i="21"/>
  <c r="BF304" i="21"/>
  <c r="BE304" i="21"/>
  <c r="BD304" i="21"/>
  <c r="BC304" i="21"/>
  <c r="BB304" i="21"/>
  <c r="BA304" i="21"/>
  <c r="AZ304" i="21"/>
  <c r="AY304" i="21"/>
  <c r="AX304" i="21"/>
  <c r="AW304" i="21"/>
  <c r="AV304" i="21"/>
  <c r="AU304" i="21"/>
  <c r="AO304" i="21"/>
  <c r="AN304" i="21"/>
  <c r="AM304" i="21"/>
  <c r="AL304" i="21"/>
  <c r="AK304" i="21"/>
  <c r="AJ304" i="21"/>
  <c r="AI304" i="21"/>
  <c r="AH304" i="21"/>
  <c r="AG304" i="21"/>
  <c r="Y304" i="21"/>
  <c r="T304" i="21"/>
  <c r="Q304" i="21"/>
  <c r="P304" i="21"/>
  <c r="BO301" i="21"/>
  <c r="BN301" i="21"/>
  <c r="BM301" i="21"/>
  <c r="BL301" i="21"/>
  <c r="BK301" i="21"/>
  <c r="BJ301" i="21"/>
  <c r="BI301" i="21"/>
  <c r="BH301" i="21"/>
  <c r="BG301" i="21"/>
  <c r="BF301" i="21"/>
  <c r="BE301" i="21"/>
  <c r="BD301" i="21"/>
  <c r="BC301" i="21"/>
  <c r="BB301" i="21"/>
  <c r="BA301" i="21"/>
  <c r="AZ301" i="21"/>
  <c r="AY301" i="21"/>
  <c r="AX301" i="21"/>
  <c r="AW301" i="21"/>
  <c r="AV301" i="21"/>
  <c r="AU301" i="21"/>
  <c r="AO301" i="21"/>
  <c r="AN301" i="21"/>
  <c r="AM301" i="21"/>
  <c r="AL301" i="21"/>
  <c r="AK301" i="21"/>
  <c r="AJ301" i="21"/>
  <c r="AI301" i="21"/>
  <c r="AH301" i="21"/>
  <c r="AG301" i="21"/>
  <c r="Y301" i="21"/>
  <c r="T301" i="21"/>
  <c r="Q301" i="21"/>
  <c r="P301" i="21"/>
  <c r="BO300" i="21"/>
  <c r="BN300" i="21"/>
  <c r="BM300" i="21"/>
  <c r="BL300" i="21"/>
  <c r="BK300" i="21"/>
  <c r="BJ300" i="21"/>
  <c r="BI300" i="21"/>
  <c r="BH300" i="21"/>
  <c r="BG300" i="21"/>
  <c r="BF300" i="21"/>
  <c r="BE300" i="21"/>
  <c r="BD300" i="21"/>
  <c r="BC300" i="21"/>
  <c r="BB300" i="21"/>
  <c r="BA300" i="21"/>
  <c r="AZ300" i="21"/>
  <c r="AY300" i="21"/>
  <c r="AX300" i="21"/>
  <c r="AW300" i="21"/>
  <c r="AV300" i="21"/>
  <c r="AU300" i="21"/>
  <c r="AO300" i="21"/>
  <c r="AN300" i="21"/>
  <c r="AM300" i="21"/>
  <c r="AL300" i="21"/>
  <c r="AK300" i="21"/>
  <c r="AJ300" i="21"/>
  <c r="AI300" i="21"/>
  <c r="AH300" i="21"/>
  <c r="AG300" i="21"/>
  <c r="X300" i="21"/>
  <c r="T300" i="21"/>
  <c r="Q300" i="21"/>
  <c r="P300" i="21"/>
  <c r="BO298" i="21"/>
  <c r="BN298" i="21"/>
  <c r="BM298" i="21"/>
  <c r="BL298" i="21"/>
  <c r="BK298" i="21"/>
  <c r="BJ298" i="21"/>
  <c r="BI298" i="21"/>
  <c r="BH298" i="21"/>
  <c r="BG298" i="21"/>
  <c r="BF298" i="21"/>
  <c r="BE298" i="21"/>
  <c r="BD298" i="21"/>
  <c r="BC298" i="21"/>
  <c r="BB298" i="21"/>
  <c r="BA298" i="21"/>
  <c r="AZ298" i="21"/>
  <c r="AY298" i="21"/>
  <c r="AX298" i="21"/>
  <c r="AW298" i="21"/>
  <c r="AV298" i="21"/>
  <c r="AU298" i="21"/>
  <c r="AO298" i="21"/>
  <c r="AN298" i="21"/>
  <c r="AM298" i="21"/>
  <c r="AL298" i="21"/>
  <c r="AK298" i="21"/>
  <c r="AJ298" i="21"/>
  <c r="AI298" i="21"/>
  <c r="AH298" i="21"/>
  <c r="AG298" i="21"/>
  <c r="Y298" i="21"/>
  <c r="T298" i="21"/>
  <c r="Q298" i="21"/>
  <c r="P298" i="21"/>
  <c r="BO297" i="21"/>
  <c r="BN297" i="21"/>
  <c r="BM297" i="21"/>
  <c r="BL297" i="21"/>
  <c r="BK297" i="21"/>
  <c r="BJ297" i="21"/>
  <c r="BI297" i="21"/>
  <c r="BH297" i="21"/>
  <c r="BG297" i="21"/>
  <c r="BF297" i="21"/>
  <c r="BE297" i="21"/>
  <c r="BD297" i="21"/>
  <c r="BC297" i="21"/>
  <c r="BB297" i="21"/>
  <c r="BA297" i="21"/>
  <c r="AZ297" i="21"/>
  <c r="AY297" i="21"/>
  <c r="AX297" i="21"/>
  <c r="AW297" i="21"/>
  <c r="AV297" i="21"/>
  <c r="AU297" i="21"/>
  <c r="AO297" i="21"/>
  <c r="AN297" i="21"/>
  <c r="AM297" i="21"/>
  <c r="AL297" i="21"/>
  <c r="AK297" i="21"/>
  <c r="AJ297" i="21"/>
  <c r="AI297" i="21"/>
  <c r="AH297" i="21"/>
  <c r="AG297" i="21"/>
  <c r="X297" i="21"/>
  <c r="T297" i="21"/>
  <c r="Q297" i="21"/>
  <c r="P297" i="21"/>
  <c r="BO295" i="21"/>
  <c r="BN295" i="21"/>
  <c r="BM295" i="21"/>
  <c r="BL295" i="21"/>
  <c r="BK295" i="21"/>
  <c r="BJ295" i="21"/>
  <c r="BI295" i="21"/>
  <c r="BH295" i="21"/>
  <c r="BG295" i="21"/>
  <c r="BF295" i="21"/>
  <c r="BE295" i="21"/>
  <c r="BD295" i="21"/>
  <c r="BC295" i="21"/>
  <c r="BB295" i="21"/>
  <c r="BA295" i="21"/>
  <c r="AZ295" i="21"/>
  <c r="AY295" i="21"/>
  <c r="AX295" i="21"/>
  <c r="AW295" i="21"/>
  <c r="AV295" i="21"/>
  <c r="AU295" i="21"/>
  <c r="AO295" i="21"/>
  <c r="AN295" i="21"/>
  <c r="AM295" i="21"/>
  <c r="AL295" i="21"/>
  <c r="AK295" i="21"/>
  <c r="AJ295" i="21"/>
  <c r="AI295" i="21"/>
  <c r="AH295" i="21"/>
  <c r="AG295" i="21"/>
  <c r="Y295" i="21"/>
  <c r="T295" i="21"/>
  <c r="Q295" i="21"/>
  <c r="P295" i="21"/>
  <c r="BO294" i="21"/>
  <c r="BN294" i="21"/>
  <c r="BM294" i="21"/>
  <c r="BL294" i="21"/>
  <c r="BK294" i="21"/>
  <c r="BJ294" i="21"/>
  <c r="BI294" i="21"/>
  <c r="BH294" i="21"/>
  <c r="BG294" i="21"/>
  <c r="BF294" i="21"/>
  <c r="BE294" i="21"/>
  <c r="BD294" i="21"/>
  <c r="BC294" i="21"/>
  <c r="BB294" i="21"/>
  <c r="BA294" i="21"/>
  <c r="AZ294" i="21"/>
  <c r="AY294" i="21"/>
  <c r="AX294" i="21"/>
  <c r="AW294" i="21"/>
  <c r="AV294" i="21"/>
  <c r="AU294" i="21"/>
  <c r="AO294" i="21"/>
  <c r="AN294" i="21"/>
  <c r="AM294" i="21"/>
  <c r="AL294" i="21"/>
  <c r="AK294" i="21"/>
  <c r="AJ294" i="21"/>
  <c r="AI294" i="21"/>
  <c r="AH294" i="21"/>
  <c r="AG294" i="21"/>
  <c r="X294" i="21"/>
  <c r="T294" i="21"/>
  <c r="Q294" i="21"/>
  <c r="P294" i="21"/>
  <c r="BO292" i="21"/>
  <c r="BN292" i="21"/>
  <c r="BM292" i="21"/>
  <c r="BL292" i="21"/>
  <c r="BK292" i="21"/>
  <c r="BJ292" i="21"/>
  <c r="BI292" i="21"/>
  <c r="BH292" i="21"/>
  <c r="BG292" i="21"/>
  <c r="BF292" i="21"/>
  <c r="BE292" i="21"/>
  <c r="BD292" i="21"/>
  <c r="BC292" i="21"/>
  <c r="BB292" i="21"/>
  <c r="BA292" i="21"/>
  <c r="AZ292" i="21"/>
  <c r="AY292" i="21"/>
  <c r="AX292" i="21"/>
  <c r="AW292" i="21"/>
  <c r="AV292" i="21"/>
  <c r="AU292" i="21"/>
  <c r="AO292" i="21"/>
  <c r="AN292" i="21"/>
  <c r="AM292" i="21"/>
  <c r="AL292" i="21"/>
  <c r="AK292" i="21"/>
  <c r="AJ292" i="21"/>
  <c r="AI292" i="21"/>
  <c r="AH292" i="21"/>
  <c r="AG292" i="21"/>
  <c r="Y292" i="21"/>
  <c r="T292" i="21"/>
  <c r="Q292" i="21"/>
  <c r="P292" i="21"/>
  <c r="BO291" i="21"/>
  <c r="BN291" i="21"/>
  <c r="BM291" i="21"/>
  <c r="BL291" i="21"/>
  <c r="BK291" i="21"/>
  <c r="BJ291" i="21"/>
  <c r="BI291" i="21"/>
  <c r="BH291" i="21"/>
  <c r="BG291" i="21"/>
  <c r="BF291" i="21"/>
  <c r="BE291" i="21"/>
  <c r="BD291" i="21"/>
  <c r="BC291" i="21"/>
  <c r="BB291" i="21"/>
  <c r="BA291" i="21"/>
  <c r="AZ291" i="21"/>
  <c r="AY291" i="21"/>
  <c r="AX291" i="21"/>
  <c r="AW291" i="21"/>
  <c r="AV291" i="21"/>
  <c r="AU291" i="21"/>
  <c r="AO291" i="21"/>
  <c r="AN291" i="21"/>
  <c r="AM291" i="21"/>
  <c r="AL291" i="21"/>
  <c r="AK291" i="21"/>
  <c r="AJ291" i="21"/>
  <c r="AI291" i="21"/>
  <c r="AH291" i="21"/>
  <c r="AG291" i="21"/>
  <c r="BO290" i="21"/>
  <c r="BN290" i="21"/>
  <c r="BM290" i="21"/>
  <c r="BL290" i="21"/>
  <c r="BK290" i="21"/>
  <c r="BJ290" i="21"/>
  <c r="BI290" i="21"/>
  <c r="BH290" i="21"/>
  <c r="BG290" i="21"/>
  <c r="BF290" i="21"/>
  <c r="BE290" i="21"/>
  <c r="BD290" i="21"/>
  <c r="BC290" i="21"/>
  <c r="BB290" i="21"/>
  <c r="BA290" i="21"/>
  <c r="AZ290" i="21"/>
  <c r="AY290" i="21"/>
  <c r="AX290" i="21"/>
  <c r="AW290" i="21"/>
  <c r="AV290" i="21"/>
  <c r="AU290" i="21"/>
  <c r="AO290" i="21"/>
  <c r="AN290" i="21"/>
  <c r="AM290" i="21"/>
  <c r="AL290" i="21"/>
  <c r="AK290" i="21"/>
  <c r="AJ290" i="21"/>
  <c r="AI290" i="21"/>
  <c r="AH290" i="21"/>
  <c r="AG290" i="21"/>
  <c r="X290" i="21"/>
  <c r="T290" i="21"/>
  <c r="Q290" i="21"/>
  <c r="P290" i="21"/>
  <c r="BO288" i="21"/>
  <c r="BN288" i="21"/>
  <c r="BM288" i="21"/>
  <c r="BL288" i="21"/>
  <c r="BK288" i="21"/>
  <c r="BJ288" i="21"/>
  <c r="BI288" i="21"/>
  <c r="BH288" i="21"/>
  <c r="BG288" i="21"/>
  <c r="BF288" i="21"/>
  <c r="BE288" i="21"/>
  <c r="BD288" i="21"/>
  <c r="BC288" i="21"/>
  <c r="BB288" i="21"/>
  <c r="BA288" i="21"/>
  <c r="AZ288" i="21"/>
  <c r="AY288" i="21"/>
  <c r="AX288" i="21"/>
  <c r="AW288" i="21"/>
  <c r="AV288" i="21"/>
  <c r="AU288" i="21"/>
  <c r="AO288" i="21"/>
  <c r="AN288" i="21"/>
  <c r="AM288" i="21"/>
  <c r="AL288" i="21"/>
  <c r="AK288" i="21"/>
  <c r="AJ288" i="21"/>
  <c r="AI288" i="21"/>
  <c r="AH288" i="21"/>
  <c r="AG288" i="21"/>
  <c r="Y288" i="21"/>
  <c r="T288" i="21"/>
  <c r="Q288" i="21"/>
  <c r="P288" i="21"/>
  <c r="BO287" i="21"/>
  <c r="BN287" i="21"/>
  <c r="BM287" i="21"/>
  <c r="BL287" i="21"/>
  <c r="BK287" i="21"/>
  <c r="BJ287" i="21"/>
  <c r="BI287" i="21"/>
  <c r="BH287" i="21"/>
  <c r="BG287" i="21"/>
  <c r="BF287" i="21"/>
  <c r="BE287" i="21"/>
  <c r="BD287" i="21"/>
  <c r="BC287" i="21"/>
  <c r="BB287" i="21"/>
  <c r="BA287" i="21"/>
  <c r="AZ287" i="21"/>
  <c r="AY287" i="21"/>
  <c r="AX287" i="21"/>
  <c r="AW287" i="21"/>
  <c r="AV287" i="21"/>
  <c r="AU287" i="21"/>
  <c r="AO287" i="21"/>
  <c r="AN287" i="21"/>
  <c r="AM287" i="21"/>
  <c r="AL287" i="21"/>
  <c r="AK287" i="21"/>
  <c r="AJ287" i="21"/>
  <c r="AI287" i="21"/>
  <c r="AH287" i="21"/>
  <c r="AG287" i="21"/>
  <c r="X287" i="21"/>
  <c r="T287" i="21"/>
  <c r="Q287" i="21"/>
  <c r="P287" i="21"/>
  <c r="BO285" i="21"/>
  <c r="BN285" i="21"/>
  <c r="BM285" i="21"/>
  <c r="BL285" i="21"/>
  <c r="BK285" i="21"/>
  <c r="BJ285" i="21"/>
  <c r="BI285" i="21"/>
  <c r="BH285" i="21"/>
  <c r="BG285" i="21"/>
  <c r="BF285" i="21"/>
  <c r="BE285" i="21"/>
  <c r="BD285" i="21"/>
  <c r="BC285" i="21"/>
  <c r="BB285" i="21"/>
  <c r="BA285" i="21"/>
  <c r="AZ285" i="21"/>
  <c r="AY285" i="21"/>
  <c r="AX285" i="21"/>
  <c r="AW285" i="21"/>
  <c r="AV285" i="21"/>
  <c r="AU285" i="21"/>
  <c r="AO285" i="21"/>
  <c r="AN285" i="21"/>
  <c r="AM285" i="21"/>
  <c r="AL285" i="21"/>
  <c r="AK285" i="21"/>
  <c r="AJ285" i="21"/>
  <c r="AI285" i="21"/>
  <c r="AH285" i="21"/>
  <c r="AG285" i="21"/>
  <c r="Y285" i="21"/>
  <c r="T285" i="21"/>
  <c r="Q285" i="21"/>
  <c r="P285" i="21"/>
  <c r="BO284" i="21"/>
  <c r="BN284" i="21"/>
  <c r="BM284" i="21"/>
  <c r="BL284" i="21"/>
  <c r="BK284" i="21"/>
  <c r="BJ284" i="21"/>
  <c r="BI284" i="21"/>
  <c r="BH284" i="21"/>
  <c r="BG284" i="21"/>
  <c r="BF284" i="21"/>
  <c r="BE284" i="21"/>
  <c r="BD284" i="21"/>
  <c r="BC284" i="21"/>
  <c r="BB284" i="21"/>
  <c r="BA284" i="21"/>
  <c r="AZ284" i="21"/>
  <c r="AY284" i="21"/>
  <c r="AX284" i="21"/>
  <c r="AW284" i="21"/>
  <c r="AV284" i="21"/>
  <c r="AU284" i="21"/>
  <c r="AO284" i="21"/>
  <c r="AN284" i="21"/>
  <c r="AM284" i="21"/>
  <c r="AL284" i="21"/>
  <c r="AK284" i="21"/>
  <c r="AJ284" i="21"/>
  <c r="AI284" i="21"/>
  <c r="AH284" i="21"/>
  <c r="AG284" i="21"/>
  <c r="X284" i="21"/>
  <c r="T284" i="21"/>
  <c r="Q284" i="21"/>
  <c r="P284" i="21"/>
  <c r="BO282" i="21"/>
  <c r="BN282" i="21"/>
  <c r="BM282" i="21"/>
  <c r="BL282" i="21"/>
  <c r="BK282" i="21"/>
  <c r="BJ282" i="21"/>
  <c r="BI282" i="21"/>
  <c r="BH282" i="21"/>
  <c r="BG282" i="21"/>
  <c r="BF282" i="21"/>
  <c r="BE282" i="21"/>
  <c r="BD282" i="21"/>
  <c r="BC282" i="21"/>
  <c r="BB282" i="21"/>
  <c r="BA282" i="21"/>
  <c r="AZ282" i="21"/>
  <c r="AY282" i="21"/>
  <c r="AX282" i="21"/>
  <c r="AW282" i="21"/>
  <c r="AV282" i="21"/>
  <c r="AU282" i="21"/>
  <c r="AO282" i="21"/>
  <c r="AN282" i="21"/>
  <c r="AM282" i="21"/>
  <c r="AL282" i="21"/>
  <c r="AK282" i="21"/>
  <c r="AJ282" i="21"/>
  <c r="AI282" i="21"/>
  <c r="AH282" i="21"/>
  <c r="AG282" i="21"/>
  <c r="Y282" i="21"/>
  <c r="T282" i="21"/>
  <c r="Q282" i="21"/>
  <c r="P282" i="21"/>
  <c r="BO281" i="21"/>
  <c r="BN281" i="21"/>
  <c r="BM281" i="21"/>
  <c r="BL281" i="21"/>
  <c r="BK281" i="21"/>
  <c r="BJ281" i="21"/>
  <c r="BI281" i="21"/>
  <c r="BH281" i="21"/>
  <c r="BG281" i="21"/>
  <c r="BF281" i="21"/>
  <c r="BE281" i="21"/>
  <c r="BD281" i="21"/>
  <c r="BC281" i="21"/>
  <c r="BB281" i="21"/>
  <c r="BA281" i="21"/>
  <c r="AZ281" i="21"/>
  <c r="AY281" i="21"/>
  <c r="AX281" i="21"/>
  <c r="AW281" i="21"/>
  <c r="AV281" i="21"/>
  <c r="AU281" i="21"/>
  <c r="AO281" i="21"/>
  <c r="AN281" i="21"/>
  <c r="AM281" i="21"/>
  <c r="AL281" i="21"/>
  <c r="AK281" i="21"/>
  <c r="AJ281" i="21"/>
  <c r="AI281" i="21"/>
  <c r="AH281" i="21"/>
  <c r="AG281" i="21"/>
  <c r="X281" i="21"/>
  <c r="T281" i="21"/>
  <c r="Q281" i="21"/>
  <c r="P281" i="21"/>
  <c r="BO279" i="21"/>
  <c r="BN279" i="21"/>
  <c r="BM279" i="21"/>
  <c r="BL279" i="21"/>
  <c r="BK279" i="21"/>
  <c r="BJ279" i="21"/>
  <c r="BI279" i="21"/>
  <c r="BH279" i="21"/>
  <c r="BG279" i="21"/>
  <c r="BF279" i="21"/>
  <c r="BE279" i="21"/>
  <c r="BD279" i="21"/>
  <c r="BC279" i="21"/>
  <c r="BB279" i="21"/>
  <c r="BA279" i="21"/>
  <c r="AZ279" i="21"/>
  <c r="AY279" i="21"/>
  <c r="AX279" i="21"/>
  <c r="AW279" i="21"/>
  <c r="AV279" i="21"/>
  <c r="AU279" i="21"/>
  <c r="AO279" i="21"/>
  <c r="AN279" i="21"/>
  <c r="AM279" i="21"/>
  <c r="AL279" i="21"/>
  <c r="AK279" i="21"/>
  <c r="AJ279" i="21"/>
  <c r="AI279" i="21"/>
  <c r="AH279" i="21"/>
  <c r="AG279" i="21"/>
  <c r="Y279" i="21"/>
  <c r="T279" i="21"/>
  <c r="Q279" i="21"/>
  <c r="P279" i="21"/>
  <c r="BO278" i="21"/>
  <c r="BN278" i="21"/>
  <c r="BM278" i="21"/>
  <c r="BL278" i="21"/>
  <c r="BK278" i="21"/>
  <c r="BJ278" i="21"/>
  <c r="BI278" i="21"/>
  <c r="BH278" i="21"/>
  <c r="BG278" i="21"/>
  <c r="BF278" i="21"/>
  <c r="BE278" i="21"/>
  <c r="BD278" i="21"/>
  <c r="BC278" i="21"/>
  <c r="BB278" i="21"/>
  <c r="BA278" i="21"/>
  <c r="AZ278" i="21"/>
  <c r="AY278" i="21"/>
  <c r="AX278" i="21"/>
  <c r="AW278" i="21"/>
  <c r="AV278" i="21"/>
  <c r="AU278" i="21"/>
  <c r="AO278" i="21"/>
  <c r="AN278" i="21"/>
  <c r="AM278" i="21"/>
  <c r="AL278" i="21"/>
  <c r="AK278" i="21"/>
  <c r="AJ278" i="21"/>
  <c r="AI278" i="21"/>
  <c r="AH278" i="21"/>
  <c r="AG278" i="21"/>
  <c r="X278" i="21"/>
  <c r="T278" i="21"/>
  <c r="Q278" i="21"/>
  <c r="P278" i="21"/>
  <c r="BO276" i="21"/>
  <c r="BN276" i="21"/>
  <c r="BM276" i="21"/>
  <c r="BL276" i="21"/>
  <c r="BK276" i="21"/>
  <c r="BJ276" i="21"/>
  <c r="BI276" i="21"/>
  <c r="BH276" i="21"/>
  <c r="BG276" i="21"/>
  <c r="BF276" i="21"/>
  <c r="BE276" i="21"/>
  <c r="BD276" i="21"/>
  <c r="BC276" i="21"/>
  <c r="BB276" i="21"/>
  <c r="BA276" i="21"/>
  <c r="AZ276" i="21"/>
  <c r="AY276" i="21"/>
  <c r="AX276" i="21"/>
  <c r="AW276" i="21"/>
  <c r="AV276" i="21"/>
  <c r="AU276" i="21"/>
  <c r="AO276" i="21"/>
  <c r="AN276" i="21"/>
  <c r="AM276" i="21"/>
  <c r="AL276" i="21"/>
  <c r="AK276" i="21"/>
  <c r="AJ276" i="21"/>
  <c r="AI276" i="21"/>
  <c r="AH276" i="21"/>
  <c r="AG276" i="21"/>
  <c r="Y276" i="21"/>
  <c r="T276" i="21"/>
  <c r="Q276" i="21"/>
  <c r="P276" i="21"/>
  <c r="BO275" i="21"/>
  <c r="BN275" i="21"/>
  <c r="BM275" i="21"/>
  <c r="BL275" i="21"/>
  <c r="BK275" i="21"/>
  <c r="BJ275" i="21"/>
  <c r="BI275" i="21"/>
  <c r="BH275" i="21"/>
  <c r="BG275" i="21"/>
  <c r="BF275" i="21"/>
  <c r="BE275" i="21"/>
  <c r="BD275" i="21"/>
  <c r="BC275" i="21"/>
  <c r="BB275" i="21"/>
  <c r="BA275" i="21"/>
  <c r="AZ275" i="21"/>
  <c r="AY275" i="21"/>
  <c r="AX275" i="21"/>
  <c r="AW275" i="21"/>
  <c r="AV275" i="21"/>
  <c r="AU275" i="21"/>
  <c r="AO275" i="21"/>
  <c r="AN275" i="21"/>
  <c r="AM275" i="21"/>
  <c r="AL275" i="21"/>
  <c r="AK275" i="21"/>
  <c r="AJ275" i="21"/>
  <c r="AI275" i="21"/>
  <c r="AH275" i="21"/>
  <c r="AG275" i="21"/>
  <c r="X275" i="21"/>
  <c r="T275" i="21"/>
  <c r="Q275" i="21"/>
  <c r="P275" i="21"/>
  <c r="BO273" i="21"/>
  <c r="BN273" i="21"/>
  <c r="BM273" i="21"/>
  <c r="BL273" i="21"/>
  <c r="BK273" i="21"/>
  <c r="BJ273" i="21"/>
  <c r="BI273" i="21"/>
  <c r="BH273" i="21"/>
  <c r="BG273" i="21"/>
  <c r="BF273" i="21"/>
  <c r="BE273" i="21"/>
  <c r="BD273" i="21"/>
  <c r="BC273" i="21"/>
  <c r="BB273" i="21"/>
  <c r="BA273" i="21"/>
  <c r="AZ273" i="21"/>
  <c r="AY273" i="21"/>
  <c r="AX273" i="21"/>
  <c r="AW273" i="21"/>
  <c r="AV273" i="21"/>
  <c r="AU273" i="21"/>
  <c r="AO273" i="21"/>
  <c r="AN273" i="21"/>
  <c r="AM273" i="21"/>
  <c r="AL273" i="21"/>
  <c r="AK273" i="21"/>
  <c r="AJ273" i="21"/>
  <c r="AI273" i="21"/>
  <c r="AH273" i="21"/>
  <c r="AG273" i="21"/>
  <c r="Y273" i="21"/>
  <c r="T273" i="21"/>
  <c r="Q273" i="21"/>
  <c r="P273" i="21"/>
  <c r="BO272" i="21"/>
  <c r="BN272" i="21"/>
  <c r="BM272" i="21"/>
  <c r="BL272" i="21"/>
  <c r="BK272" i="21"/>
  <c r="BJ272" i="21"/>
  <c r="BI272" i="21"/>
  <c r="BH272" i="21"/>
  <c r="BG272" i="21"/>
  <c r="BF272" i="21"/>
  <c r="BE272" i="21"/>
  <c r="BD272" i="21"/>
  <c r="BC272" i="21"/>
  <c r="BB272" i="21"/>
  <c r="BA272" i="21"/>
  <c r="AZ272" i="21"/>
  <c r="AY272" i="21"/>
  <c r="AX272" i="21"/>
  <c r="AW272" i="21"/>
  <c r="AV272" i="21"/>
  <c r="AU272" i="21"/>
  <c r="AO272" i="21"/>
  <c r="AN272" i="21"/>
  <c r="AM272" i="21"/>
  <c r="AL272" i="21"/>
  <c r="AK272" i="21"/>
  <c r="AJ272" i="21"/>
  <c r="AI272" i="21"/>
  <c r="AH272" i="21"/>
  <c r="AG272" i="21"/>
  <c r="X272" i="21"/>
  <c r="T272" i="21"/>
  <c r="Q272" i="21"/>
  <c r="P272" i="21"/>
  <c r="BO270" i="21"/>
  <c r="BN270" i="21"/>
  <c r="BM270" i="21"/>
  <c r="BL270" i="21"/>
  <c r="BK270" i="21"/>
  <c r="BJ270" i="21"/>
  <c r="BI270" i="21"/>
  <c r="BH270" i="21"/>
  <c r="BG270" i="21"/>
  <c r="BF270" i="21"/>
  <c r="BE270" i="21"/>
  <c r="BD270" i="21"/>
  <c r="BC270" i="21"/>
  <c r="BB270" i="21"/>
  <c r="BA270" i="21"/>
  <c r="AZ270" i="21"/>
  <c r="AY270" i="21"/>
  <c r="AX270" i="21"/>
  <c r="AW270" i="21"/>
  <c r="AV270" i="21"/>
  <c r="AU270" i="21"/>
  <c r="AO270" i="21"/>
  <c r="AN270" i="21"/>
  <c r="AM270" i="21"/>
  <c r="AL270" i="21"/>
  <c r="AK270" i="21"/>
  <c r="AJ270" i="21"/>
  <c r="AI270" i="21"/>
  <c r="AH270" i="21"/>
  <c r="AG270" i="21"/>
  <c r="Y270" i="21"/>
  <c r="T270" i="21"/>
  <c r="Q270" i="21"/>
  <c r="P270" i="21"/>
  <c r="BO269" i="21"/>
  <c r="BN269" i="21"/>
  <c r="BM269" i="21"/>
  <c r="BL269" i="21"/>
  <c r="BK269" i="21"/>
  <c r="BJ269" i="21"/>
  <c r="BI269" i="21"/>
  <c r="BH269" i="21"/>
  <c r="BG269" i="21"/>
  <c r="BF269" i="21"/>
  <c r="BE269" i="21"/>
  <c r="BD269" i="21"/>
  <c r="BC269" i="21"/>
  <c r="BB269" i="21"/>
  <c r="BA269" i="21"/>
  <c r="AZ269" i="21"/>
  <c r="AY269" i="21"/>
  <c r="AX269" i="21"/>
  <c r="AW269" i="21"/>
  <c r="AV269" i="21"/>
  <c r="AU269" i="21"/>
  <c r="AO269" i="21"/>
  <c r="AN269" i="21"/>
  <c r="AM269" i="21"/>
  <c r="AL269" i="21"/>
  <c r="AK269" i="21"/>
  <c r="AJ269" i="21"/>
  <c r="AI269" i="21"/>
  <c r="AH269" i="21"/>
  <c r="AG269" i="21"/>
  <c r="X269" i="21"/>
  <c r="T269" i="21"/>
  <c r="Q269" i="21"/>
  <c r="P269" i="21"/>
  <c r="BO267" i="21"/>
  <c r="BN267" i="21"/>
  <c r="BM267" i="21"/>
  <c r="BL267" i="21"/>
  <c r="BK267" i="21"/>
  <c r="BJ267" i="21"/>
  <c r="BI267" i="21"/>
  <c r="BH267" i="21"/>
  <c r="BG267" i="21"/>
  <c r="BF267" i="21"/>
  <c r="BE267" i="21"/>
  <c r="BD267" i="21"/>
  <c r="BC267" i="21"/>
  <c r="BB267" i="21"/>
  <c r="BA267" i="21"/>
  <c r="AZ267" i="21"/>
  <c r="AY267" i="21"/>
  <c r="AX267" i="21"/>
  <c r="AW267" i="21"/>
  <c r="AV267" i="21"/>
  <c r="AU267" i="21"/>
  <c r="AO267" i="21"/>
  <c r="AN267" i="21"/>
  <c r="AM267" i="21"/>
  <c r="AL267" i="21"/>
  <c r="AK267" i="21"/>
  <c r="AJ267" i="21"/>
  <c r="AI267" i="21"/>
  <c r="AH267" i="21"/>
  <c r="AG267" i="21"/>
  <c r="Y267" i="21"/>
  <c r="T267" i="21"/>
  <c r="Q267" i="21"/>
  <c r="P267" i="21"/>
  <c r="BO266" i="21"/>
  <c r="BN266" i="21"/>
  <c r="BM266" i="21"/>
  <c r="BL266" i="21"/>
  <c r="BK266" i="21"/>
  <c r="BJ266" i="21"/>
  <c r="BI266" i="21"/>
  <c r="BH266" i="21"/>
  <c r="BG266" i="21"/>
  <c r="BF266" i="21"/>
  <c r="BE266" i="21"/>
  <c r="BD266" i="21"/>
  <c r="BC266" i="21"/>
  <c r="BB266" i="21"/>
  <c r="BA266" i="21"/>
  <c r="AZ266" i="21"/>
  <c r="AY266" i="21"/>
  <c r="AX266" i="21"/>
  <c r="AW266" i="21"/>
  <c r="AV266" i="21"/>
  <c r="AU266" i="21"/>
  <c r="AO266" i="21"/>
  <c r="AN266" i="21"/>
  <c r="AM266" i="21"/>
  <c r="AL266" i="21"/>
  <c r="AK266" i="21"/>
  <c r="AJ266" i="21"/>
  <c r="AI266" i="21"/>
  <c r="AH266" i="21"/>
  <c r="AG266" i="21"/>
  <c r="X266" i="21"/>
  <c r="T266" i="21"/>
  <c r="Q266" i="21"/>
  <c r="P266" i="21"/>
  <c r="BO264" i="21"/>
  <c r="BN264" i="21"/>
  <c r="BM264" i="21"/>
  <c r="BL264" i="21"/>
  <c r="BK264" i="21"/>
  <c r="BJ264" i="21"/>
  <c r="BI264" i="21"/>
  <c r="BH264" i="21"/>
  <c r="BG264" i="21"/>
  <c r="BF264" i="21"/>
  <c r="BE264" i="21"/>
  <c r="BD264" i="21"/>
  <c r="BC264" i="21"/>
  <c r="BB264" i="21"/>
  <c r="BA264" i="21"/>
  <c r="AZ264" i="21"/>
  <c r="AY264" i="21"/>
  <c r="AX264" i="21"/>
  <c r="AW264" i="21"/>
  <c r="AV264" i="21"/>
  <c r="AU264" i="21"/>
  <c r="AO264" i="21"/>
  <c r="AN264" i="21"/>
  <c r="AM264" i="21"/>
  <c r="AL264" i="21"/>
  <c r="AK264" i="21"/>
  <c r="AJ264" i="21"/>
  <c r="AI264" i="21"/>
  <c r="AH264" i="21"/>
  <c r="AG264" i="21"/>
  <c r="Y264" i="21"/>
  <c r="T264" i="21"/>
  <c r="Q264" i="21"/>
  <c r="P264" i="21"/>
  <c r="BO263" i="21"/>
  <c r="BN263" i="21"/>
  <c r="BM263" i="21"/>
  <c r="BL263" i="21"/>
  <c r="BK263" i="21"/>
  <c r="BJ263" i="21"/>
  <c r="BI263" i="21"/>
  <c r="BH263" i="21"/>
  <c r="BG263" i="21"/>
  <c r="BF263" i="21"/>
  <c r="BE263" i="21"/>
  <c r="BD263" i="21"/>
  <c r="BC263" i="21"/>
  <c r="BB263" i="21"/>
  <c r="BA263" i="21"/>
  <c r="AZ263" i="21"/>
  <c r="AY263" i="21"/>
  <c r="AX263" i="21"/>
  <c r="AW263" i="21"/>
  <c r="AV263" i="21"/>
  <c r="AU263" i="21"/>
  <c r="AO263" i="21"/>
  <c r="AN263" i="21"/>
  <c r="AM263" i="21"/>
  <c r="AL263" i="21"/>
  <c r="AK263" i="21"/>
  <c r="AJ263" i="21"/>
  <c r="AI263" i="21"/>
  <c r="AH263" i="21"/>
  <c r="AG263" i="21"/>
  <c r="X263" i="21"/>
  <c r="T263" i="21"/>
  <c r="Q263" i="21"/>
  <c r="P263" i="21"/>
  <c r="BO261" i="21"/>
  <c r="BN261" i="21"/>
  <c r="BM261" i="21"/>
  <c r="BL261" i="21"/>
  <c r="BK261" i="21"/>
  <c r="BJ261" i="21"/>
  <c r="BI261" i="21"/>
  <c r="BH261" i="21"/>
  <c r="BG261" i="21"/>
  <c r="BF261" i="21"/>
  <c r="BE261" i="21"/>
  <c r="BD261" i="21"/>
  <c r="BC261" i="21"/>
  <c r="BB261" i="21"/>
  <c r="BA261" i="21"/>
  <c r="AZ261" i="21"/>
  <c r="AY261" i="21"/>
  <c r="AX261" i="21"/>
  <c r="AW261" i="21"/>
  <c r="AV261" i="21"/>
  <c r="AU261" i="21"/>
  <c r="AO261" i="21"/>
  <c r="AN261" i="21"/>
  <c r="AM261" i="21"/>
  <c r="AL261" i="21"/>
  <c r="AK261" i="21"/>
  <c r="AJ261" i="21"/>
  <c r="AI261" i="21"/>
  <c r="AH261" i="21"/>
  <c r="AG261" i="21"/>
  <c r="Y261" i="21"/>
  <c r="T261" i="21"/>
  <c r="Q261" i="21"/>
  <c r="P261" i="21"/>
  <c r="BO260" i="21"/>
  <c r="BN260" i="21"/>
  <c r="BM260" i="21"/>
  <c r="BL260" i="21"/>
  <c r="BK260" i="21"/>
  <c r="BJ260" i="21"/>
  <c r="BI260" i="21"/>
  <c r="BH260" i="21"/>
  <c r="BG260" i="21"/>
  <c r="BF260" i="21"/>
  <c r="BE260" i="21"/>
  <c r="BD260" i="21"/>
  <c r="BC260" i="21"/>
  <c r="BB260" i="21"/>
  <c r="BA260" i="21"/>
  <c r="AZ260" i="21"/>
  <c r="AY260" i="21"/>
  <c r="AX260" i="21"/>
  <c r="AW260" i="21"/>
  <c r="AV260" i="21"/>
  <c r="AU260" i="21"/>
  <c r="AO260" i="21"/>
  <c r="AN260" i="21"/>
  <c r="AM260" i="21"/>
  <c r="AL260" i="21"/>
  <c r="AK260" i="21"/>
  <c r="AJ260" i="21"/>
  <c r="AI260" i="21"/>
  <c r="AH260" i="21"/>
  <c r="AG260" i="21"/>
  <c r="X260" i="21"/>
  <c r="T260" i="21"/>
  <c r="Q260" i="21"/>
  <c r="P260" i="21"/>
  <c r="BO258" i="21"/>
  <c r="BN258" i="21"/>
  <c r="BM258" i="21"/>
  <c r="BL258" i="21"/>
  <c r="BK258" i="21"/>
  <c r="BJ258" i="21"/>
  <c r="BI258" i="21"/>
  <c r="BH258" i="21"/>
  <c r="BG258" i="21"/>
  <c r="BF258" i="21"/>
  <c r="BE258" i="21"/>
  <c r="BD258" i="21"/>
  <c r="BC258" i="21"/>
  <c r="BB258" i="21"/>
  <c r="BA258" i="21"/>
  <c r="AZ258" i="21"/>
  <c r="AY258" i="21"/>
  <c r="AX258" i="21"/>
  <c r="AW258" i="21"/>
  <c r="AV258" i="21"/>
  <c r="AU258" i="21"/>
  <c r="AO258" i="21"/>
  <c r="AN258" i="21"/>
  <c r="AM258" i="21"/>
  <c r="AL258" i="21"/>
  <c r="AK258" i="21"/>
  <c r="AJ258" i="21"/>
  <c r="AI258" i="21"/>
  <c r="AH258" i="21"/>
  <c r="AG258" i="21"/>
  <c r="Y258" i="21"/>
  <c r="T258" i="21"/>
  <c r="Q258" i="21"/>
  <c r="P258" i="21"/>
  <c r="BO257" i="21"/>
  <c r="BN257" i="21"/>
  <c r="BM257" i="21"/>
  <c r="BL257" i="21"/>
  <c r="BK257" i="21"/>
  <c r="BJ257" i="21"/>
  <c r="BI257" i="21"/>
  <c r="BH257" i="21"/>
  <c r="BG257" i="21"/>
  <c r="BF257" i="21"/>
  <c r="BE257" i="21"/>
  <c r="BD257" i="21"/>
  <c r="BC257" i="21"/>
  <c r="BB257" i="21"/>
  <c r="BA257" i="21"/>
  <c r="AZ257" i="21"/>
  <c r="AY257" i="21"/>
  <c r="AX257" i="21"/>
  <c r="AW257" i="21"/>
  <c r="AV257" i="21"/>
  <c r="AU257" i="21"/>
  <c r="AO257" i="21"/>
  <c r="AN257" i="21"/>
  <c r="AM257" i="21"/>
  <c r="AL257" i="21"/>
  <c r="AK257" i="21"/>
  <c r="AJ257" i="21"/>
  <c r="AI257" i="21"/>
  <c r="AH257" i="21"/>
  <c r="AG257" i="21"/>
  <c r="X257" i="21"/>
  <c r="T257" i="21"/>
  <c r="Q257" i="21"/>
  <c r="P257" i="21"/>
  <c r="BO255" i="21"/>
  <c r="BN255" i="21"/>
  <c r="BM255" i="21"/>
  <c r="BL255" i="21"/>
  <c r="BK255" i="21"/>
  <c r="BJ255" i="21"/>
  <c r="BI255" i="21"/>
  <c r="BH255" i="21"/>
  <c r="BG255" i="21"/>
  <c r="BF255" i="21"/>
  <c r="BE255" i="21"/>
  <c r="BD255" i="21"/>
  <c r="BC255" i="21"/>
  <c r="BB255" i="21"/>
  <c r="BA255" i="21"/>
  <c r="AZ255" i="21"/>
  <c r="AY255" i="21"/>
  <c r="AX255" i="21"/>
  <c r="AW255" i="21"/>
  <c r="AV255" i="21"/>
  <c r="AU255" i="21"/>
  <c r="AO255" i="21"/>
  <c r="AN255" i="21"/>
  <c r="AM255" i="21"/>
  <c r="AL255" i="21"/>
  <c r="AK255" i="21"/>
  <c r="AJ255" i="21"/>
  <c r="AI255" i="21"/>
  <c r="AH255" i="21"/>
  <c r="AG255" i="21"/>
  <c r="Y255" i="21"/>
  <c r="T255" i="21"/>
  <c r="Q255" i="21"/>
  <c r="P255" i="21"/>
  <c r="BO254" i="21"/>
  <c r="BN254" i="21"/>
  <c r="BM254" i="21"/>
  <c r="BL254" i="21"/>
  <c r="BK254" i="21"/>
  <c r="BJ254" i="21"/>
  <c r="BI254" i="21"/>
  <c r="BH254" i="21"/>
  <c r="BG254" i="21"/>
  <c r="BF254" i="21"/>
  <c r="BE254" i="21"/>
  <c r="BD254" i="21"/>
  <c r="BC254" i="21"/>
  <c r="BB254" i="21"/>
  <c r="BA254" i="21"/>
  <c r="AZ254" i="21"/>
  <c r="AY254" i="21"/>
  <c r="AX254" i="21"/>
  <c r="AW254" i="21"/>
  <c r="AV254" i="21"/>
  <c r="AU254" i="21"/>
  <c r="AO254" i="21"/>
  <c r="AN254" i="21"/>
  <c r="AM254" i="21"/>
  <c r="AL254" i="21"/>
  <c r="AK254" i="21"/>
  <c r="AJ254" i="21"/>
  <c r="AI254" i="21"/>
  <c r="AH254" i="21"/>
  <c r="AG254" i="21"/>
  <c r="X254" i="21"/>
  <c r="T254" i="21"/>
  <c r="Q254" i="21"/>
  <c r="P254" i="21"/>
  <c r="BO252" i="21"/>
  <c r="BN252" i="21"/>
  <c r="BM252" i="21"/>
  <c r="BL252" i="21"/>
  <c r="BK252" i="21"/>
  <c r="BJ252" i="21"/>
  <c r="BI252" i="21"/>
  <c r="BH252" i="21"/>
  <c r="BG252" i="21"/>
  <c r="BF252" i="21"/>
  <c r="BE252" i="21"/>
  <c r="BD252" i="21"/>
  <c r="BC252" i="21"/>
  <c r="BB252" i="21"/>
  <c r="BA252" i="21"/>
  <c r="AZ252" i="21"/>
  <c r="AY252" i="21"/>
  <c r="AX252" i="21"/>
  <c r="AW252" i="21"/>
  <c r="AV252" i="21"/>
  <c r="AU252" i="21"/>
  <c r="AO252" i="21"/>
  <c r="AN252" i="21"/>
  <c r="AM252" i="21"/>
  <c r="AL252" i="21"/>
  <c r="AK252" i="21"/>
  <c r="AJ252" i="21"/>
  <c r="AI252" i="21"/>
  <c r="AH252" i="21"/>
  <c r="AG252" i="21"/>
  <c r="Y252" i="21"/>
  <c r="T252" i="21"/>
  <c r="Q252" i="21"/>
  <c r="P252" i="21"/>
  <c r="BO251" i="21"/>
  <c r="BN251" i="21"/>
  <c r="BM251" i="21"/>
  <c r="BL251" i="21"/>
  <c r="BK251" i="21"/>
  <c r="BJ251" i="21"/>
  <c r="BI251" i="21"/>
  <c r="BH251" i="21"/>
  <c r="BG251" i="21"/>
  <c r="BF251" i="21"/>
  <c r="BE251" i="21"/>
  <c r="BD251" i="21"/>
  <c r="BC251" i="21"/>
  <c r="BB251" i="21"/>
  <c r="BA251" i="21"/>
  <c r="AZ251" i="21"/>
  <c r="AY251" i="21"/>
  <c r="AX251" i="21"/>
  <c r="AW251" i="21"/>
  <c r="AV251" i="21"/>
  <c r="AU251" i="21"/>
  <c r="AO251" i="21"/>
  <c r="AN251" i="21"/>
  <c r="AM251" i="21"/>
  <c r="AL251" i="21"/>
  <c r="AK251" i="21"/>
  <c r="AJ251" i="21"/>
  <c r="AI251" i="21"/>
  <c r="AH251" i="21"/>
  <c r="AG251" i="21"/>
  <c r="X251" i="21"/>
  <c r="T251" i="21"/>
  <c r="Q251" i="21"/>
  <c r="P251" i="21"/>
  <c r="BO249" i="21"/>
  <c r="BN249" i="21"/>
  <c r="BM249" i="21"/>
  <c r="BL249" i="21"/>
  <c r="BK249" i="21"/>
  <c r="BJ249" i="21"/>
  <c r="BI249" i="21"/>
  <c r="BH249" i="21"/>
  <c r="BG249" i="21"/>
  <c r="BF249" i="21"/>
  <c r="BE249" i="21"/>
  <c r="BD249" i="21"/>
  <c r="BC249" i="21"/>
  <c r="BB249" i="21"/>
  <c r="BA249" i="21"/>
  <c r="AZ249" i="21"/>
  <c r="AY249" i="21"/>
  <c r="AX249" i="21"/>
  <c r="AW249" i="21"/>
  <c r="AV249" i="21"/>
  <c r="AU249" i="21"/>
  <c r="AO249" i="21"/>
  <c r="AN249" i="21"/>
  <c r="AM249" i="21"/>
  <c r="AL249" i="21"/>
  <c r="AK249" i="21"/>
  <c r="AJ249" i="21"/>
  <c r="AI249" i="21"/>
  <c r="AH249" i="21"/>
  <c r="AG249" i="21"/>
  <c r="Y249" i="21"/>
  <c r="T249" i="21"/>
  <c r="Q249" i="21"/>
  <c r="P249" i="21"/>
  <c r="BO248" i="21"/>
  <c r="BN248" i="21"/>
  <c r="BM248" i="21"/>
  <c r="BL248" i="21"/>
  <c r="BK248" i="21"/>
  <c r="BJ248" i="21"/>
  <c r="BI248" i="21"/>
  <c r="BH248" i="21"/>
  <c r="BG248" i="21"/>
  <c r="BF248" i="21"/>
  <c r="BE248" i="21"/>
  <c r="BD248" i="21"/>
  <c r="BC248" i="21"/>
  <c r="BB248" i="21"/>
  <c r="BA248" i="21"/>
  <c r="AZ248" i="21"/>
  <c r="AY248" i="21"/>
  <c r="AX248" i="21"/>
  <c r="AW248" i="21"/>
  <c r="AV248" i="21"/>
  <c r="AU248" i="21"/>
  <c r="AO248" i="21"/>
  <c r="AN248" i="21"/>
  <c r="AM248" i="21"/>
  <c r="AL248" i="21"/>
  <c r="AK248" i="21"/>
  <c r="AJ248" i="21"/>
  <c r="AI248" i="21"/>
  <c r="AH248" i="21"/>
  <c r="AG248" i="21"/>
  <c r="X248" i="21"/>
  <c r="T248" i="21"/>
  <c r="Q248" i="21"/>
  <c r="P248" i="21"/>
  <c r="BO246" i="21"/>
  <c r="BN246" i="21"/>
  <c r="BM246" i="21"/>
  <c r="BL246" i="21"/>
  <c r="BK246" i="21"/>
  <c r="BJ246" i="21"/>
  <c r="BI246" i="21"/>
  <c r="BH246" i="21"/>
  <c r="BG246" i="21"/>
  <c r="BF246" i="21"/>
  <c r="BE246" i="21"/>
  <c r="BD246" i="21"/>
  <c r="BC246" i="21"/>
  <c r="BB246" i="21"/>
  <c r="BA246" i="21"/>
  <c r="AZ246" i="21"/>
  <c r="AY246" i="21"/>
  <c r="AX246" i="21"/>
  <c r="AW246" i="21"/>
  <c r="AV246" i="21"/>
  <c r="AU246" i="21"/>
  <c r="AO246" i="21"/>
  <c r="AN246" i="21"/>
  <c r="AM246" i="21"/>
  <c r="AL246" i="21"/>
  <c r="AK246" i="21"/>
  <c r="AJ246" i="21"/>
  <c r="AI246" i="21"/>
  <c r="AH246" i="21"/>
  <c r="AG246" i="21"/>
  <c r="Y246" i="21"/>
  <c r="T246" i="21"/>
  <c r="Q246" i="21"/>
  <c r="P246" i="21"/>
  <c r="BO245" i="21"/>
  <c r="BN245" i="21"/>
  <c r="BM245" i="21"/>
  <c r="BL245" i="21"/>
  <c r="BK245" i="21"/>
  <c r="BJ245" i="21"/>
  <c r="BI245" i="21"/>
  <c r="BH245" i="21"/>
  <c r="BG245" i="21"/>
  <c r="BF245" i="21"/>
  <c r="BE245" i="21"/>
  <c r="BD245" i="21"/>
  <c r="BC245" i="21"/>
  <c r="BB245" i="21"/>
  <c r="BA245" i="21"/>
  <c r="AZ245" i="21"/>
  <c r="AY245" i="21"/>
  <c r="AX245" i="21"/>
  <c r="AW245" i="21"/>
  <c r="AV245" i="21"/>
  <c r="AU245" i="21"/>
  <c r="AO245" i="21"/>
  <c r="AN245" i="21"/>
  <c r="AM245" i="21"/>
  <c r="AL245" i="21"/>
  <c r="AK245" i="21"/>
  <c r="AJ245" i="21"/>
  <c r="AI245" i="21"/>
  <c r="AH245" i="21"/>
  <c r="AG245" i="21"/>
  <c r="X245" i="21"/>
  <c r="T245" i="21"/>
  <c r="Q245" i="21"/>
  <c r="P245" i="21"/>
  <c r="BO243" i="21"/>
  <c r="BN243" i="21"/>
  <c r="BM243" i="21"/>
  <c r="BL243" i="21"/>
  <c r="BK243" i="21"/>
  <c r="BJ243" i="21"/>
  <c r="BI243" i="21"/>
  <c r="BH243" i="21"/>
  <c r="BG243" i="21"/>
  <c r="BF243" i="21"/>
  <c r="BE243" i="21"/>
  <c r="BD243" i="21"/>
  <c r="BC243" i="21"/>
  <c r="BB243" i="21"/>
  <c r="BA243" i="21"/>
  <c r="AZ243" i="21"/>
  <c r="AY243" i="21"/>
  <c r="AX243" i="21"/>
  <c r="AW243" i="21"/>
  <c r="AV243" i="21"/>
  <c r="AU243" i="21"/>
  <c r="AO243" i="21"/>
  <c r="AN243" i="21"/>
  <c r="AM243" i="21"/>
  <c r="AL243" i="21"/>
  <c r="AK243" i="21"/>
  <c r="AJ243" i="21"/>
  <c r="AI243" i="21"/>
  <c r="AH243" i="21"/>
  <c r="AG243" i="21"/>
  <c r="Y243" i="21"/>
  <c r="T243" i="21"/>
  <c r="Q243" i="21"/>
  <c r="P243" i="21"/>
  <c r="BO242" i="21"/>
  <c r="BN242" i="21"/>
  <c r="BM242" i="21"/>
  <c r="BL242" i="21"/>
  <c r="BK242" i="21"/>
  <c r="BJ242" i="21"/>
  <c r="BI242" i="21"/>
  <c r="BH242" i="21"/>
  <c r="BG242" i="21"/>
  <c r="BF242" i="21"/>
  <c r="BE242" i="21"/>
  <c r="BD242" i="21"/>
  <c r="BC242" i="21"/>
  <c r="BB242" i="21"/>
  <c r="BA242" i="21"/>
  <c r="AZ242" i="21"/>
  <c r="AY242" i="21"/>
  <c r="AX242" i="21"/>
  <c r="AW242" i="21"/>
  <c r="AV242" i="21"/>
  <c r="AU242" i="21"/>
  <c r="AO242" i="21"/>
  <c r="AN242" i="21"/>
  <c r="AM242" i="21"/>
  <c r="AL242" i="21"/>
  <c r="AK242" i="21"/>
  <c r="AJ242" i="21"/>
  <c r="AI242" i="21"/>
  <c r="AH242" i="21"/>
  <c r="AG242" i="21"/>
  <c r="X242" i="21"/>
  <c r="T242" i="21"/>
  <c r="Q242" i="21"/>
  <c r="P242" i="21"/>
  <c r="BO240" i="21"/>
  <c r="BN240" i="21"/>
  <c r="BM240" i="21"/>
  <c r="BL240" i="21"/>
  <c r="BK240" i="21"/>
  <c r="BJ240" i="21"/>
  <c r="BI240" i="21"/>
  <c r="BH240" i="21"/>
  <c r="BG240" i="21"/>
  <c r="BF240" i="21"/>
  <c r="BE240" i="21"/>
  <c r="BD240" i="21"/>
  <c r="BC240" i="21"/>
  <c r="BB240" i="21"/>
  <c r="BA240" i="21"/>
  <c r="AZ240" i="21"/>
  <c r="AY240" i="21"/>
  <c r="AX240" i="21"/>
  <c r="AW240" i="21"/>
  <c r="AV240" i="21"/>
  <c r="AU240" i="21"/>
  <c r="AO240" i="21"/>
  <c r="AN240" i="21"/>
  <c r="AM240" i="21"/>
  <c r="AL240" i="21"/>
  <c r="AK240" i="21"/>
  <c r="AJ240" i="21"/>
  <c r="AI240" i="21"/>
  <c r="AH240" i="21"/>
  <c r="AG240" i="21"/>
  <c r="Y240" i="21"/>
  <c r="T240" i="21"/>
  <c r="Q240" i="21"/>
  <c r="P240" i="21"/>
  <c r="BO239" i="21"/>
  <c r="BN239" i="21"/>
  <c r="BM239" i="21"/>
  <c r="BL239" i="21"/>
  <c r="BK239" i="21"/>
  <c r="BJ239" i="21"/>
  <c r="BI239" i="21"/>
  <c r="BH239" i="21"/>
  <c r="BG239" i="21"/>
  <c r="BF239" i="21"/>
  <c r="BE239" i="21"/>
  <c r="BD239" i="21"/>
  <c r="BC239" i="21"/>
  <c r="BB239" i="21"/>
  <c r="BA239" i="21"/>
  <c r="AZ239" i="21"/>
  <c r="AY239" i="21"/>
  <c r="AX239" i="21"/>
  <c r="AW239" i="21"/>
  <c r="AV239" i="21"/>
  <c r="AU239" i="21"/>
  <c r="AO239" i="21"/>
  <c r="AN239" i="21"/>
  <c r="AM239" i="21"/>
  <c r="AL239" i="21"/>
  <c r="AK239" i="21"/>
  <c r="AJ239" i="21"/>
  <c r="AI239" i="21"/>
  <c r="AH239" i="21"/>
  <c r="AG239" i="21"/>
  <c r="X239" i="21"/>
  <c r="T239" i="21"/>
  <c r="Q239" i="21"/>
  <c r="P239" i="21"/>
  <c r="BO237" i="21"/>
  <c r="BN237" i="21"/>
  <c r="BM237" i="21"/>
  <c r="BL237" i="21"/>
  <c r="BK237" i="21"/>
  <c r="BJ237" i="21"/>
  <c r="BI237" i="21"/>
  <c r="BH237" i="21"/>
  <c r="BG237" i="21"/>
  <c r="BF237" i="21"/>
  <c r="BE237" i="21"/>
  <c r="BD237" i="21"/>
  <c r="BC237" i="21"/>
  <c r="BB237" i="21"/>
  <c r="BA237" i="21"/>
  <c r="AZ237" i="21"/>
  <c r="AY237" i="21"/>
  <c r="AX237" i="21"/>
  <c r="AW237" i="21"/>
  <c r="AV237" i="21"/>
  <c r="AU237" i="21"/>
  <c r="AO237" i="21"/>
  <c r="AN237" i="21"/>
  <c r="AM237" i="21"/>
  <c r="AL237" i="21"/>
  <c r="AK237" i="21"/>
  <c r="AJ237" i="21"/>
  <c r="AI237" i="21"/>
  <c r="AH237" i="21"/>
  <c r="AG237" i="21"/>
  <c r="Y237" i="21"/>
  <c r="T237" i="21"/>
  <c r="Q237" i="21"/>
  <c r="P237" i="21"/>
  <c r="BO236" i="21"/>
  <c r="BN236" i="21"/>
  <c r="BM236" i="21"/>
  <c r="BL236" i="21"/>
  <c r="BK236" i="21"/>
  <c r="BJ236" i="21"/>
  <c r="BI236" i="21"/>
  <c r="BH236" i="21"/>
  <c r="BG236" i="21"/>
  <c r="BF236" i="21"/>
  <c r="BE236" i="21"/>
  <c r="BD236" i="21"/>
  <c r="BC236" i="21"/>
  <c r="BB236" i="21"/>
  <c r="BA236" i="21"/>
  <c r="AZ236" i="21"/>
  <c r="AY236" i="21"/>
  <c r="AX236" i="21"/>
  <c r="AW236" i="21"/>
  <c r="AV236" i="21"/>
  <c r="AU236" i="21"/>
  <c r="AO236" i="21"/>
  <c r="AN236" i="21"/>
  <c r="AM236" i="21"/>
  <c r="AL236" i="21"/>
  <c r="AK236" i="21"/>
  <c r="AJ236" i="21"/>
  <c r="AI236" i="21"/>
  <c r="AH236" i="21"/>
  <c r="AG236" i="21"/>
  <c r="BO235" i="21"/>
  <c r="BN235" i="21"/>
  <c r="BM235" i="21"/>
  <c r="BL235" i="21"/>
  <c r="BK235" i="21"/>
  <c r="BJ235" i="21"/>
  <c r="BI235" i="21"/>
  <c r="BH235" i="21"/>
  <c r="BG235" i="21"/>
  <c r="BF235" i="21"/>
  <c r="BE235" i="21"/>
  <c r="BD235" i="21"/>
  <c r="BC235" i="21"/>
  <c r="BB235" i="21"/>
  <c r="BA235" i="21"/>
  <c r="AZ235" i="21"/>
  <c r="AY235" i="21"/>
  <c r="AX235" i="21"/>
  <c r="AW235" i="21"/>
  <c r="AV235" i="21"/>
  <c r="AU235" i="21"/>
  <c r="AO235" i="21"/>
  <c r="AN235" i="21"/>
  <c r="AM235" i="21"/>
  <c r="AL235" i="21"/>
  <c r="AK235" i="21"/>
  <c r="AJ235" i="21"/>
  <c r="AI235" i="21"/>
  <c r="AH235" i="21"/>
  <c r="AG235" i="21"/>
  <c r="X235" i="21"/>
  <c r="T235" i="21"/>
  <c r="Q235" i="21"/>
  <c r="P235" i="21"/>
  <c r="BO233" i="21"/>
  <c r="BN233" i="21"/>
  <c r="BM233" i="21"/>
  <c r="BL233" i="21"/>
  <c r="BK233" i="21"/>
  <c r="BJ233" i="21"/>
  <c r="BI233" i="21"/>
  <c r="BH233" i="21"/>
  <c r="BG233" i="21"/>
  <c r="BF233" i="21"/>
  <c r="BE233" i="21"/>
  <c r="BD233" i="21"/>
  <c r="BC233" i="21"/>
  <c r="BB233" i="21"/>
  <c r="BA233" i="21"/>
  <c r="AZ233" i="21"/>
  <c r="AY233" i="21"/>
  <c r="AX233" i="21"/>
  <c r="AW233" i="21"/>
  <c r="AV233" i="21"/>
  <c r="AU233" i="21"/>
  <c r="AO233" i="21"/>
  <c r="AN233" i="21"/>
  <c r="AM233" i="21"/>
  <c r="AL233" i="21"/>
  <c r="AK233" i="21"/>
  <c r="AJ233" i="21"/>
  <c r="AI233" i="21"/>
  <c r="AH233" i="21"/>
  <c r="AG233" i="21"/>
  <c r="Y233" i="21"/>
  <c r="T233" i="21"/>
  <c r="Q233" i="21"/>
  <c r="P233" i="21"/>
  <c r="BO232" i="21"/>
  <c r="BN232" i="21"/>
  <c r="BM232" i="21"/>
  <c r="BL232" i="21"/>
  <c r="BK232" i="21"/>
  <c r="BJ232" i="21"/>
  <c r="BI232" i="21"/>
  <c r="BH232" i="21"/>
  <c r="BG232" i="21"/>
  <c r="BF232" i="21"/>
  <c r="BE232" i="21"/>
  <c r="BD232" i="21"/>
  <c r="BC232" i="21"/>
  <c r="BB232" i="21"/>
  <c r="BA232" i="21"/>
  <c r="AZ232" i="21"/>
  <c r="AY232" i="21"/>
  <c r="AX232" i="21"/>
  <c r="AW232" i="21"/>
  <c r="AV232" i="21"/>
  <c r="AU232" i="21"/>
  <c r="AO232" i="21"/>
  <c r="AN232" i="21"/>
  <c r="AM232" i="21"/>
  <c r="AL232" i="21"/>
  <c r="AK232" i="21"/>
  <c r="AJ232" i="21"/>
  <c r="AI232" i="21"/>
  <c r="AH232" i="21"/>
  <c r="AG232" i="21"/>
  <c r="X232" i="21"/>
  <c r="T232" i="21"/>
  <c r="Q232" i="21"/>
  <c r="P232" i="21"/>
  <c r="BO230" i="21"/>
  <c r="BN230" i="21"/>
  <c r="BM230" i="21"/>
  <c r="BL230" i="21"/>
  <c r="BK230" i="21"/>
  <c r="BJ230" i="21"/>
  <c r="BI230" i="21"/>
  <c r="BH230" i="21"/>
  <c r="BG230" i="21"/>
  <c r="BF230" i="21"/>
  <c r="BE230" i="21"/>
  <c r="BD230" i="21"/>
  <c r="BC230" i="21"/>
  <c r="BB230" i="21"/>
  <c r="BA230" i="21"/>
  <c r="AZ230" i="21"/>
  <c r="AY230" i="21"/>
  <c r="AX230" i="21"/>
  <c r="AW230" i="21"/>
  <c r="AV230" i="21"/>
  <c r="AU230" i="21"/>
  <c r="AO230" i="21"/>
  <c r="AN230" i="21"/>
  <c r="AM230" i="21"/>
  <c r="AL230" i="21"/>
  <c r="AK230" i="21"/>
  <c r="AJ230" i="21"/>
  <c r="AI230" i="21"/>
  <c r="AH230" i="21"/>
  <c r="AG230" i="21"/>
  <c r="Y230" i="21"/>
  <c r="T230" i="21"/>
  <c r="Q230" i="21"/>
  <c r="P230" i="21"/>
  <c r="BO229" i="21"/>
  <c r="BN229" i="21"/>
  <c r="BM229" i="21"/>
  <c r="BL229" i="21"/>
  <c r="BK229" i="21"/>
  <c r="BJ229" i="21"/>
  <c r="BI229" i="21"/>
  <c r="BH229" i="21"/>
  <c r="BG229" i="21"/>
  <c r="BF229" i="21"/>
  <c r="BE229" i="21"/>
  <c r="BD229" i="21"/>
  <c r="BC229" i="21"/>
  <c r="BB229" i="21"/>
  <c r="BA229" i="21"/>
  <c r="AZ229" i="21"/>
  <c r="AY229" i="21"/>
  <c r="AX229" i="21"/>
  <c r="AW229" i="21"/>
  <c r="AV229" i="21"/>
  <c r="AU229" i="21"/>
  <c r="AO229" i="21"/>
  <c r="AN229" i="21"/>
  <c r="AM229" i="21"/>
  <c r="AL229" i="21"/>
  <c r="AK229" i="21"/>
  <c r="AJ229" i="21"/>
  <c r="AI229" i="21"/>
  <c r="AH229" i="21"/>
  <c r="AG229" i="21"/>
  <c r="X229" i="21"/>
  <c r="T229" i="21"/>
  <c r="Q229" i="21"/>
  <c r="P229" i="21"/>
  <c r="BO227" i="21"/>
  <c r="BN227" i="21"/>
  <c r="BM227" i="21"/>
  <c r="BL227" i="21"/>
  <c r="BK227" i="21"/>
  <c r="BJ227" i="21"/>
  <c r="BI227" i="21"/>
  <c r="BH227" i="21"/>
  <c r="BG227" i="21"/>
  <c r="BF227" i="21"/>
  <c r="BE227" i="21"/>
  <c r="BD227" i="21"/>
  <c r="BC227" i="21"/>
  <c r="BB227" i="21"/>
  <c r="BA227" i="21"/>
  <c r="AZ227" i="21"/>
  <c r="AY227" i="21"/>
  <c r="AX227" i="21"/>
  <c r="AW227" i="21"/>
  <c r="AV227" i="21"/>
  <c r="AU227" i="21"/>
  <c r="AO227" i="21"/>
  <c r="AN227" i="21"/>
  <c r="AM227" i="21"/>
  <c r="AL227" i="21"/>
  <c r="AK227" i="21"/>
  <c r="AJ227" i="21"/>
  <c r="AI227" i="21"/>
  <c r="AH227" i="21"/>
  <c r="AG227" i="21"/>
  <c r="Y227" i="21"/>
  <c r="T227" i="21"/>
  <c r="Q227" i="21"/>
  <c r="P227" i="21"/>
  <c r="BO226" i="21"/>
  <c r="BN226" i="21"/>
  <c r="BM226" i="21"/>
  <c r="BL226" i="21"/>
  <c r="BK226" i="21"/>
  <c r="BJ226" i="21"/>
  <c r="BI226" i="21"/>
  <c r="BH226" i="21"/>
  <c r="BG226" i="21"/>
  <c r="BF226" i="21"/>
  <c r="BE226" i="21"/>
  <c r="BD226" i="21"/>
  <c r="BC226" i="21"/>
  <c r="BB226" i="21"/>
  <c r="BA226" i="21"/>
  <c r="AZ226" i="21"/>
  <c r="AY226" i="21"/>
  <c r="AX226" i="21"/>
  <c r="AW226" i="21"/>
  <c r="AV226" i="21"/>
  <c r="AU226" i="21"/>
  <c r="AO226" i="21"/>
  <c r="AN226" i="21"/>
  <c r="AM226" i="21"/>
  <c r="AL226" i="21"/>
  <c r="AK226" i="21"/>
  <c r="AJ226" i="21"/>
  <c r="AI226" i="21"/>
  <c r="AH226" i="21"/>
  <c r="AG226" i="21"/>
  <c r="X226" i="21"/>
  <c r="T226" i="21"/>
  <c r="Q226" i="21"/>
  <c r="P226" i="21"/>
  <c r="BO224" i="21"/>
  <c r="BN224" i="21"/>
  <c r="BM224" i="21"/>
  <c r="BL224" i="21"/>
  <c r="BK224" i="21"/>
  <c r="BJ224" i="21"/>
  <c r="BI224" i="21"/>
  <c r="BH224" i="21"/>
  <c r="BG224" i="21"/>
  <c r="BF224" i="21"/>
  <c r="BE224" i="21"/>
  <c r="BD224" i="21"/>
  <c r="BC224" i="21"/>
  <c r="BB224" i="21"/>
  <c r="BA224" i="21"/>
  <c r="AZ224" i="21"/>
  <c r="AY224" i="21"/>
  <c r="AX224" i="21"/>
  <c r="AW224" i="21"/>
  <c r="AV224" i="21"/>
  <c r="AU224" i="21"/>
  <c r="AO224" i="21"/>
  <c r="AN224" i="21"/>
  <c r="AM224" i="21"/>
  <c r="AL224" i="21"/>
  <c r="AK224" i="21"/>
  <c r="AJ224" i="21"/>
  <c r="AI224" i="21"/>
  <c r="AH224" i="21"/>
  <c r="AG224" i="21"/>
  <c r="Y224" i="21"/>
  <c r="T224" i="21"/>
  <c r="Q224" i="21"/>
  <c r="P224" i="21"/>
  <c r="BO223" i="21"/>
  <c r="BN223" i="21"/>
  <c r="BM223" i="21"/>
  <c r="BL223" i="21"/>
  <c r="BK223" i="21"/>
  <c r="BJ223" i="21"/>
  <c r="BI223" i="21"/>
  <c r="BH223" i="21"/>
  <c r="BG223" i="21"/>
  <c r="BF223" i="21"/>
  <c r="BE223" i="21"/>
  <c r="BD223" i="21"/>
  <c r="BC223" i="21"/>
  <c r="BB223" i="21"/>
  <c r="BA223" i="21"/>
  <c r="AZ223" i="21"/>
  <c r="AY223" i="21"/>
  <c r="AX223" i="21"/>
  <c r="AW223" i="21"/>
  <c r="AV223" i="21"/>
  <c r="AU223" i="21"/>
  <c r="AO223" i="21"/>
  <c r="AN223" i="21"/>
  <c r="AM223" i="21"/>
  <c r="AL223" i="21"/>
  <c r="AK223" i="21"/>
  <c r="AJ223" i="21"/>
  <c r="AI223" i="21"/>
  <c r="AH223" i="21"/>
  <c r="AG223" i="21"/>
  <c r="X223" i="21"/>
  <c r="T223" i="21"/>
  <c r="Q223" i="21"/>
  <c r="P223" i="21"/>
  <c r="BO221" i="21"/>
  <c r="BN221" i="21"/>
  <c r="BM221" i="21"/>
  <c r="BL221" i="21"/>
  <c r="BK221" i="21"/>
  <c r="BJ221" i="21"/>
  <c r="BI221" i="21"/>
  <c r="BH221" i="21"/>
  <c r="BG221" i="21"/>
  <c r="BF221" i="21"/>
  <c r="BE221" i="21"/>
  <c r="BD221" i="21"/>
  <c r="BC221" i="21"/>
  <c r="BB221" i="21"/>
  <c r="BA221" i="21"/>
  <c r="AZ221" i="21"/>
  <c r="AY221" i="21"/>
  <c r="AX221" i="21"/>
  <c r="AW221" i="21"/>
  <c r="AV221" i="21"/>
  <c r="AU221" i="21"/>
  <c r="AO221" i="21"/>
  <c r="AN221" i="21"/>
  <c r="AM221" i="21"/>
  <c r="AL221" i="21"/>
  <c r="AK221" i="21"/>
  <c r="AJ221" i="21"/>
  <c r="AI221" i="21"/>
  <c r="AH221" i="21"/>
  <c r="AG221" i="21"/>
  <c r="Y221" i="21"/>
  <c r="T221" i="21"/>
  <c r="Q221" i="21"/>
  <c r="P221" i="21"/>
  <c r="BO220" i="21"/>
  <c r="BN220" i="21"/>
  <c r="BM220" i="21"/>
  <c r="BL220" i="21"/>
  <c r="BK220" i="21"/>
  <c r="BJ220" i="21"/>
  <c r="BI220" i="21"/>
  <c r="BH220" i="21"/>
  <c r="BG220" i="21"/>
  <c r="BF220" i="21"/>
  <c r="BE220" i="21"/>
  <c r="BD220" i="21"/>
  <c r="BC220" i="21"/>
  <c r="BB220" i="21"/>
  <c r="BA220" i="21"/>
  <c r="AZ220" i="21"/>
  <c r="AY220" i="21"/>
  <c r="AX220" i="21"/>
  <c r="AW220" i="21"/>
  <c r="AV220" i="21"/>
  <c r="AU220" i="21"/>
  <c r="AO220" i="21"/>
  <c r="AN220" i="21"/>
  <c r="AM220" i="21"/>
  <c r="AL220" i="21"/>
  <c r="AK220" i="21"/>
  <c r="AJ220" i="21"/>
  <c r="AI220" i="21"/>
  <c r="AH220" i="21"/>
  <c r="AG220" i="21"/>
  <c r="X220" i="21"/>
  <c r="T220" i="21"/>
  <c r="Q220" i="21"/>
  <c r="P220" i="21"/>
  <c r="BO218" i="21"/>
  <c r="BN218" i="21"/>
  <c r="BM218" i="21"/>
  <c r="BL218" i="21"/>
  <c r="BK218" i="21"/>
  <c r="BJ218" i="21"/>
  <c r="BI218" i="21"/>
  <c r="BH218" i="21"/>
  <c r="BG218" i="21"/>
  <c r="BF218" i="21"/>
  <c r="BE218" i="21"/>
  <c r="BD218" i="21"/>
  <c r="BC218" i="21"/>
  <c r="BB218" i="21"/>
  <c r="BA218" i="21"/>
  <c r="AZ218" i="21"/>
  <c r="AY218" i="21"/>
  <c r="AX218" i="21"/>
  <c r="AW218" i="21"/>
  <c r="AV218" i="21"/>
  <c r="AU218" i="21"/>
  <c r="AO218" i="21"/>
  <c r="AN218" i="21"/>
  <c r="AM218" i="21"/>
  <c r="AL218" i="21"/>
  <c r="AK218" i="21"/>
  <c r="AJ218" i="21"/>
  <c r="AI218" i="21"/>
  <c r="AH218" i="21"/>
  <c r="AG218" i="21"/>
  <c r="Y218" i="21"/>
  <c r="T218" i="21"/>
  <c r="Q218" i="21"/>
  <c r="P218" i="21"/>
  <c r="BO217" i="21"/>
  <c r="BN217" i="21"/>
  <c r="BM217" i="21"/>
  <c r="BL217" i="21"/>
  <c r="BK217" i="21"/>
  <c r="BJ217" i="21"/>
  <c r="BI217" i="21"/>
  <c r="BH217" i="21"/>
  <c r="BG217" i="21"/>
  <c r="BF217" i="21"/>
  <c r="BE217" i="21"/>
  <c r="BD217" i="21"/>
  <c r="BC217" i="21"/>
  <c r="BB217" i="21"/>
  <c r="BA217" i="21"/>
  <c r="AZ217" i="21"/>
  <c r="AY217" i="21"/>
  <c r="AX217" i="21"/>
  <c r="AW217" i="21"/>
  <c r="AV217" i="21"/>
  <c r="AU217" i="21"/>
  <c r="AO217" i="21"/>
  <c r="AN217" i="21"/>
  <c r="AM217" i="21"/>
  <c r="AL217" i="21"/>
  <c r="AK217" i="21"/>
  <c r="AJ217" i="21"/>
  <c r="AI217" i="21"/>
  <c r="AH217" i="21"/>
  <c r="AG217" i="21"/>
  <c r="X217" i="21"/>
  <c r="T217" i="21"/>
  <c r="Q217" i="21"/>
  <c r="P217" i="21"/>
  <c r="BO215" i="21"/>
  <c r="BN215" i="21"/>
  <c r="BM215" i="21"/>
  <c r="BL215" i="21"/>
  <c r="BK215" i="21"/>
  <c r="BJ215" i="21"/>
  <c r="BI215" i="21"/>
  <c r="BH215" i="21"/>
  <c r="BG215" i="21"/>
  <c r="BF215" i="21"/>
  <c r="BE215" i="21"/>
  <c r="BD215" i="21"/>
  <c r="BC215" i="21"/>
  <c r="BB215" i="21"/>
  <c r="BA215" i="21"/>
  <c r="AZ215" i="21"/>
  <c r="AY215" i="21"/>
  <c r="AX215" i="21"/>
  <c r="AW215" i="21"/>
  <c r="AV215" i="21"/>
  <c r="AU215" i="21"/>
  <c r="AO215" i="21"/>
  <c r="AN215" i="21"/>
  <c r="AM215" i="21"/>
  <c r="AL215" i="21"/>
  <c r="AK215" i="21"/>
  <c r="AJ215" i="21"/>
  <c r="AI215" i="21"/>
  <c r="AH215" i="21"/>
  <c r="AG215" i="21"/>
  <c r="Y215" i="21"/>
  <c r="T215" i="21"/>
  <c r="Q215" i="21"/>
  <c r="P215" i="21"/>
  <c r="BO214" i="21"/>
  <c r="BN214" i="21"/>
  <c r="BM214" i="21"/>
  <c r="BL214" i="21"/>
  <c r="BK214" i="21"/>
  <c r="BJ214" i="21"/>
  <c r="BI214" i="21"/>
  <c r="BH214" i="21"/>
  <c r="BG214" i="21"/>
  <c r="BF214" i="21"/>
  <c r="BE214" i="21"/>
  <c r="BD214" i="21"/>
  <c r="BC214" i="21"/>
  <c r="BB214" i="21"/>
  <c r="BA214" i="21"/>
  <c r="AZ214" i="21"/>
  <c r="AY214" i="21"/>
  <c r="AX214" i="21"/>
  <c r="AW214" i="21"/>
  <c r="AV214" i="21"/>
  <c r="AU214" i="21"/>
  <c r="AO214" i="21"/>
  <c r="AN214" i="21"/>
  <c r="AM214" i="21"/>
  <c r="AL214" i="21"/>
  <c r="AK214" i="21"/>
  <c r="AJ214" i="21"/>
  <c r="AI214" i="21"/>
  <c r="AH214" i="21"/>
  <c r="AG214" i="21"/>
  <c r="X214" i="21"/>
  <c r="T214" i="21"/>
  <c r="Q214" i="21"/>
  <c r="P214" i="21"/>
  <c r="BO212" i="21"/>
  <c r="BN212" i="21"/>
  <c r="BM212" i="21"/>
  <c r="BL212" i="21"/>
  <c r="BK212" i="21"/>
  <c r="BJ212" i="21"/>
  <c r="BI212" i="21"/>
  <c r="BH212" i="21"/>
  <c r="BG212" i="21"/>
  <c r="BF212" i="21"/>
  <c r="BE212" i="21"/>
  <c r="BD212" i="21"/>
  <c r="BC212" i="21"/>
  <c r="BB212" i="21"/>
  <c r="BA212" i="21"/>
  <c r="AZ212" i="21"/>
  <c r="AY212" i="21"/>
  <c r="AX212" i="21"/>
  <c r="AW212" i="21"/>
  <c r="AV212" i="21"/>
  <c r="AU212" i="21"/>
  <c r="AO212" i="21"/>
  <c r="AN212" i="21"/>
  <c r="AM212" i="21"/>
  <c r="AL212" i="21"/>
  <c r="AK212" i="21"/>
  <c r="AJ212" i="21"/>
  <c r="AI212" i="21"/>
  <c r="AH212" i="21"/>
  <c r="AG212" i="21"/>
  <c r="Y212" i="21"/>
  <c r="T212" i="21"/>
  <c r="Q212" i="21"/>
  <c r="P212" i="21"/>
  <c r="BO211" i="21"/>
  <c r="BN211" i="21"/>
  <c r="BM211" i="21"/>
  <c r="BL211" i="21"/>
  <c r="BK211" i="21"/>
  <c r="BJ211" i="21"/>
  <c r="BI211" i="21"/>
  <c r="BH211" i="21"/>
  <c r="BG211" i="21"/>
  <c r="BF211" i="21"/>
  <c r="BE211" i="21"/>
  <c r="BD211" i="21"/>
  <c r="BC211" i="21"/>
  <c r="BB211" i="21"/>
  <c r="BA211" i="21"/>
  <c r="AZ211" i="21"/>
  <c r="AY211" i="21"/>
  <c r="AX211" i="21"/>
  <c r="AW211" i="21"/>
  <c r="AV211" i="21"/>
  <c r="AU211" i="21"/>
  <c r="AO211" i="21"/>
  <c r="AN211" i="21"/>
  <c r="AM211" i="21"/>
  <c r="AL211" i="21"/>
  <c r="AK211" i="21"/>
  <c r="AJ211" i="21"/>
  <c r="AI211" i="21"/>
  <c r="AH211" i="21"/>
  <c r="AG211" i="21"/>
  <c r="X211" i="21"/>
  <c r="T211" i="21"/>
  <c r="Q211" i="21"/>
  <c r="P211" i="21"/>
  <c r="BO209" i="21"/>
  <c r="BN209" i="21"/>
  <c r="BM209" i="21"/>
  <c r="BL209" i="21"/>
  <c r="BK209" i="21"/>
  <c r="BJ209" i="21"/>
  <c r="BI209" i="21"/>
  <c r="BH209" i="21"/>
  <c r="BG209" i="21"/>
  <c r="BF209" i="21"/>
  <c r="BE209" i="21"/>
  <c r="BD209" i="21"/>
  <c r="BC209" i="21"/>
  <c r="BB209" i="21"/>
  <c r="BA209" i="21"/>
  <c r="AZ209" i="21"/>
  <c r="AY209" i="21"/>
  <c r="AX209" i="21"/>
  <c r="AW209" i="21"/>
  <c r="AV209" i="21"/>
  <c r="AU209" i="21"/>
  <c r="AO209" i="21"/>
  <c r="AN209" i="21"/>
  <c r="AM209" i="21"/>
  <c r="AL209" i="21"/>
  <c r="AK209" i="21"/>
  <c r="AJ209" i="21"/>
  <c r="AI209" i="21"/>
  <c r="AH209" i="21"/>
  <c r="AG209" i="21"/>
  <c r="Y209" i="21"/>
  <c r="T209" i="21"/>
  <c r="Q209" i="21"/>
  <c r="P209" i="21"/>
  <c r="BO208" i="21"/>
  <c r="BN208" i="21"/>
  <c r="BM208" i="21"/>
  <c r="BL208" i="21"/>
  <c r="BK208" i="21"/>
  <c r="BJ208" i="21"/>
  <c r="BI208" i="21"/>
  <c r="BH208" i="21"/>
  <c r="BG208" i="21"/>
  <c r="BF208" i="21"/>
  <c r="BE208" i="21"/>
  <c r="BD208" i="21"/>
  <c r="BC208" i="21"/>
  <c r="BB208" i="21"/>
  <c r="BA208" i="21"/>
  <c r="AZ208" i="21"/>
  <c r="AY208" i="21"/>
  <c r="AX208" i="21"/>
  <c r="AW208" i="21"/>
  <c r="AV208" i="21"/>
  <c r="AU208" i="21"/>
  <c r="AO208" i="21"/>
  <c r="AN208" i="21"/>
  <c r="AM208" i="21"/>
  <c r="AL208" i="21"/>
  <c r="AK208" i="21"/>
  <c r="AJ208" i="21"/>
  <c r="AI208" i="21"/>
  <c r="AH208" i="21"/>
  <c r="AG208" i="21"/>
  <c r="X208" i="21"/>
  <c r="T208" i="21"/>
  <c r="Q208" i="21"/>
  <c r="P208" i="21"/>
  <c r="BO206" i="21"/>
  <c r="BN206" i="21"/>
  <c r="BM206" i="21"/>
  <c r="BL206" i="21"/>
  <c r="BK206" i="21"/>
  <c r="BJ206" i="21"/>
  <c r="BI206" i="21"/>
  <c r="BH206" i="21"/>
  <c r="BG206" i="21"/>
  <c r="BF206" i="21"/>
  <c r="BE206" i="21"/>
  <c r="BD206" i="21"/>
  <c r="BC206" i="21"/>
  <c r="BB206" i="21"/>
  <c r="BA206" i="21"/>
  <c r="AZ206" i="21"/>
  <c r="AY206" i="21"/>
  <c r="AX206" i="21"/>
  <c r="AW206" i="21"/>
  <c r="AV206" i="21"/>
  <c r="AU206" i="21"/>
  <c r="AO206" i="21"/>
  <c r="AN206" i="21"/>
  <c r="AM206" i="21"/>
  <c r="AL206" i="21"/>
  <c r="AK206" i="21"/>
  <c r="AJ206" i="21"/>
  <c r="AI206" i="21"/>
  <c r="AH206" i="21"/>
  <c r="AG206" i="21"/>
  <c r="Y206" i="21"/>
  <c r="T206" i="21"/>
  <c r="Q206" i="21"/>
  <c r="P206" i="21"/>
  <c r="BO205" i="21"/>
  <c r="BN205" i="21"/>
  <c r="BM205" i="21"/>
  <c r="BL205" i="21"/>
  <c r="BK205" i="21"/>
  <c r="BJ205" i="21"/>
  <c r="BI205" i="21"/>
  <c r="BH205" i="21"/>
  <c r="BG205" i="21"/>
  <c r="BF205" i="21"/>
  <c r="BE205" i="21"/>
  <c r="BD205" i="21"/>
  <c r="BC205" i="21"/>
  <c r="BB205" i="21"/>
  <c r="BA205" i="21"/>
  <c r="AZ205" i="21"/>
  <c r="AY205" i="21"/>
  <c r="AX205" i="21"/>
  <c r="AW205" i="21"/>
  <c r="AV205" i="21"/>
  <c r="AU205" i="21"/>
  <c r="AO205" i="21"/>
  <c r="AN205" i="21"/>
  <c r="AM205" i="21"/>
  <c r="AL205" i="21"/>
  <c r="AK205" i="21"/>
  <c r="AJ205" i="21"/>
  <c r="AI205" i="21"/>
  <c r="AH205" i="21"/>
  <c r="AG205" i="21"/>
  <c r="X205" i="21"/>
  <c r="T205" i="21"/>
  <c r="Q205" i="21"/>
  <c r="P205" i="21"/>
  <c r="BO203" i="21"/>
  <c r="BN203" i="21"/>
  <c r="BM203" i="21"/>
  <c r="BL203" i="21"/>
  <c r="BK203" i="21"/>
  <c r="BJ203" i="21"/>
  <c r="BI203" i="21"/>
  <c r="BH203" i="21"/>
  <c r="BG203" i="21"/>
  <c r="BF203" i="21"/>
  <c r="BE203" i="21"/>
  <c r="BD203" i="21"/>
  <c r="BC203" i="21"/>
  <c r="BB203" i="21"/>
  <c r="BA203" i="21"/>
  <c r="AZ203" i="21"/>
  <c r="AY203" i="21"/>
  <c r="AX203" i="21"/>
  <c r="AW203" i="21"/>
  <c r="AV203" i="21"/>
  <c r="AU203" i="21"/>
  <c r="AO203" i="21"/>
  <c r="AN203" i="21"/>
  <c r="AM203" i="21"/>
  <c r="AL203" i="21"/>
  <c r="AK203" i="21"/>
  <c r="AJ203" i="21"/>
  <c r="AI203" i="21"/>
  <c r="AH203" i="21"/>
  <c r="AG203" i="21"/>
  <c r="Y203" i="21"/>
  <c r="T203" i="21"/>
  <c r="Q203" i="21"/>
  <c r="P203" i="21"/>
  <c r="BO202" i="21"/>
  <c r="BN202" i="21"/>
  <c r="BM202" i="21"/>
  <c r="BL202" i="21"/>
  <c r="BK202" i="21"/>
  <c r="BJ202" i="21"/>
  <c r="BI202" i="21"/>
  <c r="BH202" i="21"/>
  <c r="BG202" i="21"/>
  <c r="BF202" i="21"/>
  <c r="BE202" i="21"/>
  <c r="BD202" i="21"/>
  <c r="BC202" i="21"/>
  <c r="BB202" i="21"/>
  <c r="BA202" i="21"/>
  <c r="AZ202" i="21"/>
  <c r="AY202" i="21"/>
  <c r="AX202" i="21"/>
  <c r="AW202" i="21"/>
  <c r="AV202" i="21"/>
  <c r="AU202" i="21"/>
  <c r="AO202" i="21"/>
  <c r="AN202" i="21"/>
  <c r="AM202" i="21"/>
  <c r="AL202" i="21"/>
  <c r="AK202" i="21"/>
  <c r="AJ202" i="21"/>
  <c r="AI202" i="21"/>
  <c r="AH202" i="21"/>
  <c r="AG202" i="21"/>
  <c r="X202" i="21"/>
  <c r="T202" i="21"/>
  <c r="Q202" i="21"/>
  <c r="P202" i="21"/>
  <c r="BO200" i="21"/>
  <c r="BN200" i="21"/>
  <c r="BM200" i="21"/>
  <c r="BL200" i="21"/>
  <c r="BK200" i="21"/>
  <c r="BJ200" i="21"/>
  <c r="BI200" i="21"/>
  <c r="BH200" i="21"/>
  <c r="BG200" i="21"/>
  <c r="BF200" i="21"/>
  <c r="BE200" i="21"/>
  <c r="BD200" i="21"/>
  <c r="BC200" i="21"/>
  <c r="BB200" i="21"/>
  <c r="BA200" i="21"/>
  <c r="AZ200" i="21"/>
  <c r="AY200" i="21"/>
  <c r="AX200" i="21"/>
  <c r="AW200" i="21"/>
  <c r="AV200" i="21"/>
  <c r="AU200" i="21"/>
  <c r="AO200" i="21"/>
  <c r="AN200" i="21"/>
  <c r="AM200" i="21"/>
  <c r="AL200" i="21"/>
  <c r="AK200" i="21"/>
  <c r="AJ200" i="21"/>
  <c r="AI200" i="21"/>
  <c r="AH200" i="21"/>
  <c r="AG200" i="21"/>
  <c r="Y200" i="21"/>
  <c r="T200" i="21"/>
  <c r="Q200" i="21"/>
  <c r="P200" i="21"/>
  <c r="BO199" i="21"/>
  <c r="BN199" i="21"/>
  <c r="BM199" i="21"/>
  <c r="BL199" i="21"/>
  <c r="BK199" i="21"/>
  <c r="BJ199" i="21"/>
  <c r="BI199" i="21"/>
  <c r="BH199" i="21"/>
  <c r="BG199" i="21"/>
  <c r="BF199" i="21"/>
  <c r="BE199" i="21"/>
  <c r="BD199" i="21"/>
  <c r="BC199" i="21"/>
  <c r="BB199" i="21"/>
  <c r="BA199" i="21"/>
  <c r="AZ199" i="21"/>
  <c r="AY199" i="21"/>
  <c r="AX199" i="21"/>
  <c r="AW199" i="21"/>
  <c r="AV199" i="21"/>
  <c r="AU199" i="21"/>
  <c r="AO199" i="21"/>
  <c r="AN199" i="21"/>
  <c r="AM199" i="21"/>
  <c r="AL199" i="21"/>
  <c r="AK199" i="21"/>
  <c r="AJ199" i="21"/>
  <c r="AI199" i="21"/>
  <c r="AH199" i="21"/>
  <c r="AG199" i="21"/>
  <c r="X199" i="21"/>
  <c r="T199" i="21"/>
  <c r="Q199" i="21"/>
  <c r="P199" i="21"/>
  <c r="BO197" i="21"/>
  <c r="BN197" i="21"/>
  <c r="BM197" i="21"/>
  <c r="BL197" i="21"/>
  <c r="BK197" i="21"/>
  <c r="BJ197" i="21"/>
  <c r="BI197" i="21"/>
  <c r="BH197" i="21"/>
  <c r="BG197" i="21"/>
  <c r="BF197" i="21"/>
  <c r="BE197" i="21"/>
  <c r="BD197" i="21"/>
  <c r="BC197" i="21"/>
  <c r="BB197" i="21"/>
  <c r="BA197" i="21"/>
  <c r="AZ197" i="21"/>
  <c r="AY197" i="21"/>
  <c r="AX197" i="21"/>
  <c r="AW197" i="21"/>
  <c r="AV197" i="21"/>
  <c r="AU197" i="21"/>
  <c r="AO197" i="21"/>
  <c r="AN197" i="21"/>
  <c r="AM197" i="21"/>
  <c r="AL197" i="21"/>
  <c r="AK197" i="21"/>
  <c r="AJ197" i="21"/>
  <c r="AI197" i="21"/>
  <c r="AH197" i="21"/>
  <c r="AG197" i="21"/>
  <c r="Y197" i="21"/>
  <c r="T197" i="21"/>
  <c r="Q197" i="21"/>
  <c r="P197" i="21"/>
  <c r="BO196" i="21"/>
  <c r="BN196" i="21"/>
  <c r="BM196" i="21"/>
  <c r="BL196" i="21"/>
  <c r="BK196" i="21"/>
  <c r="BJ196" i="21"/>
  <c r="BI196" i="21"/>
  <c r="BH196" i="21"/>
  <c r="BG196" i="21"/>
  <c r="BF196" i="21"/>
  <c r="BE196" i="21"/>
  <c r="BD196" i="21"/>
  <c r="BC196" i="21"/>
  <c r="BB196" i="21"/>
  <c r="BA196" i="21"/>
  <c r="AZ196" i="21"/>
  <c r="AY196" i="21"/>
  <c r="AX196" i="21"/>
  <c r="AW196" i="21"/>
  <c r="AV196" i="21"/>
  <c r="AU196" i="21"/>
  <c r="AO196" i="21"/>
  <c r="AN196" i="21"/>
  <c r="AM196" i="21"/>
  <c r="AL196" i="21"/>
  <c r="AK196" i="21"/>
  <c r="AJ196" i="21"/>
  <c r="AI196" i="21"/>
  <c r="AH196" i="21"/>
  <c r="AG196" i="21"/>
  <c r="X196" i="21"/>
  <c r="T196" i="21"/>
  <c r="Q196" i="21"/>
  <c r="P196" i="21"/>
  <c r="BO194" i="21"/>
  <c r="BN194" i="21"/>
  <c r="BM194" i="21"/>
  <c r="BL194" i="21"/>
  <c r="BK194" i="21"/>
  <c r="BJ194" i="21"/>
  <c r="BI194" i="21"/>
  <c r="BH194" i="21"/>
  <c r="BG194" i="21"/>
  <c r="BF194" i="21"/>
  <c r="BE194" i="21"/>
  <c r="BD194" i="21"/>
  <c r="BC194" i="21"/>
  <c r="BB194" i="21"/>
  <c r="BA194" i="21"/>
  <c r="AZ194" i="21"/>
  <c r="AY194" i="21"/>
  <c r="AX194" i="21"/>
  <c r="AW194" i="21"/>
  <c r="AV194" i="21"/>
  <c r="AU194" i="21"/>
  <c r="AO194" i="21"/>
  <c r="AN194" i="21"/>
  <c r="AM194" i="21"/>
  <c r="AL194" i="21"/>
  <c r="AK194" i="21"/>
  <c r="AJ194" i="21"/>
  <c r="AI194" i="21"/>
  <c r="AH194" i="21"/>
  <c r="AG194" i="21"/>
  <c r="Y194" i="21"/>
  <c r="T194" i="21"/>
  <c r="Q194" i="21"/>
  <c r="P194" i="21"/>
  <c r="BO193" i="21"/>
  <c r="BN193" i="21"/>
  <c r="BM193" i="21"/>
  <c r="BL193" i="21"/>
  <c r="BK193" i="21"/>
  <c r="BJ193" i="21"/>
  <c r="BI193" i="21"/>
  <c r="BH193" i="21"/>
  <c r="BG193" i="21"/>
  <c r="BF193" i="21"/>
  <c r="BE193" i="21"/>
  <c r="BD193" i="21"/>
  <c r="BC193" i="21"/>
  <c r="BB193" i="21"/>
  <c r="BA193" i="21"/>
  <c r="AZ193" i="21"/>
  <c r="AY193" i="21"/>
  <c r="AX193" i="21"/>
  <c r="AW193" i="21"/>
  <c r="AV193" i="21"/>
  <c r="AU193" i="21"/>
  <c r="AO193" i="21"/>
  <c r="AN193" i="21"/>
  <c r="AM193" i="21"/>
  <c r="AL193" i="21"/>
  <c r="AK193" i="21"/>
  <c r="AJ193" i="21"/>
  <c r="AI193" i="21"/>
  <c r="AH193" i="21"/>
  <c r="AG193" i="21"/>
  <c r="X193" i="21"/>
  <c r="T193" i="21"/>
  <c r="Q193" i="21"/>
  <c r="P193" i="21"/>
  <c r="BO191" i="21"/>
  <c r="BN191" i="21"/>
  <c r="BM191" i="21"/>
  <c r="BL191" i="21"/>
  <c r="BK191" i="21"/>
  <c r="BJ191" i="21"/>
  <c r="BI191" i="21"/>
  <c r="BH191" i="21"/>
  <c r="BG191" i="21"/>
  <c r="BF191" i="21"/>
  <c r="BE191" i="21"/>
  <c r="BD191" i="21"/>
  <c r="BC191" i="21"/>
  <c r="BB191" i="21"/>
  <c r="BA191" i="21"/>
  <c r="AZ191" i="21"/>
  <c r="AY191" i="21"/>
  <c r="AX191" i="21"/>
  <c r="AW191" i="21"/>
  <c r="AV191" i="21"/>
  <c r="AU191" i="21"/>
  <c r="AO191" i="21"/>
  <c r="AN191" i="21"/>
  <c r="AM191" i="21"/>
  <c r="AL191" i="21"/>
  <c r="AK191" i="21"/>
  <c r="AJ191" i="21"/>
  <c r="AI191" i="21"/>
  <c r="AH191" i="21"/>
  <c r="AG191" i="21"/>
  <c r="Y191" i="21"/>
  <c r="T191" i="21"/>
  <c r="Q191" i="21"/>
  <c r="P191" i="21"/>
  <c r="BO190" i="21"/>
  <c r="BN190" i="21"/>
  <c r="BM190" i="21"/>
  <c r="BL190" i="21"/>
  <c r="BK190" i="21"/>
  <c r="BJ190" i="21"/>
  <c r="BI190" i="21"/>
  <c r="BH190" i="21"/>
  <c r="BG190" i="21"/>
  <c r="BF190" i="21"/>
  <c r="BE190" i="21"/>
  <c r="BD190" i="21"/>
  <c r="BC190" i="21"/>
  <c r="BB190" i="21"/>
  <c r="BA190" i="21"/>
  <c r="AZ190" i="21"/>
  <c r="AY190" i="21"/>
  <c r="AX190" i="21"/>
  <c r="AW190" i="21"/>
  <c r="AV190" i="21"/>
  <c r="AU190" i="21"/>
  <c r="AO190" i="21"/>
  <c r="AN190" i="21"/>
  <c r="AM190" i="21"/>
  <c r="AL190" i="21"/>
  <c r="AK190" i="21"/>
  <c r="AJ190" i="21"/>
  <c r="AI190" i="21"/>
  <c r="AH190" i="21"/>
  <c r="AG190" i="21"/>
  <c r="X190" i="21"/>
  <c r="T190" i="21"/>
  <c r="Q190" i="21"/>
  <c r="P190" i="21"/>
  <c r="BO188" i="21"/>
  <c r="BN188" i="21"/>
  <c r="BM188" i="21"/>
  <c r="BL188" i="21"/>
  <c r="BK188" i="21"/>
  <c r="BJ188" i="21"/>
  <c r="BI188" i="21"/>
  <c r="BH188" i="21"/>
  <c r="BG188" i="21"/>
  <c r="BF188" i="21"/>
  <c r="BE188" i="21"/>
  <c r="BD188" i="21"/>
  <c r="BC188" i="21"/>
  <c r="BB188" i="21"/>
  <c r="BA188" i="21"/>
  <c r="AZ188" i="21"/>
  <c r="AY188" i="21"/>
  <c r="AX188" i="21"/>
  <c r="AW188" i="21"/>
  <c r="AV188" i="21"/>
  <c r="AU188" i="21"/>
  <c r="AO188" i="21"/>
  <c r="AN188" i="21"/>
  <c r="AM188" i="21"/>
  <c r="AL188" i="21"/>
  <c r="AK188" i="21"/>
  <c r="AJ188" i="21"/>
  <c r="AI188" i="21"/>
  <c r="AH188" i="21"/>
  <c r="AG188" i="21"/>
  <c r="Y188" i="21"/>
  <c r="T188" i="21"/>
  <c r="Q188" i="21"/>
  <c r="P188" i="21"/>
  <c r="BO187" i="21"/>
  <c r="BN187" i="21"/>
  <c r="BM187" i="21"/>
  <c r="BL187" i="21"/>
  <c r="BK187" i="21"/>
  <c r="BJ187" i="21"/>
  <c r="BI187" i="21"/>
  <c r="BH187" i="21"/>
  <c r="BG187" i="21"/>
  <c r="BF187" i="21"/>
  <c r="BE187" i="21"/>
  <c r="BD187" i="21"/>
  <c r="BC187" i="21"/>
  <c r="BB187" i="21"/>
  <c r="BA187" i="21"/>
  <c r="AZ187" i="21"/>
  <c r="AY187" i="21"/>
  <c r="AX187" i="21"/>
  <c r="AW187" i="21"/>
  <c r="AV187" i="21"/>
  <c r="AU187" i="21"/>
  <c r="AO187" i="21"/>
  <c r="AN187" i="21"/>
  <c r="AM187" i="21"/>
  <c r="AL187" i="21"/>
  <c r="AK187" i="21"/>
  <c r="AJ187" i="21"/>
  <c r="AI187" i="21"/>
  <c r="AH187" i="21"/>
  <c r="AG187" i="21"/>
  <c r="BO186" i="21"/>
  <c r="BN186" i="21"/>
  <c r="BM186" i="21"/>
  <c r="BL186" i="21"/>
  <c r="BK186" i="21"/>
  <c r="BJ186" i="21"/>
  <c r="BI186" i="21"/>
  <c r="BH186" i="21"/>
  <c r="BG186" i="21"/>
  <c r="BF186" i="21"/>
  <c r="BE186" i="21"/>
  <c r="BD186" i="21"/>
  <c r="BC186" i="21"/>
  <c r="BB186" i="21"/>
  <c r="BA186" i="21"/>
  <c r="AZ186" i="21"/>
  <c r="AY186" i="21"/>
  <c r="AX186" i="21"/>
  <c r="AW186" i="21"/>
  <c r="AV186" i="21"/>
  <c r="AU186" i="21"/>
  <c r="AO186" i="21"/>
  <c r="AN186" i="21"/>
  <c r="AM186" i="21"/>
  <c r="AL186" i="21"/>
  <c r="AK186" i="21"/>
  <c r="AJ186" i="21"/>
  <c r="AI186" i="21"/>
  <c r="AH186" i="21"/>
  <c r="AG186" i="21"/>
  <c r="X186" i="21"/>
  <c r="T186" i="21"/>
  <c r="Q186" i="21"/>
  <c r="P186" i="21"/>
  <c r="BO184" i="21"/>
  <c r="BN184" i="21"/>
  <c r="BM184" i="21"/>
  <c r="BL184" i="21"/>
  <c r="BK184" i="21"/>
  <c r="BJ184" i="21"/>
  <c r="BI184" i="21"/>
  <c r="BH184" i="21"/>
  <c r="BG184" i="21"/>
  <c r="BF184" i="21"/>
  <c r="BE184" i="21"/>
  <c r="BD184" i="21"/>
  <c r="BC184" i="21"/>
  <c r="BB184" i="21"/>
  <c r="BA184" i="21"/>
  <c r="AZ184" i="21"/>
  <c r="AY184" i="21"/>
  <c r="AX184" i="21"/>
  <c r="AW184" i="21"/>
  <c r="AV184" i="21"/>
  <c r="AU184" i="21"/>
  <c r="AO184" i="21"/>
  <c r="AN184" i="21"/>
  <c r="AM184" i="21"/>
  <c r="AL184" i="21"/>
  <c r="AK184" i="21"/>
  <c r="AJ184" i="21"/>
  <c r="AI184" i="21"/>
  <c r="AH184" i="21"/>
  <c r="AG184" i="21"/>
  <c r="Y184" i="21"/>
  <c r="T184" i="21"/>
  <c r="Q184" i="21"/>
  <c r="P184" i="21"/>
  <c r="BO183" i="21"/>
  <c r="BN183" i="21"/>
  <c r="BM183" i="21"/>
  <c r="BL183" i="21"/>
  <c r="BK183" i="21"/>
  <c r="BJ183" i="21"/>
  <c r="BI183" i="21"/>
  <c r="BH183" i="21"/>
  <c r="BG183" i="21"/>
  <c r="BF183" i="21"/>
  <c r="BE183" i="21"/>
  <c r="BD183" i="21"/>
  <c r="BC183" i="21"/>
  <c r="BB183" i="21"/>
  <c r="BA183" i="21"/>
  <c r="AZ183" i="21"/>
  <c r="AY183" i="21"/>
  <c r="AX183" i="21"/>
  <c r="AW183" i="21"/>
  <c r="AV183" i="21"/>
  <c r="AU183" i="21"/>
  <c r="AO183" i="21"/>
  <c r="AN183" i="21"/>
  <c r="AM183" i="21"/>
  <c r="AL183" i="21"/>
  <c r="AK183" i="21"/>
  <c r="AJ183" i="21"/>
  <c r="AI183" i="21"/>
  <c r="AH183" i="21"/>
  <c r="AG183" i="21"/>
  <c r="X183" i="21"/>
  <c r="T183" i="21"/>
  <c r="Q183" i="21"/>
  <c r="P183" i="21"/>
  <c r="BO181" i="21"/>
  <c r="BN181" i="21"/>
  <c r="BM181" i="21"/>
  <c r="BL181" i="21"/>
  <c r="BK181" i="21"/>
  <c r="BJ181" i="21"/>
  <c r="BI181" i="21"/>
  <c r="BH181" i="21"/>
  <c r="BG181" i="21"/>
  <c r="BF181" i="21"/>
  <c r="BE181" i="21"/>
  <c r="BD181" i="21"/>
  <c r="BC181" i="21"/>
  <c r="BB181" i="21"/>
  <c r="BA181" i="21"/>
  <c r="AZ181" i="21"/>
  <c r="AY181" i="21"/>
  <c r="AX181" i="21"/>
  <c r="AW181" i="21"/>
  <c r="AV181" i="21"/>
  <c r="AU181" i="21"/>
  <c r="AO181" i="21"/>
  <c r="AN181" i="21"/>
  <c r="AM181" i="21"/>
  <c r="AL181" i="21"/>
  <c r="AK181" i="21"/>
  <c r="AJ181" i="21"/>
  <c r="AI181" i="21"/>
  <c r="AH181" i="21"/>
  <c r="AG181" i="21"/>
  <c r="Y181" i="21"/>
  <c r="T181" i="21"/>
  <c r="Q181" i="21"/>
  <c r="P181" i="21"/>
  <c r="BO180" i="21"/>
  <c r="BN180" i="21"/>
  <c r="BM180" i="21"/>
  <c r="BL180" i="21"/>
  <c r="BK180" i="21"/>
  <c r="BJ180" i="21"/>
  <c r="BI180" i="21"/>
  <c r="BH180" i="21"/>
  <c r="BG180" i="21"/>
  <c r="BF180" i="21"/>
  <c r="BE180" i="21"/>
  <c r="BD180" i="21"/>
  <c r="BC180" i="21"/>
  <c r="BB180" i="21"/>
  <c r="BA180" i="21"/>
  <c r="AZ180" i="21"/>
  <c r="AY180" i="21"/>
  <c r="AX180" i="21"/>
  <c r="AW180" i="21"/>
  <c r="AV180" i="21"/>
  <c r="AU180" i="21"/>
  <c r="AO180" i="21"/>
  <c r="AN180" i="21"/>
  <c r="AM180" i="21"/>
  <c r="AL180" i="21"/>
  <c r="AK180" i="21"/>
  <c r="AJ180" i="21"/>
  <c r="AI180" i="21"/>
  <c r="AH180" i="21"/>
  <c r="AG180" i="21"/>
  <c r="X180" i="21"/>
  <c r="T180" i="21"/>
  <c r="Q180" i="21"/>
  <c r="P180" i="21"/>
  <c r="BO178" i="21"/>
  <c r="BN178" i="21"/>
  <c r="BM178" i="21"/>
  <c r="BL178" i="21"/>
  <c r="BK178" i="21"/>
  <c r="BJ178" i="21"/>
  <c r="BI178" i="21"/>
  <c r="BH178" i="21"/>
  <c r="BG178" i="21"/>
  <c r="BF178" i="21"/>
  <c r="BE178" i="21"/>
  <c r="BD178" i="21"/>
  <c r="BC178" i="21"/>
  <c r="BB178" i="21"/>
  <c r="BA178" i="21"/>
  <c r="AZ178" i="21"/>
  <c r="AY178" i="21"/>
  <c r="AX178" i="21"/>
  <c r="AW178" i="21"/>
  <c r="AV178" i="21"/>
  <c r="AU178" i="21"/>
  <c r="AO178" i="21"/>
  <c r="AN178" i="21"/>
  <c r="AM178" i="21"/>
  <c r="AL178" i="21"/>
  <c r="AK178" i="21"/>
  <c r="AJ178" i="21"/>
  <c r="AI178" i="21"/>
  <c r="AH178" i="21"/>
  <c r="AG178" i="21"/>
  <c r="Y178" i="21"/>
  <c r="T178" i="21"/>
  <c r="Q178" i="21"/>
  <c r="P178" i="21"/>
  <c r="BO177" i="21"/>
  <c r="BN177" i="21"/>
  <c r="BM177" i="21"/>
  <c r="BL177" i="21"/>
  <c r="BK177" i="21"/>
  <c r="BJ177" i="21"/>
  <c r="BI177" i="21"/>
  <c r="BH177" i="21"/>
  <c r="BG177" i="21"/>
  <c r="BF177" i="21"/>
  <c r="BE177" i="21"/>
  <c r="BD177" i="21"/>
  <c r="BC177" i="21"/>
  <c r="BB177" i="21"/>
  <c r="BA177" i="21"/>
  <c r="AZ177" i="21"/>
  <c r="AY177" i="21"/>
  <c r="AX177" i="21"/>
  <c r="AW177" i="21"/>
  <c r="AV177" i="21"/>
  <c r="AU177" i="21"/>
  <c r="AO177" i="21"/>
  <c r="AN177" i="21"/>
  <c r="AM177" i="21"/>
  <c r="AL177" i="21"/>
  <c r="AK177" i="21"/>
  <c r="AJ177" i="21"/>
  <c r="AI177" i="21"/>
  <c r="AH177" i="21"/>
  <c r="AG177" i="21"/>
  <c r="X177" i="21"/>
  <c r="T177" i="21"/>
  <c r="Q177" i="21"/>
  <c r="P177" i="21"/>
  <c r="BO175" i="21"/>
  <c r="BN175" i="21"/>
  <c r="BM175" i="21"/>
  <c r="BL175" i="21"/>
  <c r="BK175" i="21"/>
  <c r="BJ175" i="21"/>
  <c r="BI175" i="21"/>
  <c r="BH175" i="21"/>
  <c r="BG175" i="21"/>
  <c r="BF175" i="21"/>
  <c r="BE175" i="21"/>
  <c r="BD175" i="21"/>
  <c r="BC175" i="21"/>
  <c r="BB175" i="21"/>
  <c r="BA175" i="21"/>
  <c r="AZ175" i="21"/>
  <c r="AY175" i="21"/>
  <c r="AX175" i="21"/>
  <c r="AW175" i="21"/>
  <c r="AV175" i="21"/>
  <c r="AU175" i="21"/>
  <c r="AO175" i="21"/>
  <c r="AN175" i="21"/>
  <c r="AM175" i="21"/>
  <c r="AL175" i="21"/>
  <c r="AK175" i="21"/>
  <c r="AJ175" i="21"/>
  <c r="AI175" i="21"/>
  <c r="AH175" i="21"/>
  <c r="AG175" i="21"/>
  <c r="Y175" i="21"/>
  <c r="T175" i="21"/>
  <c r="Q175" i="21"/>
  <c r="P175" i="21"/>
  <c r="BO174" i="21"/>
  <c r="BN174" i="21"/>
  <c r="BM174" i="21"/>
  <c r="BL174" i="21"/>
  <c r="BK174" i="21"/>
  <c r="BJ174" i="21"/>
  <c r="BI174" i="21"/>
  <c r="BH174" i="21"/>
  <c r="BG174" i="21"/>
  <c r="BF174" i="21"/>
  <c r="BE174" i="21"/>
  <c r="BD174" i="21"/>
  <c r="BC174" i="21"/>
  <c r="BB174" i="21"/>
  <c r="BA174" i="21"/>
  <c r="AZ174" i="21"/>
  <c r="AY174" i="21"/>
  <c r="AX174" i="21"/>
  <c r="AW174" i="21"/>
  <c r="AV174" i="21"/>
  <c r="AU174" i="21"/>
  <c r="AO174" i="21"/>
  <c r="AN174" i="21"/>
  <c r="AM174" i="21"/>
  <c r="AL174" i="21"/>
  <c r="AK174" i="21"/>
  <c r="AJ174" i="21"/>
  <c r="AI174" i="21"/>
  <c r="AH174" i="21"/>
  <c r="AG174" i="21"/>
  <c r="X174" i="21"/>
  <c r="T174" i="21"/>
  <c r="Q174" i="21"/>
  <c r="P174" i="21"/>
  <c r="BO172" i="21"/>
  <c r="BN172" i="21"/>
  <c r="BM172" i="21"/>
  <c r="BL172" i="21"/>
  <c r="BK172" i="21"/>
  <c r="BJ172" i="21"/>
  <c r="BI172" i="21"/>
  <c r="BH172" i="21"/>
  <c r="BG172" i="21"/>
  <c r="BF172" i="21"/>
  <c r="BE172" i="21"/>
  <c r="BD172" i="21"/>
  <c r="BC172" i="21"/>
  <c r="BB172" i="21"/>
  <c r="BA172" i="21"/>
  <c r="AZ172" i="21"/>
  <c r="AY172" i="21"/>
  <c r="AX172" i="21"/>
  <c r="AW172" i="21"/>
  <c r="AV172" i="21"/>
  <c r="AU172" i="21"/>
  <c r="AO172" i="21"/>
  <c r="AN172" i="21"/>
  <c r="AM172" i="21"/>
  <c r="AL172" i="21"/>
  <c r="AK172" i="21"/>
  <c r="AJ172" i="21"/>
  <c r="AI172" i="21"/>
  <c r="AH172" i="21"/>
  <c r="AG172" i="21"/>
  <c r="Y172" i="21"/>
  <c r="T172" i="21"/>
  <c r="Q172" i="21"/>
  <c r="P172" i="21"/>
  <c r="BO171" i="21"/>
  <c r="BN171" i="21"/>
  <c r="BM171" i="21"/>
  <c r="BL171" i="21"/>
  <c r="BK171" i="21"/>
  <c r="BJ171" i="21"/>
  <c r="BI171" i="21"/>
  <c r="BH171" i="21"/>
  <c r="BG171" i="21"/>
  <c r="BF171" i="21"/>
  <c r="BE171" i="21"/>
  <c r="BD171" i="21"/>
  <c r="BC171" i="21"/>
  <c r="BB171" i="21"/>
  <c r="BA171" i="21"/>
  <c r="AZ171" i="21"/>
  <c r="AY171" i="21"/>
  <c r="AX171" i="21"/>
  <c r="AW171" i="21"/>
  <c r="AV171" i="21"/>
  <c r="AU171" i="21"/>
  <c r="AO171" i="21"/>
  <c r="AN171" i="21"/>
  <c r="AM171" i="21"/>
  <c r="AL171" i="21"/>
  <c r="AK171" i="21"/>
  <c r="AJ171" i="21"/>
  <c r="AI171" i="21"/>
  <c r="AH171" i="21"/>
  <c r="AG171" i="21"/>
  <c r="X171" i="21"/>
  <c r="T171" i="21"/>
  <c r="Q171" i="21"/>
  <c r="P171" i="21"/>
  <c r="BO169" i="21"/>
  <c r="BN169" i="21"/>
  <c r="BM169" i="21"/>
  <c r="BL169" i="21"/>
  <c r="BK169" i="21"/>
  <c r="BJ169" i="21"/>
  <c r="BI169" i="21"/>
  <c r="BH169" i="21"/>
  <c r="BG169" i="21"/>
  <c r="BF169" i="21"/>
  <c r="BE169" i="21"/>
  <c r="BD169" i="21"/>
  <c r="BC169" i="21"/>
  <c r="BB169" i="21"/>
  <c r="BA169" i="21"/>
  <c r="AZ169" i="21"/>
  <c r="AY169" i="21"/>
  <c r="AX169" i="21"/>
  <c r="AW169" i="21"/>
  <c r="AV169" i="21"/>
  <c r="AU169" i="21"/>
  <c r="AO169" i="21"/>
  <c r="AN169" i="21"/>
  <c r="AM169" i="21"/>
  <c r="AL169" i="21"/>
  <c r="AK169" i="21"/>
  <c r="AJ169" i="21"/>
  <c r="AI169" i="21"/>
  <c r="AH169" i="21"/>
  <c r="AG169" i="21"/>
  <c r="Y169" i="21"/>
  <c r="T169" i="21"/>
  <c r="Q169" i="21"/>
  <c r="P169" i="21"/>
  <c r="BO168" i="21"/>
  <c r="BN168" i="21"/>
  <c r="BM168" i="21"/>
  <c r="BL168" i="21"/>
  <c r="BK168" i="21"/>
  <c r="BJ168" i="21"/>
  <c r="BI168" i="21"/>
  <c r="BH168" i="21"/>
  <c r="BG168" i="21"/>
  <c r="BF168" i="21"/>
  <c r="BE168" i="21"/>
  <c r="BD168" i="21"/>
  <c r="BC168" i="21"/>
  <c r="BB168" i="21"/>
  <c r="BA168" i="21"/>
  <c r="AZ168" i="21"/>
  <c r="AY168" i="21"/>
  <c r="AX168" i="21"/>
  <c r="AW168" i="21"/>
  <c r="AV168" i="21"/>
  <c r="AU168" i="21"/>
  <c r="AO168" i="21"/>
  <c r="AN168" i="21"/>
  <c r="AM168" i="21"/>
  <c r="AL168" i="21"/>
  <c r="AK168" i="21"/>
  <c r="AJ168" i="21"/>
  <c r="AI168" i="21"/>
  <c r="AH168" i="21"/>
  <c r="AG168" i="21"/>
  <c r="X168" i="21"/>
  <c r="T168" i="21"/>
  <c r="Q168" i="21"/>
  <c r="P168" i="21"/>
  <c r="BO166" i="21"/>
  <c r="BN166" i="21"/>
  <c r="BM166" i="21"/>
  <c r="BL166" i="21"/>
  <c r="BK166" i="21"/>
  <c r="BJ166" i="21"/>
  <c r="BI166" i="21"/>
  <c r="BH166" i="21"/>
  <c r="BG166" i="21"/>
  <c r="BF166" i="21"/>
  <c r="BE166" i="21"/>
  <c r="BD166" i="21"/>
  <c r="BC166" i="21"/>
  <c r="BB166" i="21"/>
  <c r="BA166" i="21"/>
  <c r="AZ166" i="21"/>
  <c r="AY166" i="21"/>
  <c r="AX166" i="21"/>
  <c r="AW166" i="21"/>
  <c r="AV166" i="21"/>
  <c r="AU166" i="21"/>
  <c r="AO166" i="21"/>
  <c r="AN166" i="21"/>
  <c r="AM166" i="21"/>
  <c r="AL166" i="21"/>
  <c r="AK166" i="21"/>
  <c r="AJ166" i="21"/>
  <c r="AI166" i="21"/>
  <c r="AH166" i="21"/>
  <c r="AG166" i="21"/>
  <c r="Y166" i="21"/>
  <c r="T166" i="21"/>
  <c r="Q166" i="21"/>
  <c r="P166" i="21"/>
  <c r="BO165" i="21"/>
  <c r="BN165" i="21"/>
  <c r="BM165" i="21"/>
  <c r="BL165" i="21"/>
  <c r="BK165" i="21"/>
  <c r="BJ165" i="21"/>
  <c r="BI165" i="21"/>
  <c r="BH165" i="21"/>
  <c r="BG165" i="21"/>
  <c r="BF165" i="21"/>
  <c r="BE165" i="21"/>
  <c r="BD165" i="21"/>
  <c r="BC165" i="21"/>
  <c r="BB165" i="21"/>
  <c r="BA165" i="21"/>
  <c r="AZ165" i="21"/>
  <c r="AY165" i="21"/>
  <c r="AX165" i="21"/>
  <c r="AW165" i="21"/>
  <c r="AV165" i="21"/>
  <c r="AU165" i="21"/>
  <c r="AO165" i="21"/>
  <c r="AN165" i="21"/>
  <c r="AM165" i="21"/>
  <c r="AL165" i="21"/>
  <c r="AK165" i="21"/>
  <c r="AJ165" i="21"/>
  <c r="AI165" i="21"/>
  <c r="AH165" i="21"/>
  <c r="AG165" i="21"/>
  <c r="X165" i="21"/>
  <c r="T165" i="21"/>
  <c r="Q165" i="21"/>
  <c r="P165" i="21"/>
  <c r="BO163" i="21"/>
  <c r="BN163" i="21"/>
  <c r="BM163" i="21"/>
  <c r="BL163" i="21"/>
  <c r="BK163" i="21"/>
  <c r="BJ163" i="21"/>
  <c r="BI163" i="21"/>
  <c r="BH163" i="21"/>
  <c r="BG163" i="21"/>
  <c r="BF163" i="21"/>
  <c r="BE163" i="21"/>
  <c r="BD163" i="21"/>
  <c r="BC163" i="21"/>
  <c r="BB163" i="21"/>
  <c r="BA163" i="21"/>
  <c r="AZ163" i="21"/>
  <c r="AY163" i="21"/>
  <c r="AX163" i="21"/>
  <c r="AW163" i="21"/>
  <c r="AV163" i="21"/>
  <c r="AU163" i="21"/>
  <c r="AO163" i="21"/>
  <c r="AN163" i="21"/>
  <c r="AM163" i="21"/>
  <c r="AL163" i="21"/>
  <c r="AK163" i="21"/>
  <c r="AJ163" i="21"/>
  <c r="AI163" i="21"/>
  <c r="AH163" i="21"/>
  <c r="AG163" i="21"/>
  <c r="Y163" i="21"/>
  <c r="T163" i="21"/>
  <c r="Q163" i="21"/>
  <c r="P163" i="21"/>
  <c r="BO162" i="21"/>
  <c r="BN162" i="21"/>
  <c r="BM162" i="21"/>
  <c r="BL162" i="21"/>
  <c r="BK162" i="21"/>
  <c r="BJ162" i="21"/>
  <c r="BI162" i="21"/>
  <c r="BH162" i="21"/>
  <c r="BG162" i="21"/>
  <c r="BF162" i="21"/>
  <c r="BE162" i="21"/>
  <c r="BD162" i="21"/>
  <c r="BC162" i="21"/>
  <c r="BB162" i="21"/>
  <c r="BA162" i="21"/>
  <c r="AZ162" i="21"/>
  <c r="AY162" i="21"/>
  <c r="AX162" i="21"/>
  <c r="AW162" i="21"/>
  <c r="AV162" i="21"/>
  <c r="AU162" i="21"/>
  <c r="AO162" i="21"/>
  <c r="AN162" i="21"/>
  <c r="AM162" i="21"/>
  <c r="AL162" i="21"/>
  <c r="AK162" i="21"/>
  <c r="AJ162" i="21"/>
  <c r="AI162" i="21"/>
  <c r="AH162" i="21"/>
  <c r="AG162" i="21"/>
  <c r="X162" i="21"/>
  <c r="T162" i="21"/>
  <c r="Q162" i="21"/>
  <c r="P162" i="21"/>
  <c r="BO160" i="21"/>
  <c r="BN160" i="21"/>
  <c r="BM160" i="21"/>
  <c r="BL160" i="21"/>
  <c r="BK160" i="21"/>
  <c r="BJ160" i="21"/>
  <c r="BI160" i="21"/>
  <c r="BH160" i="21"/>
  <c r="BG160" i="21"/>
  <c r="BF160" i="21"/>
  <c r="BE160" i="21"/>
  <c r="BD160" i="21"/>
  <c r="BC160" i="21"/>
  <c r="BB160" i="21"/>
  <c r="BA160" i="21"/>
  <c r="AZ160" i="21"/>
  <c r="AY160" i="21"/>
  <c r="AX160" i="21"/>
  <c r="AW160" i="21"/>
  <c r="AV160" i="21"/>
  <c r="AU160" i="21"/>
  <c r="AO160" i="21"/>
  <c r="AN160" i="21"/>
  <c r="AM160" i="21"/>
  <c r="AL160" i="21"/>
  <c r="AK160" i="21"/>
  <c r="AJ160" i="21"/>
  <c r="AI160" i="21"/>
  <c r="AH160" i="21"/>
  <c r="AG160" i="21"/>
  <c r="Y160" i="21"/>
  <c r="T160" i="21"/>
  <c r="Q160" i="21"/>
  <c r="P160" i="21"/>
  <c r="BO159" i="21"/>
  <c r="BN159" i="21"/>
  <c r="BM159" i="21"/>
  <c r="BL159" i="21"/>
  <c r="BK159" i="21"/>
  <c r="BJ159" i="21"/>
  <c r="BI159" i="21"/>
  <c r="BH159" i="21"/>
  <c r="BG159" i="21"/>
  <c r="BF159" i="21"/>
  <c r="BE159" i="21"/>
  <c r="BD159" i="21"/>
  <c r="BC159" i="21"/>
  <c r="BB159" i="21"/>
  <c r="BA159" i="21"/>
  <c r="AZ159" i="21"/>
  <c r="AY159" i="21"/>
  <c r="AX159" i="21"/>
  <c r="AW159" i="21"/>
  <c r="AV159" i="21"/>
  <c r="AU159" i="21"/>
  <c r="AO159" i="21"/>
  <c r="AN159" i="21"/>
  <c r="AM159" i="21"/>
  <c r="AL159" i="21"/>
  <c r="AK159" i="21"/>
  <c r="AJ159" i="21"/>
  <c r="AI159" i="21"/>
  <c r="AH159" i="21"/>
  <c r="AG159" i="21"/>
  <c r="X159" i="21"/>
  <c r="T159" i="21"/>
  <c r="Q159" i="21"/>
  <c r="P159" i="21"/>
  <c r="BO157" i="21"/>
  <c r="BN157" i="21"/>
  <c r="BM157" i="21"/>
  <c r="BL157" i="21"/>
  <c r="BK157" i="21"/>
  <c r="BJ157" i="21"/>
  <c r="BI157" i="21"/>
  <c r="BH157" i="21"/>
  <c r="BG157" i="21"/>
  <c r="BF157" i="21"/>
  <c r="BE157" i="21"/>
  <c r="BD157" i="21"/>
  <c r="BC157" i="21"/>
  <c r="BB157" i="21"/>
  <c r="BA157" i="21"/>
  <c r="AZ157" i="21"/>
  <c r="AY157" i="21"/>
  <c r="AX157" i="21"/>
  <c r="AW157" i="21"/>
  <c r="AV157" i="21"/>
  <c r="AU157" i="21"/>
  <c r="AO157" i="21"/>
  <c r="AN157" i="21"/>
  <c r="AM157" i="21"/>
  <c r="AL157" i="21"/>
  <c r="AK157" i="21"/>
  <c r="AJ157" i="21"/>
  <c r="AI157" i="21"/>
  <c r="AH157" i="21"/>
  <c r="AG157" i="21"/>
  <c r="Y157" i="21"/>
  <c r="T157" i="21"/>
  <c r="Q157" i="21"/>
  <c r="P157" i="21"/>
  <c r="BO156" i="21"/>
  <c r="BN156" i="21"/>
  <c r="BM156" i="21"/>
  <c r="BL156" i="21"/>
  <c r="BK156" i="21"/>
  <c r="BJ156" i="21"/>
  <c r="BI156" i="21"/>
  <c r="BH156" i="21"/>
  <c r="BG156" i="21"/>
  <c r="BF156" i="21"/>
  <c r="BE156" i="21"/>
  <c r="BD156" i="21"/>
  <c r="BC156" i="21"/>
  <c r="BB156" i="21"/>
  <c r="BA156" i="21"/>
  <c r="AZ156" i="21"/>
  <c r="AY156" i="21"/>
  <c r="AX156" i="21"/>
  <c r="AW156" i="21"/>
  <c r="AV156" i="21"/>
  <c r="AU156" i="21"/>
  <c r="AO156" i="21"/>
  <c r="AN156" i="21"/>
  <c r="AM156" i="21"/>
  <c r="AL156" i="21"/>
  <c r="AK156" i="21"/>
  <c r="AJ156" i="21"/>
  <c r="AI156" i="21"/>
  <c r="AH156" i="21"/>
  <c r="AG156" i="21"/>
  <c r="X156" i="21"/>
  <c r="T156" i="21"/>
  <c r="Q156" i="21"/>
  <c r="P156" i="21"/>
  <c r="BO154" i="21"/>
  <c r="BN154" i="21"/>
  <c r="BM154" i="21"/>
  <c r="BL154" i="21"/>
  <c r="BK154" i="21"/>
  <c r="BJ154" i="21"/>
  <c r="BI154" i="21"/>
  <c r="BH154" i="21"/>
  <c r="BG154" i="21"/>
  <c r="BF154" i="21"/>
  <c r="BE154" i="21"/>
  <c r="BD154" i="21"/>
  <c r="BC154" i="21"/>
  <c r="BB154" i="21"/>
  <c r="BA154" i="21"/>
  <c r="AZ154" i="21"/>
  <c r="AY154" i="21"/>
  <c r="AX154" i="21"/>
  <c r="AW154" i="21"/>
  <c r="AV154" i="21"/>
  <c r="AU154" i="21"/>
  <c r="AO154" i="21"/>
  <c r="AN154" i="21"/>
  <c r="AM154" i="21"/>
  <c r="AL154" i="21"/>
  <c r="AK154" i="21"/>
  <c r="AJ154" i="21"/>
  <c r="AI154" i="21"/>
  <c r="AH154" i="21"/>
  <c r="AG154" i="21"/>
  <c r="Y154" i="21"/>
  <c r="T154" i="21"/>
  <c r="Q154" i="21"/>
  <c r="P154" i="21"/>
  <c r="BO153" i="21"/>
  <c r="BN153" i="21"/>
  <c r="BM153" i="21"/>
  <c r="BL153" i="21"/>
  <c r="BK153" i="21"/>
  <c r="BJ153" i="21"/>
  <c r="BI153" i="21"/>
  <c r="BH153" i="21"/>
  <c r="BG153" i="21"/>
  <c r="BF153" i="21"/>
  <c r="BE153" i="21"/>
  <c r="BD153" i="21"/>
  <c r="BC153" i="21"/>
  <c r="BB153" i="21"/>
  <c r="BA153" i="21"/>
  <c r="AZ153" i="21"/>
  <c r="AY153" i="21"/>
  <c r="AX153" i="21"/>
  <c r="AW153" i="21"/>
  <c r="AV153" i="21"/>
  <c r="AU153" i="21"/>
  <c r="AO153" i="21"/>
  <c r="AN153" i="21"/>
  <c r="AM153" i="21"/>
  <c r="AL153" i="21"/>
  <c r="AK153" i="21"/>
  <c r="AJ153" i="21"/>
  <c r="AI153" i="21"/>
  <c r="AH153" i="21"/>
  <c r="AG153" i="21"/>
  <c r="X153" i="21"/>
  <c r="T153" i="21"/>
  <c r="Q153" i="21"/>
  <c r="P153" i="21"/>
  <c r="BO151" i="21"/>
  <c r="BN151" i="21"/>
  <c r="BM151" i="21"/>
  <c r="BL151" i="21"/>
  <c r="BK151" i="21"/>
  <c r="BJ151" i="21"/>
  <c r="BI151" i="21"/>
  <c r="BH151" i="21"/>
  <c r="BG151" i="21"/>
  <c r="BF151" i="21"/>
  <c r="BE151" i="21"/>
  <c r="BD151" i="21"/>
  <c r="BC151" i="21"/>
  <c r="BB151" i="21"/>
  <c r="BA151" i="21"/>
  <c r="AZ151" i="21"/>
  <c r="AY151" i="21"/>
  <c r="AX151" i="21"/>
  <c r="AW151" i="21"/>
  <c r="AV151" i="21"/>
  <c r="AU151" i="21"/>
  <c r="AO151" i="21"/>
  <c r="AN151" i="21"/>
  <c r="AM151" i="21"/>
  <c r="AL151" i="21"/>
  <c r="AK151" i="21"/>
  <c r="AJ151" i="21"/>
  <c r="AI151" i="21"/>
  <c r="AH151" i="21"/>
  <c r="AG151" i="21"/>
  <c r="Y151" i="21"/>
  <c r="T151" i="21"/>
  <c r="Q151" i="21"/>
  <c r="P151" i="21"/>
  <c r="BO150" i="21"/>
  <c r="BN150" i="21"/>
  <c r="BM150" i="21"/>
  <c r="BL150" i="21"/>
  <c r="BK150" i="21"/>
  <c r="BJ150" i="21"/>
  <c r="BI150" i="21"/>
  <c r="BH150" i="21"/>
  <c r="BG150" i="21"/>
  <c r="BF150" i="21"/>
  <c r="BE150" i="21"/>
  <c r="BD150" i="21"/>
  <c r="BC150" i="21"/>
  <c r="BB150" i="21"/>
  <c r="BA150" i="21"/>
  <c r="AZ150" i="21"/>
  <c r="AY150" i="21"/>
  <c r="AX150" i="21"/>
  <c r="AW150" i="21"/>
  <c r="AV150" i="21"/>
  <c r="AU150" i="21"/>
  <c r="AO150" i="21"/>
  <c r="AN150" i="21"/>
  <c r="AM150" i="21"/>
  <c r="AL150" i="21"/>
  <c r="AK150" i="21"/>
  <c r="AJ150" i="21"/>
  <c r="AI150" i="21"/>
  <c r="AH150" i="21"/>
  <c r="AG150" i="21"/>
  <c r="X150" i="21"/>
  <c r="T150" i="21"/>
  <c r="Q150" i="21"/>
  <c r="P150" i="21"/>
  <c r="BO148" i="21"/>
  <c r="BN148" i="21"/>
  <c r="BM148" i="21"/>
  <c r="BL148" i="21"/>
  <c r="BK148" i="21"/>
  <c r="BJ148" i="21"/>
  <c r="BI148" i="21"/>
  <c r="BH148" i="21"/>
  <c r="BG148" i="21"/>
  <c r="BF148" i="21"/>
  <c r="BE148" i="21"/>
  <c r="BD148" i="21"/>
  <c r="BC148" i="21"/>
  <c r="BB148" i="21"/>
  <c r="BA148" i="21"/>
  <c r="AZ148" i="21"/>
  <c r="AY148" i="21"/>
  <c r="AX148" i="21"/>
  <c r="AW148" i="21"/>
  <c r="AV148" i="21"/>
  <c r="AU148" i="21"/>
  <c r="AO148" i="21"/>
  <c r="AN148" i="21"/>
  <c r="AM148" i="21"/>
  <c r="AL148" i="21"/>
  <c r="AK148" i="21"/>
  <c r="AJ148" i="21"/>
  <c r="AI148" i="21"/>
  <c r="AH148" i="21"/>
  <c r="AG148" i="21"/>
  <c r="Y148" i="21"/>
  <c r="T148" i="21"/>
  <c r="Q148" i="21"/>
  <c r="P148" i="21"/>
  <c r="BO147" i="21"/>
  <c r="BN147" i="21"/>
  <c r="BM147" i="21"/>
  <c r="BL147" i="21"/>
  <c r="BK147" i="21"/>
  <c r="BJ147" i="21"/>
  <c r="BI147" i="21"/>
  <c r="BH147" i="21"/>
  <c r="BG147" i="21"/>
  <c r="BF147" i="21"/>
  <c r="BE147" i="21"/>
  <c r="BD147" i="21"/>
  <c r="BC147" i="21"/>
  <c r="BB147" i="21"/>
  <c r="BA147" i="21"/>
  <c r="AZ147" i="21"/>
  <c r="AY147" i="21"/>
  <c r="AX147" i="21"/>
  <c r="AW147" i="21"/>
  <c r="AV147" i="21"/>
  <c r="AU147" i="21"/>
  <c r="AO147" i="21"/>
  <c r="AN147" i="21"/>
  <c r="AM147" i="21"/>
  <c r="AL147" i="21"/>
  <c r="AK147" i="21"/>
  <c r="AJ147" i="21"/>
  <c r="AI147" i="21"/>
  <c r="AH147" i="21"/>
  <c r="AG147" i="21"/>
  <c r="X147" i="21"/>
  <c r="T147" i="21"/>
  <c r="Q147" i="21"/>
  <c r="P147" i="21"/>
  <c r="BO145" i="21"/>
  <c r="BN145" i="21"/>
  <c r="BM145" i="21"/>
  <c r="BL145" i="21"/>
  <c r="BK145" i="21"/>
  <c r="BJ145" i="21"/>
  <c r="BI145" i="21"/>
  <c r="BH145" i="21"/>
  <c r="BG145" i="21"/>
  <c r="BF145" i="21"/>
  <c r="BE145" i="21"/>
  <c r="BD145" i="21"/>
  <c r="BC145" i="21"/>
  <c r="BB145" i="21"/>
  <c r="BA145" i="21"/>
  <c r="AZ145" i="21"/>
  <c r="AY145" i="21"/>
  <c r="AX145" i="21"/>
  <c r="AW145" i="21"/>
  <c r="AV145" i="21"/>
  <c r="AU145" i="21"/>
  <c r="AO145" i="21"/>
  <c r="AN145" i="21"/>
  <c r="AM145" i="21"/>
  <c r="AL145" i="21"/>
  <c r="AK145" i="21"/>
  <c r="AJ145" i="21"/>
  <c r="AI145" i="21"/>
  <c r="AH145" i="21"/>
  <c r="AG145" i="21"/>
  <c r="Y145" i="21"/>
  <c r="T145" i="21"/>
  <c r="Q145" i="21"/>
  <c r="P145" i="21"/>
  <c r="BO144" i="21"/>
  <c r="BN144" i="21"/>
  <c r="BM144" i="21"/>
  <c r="BL144" i="21"/>
  <c r="BK144" i="21"/>
  <c r="BJ144" i="21"/>
  <c r="BI144" i="21"/>
  <c r="BH144" i="21"/>
  <c r="BG144" i="21"/>
  <c r="BF144" i="21"/>
  <c r="BE144" i="21"/>
  <c r="BD144" i="21"/>
  <c r="BC144" i="21"/>
  <c r="BB144" i="21"/>
  <c r="BA144" i="21"/>
  <c r="AZ144" i="21"/>
  <c r="AY144" i="21"/>
  <c r="AX144" i="21"/>
  <c r="AW144" i="21"/>
  <c r="AV144" i="21"/>
  <c r="AU144" i="21"/>
  <c r="AO144" i="21"/>
  <c r="AN144" i="21"/>
  <c r="AM144" i="21"/>
  <c r="AL144" i="21"/>
  <c r="AK144" i="21"/>
  <c r="AJ144" i="21"/>
  <c r="AI144" i="21"/>
  <c r="AH144" i="21"/>
  <c r="AG144" i="21"/>
  <c r="X144" i="21"/>
  <c r="T144" i="21"/>
  <c r="Q144" i="21"/>
  <c r="P144" i="21"/>
  <c r="BO142" i="21"/>
  <c r="BN142" i="21"/>
  <c r="BM142" i="21"/>
  <c r="BL142" i="21"/>
  <c r="BK142" i="21"/>
  <c r="BJ142" i="21"/>
  <c r="BI142" i="21"/>
  <c r="BH142" i="21"/>
  <c r="BG142" i="21"/>
  <c r="BF142" i="21"/>
  <c r="BE142" i="21"/>
  <c r="BD142" i="21"/>
  <c r="BC142" i="21"/>
  <c r="BB142" i="21"/>
  <c r="BA142" i="21"/>
  <c r="AZ142" i="21"/>
  <c r="AY142" i="21"/>
  <c r="AX142" i="21"/>
  <c r="AW142" i="21"/>
  <c r="AV142" i="21"/>
  <c r="AU142" i="21"/>
  <c r="AO142" i="21"/>
  <c r="AN142" i="21"/>
  <c r="AM142" i="21"/>
  <c r="AL142" i="21"/>
  <c r="AK142" i="21"/>
  <c r="AJ142" i="21"/>
  <c r="AI142" i="21"/>
  <c r="AH142" i="21"/>
  <c r="AG142" i="21"/>
  <c r="Y142" i="21"/>
  <c r="T142" i="21"/>
  <c r="Q142" i="21"/>
  <c r="P142" i="21"/>
  <c r="BO141" i="21"/>
  <c r="BN141" i="21"/>
  <c r="BM141" i="21"/>
  <c r="BL141" i="21"/>
  <c r="BK141" i="21"/>
  <c r="BJ141" i="21"/>
  <c r="BI141" i="21"/>
  <c r="BH141" i="21"/>
  <c r="BG141" i="21"/>
  <c r="BF141" i="21"/>
  <c r="BE141" i="21"/>
  <c r="BD141" i="21"/>
  <c r="BC141" i="21"/>
  <c r="BB141" i="21"/>
  <c r="BA141" i="21"/>
  <c r="AZ141" i="21"/>
  <c r="AY141" i="21"/>
  <c r="AX141" i="21"/>
  <c r="AW141" i="21"/>
  <c r="AV141" i="21"/>
  <c r="AU141" i="21"/>
  <c r="AO141" i="21"/>
  <c r="AN141" i="21"/>
  <c r="AM141" i="21"/>
  <c r="AL141" i="21"/>
  <c r="AK141" i="21"/>
  <c r="AJ141" i="21"/>
  <c r="AI141" i="21"/>
  <c r="AH141" i="21"/>
  <c r="AG141" i="21"/>
  <c r="BO140" i="21"/>
  <c r="BN140" i="21"/>
  <c r="BM140" i="21"/>
  <c r="BL140" i="21"/>
  <c r="BK140" i="21"/>
  <c r="BJ140" i="21"/>
  <c r="BI140" i="21"/>
  <c r="BH140" i="21"/>
  <c r="BG140" i="21"/>
  <c r="BF140" i="21"/>
  <c r="BE140" i="21"/>
  <c r="BD140" i="21"/>
  <c r="BC140" i="21"/>
  <c r="BB140" i="21"/>
  <c r="BA140" i="21"/>
  <c r="AZ140" i="21"/>
  <c r="AY140" i="21"/>
  <c r="AX140" i="21"/>
  <c r="AW140" i="21"/>
  <c r="AV140" i="21"/>
  <c r="AU140" i="21"/>
  <c r="AO140" i="21"/>
  <c r="AN140" i="21"/>
  <c r="AM140" i="21"/>
  <c r="AL140" i="21"/>
  <c r="AK140" i="21"/>
  <c r="AJ140" i="21"/>
  <c r="AI140" i="21"/>
  <c r="AH140" i="21"/>
  <c r="AG140" i="21"/>
  <c r="X140" i="21"/>
  <c r="T140" i="21"/>
  <c r="Q140" i="21"/>
  <c r="P140" i="21"/>
  <c r="BO138" i="21"/>
  <c r="BN138" i="21"/>
  <c r="BM138" i="21"/>
  <c r="BL138" i="21"/>
  <c r="BK138" i="21"/>
  <c r="BJ138" i="21"/>
  <c r="BI138" i="21"/>
  <c r="BH138" i="21"/>
  <c r="BG138" i="21"/>
  <c r="BF138" i="21"/>
  <c r="BE138" i="21"/>
  <c r="BD138" i="21"/>
  <c r="BC138" i="21"/>
  <c r="BB138" i="21"/>
  <c r="BA138" i="21"/>
  <c r="AZ138" i="21"/>
  <c r="AY138" i="21"/>
  <c r="AX138" i="21"/>
  <c r="AW138" i="21"/>
  <c r="AV138" i="21"/>
  <c r="AU138" i="21"/>
  <c r="AO138" i="21"/>
  <c r="AN138" i="21"/>
  <c r="AM138" i="21"/>
  <c r="AL138" i="21"/>
  <c r="AK138" i="21"/>
  <c r="AJ138" i="21"/>
  <c r="AI138" i="21"/>
  <c r="AH138" i="21"/>
  <c r="AG138" i="21"/>
  <c r="Y138" i="21"/>
  <c r="T138" i="21"/>
  <c r="Q138" i="21"/>
  <c r="P138" i="21"/>
  <c r="BO137" i="21"/>
  <c r="BN137" i="21"/>
  <c r="BM137" i="21"/>
  <c r="BL137" i="21"/>
  <c r="BK137" i="21"/>
  <c r="BJ137" i="21"/>
  <c r="BI137" i="21"/>
  <c r="BH137" i="21"/>
  <c r="BG137" i="21"/>
  <c r="BF137" i="21"/>
  <c r="BE137" i="21"/>
  <c r="BD137" i="21"/>
  <c r="BC137" i="21"/>
  <c r="BB137" i="21"/>
  <c r="BA137" i="21"/>
  <c r="AZ137" i="21"/>
  <c r="AY137" i="21"/>
  <c r="AX137" i="21"/>
  <c r="AW137" i="21"/>
  <c r="AV137" i="21"/>
  <c r="AU137" i="21"/>
  <c r="AO137" i="21"/>
  <c r="AN137" i="21"/>
  <c r="AM137" i="21"/>
  <c r="AL137" i="21"/>
  <c r="AK137" i="21"/>
  <c r="AJ137" i="21"/>
  <c r="AI137" i="21"/>
  <c r="AH137" i="21"/>
  <c r="AG137" i="21"/>
  <c r="X137" i="21"/>
  <c r="T137" i="21"/>
  <c r="Q137" i="21"/>
  <c r="P137" i="21"/>
  <c r="BO135" i="21"/>
  <c r="BN135" i="21"/>
  <c r="BM135" i="21"/>
  <c r="BL135" i="21"/>
  <c r="BK135" i="21"/>
  <c r="BJ135" i="21"/>
  <c r="BI135" i="21"/>
  <c r="BH135" i="21"/>
  <c r="BG135" i="21"/>
  <c r="BF135" i="21"/>
  <c r="BE135" i="21"/>
  <c r="BD135" i="21"/>
  <c r="BC135" i="21"/>
  <c r="BB135" i="21"/>
  <c r="BA135" i="21"/>
  <c r="AZ135" i="21"/>
  <c r="AY135" i="21"/>
  <c r="AX135" i="21"/>
  <c r="AW135" i="21"/>
  <c r="AV135" i="21"/>
  <c r="AU135" i="21"/>
  <c r="AO135" i="21"/>
  <c r="AN135" i="21"/>
  <c r="AM135" i="21"/>
  <c r="AL135" i="21"/>
  <c r="AK135" i="21"/>
  <c r="AJ135" i="21"/>
  <c r="AI135" i="21"/>
  <c r="AH135" i="21"/>
  <c r="AG135" i="21"/>
  <c r="Y135" i="21"/>
  <c r="T135" i="21"/>
  <c r="Q135" i="21"/>
  <c r="P135" i="21"/>
  <c r="BO134" i="21"/>
  <c r="BN134" i="21"/>
  <c r="BM134" i="21"/>
  <c r="BL134" i="21"/>
  <c r="BK134" i="21"/>
  <c r="BJ134" i="21"/>
  <c r="BI134" i="21"/>
  <c r="BH134" i="21"/>
  <c r="BG134" i="21"/>
  <c r="BF134" i="21"/>
  <c r="BE134" i="21"/>
  <c r="BD134" i="21"/>
  <c r="BC134" i="21"/>
  <c r="BB134" i="21"/>
  <c r="BA134" i="21"/>
  <c r="AZ134" i="21"/>
  <c r="AY134" i="21"/>
  <c r="AX134" i="21"/>
  <c r="AW134" i="21"/>
  <c r="AV134" i="21"/>
  <c r="AU134" i="21"/>
  <c r="AO134" i="21"/>
  <c r="AN134" i="21"/>
  <c r="AM134" i="21"/>
  <c r="AL134" i="21"/>
  <c r="AK134" i="21"/>
  <c r="AJ134" i="21"/>
  <c r="AI134" i="21"/>
  <c r="AH134" i="21"/>
  <c r="AG134" i="21"/>
  <c r="X134" i="21"/>
  <c r="T134" i="21"/>
  <c r="Q134" i="21"/>
  <c r="P134" i="21"/>
  <c r="BO132" i="21"/>
  <c r="BN132" i="21"/>
  <c r="BM132" i="21"/>
  <c r="BL132" i="21"/>
  <c r="BK132" i="21"/>
  <c r="BJ132" i="21"/>
  <c r="BI132" i="21"/>
  <c r="BH132" i="21"/>
  <c r="BG132" i="21"/>
  <c r="BF132" i="21"/>
  <c r="BE132" i="21"/>
  <c r="BD132" i="21"/>
  <c r="BC132" i="21"/>
  <c r="BB132" i="21"/>
  <c r="BA132" i="21"/>
  <c r="AZ132" i="21"/>
  <c r="AY132" i="21"/>
  <c r="AX132" i="21"/>
  <c r="AW132" i="21"/>
  <c r="AV132" i="21"/>
  <c r="AU132" i="21"/>
  <c r="AO132" i="21"/>
  <c r="AN132" i="21"/>
  <c r="AM132" i="21"/>
  <c r="AL132" i="21"/>
  <c r="AK132" i="21"/>
  <c r="AJ132" i="21"/>
  <c r="AI132" i="21"/>
  <c r="AH132" i="21"/>
  <c r="AG132" i="21"/>
  <c r="Y132" i="21"/>
  <c r="T132" i="21"/>
  <c r="Q132" i="21"/>
  <c r="P132" i="21"/>
  <c r="BO131" i="21"/>
  <c r="BN131" i="21"/>
  <c r="BM131" i="21"/>
  <c r="BL131" i="21"/>
  <c r="BK131" i="21"/>
  <c r="BJ131" i="21"/>
  <c r="BI131" i="21"/>
  <c r="BH131" i="21"/>
  <c r="BG131" i="21"/>
  <c r="BF131" i="21"/>
  <c r="BE131" i="21"/>
  <c r="BD131" i="21"/>
  <c r="BC131" i="21"/>
  <c r="BB131" i="21"/>
  <c r="BA131" i="21"/>
  <c r="AZ131" i="21"/>
  <c r="AY131" i="21"/>
  <c r="AX131" i="21"/>
  <c r="AW131" i="21"/>
  <c r="AV131" i="21"/>
  <c r="AU131" i="21"/>
  <c r="AO131" i="21"/>
  <c r="AN131" i="21"/>
  <c r="AM131" i="21"/>
  <c r="AL131" i="21"/>
  <c r="AK131" i="21"/>
  <c r="AJ131" i="21"/>
  <c r="AI131" i="21"/>
  <c r="AH131" i="21"/>
  <c r="AG131" i="21"/>
  <c r="X131" i="21"/>
  <c r="T131" i="21"/>
  <c r="Q131" i="21"/>
  <c r="P131" i="21"/>
  <c r="BO129" i="21"/>
  <c r="BN129" i="21"/>
  <c r="BM129" i="21"/>
  <c r="BL129" i="21"/>
  <c r="BK129" i="21"/>
  <c r="BJ129" i="21"/>
  <c r="BI129" i="21"/>
  <c r="BH129" i="21"/>
  <c r="BG129" i="21"/>
  <c r="BF129" i="21"/>
  <c r="BE129" i="21"/>
  <c r="BD129" i="21"/>
  <c r="BC129" i="21"/>
  <c r="BB129" i="21"/>
  <c r="BA129" i="21"/>
  <c r="AZ129" i="21"/>
  <c r="AY129" i="21"/>
  <c r="AX129" i="21"/>
  <c r="AW129" i="21"/>
  <c r="AV129" i="21"/>
  <c r="AU129" i="21"/>
  <c r="AO129" i="21"/>
  <c r="AN129" i="21"/>
  <c r="AM129" i="21"/>
  <c r="AL129" i="21"/>
  <c r="AK129" i="21"/>
  <c r="AJ129" i="21"/>
  <c r="AI129" i="21"/>
  <c r="AH129" i="21"/>
  <c r="AG129" i="21"/>
  <c r="Y129" i="21"/>
  <c r="T129" i="21"/>
  <c r="Q129" i="21"/>
  <c r="P129" i="21"/>
  <c r="BO128" i="21"/>
  <c r="BN128" i="21"/>
  <c r="BM128" i="21"/>
  <c r="BL128" i="21"/>
  <c r="BK128" i="21"/>
  <c r="BJ128" i="21"/>
  <c r="BI128" i="21"/>
  <c r="BH128" i="21"/>
  <c r="BG128" i="21"/>
  <c r="BF128" i="21"/>
  <c r="BE128" i="21"/>
  <c r="BD128" i="21"/>
  <c r="BC128" i="21"/>
  <c r="BB128" i="21"/>
  <c r="BA128" i="21"/>
  <c r="AZ128" i="21"/>
  <c r="AY128" i="21"/>
  <c r="AX128" i="21"/>
  <c r="AW128" i="21"/>
  <c r="AV128" i="21"/>
  <c r="AU128" i="21"/>
  <c r="AO128" i="21"/>
  <c r="AN128" i="21"/>
  <c r="AM128" i="21"/>
  <c r="AL128" i="21"/>
  <c r="AK128" i="21"/>
  <c r="AJ128" i="21"/>
  <c r="AI128" i="21"/>
  <c r="AH128" i="21"/>
  <c r="AG128" i="21"/>
  <c r="X128" i="21"/>
  <c r="T128" i="21"/>
  <c r="Q128" i="21"/>
  <c r="P128" i="21"/>
  <c r="BO126" i="21"/>
  <c r="BN126" i="21"/>
  <c r="BM126" i="21"/>
  <c r="BL126" i="21"/>
  <c r="BK126" i="21"/>
  <c r="BJ126" i="21"/>
  <c r="BI126" i="21"/>
  <c r="BH126" i="21"/>
  <c r="BG126" i="21"/>
  <c r="BF126" i="21"/>
  <c r="BE126" i="21"/>
  <c r="BD126" i="21"/>
  <c r="BC126" i="21"/>
  <c r="BB126" i="21"/>
  <c r="BA126" i="21"/>
  <c r="AZ126" i="21"/>
  <c r="AY126" i="21"/>
  <c r="AX126" i="21"/>
  <c r="AW126" i="21"/>
  <c r="AV126" i="21"/>
  <c r="AU126" i="21"/>
  <c r="AO126" i="21"/>
  <c r="AN126" i="21"/>
  <c r="AM126" i="21"/>
  <c r="AL126" i="21"/>
  <c r="AK126" i="21"/>
  <c r="AJ126" i="21"/>
  <c r="AI126" i="21"/>
  <c r="AH126" i="21"/>
  <c r="AG126" i="21"/>
  <c r="Y126" i="21"/>
  <c r="T126" i="21"/>
  <c r="Q126" i="21"/>
  <c r="P126" i="21"/>
  <c r="BO125" i="21"/>
  <c r="BN125" i="21"/>
  <c r="BM125" i="21"/>
  <c r="BL125" i="21"/>
  <c r="BK125" i="21"/>
  <c r="BJ125" i="21"/>
  <c r="BI125" i="21"/>
  <c r="BH125" i="21"/>
  <c r="BG125" i="21"/>
  <c r="BF125" i="21"/>
  <c r="BE125" i="21"/>
  <c r="BD125" i="21"/>
  <c r="BC125" i="21"/>
  <c r="BB125" i="21"/>
  <c r="BA125" i="21"/>
  <c r="AZ125" i="21"/>
  <c r="AY125" i="21"/>
  <c r="AX125" i="21"/>
  <c r="AW125" i="21"/>
  <c r="AV125" i="21"/>
  <c r="AU125" i="21"/>
  <c r="AO125" i="21"/>
  <c r="AN125" i="21"/>
  <c r="AM125" i="21"/>
  <c r="AL125" i="21"/>
  <c r="AK125" i="21"/>
  <c r="AJ125" i="21"/>
  <c r="AI125" i="21"/>
  <c r="AH125" i="21"/>
  <c r="AG125" i="21"/>
  <c r="X125" i="21"/>
  <c r="T125" i="21"/>
  <c r="Q125" i="21"/>
  <c r="P125" i="21"/>
  <c r="BO123" i="21"/>
  <c r="BN123" i="21"/>
  <c r="BM123" i="21"/>
  <c r="BL123" i="21"/>
  <c r="BK123" i="21"/>
  <c r="BJ123" i="21"/>
  <c r="BI123" i="21"/>
  <c r="BH123" i="21"/>
  <c r="BG123" i="21"/>
  <c r="BF123" i="21"/>
  <c r="BE123" i="21"/>
  <c r="BD123" i="21"/>
  <c r="BC123" i="21"/>
  <c r="BB123" i="21"/>
  <c r="BA123" i="21"/>
  <c r="AZ123" i="21"/>
  <c r="AY123" i="21"/>
  <c r="AX123" i="21"/>
  <c r="AW123" i="21"/>
  <c r="AV123" i="21"/>
  <c r="AU123" i="21"/>
  <c r="AO123" i="21"/>
  <c r="AN123" i="21"/>
  <c r="AM123" i="21"/>
  <c r="AL123" i="21"/>
  <c r="AK123" i="21"/>
  <c r="AJ123" i="21"/>
  <c r="AI123" i="21"/>
  <c r="AH123" i="21"/>
  <c r="AG123" i="21"/>
  <c r="Y123" i="21"/>
  <c r="T123" i="21"/>
  <c r="Q123" i="21"/>
  <c r="P123" i="21"/>
  <c r="BO122" i="21"/>
  <c r="BN122" i="21"/>
  <c r="BM122" i="21"/>
  <c r="BL122" i="21"/>
  <c r="BK122" i="21"/>
  <c r="BJ122" i="21"/>
  <c r="BI122" i="21"/>
  <c r="BH122" i="21"/>
  <c r="BG122" i="21"/>
  <c r="BF122" i="21"/>
  <c r="BE122" i="21"/>
  <c r="BD122" i="21"/>
  <c r="BC122" i="21"/>
  <c r="BB122" i="21"/>
  <c r="BA122" i="21"/>
  <c r="AZ122" i="21"/>
  <c r="AY122" i="21"/>
  <c r="AX122" i="21"/>
  <c r="AW122" i="21"/>
  <c r="AV122" i="21"/>
  <c r="AU122" i="21"/>
  <c r="AO122" i="21"/>
  <c r="AN122" i="21"/>
  <c r="AM122" i="21"/>
  <c r="AL122" i="21"/>
  <c r="AK122" i="21"/>
  <c r="AJ122" i="21"/>
  <c r="AI122" i="21"/>
  <c r="AH122" i="21"/>
  <c r="AG122" i="21"/>
  <c r="X122" i="21"/>
  <c r="T122" i="21"/>
  <c r="Q122" i="21"/>
  <c r="P122" i="21"/>
  <c r="BO120" i="21"/>
  <c r="BN120" i="21"/>
  <c r="BM120" i="21"/>
  <c r="BL120" i="21"/>
  <c r="BK120" i="21"/>
  <c r="BJ120" i="21"/>
  <c r="BI120" i="21"/>
  <c r="BH120" i="21"/>
  <c r="BG120" i="21"/>
  <c r="BF120" i="21"/>
  <c r="BE120" i="21"/>
  <c r="BD120" i="21"/>
  <c r="BC120" i="21"/>
  <c r="BB120" i="21"/>
  <c r="BA120" i="21"/>
  <c r="AZ120" i="21"/>
  <c r="AY120" i="21"/>
  <c r="AX120" i="21"/>
  <c r="AW120" i="21"/>
  <c r="AV120" i="21"/>
  <c r="AU120" i="21"/>
  <c r="AO120" i="21"/>
  <c r="AN120" i="21"/>
  <c r="AM120" i="21"/>
  <c r="AL120" i="21"/>
  <c r="AK120" i="21"/>
  <c r="AJ120" i="21"/>
  <c r="AI120" i="21"/>
  <c r="AH120" i="21"/>
  <c r="AG120" i="21"/>
  <c r="Y120" i="21"/>
  <c r="T120" i="21"/>
  <c r="Q120" i="21"/>
  <c r="P120" i="21"/>
  <c r="BO119" i="21"/>
  <c r="BN119" i="21"/>
  <c r="BM119" i="21"/>
  <c r="BL119" i="21"/>
  <c r="BK119" i="21"/>
  <c r="BJ119" i="21"/>
  <c r="BI119" i="21"/>
  <c r="BH119" i="21"/>
  <c r="BG119" i="21"/>
  <c r="BF119" i="21"/>
  <c r="BE119" i="21"/>
  <c r="BD119" i="21"/>
  <c r="BC119" i="21"/>
  <c r="BB119" i="21"/>
  <c r="BA119" i="21"/>
  <c r="AZ119" i="21"/>
  <c r="AY119" i="21"/>
  <c r="AX119" i="21"/>
  <c r="AW119" i="21"/>
  <c r="AV119" i="21"/>
  <c r="AU119" i="21"/>
  <c r="AO119" i="21"/>
  <c r="AN119" i="21"/>
  <c r="AM119" i="21"/>
  <c r="AL119" i="21"/>
  <c r="AK119" i="21"/>
  <c r="AJ119" i="21"/>
  <c r="AI119" i="21"/>
  <c r="AH119" i="21"/>
  <c r="AG119" i="21"/>
  <c r="X119" i="21"/>
  <c r="T119" i="21"/>
  <c r="Q119" i="21"/>
  <c r="P119" i="21"/>
  <c r="BO117" i="21"/>
  <c r="BN117" i="21"/>
  <c r="BM117" i="21"/>
  <c r="BL117" i="21"/>
  <c r="BK117" i="21"/>
  <c r="BJ117" i="21"/>
  <c r="BI117" i="21"/>
  <c r="BH117" i="21"/>
  <c r="BG117" i="21"/>
  <c r="BF117" i="21"/>
  <c r="BE117" i="21"/>
  <c r="BD117" i="21"/>
  <c r="BC117" i="21"/>
  <c r="BB117" i="21"/>
  <c r="BA117" i="21"/>
  <c r="AZ117" i="21"/>
  <c r="AY117" i="21"/>
  <c r="AX117" i="21"/>
  <c r="AW117" i="21"/>
  <c r="AV117" i="21"/>
  <c r="AU117" i="21"/>
  <c r="AO117" i="21"/>
  <c r="AN117" i="21"/>
  <c r="AM117" i="21"/>
  <c r="AL117" i="21"/>
  <c r="AK117" i="21"/>
  <c r="AJ117" i="21"/>
  <c r="AI117" i="21"/>
  <c r="AH117" i="21"/>
  <c r="AG117" i="21"/>
  <c r="Y117" i="21"/>
  <c r="T117" i="21"/>
  <c r="Q117" i="21"/>
  <c r="P117" i="21"/>
  <c r="BO116" i="21"/>
  <c r="BN116" i="21"/>
  <c r="BM116" i="21"/>
  <c r="BL116" i="21"/>
  <c r="BK116" i="21"/>
  <c r="BJ116" i="21"/>
  <c r="BI116" i="21"/>
  <c r="BH116" i="21"/>
  <c r="BG116" i="21"/>
  <c r="BF116" i="21"/>
  <c r="BE116" i="21"/>
  <c r="BD116" i="21"/>
  <c r="BC116" i="21"/>
  <c r="BB116" i="21"/>
  <c r="BA116" i="21"/>
  <c r="AZ116" i="21"/>
  <c r="AY116" i="21"/>
  <c r="AX116" i="21"/>
  <c r="AW116" i="21"/>
  <c r="AV116" i="21"/>
  <c r="AU116" i="21"/>
  <c r="AO116" i="21"/>
  <c r="AN116" i="21"/>
  <c r="AM116" i="21"/>
  <c r="AL116" i="21"/>
  <c r="AK116" i="21"/>
  <c r="AJ116" i="21"/>
  <c r="AI116" i="21"/>
  <c r="AH116" i="21"/>
  <c r="AG116" i="21"/>
  <c r="BO115" i="21"/>
  <c r="BN115" i="21"/>
  <c r="BM115" i="21"/>
  <c r="BL115" i="21"/>
  <c r="BK115" i="21"/>
  <c r="BJ115" i="21"/>
  <c r="BI115" i="21"/>
  <c r="BH115" i="21"/>
  <c r="BG115" i="21"/>
  <c r="BF115" i="21"/>
  <c r="BE115" i="21"/>
  <c r="BD115" i="21"/>
  <c r="BC115" i="21"/>
  <c r="BB115" i="21"/>
  <c r="BA115" i="21"/>
  <c r="AZ115" i="21"/>
  <c r="AY115" i="21"/>
  <c r="AX115" i="21"/>
  <c r="AW115" i="21"/>
  <c r="AV115" i="21"/>
  <c r="AU115" i="21"/>
  <c r="AO115" i="21"/>
  <c r="AN115" i="21"/>
  <c r="AM115" i="21"/>
  <c r="AL115" i="21"/>
  <c r="AK115" i="21"/>
  <c r="AJ115" i="21"/>
  <c r="AI115" i="21"/>
  <c r="AH115" i="21"/>
  <c r="AG115" i="21"/>
  <c r="X115" i="21"/>
  <c r="T115" i="21"/>
  <c r="Q115" i="21"/>
  <c r="P115" i="21"/>
  <c r="BO113" i="21"/>
  <c r="BN113" i="21"/>
  <c r="BM113" i="21"/>
  <c r="BL113" i="21"/>
  <c r="BK113" i="21"/>
  <c r="BJ113" i="21"/>
  <c r="BI113" i="21"/>
  <c r="BH113" i="21"/>
  <c r="BG113" i="21"/>
  <c r="BF113" i="21"/>
  <c r="BE113" i="21"/>
  <c r="BD113" i="21"/>
  <c r="BC113" i="21"/>
  <c r="BB113" i="21"/>
  <c r="BA113" i="21"/>
  <c r="AZ113" i="21"/>
  <c r="AY113" i="21"/>
  <c r="AX113" i="21"/>
  <c r="AW113" i="21"/>
  <c r="AV113" i="21"/>
  <c r="AU113" i="21"/>
  <c r="AO113" i="21"/>
  <c r="AN113" i="21"/>
  <c r="AM113" i="21"/>
  <c r="AL113" i="21"/>
  <c r="AK113" i="21"/>
  <c r="AJ113" i="21"/>
  <c r="AI113" i="21"/>
  <c r="AH113" i="21"/>
  <c r="AG113" i="21"/>
  <c r="Y113" i="21"/>
  <c r="T113" i="21"/>
  <c r="Q113" i="21"/>
  <c r="P113" i="21"/>
  <c r="BO112" i="21"/>
  <c r="BN112" i="21"/>
  <c r="BM112" i="21"/>
  <c r="BL112" i="21"/>
  <c r="BK112" i="21"/>
  <c r="BJ112" i="21"/>
  <c r="BI112" i="21"/>
  <c r="BH112" i="21"/>
  <c r="BG112" i="21"/>
  <c r="BF112" i="21"/>
  <c r="BE112" i="21"/>
  <c r="BD112" i="21"/>
  <c r="BC112" i="21"/>
  <c r="BB112" i="21"/>
  <c r="BA112" i="21"/>
  <c r="AZ112" i="21"/>
  <c r="AY112" i="21"/>
  <c r="AX112" i="21"/>
  <c r="AW112" i="21"/>
  <c r="AV112" i="21"/>
  <c r="AU112" i="21"/>
  <c r="AO112" i="21"/>
  <c r="AN112" i="21"/>
  <c r="AM112" i="21"/>
  <c r="AL112" i="21"/>
  <c r="AK112" i="21"/>
  <c r="AJ112" i="21"/>
  <c r="AI112" i="21"/>
  <c r="AH112" i="21"/>
  <c r="AG112" i="21"/>
  <c r="X112" i="21"/>
  <c r="T112" i="21"/>
  <c r="Q112" i="21"/>
  <c r="P112" i="21"/>
  <c r="BO110" i="21"/>
  <c r="BN110" i="21"/>
  <c r="BM110" i="21"/>
  <c r="BL110" i="21"/>
  <c r="BK110" i="21"/>
  <c r="BJ110" i="21"/>
  <c r="BI110" i="21"/>
  <c r="BH110" i="21"/>
  <c r="BG110" i="21"/>
  <c r="BF110" i="21"/>
  <c r="BE110" i="21"/>
  <c r="BD110" i="21"/>
  <c r="BC110" i="21"/>
  <c r="BB110" i="21"/>
  <c r="BA110" i="21"/>
  <c r="AZ110" i="21"/>
  <c r="AY110" i="21"/>
  <c r="AX110" i="21"/>
  <c r="AW110" i="21"/>
  <c r="AV110" i="21"/>
  <c r="AU110" i="21"/>
  <c r="AO110" i="21"/>
  <c r="AN110" i="21"/>
  <c r="AM110" i="21"/>
  <c r="AL110" i="21"/>
  <c r="AK110" i="21"/>
  <c r="AJ110" i="21"/>
  <c r="AI110" i="21"/>
  <c r="AH110" i="21"/>
  <c r="AG110" i="21"/>
  <c r="Y110" i="21"/>
  <c r="T110" i="21"/>
  <c r="Q110" i="21"/>
  <c r="P110" i="21"/>
  <c r="BO109" i="21"/>
  <c r="BN109" i="21"/>
  <c r="BM109" i="21"/>
  <c r="BL109" i="21"/>
  <c r="BK109" i="21"/>
  <c r="BJ109" i="21"/>
  <c r="BI109" i="21"/>
  <c r="BH109" i="21"/>
  <c r="BG109" i="21"/>
  <c r="BF109" i="21"/>
  <c r="BE109" i="21"/>
  <c r="BD109" i="21"/>
  <c r="BC109" i="21"/>
  <c r="BB109" i="21"/>
  <c r="BA109" i="21"/>
  <c r="AZ109" i="21"/>
  <c r="AY109" i="21"/>
  <c r="AX109" i="21"/>
  <c r="AW109" i="21"/>
  <c r="AV109" i="21"/>
  <c r="AU109" i="21"/>
  <c r="AO109" i="21"/>
  <c r="AN109" i="21"/>
  <c r="AM109" i="21"/>
  <c r="AL109" i="21"/>
  <c r="AK109" i="21"/>
  <c r="AJ109" i="21"/>
  <c r="AI109" i="21"/>
  <c r="AH109" i="21"/>
  <c r="AG109" i="21"/>
  <c r="X109" i="21"/>
  <c r="T109" i="21"/>
  <c r="Q109" i="21"/>
  <c r="P109" i="21"/>
  <c r="BO107" i="21"/>
  <c r="BN107" i="21"/>
  <c r="BM107" i="21"/>
  <c r="BL107" i="21"/>
  <c r="BK107" i="21"/>
  <c r="BJ107" i="21"/>
  <c r="BI107" i="21"/>
  <c r="BH107" i="21"/>
  <c r="BG107" i="21"/>
  <c r="BF107" i="21"/>
  <c r="BE107" i="21"/>
  <c r="BD107" i="21"/>
  <c r="BC107" i="21"/>
  <c r="BB107" i="21"/>
  <c r="BA107" i="21"/>
  <c r="AZ107" i="21"/>
  <c r="AY107" i="21"/>
  <c r="AX107" i="21"/>
  <c r="AW107" i="21"/>
  <c r="AV107" i="21"/>
  <c r="AU107" i="21"/>
  <c r="AO107" i="21"/>
  <c r="AN107" i="21"/>
  <c r="AM107" i="21"/>
  <c r="AL107" i="21"/>
  <c r="AK107" i="21"/>
  <c r="AJ107" i="21"/>
  <c r="AI107" i="21"/>
  <c r="AH107" i="21"/>
  <c r="AG107" i="21"/>
  <c r="Y107" i="21"/>
  <c r="T107" i="21"/>
  <c r="Q107" i="21"/>
  <c r="P107" i="21"/>
  <c r="BO106" i="21"/>
  <c r="BN106" i="21"/>
  <c r="BM106" i="21"/>
  <c r="BL106" i="21"/>
  <c r="BK106" i="21"/>
  <c r="BJ106" i="21"/>
  <c r="BI106" i="21"/>
  <c r="BH106" i="21"/>
  <c r="BG106" i="21"/>
  <c r="BF106" i="21"/>
  <c r="BE106" i="21"/>
  <c r="BD106" i="21"/>
  <c r="BC106" i="21"/>
  <c r="BB106" i="21"/>
  <c r="BA106" i="21"/>
  <c r="AZ106" i="21"/>
  <c r="AY106" i="21"/>
  <c r="AX106" i="21"/>
  <c r="AW106" i="21"/>
  <c r="AV106" i="21"/>
  <c r="AU106" i="21"/>
  <c r="AO106" i="21"/>
  <c r="AN106" i="21"/>
  <c r="AM106" i="21"/>
  <c r="AL106" i="21"/>
  <c r="AK106" i="21"/>
  <c r="AJ106" i="21"/>
  <c r="AI106" i="21"/>
  <c r="AH106" i="21"/>
  <c r="AG106" i="21"/>
  <c r="X106" i="21"/>
  <c r="T106" i="21"/>
  <c r="Q106" i="21"/>
  <c r="P106" i="21"/>
  <c r="BO104" i="21"/>
  <c r="BN104" i="21"/>
  <c r="BM104" i="21"/>
  <c r="BL104" i="21"/>
  <c r="BK104" i="21"/>
  <c r="BJ104" i="21"/>
  <c r="BI104" i="21"/>
  <c r="BH104" i="21"/>
  <c r="BG104" i="21"/>
  <c r="BF104" i="21"/>
  <c r="BE104" i="21"/>
  <c r="BD104" i="21"/>
  <c r="BC104" i="21"/>
  <c r="BB104" i="21"/>
  <c r="BA104" i="21"/>
  <c r="AZ104" i="21"/>
  <c r="AY104" i="21"/>
  <c r="AX104" i="21"/>
  <c r="AW104" i="21"/>
  <c r="AV104" i="21"/>
  <c r="AU104" i="21"/>
  <c r="AO104" i="21"/>
  <c r="AN104" i="21"/>
  <c r="AM104" i="21"/>
  <c r="AL104" i="21"/>
  <c r="AK104" i="21"/>
  <c r="AJ104" i="21"/>
  <c r="AI104" i="21"/>
  <c r="AH104" i="21"/>
  <c r="AG104" i="21"/>
  <c r="Y104" i="21"/>
  <c r="T104" i="21"/>
  <c r="Q104" i="21"/>
  <c r="P104" i="21"/>
  <c r="BO103" i="21"/>
  <c r="BN103" i="21"/>
  <c r="BM103" i="21"/>
  <c r="BL103" i="21"/>
  <c r="BK103" i="21"/>
  <c r="BJ103" i="21"/>
  <c r="BI103" i="21"/>
  <c r="BH103" i="21"/>
  <c r="BG103" i="21"/>
  <c r="BF103" i="21"/>
  <c r="BE103" i="21"/>
  <c r="BD103" i="21"/>
  <c r="BC103" i="21"/>
  <c r="BB103" i="21"/>
  <c r="BA103" i="21"/>
  <c r="AZ103" i="21"/>
  <c r="AY103" i="21"/>
  <c r="AX103" i="21"/>
  <c r="AW103" i="21"/>
  <c r="AV103" i="21"/>
  <c r="AU103" i="21"/>
  <c r="AO103" i="21"/>
  <c r="AN103" i="21"/>
  <c r="AM103" i="21"/>
  <c r="AL103" i="21"/>
  <c r="AK103" i="21"/>
  <c r="AJ103" i="21"/>
  <c r="AI103" i="21"/>
  <c r="AH103" i="21"/>
  <c r="AG103" i="21"/>
  <c r="X103" i="21"/>
  <c r="T103" i="21"/>
  <c r="Q103" i="21"/>
  <c r="P103" i="21"/>
  <c r="BO101" i="21"/>
  <c r="BN101" i="21"/>
  <c r="BM101" i="21"/>
  <c r="BL101" i="21"/>
  <c r="BK101" i="21"/>
  <c r="BJ101" i="21"/>
  <c r="BI101" i="21"/>
  <c r="BH101" i="21"/>
  <c r="BG101" i="21"/>
  <c r="BF101" i="21"/>
  <c r="BE101" i="21"/>
  <c r="BD101" i="21"/>
  <c r="BC101" i="21"/>
  <c r="BB101" i="21"/>
  <c r="BA101" i="21"/>
  <c r="AZ101" i="21"/>
  <c r="AY101" i="21"/>
  <c r="AX101" i="21"/>
  <c r="AW101" i="21"/>
  <c r="AV101" i="21"/>
  <c r="AU101" i="21"/>
  <c r="AO101" i="21"/>
  <c r="AN101" i="21"/>
  <c r="AM101" i="21"/>
  <c r="AL101" i="21"/>
  <c r="AK101" i="21"/>
  <c r="AJ101" i="21"/>
  <c r="AI101" i="21"/>
  <c r="AH101" i="21"/>
  <c r="AG101" i="21"/>
  <c r="Y101" i="21"/>
  <c r="T101" i="21"/>
  <c r="Q101" i="21"/>
  <c r="P101" i="21"/>
  <c r="BO100" i="21"/>
  <c r="BN100" i="21"/>
  <c r="BM100" i="21"/>
  <c r="BL100" i="21"/>
  <c r="BK100" i="21"/>
  <c r="BJ100" i="21"/>
  <c r="BI100" i="21"/>
  <c r="BH100" i="21"/>
  <c r="BG100" i="21"/>
  <c r="BF100" i="21"/>
  <c r="BE100" i="21"/>
  <c r="BD100" i="21"/>
  <c r="BC100" i="21"/>
  <c r="BB100" i="21"/>
  <c r="BA100" i="21"/>
  <c r="AZ100" i="21"/>
  <c r="AY100" i="21"/>
  <c r="AX100" i="21"/>
  <c r="AW100" i="21"/>
  <c r="AV100" i="21"/>
  <c r="AU100" i="21"/>
  <c r="AO100" i="21"/>
  <c r="AN100" i="21"/>
  <c r="AM100" i="21"/>
  <c r="AL100" i="21"/>
  <c r="AK100" i="21"/>
  <c r="AJ100" i="21"/>
  <c r="AI100" i="21"/>
  <c r="AH100" i="21"/>
  <c r="AG100" i="21"/>
  <c r="X100" i="21"/>
  <c r="T100" i="21"/>
  <c r="Q100" i="21"/>
  <c r="P100" i="21"/>
  <c r="BO98" i="21"/>
  <c r="BN98" i="21"/>
  <c r="BM98" i="21"/>
  <c r="BL98" i="21"/>
  <c r="BK98" i="21"/>
  <c r="BJ98" i="21"/>
  <c r="BI98" i="21"/>
  <c r="BH98" i="21"/>
  <c r="BG98" i="21"/>
  <c r="BF98" i="21"/>
  <c r="BE98" i="21"/>
  <c r="BD98" i="21"/>
  <c r="BC98" i="21"/>
  <c r="BB98" i="21"/>
  <c r="BA98" i="21"/>
  <c r="AZ98" i="21"/>
  <c r="AY98" i="21"/>
  <c r="AX98" i="21"/>
  <c r="AW98" i="21"/>
  <c r="AV98" i="21"/>
  <c r="AU98" i="21"/>
  <c r="AO98" i="21"/>
  <c r="AN98" i="21"/>
  <c r="AM98" i="21"/>
  <c r="AL98" i="21"/>
  <c r="AK98" i="21"/>
  <c r="AJ98" i="21"/>
  <c r="AI98" i="21"/>
  <c r="AH98" i="21"/>
  <c r="AG98" i="21"/>
  <c r="Y98" i="21"/>
  <c r="T98" i="21"/>
  <c r="Q98" i="21"/>
  <c r="P98" i="21"/>
  <c r="BO97" i="21"/>
  <c r="BN97" i="21"/>
  <c r="BM97" i="21"/>
  <c r="BL97" i="21"/>
  <c r="BK97" i="21"/>
  <c r="BJ97" i="21"/>
  <c r="BI97" i="21"/>
  <c r="BH97" i="21"/>
  <c r="BG97" i="21"/>
  <c r="BF97" i="21"/>
  <c r="BE97" i="21"/>
  <c r="BD97" i="21"/>
  <c r="BC97" i="21"/>
  <c r="BB97" i="21"/>
  <c r="BA97" i="21"/>
  <c r="AZ97" i="21"/>
  <c r="AY97" i="21"/>
  <c r="AX97" i="21"/>
  <c r="AW97" i="21"/>
  <c r="AV97" i="21"/>
  <c r="AU97" i="21"/>
  <c r="AO97" i="21"/>
  <c r="AN97" i="21"/>
  <c r="AM97" i="21"/>
  <c r="AL97" i="21"/>
  <c r="AK97" i="21"/>
  <c r="AJ97" i="21"/>
  <c r="AI97" i="21"/>
  <c r="AH97" i="21"/>
  <c r="AG97" i="21"/>
  <c r="X97" i="21"/>
  <c r="T97" i="21"/>
  <c r="Q97" i="21"/>
  <c r="P97" i="21"/>
  <c r="BO95" i="21"/>
  <c r="BN95" i="21"/>
  <c r="BM95" i="21"/>
  <c r="BL95" i="21"/>
  <c r="BK95" i="21"/>
  <c r="BJ95" i="21"/>
  <c r="BI95" i="21"/>
  <c r="BH95" i="21"/>
  <c r="BG95" i="21"/>
  <c r="BF95" i="21"/>
  <c r="BE95" i="21"/>
  <c r="BD95" i="21"/>
  <c r="BC95" i="21"/>
  <c r="BB95" i="21"/>
  <c r="BA95" i="21"/>
  <c r="AZ95" i="21"/>
  <c r="AY95" i="21"/>
  <c r="AX95" i="21"/>
  <c r="AW95" i="21"/>
  <c r="AV95" i="21"/>
  <c r="AU95" i="21"/>
  <c r="AO95" i="21"/>
  <c r="AN95" i="21"/>
  <c r="AM95" i="21"/>
  <c r="AL95" i="21"/>
  <c r="AK95" i="21"/>
  <c r="AJ95" i="21"/>
  <c r="AI95" i="21"/>
  <c r="AH95" i="21"/>
  <c r="AG95" i="21"/>
  <c r="Y95" i="21"/>
  <c r="T95" i="21"/>
  <c r="Q95" i="21"/>
  <c r="P95" i="21"/>
  <c r="BO94" i="21"/>
  <c r="BN94" i="21"/>
  <c r="BM94" i="21"/>
  <c r="BL94" i="21"/>
  <c r="BK94" i="21"/>
  <c r="BJ94" i="21"/>
  <c r="BI94" i="21"/>
  <c r="BH94" i="21"/>
  <c r="BG94" i="21"/>
  <c r="BF94" i="21"/>
  <c r="BE94" i="21"/>
  <c r="BD94" i="21"/>
  <c r="BC94" i="21"/>
  <c r="BB94" i="21"/>
  <c r="BA94" i="21"/>
  <c r="AZ94" i="21"/>
  <c r="AY94" i="21"/>
  <c r="AX94" i="21"/>
  <c r="AW94" i="21"/>
  <c r="AV94" i="21"/>
  <c r="AU94" i="21"/>
  <c r="AO94" i="21"/>
  <c r="AN94" i="21"/>
  <c r="AM94" i="21"/>
  <c r="AL94" i="21"/>
  <c r="AK94" i="21"/>
  <c r="AJ94" i="21"/>
  <c r="AI94" i="21"/>
  <c r="AH94" i="21"/>
  <c r="AG94" i="21"/>
  <c r="X94" i="21"/>
  <c r="T94" i="21"/>
  <c r="Q94" i="21"/>
  <c r="P94" i="21"/>
  <c r="BO92" i="21"/>
  <c r="BN92" i="21"/>
  <c r="BM92" i="21"/>
  <c r="BL92" i="21"/>
  <c r="BK92" i="21"/>
  <c r="BJ92" i="21"/>
  <c r="BI92" i="21"/>
  <c r="BH92" i="21"/>
  <c r="BG92" i="21"/>
  <c r="BF92" i="21"/>
  <c r="BE92" i="21"/>
  <c r="BD92" i="21"/>
  <c r="BC92" i="21"/>
  <c r="BB92" i="21"/>
  <c r="BA92" i="21"/>
  <c r="AZ92" i="21"/>
  <c r="AY92" i="21"/>
  <c r="AX92" i="21"/>
  <c r="AW92" i="21"/>
  <c r="AV92" i="21"/>
  <c r="AU92" i="21"/>
  <c r="AO92" i="21"/>
  <c r="AN92" i="21"/>
  <c r="AM92" i="21"/>
  <c r="AL92" i="21"/>
  <c r="AK92" i="21"/>
  <c r="AJ92" i="21"/>
  <c r="AI92" i="21"/>
  <c r="AH92" i="21"/>
  <c r="AG92" i="21"/>
  <c r="Y92" i="21"/>
  <c r="T92" i="21"/>
  <c r="Q92" i="21"/>
  <c r="P92" i="21"/>
  <c r="BO91" i="21"/>
  <c r="BN91" i="21"/>
  <c r="BM91" i="21"/>
  <c r="BL91" i="21"/>
  <c r="BK91" i="21"/>
  <c r="BJ91" i="21"/>
  <c r="BI91" i="21"/>
  <c r="BH91" i="21"/>
  <c r="BG91" i="21"/>
  <c r="BF91" i="21"/>
  <c r="BE91" i="21"/>
  <c r="BD91" i="21"/>
  <c r="BC91" i="21"/>
  <c r="BB91" i="21"/>
  <c r="BA91" i="21"/>
  <c r="AZ91" i="21"/>
  <c r="AY91" i="21"/>
  <c r="AX91" i="21"/>
  <c r="AW91" i="21"/>
  <c r="AV91" i="21"/>
  <c r="AU91" i="21"/>
  <c r="AO91" i="21"/>
  <c r="AN91" i="21"/>
  <c r="AM91" i="21"/>
  <c r="AL91" i="21"/>
  <c r="AK91" i="21"/>
  <c r="AJ91" i="21"/>
  <c r="AI91" i="21"/>
  <c r="AH91" i="21"/>
  <c r="AG91" i="21"/>
  <c r="X91" i="21"/>
  <c r="T91" i="21"/>
  <c r="Q91" i="21"/>
  <c r="P91" i="21"/>
  <c r="BO89" i="21"/>
  <c r="BN89" i="21"/>
  <c r="BM89" i="21"/>
  <c r="BL89" i="21"/>
  <c r="BK89" i="21"/>
  <c r="BJ89" i="21"/>
  <c r="BI89" i="21"/>
  <c r="BH89" i="21"/>
  <c r="BG89" i="21"/>
  <c r="BF89" i="21"/>
  <c r="BE89" i="21"/>
  <c r="BD89" i="21"/>
  <c r="BC89" i="21"/>
  <c r="BB89" i="21"/>
  <c r="BA89" i="21"/>
  <c r="AZ89" i="21"/>
  <c r="AY89" i="21"/>
  <c r="AX89" i="21"/>
  <c r="AW89" i="21"/>
  <c r="AV89" i="21"/>
  <c r="AU89" i="21"/>
  <c r="AO89" i="21"/>
  <c r="AN89" i="21"/>
  <c r="AM89" i="21"/>
  <c r="AL89" i="21"/>
  <c r="AK89" i="21"/>
  <c r="AJ89" i="21"/>
  <c r="AI89" i="21"/>
  <c r="AH89" i="21"/>
  <c r="AG89" i="21"/>
  <c r="Y89" i="21"/>
  <c r="T89" i="21"/>
  <c r="Q89" i="21"/>
  <c r="P89" i="21"/>
  <c r="BO88" i="21"/>
  <c r="BN88" i="21"/>
  <c r="BM88" i="21"/>
  <c r="BL88" i="21"/>
  <c r="BK88" i="21"/>
  <c r="BJ88" i="21"/>
  <c r="BI88" i="21"/>
  <c r="BH88" i="21"/>
  <c r="BG88" i="21"/>
  <c r="BF88" i="21"/>
  <c r="BE88" i="21"/>
  <c r="BD88" i="21"/>
  <c r="BC88" i="21"/>
  <c r="BB88" i="21"/>
  <c r="BA88" i="21"/>
  <c r="AZ88" i="21"/>
  <c r="AY88" i="21"/>
  <c r="AX88" i="21"/>
  <c r="AW88" i="21"/>
  <c r="AV88" i="21"/>
  <c r="AU88" i="21"/>
  <c r="AO88" i="21"/>
  <c r="AN88" i="21"/>
  <c r="AM88" i="21"/>
  <c r="AL88" i="21"/>
  <c r="AK88" i="21"/>
  <c r="AJ88" i="21"/>
  <c r="AI88" i="21"/>
  <c r="AH88" i="21"/>
  <c r="AG88" i="21"/>
  <c r="X88" i="21"/>
  <c r="T88" i="21"/>
  <c r="Q88" i="21"/>
  <c r="P88" i="21"/>
  <c r="BO86" i="21"/>
  <c r="BN86" i="21"/>
  <c r="BM86" i="21"/>
  <c r="BL86" i="21"/>
  <c r="BK86" i="21"/>
  <c r="BJ86" i="21"/>
  <c r="BI86" i="21"/>
  <c r="BH86" i="21"/>
  <c r="BG86" i="21"/>
  <c r="BF86" i="21"/>
  <c r="BE86" i="21"/>
  <c r="BD86" i="21"/>
  <c r="BC86" i="21"/>
  <c r="BB86" i="21"/>
  <c r="BA86" i="21"/>
  <c r="AZ86" i="21"/>
  <c r="AY86" i="21"/>
  <c r="AX86" i="21"/>
  <c r="AW86" i="21"/>
  <c r="AV86" i="21"/>
  <c r="AU86" i="21"/>
  <c r="AO86" i="21"/>
  <c r="AN86" i="21"/>
  <c r="AM86" i="21"/>
  <c r="AL86" i="21"/>
  <c r="AK86" i="21"/>
  <c r="AJ86" i="21"/>
  <c r="AI86" i="21"/>
  <c r="AH86" i="21"/>
  <c r="AG86" i="21"/>
  <c r="Y86" i="21"/>
  <c r="T86" i="21"/>
  <c r="Q86" i="21"/>
  <c r="P86" i="21"/>
  <c r="BO85" i="21"/>
  <c r="BN85" i="21"/>
  <c r="BM85" i="21"/>
  <c r="BL85" i="21"/>
  <c r="BK85" i="21"/>
  <c r="BJ85" i="21"/>
  <c r="BI85" i="21"/>
  <c r="BH85" i="21"/>
  <c r="BG85" i="21"/>
  <c r="BF85" i="21"/>
  <c r="BE85" i="21"/>
  <c r="BD85" i="21"/>
  <c r="BC85" i="21"/>
  <c r="BB85" i="21"/>
  <c r="BA85" i="21"/>
  <c r="AZ85" i="21"/>
  <c r="AY85" i="21"/>
  <c r="AX85" i="21"/>
  <c r="AW85" i="21"/>
  <c r="AV85" i="21"/>
  <c r="AU85" i="21"/>
  <c r="AO85" i="21"/>
  <c r="AN85" i="21"/>
  <c r="AM85" i="21"/>
  <c r="AL85" i="21"/>
  <c r="AK85" i="21"/>
  <c r="AJ85" i="21"/>
  <c r="AI85" i="21"/>
  <c r="AH85" i="21"/>
  <c r="AG85" i="21"/>
  <c r="X85" i="21"/>
  <c r="T85" i="21"/>
  <c r="Q85" i="21"/>
  <c r="P85" i="21"/>
  <c r="BO83" i="21"/>
  <c r="BN83" i="21"/>
  <c r="BM83" i="21"/>
  <c r="BL83" i="21"/>
  <c r="BK83" i="21"/>
  <c r="BJ83" i="21"/>
  <c r="BI83" i="21"/>
  <c r="BH83" i="21"/>
  <c r="BG83" i="21"/>
  <c r="BF83" i="21"/>
  <c r="BE83" i="21"/>
  <c r="BD83" i="21"/>
  <c r="BC83" i="21"/>
  <c r="BB83" i="21"/>
  <c r="BA83" i="21"/>
  <c r="AZ83" i="21"/>
  <c r="AY83" i="21"/>
  <c r="AX83" i="21"/>
  <c r="AW83" i="21"/>
  <c r="AV83" i="21"/>
  <c r="AU83" i="21"/>
  <c r="AO83" i="21"/>
  <c r="AN83" i="21"/>
  <c r="AM83" i="21"/>
  <c r="AL83" i="21"/>
  <c r="AK83" i="21"/>
  <c r="AJ83" i="21"/>
  <c r="AI83" i="21"/>
  <c r="AH83" i="21"/>
  <c r="AG83" i="21"/>
  <c r="Y83" i="21"/>
  <c r="T83" i="21"/>
  <c r="Q83" i="21"/>
  <c r="P83" i="21"/>
  <c r="BO82" i="21"/>
  <c r="BN82" i="21"/>
  <c r="BM82" i="21"/>
  <c r="BL82" i="21"/>
  <c r="BK82" i="21"/>
  <c r="BJ82" i="21"/>
  <c r="BI82" i="21"/>
  <c r="BH82" i="21"/>
  <c r="BG82" i="21"/>
  <c r="BF82" i="21"/>
  <c r="BE82" i="21"/>
  <c r="BD82" i="21"/>
  <c r="BC82" i="21"/>
  <c r="BB82" i="21"/>
  <c r="BA82" i="21"/>
  <c r="AZ82" i="21"/>
  <c r="AY82" i="21"/>
  <c r="AX82" i="21"/>
  <c r="AW82" i="21"/>
  <c r="AV82" i="21"/>
  <c r="AU82" i="21"/>
  <c r="AO82" i="21"/>
  <c r="AN82" i="21"/>
  <c r="AM82" i="21"/>
  <c r="AL82" i="21"/>
  <c r="AK82" i="21"/>
  <c r="AJ82" i="21"/>
  <c r="AI82" i="21"/>
  <c r="AH82" i="21"/>
  <c r="AG82" i="21"/>
  <c r="X82" i="21"/>
  <c r="T82" i="21"/>
  <c r="Q82" i="21"/>
  <c r="P82" i="21"/>
  <c r="BO80" i="21"/>
  <c r="BN80" i="21"/>
  <c r="BM80" i="21"/>
  <c r="BL80" i="21"/>
  <c r="BK80" i="21"/>
  <c r="BJ80" i="21"/>
  <c r="BI80" i="21"/>
  <c r="BH80" i="21"/>
  <c r="BG80" i="21"/>
  <c r="BF80" i="21"/>
  <c r="BE80" i="21"/>
  <c r="BD80" i="21"/>
  <c r="BC80" i="21"/>
  <c r="BB80" i="21"/>
  <c r="BA80" i="21"/>
  <c r="AZ80" i="21"/>
  <c r="AY80" i="21"/>
  <c r="AX80" i="21"/>
  <c r="AW80" i="21"/>
  <c r="AV80" i="21"/>
  <c r="AU80" i="21"/>
  <c r="AO80" i="21"/>
  <c r="AN80" i="21"/>
  <c r="AM80" i="21"/>
  <c r="AL80" i="21"/>
  <c r="AK80" i="21"/>
  <c r="AJ80" i="21"/>
  <c r="AI80" i="21"/>
  <c r="AH80" i="21"/>
  <c r="AG80" i="21"/>
  <c r="Y80" i="21"/>
  <c r="T80" i="21"/>
  <c r="Q80" i="21"/>
  <c r="P80" i="21"/>
  <c r="BO79" i="21"/>
  <c r="BN79" i="21"/>
  <c r="BM79" i="21"/>
  <c r="BL79" i="21"/>
  <c r="BK79" i="21"/>
  <c r="BJ79" i="21"/>
  <c r="BI79" i="21"/>
  <c r="BH79" i="21"/>
  <c r="BG79" i="21"/>
  <c r="BF79" i="21"/>
  <c r="BE79" i="21"/>
  <c r="BD79" i="21"/>
  <c r="BC79" i="21"/>
  <c r="BB79" i="21"/>
  <c r="BA79" i="21"/>
  <c r="AZ79" i="21"/>
  <c r="AY79" i="21"/>
  <c r="AX79" i="21"/>
  <c r="AW79" i="21"/>
  <c r="AV79" i="21"/>
  <c r="AU79" i="21"/>
  <c r="AO79" i="21"/>
  <c r="AN79" i="21"/>
  <c r="AM79" i="21"/>
  <c r="AL79" i="21"/>
  <c r="AK79" i="21"/>
  <c r="AJ79" i="21"/>
  <c r="AI79" i="21"/>
  <c r="AH79" i="21"/>
  <c r="AG79" i="21"/>
  <c r="X79" i="21"/>
  <c r="T79" i="21"/>
  <c r="Q79" i="21"/>
  <c r="P79" i="21"/>
  <c r="BO77" i="21"/>
  <c r="BN77" i="21"/>
  <c r="BM77" i="21"/>
  <c r="BL77" i="21"/>
  <c r="BK77" i="21"/>
  <c r="BJ77" i="21"/>
  <c r="BI77" i="21"/>
  <c r="BH77" i="21"/>
  <c r="BG77" i="21"/>
  <c r="BF77" i="21"/>
  <c r="BE77" i="21"/>
  <c r="BD77" i="21"/>
  <c r="BC77" i="21"/>
  <c r="BB77" i="21"/>
  <c r="BA77" i="21"/>
  <c r="AZ77" i="21"/>
  <c r="AY77" i="21"/>
  <c r="AX77" i="21"/>
  <c r="AW77" i="21"/>
  <c r="AV77" i="21"/>
  <c r="AU77" i="21"/>
  <c r="AO77" i="21"/>
  <c r="AN77" i="21"/>
  <c r="AM77" i="21"/>
  <c r="AL77" i="21"/>
  <c r="AK77" i="21"/>
  <c r="AJ77" i="21"/>
  <c r="AI77" i="21"/>
  <c r="AH77" i="21"/>
  <c r="AG77" i="21"/>
  <c r="Y77" i="21"/>
  <c r="T77" i="21"/>
  <c r="Q77" i="21"/>
  <c r="P77" i="21"/>
  <c r="BO76" i="21"/>
  <c r="BN76" i="21"/>
  <c r="BM76" i="21"/>
  <c r="BL76" i="21"/>
  <c r="BK76" i="21"/>
  <c r="BJ76" i="21"/>
  <c r="BI76" i="21"/>
  <c r="BH76" i="21"/>
  <c r="BG76" i="21"/>
  <c r="BF76" i="21"/>
  <c r="BE76" i="21"/>
  <c r="BD76" i="21"/>
  <c r="BC76" i="21"/>
  <c r="BB76" i="21"/>
  <c r="BA76" i="21"/>
  <c r="AZ76" i="21"/>
  <c r="AY76" i="21"/>
  <c r="AX76" i="21"/>
  <c r="AW76" i="21"/>
  <c r="AV76" i="21"/>
  <c r="AU76" i="21"/>
  <c r="AO76" i="21"/>
  <c r="AN76" i="21"/>
  <c r="AM76" i="21"/>
  <c r="AL76" i="21"/>
  <c r="AK76" i="21"/>
  <c r="AJ76" i="21"/>
  <c r="AI76" i="21"/>
  <c r="AH76" i="21"/>
  <c r="AG76" i="21"/>
  <c r="X76" i="21"/>
  <c r="T76" i="21"/>
  <c r="Q76" i="21"/>
  <c r="P76" i="21"/>
  <c r="BO74" i="21"/>
  <c r="BN74" i="21"/>
  <c r="BM74" i="21"/>
  <c r="BL74" i="21"/>
  <c r="BK74" i="21"/>
  <c r="BJ74" i="21"/>
  <c r="BI74" i="21"/>
  <c r="BH74" i="21"/>
  <c r="BG74" i="21"/>
  <c r="BF74" i="21"/>
  <c r="BE74" i="21"/>
  <c r="BD74" i="21"/>
  <c r="BC74" i="21"/>
  <c r="BB74" i="21"/>
  <c r="BA74" i="21"/>
  <c r="AZ74" i="21"/>
  <c r="AY74" i="21"/>
  <c r="AX74" i="21"/>
  <c r="AW74" i="21"/>
  <c r="AV74" i="21"/>
  <c r="AU74" i="21"/>
  <c r="AO74" i="21"/>
  <c r="AN74" i="21"/>
  <c r="AM74" i="21"/>
  <c r="AL74" i="21"/>
  <c r="AK74" i="21"/>
  <c r="AJ74" i="21"/>
  <c r="AI74" i="21"/>
  <c r="AH74" i="21"/>
  <c r="AG74" i="21"/>
  <c r="Y74" i="21"/>
  <c r="T74" i="21"/>
  <c r="Q74" i="21"/>
  <c r="P74" i="21"/>
  <c r="BO73" i="21"/>
  <c r="BN73" i="21"/>
  <c r="BM73" i="21"/>
  <c r="BL73" i="21"/>
  <c r="BK73" i="21"/>
  <c r="BJ73" i="21"/>
  <c r="BI73" i="21"/>
  <c r="BH73" i="21"/>
  <c r="BG73" i="21"/>
  <c r="BF73" i="21"/>
  <c r="BE73" i="21"/>
  <c r="BD73" i="21"/>
  <c r="BC73" i="21"/>
  <c r="BB73" i="21"/>
  <c r="BA73" i="21"/>
  <c r="AZ73" i="21"/>
  <c r="AY73" i="21"/>
  <c r="AX73" i="21"/>
  <c r="AW73" i="21"/>
  <c r="AV73" i="21"/>
  <c r="AU73" i="21"/>
  <c r="AO73" i="21"/>
  <c r="AN73" i="21"/>
  <c r="AM73" i="21"/>
  <c r="AL73" i="21"/>
  <c r="AK73" i="21"/>
  <c r="AJ73" i="21"/>
  <c r="AI73" i="21"/>
  <c r="AH73" i="21"/>
  <c r="AG73" i="21"/>
  <c r="X73" i="21"/>
  <c r="T73" i="21"/>
  <c r="Q73" i="21"/>
  <c r="P73" i="21"/>
  <c r="BO71" i="21"/>
  <c r="BN71" i="21"/>
  <c r="BM71" i="21"/>
  <c r="BL71" i="21"/>
  <c r="BK71" i="21"/>
  <c r="BJ71" i="21"/>
  <c r="BI71" i="21"/>
  <c r="BH71" i="21"/>
  <c r="BG71" i="21"/>
  <c r="BF71" i="21"/>
  <c r="BE71" i="21"/>
  <c r="BD71" i="21"/>
  <c r="BC71" i="21"/>
  <c r="BB71" i="21"/>
  <c r="BA71" i="21"/>
  <c r="AZ71" i="21"/>
  <c r="AY71" i="21"/>
  <c r="AX71" i="21"/>
  <c r="AW71" i="21"/>
  <c r="AV71" i="21"/>
  <c r="AU71" i="21"/>
  <c r="AO71" i="21"/>
  <c r="AN71" i="21"/>
  <c r="AM71" i="21"/>
  <c r="AL71" i="21"/>
  <c r="AK71" i="21"/>
  <c r="AJ71" i="21"/>
  <c r="AI71" i="21"/>
  <c r="AH71" i="21"/>
  <c r="AG71" i="21"/>
  <c r="Y71" i="21"/>
  <c r="T71" i="21"/>
  <c r="Q71" i="21"/>
  <c r="P71" i="21"/>
  <c r="BO70" i="21"/>
  <c r="BN70" i="21"/>
  <c r="BM70" i="21"/>
  <c r="BL70" i="21"/>
  <c r="BK70" i="21"/>
  <c r="BJ70" i="21"/>
  <c r="BI70" i="21"/>
  <c r="BH70" i="21"/>
  <c r="BG70" i="21"/>
  <c r="BF70" i="21"/>
  <c r="BE70" i="21"/>
  <c r="BD70" i="21"/>
  <c r="BC70" i="21"/>
  <c r="BB70" i="21"/>
  <c r="BA70" i="21"/>
  <c r="AZ70" i="21"/>
  <c r="AY70" i="21"/>
  <c r="AX70" i="21"/>
  <c r="AW70" i="21"/>
  <c r="AV70" i="21"/>
  <c r="AU70" i="21"/>
  <c r="AO70" i="21"/>
  <c r="AN70" i="21"/>
  <c r="AM70" i="21"/>
  <c r="AL70" i="21"/>
  <c r="AK70" i="21"/>
  <c r="AJ70" i="21"/>
  <c r="AI70" i="21"/>
  <c r="AH70" i="21"/>
  <c r="AG70" i="21"/>
  <c r="X70" i="21"/>
  <c r="T70" i="21"/>
  <c r="Q70" i="21"/>
  <c r="P70" i="21"/>
  <c r="BO68" i="21"/>
  <c r="BN68" i="21"/>
  <c r="BM68" i="21"/>
  <c r="BL68" i="21"/>
  <c r="BK68" i="21"/>
  <c r="BJ68" i="21"/>
  <c r="BI68" i="21"/>
  <c r="BH68" i="21"/>
  <c r="BG68" i="21"/>
  <c r="BF68" i="21"/>
  <c r="BE68" i="21"/>
  <c r="BD68" i="21"/>
  <c r="BC68" i="21"/>
  <c r="BB68" i="21"/>
  <c r="BA68" i="21"/>
  <c r="AZ68" i="21"/>
  <c r="AY68" i="21"/>
  <c r="AX68" i="21"/>
  <c r="AW68" i="21"/>
  <c r="AV68" i="21"/>
  <c r="AU68" i="21"/>
  <c r="AO68" i="21"/>
  <c r="AN68" i="21"/>
  <c r="AM68" i="21"/>
  <c r="AL68" i="21"/>
  <c r="AK68" i="21"/>
  <c r="AJ68" i="21"/>
  <c r="AI68" i="21"/>
  <c r="AH68" i="21"/>
  <c r="AG68" i="21"/>
  <c r="Y68" i="21"/>
  <c r="T68" i="21"/>
  <c r="Q68" i="21"/>
  <c r="P68" i="21"/>
  <c r="BO67" i="21"/>
  <c r="BN67" i="21"/>
  <c r="BM67" i="21"/>
  <c r="BL67" i="21"/>
  <c r="BK67" i="21"/>
  <c r="BJ67" i="21"/>
  <c r="BI67" i="21"/>
  <c r="BH67" i="21"/>
  <c r="BG67" i="21"/>
  <c r="BF67" i="21"/>
  <c r="BE67" i="21"/>
  <c r="BD67" i="21"/>
  <c r="BC67" i="21"/>
  <c r="BB67" i="21"/>
  <c r="BA67" i="21"/>
  <c r="AZ67" i="21"/>
  <c r="AY67" i="21"/>
  <c r="AX67" i="21"/>
  <c r="AW67" i="21"/>
  <c r="AV67" i="21"/>
  <c r="AU67" i="21"/>
  <c r="AO67" i="21"/>
  <c r="AN67" i="21"/>
  <c r="AM67" i="21"/>
  <c r="AL67" i="21"/>
  <c r="AK67" i="21"/>
  <c r="AJ67" i="21"/>
  <c r="AI67" i="21"/>
  <c r="AH67" i="21"/>
  <c r="AG67" i="21"/>
  <c r="X67" i="21"/>
  <c r="T67" i="21"/>
  <c r="Q67" i="21"/>
  <c r="P67" i="21"/>
  <c r="BO65" i="21"/>
  <c r="BN65" i="21"/>
  <c r="BM65" i="21"/>
  <c r="BL65" i="21"/>
  <c r="BK65" i="21"/>
  <c r="BJ65" i="21"/>
  <c r="BI65" i="21"/>
  <c r="BH65" i="21"/>
  <c r="BG65" i="21"/>
  <c r="BF65" i="21"/>
  <c r="BE65" i="21"/>
  <c r="BD65" i="21"/>
  <c r="BC65" i="21"/>
  <c r="BB65" i="21"/>
  <c r="BA65" i="21"/>
  <c r="AZ65" i="21"/>
  <c r="AY65" i="21"/>
  <c r="AX65" i="21"/>
  <c r="AW65" i="21"/>
  <c r="AV65" i="21"/>
  <c r="AU65" i="21"/>
  <c r="AO65" i="21"/>
  <c r="AN65" i="21"/>
  <c r="AM65" i="21"/>
  <c r="AL65" i="21"/>
  <c r="AK65" i="21"/>
  <c r="AJ65" i="21"/>
  <c r="AI65" i="21"/>
  <c r="AH65" i="21"/>
  <c r="AG65" i="21"/>
  <c r="Y65" i="21"/>
  <c r="T65" i="21"/>
  <c r="Q65" i="21"/>
  <c r="P65" i="21"/>
  <c r="BO64" i="21"/>
  <c r="BN64" i="21"/>
  <c r="BM64" i="21"/>
  <c r="BL64" i="21"/>
  <c r="BK64" i="21"/>
  <c r="BJ64" i="21"/>
  <c r="BI64" i="21"/>
  <c r="BH64" i="21"/>
  <c r="BG64" i="21"/>
  <c r="BF64" i="21"/>
  <c r="BE64" i="21"/>
  <c r="BD64" i="21"/>
  <c r="BC64" i="21"/>
  <c r="BB64" i="21"/>
  <c r="BA64" i="21"/>
  <c r="AZ64" i="21"/>
  <c r="AY64" i="21"/>
  <c r="AX64" i="21"/>
  <c r="AW64" i="21"/>
  <c r="AV64" i="21"/>
  <c r="AU64" i="21"/>
  <c r="AO64" i="21"/>
  <c r="AN64" i="21"/>
  <c r="AM64" i="21"/>
  <c r="AL64" i="21"/>
  <c r="AK64" i="21"/>
  <c r="AJ64" i="21"/>
  <c r="AI64" i="21"/>
  <c r="AH64" i="21"/>
  <c r="AG64" i="21"/>
  <c r="BO63" i="21"/>
  <c r="BN63" i="21"/>
  <c r="BM63" i="21"/>
  <c r="BL63" i="21"/>
  <c r="BK63" i="21"/>
  <c r="BJ63" i="21"/>
  <c r="BI63" i="21"/>
  <c r="BH63" i="21"/>
  <c r="BG63" i="21"/>
  <c r="BF63" i="21"/>
  <c r="BE63" i="21"/>
  <c r="BD63" i="21"/>
  <c r="BC63" i="21"/>
  <c r="BB63" i="21"/>
  <c r="BA63" i="21"/>
  <c r="AZ63" i="21"/>
  <c r="AY63" i="21"/>
  <c r="AX63" i="21"/>
  <c r="AW63" i="21"/>
  <c r="AV63" i="21"/>
  <c r="AU63" i="21"/>
  <c r="AO63" i="21"/>
  <c r="AN63" i="21"/>
  <c r="AM63" i="21"/>
  <c r="AL63" i="21"/>
  <c r="AK63" i="21"/>
  <c r="AJ63" i="21"/>
  <c r="AI63" i="21"/>
  <c r="AH63" i="21"/>
  <c r="AG63" i="21"/>
  <c r="X63" i="21"/>
  <c r="T63" i="21"/>
  <c r="Q63" i="21"/>
  <c r="P63" i="21"/>
  <c r="BO61" i="21"/>
  <c r="BN61" i="21"/>
  <c r="BM61" i="21"/>
  <c r="BL61" i="21"/>
  <c r="BK61" i="21"/>
  <c r="BJ61" i="21"/>
  <c r="BI61" i="21"/>
  <c r="BH61" i="21"/>
  <c r="BG61" i="21"/>
  <c r="BF61" i="21"/>
  <c r="BE61" i="21"/>
  <c r="BD61" i="21"/>
  <c r="BC61" i="21"/>
  <c r="BB61" i="21"/>
  <c r="BA61" i="21"/>
  <c r="AZ61" i="21"/>
  <c r="AY61" i="21"/>
  <c r="AX61" i="21"/>
  <c r="AW61" i="21"/>
  <c r="AV61" i="21"/>
  <c r="AU61" i="21"/>
  <c r="AO61" i="21"/>
  <c r="AN61" i="21"/>
  <c r="AM61" i="21"/>
  <c r="AL61" i="21"/>
  <c r="AK61" i="21"/>
  <c r="AJ61" i="21"/>
  <c r="AI61" i="21"/>
  <c r="AH61" i="21"/>
  <c r="AG61" i="21"/>
  <c r="Y61" i="21"/>
  <c r="T61" i="21"/>
  <c r="Q61" i="21"/>
  <c r="P61" i="21"/>
  <c r="BO60" i="21"/>
  <c r="BN60" i="21"/>
  <c r="BM60" i="21"/>
  <c r="BL60" i="21"/>
  <c r="BK60" i="21"/>
  <c r="BJ60" i="21"/>
  <c r="BI60" i="21"/>
  <c r="BH60" i="21"/>
  <c r="BG60" i="21"/>
  <c r="BF60" i="21"/>
  <c r="BE60" i="21"/>
  <c r="BD60" i="21"/>
  <c r="BC60" i="21"/>
  <c r="BB60" i="21"/>
  <c r="BA60" i="21"/>
  <c r="AZ60" i="21"/>
  <c r="AY60" i="21"/>
  <c r="AX60" i="21"/>
  <c r="AW60" i="21"/>
  <c r="AV60" i="21"/>
  <c r="AU60" i="21"/>
  <c r="AO60" i="21"/>
  <c r="AN60" i="21"/>
  <c r="AM60" i="21"/>
  <c r="AL60" i="21"/>
  <c r="AK60" i="21"/>
  <c r="AJ60" i="21"/>
  <c r="AI60" i="21"/>
  <c r="AH60" i="21"/>
  <c r="AG60" i="21"/>
  <c r="X60" i="21"/>
  <c r="T60" i="21"/>
  <c r="Q60" i="21"/>
  <c r="P60" i="21"/>
  <c r="BO58" i="21"/>
  <c r="BN58" i="21"/>
  <c r="BM58" i="21"/>
  <c r="BL58" i="21"/>
  <c r="BK58" i="21"/>
  <c r="BJ58" i="21"/>
  <c r="BI58" i="21"/>
  <c r="BH58" i="21"/>
  <c r="BG58" i="21"/>
  <c r="BF58" i="21"/>
  <c r="BE58" i="21"/>
  <c r="BD58" i="21"/>
  <c r="BC58" i="21"/>
  <c r="BB58" i="21"/>
  <c r="BA58" i="21"/>
  <c r="AZ58" i="21"/>
  <c r="AY58" i="21"/>
  <c r="AX58" i="21"/>
  <c r="AW58" i="21"/>
  <c r="AV58" i="21"/>
  <c r="AU58" i="21"/>
  <c r="AO58" i="21"/>
  <c r="AN58" i="21"/>
  <c r="AM58" i="21"/>
  <c r="AL58" i="21"/>
  <c r="AK58" i="21"/>
  <c r="AJ58" i="21"/>
  <c r="AI58" i="21"/>
  <c r="AH58" i="21"/>
  <c r="AG58" i="21"/>
  <c r="Y58" i="21"/>
  <c r="T58" i="21"/>
  <c r="Q58" i="21"/>
  <c r="P58" i="21"/>
  <c r="BO57" i="21"/>
  <c r="BN57" i="21"/>
  <c r="BM57" i="21"/>
  <c r="BL57" i="21"/>
  <c r="BK57" i="21"/>
  <c r="BJ57" i="21"/>
  <c r="BI57" i="21"/>
  <c r="BH57" i="21"/>
  <c r="BG57" i="21"/>
  <c r="BF57" i="21"/>
  <c r="BE57" i="21"/>
  <c r="BD57" i="21"/>
  <c r="BC57" i="21"/>
  <c r="BB57" i="21"/>
  <c r="BA57" i="21"/>
  <c r="AZ57" i="21"/>
  <c r="AY57" i="21"/>
  <c r="AX57" i="21"/>
  <c r="AW57" i="21"/>
  <c r="AV57" i="21"/>
  <c r="AU57" i="21"/>
  <c r="AO57" i="21"/>
  <c r="AN57" i="21"/>
  <c r="AM57" i="21"/>
  <c r="AL57" i="21"/>
  <c r="AK57" i="21"/>
  <c r="AJ57" i="21"/>
  <c r="AI57" i="21"/>
  <c r="AH57" i="21"/>
  <c r="AG57" i="21"/>
  <c r="X57" i="21"/>
  <c r="T57" i="21"/>
  <c r="Q57" i="21"/>
  <c r="P57" i="21"/>
  <c r="BO55" i="21"/>
  <c r="BN55" i="21"/>
  <c r="BM55" i="21"/>
  <c r="BL55" i="21"/>
  <c r="BK55" i="21"/>
  <c r="BJ55" i="21"/>
  <c r="BI55" i="21"/>
  <c r="BH55" i="21"/>
  <c r="BG55" i="21"/>
  <c r="BF55" i="21"/>
  <c r="BE55" i="21"/>
  <c r="BD55" i="21"/>
  <c r="BC55" i="21"/>
  <c r="BB55" i="21"/>
  <c r="BA55" i="21"/>
  <c r="AZ55" i="21"/>
  <c r="AY55" i="21"/>
  <c r="AX55" i="21"/>
  <c r="AW55" i="21"/>
  <c r="AV55" i="21"/>
  <c r="AU55" i="21"/>
  <c r="AO55" i="21"/>
  <c r="AN55" i="21"/>
  <c r="AM55" i="21"/>
  <c r="AL55" i="21"/>
  <c r="AK55" i="21"/>
  <c r="AJ55" i="21"/>
  <c r="AI55" i="21"/>
  <c r="AH55" i="21"/>
  <c r="AG55" i="21"/>
  <c r="Y55" i="21"/>
  <c r="T55" i="21"/>
  <c r="Q55" i="21"/>
  <c r="P55" i="21"/>
  <c r="BO54" i="21"/>
  <c r="BN54" i="21"/>
  <c r="BM54" i="21"/>
  <c r="BL54" i="21"/>
  <c r="BK54" i="21"/>
  <c r="BJ54" i="21"/>
  <c r="BI54" i="21"/>
  <c r="BH54" i="21"/>
  <c r="BG54" i="21"/>
  <c r="BF54" i="21"/>
  <c r="BE54" i="21"/>
  <c r="BD54" i="21"/>
  <c r="BC54" i="21"/>
  <c r="BB54" i="21"/>
  <c r="BA54" i="21"/>
  <c r="AZ54" i="21"/>
  <c r="AY54" i="21"/>
  <c r="AX54" i="21"/>
  <c r="AW54" i="21"/>
  <c r="AV54" i="21"/>
  <c r="AU54" i="21"/>
  <c r="AO54" i="21"/>
  <c r="AN54" i="21"/>
  <c r="AM54" i="21"/>
  <c r="AL54" i="21"/>
  <c r="AK54" i="21"/>
  <c r="AJ54" i="21"/>
  <c r="AI54" i="21"/>
  <c r="AH54" i="21"/>
  <c r="AG54" i="21"/>
  <c r="X54" i="21"/>
  <c r="T54" i="21"/>
  <c r="Q54" i="21"/>
  <c r="P54" i="21"/>
  <c r="BO52" i="21"/>
  <c r="BN52" i="21"/>
  <c r="BM52" i="21"/>
  <c r="BL52" i="21"/>
  <c r="BK52" i="21"/>
  <c r="BJ52" i="21"/>
  <c r="BI52" i="21"/>
  <c r="BH52" i="21"/>
  <c r="BG52" i="21"/>
  <c r="BF52" i="21"/>
  <c r="BE52" i="21"/>
  <c r="BD52" i="21"/>
  <c r="BC52" i="21"/>
  <c r="BB52" i="21"/>
  <c r="BA52" i="21"/>
  <c r="AZ52" i="21"/>
  <c r="AY52" i="21"/>
  <c r="AX52" i="21"/>
  <c r="AW52" i="21"/>
  <c r="AV52" i="21"/>
  <c r="AU52" i="21"/>
  <c r="AO52" i="21"/>
  <c r="AN52" i="21"/>
  <c r="AM52" i="21"/>
  <c r="AL52" i="21"/>
  <c r="AK52" i="21"/>
  <c r="AJ52" i="21"/>
  <c r="AI52" i="21"/>
  <c r="AH52" i="21"/>
  <c r="AG52" i="21"/>
  <c r="Y52" i="21"/>
  <c r="T52" i="21"/>
  <c r="Q52" i="21"/>
  <c r="P52" i="21"/>
  <c r="BO51" i="21"/>
  <c r="BN51" i="21"/>
  <c r="BM51" i="21"/>
  <c r="BL51" i="21"/>
  <c r="BK51" i="21"/>
  <c r="BJ51" i="21"/>
  <c r="BI51" i="21"/>
  <c r="BH51" i="21"/>
  <c r="BG51" i="21"/>
  <c r="BF51" i="21"/>
  <c r="BE51" i="21"/>
  <c r="BD51" i="21"/>
  <c r="BC51" i="21"/>
  <c r="BB51" i="21"/>
  <c r="BA51" i="21"/>
  <c r="AZ51" i="21"/>
  <c r="AY51" i="21"/>
  <c r="AX51" i="21"/>
  <c r="AW51" i="21"/>
  <c r="AV51" i="21"/>
  <c r="AU51" i="21"/>
  <c r="AO51" i="21"/>
  <c r="AN51" i="21"/>
  <c r="AM51" i="21"/>
  <c r="AL51" i="21"/>
  <c r="AK51" i="21"/>
  <c r="AJ51" i="21"/>
  <c r="AI51" i="21"/>
  <c r="AH51" i="21"/>
  <c r="AG51" i="21"/>
  <c r="X51" i="21"/>
  <c r="T51" i="21"/>
  <c r="Q51" i="21"/>
  <c r="P51" i="21"/>
  <c r="BO49" i="21"/>
  <c r="BN49" i="21"/>
  <c r="BM49" i="21"/>
  <c r="BL49" i="21"/>
  <c r="BK49" i="21"/>
  <c r="BJ49" i="21"/>
  <c r="BI49" i="21"/>
  <c r="BH49" i="21"/>
  <c r="BG49" i="21"/>
  <c r="BF49" i="21"/>
  <c r="BE49" i="21"/>
  <c r="BD49" i="21"/>
  <c r="BC49" i="21"/>
  <c r="BB49" i="21"/>
  <c r="BA49" i="21"/>
  <c r="AZ49" i="21"/>
  <c r="AY49" i="21"/>
  <c r="AX49" i="21"/>
  <c r="AW49" i="21"/>
  <c r="AV49" i="21"/>
  <c r="AU49" i="21"/>
  <c r="AO49" i="21"/>
  <c r="AN49" i="21"/>
  <c r="AM49" i="21"/>
  <c r="AL49" i="21"/>
  <c r="AK49" i="21"/>
  <c r="AJ49" i="21"/>
  <c r="AI49" i="21"/>
  <c r="AH49" i="21"/>
  <c r="AG49" i="21"/>
  <c r="Y49" i="21"/>
  <c r="T49" i="21"/>
  <c r="Q49" i="21"/>
  <c r="P49" i="21"/>
  <c r="BO48" i="21"/>
  <c r="BN48" i="21"/>
  <c r="BM48" i="21"/>
  <c r="BL48" i="21"/>
  <c r="BK48" i="21"/>
  <c r="BJ48" i="21"/>
  <c r="BI48" i="21"/>
  <c r="BH48" i="21"/>
  <c r="BG48" i="21"/>
  <c r="BF48" i="21"/>
  <c r="BE48" i="21"/>
  <c r="BD48" i="21"/>
  <c r="BC48" i="21"/>
  <c r="BB48" i="21"/>
  <c r="BA48" i="21"/>
  <c r="AZ48" i="21"/>
  <c r="AY48" i="21"/>
  <c r="AX48" i="21"/>
  <c r="AW48" i="21"/>
  <c r="AV48" i="21"/>
  <c r="AU48" i="21"/>
  <c r="AO48" i="21"/>
  <c r="AN48" i="21"/>
  <c r="AM48" i="21"/>
  <c r="AL48" i="21"/>
  <c r="AK48" i="21"/>
  <c r="AJ48" i="21"/>
  <c r="AI48" i="21"/>
  <c r="AH48" i="21"/>
  <c r="AG48" i="21"/>
  <c r="X48" i="21"/>
  <c r="T48" i="21"/>
  <c r="Q48" i="21"/>
  <c r="P48" i="21"/>
  <c r="BO46" i="21"/>
  <c r="BN46" i="21"/>
  <c r="BM46" i="21"/>
  <c r="BL46" i="21"/>
  <c r="BK46" i="21"/>
  <c r="BJ46" i="21"/>
  <c r="BI46" i="21"/>
  <c r="BH46" i="21"/>
  <c r="BG46" i="21"/>
  <c r="BF46" i="21"/>
  <c r="BE46" i="21"/>
  <c r="BD46" i="21"/>
  <c r="BC46" i="21"/>
  <c r="BB46" i="21"/>
  <c r="BA46" i="21"/>
  <c r="AZ46" i="21"/>
  <c r="AY46" i="21"/>
  <c r="AX46" i="21"/>
  <c r="AW46" i="21"/>
  <c r="AV46" i="21"/>
  <c r="AU46" i="21"/>
  <c r="AO46" i="21"/>
  <c r="AN46" i="21"/>
  <c r="AM46" i="21"/>
  <c r="AL46" i="21"/>
  <c r="AK46" i="21"/>
  <c r="AJ46" i="21"/>
  <c r="AI46" i="21"/>
  <c r="AH46" i="21"/>
  <c r="AG46" i="21"/>
  <c r="Y46" i="21"/>
  <c r="T46" i="21"/>
  <c r="Q46" i="21"/>
  <c r="P46" i="21"/>
  <c r="BO45" i="21"/>
  <c r="BN45" i="21"/>
  <c r="BM45" i="21"/>
  <c r="BL45" i="21"/>
  <c r="BK45" i="21"/>
  <c r="BJ45" i="21"/>
  <c r="BI45" i="21"/>
  <c r="BH45" i="21"/>
  <c r="BG45" i="21"/>
  <c r="BF45" i="21"/>
  <c r="BE45" i="21"/>
  <c r="BD45" i="21"/>
  <c r="BC45" i="21"/>
  <c r="BB45" i="21"/>
  <c r="BA45" i="21"/>
  <c r="AZ45" i="21"/>
  <c r="AY45" i="21"/>
  <c r="AX45" i="21"/>
  <c r="AW45" i="21"/>
  <c r="AV45" i="21"/>
  <c r="AU45" i="21"/>
  <c r="AO45" i="21"/>
  <c r="AN45" i="21"/>
  <c r="AM45" i="21"/>
  <c r="AL45" i="21"/>
  <c r="AK45" i="21"/>
  <c r="AJ45" i="21"/>
  <c r="AI45" i="21"/>
  <c r="AH45" i="21"/>
  <c r="AG45" i="21"/>
  <c r="X45" i="21"/>
  <c r="T45" i="21"/>
  <c r="Q45" i="21"/>
  <c r="P45" i="21"/>
  <c r="BO43" i="21"/>
  <c r="BN43" i="21"/>
  <c r="BM43" i="21"/>
  <c r="BL43" i="21"/>
  <c r="BK43" i="21"/>
  <c r="BJ43" i="21"/>
  <c r="BI43" i="21"/>
  <c r="BH43" i="21"/>
  <c r="BG43" i="21"/>
  <c r="BF43" i="21"/>
  <c r="BE43" i="21"/>
  <c r="BD43" i="21"/>
  <c r="BC43" i="21"/>
  <c r="BB43" i="21"/>
  <c r="BA43" i="21"/>
  <c r="AZ43" i="21"/>
  <c r="AY43" i="21"/>
  <c r="AX43" i="21"/>
  <c r="AW43" i="21"/>
  <c r="AV43" i="21"/>
  <c r="AU43" i="21"/>
  <c r="AO43" i="21"/>
  <c r="AN43" i="21"/>
  <c r="AM43" i="21"/>
  <c r="AL43" i="21"/>
  <c r="AK43" i="21"/>
  <c r="AJ43" i="21"/>
  <c r="AI43" i="21"/>
  <c r="AH43" i="21"/>
  <c r="AG43" i="21"/>
  <c r="Y43" i="21"/>
  <c r="T43" i="21"/>
  <c r="Q43" i="21"/>
  <c r="P43" i="21"/>
  <c r="BO42" i="21"/>
  <c r="BN42" i="21"/>
  <c r="BM42" i="21"/>
  <c r="BL42" i="21"/>
  <c r="BK42" i="21"/>
  <c r="BJ42" i="21"/>
  <c r="BI42" i="21"/>
  <c r="BH42" i="21"/>
  <c r="BG42" i="21"/>
  <c r="BF42" i="21"/>
  <c r="BE42" i="21"/>
  <c r="BD42" i="21"/>
  <c r="BC42" i="21"/>
  <c r="BB42" i="21"/>
  <c r="BA42" i="21"/>
  <c r="AZ42" i="21"/>
  <c r="AY42" i="21"/>
  <c r="AX42" i="21"/>
  <c r="AW42" i="21"/>
  <c r="AV42" i="21"/>
  <c r="AU42" i="21"/>
  <c r="AO42" i="21"/>
  <c r="AN42" i="21"/>
  <c r="AM42" i="21"/>
  <c r="AL42" i="21"/>
  <c r="AK42" i="21"/>
  <c r="AJ42" i="21"/>
  <c r="AI42" i="21"/>
  <c r="AH42" i="21"/>
  <c r="AG42" i="21"/>
  <c r="X42" i="21"/>
  <c r="T42" i="21"/>
  <c r="Q42" i="21"/>
  <c r="P42" i="21"/>
  <c r="BO40" i="21"/>
  <c r="BN40" i="21"/>
  <c r="BM40" i="21"/>
  <c r="BL40" i="21"/>
  <c r="BK40" i="21"/>
  <c r="BJ40" i="21"/>
  <c r="BI40" i="21"/>
  <c r="BH40" i="21"/>
  <c r="BG40" i="21"/>
  <c r="BF40" i="21"/>
  <c r="BE40" i="21"/>
  <c r="BD40" i="21"/>
  <c r="BC40" i="21"/>
  <c r="BB40" i="21"/>
  <c r="BA40" i="21"/>
  <c r="AZ40" i="21"/>
  <c r="AY40" i="21"/>
  <c r="AX40" i="21"/>
  <c r="AW40" i="21"/>
  <c r="AV40" i="21"/>
  <c r="AU40" i="21"/>
  <c r="AO40" i="21"/>
  <c r="AN40" i="21"/>
  <c r="AM40" i="21"/>
  <c r="AL40" i="21"/>
  <c r="AK40" i="21"/>
  <c r="AJ40" i="21"/>
  <c r="AI40" i="21"/>
  <c r="AH40" i="21"/>
  <c r="AG40" i="21"/>
  <c r="T40" i="21"/>
  <c r="Q40" i="21"/>
  <c r="P40" i="21"/>
  <c r="BO39" i="21"/>
  <c r="BN39" i="21"/>
  <c r="BM39" i="21"/>
  <c r="BL39" i="21"/>
  <c r="BK39" i="21"/>
  <c r="BJ39" i="21"/>
  <c r="BI39" i="21"/>
  <c r="BH39" i="21"/>
  <c r="BG39" i="21"/>
  <c r="BF39" i="21"/>
  <c r="BE39" i="21"/>
  <c r="BD39" i="21"/>
  <c r="BC39" i="21"/>
  <c r="BB39" i="21"/>
  <c r="BA39" i="21"/>
  <c r="AZ39" i="21"/>
  <c r="AY39" i="21"/>
  <c r="AX39" i="21"/>
  <c r="AW39" i="21"/>
  <c r="AV39" i="21"/>
  <c r="AU39" i="21"/>
  <c r="AO39" i="21"/>
  <c r="AN39" i="21"/>
  <c r="AM39" i="21"/>
  <c r="AL39" i="21"/>
  <c r="AK39" i="21"/>
  <c r="AJ39" i="21"/>
  <c r="AI39" i="21"/>
  <c r="AH39" i="21"/>
  <c r="AG39" i="21"/>
  <c r="BO38" i="21"/>
  <c r="BN38" i="21"/>
  <c r="BM38" i="21"/>
  <c r="BL38" i="21"/>
  <c r="BK38" i="21"/>
  <c r="BJ38" i="21"/>
  <c r="BI38" i="21"/>
  <c r="BH38" i="21"/>
  <c r="BG38" i="21"/>
  <c r="BF38" i="21"/>
  <c r="BE38" i="21"/>
  <c r="BD38" i="21"/>
  <c r="BC38" i="21"/>
  <c r="BB38" i="21"/>
  <c r="BA38" i="21"/>
  <c r="AZ38" i="21"/>
  <c r="AY38" i="21"/>
  <c r="AX38" i="21"/>
  <c r="AW38" i="21"/>
  <c r="AV38" i="21"/>
  <c r="AU38" i="21"/>
  <c r="AO38" i="21"/>
  <c r="AN38" i="21"/>
  <c r="AM38" i="21"/>
  <c r="AL38" i="21"/>
  <c r="AK38" i="21"/>
  <c r="AJ38" i="21"/>
  <c r="AI38" i="21"/>
  <c r="AH38" i="21"/>
  <c r="AG38" i="21"/>
  <c r="X38" i="21"/>
  <c r="T38" i="21"/>
  <c r="Q38" i="21"/>
  <c r="P38" i="21"/>
  <c r="BO36" i="21"/>
  <c r="BN36" i="21"/>
  <c r="BM36" i="21"/>
  <c r="BL36" i="21"/>
  <c r="BK36" i="21"/>
  <c r="BJ36" i="21"/>
  <c r="BI36" i="21"/>
  <c r="BH36" i="21"/>
  <c r="BG36" i="21"/>
  <c r="BF36" i="21"/>
  <c r="BE36" i="21"/>
  <c r="BD36" i="21"/>
  <c r="BC36" i="21"/>
  <c r="BB36" i="21"/>
  <c r="BA36" i="21"/>
  <c r="AZ36" i="21"/>
  <c r="AY36" i="21"/>
  <c r="AX36" i="21"/>
  <c r="AW36" i="21"/>
  <c r="AV36" i="21"/>
  <c r="AU36" i="21"/>
  <c r="AO36" i="21"/>
  <c r="AN36" i="21"/>
  <c r="AM36" i="21"/>
  <c r="AL36" i="21"/>
  <c r="AK36" i="21"/>
  <c r="AJ36" i="21"/>
  <c r="AI36" i="21"/>
  <c r="AH36" i="21"/>
  <c r="AG36" i="21"/>
  <c r="Y36" i="21"/>
  <c r="T36" i="21"/>
  <c r="Q36" i="21"/>
  <c r="P36" i="21"/>
  <c r="BO35" i="21"/>
  <c r="BN35" i="21"/>
  <c r="BM35" i="21"/>
  <c r="BL35" i="21"/>
  <c r="BK35" i="21"/>
  <c r="BJ35" i="21"/>
  <c r="BI35" i="21"/>
  <c r="BH35" i="21"/>
  <c r="BG35" i="21"/>
  <c r="BF35" i="21"/>
  <c r="BE35" i="21"/>
  <c r="BD35" i="21"/>
  <c r="BC35" i="21"/>
  <c r="BB35" i="21"/>
  <c r="BA35" i="21"/>
  <c r="AZ35" i="21"/>
  <c r="AY35" i="21"/>
  <c r="AX35" i="21"/>
  <c r="AW35" i="21"/>
  <c r="AV35" i="21"/>
  <c r="AU35" i="21"/>
  <c r="AO35" i="21"/>
  <c r="AN35" i="21"/>
  <c r="AM35" i="21"/>
  <c r="AL35" i="21"/>
  <c r="AK35" i="21"/>
  <c r="AJ35" i="21"/>
  <c r="AI35" i="21"/>
  <c r="AH35" i="21"/>
  <c r="AG35" i="21"/>
  <c r="X35" i="21"/>
  <c r="T35" i="21"/>
  <c r="Q35" i="21"/>
  <c r="P35" i="21"/>
  <c r="BO33" i="21"/>
  <c r="BN33" i="21"/>
  <c r="BM33" i="21"/>
  <c r="BL33" i="21"/>
  <c r="BK33" i="21"/>
  <c r="BJ33" i="21"/>
  <c r="BI33" i="21"/>
  <c r="BH33" i="21"/>
  <c r="BG33" i="21"/>
  <c r="BF33" i="21"/>
  <c r="BE33" i="21"/>
  <c r="BD33" i="21"/>
  <c r="BC33" i="21"/>
  <c r="BB33" i="21"/>
  <c r="BA33" i="21"/>
  <c r="AZ33" i="21"/>
  <c r="AY33" i="21"/>
  <c r="AX33" i="21"/>
  <c r="AW33" i="21"/>
  <c r="AV33" i="21"/>
  <c r="AU33" i="21"/>
  <c r="AO33" i="21"/>
  <c r="AN33" i="21"/>
  <c r="AM33" i="21"/>
  <c r="AL33" i="21"/>
  <c r="AK33" i="21"/>
  <c r="AJ33" i="21"/>
  <c r="AI33" i="21"/>
  <c r="AH33" i="21"/>
  <c r="AG33" i="21"/>
  <c r="Y33" i="21"/>
  <c r="T33" i="21"/>
  <c r="Q33" i="21"/>
  <c r="P33" i="21"/>
  <c r="BO32" i="21"/>
  <c r="BN32" i="21"/>
  <c r="BM32" i="21"/>
  <c r="BL32" i="21"/>
  <c r="BK32" i="21"/>
  <c r="BJ32" i="21"/>
  <c r="BI32" i="21"/>
  <c r="BH32" i="21"/>
  <c r="BG32" i="21"/>
  <c r="BF32" i="21"/>
  <c r="BE32" i="21"/>
  <c r="BD32" i="21"/>
  <c r="BC32" i="21"/>
  <c r="BB32" i="21"/>
  <c r="BA32" i="21"/>
  <c r="AZ32" i="21"/>
  <c r="AY32" i="21"/>
  <c r="AX32" i="21"/>
  <c r="AW32" i="21"/>
  <c r="AV32" i="21"/>
  <c r="AU32" i="21"/>
  <c r="AO32" i="21"/>
  <c r="AN32" i="21"/>
  <c r="AM32" i="21"/>
  <c r="AL32" i="21"/>
  <c r="AK32" i="21"/>
  <c r="AJ32" i="21"/>
  <c r="AI32" i="21"/>
  <c r="AH32" i="21"/>
  <c r="AG32" i="21"/>
  <c r="X32" i="21"/>
  <c r="T32" i="21"/>
  <c r="Q32" i="21"/>
  <c r="P32" i="21"/>
  <c r="BO30" i="21"/>
  <c r="BN30" i="21"/>
  <c r="BM30" i="21"/>
  <c r="BL30" i="21"/>
  <c r="BK30" i="21"/>
  <c r="BJ30" i="21"/>
  <c r="BI30" i="21"/>
  <c r="BH30" i="21"/>
  <c r="BG30" i="21"/>
  <c r="BF30" i="21"/>
  <c r="BE30" i="21"/>
  <c r="BD30" i="21"/>
  <c r="BC30" i="21"/>
  <c r="BB30" i="21"/>
  <c r="BA30" i="21"/>
  <c r="AZ30" i="21"/>
  <c r="AY30" i="21"/>
  <c r="AX30" i="21"/>
  <c r="AW30" i="21"/>
  <c r="AV30" i="21"/>
  <c r="AU30" i="21"/>
  <c r="AO30" i="21"/>
  <c r="AN30" i="21"/>
  <c r="AM30" i="21"/>
  <c r="AL30" i="21"/>
  <c r="AK30" i="21"/>
  <c r="AJ30" i="21"/>
  <c r="AI30" i="21"/>
  <c r="AH30" i="21"/>
  <c r="AG30" i="21"/>
  <c r="Y30" i="21"/>
  <c r="T30" i="21"/>
  <c r="Q30" i="21"/>
  <c r="P30" i="21"/>
  <c r="BO28" i="21"/>
  <c r="BN28" i="21"/>
  <c r="BM28" i="21"/>
  <c r="BL28" i="21"/>
  <c r="BK28" i="21"/>
  <c r="BJ28" i="21"/>
  <c r="BI28" i="21"/>
  <c r="BH28" i="21"/>
  <c r="BG28" i="21"/>
  <c r="BF28" i="21"/>
  <c r="BE28" i="21"/>
  <c r="BD28" i="21"/>
  <c r="BC28" i="21"/>
  <c r="BB28" i="21"/>
  <c r="BA28" i="21"/>
  <c r="AZ28" i="21"/>
  <c r="AY28" i="21"/>
  <c r="AX28" i="21"/>
  <c r="AW28" i="21"/>
  <c r="AV28" i="21"/>
  <c r="AU28" i="21"/>
  <c r="AO28" i="21"/>
  <c r="AN28" i="21"/>
  <c r="AM28" i="21"/>
  <c r="AL28" i="21"/>
  <c r="AK28" i="21"/>
  <c r="AJ28" i="21"/>
  <c r="AI28" i="21"/>
  <c r="AH28" i="21"/>
  <c r="AG28" i="21"/>
  <c r="X28" i="21"/>
  <c r="T28" i="21"/>
  <c r="Q28" i="21"/>
  <c r="P28" i="21"/>
  <c r="BO27" i="21"/>
  <c r="BN27" i="21"/>
  <c r="BM27" i="21"/>
  <c r="BL27" i="21"/>
  <c r="BK27" i="21"/>
  <c r="BJ27" i="21"/>
  <c r="BI27" i="21"/>
  <c r="BH27" i="21"/>
  <c r="BG27" i="21"/>
  <c r="BF27" i="21"/>
  <c r="BE27" i="21"/>
  <c r="BD27" i="21"/>
  <c r="BC27" i="21"/>
  <c r="BB27" i="21"/>
  <c r="BA27" i="21"/>
  <c r="AZ27" i="21"/>
  <c r="AY27" i="21"/>
  <c r="AX27" i="21"/>
  <c r="AW27" i="21"/>
  <c r="AV27" i="21"/>
  <c r="AU27" i="21"/>
  <c r="AO27" i="21"/>
  <c r="AN27" i="21"/>
  <c r="AM27" i="21"/>
  <c r="AL27" i="21"/>
  <c r="AK27" i="21"/>
  <c r="AJ27" i="21"/>
  <c r="AI27" i="21"/>
  <c r="AH27" i="21"/>
  <c r="AG27" i="21"/>
  <c r="Y27" i="21"/>
  <c r="T27" i="21"/>
  <c r="Q27" i="21"/>
  <c r="P27" i="21"/>
  <c r="BO25" i="21"/>
  <c r="BN25" i="21"/>
  <c r="BM25" i="21"/>
  <c r="BL25" i="21"/>
  <c r="BK25" i="21"/>
  <c r="BJ25" i="21"/>
  <c r="BI25" i="21"/>
  <c r="BH25" i="21"/>
  <c r="BG25" i="21"/>
  <c r="BF25" i="21"/>
  <c r="BE25" i="21"/>
  <c r="BD25" i="21"/>
  <c r="BC25" i="21"/>
  <c r="BB25" i="21"/>
  <c r="BA25" i="21"/>
  <c r="AZ25" i="21"/>
  <c r="AY25" i="21"/>
  <c r="AX25" i="21"/>
  <c r="AW25" i="21"/>
  <c r="AV25" i="21"/>
  <c r="AU25" i="21"/>
  <c r="AO25" i="21"/>
  <c r="AN25" i="21"/>
  <c r="AM25" i="21"/>
  <c r="AL25" i="21"/>
  <c r="AK25" i="21"/>
  <c r="AJ25" i="21"/>
  <c r="AI25" i="21"/>
  <c r="AH25" i="21"/>
  <c r="AG25" i="21"/>
  <c r="X25" i="21"/>
  <c r="T25" i="21"/>
  <c r="Q25" i="21"/>
  <c r="P25" i="21"/>
  <c r="BO24" i="21"/>
  <c r="BN24" i="21"/>
  <c r="BM24" i="21"/>
  <c r="BL24" i="21"/>
  <c r="BK24" i="21"/>
  <c r="BJ24" i="21"/>
  <c r="BI24" i="21"/>
  <c r="BH24" i="21"/>
  <c r="BG24" i="21"/>
  <c r="BF24" i="21"/>
  <c r="BE24" i="21"/>
  <c r="BD24" i="21"/>
  <c r="BC24" i="21"/>
  <c r="BB24" i="21"/>
  <c r="BA24" i="21"/>
  <c r="AZ24" i="21"/>
  <c r="AY24" i="21"/>
  <c r="AX24" i="21"/>
  <c r="AW24" i="21"/>
  <c r="AV24" i="21"/>
  <c r="AU24" i="21"/>
  <c r="AO24" i="21"/>
  <c r="AN24" i="21"/>
  <c r="AM24" i="21"/>
  <c r="AL24" i="21"/>
  <c r="AK24" i="21"/>
  <c r="AJ24" i="21"/>
  <c r="AI24" i="21"/>
  <c r="AH24" i="21"/>
  <c r="AG24" i="21"/>
  <c r="Y24" i="21"/>
  <c r="T24" i="21"/>
  <c r="Q24" i="21"/>
  <c r="P24" i="21"/>
  <c r="BO22" i="21"/>
  <c r="BN22" i="21"/>
  <c r="BM22" i="21"/>
  <c r="BL22" i="21"/>
  <c r="BK22" i="21"/>
  <c r="BJ22" i="21"/>
  <c r="BI22" i="21"/>
  <c r="BH22" i="21"/>
  <c r="BG22" i="21"/>
  <c r="BF22" i="21"/>
  <c r="BE22" i="21"/>
  <c r="BD22" i="21"/>
  <c r="BC22" i="21"/>
  <c r="BB22" i="21"/>
  <c r="BA22" i="21"/>
  <c r="AZ22" i="21"/>
  <c r="AY22" i="21"/>
  <c r="AX22" i="21"/>
  <c r="AW22" i="21"/>
  <c r="AV22" i="21"/>
  <c r="AU22" i="21"/>
  <c r="AO22" i="21"/>
  <c r="AN22" i="21"/>
  <c r="AM22" i="21"/>
  <c r="AL22" i="21"/>
  <c r="AK22" i="21"/>
  <c r="AJ22" i="21"/>
  <c r="AI22" i="21"/>
  <c r="AH22" i="21"/>
  <c r="AG22" i="21"/>
  <c r="X22" i="21"/>
  <c r="T22" i="21"/>
  <c r="Q22" i="21"/>
  <c r="P22" i="21"/>
  <c r="BO21" i="21"/>
  <c r="BN21" i="21"/>
  <c r="BM21" i="21"/>
  <c r="BL21" i="21"/>
  <c r="BK21" i="21"/>
  <c r="BJ21" i="21"/>
  <c r="BI21" i="21"/>
  <c r="BH21" i="21"/>
  <c r="BG21" i="21"/>
  <c r="BF21" i="21"/>
  <c r="BE21" i="21"/>
  <c r="BD21" i="21"/>
  <c r="BC21" i="21"/>
  <c r="BB21" i="21"/>
  <c r="BA21" i="21"/>
  <c r="AZ21" i="21"/>
  <c r="AY21" i="21"/>
  <c r="AX21" i="21"/>
  <c r="AW21" i="21"/>
  <c r="AV21" i="21"/>
  <c r="AU21" i="21"/>
  <c r="AO21" i="21"/>
  <c r="AN21" i="21"/>
  <c r="AM21" i="21"/>
  <c r="AL21" i="21"/>
  <c r="AK21" i="21"/>
  <c r="AJ21" i="21"/>
  <c r="AI21" i="21"/>
  <c r="AH21" i="21"/>
  <c r="AG21" i="21"/>
  <c r="Y21" i="21"/>
  <c r="T21" i="21"/>
  <c r="Q21" i="21"/>
  <c r="P21" i="21"/>
  <c r="BO19" i="21"/>
  <c r="BN19" i="21"/>
  <c r="BM19" i="21"/>
  <c r="BL19" i="21"/>
  <c r="BK19" i="21"/>
  <c r="BJ19" i="21"/>
  <c r="BI19" i="21"/>
  <c r="BH19" i="21"/>
  <c r="BG19" i="21"/>
  <c r="BF19" i="21"/>
  <c r="BE19" i="21"/>
  <c r="BD19" i="21"/>
  <c r="BC19" i="21"/>
  <c r="BB19" i="21"/>
  <c r="BA19" i="21"/>
  <c r="AZ19" i="21"/>
  <c r="AY19" i="21"/>
  <c r="AX19" i="21"/>
  <c r="AW19" i="21"/>
  <c r="AV19" i="21"/>
  <c r="AU19" i="21"/>
  <c r="AO19" i="21"/>
  <c r="AN19" i="21"/>
  <c r="AM19" i="21"/>
  <c r="AL19" i="21"/>
  <c r="AK19" i="21"/>
  <c r="AJ19" i="21"/>
  <c r="AI19" i="21"/>
  <c r="AH19" i="21"/>
  <c r="AG19" i="21"/>
  <c r="X19" i="21"/>
  <c r="T19" i="21"/>
  <c r="Q19" i="21"/>
  <c r="P19" i="21"/>
  <c r="BO18" i="21"/>
  <c r="BN18" i="21"/>
  <c r="BM18" i="21"/>
  <c r="BL18" i="21"/>
  <c r="BK18" i="21"/>
  <c r="BJ18" i="21"/>
  <c r="BI18" i="21"/>
  <c r="BH18" i="21"/>
  <c r="BG18" i="21"/>
  <c r="BF18" i="21"/>
  <c r="BE18" i="21"/>
  <c r="BD18" i="21"/>
  <c r="BC18" i="21"/>
  <c r="BB18" i="21"/>
  <c r="BA18" i="21"/>
  <c r="AZ18" i="21"/>
  <c r="AY18" i="21"/>
  <c r="AX18" i="21"/>
  <c r="AW18" i="21"/>
  <c r="AV18" i="21"/>
  <c r="AU18" i="21"/>
  <c r="AO18" i="21"/>
  <c r="AN18" i="21"/>
  <c r="AM18" i="21"/>
  <c r="AL18" i="21"/>
  <c r="AK18" i="21"/>
  <c r="AJ18" i="21"/>
  <c r="AI18" i="21"/>
  <c r="AH18" i="21"/>
  <c r="AG18" i="21"/>
  <c r="Y18" i="21"/>
  <c r="T18" i="21"/>
  <c r="Q18" i="21"/>
  <c r="P18" i="21"/>
  <c r="BO16" i="21"/>
  <c r="BN16" i="21"/>
  <c r="BM16" i="21"/>
  <c r="BL16" i="21"/>
  <c r="BK16" i="21"/>
  <c r="BJ16" i="21"/>
  <c r="BI16" i="21"/>
  <c r="BH16" i="21"/>
  <c r="BG16" i="21"/>
  <c r="BF16" i="21"/>
  <c r="BE16" i="21"/>
  <c r="BD16" i="21"/>
  <c r="BC16" i="21"/>
  <c r="BB16" i="21"/>
  <c r="BA16" i="21"/>
  <c r="AZ16" i="21"/>
  <c r="AY16" i="21"/>
  <c r="AX16" i="21"/>
  <c r="AW16" i="21"/>
  <c r="AV16" i="21"/>
  <c r="AU16" i="21"/>
  <c r="AO16" i="21"/>
  <c r="AN16" i="21"/>
  <c r="AM16" i="21"/>
  <c r="AL16" i="21"/>
  <c r="AK16" i="21"/>
  <c r="AJ16" i="21"/>
  <c r="AI16" i="21"/>
  <c r="AH16" i="21"/>
  <c r="AG16" i="21"/>
  <c r="X16" i="21"/>
  <c r="T16" i="21"/>
  <c r="Q16" i="21"/>
  <c r="P16" i="21"/>
  <c r="BO15" i="21"/>
  <c r="BN15" i="21"/>
  <c r="BM15" i="21"/>
  <c r="BL15" i="21"/>
  <c r="BK15" i="21"/>
  <c r="BJ15" i="21"/>
  <c r="BI15" i="21"/>
  <c r="BH15" i="21"/>
  <c r="BG15" i="21"/>
  <c r="BF15" i="21"/>
  <c r="BE15" i="21"/>
  <c r="BD15" i="21"/>
  <c r="BC15" i="21"/>
  <c r="BB15" i="21"/>
  <c r="BA15" i="21"/>
  <c r="AZ15" i="21"/>
  <c r="AY15" i="21"/>
  <c r="AX15" i="21"/>
  <c r="AW15" i="21"/>
  <c r="AV15" i="21"/>
  <c r="AU15" i="21"/>
  <c r="AO15" i="21"/>
  <c r="AN15" i="21"/>
  <c r="AM15" i="21"/>
  <c r="AL15" i="21"/>
  <c r="AK15" i="21"/>
  <c r="AJ15" i="21"/>
  <c r="AI15" i="21"/>
  <c r="AH15" i="21"/>
  <c r="AG15" i="21"/>
  <c r="Y15" i="21"/>
  <c r="T15" i="21"/>
  <c r="Q15" i="21"/>
  <c r="P15" i="21"/>
  <c r="BO13" i="21"/>
  <c r="BN13" i="21"/>
  <c r="BM13" i="21"/>
  <c r="BL13" i="21"/>
  <c r="BK13" i="21"/>
  <c r="BJ13" i="21"/>
  <c r="BI13" i="21"/>
  <c r="BH13" i="21"/>
  <c r="BG13" i="21"/>
  <c r="BF13" i="21"/>
  <c r="BE13" i="21"/>
  <c r="BD13" i="21"/>
  <c r="BC13" i="21"/>
  <c r="BB13" i="21"/>
  <c r="BA13" i="21"/>
  <c r="AZ13" i="21"/>
  <c r="AY13" i="21"/>
  <c r="AX13" i="21"/>
  <c r="AW13" i="21"/>
  <c r="AV13" i="21"/>
  <c r="AU13" i="21"/>
  <c r="AO13" i="21"/>
  <c r="AN13" i="21"/>
  <c r="AM13" i="21"/>
  <c r="AL13" i="21"/>
  <c r="AK13" i="21"/>
  <c r="AJ13" i="21"/>
  <c r="AI13" i="21"/>
  <c r="AH13" i="21"/>
  <c r="AG13" i="21"/>
  <c r="X13" i="21"/>
  <c r="T13" i="21"/>
  <c r="Q13" i="21"/>
  <c r="P13" i="21"/>
  <c r="BO12" i="21"/>
  <c r="BN12" i="21"/>
  <c r="BM12" i="21"/>
  <c r="BL12" i="21"/>
  <c r="BK12" i="21"/>
  <c r="BJ12" i="21"/>
  <c r="BI12" i="21"/>
  <c r="BH12" i="21"/>
  <c r="BG12" i="21"/>
  <c r="BF12" i="21"/>
  <c r="BE12" i="21"/>
  <c r="BD12" i="21"/>
  <c r="BC12" i="21"/>
  <c r="BB12" i="21"/>
  <c r="BA12" i="21"/>
  <c r="AZ12" i="21"/>
  <c r="AY12" i="21"/>
  <c r="AX12" i="21"/>
  <c r="AW12" i="21"/>
  <c r="AV12" i="21"/>
  <c r="AU12" i="21"/>
  <c r="AO12" i="21"/>
  <c r="AN12" i="21"/>
  <c r="AM12" i="21"/>
  <c r="AL12" i="21"/>
  <c r="AK12" i="21"/>
  <c r="AJ12" i="21"/>
  <c r="AI12" i="21"/>
  <c r="AH12" i="21"/>
  <c r="AG12" i="21"/>
  <c r="T12" i="21"/>
  <c r="Q12" i="21"/>
  <c r="P12" i="21"/>
  <c r="BO10" i="21"/>
  <c r="BN10" i="21"/>
  <c r="BM10" i="21"/>
  <c r="BL10" i="21"/>
  <c r="BK10" i="21"/>
  <c r="BJ10" i="21"/>
  <c r="BI10" i="21"/>
  <c r="BH10" i="21"/>
  <c r="BG10" i="21"/>
  <c r="BF10" i="21"/>
  <c r="BE10" i="21"/>
  <c r="BD10" i="21"/>
  <c r="BC10" i="21"/>
  <c r="BB10" i="21"/>
  <c r="BA10" i="21"/>
  <c r="AZ10" i="21"/>
  <c r="AY10" i="21"/>
  <c r="AX10" i="21"/>
  <c r="AW10" i="21"/>
  <c r="AV10" i="21"/>
  <c r="AU10" i="21"/>
  <c r="AO10" i="21"/>
  <c r="AN10" i="21"/>
  <c r="AM10" i="21"/>
  <c r="AL10" i="21"/>
  <c r="AK10" i="21"/>
  <c r="AJ10" i="21"/>
  <c r="AI10" i="21"/>
  <c r="AH10" i="21"/>
  <c r="AG10" i="21"/>
  <c r="X10" i="21"/>
  <c r="M5" i="21" s="1"/>
  <c r="T10" i="21"/>
  <c r="Q10" i="21"/>
  <c r="P10" i="21"/>
  <c r="BO9" i="21"/>
  <c r="BN9" i="21"/>
  <c r="BM9" i="21"/>
  <c r="BL9" i="21"/>
  <c r="BK9" i="21"/>
  <c r="BJ9" i="21"/>
  <c r="BI9" i="21"/>
  <c r="BH9" i="21"/>
  <c r="BG9" i="21"/>
  <c r="BF9" i="21"/>
  <c r="BE9" i="21"/>
  <c r="BD9" i="21"/>
  <c r="BC9" i="21"/>
  <c r="BB9" i="21"/>
  <c r="BA9" i="21"/>
  <c r="AZ9" i="21"/>
  <c r="AY9" i="21"/>
  <c r="AX9" i="21"/>
  <c r="AW9" i="21"/>
  <c r="AV9" i="21"/>
  <c r="AU9" i="21"/>
  <c r="AO9" i="21"/>
  <c r="AN9" i="21"/>
  <c r="AM9" i="21"/>
  <c r="AL9" i="21"/>
  <c r="AK9" i="21"/>
  <c r="AJ9" i="21"/>
  <c r="AI9" i="21"/>
  <c r="AH9" i="21"/>
  <c r="AG9" i="21"/>
  <c r="Q9" i="21"/>
  <c r="P9" i="21"/>
  <c r="N5" i="21" l="1"/>
  <c r="AD500" i="21"/>
  <c r="AF500" i="21"/>
  <c r="AB500" i="21"/>
  <c r="AF499" i="21"/>
  <c r="AD499" i="21"/>
  <c r="AB499" i="21"/>
  <c r="AF496" i="21"/>
  <c r="AB496" i="21"/>
  <c r="AD496" i="21"/>
  <c r="AD497" i="21"/>
  <c r="AF497" i="21"/>
  <c r="AB497" i="21"/>
  <c r="AF494" i="21"/>
  <c r="AD494" i="21"/>
  <c r="AB494" i="21"/>
  <c r="AF493" i="21"/>
  <c r="AD493" i="21"/>
  <c r="AB493" i="21"/>
  <c r="AD490" i="21"/>
  <c r="AF490" i="21"/>
  <c r="AB490" i="21"/>
  <c r="AB491" i="21"/>
  <c r="AD491" i="21"/>
  <c r="AF491" i="21"/>
  <c r="AB488" i="21"/>
  <c r="AD488" i="21"/>
  <c r="AF488" i="21"/>
  <c r="AB487" i="21"/>
  <c r="AF487" i="21"/>
  <c r="AD487" i="21"/>
  <c r="AF484" i="21"/>
  <c r="AB484" i="21"/>
  <c r="AD484" i="21"/>
  <c r="AB485" i="21"/>
  <c r="AF485" i="21"/>
  <c r="AD485" i="21"/>
  <c r="AF482" i="21"/>
  <c r="AB482" i="21"/>
  <c r="AD482" i="21"/>
  <c r="AF481" i="21"/>
  <c r="AB481" i="21"/>
  <c r="AD481" i="21"/>
  <c r="AB429" i="21"/>
  <c r="AD429" i="21"/>
  <c r="AF429" i="21"/>
  <c r="AD432" i="21"/>
  <c r="AF432" i="21"/>
  <c r="AB432" i="21"/>
  <c r="AD435" i="21"/>
  <c r="AF435" i="21"/>
  <c r="AB435" i="21"/>
  <c r="AD438" i="21"/>
  <c r="AF438" i="21"/>
  <c r="AB438" i="21"/>
  <c r="AD441" i="21"/>
  <c r="AB441" i="21"/>
  <c r="AF441" i="21"/>
  <c r="AD447" i="21"/>
  <c r="AF447" i="21"/>
  <c r="AB447" i="21"/>
  <c r="AD444" i="21"/>
  <c r="AB444" i="21"/>
  <c r="AF444" i="21"/>
  <c r="AB478" i="21"/>
  <c r="AF478" i="21"/>
  <c r="AD478" i="21"/>
  <c r="AD475" i="21"/>
  <c r="AF475" i="21"/>
  <c r="AB475" i="21"/>
  <c r="AD472" i="21"/>
  <c r="AF472" i="21"/>
  <c r="AB472" i="21"/>
  <c r="AF469" i="21"/>
  <c r="AB469" i="21"/>
  <c r="AD469" i="21"/>
  <c r="AF466" i="21"/>
  <c r="AB466" i="21"/>
  <c r="AD466" i="21"/>
  <c r="AF463" i="21"/>
  <c r="AD463" i="21"/>
  <c r="AB463" i="21"/>
  <c r="AD460" i="21"/>
  <c r="AF460" i="21"/>
  <c r="AB460" i="21"/>
  <c r="AB457" i="21"/>
  <c r="AF457" i="21"/>
  <c r="AD457" i="21"/>
  <c r="AD454" i="21"/>
  <c r="AF454" i="21"/>
  <c r="AB454" i="21"/>
  <c r="AB451" i="21"/>
  <c r="AD451" i="21"/>
  <c r="AF451" i="21"/>
  <c r="AB425" i="21"/>
  <c r="AD425" i="21"/>
  <c r="AF425" i="21"/>
  <c r="AB422" i="21"/>
  <c r="AF422" i="21"/>
  <c r="AD422" i="21"/>
  <c r="AD419" i="21"/>
  <c r="AF419" i="21"/>
  <c r="AB419" i="21"/>
  <c r="AF416" i="21"/>
  <c r="AD416" i="21"/>
  <c r="AB416" i="21"/>
  <c r="AB413" i="21"/>
  <c r="AD413" i="21"/>
  <c r="AF413" i="21"/>
  <c r="AD410" i="21"/>
  <c r="AF410" i="21"/>
  <c r="AB410" i="21"/>
  <c r="AD407" i="21"/>
  <c r="AB407" i="21"/>
  <c r="AF407" i="21"/>
  <c r="AD404" i="21"/>
  <c r="AF404" i="21"/>
  <c r="AB404" i="21"/>
  <c r="AF401" i="21"/>
  <c r="AD401" i="21"/>
  <c r="AB401" i="21"/>
  <c r="AF397" i="21"/>
  <c r="AB397" i="21"/>
  <c r="AD397" i="21"/>
  <c r="AF394" i="21"/>
  <c r="AD394" i="21"/>
  <c r="AB394" i="21"/>
  <c r="AF391" i="21"/>
  <c r="AD391" i="21"/>
  <c r="AB391" i="21"/>
  <c r="AF388" i="21"/>
  <c r="AD388" i="21"/>
  <c r="AB388" i="21"/>
  <c r="AB385" i="21"/>
  <c r="AD385" i="21"/>
  <c r="AF385" i="21"/>
  <c r="AF382" i="21"/>
  <c r="AB382" i="21"/>
  <c r="AD382" i="21"/>
  <c r="AB379" i="21"/>
  <c r="AD379" i="21"/>
  <c r="AF379" i="21"/>
  <c r="AB375" i="21"/>
  <c r="AD375" i="21"/>
  <c r="AF375" i="21"/>
  <c r="AF372" i="21"/>
  <c r="AB372" i="21"/>
  <c r="AD372" i="21"/>
  <c r="AD369" i="21"/>
  <c r="AB369" i="21"/>
  <c r="AF369" i="21"/>
  <c r="AB366" i="21"/>
  <c r="AF366" i="21"/>
  <c r="AD366" i="21"/>
  <c r="AB363" i="21"/>
  <c r="AF363" i="21"/>
  <c r="AD363" i="21"/>
  <c r="AB360" i="21"/>
  <c r="AD360" i="21"/>
  <c r="AF360" i="21"/>
  <c r="AB357" i="21"/>
  <c r="AD357" i="21"/>
  <c r="AF357" i="21"/>
  <c r="AB354" i="21"/>
  <c r="AF354" i="21"/>
  <c r="AD354" i="21"/>
  <c r="AF351" i="21"/>
  <c r="AB351" i="21"/>
  <c r="AD351" i="21"/>
  <c r="AF348" i="21"/>
  <c r="AB348" i="21"/>
  <c r="AD348" i="21"/>
  <c r="AF345" i="21"/>
  <c r="AD345" i="21"/>
  <c r="AB345" i="21"/>
  <c r="AD342" i="21"/>
  <c r="AB342" i="21"/>
  <c r="AF342" i="21"/>
  <c r="AF339" i="21"/>
  <c r="AD339" i="21"/>
  <c r="AB339" i="21"/>
  <c r="AD336" i="21"/>
  <c r="AF336" i="21"/>
  <c r="AB336" i="21"/>
  <c r="AD333" i="21"/>
  <c r="AB333" i="21"/>
  <c r="AF333" i="21"/>
  <c r="AF329" i="21"/>
  <c r="AB329" i="21"/>
  <c r="AD329" i="21"/>
  <c r="AD326" i="21"/>
  <c r="AB326" i="21"/>
  <c r="AF326" i="21"/>
  <c r="AD323" i="21"/>
  <c r="AF323" i="21"/>
  <c r="AB323" i="21"/>
  <c r="AD320" i="21"/>
  <c r="AF320" i="21"/>
  <c r="AB320" i="21"/>
  <c r="AF317" i="21"/>
  <c r="AB317" i="21"/>
  <c r="AD317" i="21"/>
  <c r="AF314" i="21"/>
  <c r="AD314" i="21"/>
  <c r="AB314" i="21"/>
  <c r="AB311" i="21"/>
  <c r="AF311" i="21"/>
  <c r="AD311" i="21"/>
  <c r="AB308" i="21"/>
  <c r="AF308" i="21"/>
  <c r="AD308" i="21"/>
  <c r="AF305" i="21"/>
  <c r="AD305" i="21"/>
  <c r="AB305" i="21"/>
  <c r="AD302" i="21"/>
  <c r="AB302" i="21"/>
  <c r="AF302" i="21"/>
  <c r="AD303" i="21"/>
  <c r="AB303" i="21"/>
  <c r="AF303" i="21"/>
  <c r="AF299" i="21"/>
  <c r="AD299" i="21"/>
  <c r="AB299" i="21"/>
  <c r="AF296" i="21"/>
  <c r="AB296" i="21"/>
  <c r="AD296" i="21"/>
  <c r="AF293" i="21"/>
  <c r="AB293" i="21"/>
  <c r="AD293" i="21"/>
  <c r="AB289" i="21"/>
  <c r="AD289" i="21"/>
  <c r="AF289" i="21"/>
  <c r="AB286" i="21"/>
  <c r="AD286" i="21"/>
  <c r="AF286" i="21"/>
  <c r="AB283" i="21"/>
  <c r="AD283" i="21"/>
  <c r="AF283" i="21"/>
  <c r="AF280" i="21"/>
  <c r="AB280" i="21"/>
  <c r="AD280" i="21"/>
  <c r="AF274" i="21"/>
  <c r="AB274" i="21"/>
  <c r="AD274" i="21"/>
  <c r="AB271" i="21"/>
  <c r="AD271" i="21"/>
  <c r="AF271" i="21"/>
  <c r="AF238" i="21"/>
  <c r="AB238" i="21"/>
  <c r="AD238" i="21"/>
  <c r="AF241" i="21"/>
  <c r="AB241" i="21"/>
  <c r="AD241" i="21"/>
  <c r="AF244" i="21"/>
  <c r="AB244" i="21"/>
  <c r="AD244" i="21"/>
  <c r="AD247" i="21"/>
  <c r="AF247" i="21"/>
  <c r="AB247" i="21"/>
  <c r="AF250" i="21"/>
  <c r="AD250" i="21"/>
  <c r="AB250" i="21"/>
  <c r="AD253" i="21"/>
  <c r="AB253" i="21"/>
  <c r="AF253" i="21"/>
  <c r="AF256" i="21"/>
  <c r="AB256" i="21"/>
  <c r="AD256" i="21"/>
  <c r="AB259" i="21"/>
  <c r="AD259" i="21"/>
  <c r="AF259" i="21"/>
  <c r="AB262" i="21"/>
  <c r="AD262" i="21"/>
  <c r="AF262" i="21"/>
  <c r="AB265" i="21"/>
  <c r="AD265" i="21"/>
  <c r="AF265" i="21"/>
  <c r="AB268" i="21"/>
  <c r="AF268" i="21"/>
  <c r="AD268" i="21"/>
  <c r="AD189" i="21"/>
  <c r="AB189" i="21"/>
  <c r="AF189" i="21"/>
  <c r="AB192" i="21"/>
  <c r="AF192" i="21"/>
  <c r="AD192" i="21"/>
  <c r="AD195" i="21"/>
  <c r="AF195" i="21"/>
  <c r="AB195" i="21"/>
  <c r="AF198" i="21"/>
  <c r="AB198" i="21"/>
  <c r="AD198" i="21"/>
  <c r="AD201" i="21"/>
  <c r="AB201" i="21"/>
  <c r="AF201" i="21"/>
  <c r="AB204" i="21"/>
  <c r="AF204" i="21"/>
  <c r="AD204" i="21"/>
  <c r="AB207" i="21"/>
  <c r="AF207" i="21"/>
  <c r="AD207" i="21"/>
  <c r="AD210" i="21"/>
  <c r="AB210" i="21"/>
  <c r="AF210" i="21"/>
  <c r="AB213" i="21"/>
  <c r="AF213" i="21"/>
  <c r="AD213" i="21"/>
  <c r="AF216" i="21"/>
  <c r="AD216" i="21"/>
  <c r="AB216" i="21"/>
  <c r="AB219" i="21"/>
  <c r="AF219" i="21"/>
  <c r="AD219" i="21"/>
  <c r="AB222" i="21"/>
  <c r="AF222" i="21"/>
  <c r="AD222" i="21"/>
  <c r="AB225" i="21"/>
  <c r="AD225" i="21"/>
  <c r="AF225" i="21"/>
  <c r="AF228" i="21"/>
  <c r="AB228" i="21"/>
  <c r="AD228" i="21"/>
  <c r="AB231" i="21"/>
  <c r="AF231" i="21"/>
  <c r="AD231" i="21"/>
  <c r="AB234" i="21"/>
  <c r="AD234" i="21"/>
  <c r="AF234" i="21"/>
  <c r="AB139" i="21"/>
  <c r="AD139" i="21"/>
  <c r="AF139" i="21"/>
  <c r="AF136" i="21"/>
  <c r="AD136" i="21"/>
  <c r="AB136" i="21"/>
  <c r="AB133" i="21"/>
  <c r="AF133" i="21"/>
  <c r="AD133" i="21"/>
  <c r="AB130" i="21"/>
  <c r="AF130" i="21"/>
  <c r="AD130" i="21"/>
  <c r="AB127" i="21"/>
  <c r="AF127" i="21"/>
  <c r="AD127" i="21"/>
  <c r="AF124" i="21"/>
  <c r="AD124" i="21"/>
  <c r="AB124" i="21"/>
  <c r="AF121" i="21"/>
  <c r="AB121" i="21"/>
  <c r="AD121" i="21"/>
  <c r="AF118" i="21"/>
  <c r="AB118" i="21"/>
  <c r="AD118" i="21"/>
  <c r="AF185" i="21"/>
  <c r="AB185" i="21"/>
  <c r="AD185" i="21"/>
  <c r="AF182" i="21"/>
  <c r="AB182" i="21"/>
  <c r="AD182" i="21"/>
  <c r="AF179" i="21"/>
  <c r="AB179" i="21"/>
  <c r="AD179" i="21"/>
  <c r="AF176" i="21"/>
  <c r="AD176" i="21"/>
  <c r="AB176" i="21"/>
  <c r="AD173" i="21"/>
  <c r="AF173" i="21"/>
  <c r="AB173" i="21"/>
  <c r="AB170" i="21"/>
  <c r="AF170" i="21"/>
  <c r="AD170" i="21"/>
  <c r="AF167" i="21"/>
  <c r="AD167" i="21"/>
  <c r="AB167" i="21"/>
  <c r="AD164" i="21"/>
  <c r="AB164" i="21"/>
  <c r="AF164" i="21"/>
  <c r="AD161" i="21"/>
  <c r="AB161" i="21"/>
  <c r="AF161" i="21"/>
  <c r="AB158" i="21"/>
  <c r="AD158" i="21"/>
  <c r="AF158" i="21"/>
  <c r="AB155" i="21"/>
  <c r="AD155" i="21"/>
  <c r="AF155" i="21"/>
  <c r="AB152" i="21"/>
  <c r="AF152" i="21"/>
  <c r="AD152" i="21"/>
  <c r="AF149" i="21"/>
  <c r="AB149" i="21"/>
  <c r="AD149" i="21"/>
  <c r="AF146" i="21"/>
  <c r="AB146" i="21"/>
  <c r="AD146" i="21"/>
  <c r="AB143" i="21"/>
  <c r="AF143" i="21"/>
  <c r="AD143" i="21"/>
  <c r="AB114" i="21"/>
  <c r="AF114" i="21"/>
  <c r="AD114" i="21"/>
  <c r="AB111" i="21"/>
  <c r="AF111" i="21"/>
  <c r="AD111" i="21"/>
  <c r="AF108" i="21"/>
  <c r="AD108" i="21"/>
  <c r="AB108" i="21"/>
  <c r="AB105" i="21"/>
  <c r="AF105" i="21"/>
  <c r="AD105" i="21"/>
  <c r="AF102" i="21"/>
  <c r="AB102" i="21"/>
  <c r="AD102" i="21"/>
  <c r="AF99" i="21"/>
  <c r="AD99" i="21"/>
  <c r="AB99" i="21"/>
  <c r="AD96" i="21"/>
  <c r="AF96" i="21"/>
  <c r="AB96" i="21"/>
  <c r="AD93" i="21"/>
  <c r="AB93" i="21"/>
  <c r="AF93" i="21"/>
  <c r="AB90" i="21"/>
  <c r="AF90" i="21"/>
  <c r="AD90" i="21"/>
  <c r="AD87" i="21"/>
  <c r="AF87" i="21"/>
  <c r="AB87" i="21"/>
  <c r="AF84" i="21"/>
  <c r="AD84" i="21"/>
  <c r="AB84" i="21"/>
  <c r="AD81" i="21"/>
  <c r="AF81" i="21"/>
  <c r="AB81" i="21"/>
  <c r="AD78" i="21"/>
  <c r="AF78" i="21"/>
  <c r="AB78" i="21"/>
  <c r="AF72" i="21"/>
  <c r="AD72" i="21"/>
  <c r="AB72" i="21"/>
  <c r="AF75" i="21"/>
  <c r="AD75" i="21"/>
  <c r="AB75" i="21"/>
  <c r="AD69" i="21"/>
  <c r="AB69" i="21"/>
  <c r="AF69" i="21"/>
  <c r="AB66" i="21"/>
  <c r="AD66" i="21"/>
  <c r="AF66" i="21"/>
  <c r="AB62" i="21"/>
  <c r="AD62" i="21"/>
  <c r="AF62" i="21"/>
  <c r="AB59" i="21"/>
  <c r="AD59" i="21"/>
  <c r="AF59" i="21"/>
  <c r="AB56" i="21"/>
  <c r="AD56" i="21"/>
  <c r="AF56" i="21"/>
  <c r="AB53" i="21"/>
  <c r="AD53" i="21"/>
  <c r="AF53" i="21"/>
  <c r="AB50" i="21"/>
  <c r="AD50" i="21"/>
  <c r="AF50" i="21"/>
  <c r="AF47" i="21"/>
  <c r="AB47" i="21"/>
  <c r="AD47" i="21"/>
  <c r="AF44" i="21"/>
  <c r="AB44" i="21"/>
  <c r="AD44" i="21"/>
  <c r="AB41" i="21"/>
  <c r="AD41" i="21"/>
  <c r="AF41" i="21"/>
  <c r="AB37" i="21"/>
  <c r="AF37" i="21"/>
  <c r="AD37" i="21"/>
  <c r="AD34" i="21"/>
  <c r="AB34" i="21"/>
  <c r="AF34" i="21"/>
  <c r="AD31" i="21"/>
  <c r="AB31" i="21"/>
  <c r="AF31" i="21"/>
  <c r="AF29" i="21"/>
  <c r="AD29" i="21"/>
  <c r="AB29" i="21"/>
  <c r="AB26" i="21"/>
  <c r="AF26" i="21"/>
  <c r="AD26" i="21"/>
  <c r="AD23" i="21"/>
  <c r="AF23" i="21"/>
  <c r="AB23" i="21"/>
  <c r="AD17" i="21"/>
  <c r="AF17" i="21"/>
  <c r="AB17" i="21"/>
  <c r="AD14" i="21"/>
  <c r="AB14" i="21"/>
  <c r="AF14" i="21"/>
  <c r="AF11" i="21"/>
  <c r="AB11" i="21"/>
  <c r="AD11" i="21"/>
  <c r="AF501" i="21"/>
  <c r="AB501" i="21"/>
  <c r="AD501" i="21"/>
  <c r="AF498" i="21"/>
  <c r="AB498" i="21"/>
  <c r="AD498" i="21"/>
  <c r="AF495" i="21"/>
  <c r="AB495" i="21"/>
  <c r="AD495" i="21"/>
  <c r="AD492" i="21"/>
  <c r="AF492" i="21"/>
  <c r="AB492" i="21"/>
  <c r="AF489" i="21"/>
  <c r="AB489" i="21"/>
  <c r="AD489" i="21"/>
  <c r="AF486" i="21"/>
  <c r="AB486" i="21"/>
  <c r="AD486" i="21"/>
  <c r="AF483" i="21"/>
  <c r="AD483" i="21"/>
  <c r="AB483" i="21"/>
  <c r="AD479" i="21"/>
  <c r="AB479" i="21"/>
  <c r="AF479" i="21"/>
  <c r="AB477" i="21"/>
  <c r="AF477" i="21"/>
  <c r="AD477" i="21"/>
  <c r="AF476" i="21"/>
  <c r="AB476" i="21"/>
  <c r="AD476" i="21"/>
  <c r="AF474" i="21"/>
  <c r="AB474" i="21"/>
  <c r="AD474" i="21"/>
  <c r="AB473" i="21"/>
  <c r="AF473" i="21"/>
  <c r="AD473" i="21"/>
  <c r="AB471" i="21"/>
  <c r="AF471" i="21"/>
  <c r="AD471" i="21"/>
  <c r="AB470" i="21"/>
  <c r="AF470" i="21"/>
  <c r="AD470" i="21"/>
  <c r="AD468" i="21"/>
  <c r="AB468" i="21"/>
  <c r="AF468" i="21"/>
  <c r="AD467" i="21"/>
  <c r="AB467" i="21"/>
  <c r="AF467" i="21"/>
  <c r="AD465" i="21"/>
  <c r="AF465" i="21"/>
  <c r="AB465" i="21"/>
  <c r="AD464" i="21"/>
  <c r="AF464" i="21"/>
  <c r="AB464" i="21"/>
  <c r="AD462" i="21"/>
  <c r="AF462" i="21"/>
  <c r="AB462" i="21"/>
  <c r="AD461" i="21"/>
  <c r="AB461" i="21"/>
  <c r="AF461" i="21"/>
  <c r="AD459" i="21"/>
  <c r="AF459" i="21"/>
  <c r="AB459" i="21"/>
  <c r="AB458" i="21"/>
  <c r="AF458" i="21"/>
  <c r="AD458" i="21"/>
  <c r="AD456" i="21"/>
  <c r="AB456" i="21"/>
  <c r="AF456" i="21"/>
  <c r="AB455" i="21"/>
  <c r="AD455" i="21"/>
  <c r="AF455" i="21"/>
  <c r="AD453" i="21"/>
  <c r="AB453" i="21"/>
  <c r="AF453" i="21"/>
  <c r="AD452" i="21"/>
  <c r="AB452" i="21"/>
  <c r="AF452" i="21"/>
  <c r="AD450" i="21"/>
  <c r="AF450" i="21"/>
  <c r="AB450" i="21"/>
  <c r="AD448" i="21"/>
  <c r="AB448" i="21"/>
  <c r="AF448" i="21"/>
  <c r="AB446" i="21"/>
  <c r="AF446" i="21"/>
  <c r="AD446" i="21"/>
  <c r="AF445" i="21"/>
  <c r="AB445" i="21"/>
  <c r="AD445" i="21"/>
  <c r="AF443" i="21"/>
  <c r="AB443" i="21"/>
  <c r="AD443" i="21"/>
  <c r="AB442" i="21"/>
  <c r="AD442" i="21"/>
  <c r="AF442" i="21"/>
  <c r="AD440" i="21"/>
  <c r="AB440" i="21"/>
  <c r="AF440" i="21"/>
  <c r="AD439" i="21"/>
  <c r="AF439" i="21"/>
  <c r="AB439" i="21"/>
  <c r="AB437" i="21"/>
  <c r="AD437" i="21"/>
  <c r="AF437" i="21"/>
  <c r="AB436" i="21"/>
  <c r="AF436" i="21"/>
  <c r="AD436" i="21"/>
  <c r="AF434" i="21"/>
  <c r="AD434" i="21"/>
  <c r="AB434" i="21"/>
  <c r="AD433" i="21"/>
  <c r="AF433" i="21"/>
  <c r="AB433" i="21"/>
  <c r="AD431" i="21"/>
  <c r="AF431" i="21"/>
  <c r="AB431" i="21"/>
  <c r="AF430" i="21"/>
  <c r="AD430" i="21"/>
  <c r="AB430" i="21"/>
  <c r="AF428" i="21"/>
  <c r="AB428" i="21"/>
  <c r="AD428" i="21"/>
  <c r="AF426" i="21"/>
  <c r="AD426" i="21"/>
  <c r="AB426" i="21"/>
  <c r="AD424" i="21"/>
  <c r="AB424" i="21"/>
  <c r="AF424" i="21"/>
  <c r="AD423" i="21"/>
  <c r="AF423" i="21"/>
  <c r="AB423" i="21"/>
  <c r="AF421" i="21"/>
  <c r="AD421" i="21"/>
  <c r="AB421" i="21"/>
  <c r="AF420" i="21"/>
  <c r="AD420" i="21"/>
  <c r="AB420" i="21"/>
  <c r="AF418" i="21"/>
  <c r="AD418" i="21"/>
  <c r="AB418" i="21"/>
  <c r="AB417" i="21"/>
  <c r="AF417" i="21"/>
  <c r="AD417" i="21"/>
  <c r="AD415" i="21"/>
  <c r="AF415" i="21"/>
  <c r="AB415" i="21"/>
  <c r="AB414" i="21"/>
  <c r="AD414" i="21"/>
  <c r="AF414" i="21"/>
  <c r="AB412" i="21"/>
  <c r="AD412" i="21"/>
  <c r="AF412" i="21"/>
  <c r="AB411" i="21"/>
  <c r="AD411" i="21"/>
  <c r="AF411" i="21"/>
  <c r="AB409" i="21"/>
  <c r="AD409" i="21"/>
  <c r="AF409" i="21"/>
  <c r="AF408" i="21"/>
  <c r="AD408" i="21"/>
  <c r="AB408" i="21"/>
  <c r="AD406" i="21"/>
  <c r="AB406" i="21"/>
  <c r="AF406" i="21"/>
  <c r="AD405" i="21"/>
  <c r="AF405" i="21"/>
  <c r="AB405" i="21"/>
  <c r="AD403" i="21"/>
  <c r="AF403" i="21"/>
  <c r="AB403" i="21"/>
  <c r="AD402" i="21"/>
  <c r="AF402" i="21"/>
  <c r="AB402" i="21"/>
  <c r="AD400" i="21"/>
  <c r="AF400" i="21"/>
  <c r="AB400" i="21"/>
  <c r="AF398" i="21"/>
  <c r="AD398" i="21"/>
  <c r="AB398" i="21"/>
  <c r="AF396" i="21"/>
  <c r="AD396" i="21"/>
  <c r="AB396" i="21"/>
  <c r="AF395" i="21"/>
  <c r="AD395" i="21"/>
  <c r="AB395" i="21"/>
  <c r="AF393" i="21"/>
  <c r="AD393" i="21"/>
  <c r="AB393" i="21"/>
  <c r="AF392" i="21"/>
  <c r="AD392" i="21"/>
  <c r="AB392" i="21"/>
  <c r="AF390" i="21"/>
  <c r="AD390" i="21"/>
  <c r="AB390" i="21"/>
  <c r="AF389" i="21"/>
  <c r="AD389" i="21"/>
  <c r="AB389" i="21"/>
  <c r="AB387" i="21"/>
  <c r="AD387" i="21"/>
  <c r="AF387" i="21"/>
  <c r="AD386" i="21"/>
  <c r="AB386" i="21"/>
  <c r="AF386" i="21"/>
  <c r="AB384" i="21"/>
  <c r="AD384" i="21"/>
  <c r="AF384" i="21"/>
  <c r="AF383" i="21"/>
  <c r="AB383" i="21"/>
  <c r="AD383" i="21"/>
  <c r="AB381" i="21"/>
  <c r="AD381" i="21"/>
  <c r="AF381" i="21"/>
  <c r="AD380" i="21"/>
  <c r="AB380" i="21"/>
  <c r="AF380" i="21"/>
  <c r="AD378" i="21"/>
  <c r="AB378" i="21"/>
  <c r="AF378" i="21"/>
  <c r="AB376" i="21"/>
  <c r="AF376" i="21"/>
  <c r="AD376" i="21"/>
  <c r="AB374" i="21"/>
  <c r="AF374" i="21"/>
  <c r="AD374" i="21"/>
  <c r="AD373" i="21"/>
  <c r="AB373" i="21"/>
  <c r="AF373" i="21"/>
  <c r="AB371" i="21"/>
  <c r="AD371" i="21"/>
  <c r="AF371" i="21"/>
  <c r="AD370" i="21"/>
  <c r="AB370" i="21"/>
  <c r="AF370" i="21"/>
  <c r="AD368" i="21"/>
  <c r="AF368" i="21"/>
  <c r="AB368" i="21"/>
  <c r="AD367" i="21"/>
  <c r="AF367" i="21"/>
  <c r="AB367" i="21"/>
  <c r="AB365" i="21"/>
  <c r="AD365" i="21"/>
  <c r="AF365" i="21"/>
  <c r="AF364" i="21"/>
  <c r="AB364" i="21"/>
  <c r="AD364" i="21"/>
  <c r="AD362" i="21"/>
  <c r="AF362" i="21"/>
  <c r="AB362" i="21"/>
  <c r="AF361" i="21"/>
  <c r="AB361" i="21"/>
  <c r="AD361" i="21"/>
  <c r="AD359" i="21"/>
  <c r="AB359" i="21"/>
  <c r="AF359" i="21"/>
  <c r="AD358" i="21"/>
  <c r="AF358" i="21"/>
  <c r="AB358" i="21"/>
  <c r="AD356" i="21"/>
  <c r="AF356" i="21"/>
  <c r="AB356" i="21"/>
  <c r="AD355" i="21"/>
  <c r="AF355" i="21"/>
  <c r="AB355" i="21"/>
  <c r="AF353" i="21"/>
  <c r="AD353" i="21"/>
  <c r="AB353" i="21"/>
  <c r="AF352" i="21"/>
  <c r="AB352" i="21"/>
  <c r="AD352" i="21"/>
  <c r="AF350" i="21"/>
  <c r="AB350" i="21"/>
  <c r="AD350" i="21"/>
  <c r="AB349" i="21"/>
  <c r="AD349" i="21"/>
  <c r="AF349" i="21"/>
  <c r="AD347" i="21"/>
  <c r="AB347" i="21"/>
  <c r="AF347" i="21"/>
  <c r="AD346" i="21"/>
  <c r="AB346" i="21"/>
  <c r="AF346" i="21"/>
  <c r="AD344" i="21"/>
  <c r="AB344" i="21"/>
  <c r="AF344" i="21"/>
  <c r="AD343" i="21"/>
  <c r="AB343" i="21"/>
  <c r="AF343" i="21"/>
  <c r="AD341" i="21"/>
  <c r="AB341" i="21"/>
  <c r="AF341" i="21"/>
  <c r="AD340" i="21"/>
  <c r="AF340" i="21"/>
  <c r="AB340" i="21"/>
  <c r="AB338" i="21"/>
  <c r="AD338" i="21"/>
  <c r="AF338" i="21"/>
  <c r="AD337" i="21"/>
  <c r="AB337" i="21"/>
  <c r="AF337" i="21"/>
  <c r="AD335" i="21"/>
  <c r="AB335" i="21"/>
  <c r="AF335" i="21"/>
  <c r="AD334" i="21"/>
  <c r="AB334" i="21"/>
  <c r="AF334" i="21"/>
  <c r="AF332" i="21"/>
  <c r="AB332" i="21"/>
  <c r="AD332" i="21"/>
  <c r="AF330" i="21"/>
  <c r="AB330" i="21"/>
  <c r="AD330" i="21"/>
  <c r="AF328" i="21"/>
  <c r="AB328" i="21"/>
  <c r="AD328" i="21"/>
  <c r="AF327" i="21"/>
  <c r="AD327" i="21"/>
  <c r="AB327" i="21"/>
  <c r="AF325" i="21"/>
  <c r="AD325" i="21"/>
  <c r="AB325" i="21"/>
  <c r="AF324" i="21"/>
  <c r="AD324" i="21"/>
  <c r="AB324" i="21"/>
  <c r="AD322" i="21"/>
  <c r="AB322" i="21"/>
  <c r="AF322" i="21"/>
  <c r="AF321" i="21"/>
  <c r="AD321" i="21"/>
  <c r="AB321" i="21"/>
  <c r="AB319" i="21"/>
  <c r="AF319" i="21"/>
  <c r="AD319" i="21"/>
  <c r="AF318" i="21"/>
  <c r="AD318" i="21"/>
  <c r="AB318" i="21"/>
  <c r="AD316" i="21"/>
  <c r="AB316" i="21"/>
  <c r="AF316" i="21"/>
  <c r="AF315" i="21"/>
  <c r="AD315" i="21"/>
  <c r="AB315" i="21"/>
  <c r="AF313" i="21"/>
  <c r="AB313" i="21"/>
  <c r="AD313" i="21"/>
  <c r="AD312" i="21"/>
  <c r="AB312" i="21"/>
  <c r="AF312" i="21"/>
  <c r="AD310" i="21"/>
  <c r="AB310" i="21"/>
  <c r="AF310" i="21"/>
  <c r="AD309" i="21"/>
  <c r="AB309" i="21"/>
  <c r="AF309" i="21"/>
  <c r="AD307" i="21"/>
  <c r="AB307" i="21"/>
  <c r="AF307" i="21"/>
  <c r="AD306" i="21"/>
  <c r="AB306" i="21"/>
  <c r="AF306" i="21"/>
  <c r="AD304" i="21"/>
  <c r="AB304" i="21"/>
  <c r="AF304" i="21"/>
  <c r="AD301" i="21"/>
  <c r="AF301" i="21"/>
  <c r="AB301" i="21"/>
  <c r="AD300" i="21"/>
  <c r="AF300" i="21"/>
  <c r="AB300" i="21"/>
  <c r="AF298" i="21"/>
  <c r="AB298" i="21"/>
  <c r="AD298" i="21"/>
  <c r="AD297" i="21"/>
  <c r="AB297" i="21"/>
  <c r="AF297" i="21"/>
  <c r="AF295" i="21"/>
  <c r="AB295" i="21"/>
  <c r="AD295" i="21"/>
  <c r="AB294" i="21"/>
  <c r="AF294" i="21"/>
  <c r="AD294" i="21"/>
  <c r="AB292" i="21"/>
  <c r="AF292" i="21"/>
  <c r="AD292" i="21"/>
  <c r="AD290" i="21"/>
  <c r="AB290" i="21"/>
  <c r="AF290" i="21"/>
  <c r="AB288" i="21"/>
  <c r="AF288" i="21"/>
  <c r="AD288" i="21"/>
  <c r="AB287" i="21"/>
  <c r="AF287" i="21"/>
  <c r="AD287" i="21"/>
  <c r="AD285" i="21"/>
  <c r="AB285" i="21"/>
  <c r="AF285" i="21"/>
  <c r="AB284" i="21"/>
  <c r="AF284" i="21"/>
  <c r="AD284" i="21"/>
  <c r="AD282" i="21"/>
  <c r="AB282" i="21"/>
  <c r="AF282" i="21"/>
  <c r="AF281" i="21"/>
  <c r="AD281" i="21"/>
  <c r="AB281" i="21"/>
  <c r="AF279" i="21"/>
  <c r="AB279" i="21"/>
  <c r="AD279" i="21"/>
  <c r="AF278" i="21"/>
  <c r="AD278" i="21"/>
  <c r="AB278" i="21"/>
  <c r="AD276" i="21"/>
  <c r="AF276" i="21"/>
  <c r="AB276" i="21"/>
  <c r="AF275" i="21"/>
  <c r="AD275" i="21"/>
  <c r="AB275" i="21"/>
  <c r="AF273" i="21"/>
  <c r="AD273" i="21"/>
  <c r="AB273" i="21"/>
  <c r="AF272" i="21"/>
  <c r="AD272" i="21"/>
  <c r="AB272" i="21"/>
  <c r="AB270" i="21"/>
  <c r="AF270" i="21"/>
  <c r="AD270" i="21"/>
  <c r="AF269" i="21"/>
  <c r="AB269" i="21"/>
  <c r="AD269" i="21"/>
  <c r="AB267" i="21"/>
  <c r="AD267" i="21"/>
  <c r="AF267" i="21"/>
  <c r="AB266" i="21"/>
  <c r="AF266" i="21"/>
  <c r="AD266" i="21"/>
  <c r="AB264" i="21"/>
  <c r="AF264" i="21"/>
  <c r="AD264" i="21"/>
  <c r="AF263" i="21"/>
  <c r="AB263" i="21"/>
  <c r="AD263" i="21"/>
  <c r="AD261" i="21"/>
  <c r="AF261" i="21"/>
  <c r="AB261" i="21"/>
  <c r="AB260" i="21"/>
  <c r="AD260" i="21"/>
  <c r="AF260" i="21"/>
  <c r="AB258" i="21"/>
  <c r="AD258" i="21"/>
  <c r="AF258" i="21"/>
  <c r="AF257" i="21"/>
  <c r="AB257" i="21"/>
  <c r="AD257" i="21"/>
  <c r="AB255" i="21"/>
  <c r="AD255" i="21"/>
  <c r="AF255" i="21"/>
  <c r="AD254" i="21"/>
  <c r="AB254" i="21"/>
  <c r="AF254" i="21"/>
  <c r="AF252" i="21"/>
  <c r="AB252" i="21"/>
  <c r="AD252" i="21"/>
  <c r="AD251" i="21"/>
  <c r="AF251" i="21"/>
  <c r="AB251" i="21"/>
  <c r="AF249" i="21"/>
  <c r="AB249" i="21"/>
  <c r="AD249" i="21"/>
  <c r="AD248" i="21"/>
  <c r="AF248" i="21"/>
  <c r="AB248" i="21"/>
  <c r="AF246" i="21"/>
  <c r="AD246" i="21"/>
  <c r="AB246" i="21"/>
  <c r="AB245" i="21"/>
  <c r="AF245" i="21"/>
  <c r="AD245" i="21"/>
  <c r="AD243" i="21"/>
  <c r="AF243" i="21"/>
  <c r="AB243" i="21"/>
  <c r="AB242" i="21"/>
  <c r="AD242" i="21"/>
  <c r="AF242" i="21"/>
  <c r="AB240" i="21"/>
  <c r="AF240" i="21"/>
  <c r="AD240" i="21"/>
  <c r="AD239" i="21"/>
  <c r="AB239" i="21"/>
  <c r="AF239" i="21"/>
  <c r="AF237" i="21"/>
  <c r="AD237" i="21"/>
  <c r="AB237" i="21"/>
  <c r="AD235" i="21"/>
  <c r="AF235" i="21"/>
  <c r="AB235" i="21"/>
  <c r="AF233" i="21"/>
  <c r="AB233" i="21"/>
  <c r="AD233" i="21"/>
  <c r="AF232" i="21"/>
  <c r="AB232" i="21"/>
  <c r="AD232" i="21"/>
  <c r="AB230" i="21"/>
  <c r="AD230" i="21"/>
  <c r="AF230" i="21"/>
  <c r="AD229" i="21"/>
  <c r="AB229" i="21"/>
  <c r="AF229" i="21"/>
  <c r="AD227" i="21"/>
  <c r="AF227" i="21"/>
  <c r="AB227" i="21"/>
  <c r="AF226" i="21"/>
  <c r="AD226" i="21"/>
  <c r="AB226" i="21"/>
  <c r="AF224" i="21"/>
  <c r="AB224" i="21"/>
  <c r="AD224" i="21"/>
  <c r="AB223" i="21"/>
  <c r="AF223" i="21"/>
  <c r="AD223" i="21"/>
  <c r="AD221" i="21"/>
  <c r="AB221" i="21"/>
  <c r="AF221" i="21"/>
  <c r="AD220" i="21"/>
  <c r="AB220" i="21"/>
  <c r="AF220" i="21"/>
  <c r="AD218" i="21"/>
  <c r="AF218" i="21"/>
  <c r="AB218" i="21"/>
  <c r="AD217" i="21"/>
  <c r="AF217" i="21"/>
  <c r="AB217" i="21"/>
  <c r="AD215" i="21"/>
  <c r="AF215" i="21"/>
  <c r="AB215" i="21"/>
  <c r="AF214" i="21"/>
  <c r="AD214" i="21"/>
  <c r="AB214" i="21"/>
  <c r="AB212" i="21"/>
  <c r="AF212" i="21"/>
  <c r="AD212" i="21"/>
  <c r="AD211" i="21"/>
  <c r="AB211" i="21"/>
  <c r="AF211" i="21"/>
  <c r="AD209" i="21"/>
  <c r="AF209" i="21"/>
  <c r="AB209" i="21"/>
  <c r="AD208" i="21"/>
  <c r="AF208" i="21"/>
  <c r="AB208" i="21"/>
  <c r="AD206" i="21"/>
  <c r="AF206" i="21"/>
  <c r="AB206" i="21"/>
  <c r="AF205" i="21"/>
  <c r="AD205" i="21"/>
  <c r="AB205" i="21"/>
  <c r="AF203" i="21"/>
  <c r="AD203" i="21"/>
  <c r="AB203" i="21"/>
  <c r="AD202" i="21"/>
  <c r="AB202" i="21"/>
  <c r="AF202" i="21"/>
  <c r="AB200" i="21"/>
  <c r="AF200" i="21"/>
  <c r="AD200" i="21"/>
  <c r="AF199" i="21"/>
  <c r="AB199" i="21"/>
  <c r="AD199" i="21"/>
  <c r="AB197" i="21"/>
  <c r="AD197" i="21"/>
  <c r="AF197" i="21"/>
  <c r="AB196" i="21"/>
  <c r="AD196" i="21"/>
  <c r="AF196" i="21"/>
  <c r="AF194" i="21"/>
  <c r="AB194" i="21"/>
  <c r="AD194" i="21"/>
  <c r="AD193" i="21"/>
  <c r="AB193" i="21"/>
  <c r="AF193" i="21"/>
  <c r="AD191" i="21"/>
  <c r="AF191" i="21"/>
  <c r="AB191" i="21"/>
  <c r="AF190" i="21"/>
  <c r="AD190" i="21"/>
  <c r="AB190" i="21"/>
  <c r="AF188" i="21"/>
  <c r="AD188" i="21"/>
  <c r="AB188" i="21"/>
  <c r="AD186" i="21"/>
  <c r="AF186" i="21"/>
  <c r="AB186" i="21"/>
  <c r="AD184" i="21"/>
  <c r="AF184" i="21"/>
  <c r="AB184" i="21"/>
  <c r="AD183" i="21"/>
  <c r="AB183" i="21"/>
  <c r="AF183" i="21"/>
  <c r="AF181" i="21"/>
  <c r="AB181" i="21"/>
  <c r="AD181" i="21"/>
  <c r="AB180" i="21"/>
  <c r="AD180" i="21"/>
  <c r="AF180" i="21"/>
  <c r="AB178" i="21"/>
  <c r="AF178" i="21"/>
  <c r="AD178" i="21"/>
  <c r="AB177" i="21"/>
  <c r="AD177" i="21"/>
  <c r="AF177" i="21"/>
  <c r="AB175" i="21"/>
  <c r="AF175" i="21"/>
  <c r="AD175" i="21"/>
  <c r="AB174" i="21"/>
  <c r="AF174" i="21"/>
  <c r="AD174" i="21"/>
  <c r="AB172" i="21"/>
  <c r="AD172" i="21"/>
  <c r="AF172" i="21"/>
  <c r="AB171" i="21"/>
  <c r="AD171" i="21"/>
  <c r="AF171" i="21"/>
  <c r="AB169" i="21"/>
  <c r="AD169" i="21"/>
  <c r="AF169" i="21"/>
  <c r="AD168" i="21"/>
  <c r="AF168" i="21"/>
  <c r="AB168" i="21"/>
  <c r="AB166" i="21"/>
  <c r="AF166" i="21"/>
  <c r="AD166" i="21"/>
  <c r="AB165" i="21"/>
  <c r="AF165" i="21"/>
  <c r="AD165" i="21"/>
  <c r="AF163" i="21"/>
  <c r="AB163" i="21"/>
  <c r="AD163" i="21"/>
  <c r="AF162" i="21"/>
  <c r="AD162" i="21"/>
  <c r="AB162" i="21"/>
  <c r="AD160" i="21"/>
  <c r="AF160" i="21"/>
  <c r="AB160" i="21"/>
  <c r="AF159" i="21"/>
  <c r="AB159" i="21"/>
  <c r="AD159" i="21"/>
  <c r="AD157" i="21"/>
  <c r="AF157" i="21"/>
  <c r="AB157" i="21"/>
  <c r="AD156" i="21"/>
  <c r="AF156" i="21"/>
  <c r="AB156" i="21"/>
  <c r="AF154" i="21"/>
  <c r="AD154" i="21"/>
  <c r="AB154" i="21"/>
  <c r="AF153" i="21"/>
  <c r="AD153" i="21"/>
  <c r="AB153" i="21"/>
  <c r="AD151" i="21"/>
  <c r="AB151" i="21"/>
  <c r="AF151" i="21"/>
  <c r="AD150" i="21"/>
  <c r="AB150" i="21"/>
  <c r="AF150" i="21"/>
  <c r="AD148" i="21"/>
  <c r="AF148" i="21"/>
  <c r="AB148" i="21"/>
  <c r="AF147" i="21"/>
  <c r="AD147" i="21"/>
  <c r="AB147" i="21"/>
  <c r="AF145" i="21"/>
  <c r="AD145" i="21"/>
  <c r="AB145" i="21"/>
  <c r="AF144" i="21"/>
  <c r="AD144" i="21"/>
  <c r="AB144" i="21"/>
  <c r="AD142" i="21"/>
  <c r="AF142" i="21"/>
  <c r="AB142" i="21"/>
  <c r="AB140" i="21"/>
  <c r="AF140" i="21"/>
  <c r="AD140" i="21"/>
  <c r="AF138" i="21"/>
  <c r="AD138" i="21"/>
  <c r="AB138" i="21"/>
  <c r="AD137" i="21"/>
  <c r="AF137" i="21"/>
  <c r="AB137" i="21"/>
  <c r="AF135" i="21"/>
  <c r="AD135" i="21"/>
  <c r="AB135" i="21"/>
  <c r="AF134" i="21"/>
  <c r="AD134" i="21"/>
  <c r="AB134" i="21"/>
  <c r="AB132" i="21"/>
  <c r="AF132" i="21"/>
  <c r="AD132" i="21"/>
  <c r="AF131" i="21"/>
  <c r="AD131" i="21"/>
  <c r="AB131" i="21"/>
  <c r="AD129" i="21"/>
  <c r="AF129" i="21"/>
  <c r="AB129" i="21"/>
  <c r="AD128" i="21"/>
  <c r="AF128" i="21"/>
  <c r="AB128" i="21"/>
  <c r="AD126" i="21"/>
  <c r="AF126" i="21"/>
  <c r="AB126" i="21"/>
  <c r="AD125" i="21"/>
  <c r="AF125" i="21"/>
  <c r="AB125" i="21"/>
  <c r="AD123" i="21"/>
  <c r="AF123" i="21"/>
  <c r="AB123" i="21"/>
  <c r="AD122" i="21"/>
  <c r="AF122" i="21"/>
  <c r="AB122" i="21"/>
  <c r="AD120" i="21"/>
  <c r="AF120" i="21"/>
  <c r="AB120" i="21"/>
  <c r="AF119" i="21"/>
  <c r="AD119" i="21"/>
  <c r="AB119" i="21"/>
  <c r="AD117" i="21"/>
  <c r="AF117" i="21"/>
  <c r="AB117" i="21"/>
  <c r="AD115" i="21"/>
  <c r="AF115" i="21"/>
  <c r="AB115" i="21"/>
  <c r="AF113" i="21"/>
  <c r="AD113" i="21"/>
  <c r="AB113" i="21"/>
  <c r="AD112" i="21"/>
  <c r="AB112" i="21"/>
  <c r="AF112" i="21"/>
  <c r="AF110" i="21"/>
  <c r="AD110" i="21"/>
  <c r="AB110" i="21"/>
  <c r="AF109" i="21"/>
  <c r="AD109" i="21"/>
  <c r="AB109" i="21"/>
  <c r="AF107" i="21"/>
  <c r="AD107" i="21"/>
  <c r="AB107" i="21"/>
  <c r="AD106" i="21"/>
  <c r="AB106" i="21"/>
  <c r="AF106" i="21"/>
  <c r="AB104" i="21"/>
  <c r="AF104" i="21"/>
  <c r="AD104" i="21"/>
  <c r="AB103" i="21"/>
  <c r="AF103" i="21"/>
  <c r="AD103" i="21"/>
  <c r="AD101" i="21"/>
  <c r="AB101" i="21"/>
  <c r="AF101" i="21"/>
  <c r="AB100" i="21"/>
  <c r="AF100" i="21"/>
  <c r="AD100" i="21"/>
  <c r="AF98" i="21"/>
  <c r="AD98" i="21"/>
  <c r="AB98" i="21"/>
  <c r="AB97" i="21"/>
  <c r="AF97" i="21"/>
  <c r="AD97" i="21"/>
  <c r="AD95" i="21"/>
  <c r="AB95" i="21"/>
  <c r="AF95" i="21"/>
  <c r="AD94" i="21"/>
  <c r="AB94" i="21"/>
  <c r="AF94" i="21"/>
  <c r="AD92" i="21"/>
  <c r="AB92" i="21"/>
  <c r="AF92" i="21"/>
  <c r="AB91" i="21"/>
  <c r="AD91" i="21"/>
  <c r="AF91" i="21"/>
  <c r="AB89" i="21"/>
  <c r="AD89" i="21"/>
  <c r="AF89" i="21"/>
  <c r="AF88" i="21"/>
  <c r="AD88" i="21"/>
  <c r="AB88" i="21"/>
  <c r="AB86" i="21"/>
  <c r="AD86" i="21"/>
  <c r="AF86" i="21"/>
  <c r="AD85" i="21"/>
  <c r="AB85" i="21"/>
  <c r="AF85" i="21"/>
  <c r="AF83" i="21"/>
  <c r="AD83" i="21"/>
  <c r="AB83" i="21"/>
  <c r="AF82" i="21"/>
  <c r="AB82" i="21"/>
  <c r="AD82" i="21"/>
  <c r="AD80" i="21"/>
  <c r="AB80" i="21"/>
  <c r="AF80" i="21"/>
  <c r="AD79" i="21"/>
  <c r="AB79" i="21"/>
  <c r="AF79" i="21"/>
  <c r="AB77" i="21"/>
  <c r="AF77" i="21"/>
  <c r="AD77" i="21"/>
  <c r="AD76" i="21"/>
  <c r="AB76" i="21"/>
  <c r="AF76" i="21"/>
  <c r="AF74" i="21"/>
  <c r="AB74" i="21"/>
  <c r="AD74" i="21"/>
  <c r="AF73" i="21"/>
  <c r="AD73" i="21"/>
  <c r="AB73" i="21"/>
  <c r="AF71" i="21"/>
  <c r="AD71" i="21"/>
  <c r="AB71" i="21"/>
  <c r="AF70" i="21"/>
  <c r="AD70" i="21"/>
  <c r="AB70" i="21"/>
  <c r="AD68" i="21"/>
  <c r="AF68" i="21"/>
  <c r="AB68" i="21"/>
  <c r="AD67" i="21"/>
  <c r="AF67" i="21"/>
  <c r="AB67" i="21"/>
  <c r="AD65" i="21"/>
  <c r="AF65" i="21"/>
  <c r="AB65" i="21"/>
  <c r="AD63" i="21"/>
  <c r="AF63" i="21"/>
  <c r="AB63" i="21"/>
  <c r="AD61" i="21"/>
  <c r="AB61" i="21"/>
  <c r="AF61" i="21"/>
  <c r="AD60" i="21"/>
  <c r="AB60" i="21"/>
  <c r="AF60" i="21"/>
  <c r="AB58" i="21"/>
  <c r="AD58" i="21"/>
  <c r="AF58" i="21"/>
  <c r="AD57" i="21"/>
  <c r="AF57" i="21"/>
  <c r="AB57" i="21"/>
  <c r="AD55" i="21"/>
  <c r="AF55" i="21"/>
  <c r="AB55" i="21"/>
  <c r="AD54" i="21"/>
  <c r="AF54" i="21"/>
  <c r="AB54" i="21"/>
  <c r="AD52" i="21"/>
  <c r="AF52" i="21"/>
  <c r="AB52" i="21"/>
  <c r="AD51" i="21"/>
  <c r="AF51" i="21"/>
  <c r="AB51" i="21"/>
  <c r="AF49" i="21"/>
  <c r="AD49" i="21"/>
  <c r="AB49" i="21"/>
  <c r="AF48" i="21"/>
  <c r="AD48" i="21"/>
  <c r="AB48" i="21"/>
  <c r="AB46" i="21"/>
  <c r="AF46" i="21"/>
  <c r="AD46" i="21"/>
  <c r="AB45" i="21"/>
  <c r="AD45" i="21"/>
  <c r="AF45" i="21"/>
  <c r="AB43" i="21"/>
  <c r="AD43" i="21"/>
  <c r="AF43" i="21"/>
  <c r="AB42" i="21"/>
  <c r="AD42" i="21"/>
  <c r="AF42" i="21"/>
  <c r="AB38" i="21"/>
  <c r="AD38" i="21"/>
  <c r="AF38" i="21"/>
  <c r="AB36" i="21"/>
  <c r="AD36" i="21"/>
  <c r="AF36" i="21"/>
  <c r="AD35" i="21"/>
  <c r="AB35" i="21"/>
  <c r="AF35" i="21"/>
  <c r="AF33" i="21"/>
  <c r="AD33" i="21"/>
  <c r="AB33" i="21"/>
  <c r="AD32" i="21"/>
  <c r="AB32" i="21"/>
  <c r="AF32" i="21"/>
  <c r="AB30" i="21"/>
  <c r="AD30" i="21"/>
  <c r="AF30" i="21"/>
  <c r="AF28" i="21"/>
  <c r="AD28" i="21"/>
  <c r="AB28" i="21"/>
  <c r="AB27" i="21"/>
  <c r="AF27" i="21"/>
  <c r="AD27" i="21"/>
  <c r="AB25" i="21"/>
  <c r="AF25" i="21"/>
  <c r="AD25" i="21"/>
  <c r="AB24" i="21"/>
  <c r="AD24" i="21"/>
  <c r="AF24" i="21"/>
  <c r="AD22" i="21"/>
  <c r="AB22" i="21"/>
  <c r="AF22" i="21"/>
  <c r="AF21" i="21"/>
  <c r="AD21" i="21"/>
  <c r="AB21" i="21"/>
  <c r="AD19" i="21"/>
  <c r="AB19" i="21"/>
  <c r="AF19" i="21"/>
  <c r="AD18" i="21"/>
  <c r="AF18" i="21"/>
  <c r="AB18" i="21"/>
  <c r="AD16" i="21"/>
  <c r="AF16" i="21"/>
  <c r="AB16" i="21"/>
  <c r="AD15" i="21"/>
  <c r="AB15" i="21"/>
  <c r="AF15" i="21"/>
  <c r="G4" i="22"/>
  <c r="AB20" i="21"/>
  <c r="AF20" i="21"/>
  <c r="AD20" i="21"/>
  <c r="AD13" i="21"/>
  <c r="AB13" i="21"/>
  <c r="AF13" i="21"/>
  <c r="H4" i="22"/>
  <c r="AD10" i="21"/>
  <c r="AF10" i="21"/>
  <c r="AB10" i="21"/>
  <c r="Q2" i="21"/>
  <c r="AR5" i="21"/>
  <c r="F28" i="11" s="1"/>
  <c r="AS5" i="21"/>
  <c r="G28" i="11" s="1"/>
  <c r="AQ5" i="21"/>
  <c r="E28" i="11" s="1"/>
  <c r="BE5" i="21"/>
  <c r="AM5" i="21"/>
  <c r="BB5" i="21"/>
  <c r="BN5" i="21"/>
  <c r="AJ5" i="21"/>
  <c r="AY5" i="21"/>
  <c r="BK5" i="21"/>
  <c r="AG5" i="21"/>
  <c r="AV5" i="21"/>
  <c r="BH5" i="21"/>
  <c r="BF5" i="21"/>
  <c r="AN5" i="21"/>
  <c r="BC5" i="21"/>
  <c r="BO5" i="21"/>
  <c r="AK5" i="21"/>
  <c r="AZ5" i="21"/>
  <c r="BL5" i="21"/>
  <c r="AH5" i="21"/>
  <c r="AW5" i="21"/>
  <c r="BI5" i="21"/>
  <c r="AU5" i="21"/>
  <c r="BG5" i="21"/>
  <c r="AO5" i="21"/>
  <c r="BD5" i="21"/>
  <c r="BA5" i="21"/>
  <c r="AI5" i="21"/>
  <c r="BJ5" i="21"/>
  <c r="AL5" i="21"/>
  <c r="BM5" i="21"/>
  <c r="AX5" i="21"/>
  <c r="E4" i="12"/>
  <c r="F4" i="12"/>
  <c r="G4" i="12"/>
  <c r="H4" i="12"/>
  <c r="I4" i="12"/>
  <c r="J4" i="12"/>
  <c r="K4" i="12"/>
  <c r="L4" i="12"/>
  <c r="M4" i="12"/>
  <c r="N4" i="12"/>
  <c r="O4" i="12"/>
  <c r="P4" i="12"/>
  <c r="Q4" i="12"/>
  <c r="R4" i="12"/>
  <c r="E5" i="12"/>
  <c r="F5" i="12"/>
  <c r="G5" i="12"/>
  <c r="H5" i="12"/>
  <c r="I5" i="12"/>
  <c r="J5" i="12"/>
  <c r="K5" i="12"/>
  <c r="L5" i="12"/>
  <c r="M5" i="12"/>
  <c r="N5" i="12"/>
  <c r="O5" i="12"/>
  <c r="P5" i="12"/>
  <c r="Q5" i="12"/>
  <c r="R5" i="12"/>
  <c r="E6" i="12"/>
  <c r="F6" i="12"/>
  <c r="G6" i="12"/>
  <c r="H6" i="12"/>
  <c r="I6" i="12"/>
  <c r="J6" i="12"/>
  <c r="K6" i="12"/>
  <c r="L6" i="12"/>
  <c r="M6" i="12"/>
  <c r="N6" i="12"/>
  <c r="O6" i="12"/>
  <c r="P6" i="12"/>
  <c r="Q6" i="12"/>
  <c r="R6" i="12"/>
  <c r="E7" i="12"/>
  <c r="F7" i="12"/>
  <c r="G7" i="12"/>
  <c r="H7" i="12"/>
  <c r="I7" i="12"/>
  <c r="J7" i="12"/>
  <c r="K7" i="12"/>
  <c r="L7" i="12"/>
  <c r="M7" i="12"/>
  <c r="N7" i="12"/>
  <c r="O7" i="12"/>
  <c r="P7" i="12"/>
  <c r="Q7" i="12"/>
  <c r="R7" i="12"/>
  <c r="E8" i="12"/>
  <c r="F8" i="12"/>
  <c r="G8" i="12"/>
  <c r="H8" i="12"/>
  <c r="I8" i="12"/>
  <c r="J8" i="12"/>
  <c r="K8" i="12"/>
  <c r="L8" i="12"/>
  <c r="M8" i="12"/>
  <c r="N8" i="12"/>
  <c r="O8" i="12"/>
  <c r="P8" i="12"/>
  <c r="Q8" i="12"/>
  <c r="R8" i="12"/>
  <c r="E9" i="12"/>
  <c r="F9" i="12"/>
  <c r="G9" i="12"/>
  <c r="H9" i="12"/>
  <c r="I9" i="12"/>
  <c r="J9" i="12"/>
  <c r="K9" i="12"/>
  <c r="L9" i="12"/>
  <c r="M9" i="12"/>
  <c r="N9" i="12"/>
  <c r="O9" i="12"/>
  <c r="P9" i="12"/>
  <c r="Q9" i="12"/>
  <c r="R9" i="12"/>
  <c r="E10" i="12"/>
  <c r="F10" i="12"/>
  <c r="G10" i="12"/>
  <c r="H10" i="12"/>
  <c r="I10" i="12"/>
  <c r="J10" i="12"/>
  <c r="K10" i="12"/>
  <c r="L10" i="12"/>
  <c r="M10" i="12"/>
  <c r="N10" i="12"/>
  <c r="O10" i="12"/>
  <c r="P10" i="12"/>
  <c r="Q10" i="12"/>
  <c r="R10" i="12"/>
  <c r="E11" i="12"/>
  <c r="F11" i="12"/>
  <c r="G11" i="12"/>
  <c r="H11" i="12"/>
  <c r="I11" i="12"/>
  <c r="J11" i="12"/>
  <c r="K11" i="12"/>
  <c r="L11" i="12"/>
  <c r="M11" i="12"/>
  <c r="N11" i="12"/>
  <c r="O11" i="12"/>
  <c r="P11" i="12"/>
  <c r="Q11" i="12"/>
  <c r="R11" i="12"/>
  <c r="E12" i="12"/>
  <c r="F12" i="12"/>
  <c r="G12" i="12"/>
  <c r="H12" i="12"/>
  <c r="I12" i="12"/>
  <c r="J12" i="12"/>
  <c r="K12" i="12"/>
  <c r="L12" i="12"/>
  <c r="M12" i="12"/>
  <c r="N12" i="12"/>
  <c r="O12" i="12"/>
  <c r="P12" i="12"/>
  <c r="Q12" i="12"/>
  <c r="R12" i="12"/>
  <c r="E13" i="12"/>
  <c r="F13" i="12"/>
  <c r="G13" i="12"/>
  <c r="H13" i="12"/>
  <c r="I13" i="12"/>
  <c r="J13" i="12"/>
  <c r="K13" i="12"/>
  <c r="L13" i="12"/>
  <c r="M13" i="12"/>
  <c r="N13" i="12"/>
  <c r="O13" i="12"/>
  <c r="P13" i="12"/>
  <c r="Q13" i="12"/>
  <c r="R13" i="12"/>
  <c r="E14" i="12"/>
  <c r="F14" i="12"/>
  <c r="G14" i="12"/>
  <c r="H14" i="12"/>
  <c r="I14" i="12"/>
  <c r="J14" i="12"/>
  <c r="K14" i="12"/>
  <c r="L14" i="12"/>
  <c r="M14" i="12"/>
  <c r="N14" i="12"/>
  <c r="O14" i="12"/>
  <c r="P14" i="12"/>
  <c r="Q14" i="12"/>
  <c r="R14" i="12"/>
  <c r="E15" i="12"/>
  <c r="F15" i="12"/>
  <c r="G15" i="12"/>
  <c r="H15" i="12"/>
  <c r="I15" i="12"/>
  <c r="J15" i="12"/>
  <c r="K15" i="12"/>
  <c r="L15" i="12"/>
  <c r="M15" i="12"/>
  <c r="N15" i="12"/>
  <c r="O15" i="12"/>
  <c r="P15" i="12"/>
  <c r="Q15" i="12"/>
  <c r="R15" i="12"/>
  <c r="E16" i="12"/>
  <c r="F16" i="12"/>
  <c r="G16" i="12"/>
  <c r="H16" i="12"/>
  <c r="I16" i="12"/>
  <c r="J16" i="12"/>
  <c r="K16" i="12"/>
  <c r="L16" i="12"/>
  <c r="M16" i="12"/>
  <c r="N16" i="12"/>
  <c r="O16" i="12"/>
  <c r="P16" i="12"/>
  <c r="Q16" i="12"/>
  <c r="R16" i="12"/>
  <c r="E17" i="12"/>
  <c r="F17" i="12"/>
  <c r="G17" i="12"/>
  <c r="H17" i="12"/>
  <c r="I17" i="12"/>
  <c r="J17" i="12"/>
  <c r="K17" i="12"/>
  <c r="L17" i="12"/>
  <c r="M17" i="12"/>
  <c r="N17" i="12"/>
  <c r="O17" i="12"/>
  <c r="P17" i="12"/>
  <c r="Q17" i="12"/>
  <c r="R17" i="12"/>
  <c r="E18" i="12"/>
  <c r="F18" i="12"/>
  <c r="G18" i="12"/>
  <c r="H18" i="12"/>
  <c r="I18" i="12"/>
  <c r="J18" i="12"/>
  <c r="K18" i="12"/>
  <c r="L18" i="12"/>
  <c r="M18" i="12"/>
  <c r="N18" i="12"/>
  <c r="O18" i="12"/>
  <c r="P18" i="12"/>
  <c r="Q18" i="12"/>
  <c r="R18" i="12"/>
  <c r="E19" i="12"/>
  <c r="F19" i="12"/>
  <c r="G19" i="12"/>
  <c r="H19" i="12"/>
  <c r="I19" i="12"/>
  <c r="J19" i="12"/>
  <c r="K19" i="12"/>
  <c r="L19" i="12"/>
  <c r="M19" i="12"/>
  <c r="N19" i="12"/>
  <c r="O19" i="12"/>
  <c r="P19" i="12"/>
  <c r="Q19" i="12"/>
  <c r="R19" i="12"/>
  <c r="E20" i="12"/>
  <c r="F20" i="12"/>
  <c r="G20" i="12"/>
  <c r="H20" i="12"/>
  <c r="I20" i="12"/>
  <c r="J20" i="12"/>
  <c r="K20" i="12"/>
  <c r="L20" i="12"/>
  <c r="M20" i="12"/>
  <c r="N20" i="12"/>
  <c r="O20" i="12"/>
  <c r="P20" i="12"/>
  <c r="Q20" i="12"/>
  <c r="R20" i="12"/>
  <c r="E21" i="12"/>
  <c r="F21" i="12"/>
  <c r="G21" i="12"/>
  <c r="H21" i="12"/>
  <c r="I21" i="12"/>
  <c r="J21" i="12"/>
  <c r="K21" i="12"/>
  <c r="L21" i="12"/>
  <c r="M21" i="12"/>
  <c r="N21" i="12"/>
  <c r="O21" i="12"/>
  <c r="P21" i="12"/>
  <c r="Q21" i="12"/>
  <c r="R21" i="12"/>
  <c r="E22" i="12"/>
  <c r="F22" i="12"/>
  <c r="G22" i="12"/>
  <c r="H22" i="12"/>
  <c r="I22" i="12"/>
  <c r="J22" i="12"/>
  <c r="K22" i="12"/>
  <c r="L22" i="12"/>
  <c r="M22" i="12"/>
  <c r="N22" i="12"/>
  <c r="O22" i="12"/>
  <c r="P22" i="12"/>
  <c r="Q22" i="12"/>
  <c r="R22" i="12"/>
  <c r="E23" i="12"/>
  <c r="F23" i="12"/>
  <c r="G23" i="12"/>
  <c r="H23" i="12"/>
  <c r="I23" i="12"/>
  <c r="J23" i="12"/>
  <c r="K23" i="12"/>
  <c r="L23" i="12"/>
  <c r="M23" i="12"/>
  <c r="N23" i="12"/>
  <c r="O23" i="12"/>
  <c r="P23" i="12"/>
  <c r="Q23" i="12"/>
  <c r="R23" i="12"/>
  <c r="E24" i="12"/>
  <c r="F24" i="12"/>
  <c r="G24" i="12"/>
  <c r="H24" i="12"/>
  <c r="I24" i="12"/>
  <c r="J24" i="12"/>
  <c r="K24" i="12"/>
  <c r="L24" i="12"/>
  <c r="M24" i="12"/>
  <c r="N24" i="12"/>
  <c r="O24" i="12"/>
  <c r="P24" i="12"/>
  <c r="Q24" i="12"/>
  <c r="R24" i="12"/>
  <c r="E25" i="12"/>
  <c r="F25" i="12"/>
  <c r="G25" i="12"/>
  <c r="H25" i="12"/>
  <c r="I25" i="12"/>
  <c r="J25" i="12"/>
  <c r="K25" i="12"/>
  <c r="L25" i="12"/>
  <c r="M25" i="12"/>
  <c r="N25" i="12"/>
  <c r="O25" i="12"/>
  <c r="P25" i="12"/>
  <c r="Q25" i="12"/>
  <c r="R25" i="12"/>
  <c r="E26" i="12"/>
  <c r="F26" i="12"/>
  <c r="G26" i="12"/>
  <c r="H26" i="12"/>
  <c r="I26" i="12"/>
  <c r="J26" i="12"/>
  <c r="K26" i="12"/>
  <c r="L26" i="12"/>
  <c r="M26" i="12"/>
  <c r="N26" i="12"/>
  <c r="O26" i="12"/>
  <c r="P26" i="12"/>
  <c r="Q26" i="12"/>
  <c r="R26" i="12"/>
  <c r="E27" i="12"/>
  <c r="F27" i="12"/>
  <c r="G27" i="12"/>
  <c r="H27" i="12"/>
  <c r="I27" i="12"/>
  <c r="J27" i="12"/>
  <c r="K27" i="12"/>
  <c r="L27" i="12"/>
  <c r="M27" i="12"/>
  <c r="N27" i="12"/>
  <c r="O27" i="12"/>
  <c r="P27" i="12"/>
  <c r="Q27" i="12"/>
  <c r="R27" i="12"/>
  <c r="E28" i="12"/>
  <c r="F28" i="12"/>
  <c r="G28" i="12"/>
  <c r="H28" i="12"/>
  <c r="I28" i="12"/>
  <c r="J28" i="12"/>
  <c r="K28" i="12"/>
  <c r="L28" i="12"/>
  <c r="M28" i="12"/>
  <c r="N28" i="12"/>
  <c r="O28" i="12"/>
  <c r="P28" i="12"/>
  <c r="Q28" i="12"/>
  <c r="R28" i="12"/>
  <c r="E29" i="12"/>
  <c r="F29" i="12"/>
  <c r="G29" i="12"/>
  <c r="H29" i="12"/>
  <c r="I29" i="12"/>
  <c r="J29" i="12"/>
  <c r="K29" i="12"/>
  <c r="L29" i="12"/>
  <c r="M29" i="12"/>
  <c r="N29" i="12"/>
  <c r="O29" i="12"/>
  <c r="P29" i="12"/>
  <c r="Q29" i="12"/>
  <c r="R29" i="12"/>
  <c r="E30" i="12"/>
  <c r="F30" i="12"/>
  <c r="G30" i="12"/>
  <c r="H30" i="12"/>
  <c r="I30" i="12"/>
  <c r="J30" i="12"/>
  <c r="K30" i="12"/>
  <c r="L30" i="12"/>
  <c r="M30" i="12"/>
  <c r="N30" i="12"/>
  <c r="O30" i="12"/>
  <c r="P30" i="12"/>
  <c r="Q30" i="12"/>
  <c r="R30" i="12"/>
  <c r="E31" i="12"/>
  <c r="F31" i="12"/>
  <c r="G31" i="12"/>
  <c r="H31" i="12"/>
  <c r="I31" i="12"/>
  <c r="J31" i="12"/>
  <c r="K31" i="12"/>
  <c r="L31" i="12"/>
  <c r="M31" i="12"/>
  <c r="N31" i="12"/>
  <c r="O31" i="12"/>
  <c r="P31" i="12"/>
  <c r="Q31" i="12"/>
  <c r="R31" i="12"/>
  <c r="E32" i="12"/>
  <c r="F32" i="12"/>
  <c r="G32" i="12"/>
  <c r="H32" i="12"/>
  <c r="I32" i="12"/>
  <c r="J32" i="12"/>
  <c r="K32" i="12"/>
  <c r="L32" i="12"/>
  <c r="M32" i="12"/>
  <c r="N32" i="12"/>
  <c r="O32" i="12"/>
  <c r="P32" i="12"/>
  <c r="Q32" i="12"/>
  <c r="R32" i="12"/>
  <c r="E33" i="12"/>
  <c r="F33" i="12"/>
  <c r="G33" i="12"/>
  <c r="H33" i="12"/>
  <c r="I33" i="12"/>
  <c r="J33" i="12"/>
  <c r="K33" i="12"/>
  <c r="L33" i="12"/>
  <c r="M33" i="12"/>
  <c r="N33" i="12"/>
  <c r="O33" i="12"/>
  <c r="P33" i="12"/>
  <c r="Q33" i="12"/>
  <c r="R33" i="12"/>
  <c r="E34" i="12"/>
  <c r="F34" i="12"/>
  <c r="G34" i="12"/>
  <c r="H34" i="12"/>
  <c r="I34" i="12"/>
  <c r="J34" i="12"/>
  <c r="K34" i="12"/>
  <c r="L34" i="12"/>
  <c r="M34" i="12"/>
  <c r="N34" i="12"/>
  <c r="O34" i="12"/>
  <c r="P34" i="12"/>
  <c r="Q34" i="12"/>
  <c r="R34" i="12"/>
  <c r="E35" i="12"/>
  <c r="F35" i="12"/>
  <c r="G35" i="12"/>
  <c r="H35" i="12"/>
  <c r="I35" i="12"/>
  <c r="J35" i="12"/>
  <c r="K35" i="12"/>
  <c r="L35" i="12"/>
  <c r="M35" i="12"/>
  <c r="N35" i="12"/>
  <c r="O35" i="12"/>
  <c r="P35" i="12"/>
  <c r="Q35" i="12"/>
  <c r="R35" i="12"/>
  <c r="E36" i="12"/>
  <c r="F36" i="12"/>
  <c r="G36" i="12"/>
  <c r="H36" i="12"/>
  <c r="I36" i="12"/>
  <c r="J36" i="12"/>
  <c r="K36" i="12"/>
  <c r="L36" i="12"/>
  <c r="M36" i="12"/>
  <c r="N36" i="12"/>
  <c r="O36" i="12"/>
  <c r="P36" i="12"/>
  <c r="Q36" i="12"/>
  <c r="R36" i="12"/>
  <c r="E37" i="12"/>
  <c r="F37" i="12"/>
  <c r="G37" i="12"/>
  <c r="H37" i="12"/>
  <c r="I37" i="12"/>
  <c r="J37" i="12"/>
  <c r="K37" i="12"/>
  <c r="L37" i="12"/>
  <c r="M37" i="12"/>
  <c r="N37" i="12"/>
  <c r="O37" i="12"/>
  <c r="P37" i="12"/>
  <c r="Q37" i="12"/>
  <c r="R37" i="12"/>
  <c r="E38" i="12"/>
  <c r="F38" i="12"/>
  <c r="G38" i="12"/>
  <c r="H38" i="12"/>
  <c r="I38" i="12"/>
  <c r="J38" i="12"/>
  <c r="K38" i="12"/>
  <c r="L38" i="12"/>
  <c r="M38" i="12"/>
  <c r="N38" i="12"/>
  <c r="O38" i="12"/>
  <c r="P38" i="12"/>
  <c r="Q38" i="12"/>
  <c r="R38" i="12"/>
  <c r="E39" i="12"/>
  <c r="F39" i="12"/>
  <c r="G39" i="12"/>
  <c r="H39" i="12"/>
  <c r="I39" i="12"/>
  <c r="J39" i="12"/>
  <c r="K39" i="12"/>
  <c r="L39" i="12"/>
  <c r="M39" i="12"/>
  <c r="N39" i="12"/>
  <c r="O39" i="12"/>
  <c r="P39" i="12"/>
  <c r="Q39" i="12"/>
  <c r="R39" i="12"/>
  <c r="E40" i="12"/>
  <c r="F40" i="12"/>
  <c r="G40" i="12"/>
  <c r="H40" i="12"/>
  <c r="I40" i="12"/>
  <c r="J40" i="12"/>
  <c r="K40" i="12"/>
  <c r="L40" i="12"/>
  <c r="M40" i="12"/>
  <c r="N40" i="12"/>
  <c r="O40" i="12"/>
  <c r="P40" i="12"/>
  <c r="Q40" i="12"/>
  <c r="R40" i="12"/>
  <c r="E41" i="12"/>
  <c r="F41" i="12"/>
  <c r="G41" i="12"/>
  <c r="H41" i="12"/>
  <c r="I41" i="12"/>
  <c r="J41" i="12"/>
  <c r="K41" i="12"/>
  <c r="L41" i="12"/>
  <c r="M41" i="12"/>
  <c r="N41" i="12"/>
  <c r="O41" i="12"/>
  <c r="P41" i="12"/>
  <c r="Q41" i="12"/>
  <c r="R41" i="12"/>
  <c r="E42" i="12"/>
  <c r="F42" i="12"/>
  <c r="G42" i="12"/>
  <c r="H42" i="12"/>
  <c r="I42" i="12"/>
  <c r="J42" i="12"/>
  <c r="K42" i="12"/>
  <c r="L42" i="12"/>
  <c r="M42" i="12"/>
  <c r="N42" i="12"/>
  <c r="O42" i="12"/>
  <c r="P42" i="12"/>
  <c r="Q42" i="12"/>
  <c r="R42" i="12"/>
  <c r="E43" i="12"/>
  <c r="F43" i="12"/>
  <c r="G43" i="12"/>
  <c r="H43" i="12"/>
  <c r="I43" i="12"/>
  <c r="J43" i="12"/>
  <c r="K43" i="12"/>
  <c r="L43" i="12"/>
  <c r="M43" i="12"/>
  <c r="N43" i="12"/>
  <c r="O43" i="12"/>
  <c r="P43" i="12"/>
  <c r="Q43" i="12"/>
  <c r="R43" i="12"/>
  <c r="E44" i="12"/>
  <c r="F44" i="12"/>
  <c r="G44" i="12"/>
  <c r="H44" i="12"/>
  <c r="I44" i="12"/>
  <c r="J44" i="12"/>
  <c r="K44" i="12"/>
  <c r="L44" i="12"/>
  <c r="M44" i="12"/>
  <c r="N44" i="12"/>
  <c r="O44" i="12"/>
  <c r="P44" i="12"/>
  <c r="Q44" i="12"/>
  <c r="R44" i="12"/>
  <c r="E45" i="12"/>
  <c r="F45" i="12"/>
  <c r="G45" i="12"/>
  <c r="H45" i="12"/>
  <c r="I45" i="12"/>
  <c r="J45" i="12"/>
  <c r="K45" i="12"/>
  <c r="L45" i="12"/>
  <c r="M45" i="12"/>
  <c r="N45" i="12"/>
  <c r="O45" i="12"/>
  <c r="P45" i="12"/>
  <c r="Q45" i="12"/>
  <c r="R45" i="12"/>
  <c r="E46" i="12"/>
  <c r="F46" i="12"/>
  <c r="G46" i="12"/>
  <c r="H46" i="12"/>
  <c r="I46" i="12"/>
  <c r="J46" i="12"/>
  <c r="K46" i="12"/>
  <c r="L46" i="12"/>
  <c r="M46" i="12"/>
  <c r="N46" i="12"/>
  <c r="O46" i="12"/>
  <c r="P46" i="12"/>
  <c r="Q46" i="12"/>
  <c r="R46" i="12"/>
  <c r="E47" i="12"/>
  <c r="F47" i="12"/>
  <c r="G47" i="12"/>
  <c r="H47" i="12"/>
  <c r="I47" i="12"/>
  <c r="J47" i="12"/>
  <c r="K47" i="12"/>
  <c r="L47" i="12"/>
  <c r="M47" i="12"/>
  <c r="N47" i="12"/>
  <c r="O47" i="12"/>
  <c r="P47" i="12"/>
  <c r="Q47" i="12"/>
  <c r="R47" i="12"/>
  <c r="E48" i="12"/>
  <c r="F48" i="12"/>
  <c r="G48" i="12"/>
  <c r="H48" i="12"/>
  <c r="I48" i="12"/>
  <c r="J48" i="12"/>
  <c r="K48" i="12"/>
  <c r="L48" i="12"/>
  <c r="M48" i="12"/>
  <c r="N48" i="12"/>
  <c r="O48" i="12"/>
  <c r="P48" i="12"/>
  <c r="Q48" i="12"/>
  <c r="R48" i="12"/>
  <c r="E49" i="12"/>
  <c r="F49" i="12"/>
  <c r="G49" i="12"/>
  <c r="H49" i="12"/>
  <c r="I49" i="12"/>
  <c r="J49" i="12"/>
  <c r="K49" i="12"/>
  <c r="L49" i="12"/>
  <c r="M49" i="12"/>
  <c r="N49" i="12"/>
  <c r="O49" i="12"/>
  <c r="P49" i="12"/>
  <c r="Q49" i="12"/>
  <c r="R49" i="12"/>
  <c r="E50" i="12"/>
  <c r="F50" i="12"/>
  <c r="G50" i="12"/>
  <c r="H50" i="12"/>
  <c r="I50" i="12"/>
  <c r="J50" i="12"/>
  <c r="K50" i="12"/>
  <c r="L50" i="12"/>
  <c r="M50" i="12"/>
  <c r="N50" i="12"/>
  <c r="O50" i="12"/>
  <c r="P50" i="12"/>
  <c r="Q50" i="12"/>
  <c r="R50" i="12"/>
  <c r="E51" i="12"/>
  <c r="F51" i="12"/>
  <c r="G51" i="12"/>
  <c r="H51" i="12"/>
  <c r="I51" i="12"/>
  <c r="J51" i="12"/>
  <c r="K51" i="12"/>
  <c r="L51" i="12"/>
  <c r="M51" i="12"/>
  <c r="N51" i="12"/>
  <c r="O51" i="12"/>
  <c r="P51" i="12"/>
  <c r="Q51" i="12"/>
  <c r="R51" i="12"/>
  <c r="E52" i="12"/>
  <c r="F52" i="12"/>
  <c r="G52" i="12"/>
  <c r="H52" i="12"/>
  <c r="I52" i="12"/>
  <c r="J52" i="12"/>
  <c r="K52" i="12"/>
  <c r="L52" i="12"/>
  <c r="M52" i="12"/>
  <c r="N52" i="12"/>
  <c r="O52" i="12"/>
  <c r="P52" i="12"/>
  <c r="Q52" i="12"/>
  <c r="R52" i="12"/>
  <c r="E53" i="12"/>
  <c r="F53" i="12"/>
  <c r="G53" i="12"/>
  <c r="H53" i="12"/>
  <c r="I53" i="12"/>
  <c r="J53" i="12"/>
  <c r="K53" i="12"/>
  <c r="L53" i="12"/>
  <c r="M53" i="12"/>
  <c r="N53" i="12"/>
  <c r="O53" i="12"/>
  <c r="P53" i="12"/>
  <c r="Q53" i="12"/>
  <c r="R53" i="12"/>
  <c r="E54" i="12"/>
  <c r="F54" i="12"/>
  <c r="G54" i="12"/>
  <c r="H54" i="12"/>
  <c r="I54" i="12"/>
  <c r="J54" i="12"/>
  <c r="K54" i="12"/>
  <c r="L54" i="12"/>
  <c r="M54" i="12"/>
  <c r="N54" i="12"/>
  <c r="O54" i="12"/>
  <c r="P54" i="12"/>
  <c r="Q54" i="12"/>
  <c r="R54" i="12"/>
  <c r="E55" i="12"/>
  <c r="F55" i="12"/>
  <c r="G55" i="12"/>
  <c r="H55" i="12"/>
  <c r="I55" i="12"/>
  <c r="J55" i="12"/>
  <c r="K55" i="12"/>
  <c r="L55" i="12"/>
  <c r="M55" i="12"/>
  <c r="N55" i="12"/>
  <c r="O55" i="12"/>
  <c r="P55" i="12"/>
  <c r="Q55" i="12"/>
  <c r="R55" i="12"/>
  <c r="E56" i="12"/>
  <c r="F56" i="12"/>
  <c r="G56" i="12"/>
  <c r="H56" i="12"/>
  <c r="I56" i="12"/>
  <c r="J56" i="12"/>
  <c r="K56" i="12"/>
  <c r="L56" i="12"/>
  <c r="M56" i="12"/>
  <c r="N56" i="12"/>
  <c r="O56" i="12"/>
  <c r="P56" i="12"/>
  <c r="Q56" i="12"/>
  <c r="R56" i="12"/>
  <c r="E57" i="12"/>
  <c r="F57" i="12"/>
  <c r="G57" i="12"/>
  <c r="H57" i="12"/>
  <c r="I57" i="12"/>
  <c r="J57" i="12"/>
  <c r="K57" i="12"/>
  <c r="L57" i="12"/>
  <c r="M57" i="12"/>
  <c r="N57" i="12"/>
  <c r="O57" i="12"/>
  <c r="P57" i="12"/>
  <c r="Q57" i="12"/>
  <c r="R57" i="12"/>
  <c r="E58" i="12"/>
  <c r="F58" i="12"/>
  <c r="G58" i="12"/>
  <c r="H58" i="12"/>
  <c r="I58" i="12"/>
  <c r="J58" i="12"/>
  <c r="K58" i="12"/>
  <c r="L58" i="12"/>
  <c r="M58" i="12"/>
  <c r="N58" i="12"/>
  <c r="O58" i="12"/>
  <c r="P58" i="12"/>
  <c r="Q58" i="12"/>
  <c r="R58" i="12"/>
  <c r="E59" i="12"/>
  <c r="F59" i="12"/>
  <c r="G59" i="12"/>
  <c r="H59" i="12"/>
  <c r="I59" i="12"/>
  <c r="J59" i="12"/>
  <c r="K59" i="12"/>
  <c r="L59" i="12"/>
  <c r="M59" i="12"/>
  <c r="N59" i="12"/>
  <c r="O59" i="12"/>
  <c r="P59" i="12"/>
  <c r="Q59" i="12"/>
  <c r="R59" i="12"/>
  <c r="E60" i="12"/>
  <c r="F60" i="12"/>
  <c r="G60" i="12"/>
  <c r="H60" i="12"/>
  <c r="I60" i="12"/>
  <c r="J60" i="12"/>
  <c r="K60" i="12"/>
  <c r="L60" i="12"/>
  <c r="M60" i="12"/>
  <c r="N60" i="12"/>
  <c r="O60" i="12"/>
  <c r="P60" i="12"/>
  <c r="Q60" i="12"/>
  <c r="R60" i="12"/>
  <c r="E61" i="12"/>
  <c r="F61" i="12"/>
  <c r="G61" i="12"/>
  <c r="H61" i="12"/>
  <c r="I61" i="12"/>
  <c r="J61" i="12"/>
  <c r="K61" i="12"/>
  <c r="L61" i="12"/>
  <c r="M61" i="12"/>
  <c r="N61" i="12"/>
  <c r="O61" i="12"/>
  <c r="P61" i="12"/>
  <c r="Q61" i="12"/>
  <c r="R61" i="12"/>
  <c r="E62" i="12"/>
  <c r="F62" i="12"/>
  <c r="G62" i="12"/>
  <c r="H62" i="12"/>
  <c r="I62" i="12"/>
  <c r="J62" i="12"/>
  <c r="K62" i="12"/>
  <c r="L62" i="12"/>
  <c r="M62" i="12"/>
  <c r="N62" i="12"/>
  <c r="O62" i="12"/>
  <c r="P62" i="12"/>
  <c r="Q62" i="12"/>
  <c r="R62" i="12"/>
  <c r="E63" i="12"/>
  <c r="F63" i="12"/>
  <c r="G63" i="12"/>
  <c r="H63" i="12"/>
  <c r="I63" i="12"/>
  <c r="J63" i="12"/>
  <c r="K63" i="12"/>
  <c r="L63" i="12"/>
  <c r="M63" i="12"/>
  <c r="N63" i="12"/>
  <c r="O63" i="12"/>
  <c r="P63" i="12"/>
  <c r="Q63" i="12"/>
  <c r="R63" i="12"/>
  <c r="E64" i="12"/>
  <c r="F64" i="12"/>
  <c r="G64" i="12"/>
  <c r="H64" i="12"/>
  <c r="I64" i="12"/>
  <c r="J64" i="12"/>
  <c r="K64" i="12"/>
  <c r="L64" i="12"/>
  <c r="M64" i="12"/>
  <c r="N64" i="12"/>
  <c r="O64" i="12"/>
  <c r="P64" i="12"/>
  <c r="Q64" i="12"/>
  <c r="R64" i="12"/>
  <c r="E65" i="12"/>
  <c r="F65" i="12"/>
  <c r="G65" i="12"/>
  <c r="H65" i="12"/>
  <c r="I65" i="12"/>
  <c r="J65" i="12"/>
  <c r="K65" i="12"/>
  <c r="L65" i="12"/>
  <c r="M65" i="12"/>
  <c r="N65" i="12"/>
  <c r="O65" i="12"/>
  <c r="P65" i="12"/>
  <c r="Q65" i="12"/>
  <c r="R65" i="12"/>
  <c r="E66" i="12"/>
  <c r="F66" i="12"/>
  <c r="G66" i="12"/>
  <c r="H66" i="12"/>
  <c r="I66" i="12"/>
  <c r="J66" i="12"/>
  <c r="K66" i="12"/>
  <c r="L66" i="12"/>
  <c r="M66" i="12"/>
  <c r="N66" i="12"/>
  <c r="O66" i="12"/>
  <c r="P66" i="12"/>
  <c r="Q66" i="12"/>
  <c r="R66" i="12"/>
  <c r="E67" i="12"/>
  <c r="F67" i="12"/>
  <c r="G67" i="12"/>
  <c r="H67" i="12"/>
  <c r="I67" i="12"/>
  <c r="J67" i="12"/>
  <c r="K67" i="12"/>
  <c r="L67" i="12"/>
  <c r="M67" i="12"/>
  <c r="N67" i="12"/>
  <c r="O67" i="12"/>
  <c r="P67" i="12"/>
  <c r="Q67" i="12"/>
  <c r="R67" i="12"/>
  <c r="E68" i="12"/>
  <c r="F68" i="12"/>
  <c r="G68" i="12"/>
  <c r="H68" i="12"/>
  <c r="I68" i="12"/>
  <c r="J68" i="12"/>
  <c r="K68" i="12"/>
  <c r="L68" i="12"/>
  <c r="M68" i="12"/>
  <c r="N68" i="12"/>
  <c r="O68" i="12"/>
  <c r="P68" i="12"/>
  <c r="Q68" i="12"/>
  <c r="R68" i="12"/>
  <c r="E69" i="12"/>
  <c r="F69" i="12"/>
  <c r="G69" i="12"/>
  <c r="H69" i="12"/>
  <c r="I69" i="12"/>
  <c r="J69" i="12"/>
  <c r="K69" i="12"/>
  <c r="L69" i="12"/>
  <c r="M69" i="12"/>
  <c r="N69" i="12"/>
  <c r="O69" i="12"/>
  <c r="P69" i="12"/>
  <c r="Q69" i="12"/>
  <c r="R69" i="12"/>
  <c r="E70" i="12"/>
  <c r="F70" i="12"/>
  <c r="G70" i="12"/>
  <c r="H70" i="12"/>
  <c r="I70" i="12"/>
  <c r="J70" i="12"/>
  <c r="K70" i="12"/>
  <c r="L70" i="12"/>
  <c r="M70" i="12"/>
  <c r="N70" i="12"/>
  <c r="O70" i="12"/>
  <c r="P70" i="12"/>
  <c r="Q70" i="12"/>
  <c r="R70" i="12"/>
  <c r="E71" i="12"/>
  <c r="F71" i="12"/>
  <c r="G71" i="12"/>
  <c r="H71" i="12"/>
  <c r="I71" i="12"/>
  <c r="J71" i="12"/>
  <c r="K71" i="12"/>
  <c r="L71" i="12"/>
  <c r="M71" i="12"/>
  <c r="N71" i="12"/>
  <c r="O71" i="12"/>
  <c r="P71" i="12"/>
  <c r="Q71" i="12"/>
  <c r="R71" i="12"/>
  <c r="E72" i="12"/>
  <c r="F72" i="12"/>
  <c r="G72" i="12"/>
  <c r="H72" i="12"/>
  <c r="I72" i="12"/>
  <c r="J72" i="12"/>
  <c r="K72" i="12"/>
  <c r="L72" i="12"/>
  <c r="M72" i="12"/>
  <c r="N72" i="12"/>
  <c r="O72" i="12"/>
  <c r="P72" i="12"/>
  <c r="Q72" i="12"/>
  <c r="R72" i="12"/>
  <c r="E73" i="12"/>
  <c r="F73" i="12"/>
  <c r="G73" i="12"/>
  <c r="H73" i="12"/>
  <c r="I73" i="12"/>
  <c r="J73" i="12"/>
  <c r="K73" i="12"/>
  <c r="L73" i="12"/>
  <c r="M73" i="12"/>
  <c r="N73" i="12"/>
  <c r="O73" i="12"/>
  <c r="P73" i="12"/>
  <c r="Q73" i="12"/>
  <c r="R73" i="12"/>
  <c r="E74" i="12"/>
  <c r="F74" i="12"/>
  <c r="G74" i="12"/>
  <c r="H74" i="12"/>
  <c r="I74" i="12"/>
  <c r="J74" i="12"/>
  <c r="K74" i="12"/>
  <c r="L74" i="12"/>
  <c r="M74" i="12"/>
  <c r="N74" i="12"/>
  <c r="O74" i="12"/>
  <c r="P74" i="12"/>
  <c r="Q74" i="12"/>
  <c r="R74" i="12"/>
  <c r="E75" i="12"/>
  <c r="F75" i="12"/>
  <c r="G75" i="12"/>
  <c r="H75" i="12"/>
  <c r="I75" i="12"/>
  <c r="J75" i="12"/>
  <c r="K75" i="12"/>
  <c r="L75" i="12"/>
  <c r="M75" i="12"/>
  <c r="N75" i="12"/>
  <c r="O75" i="12"/>
  <c r="P75" i="12"/>
  <c r="Q75" i="12"/>
  <c r="R75" i="12"/>
  <c r="E76" i="12"/>
  <c r="F76" i="12"/>
  <c r="G76" i="12"/>
  <c r="H76" i="12"/>
  <c r="I76" i="12"/>
  <c r="J76" i="12"/>
  <c r="K76" i="12"/>
  <c r="L76" i="12"/>
  <c r="M76" i="12"/>
  <c r="N76" i="12"/>
  <c r="O76" i="12"/>
  <c r="P76" i="12"/>
  <c r="Q76" i="12"/>
  <c r="R76" i="12"/>
  <c r="E77" i="12"/>
  <c r="F77" i="12"/>
  <c r="G77" i="12"/>
  <c r="H77" i="12"/>
  <c r="I77" i="12"/>
  <c r="J77" i="12"/>
  <c r="K77" i="12"/>
  <c r="L77" i="12"/>
  <c r="M77" i="12"/>
  <c r="N77" i="12"/>
  <c r="O77" i="12"/>
  <c r="P77" i="12"/>
  <c r="Q77" i="12"/>
  <c r="R77" i="12"/>
  <c r="E78" i="12"/>
  <c r="F78" i="12"/>
  <c r="G78" i="12"/>
  <c r="H78" i="12"/>
  <c r="I78" i="12"/>
  <c r="J78" i="12"/>
  <c r="K78" i="12"/>
  <c r="L78" i="12"/>
  <c r="M78" i="12"/>
  <c r="N78" i="12"/>
  <c r="O78" i="12"/>
  <c r="P78" i="12"/>
  <c r="Q78" i="12"/>
  <c r="R78" i="12"/>
  <c r="E79" i="12"/>
  <c r="F79" i="12"/>
  <c r="G79" i="12"/>
  <c r="H79" i="12"/>
  <c r="I79" i="12"/>
  <c r="J79" i="12"/>
  <c r="K79" i="12"/>
  <c r="L79" i="12"/>
  <c r="M79" i="12"/>
  <c r="N79" i="12"/>
  <c r="O79" i="12"/>
  <c r="P79" i="12"/>
  <c r="Q79" i="12"/>
  <c r="R79" i="12"/>
  <c r="E80" i="12"/>
  <c r="F80" i="12"/>
  <c r="G80" i="12"/>
  <c r="H80" i="12"/>
  <c r="I80" i="12"/>
  <c r="J80" i="12"/>
  <c r="K80" i="12"/>
  <c r="L80" i="12"/>
  <c r="M80" i="12"/>
  <c r="N80" i="12"/>
  <c r="O80" i="12"/>
  <c r="P80" i="12"/>
  <c r="Q80" i="12"/>
  <c r="R80" i="12"/>
  <c r="E81" i="12"/>
  <c r="F81" i="12"/>
  <c r="G81" i="12"/>
  <c r="H81" i="12"/>
  <c r="I81" i="12"/>
  <c r="J81" i="12"/>
  <c r="K81" i="12"/>
  <c r="L81" i="12"/>
  <c r="M81" i="12"/>
  <c r="N81" i="12"/>
  <c r="O81" i="12"/>
  <c r="P81" i="12"/>
  <c r="Q81" i="12"/>
  <c r="R81" i="12"/>
  <c r="E82" i="12"/>
  <c r="F82" i="12"/>
  <c r="G82" i="12"/>
  <c r="H82" i="12"/>
  <c r="I82" i="12"/>
  <c r="J82" i="12"/>
  <c r="K82" i="12"/>
  <c r="L82" i="12"/>
  <c r="M82" i="12"/>
  <c r="N82" i="12"/>
  <c r="O82" i="12"/>
  <c r="P82" i="12"/>
  <c r="Q82" i="12"/>
  <c r="R82" i="12"/>
  <c r="E83" i="12"/>
  <c r="F83" i="12"/>
  <c r="G83" i="12"/>
  <c r="H83" i="12"/>
  <c r="I83" i="12"/>
  <c r="J83" i="12"/>
  <c r="K83" i="12"/>
  <c r="L83" i="12"/>
  <c r="M83" i="12"/>
  <c r="N83" i="12"/>
  <c r="O83" i="12"/>
  <c r="P83" i="12"/>
  <c r="Q83" i="12"/>
  <c r="R83" i="12"/>
  <c r="E84" i="12"/>
  <c r="F84" i="12"/>
  <c r="G84" i="12"/>
  <c r="H84" i="12"/>
  <c r="I84" i="12"/>
  <c r="J84" i="12"/>
  <c r="K84" i="12"/>
  <c r="L84" i="12"/>
  <c r="M84" i="12"/>
  <c r="N84" i="12"/>
  <c r="O84" i="12"/>
  <c r="P84" i="12"/>
  <c r="Q84" i="12"/>
  <c r="R84" i="12"/>
  <c r="E85" i="12"/>
  <c r="F85" i="12"/>
  <c r="G85" i="12"/>
  <c r="H85" i="12"/>
  <c r="I85" i="12"/>
  <c r="J85" i="12"/>
  <c r="K85" i="12"/>
  <c r="L85" i="12"/>
  <c r="M85" i="12"/>
  <c r="N85" i="12"/>
  <c r="O85" i="12"/>
  <c r="P85" i="12"/>
  <c r="Q85" i="12"/>
  <c r="R85" i="12"/>
  <c r="E86" i="12"/>
  <c r="F86" i="12"/>
  <c r="G86" i="12"/>
  <c r="H86" i="12"/>
  <c r="I86" i="12"/>
  <c r="J86" i="12"/>
  <c r="K86" i="12"/>
  <c r="L86" i="12"/>
  <c r="M86" i="12"/>
  <c r="N86" i="12"/>
  <c r="O86" i="12"/>
  <c r="P86" i="12"/>
  <c r="Q86" i="12"/>
  <c r="R86" i="12"/>
  <c r="E87" i="12"/>
  <c r="F87" i="12"/>
  <c r="G87" i="12"/>
  <c r="H87" i="12"/>
  <c r="I87" i="12"/>
  <c r="J87" i="12"/>
  <c r="K87" i="12"/>
  <c r="L87" i="12"/>
  <c r="M87" i="12"/>
  <c r="N87" i="12"/>
  <c r="O87" i="12"/>
  <c r="P87" i="12"/>
  <c r="Q87" i="12"/>
  <c r="R87" i="12"/>
  <c r="E88" i="12"/>
  <c r="F88" i="12"/>
  <c r="G88" i="12"/>
  <c r="H88" i="12"/>
  <c r="I88" i="12"/>
  <c r="J88" i="12"/>
  <c r="K88" i="12"/>
  <c r="L88" i="12"/>
  <c r="M88" i="12"/>
  <c r="N88" i="12"/>
  <c r="O88" i="12"/>
  <c r="P88" i="12"/>
  <c r="Q88" i="12"/>
  <c r="R88" i="12"/>
  <c r="E89" i="12"/>
  <c r="F89" i="12"/>
  <c r="G89" i="12"/>
  <c r="H89" i="12"/>
  <c r="I89" i="12"/>
  <c r="J89" i="12"/>
  <c r="K89" i="12"/>
  <c r="L89" i="12"/>
  <c r="M89" i="12"/>
  <c r="N89" i="12"/>
  <c r="O89" i="12"/>
  <c r="P89" i="12"/>
  <c r="Q89" i="12"/>
  <c r="R89" i="12"/>
  <c r="E90" i="12"/>
  <c r="F90" i="12"/>
  <c r="G90" i="12"/>
  <c r="H90" i="12"/>
  <c r="I90" i="12"/>
  <c r="J90" i="12"/>
  <c r="K90" i="12"/>
  <c r="L90" i="12"/>
  <c r="M90" i="12"/>
  <c r="N90" i="12"/>
  <c r="O90" i="12"/>
  <c r="P90" i="12"/>
  <c r="Q90" i="12"/>
  <c r="R90" i="12"/>
  <c r="E91" i="12"/>
  <c r="F91" i="12"/>
  <c r="G91" i="12"/>
  <c r="H91" i="12"/>
  <c r="I91" i="12"/>
  <c r="J91" i="12"/>
  <c r="K91" i="12"/>
  <c r="L91" i="12"/>
  <c r="M91" i="12"/>
  <c r="N91" i="12"/>
  <c r="O91" i="12"/>
  <c r="P91" i="12"/>
  <c r="Q91" i="12"/>
  <c r="R91" i="12"/>
  <c r="E92" i="12"/>
  <c r="F92" i="12"/>
  <c r="G92" i="12"/>
  <c r="H92" i="12"/>
  <c r="I92" i="12"/>
  <c r="J92" i="12"/>
  <c r="K92" i="12"/>
  <c r="L92" i="12"/>
  <c r="M92" i="12"/>
  <c r="N92" i="12"/>
  <c r="O92" i="12"/>
  <c r="P92" i="12"/>
  <c r="Q92" i="12"/>
  <c r="R92" i="12"/>
  <c r="E93" i="12"/>
  <c r="F93" i="12"/>
  <c r="G93" i="12"/>
  <c r="H93" i="12"/>
  <c r="I93" i="12"/>
  <c r="J93" i="12"/>
  <c r="K93" i="12"/>
  <c r="L93" i="12"/>
  <c r="M93" i="12"/>
  <c r="N93" i="12"/>
  <c r="O93" i="12"/>
  <c r="P93" i="12"/>
  <c r="Q93" i="12"/>
  <c r="R93" i="12"/>
  <c r="E94" i="12"/>
  <c r="F94" i="12"/>
  <c r="G94" i="12"/>
  <c r="H94" i="12"/>
  <c r="I94" i="12"/>
  <c r="J94" i="12"/>
  <c r="K94" i="12"/>
  <c r="L94" i="12"/>
  <c r="M94" i="12"/>
  <c r="N94" i="12"/>
  <c r="O94" i="12"/>
  <c r="P94" i="12"/>
  <c r="Q94" i="12"/>
  <c r="R94" i="12"/>
  <c r="E95" i="12"/>
  <c r="F95" i="12"/>
  <c r="G95" i="12"/>
  <c r="H95" i="12"/>
  <c r="I95" i="12"/>
  <c r="J95" i="12"/>
  <c r="K95" i="12"/>
  <c r="L95" i="12"/>
  <c r="M95" i="12"/>
  <c r="N95" i="12"/>
  <c r="O95" i="12"/>
  <c r="P95" i="12"/>
  <c r="Q95" i="12"/>
  <c r="R95" i="12"/>
  <c r="E96" i="12"/>
  <c r="F96" i="12"/>
  <c r="G96" i="12"/>
  <c r="H96" i="12"/>
  <c r="I96" i="12"/>
  <c r="J96" i="12"/>
  <c r="K96" i="12"/>
  <c r="L96" i="12"/>
  <c r="M96" i="12"/>
  <c r="N96" i="12"/>
  <c r="O96" i="12"/>
  <c r="P96" i="12"/>
  <c r="Q96" i="12"/>
  <c r="R96" i="12"/>
  <c r="E97" i="12"/>
  <c r="F97" i="12"/>
  <c r="G97" i="12"/>
  <c r="H97" i="12"/>
  <c r="I97" i="12"/>
  <c r="J97" i="12"/>
  <c r="K97" i="12"/>
  <c r="L97" i="12"/>
  <c r="M97" i="12"/>
  <c r="N97" i="12"/>
  <c r="O97" i="12"/>
  <c r="P97" i="12"/>
  <c r="Q97" i="12"/>
  <c r="R97" i="12"/>
  <c r="E98" i="12"/>
  <c r="F98" i="12"/>
  <c r="G98" i="12"/>
  <c r="H98" i="12"/>
  <c r="I98" i="12"/>
  <c r="J98" i="12"/>
  <c r="K98" i="12"/>
  <c r="L98" i="12"/>
  <c r="M98" i="12"/>
  <c r="N98" i="12"/>
  <c r="O98" i="12"/>
  <c r="P98" i="12"/>
  <c r="Q98" i="12"/>
  <c r="R98" i="12"/>
  <c r="E99" i="12"/>
  <c r="F99" i="12"/>
  <c r="G99" i="12"/>
  <c r="H99" i="12"/>
  <c r="I99" i="12"/>
  <c r="J99" i="12"/>
  <c r="K99" i="12"/>
  <c r="L99" i="12"/>
  <c r="M99" i="12"/>
  <c r="N99" i="12"/>
  <c r="O99" i="12"/>
  <c r="P99" i="12"/>
  <c r="Q99" i="12"/>
  <c r="R99" i="12"/>
  <c r="E100" i="12"/>
  <c r="F100" i="12"/>
  <c r="G100" i="12"/>
  <c r="H100" i="12"/>
  <c r="I100" i="12"/>
  <c r="J100" i="12"/>
  <c r="K100" i="12"/>
  <c r="L100" i="12"/>
  <c r="M100" i="12"/>
  <c r="N100" i="12"/>
  <c r="O100" i="12"/>
  <c r="P100" i="12"/>
  <c r="Q100" i="12"/>
  <c r="R100" i="12"/>
  <c r="E101" i="12"/>
  <c r="F101" i="12"/>
  <c r="G101" i="12"/>
  <c r="H101" i="12"/>
  <c r="I101" i="12"/>
  <c r="J101" i="12"/>
  <c r="K101" i="12"/>
  <c r="L101" i="12"/>
  <c r="M101" i="12"/>
  <c r="N101" i="12"/>
  <c r="O101" i="12"/>
  <c r="P101" i="12"/>
  <c r="Q101" i="12"/>
  <c r="R101" i="12"/>
  <c r="E102" i="12"/>
  <c r="F102" i="12"/>
  <c r="G102" i="12"/>
  <c r="H102" i="12"/>
  <c r="I102" i="12"/>
  <c r="J102" i="12"/>
  <c r="K102" i="12"/>
  <c r="L102" i="12"/>
  <c r="M102" i="12"/>
  <c r="N102" i="12"/>
  <c r="O102" i="12"/>
  <c r="P102" i="12"/>
  <c r="Q102" i="12"/>
  <c r="R102" i="12"/>
  <c r="E103" i="12"/>
  <c r="F103" i="12"/>
  <c r="G103" i="12"/>
  <c r="H103" i="12"/>
  <c r="I103" i="12"/>
  <c r="J103" i="12"/>
  <c r="K103" i="12"/>
  <c r="L103" i="12"/>
  <c r="M103" i="12"/>
  <c r="N103" i="12"/>
  <c r="O103" i="12"/>
  <c r="P103" i="12"/>
  <c r="Q103" i="12"/>
  <c r="R103" i="12"/>
  <c r="E104" i="12"/>
  <c r="F104" i="12"/>
  <c r="G104" i="12"/>
  <c r="H104" i="12"/>
  <c r="I104" i="12"/>
  <c r="J104" i="12"/>
  <c r="K104" i="12"/>
  <c r="L104" i="12"/>
  <c r="M104" i="12"/>
  <c r="N104" i="12"/>
  <c r="O104" i="12"/>
  <c r="P104" i="12"/>
  <c r="Q104" i="12"/>
  <c r="R104" i="12"/>
  <c r="E105" i="12"/>
  <c r="F105" i="12"/>
  <c r="G105" i="12"/>
  <c r="H105" i="12"/>
  <c r="I105" i="12"/>
  <c r="J105" i="12"/>
  <c r="K105" i="12"/>
  <c r="L105" i="12"/>
  <c r="M105" i="12"/>
  <c r="N105" i="12"/>
  <c r="O105" i="12"/>
  <c r="P105" i="12"/>
  <c r="Q105" i="12"/>
  <c r="R105" i="12"/>
  <c r="E106" i="12"/>
  <c r="F106" i="12"/>
  <c r="G106" i="12"/>
  <c r="H106" i="12"/>
  <c r="I106" i="12"/>
  <c r="J106" i="12"/>
  <c r="K106" i="12"/>
  <c r="L106" i="12"/>
  <c r="M106" i="12"/>
  <c r="N106" i="12"/>
  <c r="O106" i="12"/>
  <c r="P106" i="12"/>
  <c r="Q106" i="12"/>
  <c r="R106" i="12"/>
  <c r="E107" i="12"/>
  <c r="F107" i="12"/>
  <c r="G107" i="12"/>
  <c r="H107" i="12"/>
  <c r="I107" i="12"/>
  <c r="J107" i="12"/>
  <c r="K107" i="12"/>
  <c r="L107" i="12"/>
  <c r="M107" i="12"/>
  <c r="N107" i="12"/>
  <c r="O107" i="12"/>
  <c r="P107" i="12"/>
  <c r="Q107" i="12"/>
  <c r="R107" i="12"/>
  <c r="E108" i="12"/>
  <c r="F108" i="12"/>
  <c r="G108" i="12"/>
  <c r="H108" i="12"/>
  <c r="I108" i="12"/>
  <c r="J108" i="12"/>
  <c r="K108" i="12"/>
  <c r="L108" i="12"/>
  <c r="M108" i="12"/>
  <c r="N108" i="12"/>
  <c r="O108" i="12"/>
  <c r="P108" i="12"/>
  <c r="Q108" i="12"/>
  <c r="R108" i="12"/>
  <c r="E109" i="12"/>
  <c r="F109" i="12"/>
  <c r="G109" i="12"/>
  <c r="H109" i="12"/>
  <c r="I109" i="12"/>
  <c r="J109" i="12"/>
  <c r="K109" i="12"/>
  <c r="L109" i="12"/>
  <c r="M109" i="12"/>
  <c r="N109" i="12"/>
  <c r="O109" i="12"/>
  <c r="P109" i="12"/>
  <c r="Q109" i="12"/>
  <c r="R109" i="12"/>
  <c r="E110" i="12"/>
  <c r="F110" i="12"/>
  <c r="G110" i="12"/>
  <c r="H110" i="12"/>
  <c r="I110" i="12"/>
  <c r="J110" i="12"/>
  <c r="K110" i="12"/>
  <c r="L110" i="12"/>
  <c r="M110" i="12"/>
  <c r="N110" i="12"/>
  <c r="O110" i="12"/>
  <c r="P110" i="12"/>
  <c r="Q110" i="12"/>
  <c r="R110" i="12"/>
  <c r="E111" i="12"/>
  <c r="F111" i="12"/>
  <c r="G111" i="12"/>
  <c r="H111" i="12"/>
  <c r="I111" i="12"/>
  <c r="J111" i="12"/>
  <c r="K111" i="12"/>
  <c r="L111" i="12"/>
  <c r="M111" i="12"/>
  <c r="N111" i="12"/>
  <c r="O111" i="12"/>
  <c r="P111" i="12"/>
  <c r="Q111" i="12"/>
  <c r="R111" i="12"/>
  <c r="E112" i="12"/>
  <c r="F112" i="12"/>
  <c r="G112" i="12"/>
  <c r="H112" i="12"/>
  <c r="I112" i="12"/>
  <c r="J112" i="12"/>
  <c r="K112" i="12"/>
  <c r="L112" i="12"/>
  <c r="M112" i="12"/>
  <c r="N112" i="12"/>
  <c r="O112" i="12"/>
  <c r="P112" i="12"/>
  <c r="Q112" i="12"/>
  <c r="R112" i="12"/>
  <c r="E113" i="12"/>
  <c r="F113" i="12"/>
  <c r="G113" i="12"/>
  <c r="H113" i="12"/>
  <c r="I113" i="12"/>
  <c r="J113" i="12"/>
  <c r="K113" i="12"/>
  <c r="L113" i="12"/>
  <c r="M113" i="12"/>
  <c r="N113" i="12"/>
  <c r="O113" i="12"/>
  <c r="P113" i="12"/>
  <c r="Q113" i="12"/>
  <c r="R113" i="12"/>
  <c r="E114" i="12"/>
  <c r="F114" i="12"/>
  <c r="G114" i="12"/>
  <c r="H114" i="12"/>
  <c r="I114" i="12"/>
  <c r="J114" i="12"/>
  <c r="K114" i="12"/>
  <c r="L114" i="12"/>
  <c r="M114" i="12"/>
  <c r="N114" i="12"/>
  <c r="O114" i="12"/>
  <c r="P114" i="12"/>
  <c r="Q114" i="12"/>
  <c r="R114" i="12"/>
  <c r="E115" i="12"/>
  <c r="F115" i="12"/>
  <c r="G115" i="12"/>
  <c r="H115" i="12"/>
  <c r="I115" i="12"/>
  <c r="J115" i="12"/>
  <c r="K115" i="12"/>
  <c r="L115" i="12"/>
  <c r="M115" i="12"/>
  <c r="N115" i="12"/>
  <c r="O115" i="12"/>
  <c r="P115" i="12"/>
  <c r="Q115" i="12"/>
  <c r="R115" i="12"/>
  <c r="E116" i="12"/>
  <c r="F116" i="12"/>
  <c r="G116" i="12"/>
  <c r="H116" i="12"/>
  <c r="I116" i="12"/>
  <c r="J116" i="12"/>
  <c r="K116" i="12"/>
  <c r="L116" i="12"/>
  <c r="M116" i="12"/>
  <c r="N116" i="12"/>
  <c r="O116" i="12"/>
  <c r="P116" i="12"/>
  <c r="Q116" i="12"/>
  <c r="R116" i="12"/>
  <c r="E117" i="12"/>
  <c r="F117" i="12"/>
  <c r="G117" i="12"/>
  <c r="H117" i="12"/>
  <c r="I117" i="12"/>
  <c r="J117" i="12"/>
  <c r="K117" i="12"/>
  <c r="L117" i="12"/>
  <c r="M117" i="12"/>
  <c r="N117" i="12"/>
  <c r="O117" i="12"/>
  <c r="P117" i="12"/>
  <c r="Q117" i="12"/>
  <c r="R117" i="12"/>
  <c r="E118" i="12"/>
  <c r="F118" i="12"/>
  <c r="G118" i="12"/>
  <c r="H118" i="12"/>
  <c r="I118" i="12"/>
  <c r="J118" i="12"/>
  <c r="K118" i="12"/>
  <c r="L118" i="12"/>
  <c r="M118" i="12"/>
  <c r="N118" i="12"/>
  <c r="O118" i="12"/>
  <c r="P118" i="12"/>
  <c r="Q118" i="12"/>
  <c r="R118" i="12"/>
  <c r="E119" i="12"/>
  <c r="F119" i="12"/>
  <c r="G119" i="12"/>
  <c r="H119" i="12"/>
  <c r="I119" i="12"/>
  <c r="J119" i="12"/>
  <c r="K119" i="12"/>
  <c r="L119" i="12"/>
  <c r="M119" i="12"/>
  <c r="N119" i="12"/>
  <c r="O119" i="12"/>
  <c r="P119" i="12"/>
  <c r="Q119" i="12"/>
  <c r="R119" i="12"/>
  <c r="E120" i="12"/>
  <c r="F120" i="12"/>
  <c r="G120" i="12"/>
  <c r="H120" i="12"/>
  <c r="I120" i="12"/>
  <c r="J120" i="12"/>
  <c r="K120" i="12"/>
  <c r="L120" i="12"/>
  <c r="M120" i="12"/>
  <c r="N120" i="12"/>
  <c r="O120" i="12"/>
  <c r="P120" i="12"/>
  <c r="Q120" i="12"/>
  <c r="R120" i="12"/>
  <c r="E121" i="12"/>
  <c r="F121" i="12"/>
  <c r="G121" i="12"/>
  <c r="H121" i="12"/>
  <c r="I121" i="12"/>
  <c r="J121" i="12"/>
  <c r="K121" i="12"/>
  <c r="L121" i="12"/>
  <c r="M121" i="12"/>
  <c r="N121" i="12"/>
  <c r="O121" i="12"/>
  <c r="P121" i="12"/>
  <c r="Q121" i="12"/>
  <c r="R121" i="12"/>
  <c r="E122" i="12"/>
  <c r="F122" i="12"/>
  <c r="G122" i="12"/>
  <c r="H122" i="12"/>
  <c r="I122" i="12"/>
  <c r="J122" i="12"/>
  <c r="K122" i="12"/>
  <c r="L122" i="12"/>
  <c r="M122" i="12"/>
  <c r="N122" i="12"/>
  <c r="O122" i="12"/>
  <c r="P122" i="12"/>
  <c r="Q122" i="12"/>
  <c r="R122" i="12"/>
  <c r="E123" i="12"/>
  <c r="F123" i="12"/>
  <c r="G123" i="12"/>
  <c r="H123" i="12"/>
  <c r="I123" i="12"/>
  <c r="J123" i="12"/>
  <c r="K123" i="12"/>
  <c r="L123" i="12"/>
  <c r="M123" i="12"/>
  <c r="N123" i="12"/>
  <c r="O123" i="12"/>
  <c r="P123" i="12"/>
  <c r="Q123" i="12"/>
  <c r="R123" i="12"/>
  <c r="E124" i="12"/>
  <c r="F124" i="12"/>
  <c r="G124" i="12"/>
  <c r="H124" i="12"/>
  <c r="I124" i="12"/>
  <c r="J124" i="12"/>
  <c r="K124" i="12"/>
  <c r="L124" i="12"/>
  <c r="M124" i="12"/>
  <c r="N124" i="12"/>
  <c r="O124" i="12"/>
  <c r="P124" i="12"/>
  <c r="Q124" i="12"/>
  <c r="R124" i="12"/>
  <c r="E125" i="12"/>
  <c r="F125" i="12"/>
  <c r="G125" i="12"/>
  <c r="H125" i="12"/>
  <c r="I125" i="12"/>
  <c r="J125" i="12"/>
  <c r="K125" i="12"/>
  <c r="L125" i="12"/>
  <c r="M125" i="12"/>
  <c r="N125" i="12"/>
  <c r="O125" i="12"/>
  <c r="P125" i="12"/>
  <c r="Q125" i="12"/>
  <c r="R125" i="12"/>
  <c r="E126" i="12"/>
  <c r="F126" i="12"/>
  <c r="G126" i="12"/>
  <c r="H126" i="12"/>
  <c r="I126" i="12"/>
  <c r="J126" i="12"/>
  <c r="K126" i="12"/>
  <c r="L126" i="12"/>
  <c r="M126" i="12"/>
  <c r="N126" i="12"/>
  <c r="O126" i="12"/>
  <c r="P126" i="12"/>
  <c r="Q126" i="12"/>
  <c r="R126" i="12"/>
  <c r="E127" i="12"/>
  <c r="F127" i="12"/>
  <c r="G127" i="12"/>
  <c r="H127" i="12"/>
  <c r="I127" i="12"/>
  <c r="J127" i="12"/>
  <c r="K127" i="12"/>
  <c r="L127" i="12"/>
  <c r="M127" i="12"/>
  <c r="N127" i="12"/>
  <c r="O127" i="12"/>
  <c r="P127" i="12"/>
  <c r="Q127" i="12"/>
  <c r="R127" i="12"/>
  <c r="E128" i="12"/>
  <c r="F128" i="12"/>
  <c r="G128" i="12"/>
  <c r="H128" i="12"/>
  <c r="I128" i="12"/>
  <c r="J128" i="12"/>
  <c r="K128" i="12"/>
  <c r="L128" i="12"/>
  <c r="M128" i="12"/>
  <c r="N128" i="12"/>
  <c r="O128" i="12"/>
  <c r="P128" i="12"/>
  <c r="Q128" i="12"/>
  <c r="R128" i="12"/>
  <c r="E129" i="12"/>
  <c r="F129" i="12"/>
  <c r="G129" i="12"/>
  <c r="H129" i="12"/>
  <c r="I129" i="12"/>
  <c r="J129" i="12"/>
  <c r="K129" i="12"/>
  <c r="L129" i="12"/>
  <c r="M129" i="12"/>
  <c r="N129" i="12"/>
  <c r="O129" i="12"/>
  <c r="P129" i="12"/>
  <c r="Q129" i="12"/>
  <c r="R129" i="12"/>
  <c r="E130" i="12"/>
  <c r="F130" i="12"/>
  <c r="G130" i="12"/>
  <c r="H130" i="12"/>
  <c r="I130" i="12"/>
  <c r="J130" i="12"/>
  <c r="K130" i="12"/>
  <c r="L130" i="12"/>
  <c r="M130" i="12"/>
  <c r="N130" i="12"/>
  <c r="O130" i="12"/>
  <c r="P130" i="12"/>
  <c r="Q130" i="12"/>
  <c r="R130" i="12"/>
  <c r="E131" i="12"/>
  <c r="F131" i="12"/>
  <c r="G131" i="12"/>
  <c r="H131" i="12"/>
  <c r="I131" i="12"/>
  <c r="J131" i="12"/>
  <c r="K131" i="12"/>
  <c r="L131" i="12"/>
  <c r="M131" i="12"/>
  <c r="N131" i="12"/>
  <c r="O131" i="12"/>
  <c r="P131" i="12"/>
  <c r="Q131" i="12"/>
  <c r="R131" i="12"/>
  <c r="E132" i="12"/>
  <c r="F132" i="12"/>
  <c r="G132" i="12"/>
  <c r="H132" i="12"/>
  <c r="I132" i="12"/>
  <c r="J132" i="12"/>
  <c r="K132" i="12"/>
  <c r="L132" i="12"/>
  <c r="M132" i="12"/>
  <c r="N132" i="12"/>
  <c r="O132" i="12"/>
  <c r="P132" i="12"/>
  <c r="Q132" i="12"/>
  <c r="R132" i="12"/>
  <c r="E133" i="12"/>
  <c r="F133" i="12"/>
  <c r="G133" i="12"/>
  <c r="H133" i="12"/>
  <c r="I133" i="12"/>
  <c r="J133" i="12"/>
  <c r="K133" i="12"/>
  <c r="L133" i="12"/>
  <c r="M133" i="12"/>
  <c r="N133" i="12"/>
  <c r="O133" i="12"/>
  <c r="P133" i="12"/>
  <c r="Q133" i="12"/>
  <c r="R133" i="12"/>
  <c r="E134" i="12"/>
  <c r="F134" i="12"/>
  <c r="G134" i="12"/>
  <c r="H134" i="12"/>
  <c r="I134" i="12"/>
  <c r="J134" i="12"/>
  <c r="K134" i="12"/>
  <c r="L134" i="12"/>
  <c r="M134" i="12"/>
  <c r="N134" i="12"/>
  <c r="O134" i="12"/>
  <c r="P134" i="12"/>
  <c r="Q134" i="12"/>
  <c r="R134" i="12"/>
  <c r="E135" i="12"/>
  <c r="F135" i="12"/>
  <c r="G135" i="12"/>
  <c r="H135" i="12"/>
  <c r="I135" i="12"/>
  <c r="J135" i="12"/>
  <c r="K135" i="12"/>
  <c r="L135" i="12"/>
  <c r="M135" i="12"/>
  <c r="N135" i="12"/>
  <c r="O135" i="12"/>
  <c r="P135" i="12"/>
  <c r="Q135" i="12"/>
  <c r="R135" i="12"/>
  <c r="E136" i="12"/>
  <c r="F136" i="12"/>
  <c r="G136" i="12"/>
  <c r="H136" i="12"/>
  <c r="I136" i="12"/>
  <c r="J136" i="12"/>
  <c r="K136" i="12"/>
  <c r="L136" i="12"/>
  <c r="M136" i="12"/>
  <c r="N136" i="12"/>
  <c r="O136" i="12"/>
  <c r="P136" i="12"/>
  <c r="Q136" i="12"/>
  <c r="R136" i="12"/>
  <c r="E137" i="12"/>
  <c r="F137" i="12"/>
  <c r="G137" i="12"/>
  <c r="H137" i="12"/>
  <c r="I137" i="12"/>
  <c r="J137" i="12"/>
  <c r="K137" i="12"/>
  <c r="L137" i="12"/>
  <c r="M137" i="12"/>
  <c r="N137" i="12"/>
  <c r="O137" i="12"/>
  <c r="P137" i="12"/>
  <c r="Q137" i="12"/>
  <c r="R137" i="12"/>
  <c r="E138" i="12"/>
  <c r="F138" i="12"/>
  <c r="G138" i="12"/>
  <c r="H138" i="12"/>
  <c r="I138" i="12"/>
  <c r="J138" i="12"/>
  <c r="K138" i="12"/>
  <c r="L138" i="12"/>
  <c r="M138" i="12"/>
  <c r="N138" i="12"/>
  <c r="O138" i="12"/>
  <c r="P138" i="12"/>
  <c r="Q138" i="12"/>
  <c r="R138" i="12"/>
  <c r="E139" i="12"/>
  <c r="F139" i="12"/>
  <c r="G139" i="12"/>
  <c r="H139" i="12"/>
  <c r="I139" i="12"/>
  <c r="J139" i="12"/>
  <c r="K139" i="12"/>
  <c r="L139" i="12"/>
  <c r="M139" i="12"/>
  <c r="N139" i="12"/>
  <c r="O139" i="12"/>
  <c r="P139" i="12"/>
  <c r="Q139" i="12"/>
  <c r="R139" i="12"/>
  <c r="E140" i="12"/>
  <c r="F140" i="12"/>
  <c r="G140" i="12"/>
  <c r="H140" i="12"/>
  <c r="I140" i="12"/>
  <c r="J140" i="12"/>
  <c r="K140" i="12"/>
  <c r="L140" i="12"/>
  <c r="M140" i="12"/>
  <c r="N140" i="12"/>
  <c r="O140" i="12"/>
  <c r="P140" i="12"/>
  <c r="Q140" i="12"/>
  <c r="R140" i="12"/>
  <c r="E141" i="12"/>
  <c r="F141" i="12"/>
  <c r="G141" i="12"/>
  <c r="H141" i="12"/>
  <c r="I141" i="12"/>
  <c r="J141" i="12"/>
  <c r="K141" i="12"/>
  <c r="L141" i="12"/>
  <c r="M141" i="12"/>
  <c r="N141" i="12"/>
  <c r="O141" i="12"/>
  <c r="P141" i="12"/>
  <c r="Q141" i="12"/>
  <c r="R141" i="12"/>
  <c r="E142" i="12"/>
  <c r="F142" i="12"/>
  <c r="G142" i="12"/>
  <c r="H142" i="12"/>
  <c r="I142" i="12"/>
  <c r="J142" i="12"/>
  <c r="K142" i="12"/>
  <c r="L142" i="12"/>
  <c r="M142" i="12"/>
  <c r="N142" i="12"/>
  <c r="O142" i="12"/>
  <c r="P142" i="12"/>
  <c r="Q142" i="12"/>
  <c r="R142" i="12"/>
  <c r="E143" i="12"/>
  <c r="F143" i="12"/>
  <c r="G143" i="12"/>
  <c r="H143" i="12"/>
  <c r="I143" i="12"/>
  <c r="J143" i="12"/>
  <c r="K143" i="12"/>
  <c r="L143" i="12"/>
  <c r="M143" i="12"/>
  <c r="N143" i="12"/>
  <c r="O143" i="12"/>
  <c r="P143" i="12"/>
  <c r="Q143" i="12"/>
  <c r="R143" i="12"/>
  <c r="E144" i="12"/>
  <c r="F144" i="12"/>
  <c r="G144" i="12"/>
  <c r="H144" i="12"/>
  <c r="I144" i="12"/>
  <c r="J144" i="12"/>
  <c r="K144" i="12"/>
  <c r="L144" i="12"/>
  <c r="M144" i="12"/>
  <c r="N144" i="12"/>
  <c r="O144" i="12"/>
  <c r="P144" i="12"/>
  <c r="Q144" i="12"/>
  <c r="R144" i="12"/>
  <c r="E145" i="12"/>
  <c r="F145" i="12"/>
  <c r="G145" i="12"/>
  <c r="H145" i="12"/>
  <c r="I145" i="12"/>
  <c r="J145" i="12"/>
  <c r="K145" i="12"/>
  <c r="L145" i="12"/>
  <c r="M145" i="12"/>
  <c r="N145" i="12"/>
  <c r="O145" i="12"/>
  <c r="P145" i="12"/>
  <c r="Q145" i="12"/>
  <c r="R145" i="12"/>
  <c r="E146" i="12"/>
  <c r="F146" i="12"/>
  <c r="G146" i="12"/>
  <c r="H146" i="12"/>
  <c r="I146" i="12"/>
  <c r="J146" i="12"/>
  <c r="K146" i="12"/>
  <c r="L146" i="12"/>
  <c r="M146" i="12"/>
  <c r="N146" i="12"/>
  <c r="O146" i="12"/>
  <c r="P146" i="12"/>
  <c r="Q146" i="12"/>
  <c r="R146" i="12"/>
  <c r="E147" i="12"/>
  <c r="F147" i="12"/>
  <c r="G147" i="12"/>
  <c r="H147" i="12"/>
  <c r="I147" i="12"/>
  <c r="J147" i="12"/>
  <c r="K147" i="12"/>
  <c r="L147" i="12"/>
  <c r="M147" i="12"/>
  <c r="N147" i="12"/>
  <c r="O147" i="12"/>
  <c r="P147" i="12"/>
  <c r="Q147" i="12"/>
  <c r="R147" i="12"/>
  <c r="E148" i="12"/>
  <c r="F148" i="12"/>
  <c r="G148" i="12"/>
  <c r="H148" i="12"/>
  <c r="I148" i="12"/>
  <c r="J148" i="12"/>
  <c r="K148" i="12"/>
  <c r="L148" i="12"/>
  <c r="M148" i="12"/>
  <c r="N148" i="12"/>
  <c r="O148" i="12"/>
  <c r="P148" i="12"/>
  <c r="Q148" i="12"/>
  <c r="R148" i="12"/>
  <c r="E149" i="12"/>
  <c r="F149" i="12"/>
  <c r="G149" i="12"/>
  <c r="H149" i="12"/>
  <c r="I149" i="12"/>
  <c r="J149" i="12"/>
  <c r="K149" i="12"/>
  <c r="L149" i="12"/>
  <c r="M149" i="12"/>
  <c r="N149" i="12"/>
  <c r="O149" i="12"/>
  <c r="P149" i="12"/>
  <c r="Q149" i="12"/>
  <c r="R149" i="12"/>
  <c r="E150" i="12"/>
  <c r="F150" i="12"/>
  <c r="G150" i="12"/>
  <c r="H150" i="12"/>
  <c r="I150" i="12"/>
  <c r="J150" i="12"/>
  <c r="K150" i="12"/>
  <c r="L150" i="12"/>
  <c r="M150" i="12"/>
  <c r="N150" i="12"/>
  <c r="O150" i="12"/>
  <c r="P150" i="12"/>
  <c r="Q150" i="12"/>
  <c r="R150" i="12"/>
  <c r="E151" i="12"/>
  <c r="F151" i="12"/>
  <c r="G151" i="12"/>
  <c r="H151" i="12"/>
  <c r="I151" i="12"/>
  <c r="J151" i="12"/>
  <c r="K151" i="12"/>
  <c r="L151" i="12"/>
  <c r="M151" i="12"/>
  <c r="N151" i="12"/>
  <c r="O151" i="12"/>
  <c r="P151" i="12"/>
  <c r="Q151" i="12"/>
  <c r="R151" i="12"/>
  <c r="E152" i="12"/>
  <c r="F152" i="12"/>
  <c r="G152" i="12"/>
  <c r="H152" i="12"/>
  <c r="I152" i="12"/>
  <c r="J152" i="12"/>
  <c r="K152" i="12"/>
  <c r="L152" i="12"/>
  <c r="M152" i="12"/>
  <c r="N152" i="12"/>
  <c r="O152" i="12"/>
  <c r="P152" i="12"/>
  <c r="Q152" i="12"/>
  <c r="R152" i="12"/>
  <c r="E153" i="12"/>
  <c r="F153" i="12"/>
  <c r="G153" i="12"/>
  <c r="H153" i="12"/>
  <c r="I153" i="12"/>
  <c r="J153" i="12"/>
  <c r="K153" i="12"/>
  <c r="L153" i="12"/>
  <c r="M153" i="12"/>
  <c r="N153" i="12"/>
  <c r="O153" i="12"/>
  <c r="P153" i="12"/>
  <c r="Q153" i="12"/>
  <c r="R153" i="12"/>
  <c r="E154" i="12"/>
  <c r="F154" i="12"/>
  <c r="G154" i="12"/>
  <c r="H154" i="12"/>
  <c r="I154" i="12"/>
  <c r="J154" i="12"/>
  <c r="K154" i="12"/>
  <c r="L154" i="12"/>
  <c r="M154" i="12"/>
  <c r="N154" i="12"/>
  <c r="O154" i="12"/>
  <c r="P154" i="12"/>
  <c r="Q154" i="12"/>
  <c r="R154" i="12"/>
  <c r="E155" i="12"/>
  <c r="F155" i="12"/>
  <c r="G155" i="12"/>
  <c r="H155" i="12"/>
  <c r="I155" i="12"/>
  <c r="J155" i="12"/>
  <c r="K155" i="12"/>
  <c r="L155" i="12"/>
  <c r="M155" i="12"/>
  <c r="N155" i="12"/>
  <c r="O155" i="12"/>
  <c r="P155" i="12"/>
  <c r="Q155" i="12"/>
  <c r="R155" i="12"/>
  <c r="E156" i="12"/>
  <c r="F156" i="12"/>
  <c r="G156" i="12"/>
  <c r="H156" i="12"/>
  <c r="I156" i="12"/>
  <c r="J156" i="12"/>
  <c r="K156" i="12"/>
  <c r="L156" i="12"/>
  <c r="M156" i="12"/>
  <c r="N156" i="12"/>
  <c r="O156" i="12"/>
  <c r="P156" i="12"/>
  <c r="Q156" i="12"/>
  <c r="R156" i="12"/>
  <c r="E157" i="12"/>
  <c r="F157" i="12"/>
  <c r="G157" i="12"/>
  <c r="H157" i="12"/>
  <c r="I157" i="12"/>
  <c r="J157" i="12"/>
  <c r="K157" i="12"/>
  <c r="L157" i="12"/>
  <c r="M157" i="12"/>
  <c r="N157" i="12"/>
  <c r="O157" i="12"/>
  <c r="P157" i="12"/>
  <c r="Q157" i="12"/>
  <c r="R157" i="12"/>
  <c r="E158" i="12"/>
  <c r="F158" i="12"/>
  <c r="G158" i="12"/>
  <c r="H158" i="12"/>
  <c r="I158" i="12"/>
  <c r="J158" i="12"/>
  <c r="K158" i="12"/>
  <c r="L158" i="12"/>
  <c r="M158" i="12"/>
  <c r="N158" i="12"/>
  <c r="O158" i="12"/>
  <c r="P158" i="12"/>
  <c r="Q158" i="12"/>
  <c r="R158" i="12"/>
  <c r="E159" i="12"/>
  <c r="F159" i="12"/>
  <c r="G159" i="12"/>
  <c r="H159" i="12"/>
  <c r="I159" i="12"/>
  <c r="J159" i="12"/>
  <c r="K159" i="12"/>
  <c r="L159" i="12"/>
  <c r="M159" i="12"/>
  <c r="N159" i="12"/>
  <c r="O159" i="12"/>
  <c r="P159" i="12"/>
  <c r="Q159" i="12"/>
  <c r="R159" i="12"/>
  <c r="E160" i="12"/>
  <c r="F160" i="12"/>
  <c r="G160" i="12"/>
  <c r="H160" i="12"/>
  <c r="I160" i="12"/>
  <c r="J160" i="12"/>
  <c r="K160" i="12"/>
  <c r="L160" i="12"/>
  <c r="M160" i="12"/>
  <c r="N160" i="12"/>
  <c r="O160" i="12"/>
  <c r="P160" i="12"/>
  <c r="Q160" i="12"/>
  <c r="R160" i="12"/>
  <c r="E161" i="12"/>
  <c r="F161" i="12"/>
  <c r="G161" i="12"/>
  <c r="H161" i="12"/>
  <c r="I161" i="12"/>
  <c r="J161" i="12"/>
  <c r="K161" i="12"/>
  <c r="L161" i="12"/>
  <c r="M161" i="12"/>
  <c r="N161" i="12"/>
  <c r="O161" i="12"/>
  <c r="P161" i="12"/>
  <c r="Q161" i="12"/>
  <c r="R161" i="12"/>
  <c r="E162" i="12"/>
  <c r="F162" i="12"/>
  <c r="G162" i="12"/>
  <c r="H162" i="12"/>
  <c r="I162" i="12"/>
  <c r="J162" i="12"/>
  <c r="K162" i="12"/>
  <c r="L162" i="12"/>
  <c r="M162" i="12"/>
  <c r="N162" i="12"/>
  <c r="O162" i="12"/>
  <c r="P162" i="12"/>
  <c r="Q162" i="12"/>
  <c r="R162" i="12"/>
  <c r="E163" i="12"/>
  <c r="F163" i="12"/>
  <c r="G163" i="12"/>
  <c r="H163" i="12"/>
  <c r="I163" i="12"/>
  <c r="J163" i="12"/>
  <c r="K163" i="12"/>
  <c r="L163" i="12"/>
  <c r="M163" i="12"/>
  <c r="N163" i="12"/>
  <c r="O163" i="12"/>
  <c r="P163" i="12"/>
  <c r="Q163" i="12"/>
  <c r="R163" i="12"/>
  <c r="E164" i="12"/>
  <c r="F164" i="12"/>
  <c r="G164" i="12"/>
  <c r="H164" i="12"/>
  <c r="I164" i="12"/>
  <c r="J164" i="12"/>
  <c r="K164" i="12"/>
  <c r="L164" i="12"/>
  <c r="M164" i="12"/>
  <c r="N164" i="12"/>
  <c r="O164" i="12"/>
  <c r="P164" i="12"/>
  <c r="Q164" i="12"/>
  <c r="R164" i="12"/>
  <c r="E165" i="12"/>
  <c r="F165" i="12"/>
  <c r="G165" i="12"/>
  <c r="H165" i="12"/>
  <c r="I165" i="12"/>
  <c r="J165" i="12"/>
  <c r="K165" i="12"/>
  <c r="L165" i="12"/>
  <c r="M165" i="12"/>
  <c r="N165" i="12"/>
  <c r="O165" i="12"/>
  <c r="P165" i="12"/>
  <c r="Q165" i="12"/>
  <c r="R165" i="12"/>
  <c r="E166" i="12"/>
  <c r="F166" i="12"/>
  <c r="G166" i="12"/>
  <c r="H166" i="12"/>
  <c r="I166" i="12"/>
  <c r="J166" i="12"/>
  <c r="K166" i="12"/>
  <c r="L166" i="12"/>
  <c r="M166" i="12"/>
  <c r="N166" i="12"/>
  <c r="O166" i="12"/>
  <c r="P166" i="12"/>
  <c r="Q166" i="12"/>
  <c r="R166" i="12"/>
  <c r="E167" i="12"/>
  <c r="F167" i="12"/>
  <c r="G167" i="12"/>
  <c r="H167" i="12"/>
  <c r="I167" i="12"/>
  <c r="J167" i="12"/>
  <c r="K167" i="12"/>
  <c r="L167" i="12"/>
  <c r="M167" i="12"/>
  <c r="N167" i="12"/>
  <c r="O167" i="12"/>
  <c r="P167" i="12"/>
  <c r="Q167" i="12"/>
  <c r="R167" i="12"/>
  <c r="E168" i="12"/>
  <c r="F168" i="12"/>
  <c r="G168" i="12"/>
  <c r="H168" i="12"/>
  <c r="I168" i="12"/>
  <c r="J168" i="12"/>
  <c r="K168" i="12"/>
  <c r="L168" i="12"/>
  <c r="M168" i="12"/>
  <c r="N168" i="12"/>
  <c r="O168" i="12"/>
  <c r="P168" i="12"/>
  <c r="Q168" i="12"/>
  <c r="R168" i="12"/>
  <c r="E169" i="12"/>
  <c r="F169" i="12"/>
  <c r="G169" i="12"/>
  <c r="H169" i="12"/>
  <c r="I169" i="12"/>
  <c r="J169" i="12"/>
  <c r="K169" i="12"/>
  <c r="L169" i="12"/>
  <c r="M169" i="12"/>
  <c r="N169" i="12"/>
  <c r="O169" i="12"/>
  <c r="P169" i="12"/>
  <c r="Q169" i="12"/>
  <c r="R169" i="12"/>
  <c r="E170" i="12"/>
  <c r="F170" i="12"/>
  <c r="G170" i="12"/>
  <c r="H170" i="12"/>
  <c r="I170" i="12"/>
  <c r="J170" i="12"/>
  <c r="K170" i="12"/>
  <c r="L170" i="12"/>
  <c r="M170" i="12"/>
  <c r="N170" i="12"/>
  <c r="O170" i="12"/>
  <c r="P170" i="12"/>
  <c r="Q170" i="12"/>
  <c r="R170" i="12"/>
  <c r="E171" i="12"/>
  <c r="F171" i="12"/>
  <c r="G171" i="12"/>
  <c r="H171" i="12"/>
  <c r="I171" i="12"/>
  <c r="J171" i="12"/>
  <c r="K171" i="12"/>
  <c r="L171" i="12"/>
  <c r="M171" i="12"/>
  <c r="N171" i="12"/>
  <c r="O171" i="12"/>
  <c r="P171" i="12"/>
  <c r="Q171" i="12"/>
  <c r="R171" i="12"/>
  <c r="E172" i="12"/>
  <c r="F172" i="12"/>
  <c r="G172" i="12"/>
  <c r="H172" i="12"/>
  <c r="I172" i="12"/>
  <c r="J172" i="12"/>
  <c r="K172" i="12"/>
  <c r="L172" i="12"/>
  <c r="M172" i="12"/>
  <c r="N172" i="12"/>
  <c r="O172" i="12"/>
  <c r="P172" i="12"/>
  <c r="Q172" i="12"/>
  <c r="R172" i="12"/>
  <c r="E173" i="12"/>
  <c r="F173" i="12"/>
  <c r="G173" i="12"/>
  <c r="H173" i="12"/>
  <c r="I173" i="12"/>
  <c r="J173" i="12"/>
  <c r="K173" i="12"/>
  <c r="L173" i="12"/>
  <c r="M173" i="12"/>
  <c r="N173" i="12"/>
  <c r="O173" i="12"/>
  <c r="P173" i="12"/>
  <c r="Q173" i="12"/>
  <c r="R173" i="12"/>
  <c r="E174" i="12"/>
  <c r="F174" i="12"/>
  <c r="G174" i="12"/>
  <c r="H174" i="12"/>
  <c r="I174" i="12"/>
  <c r="J174" i="12"/>
  <c r="K174" i="12"/>
  <c r="L174" i="12"/>
  <c r="M174" i="12"/>
  <c r="N174" i="12"/>
  <c r="O174" i="12"/>
  <c r="P174" i="12"/>
  <c r="Q174" i="12"/>
  <c r="R174" i="12"/>
  <c r="E175" i="12"/>
  <c r="F175" i="12"/>
  <c r="G175" i="12"/>
  <c r="H175" i="12"/>
  <c r="I175" i="12"/>
  <c r="J175" i="12"/>
  <c r="K175" i="12"/>
  <c r="L175" i="12"/>
  <c r="M175" i="12"/>
  <c r="N175" i="12"/>
  <c r="O175" i="12"/>
  <c r="P175" i="12"/>
  <c r="Q175" i="12"/>
  <c r="R175" i="12"/>
  <c r="E176" i="12"/>
  <c r="F176" i="12"/>
  <c r="G176" i="12"/>
  <c r="H176" i="12"/>
  <c r="I176" i="12"/>
  <c r="J176" i="12"/>
  <c r="K176" i="12"/>
  <c r="L176" i="12"/>
  <c r="M176" i="12"/>
  <c r="N176" i="12"/>
  <c r="O176" i="12"/>
  <c r="P176" i="12"/>
  <c r="Q176" i="12"/>
  <c r="R176" i="12"/>
  <c r="E177" i="12"/>
  <c r="F177" i="12"/>
  <c r="G177" i="12"/>
  <c r="H177" i="12"/>
  <c r="I177" i="12"/>
  <c r="J177" i="12"/>
  <c r="K177" i="12"/>
  <c r="L177" i="12"/>
  <c r="M177" i="12"/>
  <c r="N177" i="12"/>
  <c r="O177" i="12"/>
  <c r="P177" i="12"/>
  <c r="Q177" i="12"/>
  <c r="R177" i="12"/>
  <c r="E178" i="12"/>
  <c r="F178" i="12"/>
  <c r="G178" i="12"/>
  <c r="H178" i="12"/>
  <c r="I178" i="12"/>
  <c r="J178" i="12"/>
  <c r="K178" i="12"/>
  <c r="L178" i="12"/>
  <c r="M178" i="12"/>
  <c r="N178" i="12"/>
  <c r="O178" i="12"/>
  <c r="P178" i="12"/>
  <c r="Q178" i="12"/>
  <c r="R178" i="12"/>
  <c r="E179" i="12"/>
  <c r="F179" i="12"/>
  <c r="G179" i="12"/>
  <c r="H179" i="12"/>
  <c r="I179" i="12"/>
  <c r="J179" i="12"/>
  <c r="K179" i="12"/>
  <c r="L179" i="12"/>
  <c r="M179" i="12"/>
  <c r="N179" i="12"/>
  <c r="O179" i="12"/>
  <c r="P179" i="12"/>
  <c r="Q179" i="12"/>
  <c r="R179" i="12"/>
  <c r="E180" i="12"/>
  <c r="F180" i="12"/>
  <c r="G180" i="12"/>
  <c r="H180" i="12"/>
  <c r="I180" i="12"/>
  <c r="J180" i="12"/>
  <c r="K180" i="12"/>
  <c r="L180" i="12"/>
  <c r="M180" i="12"/>
  <c r="N180" i="12"/>
  <c r="O180" i="12"/>
  <c r="P180" i="12"/>
  <c r="Q180" i="12"/>
  <c r="R180" i="12"/>
  <c r="E181" i="12"/>
  <c r="F181" i="12"/>
  <c r="G181" i="12"/>
  <c r="H181" i="12"/>
  <c r="I181" i="12"/>
  <c r="J181" i="12"/>
  <c r="K181" i="12"/>
  <c r="L181" i="12"/>
  <c r="M181" i="12"/>
  <c r="N181" i="12"/>
  <c r="O181" i="12"/>
  <c r="P181" i="12"/>
  <c r="Q181" i="12"/>
  <c r="R181" i="12"/>
  <c r="E182" i="12"/>
  <c r="F182" i="12"/>
  <c r="G182" i="12"/>
  <c r="H182" i="12"/>
  <c r="I182" i="12"/>
  <c r="J182" i="12"/>
  <c r="K182" i="12"/>
  <c r="L182" i="12"/>
  <c r="M182" i="12"/>
  <c r="N182" i="12"/>
  <c r="O182" i="12"/>
  <c r="P182" i="12"/>
  <c r="Q182" i="12"/>
  <c r="R182" i="12"/>
  <c r="E183" i="12"/>
  <c r="F183" i="12"/>
  <c r="G183" i="12"/>
  <c r="H183" i="12"/>
  <c r="I183" i="12"/>
  <c r="J183" i="12"/>
  <c r="K183" i="12"/>
  <c r="L183" i="12"/>
  <c r="M183" i="12"/>
  <c r="N183" i="12"/>
  <c r="O183" i="12"/>
  <c r="P183" i="12"/>
  <c r="Q183" i="12"/>
  <c r="R183" i="12"/>
  <c r="E184" i="12"/>
  <c r="F184" i="12"/>
  <c r="G184" i="12"/>
  <c r="H184" i="12"/>
  <c r="I184" i="12"/>
  <c r="J184" i="12"/>
  <c r="K184" i="12"/>
  <c r="L184" i="12"/>
  <c r="M184" i="12"/>
  <c r="N184" i="12"/>
  <c r="O184" i="12"/>
  <c r="P184" i="12"/>
  <c r="Q184" i="12"/>
  <c r="R184" i="12"/>
  <c r="E185" i="12"/>
  <c r="F185" i="12"/>
  <c r="G185" i="12"/>
  <c r="H185" i="12"/>
  <c r="I185" i="12"/>
  <c r="J185" i="12"/>
  <c r="K185" i="12"/>
  <c r="L185" i="12"/>
  <c r="M185" i="12"/>
  <c r="N185" i="12"/>
  <c r="O185" i="12"/>
  <c r="P185" i="12"/>
  <c r="Q185" i="12"/>
  <c r="R185" i="12"/>
  <c r="E186" i="12"/>
  <c r="F186" i="12"/>
  <c r="G186" i="12"/>
  <c r="H186" i="12"/>
  <c r="I186" i="12"/>
  <c r="J186" i="12"/>
  <c r="K186" i="12"/>
  <c r="L186" i="12"/>
  <c r="M186" i="12"/>
  <c r="N186" i="12"/>
  <c r="O186" i="12"/>
  <c r="P186" i="12"/>
  <c r="Q186" i="12"/>
  <c r="R186" i="12"/>
  <c r="E187" i="12"/>
  <c r="F187" i="12"/>
  <c r="G187" i="12"/>
  <c r="H187" i="12"/>
  <c r="I187" i="12"/>
  <c r="J187" i="12"/>
  <c r="K187" i="12"/>
  <c r="L187" i="12"/>
  <c r="M187" i="12"/>
  <c r="N187" i="12"/>
  <c r="O187" i="12"/>
  <c r="P187" i="12"/>
  <c r="Q187" i="12"/>
  <c r="R187" i="12"/>
  <c r="E188" i="12"/>
  <c r="F188" i="12"/>
  <c r="G188" i="12"/>
  <c r="H188" i="12"/>
  <c r="I188" i="12"/>
  <c r="J188" i="12"/>
  <c r="K188" i="12"/>
  <c r="L188" i="12"/>
  <c r="M188" i="12"/>
  <c r="N188" i="12"/>
  <c r="O188" i="12"/>
  <c r="P188" i="12"/>
  <c r="Q188" i="12"/>
  <c r="R188" i="12"/>
  <c r="E189" i="12"/>
  <c r="F189" i="12"/>
  <c r="G189" i="12"/>
  <c r="H189" i="12"/>
  <c r="I189" i="12"/>
  <c r="J189" i="12"/>
  <c r="K189" i="12"/>
  <c r="L189" i="12"/>
  <c r="M189" i="12"/>
  <c r="N189" i="12"/>
  <c r="O189" i="12"/>
  <c r="P189" i="12"/>
  <c r="Q189" i="12"/>
  <c r="R189" i="12"/>
  <c r="E190" i="12"/>
  <c r="F190" i="12"/>
  <c r="G190" i="12"/>
  <c r="H190" i="12"/>
  <c r="I190" i="12"/>
  <c r="J190" i="12"/>
  <c r="K190" i="12"/>
  <c r="L190" i="12"/>
  <c r="M190" i="12"/>
  <c r="N190" i="12"/>
  <c r="O190" i="12"/>
  <c r="P190" i="12"/>
  <c r="Q190" i="12"/>
  <c r="R190" i="12"/>
  <c r="E191" i="12"/>
  <c r="F191" i="12"/>
  <c r="G191" i="12"/>
  <c r="H191" i="12"/>
  <c r="I191" i="12"/>
  <c r="J191" i="12"/>
  <c r="K191" i="12"/>
  <c r="L191" i="12"/>
  <c r="M191" i="12"/>
  <c r="N191" i="12"/>
  <c r="O191" i="12"/>
  <c r="P191" i="12"/>
  <c r="Q191" i="12"/>
  <c r="R191" i="12"/>
  <c r="E192" i="12"/>
  <c r="F192" i="12"/>
  <c r="G192" i="12"/>
  <c r="H192" i="12"/>
  <c r="I192" i="12"/>
  <c r="J192" i="12"/>
  <c r="K192" i="12"/>
  <c r="L192" i="12"/>
  <c r="M192" i="12"/>
  <c r="N192" i="12"/>
  <c r="O192" i="12"/>
  <c r="P192" i="12"/>
  <c r="Q192" i="12"/>
  <c r="R192" i="12"/>
  <c r="E193" i="12"/>
  <c r="F193" i="12"/>
  <c r="G193" i="12"/>
  <c r="H193" i="12"/>
  <c r="I193" i="12"/>
  <c r="J193" i="12"/>
  <c r="K193" i="12"/>
  <c r="L193" i="12"/>
  <c r="M193" i="12"/>
  <c r="N193" i="12"/>
  <c r="O193" i="12"/>
  <c r="P193" i="12"/>
  <c r="Q193" i="12"/>
  <c r="R193" i="12"/>
  <c r="E194" i="12"/>
  <c r="F194" i="12"/>
  <c r="G194" i="12"/>
  <c r="H194" i="12"/>
  <c r="I194" i="12"/>
  <c r="J194" i="12"/>
  <c r="K194" i="12"/>
  <c r="L194" i="12"/>
  <c r="M194" i="12"/>
  <c r="N194" i="12"/>
  <c r="O194" i="12"/>
  <c r="P194" i="12"/>
  <c r="Q194" i="12"/>
  <c r="R194" i="12"/>
  <c r="E195" i="12"/>
  <c r="F195" i="12"/>
  <c r="G195" i="12"/>
  <c r="H195" i="12"/>
  <c r="I195" i="12"/>
  <c r="J195" i="12"/>
  <c r="K195" i="12"/>
  <c r="L195" i="12"/>
  <c r="M195" i="12"/>
  <c r="N195" i="12"/>
  <c r="O195" i="12"/>
  <c r="P195" i="12"/>
  <c r="Q195" i="12"/>
  <c r="R195" i="12"/>
  <c r="E196" i="12"/>
  <c r="F196" i="12"/>
  <c r="G196" i="12"/>
  <c r="H196" i="12"/>
  <c r="I196" i="12"/>
  <c r="J196" i="12"/>
  <c r="K196" i="12"/>
  <c r="L196" i="12"/>
  <c r="M196" i="12"/>
  <c r="N196" i="12"/>
  <c r="O196" i="12"/>
  <c r="P196" i="12"/>
  <c r="Q196" i="12"/>
  <c r="R196" i="12"/>
  <c r="E197" i="12"/>
  <c r="F197" i="12"/>
  <c r="G197" i="12"/>
  <c r="H197" i="12"/>
  <c r="I197" i="12"/>
  <c r="J197" i="12"/>
  <c r="K197" i="12"/>
  <c r="L197" i="12"/>
  <c r="M197" i="12"/>
  <c r="N197" i="12"/>
  <c r="O197" i="12"/>
  <c r="P197" i="12"/>
  <c r="Q197" i="12"/>
  <c r="R197" i="12"/>
  <c r="E198" i="12"/>
  <c r="F198" i="12"/>
  <c r="G198" i="12"/>
  <c r="H198" i="12"/>
  <c r="I198" i="12"/>
  <c r="J198" i="12"/>
  <c r="K198" i="12"/>
  <c r="L198" i="12"/>
  <c r="M198" i="12"/>
  <c r="N198" i="12"/>
  <c r="O198" i="12"/>
  <c r="P198" i="12"/>
  <c r="Q198" i="12"/>
  <c r="R198" i="12"/>
  <c r="E199" i="12"/>
  <c r="F199" i="12"/>
  <c r="G199" i="12"/>
  <c r="H199" i="12"/>
  <c r="I199" i="12"/>
  <c r="J199" i="12"/>
  <c r="K199" i="12"/>
  <c r="L199" i="12"/>
  <c r="M199" i="12"/>
  <c r="N199" i="12"/>
  <c r="O199" i="12"/>
  <c r="P199" i="12"/>
  <c r="Q199" i="12"/>
  <c r="R199" i="12"/>
  <c r="E200" i="12"/>
  <c r="F200" i="12"/>
  <c r="G200" i="12"/>
  <c r="H200" i="12"/>
  <c r="I200" i="12"/>
  <c r="J200" i="12"/>
  <c r="K200" i="12"/>
  <c r="L200" i="12"/>
  <c r="M200" i="12"/>
  <c r="N200" i="12"/>
  <c r="O200" i="12"/>
  <c r="P200" i="12"/>
  <c r="Q200" i="12"/>
  <c r="R200" i="12"/>
  <c r="E201" i="12"/>
  <c r="F201" i="12"/>
  <c r="G201" i="12"/>
  <c r="H201" i="12"/>
  <c r="I201" i="12"/>
  <c r="J201" i="12"/>
  <c r="K201" i="12"/>
  <c r="L201" i="12"/>
  <c r="M201" i="12"/>
  <c r="N201" i="12"/>
  <c r="O201" i="12"/>
  <c r="P201" i="12"/>
  <c r="Q201" i="12"/>
  <c r="R201" i="12"/>
  <c r="E202" i="12"/>
  <c r="F202" i="12"/>
  <c r="G202" i="12"/>
  <c r="H202" i="12"/>
  <c r="I202" i="12"/>
  <c r="J202" i="12"/>
  <c r="K202" i="12"/>
  <c r="L202" i="12"/>
  <c r="M202" i="12"/>
  <c r="N202" i="12"/>
  <c r="O202" i="12"/>
  <c r="P202" i="12"/>
  <c r="Q202" i="12"/>
  <c r="R202" i="12"/>
  <c r="E203" i="12"/>
  <c r="F203" i="12"/>
  <c r="G203" i="12"/>
  <c r="H203" i="12"/>
  <c r="I203" i="12"/>
  <c r="J203" i="12"/>
  <c r="K203" i="12"/>
  <c r="L203" i="12"/>
  <c r="M203" i="12"/>
  <c r="N203" i="12"/>
  <c r="O203" i="12"/>
  <c r="P203" i="12"/>
  <c r="Q203" i="12"/>
  <c r="R203" i="12"/>
  <c r="E204" i="12"/>
  <c r="F204" i="12"/>
  <c r="G204" i="12"/>
  <c r="H204" i="12"/>
  <c r="I204" i="12"/>
  <c r="J204" i="12"/>
  <c r="K204" i="12"/>
  <c r="L204" i="12"/>
  <c r="M204" i="12"/>
  <c r="N204" i="12"/>
  <c r="O204" i="12"/>
  <c r="P204" i="12"/>
  <c r="Q204" i="12"/>
  <c r="R204" i="12"/>
  <c r="E205" i="12"/>
  <c r="F205" i="12"/>
  <c r="G205" i="12"/>
  <c r="H205" i="12"/>
  <c r="I205" i="12"/>
  <c r="J205" i="12"/>
  <c r="K205" i="12"/>
  <c r="L205" i="12"/>
  <c r="M205" i="12"/>
  <c r="N205" i="12"/>
  <c r="O205" i="12"/>
  <c r="P205" i="12"/>
  <c r="Q205" i="12"/>
  <c r="R205" i="12"/>
  <c r="E206" i="12"/>
  <c r="F206" i="12"/>
  <c r="G206" i="12"/>
  <c r="H206" i="12"/>
  <c r="I206" i="12"/>
  <c r="J206" i="12"/>
  <c r="K206" i="12"/>
  <c r="L206" i="12"/>
  <c r="M206" i="12"/>
  <c r="N206" i="12"/>
  <c r="O206" i="12"/>
  <c r="P206" i="12"/>
  <c r="Q206" i="12"/>
  <c r="R206" i="12"/>
  <c r="E207" i="12"/>
  <c r="F207" i="12"/>
  <c r="G207" i="12"/>
  <c r="H207" i="12"/>
  <c r="I207" i="12"/>
  <c r="J207" i="12"/>
  <c r="K207" i="12"/>
  <c r="L207" i="12"/>
  <c r="M207" i="12"/>
  <c r="N207" i="12"/>
  <c r="O207" i="12"/>
  <c r="P207" i="12"/>
  <c r="Q207" i="12"/>
  <c r="R207" i="12"/>
  <c r="E208" i="12"/>
  <c r="F208" i="12"/>
  <c r="G208" i="12"/>
  <c r="H208" i="12"/>
  <c r="I208" i="12"/>
  <c r="J208" i="12"/>
  <c r="K208" i="12"/>
  <c r="L208" i="12"/>
  <c r="M208" i="12"/>
  <c r="N208" i="12"/>
  <c r="O208" i="12"/>
  <c r="P208" i="12"/>
  <c r="Q208" i="12"/>
  <c r="R208" i="12"/>
  <c r="E209" i="12"/>
  <c r="F209" i="12"/>
  <c r="G209" i="12"/>
  <c r="H209" i="12"/>
  <c r="I209" i="12"/>
  <c r="J209" i="12"/>
  <c r="K209" i="12"/>
  <c r="L209" i="12"/>
  <c r="M209" i="12"/>
  <c r="N209" i="12"/>
  <c r="O209" i="12"/>
  <c r="P209" i="12"/>
  <c r="Q209" i="12"/>
  <c r="R209" i="12"/>
  <c r="E210" i="12"/>
  <c r="F210" i="12"/>
  <c r="G210" i="12"/>
  <c r="H210" i="12"/>
  <c r="I210" i="12"/>
  <c r="J210" i="12"/>
  <c r="K210" i="12"/>
  <c r="L210" i="12"/>
  <c r="M210" i="12"/>
  <c r="N210" i="12"/>
  <c r="O210" i="12"/>
  <c r="P210" i="12"/>
  <c r="Q210" i="12"/>
  <c r="R210" i="12"/>
  <c r="E211" i="12"/>
  <c r="F211" i="12"/>
  <c r="G211" i="12"/>
  <c r="H211" i="12"/>
  <c r="I211" i="12"/>
  <c r="J211" i="12"/>
  <c r="K211" i="12"/>
  <c r="L211" i="12"/>
  <c r="M211" i="12"/>
  <c r="N211" i="12"/>
  <c r="O211" i="12"/>
  <c r="P211" i="12"/>
  <c r="Q211" i="12"/>
  <c r="R211" i="12"/>
  <c r="E212" i="12"/>
  <c r="F212" i="12"/>
  <c r="G212" i="12"/>
  <c r="H212" i="12"/>
  <c r="I212" i="12"/>
  <c r="J212" i="12"/>
  <c r="K212" i="12"/>
  <c r="L212" i="12"/>
  <c r="M212" i="12"/>
  <c r="N212" i="12"/>
  <c r="O212" i="12"/>
  <c r="P212" i="12"/>
  <c r="Q212" i="12"/>
  <c r="R212" i="12"/>
  <c r="E213" i="12"/>
  <c r="F213" i="12"/>
  <c r="G213" i="12"/>
  <c r="H213" i="12"/>
  <c r="I213" i="12"/>
  <c r="J213" i="12"/>
  <c r="K213" i="12"/>
  <c r="L213" i="12"/>
  <c r="M213" i="12"/>
  <c r="N213" i="12"/>
  <c r="O213" i="12"/>
  <c r="P213" i="12"/>
  <c r="Q213" i="12"/>
  <c r="R213" i="12"/>
  <c r="E214" i="12"/>
  <c r="F214" i="12"/>
  <c r="G214" i="12"/>
  <c r="H214" i="12"/>
  <c r="I214" i="12"/>
  <c r="J214" i="12"/>
  <c r="K214" i="12"/>
  <c r="L214" i="12"/>
  <c r="M214" i="12"/>
  <c r="N214" i="12"/>
  <c r="O214" i="12"/>
  <c r="P214" i="12"/>
  <c r="Q214" i="12"/>
  <c r="R214" i="12"/>
  <c r="E215" i="12"/>
  <c r="F215" i="12"/>
  <c r="G215" i="12"/>
  <c r="H215" i="12"/>
  <c r="I215" i="12"/>
  <c r="J215" i="12"/>
  <c r="K215" i="12"/>
  <c r="L215" i="12"/>
  <c r="M215" i="12"/>
  <c r="N215" i="12"/>
  <c r="O215" i="12"/>
  <c r="P215" i="12"/>
  <c r="Q215" i="12"/>
  <c r="R215" i="12"/>
  <c r="E216" i="12"/>
  <c r="F216" i="12"/>
  <c r="G216" i="12"/>
  <c r="H216" i="12"/>
  <c r="I216" i="12"/>
  <c r="J216" i="12"/>
  <c r="K216" i="12"/>
  <c r="L216" i="12"/>
  <c r="M216" i="12"/>
  <c r="N216" i="12"/>
  <c r="O216" i="12"/>
  <c r="P216" i="12"/>
  <c r="Q216" i="12"/>
  <c r="R216" i="12"/>
  <c r="E217" i="12"/>
  <c r="F217" i="12"/>
  <c r="G217" i="12"/>
  <c r="H217" i="12"/>
  <c r="I217" i="12"/>
  <c r="J217" i="12"/>
  <c r="K217" i="12"/>
  <c r="L217" i="12"/>
  <c r="M217" i="12"/>
  <c r="N217" i="12"/>
  <c r="O217" i="12"/>
  <c r="P217" i="12"/>
  <c r="Q217" i="12"/>
  <c r="R217" i="12"/>
  <c r="E218" i="12"/>
  <c r="F218" i="12"/>
  <c r="G218" i="12"/>
  <c r="H218" i="12"/>
  <c r="I218" i="12"/>
  <c r="J218" i="12"/>
  <c r="K218" i="12"/>
  <c r="L218" i="12"/>
  <c r="M218" i="12"/>
  <c r="N218" i="12"/>
  <c r="O218" i="12"/>
  <c r="P218" i="12"/>
  <c r="Q218" i="12"/>
  <c r="R218" i="12"/>
  <c r="E219" i="12"/>
  <c r="F219" i="12"/>
  <c r="G219" i="12"/>
  <c r="H219" i="12"/>
  <c r="I219" i="12"/>
  <c r="J219" i="12"/>
  <c r="K219" i="12"/>
  <c r="L219" i="12"/>
  <c r="M219" i="12"/>
  <c r="N219" i="12"/>
  <c r="O219" i="12"/>
  <c r="P219" i="12"/>
  <c r="Q219" i="12"/>
  <c r="R219" i="12"/>
  <c r="E220" i="12"/>
  <c r="F220" i="12"/>
  <c r="G220" i="12"/>
  <c r="H220" i="12"/>
  <c r="I220" i="12"/>
  <c r="J220" i="12"/>
  <c r="K220" i="12"/>
  <c r="L220" i="12"/>
  <c r="M220" i="12"/>
  <c r="N220" i="12"/>
  <c r="O220" i="12"/>
  <c r="P220" i="12"/>
  <c r="Q220" i="12"/>
  <c r="R220" i="12"/>
  <c r="E221" i="12"/>
  <c r="F221" i="12"/>
  <c r="G221" i="12"/>
  <c r="H221" i="12"/>
  <c r="I221" i="12"/>
  <c r="J221" i="12"/>
  <c r="K221" i="12"/>
  <c r="L221" i="12"/>
  <c r="M221" i="12"/>
  <c r="N221" i="12"/>
  <c r="O221" i="12"/>
  <c r="P221" i="12"/>
  <c r="Q221" i="12"/>
  <c r="R221" i="12"/>
  <c r="E222" i="12"/>
  <c r="F222" i="12"/>
  <c r="G222" i="12"/>
  <c r="H222" i="12"/>
  <c r="I222" i="12"/>
  <c r="J222" i="12"/>
  <c r="K222" i="12"/>
  <c r="L222" i="12"/>
  <c r="M222" i="12"/>
  <c r="N222" i="12"/>
  <c r="O222" i="12"/>
  <c r="P222" i="12"/>
  <c r="Q222" i="12"/>
  <c r="R222" i="12"/>
  <c r="E223" i="12"/>
  <c r="F223" i="12"/>
  <c r="G223" i="12"/>
  <c r="H223" i="12"/>
  <c r="I223" i="12"/>
  <c r="J223" i="12"/>
  <c r="K223" i="12"/>
  <c r="L223" i="12"/>
  <c r="M223" i="12"/>
  <c r="N223" i="12"/>
  <c r="O223" i="12"/>
  <c r="P223" i="12"/>
  <c r="Q223" i="12"/>
  <c r="R223" i="12"/>
  <c r="E224" i="12"/>
  <c r="F224" i="12"/>
  <c r="G224" i="12"/>
  <c r="H224" i="12"/>
  <c r="I224" i="12"/>
  <c r="J224" i="12"/>
  <c r="K224" i="12"/>
  <c r="L224" i="12"/>
  <c r="M224" i="12"/>
  <c r="N224" i="12"/>
  <c r="O224" i="12"/>
  <c r="P224" i="12"/>
  <c r="Q224" i="12"/>
  <c r="R224" i="12"/>
  <c r="E225" i="12"/>
  <c r="F225" i="12"/>
  <c r="G225" i="12"/>
  <c r="H225" i="12"/>
  <c r="I225" i="12"/>
  <c r="J225" i="12"/>
  <c r="K225" i="12"/>
  <c r="L225" i="12"/>
  <c r="M225" i="12"/>
  <c r="N225" i="12"/>
  <c r="O225" i="12"/>
  <c r="P225" i="12"/>
  <c r="Q225" i="12"/>
  <c r="R225" i="12"/>
  <c r="E226" i="12"/>
  <c r="F226" i="12"/>
  <c r="G226" i="12"/>
  <c r="H226" i="12"/>
  <c r="I226" i="12"/>
  <c r="J226" i="12"/>
  <c r="K226" i="12"/>
  <c r="L226" i="12"/>
  <c r="M226" i="12"/>
  <c r="N226" i="12"/>
  <c r="O226" i="12"/>
  <c r="P226" i="12"/>
  <c r="Q226" i="12"/>
  <c r="R226" i="12"/>
  <c r="E227" i="12"/>
  <c r="F227" i="12"/>
  <c r="G227" i="12"/>
  <c r="H227" i="12"/>
  <c r="I227" i="12"/>
  <c r="J227" i="12"/>
  <c r="K227" i="12"/>
  <c r="L227" i="12"/>
  <c r="M227" i="12"/>
  <c r="N227" i="12"/>
  <c r="O227" i="12"/>
  <c r="P227" i="12"/>
  <c r="Q227" i="12"/>
  <c r="R227" i="12"/>
  <c r="E228" i="12"/>
  <c r="F228" i="12"/>
  <c r="G228" i="12"/>
  <c r="H228" i="12"/>
  <c r="I228" i="12"/>
  <c r="J228" i="12"/>
  <c r="K228" i="12"/>
  <c r="L228" i="12"/>
  <c r="M228" i="12"/>
  <c r="N228" i="12"/>
  <c r="O228" i="12"/>
  <c r="P228" i="12"/>
  <c r="Q228" i="12"/>
  <c r="R228" i="12"/>
  <c r="E229" i="12"/>
  <c r="F229" i="12"/>
  <c r="G229" i="12"/>
  <c r="H229" i="12"/>
  <c r="I229" i="12"/>
  <c r="J229" i="12"/>
  <c r="K229" i="12"/>
  <c r="L229" i="12"/>
  <c r="M229" i="12"/>
  <c r="N229" i="12"/>
  <c r="O229" i="12"/>
  <c r="P229" i="12"/>
  <c r="Q229" i="12"/>
  <c r="R229" i="12"/>
  <c r="E230" i="12"/>
  <c r="F230" i="12"/>
  <c r="G230" i="12"/>
  <c r="H230" i="12"/>
  <c r="I230" i="12"/>
  <c r="J230" i="12"/>
  <c r="K230" i="12"/>
  <c r="L230" i="12"/>
  <c r="M230" i="12"/>
  <c r="N230" i="12"/>
  <c r="O230" i="12"/>
  <c r="P230" i="12"/>
  <c r="Q230" i="12"/>
  <c r="R230" i="12"/>
  <c r="E231" i="12"/>
  <c r="F231" i="12"/>
  <c r="G231" i="12"/>
  <c r="H231" i="12"/>
  <c r="I231" i="12"/>
  <c r="J231" i="12"/>
  <c r="K231" i="12"/>
  <c r="L231" i="12"/>
  <c r="M231" i="12"/>
  <c r="N231" i="12"/>
  <c r="O231" i="12"/>
  <c r="P231" i="12"/>
  <c r="Q231" i="12"/>
  <c r="R231" i="12"/>
  <c r="E232" i="12"/>
  <c r="F232" i="12"/>
  <c r="G232" i="12"/>
  <c r="H232" i="12"/>
  <c r="I232" i="12"/>
  <c r="J232" i="12"/>
  <c r="K232" i="12"/>
  <c r="L232" i="12"/>
  <c r="M232" i="12"/>
  <c r="N232" i="12"/>
  <c r="O232" i="12"/>
  <c r="P232" i="12"/>
  <c r="Q232" i="12"/>
  <c r="R232" i="12"/>
  <c r="E233" i="12"/>
  <c r="F233" i="12"/>
  <c r="G233" i="12"/>
  <c r="H233" i="12"/>
  <c r="I233" i="12"/>
  <c r="J233" i="12"/>
  <c r="K233" i="12"/>
  <c r="L233" i="12"/>
  <c r="M233" i="12"/>
  <c r="N233" i="12"/>
  <c r="O233" i="12"/>
  <c r="P233" i="12"/>
  <c r="Q233" i="12"/>
  <c r="R233" i="12"/>
  <c r="E234" i="12"/>
  <c r="F234" i="12"/>
  <c r="G234" i="12"/>
  <c r="H234" i="12"/>
  <c r="I234" i="12"/>
  <c r="J234" i="12"/>
  <c r="K234" i="12"/>
  <c r="L234" i="12"/>
  <c r="M234" i="12"/>
  <c r="N234" i="12"/>
  <c r="O234" i="12"/>
  <c r="P234" i="12"/>
  <c r="Q234" i="12"/>
  <c r="R234" i="12"/>
  <c r="E235" i="12"/>
  <c r="F235" i="12"/>
  <c r="G235" i="12"/>
  <c r="H235" i="12"/>
  <c r="I235" i="12"/>
  <c r="J235" i="12"/>
  <c r="K235" i="12"/>
  <c r="L235" i="12"/>
  <c r="M235" i="12"/>
  <c r="N235" i="12"/>
  <c r="O235" i="12"/>
  <c r="P235" i="12"/>
  <c r="Q235" i="12"/>
  <c r="R235" i="12"/>
  <c r="E236" i="12"/>
  <c r="F236" i="12"/>
  <c r="G236" i="12"/>
  <c r="H236" i="12"/>
  <c r="I236" i="12"/>
  <c r="J236" i="12"/>
  <c r="K236" i="12"/>
  <c r="L236" i="12"/>
  <c r="M236" i="12"/>
  <c r="N236" i="12"/>
  <c r="O236" i="12"/>
  <c r="P236" i="12"/>
  <c r="Q236" i="12"/>
  <c r="R236" i="12"/>
  <c r="E237" i="12"/>
  <c r="F237" i="12"/>
  <c r="G237" i="12"/>
  <c r="H237" i="12"/>
  <c r="I237" i="12"/>
  <c r="J237" i="12"/>
  <c r="K237" i="12"/>
  <c r="L237" i="12"/>
  <c r="M237" i="12"/>
  <c r="N237" i="12"/>
  <c r="O237" i="12"/>
  <c r="P237" i="12"/>
  <c r="Q237" i="12"/>
  <c r="R237" i="12"/>
  <c r="E238" i="12"/>
  <c r="F238" i="12"/>
  <c r="G238" i="12"/>
  <c r="H238" i="12"/>
  <c r="I238" i="12"/>
  <c r="J238" i="12"/>
  <c r="K238" i="12"/>
  <c r="L238" i="12"/>
  <c r="M238" i="12"/>
  <c r="N238" i="12"/>
  <c r="O238" i="12"/>
  <c r="P238" i="12"/>
  <c r="Q238" i="12"/>
  <c r="R238" i="12"/>
  <c r="E239" i="12"/>
  <c r="F239" i="12"/>
  <c r="G239" i="12"/>
  <c r="H239" i="12"/>
  <c r="I239" i="12"/>
  <c r="J239" i="12"/>
  <c r="K239" i="12"/>
  <c r="L239" i="12"/>
  <c r="M239" i="12"/>
  <c r="N239" i="12"/>
  <c r="O239" i="12"/>
  <c r="P239" i="12"/>
  <c r="Q239" i="12"/>
  <c r="R239" i="12"/>
  <c r="E240" i="12"/>
  <c r="F240" i="12"/>
  <c r="G240" i="12"/>
  <c r="H240" i="12"/>
  <c r="I240" i="12"/>
  <c r="J240" i="12"/>
  <c r="K240" i="12"/>
  <c r="L240" i="12"/>
  <c r="M240" i="12"/>
  <c r="N240" i="12"/>
  <c r="O240" i="12"/>
  <c r="P240" i="12"/>
  <c r="Q240" i="12"/>
  <c r="R240" i="12"/>
  <c r="E241" i="12"/>
  <c r="F241" i="12"/>
  <c r="G241" i="12"/>
  <c r="H241" i="12"/>
  <c r="I241" i="12"/>
  <c r="J241" i="12"/>
  <c r="K241" i="12"/>
  <c r="L241" i="12"/>
  <c r="M241" i="12"/>
  <c r="N241" i="12"/>
  <c r="O241" i="12"/>
  <c r="P241" i="12"/>
  <c r="Q241" i="12"/>
  <c r="R241" i="12"/>
  <c r="E242" i="12"/>
  <c r="F242" i="12"/>
  <c r="G242" i="12"/>
  <c r="H242" i="12"/>
  <c r="I242" i="12"/>
  <c r="J242" i="12"/>
  <c r="K242" i="12"/>
  <c r="L242" i="12"/>
  <c r="M242" i="12"/>
  <c r="N242" i="12"/>
  <c r="O242" i="12"/>
  <c r="P242" i="12"/>
  <c r="Q242" i="12"/>
  <c r="R242" i="12"/>
  <c r="E243" i="12"/>
  <c r="F243" i="12"/>
  <c r="G243" i="12"/>
  <c r="H243" i="12"/>
  <c r="I243" i="12"/>
  <c r="J243" i="12"/>
  <c r="K243" i="12"/>
  <c r="L243" i="12"/>
  <c r="M243" i="12"/>
  <c r="N243" i="12"/>
  <c r="O243" i="12"/>
  <c r="P243" i="12"/>
  <c r="Q243" i="12"/>
  <c r="R243" i="12"/>
  <c r="E244" i="12"/>
  <c r="F244" i="12"/>
  <c r="G244" i="12"/>
  <c r="H244" i="12"/>
  <c r="I244" i="12"/>
  <c r="J244" i="12"/>
  <c r="K244" i="12"/>
  <c r="L244" i="12"/>
  <c r="M244" i="12"/>
  <c r="N244" i="12"/>
  <c r="O244" i="12"/>
  <c r="P244" i="12"/>
  <c r="Q244" i="12"/>
  <c r="R244" i="12"/>
  <c r="E245" i="12"/>
  <c r="F245" i="12"/>
  <c r="G245" i="12"/>
  <c r="H245" i="12"/>
  <c r="I245" i="12"/>
  <c r="J245" i="12"/>
  <c r="K245" i="12"/>
  <c r="L245" i="12"/>
  <c r="M245" i="12"/>
  <c r="N245" i="12"/>
  <c r="O245" i="12"/>
  <c r="P245" i="12"/>
  <c r="Q245" i="12"/>
  <c r="R245" i="12"/>
  <c r="E246" i="12"/>
  <c r="F246" i="12"/>
  <c r="G246" i="12"/>
  <c r="H246" i="12"/>
  <c r="I246" i="12"/>
  <c r="J246" i="12"/>
  <c r="K246" i="12"/>
  <c r="L246" i="12"/>
  <c r="M246" i="12"/>
  <c r="N246" i="12"/>
  <c r="O246" i="12"/>
  <c r="P246" i="12"/>
  <c r="Q246" i="12"/>
  <c r="R246" i="12"/>
  <c r="E247" i="12"/>
  <c r="F247" i="12"/>
  <c r="G247" i="12"/>
  <c r="H247" i="12"/>
  <c r="I247" i="12"/>
  <c r="J247" i="12"/>
  <c r="K247" i="12"/>
  <c r="L247" i="12"/>
  <c r="M247" i="12"/>
  <c r="N247" i="12"/>
  <c r="O247" i="12"/>
  <c r="P247" i="12"/>
  <c r="Q247" i="12"/>
  <c r="R247" i="12"/>
  <c r="E248" i="12"/>
  <c r="F248" i="12"/>
  <c r="G248" i="12"/>
  <c r="H248" i="12"/>
  <c r="I248" i="12"/>
  <c r="J248" i="12"/>
  <c r="K248" i="12"/>
  <c r="L248" i="12"/>
  <c r="M248" i="12"/>
  <c r="N248" i="12"/>
  <c r="O248" i="12"/>
  <c r="P248" i="12"/>
  <c r="Q248" i="12"/>
  <c r="R248" i="12"/>
  <c r="E249" i="12"/>
  <c r="F249" i="12"/>
  <c r="G249" i="12"/>
  <c r="H249" i="12"/>
  <c r="I249" i="12"/>
  <c r="J249" i="12"/>
  <c r="K249" i="12"/>
  <c r="L249" i="12"/>
  <c r="M249" i="12"/>
  <c r="N249" i="12"/>
  <c r="O249" i="12"/>
  <c r="P249" i="12"/>
  <c r="Q249" i="12"/>
  <c r="R249" i="12"/>
  <c r="E250" i="12"/>
  <c r="F250" i="12"/>
  <c r="G250" i="12"/>
  <c r="H250" i="12"/>
  <c r="I250" i="12"/>
  <c r="J250" i="12"/>
  <c r="K250" i="12"/>
  <c r="L250" i="12"/>
  <c r="M250" i="12"/>
  <c r="N250" i="12"/>
  <c r="O250" i="12"/>
  <c r="P250" i="12"/>
  <c r="Q250" i="12"/>
  <c r="R250" i="12"/>
  <c r="E251" i="12"/>
  <c r="F251" i="12"/>
  <c r="G251" i="12"/>
  <c r="H251" i="12"/>
  <c r="I251" i="12"/>
  <c r="J251" i="12"/>
  <c r="K251" i="12"/>
  <c r="L251" i="12"/>
  <c r="M251" i="12"/>
  <c r="N251" i="12"/>
  <c r="O251" i="12"/>
  <c r="P251" i="12"/>
  <c r="Q251" i="12"/>
  <c r="R251" i="12"/>
  <c r="E252" i="12"/>
  <c r="F252" i="12"/>
  <c r="G252" i="12"/>
  <c r="H252" i="12"/>
  <c r="I252" i="12"/>
  <c r="J252" i="12"/>
  <c r="K252" i="12"/>
  <c r="L252" i="12"/>
  <c r="M252" i="12"/>
  <c r="N252" i="12"/>
  <c r="O252" i="12"/>
  <c r="P252" i="12"/>
  <c r="Q252" i="12"/>
  <c r="R252" i="12"/>
  <c r="E253" i="12"/>
  <c r="F253" i="12"/>
  <c r="G253" i="12"/>
  <c r="H253" i="12"/>
  <c r="I253" i="12"/>
  <c r="J253" i="12"/>
  <c r="K253" i="12"/>
  <c r="L253" i="12"/>
  <c r="M253" i="12"/>
  <c r="N253" i="12"/>
  <c r="O253" i="12"/>
  <c r="P253" i="12"/>
  <c r="Q253" i="12"/>
  <c r="R253" i="12"/>
  <c r="E254" i="12"/>
  <c r="F254" i="12"/>
  <c r="G254" i="12"/>
  <c r="H254" i="12"/>
  <c r="I254" i="12"/>
  <c r="J254" i="12"/>
  <c r="K254" i="12"/>
  <c r="L254" i="12"/>
  <c r="M254" i="12"/>
  <c r="N254" i="12"/>
  <c r="O254" i="12"/>
  <c r="P254" i="12"/>
  <c r="Q254" i="12"/>
  <c r="R254" i="12"/>
  <c r="E255" i="12"/>
  <c r="F255" i="12"/>
  <c r="G255" i="12"/>
  <c r="H255" i="12"/>
  <c r="I255" i="12"/>
  <c r="J255" i="12"/>
  <c r="K255" i="12"/>
  <c r="L255" i="12"/>
  <c r="M255" i="12"/>
  <c r="N255" i="12"/>
  <c r="O255" i="12"/>
  <c r="P255" i="12"/>
  <c r="Q255" i="12"/>
  <c r="R255" i="12"/>
  <c r="E256" i="12"/>
  <c r="F256" i="12"/>
  <c r="G256" i="12"/>
  <c r="H256" i="12"/>
  <c r="I256" i="12"/>
  <c r="J256" i="12"/>
  <c r="K256" i="12"/>
  <c r="L256" i="12"/>
  <c r="M256" i="12"/>
  <c r="N256" i="12"/>
  <c r="O256" i="12"/>
  <c r="P256" i="12"/>
  <c r="Q256" i="12"/>
  <c r="R256" i="12"/>
  <c r="E257" i="12"/>
  <c r="F257" i="12"/>
  <c r="G257" i="12"/>
  <c r="H257" i="12"/>
  <c r="I257" i="12"/>
  <c r="J257" i="12"/>
  <c r="K257" i="12"/>
  <c r="L257" i="12"/>
  <c r="M257" i="12"/>
  <c r="N257" i="12"/>
  <c r="O257" i="12"/>
  <c r="P257" i="12"/>
  <c r="Q257" i="12"/>
  <c r="R257" i="12"/>
  <c r="E258" i="12"/>
  <c r="F258" i="12"/>
  <c r="G258" i="12"/>
  <c r="H258" i="12"/>
  <c r="I258" i="12"/>
  <c r="J258" i="12"/>
  <c r="K258" i="12"/>
  <c r="L258" i="12"/>
  <c r="M258" i="12"/>
  <c r="N258" i="12"/>
  <c r="O258" i="12"/>
  <c r="P258" i="12"/>
  <c r="Q258" i="12"/>
  <c r="R258" i="12"/>
  <c r="E259" i="12"/>
  <c r="F259" i="12"/>
  <c r="G259" i="12"/>
  <c r="H259" i="12"/>
  <c r="I259" i="12"/>
  <c r="J259" i="12"/>
  <c r="K259" i="12"/>
  <c r="L259" i="12"/>
  <c r="M259" i="12"/>
  <c r="N259" i="12"/>
  <c r="O259" i="12"/>
  <c r="P259" i="12"/>
  <c r="Q259" i="12"/>
  <c r="R259" i="12"/>
  <c r="E260" i="12"/>
  <c r="F260" i="12"/>
  <c r="G260" i="12"/>
  <c r="H260" i="12"/>
  <c r="I260" i="12"/>
  <c r="J260" i="12"/>
  <c r="K260" i="12"/>
  <c r="L260" i="12"/>
  <c r="M260" i="12"/>
  <c r="N260" i="12"/>
  <c r="O260" i="12"/>
  <c r="P260" i="12"/>
  <c r="Q260" i="12"/>
  <c r="R260" i="12"/>
  <c r="E261" i="12"/>
  <c r="F261" i="12"/>
  <c r="G261" i="12"/>
  <c r="H261" i="12"/>
  <c r="I261" i="12"/>
  <c r="J261" i="12"/>
  <c r="K261" i="12"/>
  <c r="L261" i="12"/>
  <c r="M261" i="12"/>
  <c r="N261" i="12"/>
  <c r="O261" i="12"/>
  <c r="P261" i="12"/>
  <c r="Q261" i="12"/>
  <c r="R261" i="12"/>
  <c r="E262" i="12"/>
  <c r="F262" i="12"/>
  <c r="G262" i="12"/>
  <c r="H262" i="12"/>
  <c r="I262" i="12"/>
  <c r="J262" i="12"/>
  <c r="K262" i="12"/>
  <c r="L262" i="12"/>
  <c r="M262" i="12"/>
  <c r="N262" i="12"/>
  <c r="O262" i="12"/>
  <c r="P262" i="12"/>
  <c r="Q262" i="12"/>
  <c r="R262" i="12"/>
  <c r="E263" i="12"/>
  <c r="F263" i="12"/>
  <c r="G263" i="12"/>
  <c r="H263" i="12"/>
  <c r="I263" i="12"/>
  <c r="J263" i="12"/>
  <c r="K263" i="12"/>
  <c r="L263" i="12"/>
  <c r="M263" i="12"/>
  <c r="N263" i="12"/>
  <c r="O263" i="12"/>
  <c r="P263" i="12"/>
  <c r="Q263" i="12"/>
  <c r="R263" i="12"/>
  <c r="E264" i="12"/>
  <c r="F264" i="12"/>
  <c r="G264" i="12"/>
  <c r="H264" i="12"/>
  <c r="I264" i="12"/>
  <c r="J264" i="12"/>
  <c r="K264" i="12"/>
  <c r="L264" i="12"/>
  <c r="M264" i="12"/>
  <c r="N264" i="12"/>
  <c r="O264" i="12"/>
  <c r="P264" i="12"/>
  <c r="Q264" i="12"/>
  <c r="R264" i="12"/>
  <c r="E265" i="12"/>
  <c r="F265" i="12"/>
  <c r="G265" i="12"/>
  <c r="H265" i="12"/>
  <c r="I265" i="12"/>
  <c r="J265" i="12"/>
  <c r="K265" i="12"/>
  <c r="L265" i="12"/>
  <c r="M265" i="12"/>
  <c r="N265" i="12"/>
  <c r="O265" i="12"/>
  <c r="P265" i="12"/>
  <c r="Q265" i="12"/>
  <c r="R265" i="12"/>
  <c r="E266" i="12"/>
  <c r="F266" i="12"/>
  <c r="G266" i="12"/>
  <c r="H266" i="12"/>
  <c r="I266" i="12"/>
  <c r="J266" i="12"/>
  <c r="K266" i="12"/>
  <c r="L266" i="12"/>
  <c r="M266" i="12"/>
  <c r="N266" i="12"/>
  <c r="O266" i="12"/>
  <c r="P266" i="12"/>
  <c r="Q266" i="12"/>
  <c r="R266" i="12"/>
  <c r="E267" i="12"/>
  <c r="F267" i="12"/>
  <c r="G267" i="12"/>
  <c r="H267" i="12"/>
  <c r="I267" i="12"/>
  <c r="J267" i="12"/>
  <c r="K267" i="12"/>
  <c r="L267" i="12"/>
  <c r="M267" i="12"/>
  <c r="N267" i="12"/>
  <c r="O267" i="12"/>
  <c r="P267" i="12"/>
  <c r="Q267" i="12"/>
  <c r="R267" i="12"/>
  <c r="E268" i="12"/>
  <c r="F268" i="12"/>
  <c r="G268" i="12"/>
  <c r="H268" i="12"/>
  <c r="I268" i="12"/>
  <c r="J268" i="12"/>
  <c r="K268" i="12"/>
  <c r="L268" i="12"/>
  <c r="M268" i="12"/>
  <c r="N268" i="12"/>
  <c r="O268" i="12"/>
  <c r="P268" i="12"/>
  <c r="Q268" i="12"/>
  <c r="R268" i="12"/>
  <c r="E269" i="12"/>
  <c r="F269" i="12"/>
  <c r="G269" i="12"/>
  <c r="H269" i="12"/>
  <c r="I269" i="12"/>
  <c r="J269" i="12"/>
  <c r="K269" i="12"/>
  <c r="L269" i="12"/>
  <c r="M269" i="12"/>
  <c r="N269" i="12"/>
  <c r="O269" i="12"/>
  <c r="P269" i="12"/>
  <c r="Q269" i="12"/>
  <c r="R269" i="12"/>
  <c r="E270" i="12"/>
  <c r="F270" i="12"/>
  <c r="G270" i="12"/>
  <c r="H270" i="12"/>
  <c r="I270" i="12"/>
  <c r="J270" i="12"/>
  <c r="K270" i="12"/>
  <c r="L270" i="12"/>
  <c r="M270" i="12"/>
  <c r="N270" i="12"/>
  <c r="O270" i="12"/>
  <c r="P270" i="12"/>
  <c r="Q270" i="12"/>
  <c r="R270" i="12"/>
  <c r="E271" i="12"/>
  <c r="F271" i="12"/>
  <c r="G271" i="12"/>
  <c r="H271" i="12"/>
  <c r="I271" i="12"/>
  <c r="J271" i="12"/>
  <c r="K271" i="12"/>
  <c r="L271" i="12"/>
  <c r="M271" i="12"/>
  <c r="N271" i="12"/>
  <c r="O271" i="12"/>
  <c r="P271" i="12"/>
  <c r="Q271" i="12"/>
  <c r="R271" i="12"/>
  <c r="E272" i="12"/>
  <c r="F272" i="12"/>
  <c r="G272" i="12"/>
  <c r="H272" i="12"/>
  <c r="I272" i="12"/>
  <c r="J272" i="12"/>
  <c r="K272" i="12"/>
  <c r="L272" i="12"/>
  <c r="M272" i="12"/>
  <c r="N272" i="12"/>
  <c r="O272" i="12"/>
  <c r="P272" i="12"/>
  <c r="Q272" i="12"/>
  <c r="R272" i="12"/>
  <c r="E273" i="12"/>
  <c r="F273" i="12"/>
  <c r="G273" i="12"/>
  <c r="H273" i="12"/>
  <c r="I273" i="12"/>
  <c r="J273" i="12"/>
  <c r="K273" i="12"/>
  <c r="L273" i="12"/>
  <c r="M273" i="12"/>
  <c r="N273" i="12"/>
  <c r="O273" i="12"/>
  <c r="P273" i="12"/>
  <c r="Q273" i="12"/>
  <c r="R273" i="12"/>
  <c r="E274" i="12"/>
  <c r="F274" i="12"/>
  <c r="G274" i="12"/>
  <c r="H274" i="12"/>
  <c r="I274" i="12"/>
  <c r="J274" i="12"/>
  <c r="K274" i="12"/>
  <c r="L274" i="12"/>
  <c r="M274" i="12"/>
  <c r="N274" i="12"/>
  <c r="O274" i="12"/>
  <c r="P274" i="12"/>
  <c r="Q274" i="12"/>
  <c r="R274" i="12"/>
  <c r="E275" i="12"/>
  <c r="F275" i="12"/>
  <c r="G275" i="12"/>
  <c r="H275" i="12"/>
  <c r="I275" i="12"/>
  <c r="J275" i="12"/>
  <c r="K275" i="12"/>
  <c r="L275" i="12"/>
  <c r="M275" i="12"/>
  <c r="N275" i="12"/>
  <c r="O275" i="12"/>
  <c r="P275" i="12"/>
  <c r="Q275" i="12"/>
  <c r="R275" i="12"/>
  <c r="E276" i="12"/>
  <c r="F276" i="12"/>
  <c r="G276" i="12"/>
  <c r="H276" i="12"/>
  <c r="I276" i="12"/>
  <c r="J276" i="12"/>
  <c r="K276" i="12"/>
  <c r="L276" i="12"/>
  <c r="M276" i="12"/>
  <c r="N276" i="12"/>
  <c r="O276" i="12"/>
  <c r="P276" i="12"/>
  <c r="Q276" i="12"/>
  <c r="R276" i="12"/>
  <c r="E277" i="12"/>
  <c r="F277" i="12"/>
  <c r="G277" i="12"/>
  <c r="H277" i="12"/>
  <c r="I277" i="12"/>
  <c r="J277" i="12"/>
  <c r="K277" i="12"/>
  <c r="L277" i="12"/>
  <c r="M277" i="12"/>
  <c r="N277" i="12"/>
  <c r="O277" i="12"/>
  <c r="P277" i="12"/>
  <c r="Q277" i="12"/>
  <c r="R277" i="12"/>
  <c r="E278" i="12"/>
  <c r="F278" i="12"/>
  <c r="G278" i="12"/>
  <c r="H278" i="12"/>
  <c r="I278" i="12"/>
  <c r="J278" i="12"/>
  <c r="K278" i="12"/>
  <c r="L278" i="12"/>
  <c r="M278" i="12"/>
  <c r="N278" i="12"/>
  <c r="O278" i="12"/>
  <c r="P278" i="12"/>
  <c r="Q278" i="12"/>
  <c r="R278" i="12"/>
  <c r="E279" i="12"/>
  <c r="F279" i="12"/>
  <c r="G279" i="12"/>
  <c r="H279" i="12"/>
  <c r="I279" i="12"/>
  <c r="J279" i="12"/>
  <c r="K279" i="12"/>
  <c r="L279" i="12"/>
  <c r="M279" i="12"/>
  <c r="N279" i="12"/>
  <c r="O279" i="12"/>
  <c r="P279" i="12"/>
  <c r="Q279" i="12"/>
  <c r="R279" i="12"/>
  <c r="E280" i="12"/>
  <c r="F280" i="12"/>
  <c r="G280" i="12"/>
  <c r="H280" i="12"/>
  <c r="I280" i="12"/>
  <c r="J280" i="12"/>
  <c r="K280" i="12"/>
  <c r="L280" i="12"/>
  <c r="M280" i="12"/>
  <c r="N280" i="12"/>
  <c r="O280" i="12"/>
  <c r="P280" i="12"/>
  <c r="Q280" i="12"/>
  <c r="R280" i="12"/>
  <c r="E281" i="12"/>
  <c r="F281" i="12"/>
  <c r="G281" i="12"/>
  <c r="H281" i="12"/>
  <c r="I281" i="12"/>
  <c r="J281" i="12"/>
  <c r="K281" i="12"/>
  <c r="L281" i="12"/>
  <c r="M281" i="12"/>
  <c r="N281" i="12"/>
  <c r="O281" i="12"/>
  <c r="P281" i="12"/>
  <c r="Q281" i="12"/>
  <c r="R281" i="12"/>
  <c r="E282" i="12"/>
  <c r="F282" i="12"/>
  <c r="G282" i="12"/>
  <c r="H282" i="12"/>
  <c r="I282" i="12"/>
  <c r="J282" i="12"/>
  <c r="K282" i="12"/>
  <c r="L282" i="12"/>
  <c r="M282" i="12"/>
  <c r="N282" i="12"/>
  <c r="O282" i="12"/>
  <c r="P282" i="12"/>
  <c r="Q282" i="12"/>
  <c r="R282" i="12"/>
  <c r="E283" i="12"/>
  <c r="F283" i="12"/>
  <c r="G283" i="12"/>
  <c r="H283" i="12"/>
  <c r="I283" i="12"/>
  <c r="J283" i="12"/>
  <c r="K283" i="12"/>
  <c r="L283" i="12"/>
  <c r="M283" i="12"/>
  <c r="N283" i="12"/>
  <c r="O283" i="12"/>
  <c r="P283" i="12"/>
  <c r="Q283" i="12"/>
  <c r="R283" i="12"/>
  <c r="E284" i="12"/>
  <c r="F284" i="12"/>
  <c r="G284" i="12"/>
  <c r="H284" i="12"/>
  <c r="I284" i="12"/>
  <c r="J284" i="12"/>
  <c r="K284" i="12"/>
  <c r="L284" i="12"/>
  <c r="M284" i="12"/>
  <c r="N284" i="12"/>
  <c r="O284" i="12"/>
  <c r="P284" i="12"/>
  <c r="Q284" i="12"/>
  <c r="R284" i="12"/>
  <c r="E285" i="12"/>
  <c r="F285" i="12"/>
  <c r="G285" i="12"/>
  <c r="H285" i="12"/>
  <c r="I285" i="12"/>
  <c r="J285" i="12"/>
  <c r="K285" i="12"/>
  <c r="L285" i="12"/>
  <c r="M285" i="12"/>
  <c r="N285" i="12"/>
  <c r="O285" i="12"/>
  <c r="P285" i="12"/>
  <c r="Q285" i="12"/>
  <c r="R285" i="12"/>
  <c r="E286" i="12"/>
  <c r="F286" i="12"/>
  <c r="G286" i="12"/>
  <c r="H286" i="12"/>
  <c r="I286" i="12"/>
  <c r="J286" i="12"/>
  <c r="K286" i="12"/>
  <c r="L286" i="12"/>
  <c r="M286" i="12"/>
  <c r="N286" i="12"/>
  <c r="O286" i="12"/>
  <c r="P286" i="12"/>
  <c r="Q286" i="12"/>
  <c r="R286" i="12"/>
  <c r="E287" i="12"/>
  <c r="F287" i="12"/>
  <c r="G287" i="12"/>
  <c r="H287" i="12"/>
  <c r="I287" i="12"/>
  <c r="J287" i="12"/>
  <c r="K287" i="12"/>
  <c r="L287" i="12"/>
  <c r="M287" i="12"/>
  <c r="N287" i="12"/>
  <c r="O287" i="12"/>
  <c r="P287" i="12"/>
  <c r="Q287" i="12"/>
  <c r="R287" i="12"/>
  <c r="E288" i="12"/>
  <c r="F288" i="12"/>
  <c r="G288" i="12"/>
  <c r="H288" i="12"/>
  <c r="I288" i="12"/>
  <c r="J288" i="12"/>
  <c r="K288" i="12"/>
  <c r="L288" i="12"/>
  <c r="M288" i="12"/>
  <c r="N288" i="12"/>
  <c r="O288" i="12"/>
  <c r="P288" i="12"/>
  <c r="Q288" i="12"/>
  <c r="R288" i="12"/>
  <c r="E289" i="12"/>
  <c r="F289" i="12"/>
  <c r="G289" i="12"/>
  <c r="H289" i="12"/>
  <c r="I289" i="12"/>
  <c r="J289" i="12"/>
  <c r="K289" i="12"/>
  <c r="L289" i="12"/>
  <c r="M289" i="12"/>
  <c r="N289" i="12"/>
  <c r="O289" i="12"/>
  <c r="P289" i="12"/>
  <c r="Q289" i="12"/>
  <c r="R289" i="12"/>
  <c r="E290" i="12"/>
  <c r="F290" i="12"/>
  <c r="G290" i="12"/>
  <c r="H290" i="12"/>
  <c r="I290" i="12"/>
  <c r="J290" i="12"/>
  <c r="K290" i="12"/>
  <c r="L290" i="12"/>
  <c r="M290" i="12"/>
  <c r="N290" i="12"/>
  <c r="O290" i="12"/>
  <c r="P290" i="12"/>
  <c r="Q290" i="12"/>
  <c r="R290" i="12"/>
  <c r="E291" i="12"/>
  <c r="F291" i="12"/>
  <c r="G291" i="12"/>
  <c r="H291" i="12"/>
  <c r="I291" i="12"/>
  <c r="J291" i="12"/>
  <c r="K291" i="12"/>
  <c r="L291" i="12"/>
  <c r="M291" i="12"/>
  <c r="N291" i="12"/>
  <c r="O291" i="12"/>
  <c r="P291" i="12"/>
  <c r="Q291" i="12"/>
  <c r="R291" i="12"/>
  <c r="E292" i="12"/>
  <c r="F292" i="12"/>
  <c r="G292" i="12"/>
  <c r="H292" i="12"/>
  <c r="I292" i="12"/>
  <c r="J292" i="12"/>
  <c r="K292" i="12"/>
  <c r="L292" i="12"/>
  <c r="M292" i="12"/>
  <c r="N292" i="12"/>
  <c r="O292" i="12"/>
  <c r="P292" i="12"/>
  <c r="Q292" i="12"/>
  <c r="R292" i="12"/>
  <c r="E293" i="12"/>
  <c r="F293" i="12"/>
  <c r="G293" i="12"/>
  <c r="H293" i="12"/>
  <c r="I293" i="12"/>
  <c r="J293" i="12"/>
  <c r="K293" i="12"/>
  <c r="L293" i="12"/>
  <c r="M293" i="12"/>
  <c r="N293" i="12"/>
  <c r="O293" i="12"/>
  <c r="P293" i="12"/>
  <c r="Q293" i="12"/>
  <c r="R293" i="12"/>
  <c r="E294" i="12"/>
  <c r="F294" i="12"/>
  <c r="G294" i="12"/>
  <c r="H294" i="12"/>
  <c r="I294" i="12"/>
  <c r="J294" i="12"/>
  <c r="K294" i="12"/>
  <c r="L294" i="12"/>
  <c r="M294" i="12"/>
  <c r="N294" i="12"/>
  <c r="O294" i="12"/>
  <c r="P294" i="12"/>
  <c r="Q294" i="12"/>
  <c r="R294" i="12"/>
  <c r="E295" i="12"/>
  <c r="F295" i="12"/>
  <c r="G295" i="12"/>
  <c r="H295" i="12"/>
  <c r="I295" i="12"/>
  <c r="J295" i="12"/>
  <c r="K295" i="12"/>
  <c r="L295" i="12"/>
  <c r="M295" i="12"/>
  <c r="N295" i="12"/>
  <c r="O295" i="12"/>
  <c r="P295" i="12"/>
  <c r="Q295" i="12"/>
  <c r="R295" i="12"/>
  <c r="E296" i="12"/>
  <c r="F296" i="12"/>
  <c r="G296" i="12"/>
  <c r="H296" i="12"/>
  <c r="I296" i="12"/>
  <c r="J296" i="12"/>
  <c r="K296" i="12"/>
  <c r="L296" i="12"/>
  <c r="M296" i="12"/>
  <c r="N296" i="12"/>
  <c r="O296" i="12"/>
  <c r="P296" i="12"/>
  <c r="Q296" i="12"/>
  <c r="R296" i="12"/>
  <c r="E297" i="12"/>
  <c r="F297" i="12"/>
  <c r="G297" i="12"/>
  <c r="H297" i="12"/>
  <c r="I297" i="12"/>
  <c r="J297" i="12"/>
  <c r="K297" i="12"/>
  <c r="L297" i="12"/>
  <c r="M297" i="12"/>
  <c r="N297" i="12"/>
  <c r="O297" i="12"/>
  <c r="P297" i="12"/>
  <c r="Q297" i="12"/>
  <c r="R297" i="12"/>
  <c r="E298" i="12"/>
  <c r="F298" i="12"/>
  <c r="G298" i="12"/>
  <c r="H298" i="12"/>
  <c r="I298" i="12"/>
  <c r="J298" i="12"/>
  <c r="K298" i="12"/>
  <c r="L298" i="12"/>
  <c r="M298" i="12"/>
  <c r="N298" i="12"/>
  <c r="O298" i="12"/>
  <c r="P298" i="12"/>
  <c r="Q298" i="12"/>
  <c r="R298" i="12"/>
  <c r="E299" i="12"/>
  <c r="F299" i="12"/>
  <c r="G299" i="12"/>
  <c r="H299" i="12"/>
  <c r="I299" i="12"/>
  <c r="J299" i="12"/>
  <c r="K299" i="12"/>
  <c r="L299" i="12"/>
  <c r="M299" i="12"/>
  <c r="N299" i="12"/>
  <c r="O299" i="12"/>
  <c r="P299" i="12"/>
  <c r="Q299" i="12"/>
  <c r="R299" i="12"/>
  <c r="E300" i="12"/>
  <c r="F300" i="12"/>
  <c r="G300" i="12"/>
  <c r="H300" i="12"/>
  <c r="I300" i="12"/>
  <c r="J300" i="12"/>
  <c r="K300" i="12"/>
  <c r="L300" i="12"/>
  <c r="M300" i="12"/>
  <c r="N300" i="12"/>
  <c r="O300" i="12"/>
  <c r="P300" i="12"/>
  <c r="Q300" i="12"/>
  <c r="R300" i="12"/>
  <c r="E301" i="12"/>
  <c r="F301" i="12"/>
  <c r="G301" i="12"/>
  <c r="H301" i="12"/>
  <c r="I301" i="12"/>
  <c r="J301" i="12"/>
  <c r="K301" i="12"/>
  <c r="L301" i="12"/>
  <c r="M301" i="12"/>
  <c r="N301" i="12"/>
  <c r="O301" i="12"/>
  <c r="P301" i="12"/>
  <c r="Q301" i="12"/>
  <c r="R301" i="12"/>
  <c r="E302" i="12"/>
  <c r="F302" i="12"/>
  <c r="G302" i="12"/>
  <c r="H302" i="12"/>
  <c r="I302" i="12"/>
  <c r="J302" i="12"/>
  <c r="K302" i="12"/>
  <c r="L302" i="12"/>
  <c r="M302" i="12"/>
  <c r="N302" i="12"/>
  <c r="O302" i="12"/>
  <c r="P302" i="12"/>
  <c r="Q302" i="12"/>
  <c r="R302" i="12"/>
  <c r="E303" i="12"/>
  <c r="F303" i="12"/>
  <c r="G303" i="12"/>
  <c r="H303" i="12"/>
  <c r="I303" i="12"/>
  <c r="J303" i="12"/>
  <c r="K303" i="12"/>
  <c r="L303" i="12"/>
  <c r="M303" i="12"/>
  <c r="N303" i="12"/>
  <c r="O303" i="12"/>
  <c r="P303" i="12"/>
  <c r="Q303" i="12"/>
  <c r="R303" i="12"/>
  <c r="E304" i="12"/>
  <c r="F304" i="12"/>
  <c r="G304" i="12"/>
  <c r="H304" i="12"/>
  <c r="I304" i="12"/>
  <c r="J304" i="12"/>
  <c r="K304" i="12"/>
  <c r="L304" i="12"/>
  <c r="M304" i="12"/>
  <c r="N304" i="12"/>
  <c r="O304" i="12"/>
  <c r="P304" i="12"/>
  <c r="Q304" i="12"/>
  <c r="R304" i="12"/>
  <c r="E305" i="12"/>
  <c r="F305" i="12"/>
  <c r="G305" i="12"/>
  <c r="H305" i="12"/>
  <c r="I305" i="12"/>
  <c r="J305" i="12"/>
  <c r="K305" i="12"/>
  <c r="L305" i="12"/>
  <c r="M305" i="12"/>
  <c r="N305" i="12"/>
  <c r="O305" i="12"/>
  <c r="P305" i="12"/>
  <c r="Q305" i="12"/>
  <c r="R305" i="12"/>
  <c r="E306" i="12"/>
  <c r="F306" i="12"/>
  <c r="G306" i="12"/>
  <c r="H306" i="12"/>
  <c r="I306" i="12"/>
  <c r="J306" i="12"/>
  <c r="K306" i="12"/>
  <c r="L306" i="12"/>
  <c r="M306" i="12"/>
  <c r="N306" i="12"/>
  <c r="O306" i="12"/>
  <c r="P306" i="12"/>
  <c r="Q306" i="12"/>
  <c r="R306" i="12"/>
  <c r="E307" i="12"/>
  <c r="F307" i="12"/>
  <c r="G307" i="12"/>
  <c r="H307" i="12"/>
  <c r="I307" i="12"/>
  <c r="J307" i="12"/>
  <c r="K307" i="12"/>
  <c r="L307" i="12"/>
  <c r="M307" i="12"/>
  <c r="N307" i="12"/>
  <c r="O307" i="12"/>
  <c r="P307" i="12"/>
  <c r="Q307" i="12"/>
  <c r="R307" i="12"/>
  <c r="E308" i="12"/>
  <c r="F308" i="12"/>
  <c r="G308" i="12"/>
  <c r="H308" i="12"/>
  <c r="I308" i="12"/>
  <c r="J308" i="12"/>
  <c r="K308" i="12"/>
  <c r="L308" i="12"/>
  <c r="M308" i="12"/>
  <c r="N308" i="12"/>
  <c r="O308" i="12"/>
  <c r="P308" i="12"/>
  <c r="Q308" i="12"/>
  <c r="R308" i="12"/>
  <c r="E309" i="12"/>
  <c r="F309" i="12"/>
  <c r="G309" i="12"/>
  <c r="H309" i="12"/>
  <c r="I309" i="12"/>
  <c r="J309" i="12"/>
  <c r="K309" i="12"/>
  <c r="L309" i="12"/>
  <c r="M309" i="12"/>
  <c r="N309" i="12"/>
  <c r="O309" i="12"/>
  <c r="P309" i="12"/>
  <c r="Q309" i="12"/>
  <c r="R309" i="12"/>
  <c r="E310" i="12"/>
  <c r="F310" i="12"/>
  <c r="G310" i="12"/>
  <c r="H310" i="12"/>
  <c r="I310" i="12"/>
  <c r="J310" i="12"/>
  <c r="K310" i="12"/>
  <c r="L310" i="12"/>
  <c r="M310" i="12"/>
  <c r="N310" i="12"/>
  <c r="O310" i="12"/>
  <c r="P310" i="12"/>
  <c r="Q310" i="12"/>
  <c r="R310" i="12"/>
  <c r="E311" i="12"/>
  <c r="F311" i="12"/>
  <c r="G311" i="12"/>
  <c r="H311" i="12"/>
  <c r="I311" i="12"/>
  <c r="J311" i="12"/>
  <c r="K311" i="12"/>
  <c r="L311" i="12"/>
  <c r="M311" i="12"/>
  <c r="N311" i="12"/>
  <c r="O311" i="12"/>
  <c r="P311" i="12"/>
  <c r="Q311" i="12"/>
  <c r="R311" i="12"/>
  <c r="E312" i="12"/>
  <c r="F312" i="12"/>
  <c r="G312" i="12"/>
  <c r="H312" i="12"/>
  <c r="I312" i="12"/>
  <c r="J312" i="12"/>
  <c r="K312" i="12"/>
  <c r="L312" i="12"/>
  <c r="M312" i="12"/>
  <c r="N312" i="12"/>
  <c r="O312" i="12"/>
  <c r="P312" i="12"/>
  <c r="Q312" i="12"/>
  <c r="R312" i="12"/>
  <c r="E313" i="12"/>
  <c r="F313" i="12"/>
  <c r="G313" i="12"/>
  <c r="H313" i="12"/>
  <c r="I313" i="12"/>
  <c r="J313" i="12"/>
  <c r="K313" i="12"/>
  <c r="L313" i="12"/>
  <c r="M313" i="12"/>
  <c r="N313" i="12"/>
  <c r="O313" i="12"/>
  <c r="P313" i="12"/>
  <c r="Q313" i="12"/>
  <c r="R313" i="12"/>
  <c r="E314" i="12"/>
  <c r="F314" i="12"/>
  <c r="G314" i="12"/>
  <c r="H314" i="12"/>
  <c r="I314" i="12"/>
  <c r="J314" i="12"/>
  <c r="K314" i="12"/>
  <c r="L314" i="12"/>
  <c r="M314" i="12"/>
  <c r="N314" i="12"/>
  <c r="O314" i="12"/>
  <c r="P314" i="12"/>
  <c r="Q314" i="12"/>
  <c r="R314" i="12"/>
  <c r="E315" i="12"/>
  <c r="F315" i="12"/>
  <c r="G315" i="12"/>
  <c r="H315" i="12"/>
  <c r="I315" i="12"/>
  <c r="J315" i="12"/>
  <c r="K315" i="12"/>
  <c r="L315" i="12"/>
  <c r="M315" i="12"/>
  <c r="N315" i="12"/>
  <c r="O315" i="12"/>
  <c r="P315" i="12"/>
  <c r="Q315" i="12"/>
  <c r="R315" i="12"/>
  <c r="E316" i="12"/>
  <c r="F316" i="12"/>
  <c r="G316" i="12"/>
  <c r="H316" i="12"/>
  <c r="I316" i="12"/>
  <c r="J316" i="12"/>
  <c r="K316" i="12"/>
  <c r="L316" i="12"/>
  <c r="M316" i="12"/>
  <c r="N316" i="12"/>
  <c r="O316" i="12"/>
  <c r="P316" i="12"/>
  <c r="Q316" i="12"/>
  <c r="R316" i="12"/>
  <c r="E317" i="12"/>
  <c r="F317" i="12"/>
  <c r="G317" i="12"/>
  <c r="H317" i="12"/>
  <c r="I317" i="12"/>
  <c r="J317" i="12"/>
  <c r="K317" i="12"/>
  <c r="L317" i="12"/>
  <c r="M317" i="12"/>
  <c r="N317" i="12"/>
  <c r="O317" i="12"/>
  <c r="P317" i="12"/>
  <c r="Q317" i="12"/>
  <c r="R317" i="12"/>
  <c r="E318" i="12"/>
  <c r="F318" i="12"/>
  <c r="G318" i="12"/>
  <c r="H318" i="12"/>
  <c r="I318" i="12"/>
  <c r="J318" i="12"/>
  <c r="K318" i="12"/>
  <c r="L318" i="12"/>
  <c r="M318" i="12"/>
  <c r="N318" i="12"/>
  <c r="O318" i="12"/>
  <c r="P318" i="12"/>
  <c r="Q318" i="12"/>
  <c r="R318" i="12"/>
  <c r="E319" i="12"/>
  <c r="F319" i="12"/>
  <c r="G319" i="12"/>
  <c r="H319" i="12"/>
  <c r="I319" i="12"/>
  <c r="J319" i="12"/>
  <c r="K319" i="12"/>
  <c r="L319" i="12"/>
  <c r="M319" i="12"/>
  <c r="N319" i="12"/>
  <c r="O319" i="12"/>
  <c r="P319" i="12"/>
  <c r="Q319" i="12"/>
  <c r="R319" i="12"/>
  <c r="E320" i="12"/>
  <c r="F320" i="12"/>
  <c r="G320" i="12"/>
  <c r="H320" i="12"/>
  <c r="I320" i="12"/>
  <c r="J320" i="12"/>
  <c r="K320" i="12"/>
  <c r="L320" i="12"/>
  <c r="M320" i="12"/>
  <c r="N320" i="12"/>
  <c r="O320" i="12"/>
  <c r="P320" i="12"/>
  <c r="Q320" i="12"/>
  <c r="R320" i="12"/>
  <c r="E321" i="12"/>
  <c r="F321" i="12"/>
  <c r="G321" i="12"/>
  <c r="H321" i="12"/>
  <c r="I321" i="12"/>
  <c r="J321" i="12"/>
  <c r="K321" i="12"/>
  <c r="L321" i="12"/>
  <c r="M321" i="12"/>
  <c r="N321" i="12"/>
  <c r="O321" i="12"/>
  <c r="P321" i="12"/>
  <c r="Q321" i="12"/>
  <c r="R321" i="12"/>
  <c r="E323" i="12"/>
  <c r="F323" i="12"/>
  <c r="G323" i="12"/>
  <c r="H323" i="12"/>
  <c r="I323" i="12"/>
  <c r="J323" i="12"/>
  <c r="K323" i="12"/>
  <c r="L323" i="12"/>
  <c r="M323" i="12"/>
  <c r="N323" i="12"/>
  <c r="O323" i="12"/>
  <c r="P323" i="12"/>
  <c r="Q323" i="12"/>
  <c r="R323" i="12"/>
  <c r="C321" i="12"/>
  <c r="C313" i="12"/>
  <c r="C314" i="12"/>
  <c r="C315" i="12"/>
  <c r="C316" i="12"/>
  <c r="C317" i="12"/>
  <c r="C318" i="12"/>
  <c r="C319" i="12"/>
  <c r="C320" i="12"/>
  <c r="C306" i="12"/>
  <c r="C307" i="12"/>
  <c r="C308" i="12"/>
  <c r="C309" i="12"/>
  <c r="C310" i="12"/>
  <c r="C311" i="12"/>
  <c r="C312" i="12"/>
  <c r="C297" i="12"/>
  <c r="C298" i="12"/>
  <c r="C299" i="12"/>
  <c r="C300" i="12"/>
  <c r="C301" i="12"/>
  <c r="C302" i="12"/>
  <c r="C303" i="12"/>
  <c r="C304" i="12"/>
  <c r="C305" i="12"/>
  <c r="C287" i="12"/>
  <c r="C288" i="12"/>
  <c r="C289" i="12"/>
  <c r="C290" i="12"/>
  <c r="C291" i="12"/>
  <c r="C292" i="12"/>
  <c r="C293" i="12"/>
  <c r="C294" i="12"/>
  <c r="C295" i="12"/>
  <c r="C296" i="12"/>
  <c r="C275" i="12"/>
  <c r="C276" i="12"/>
  <c r="C277" i="12"/>
  <c r="C278" i="12"/>
  <c r="C279" i="12"/>
  <c r="C280" i="12"/>
  <c r="C281" i="12"/>
  <c r="C282" i="12"/>
  <c r="C283" i="12"/>
  <c r="C284" i="12"/>
  <c r="C285" i="12"/>
  <c r="C286" i="12"/>
  <c r="C265" i="12"/>
  <c r="C266" i="12"/>
  <c r="C267" i="12"/>
  <c r="C268" i="12"/>
  <c r="C269" i="12"/>
  <c r="C270" i="12"/>
  <c r="C271" i="12"/>
  <c r="C272" i="12"/>
  <c r="C273" i="12"/>
  <c r="C274" i="12"/>
  <c r="C251" i="12"/>
  <c r="C252" i="12"/>
  <c r="C253" i="12"/>
  <c r="C254" i="12"/>
  <c r="C255" i="12"/>
  <c r="C256" i="12"/>
  <c r="C257" i="12"/>
  <c r="C258" i="12"/>
  <c r="C259" i="12"/>
  <c r="C260" i="12"/>
  <c r="C261" i="12"/>
  <c r="C262" i="12"/>
  <c r="C263" i="12"/>
  <c r="C264" i="12"/>
  <c r="C238" i="12"/>
  <c r="C239" i="12"/>
  <c r="C240" i="12"/>
  <c r="C241" i="12"/>
  <c r="C242" i="12"/>
  <c r="C243" i="12"/>
  <c r="C244" i="12"/>
  <c r="C245" i="12"/>
  <c r="C246" i="12"/>
  <c r="C247" i="12"/>
  <c r="C248" i="12"/>
  <c r="C249" i="12"/>
  <c r="C250" i="12"/>
  <c r="C225" i="12"/>
  <c r="C226" i="12"/>
  <c r="C227" i="12"/>
  <c r="C228" i="12"/>
  <c r="C229" i="12"/>
  <c r="C230" i="12"/>
  <c r="C231" i="12"/>
  <c r="C232" i="12"/>
  <c r="C233" i="12"/>
  <c r="C234" i="12"/>
  <c r="C235" i="12"/>
  <c r="C236" i="12"/>
  <c r="C237" i="12"/>
  <c r="C176" i="12"/>
  <c r="C177" i="12"/>
  <c r="C178" i="12"/>
  <c r="C179" i="12"/>
  <c r="C180" i="12"/>
  <c r="C181" i="12"/>
  <c r="C182" i="12"/>
  <c r="C183" i="12"/>
  <c r="C184" i="12"/>
  <c r="C185" i="12"/>
  <c r="C186" i="12"/>
  <c r="C187" i="12"/>
  <c r="C188" i="12"/>
  <c r="C189" i="12"/>
  <c r="C190" i="12"/>
  <c r="C191" i="12"/>
  <c r="C192" i="12"/>
  <c r="C193" i="12"/>
  <c r="C194" i="12"/>
  <c r="C195" i="12"/>
  <c r="C196" i="12"/>
  <c r="C197" i="12"/>
  <c r="C198" i="12"/>
  <c r="C199" i="12"/>
  <c r="C200" i="12"/>
  <c r="C201" i="12"/>
  <c r="C202" i="12"/>
  <c r="C203" i="12"/>
  <c r="C204" i="12"/>
  <c r="C205" i="12"/>
  <c r="C206" i="12"/>
  <c r="C207" i="12"/>
  <c r="C208" i="12"/>
  <c r="C209" i="12"/>
  <c r="C210" i="12"/>
  <c r="C211" i="12"/>
  <c r="C212" i="12"/>
  <c r="C213" i="12"/>
  <c r="C214" i="12"/>
  <c r="C215" i="12"/>
  <c r="C216" i="12"/>
  <c r="C217" i="12"/>
  <c r="C218" i="12"/>
  <c r="C219" i="12"/>
  <c r="C220" i="12"/>
  <c r="C221" i="12"/>
  <c r="C222" i="12"/>
  <c r="C223" i="12"/>
  <c r="C224" i="12"/>
  <c r="C4" i="12"/>
  <c r="C5" i="12"/>
  <c r="C6" i="12"/>
  <c r="C7" i="12"/>
  <c r="C8" i="12"/>
  <c r="C9" i="12"/>
  <c r="C10" i="12"/>
  <c r="C11" i="12"/>
  <c r="C12" i="12"/>
  <c r="C13" i="12"/>
  <c r="C14" i="12"/>
  <c r="C15" i="12"/>
  <c r="C16" i="12"/>
  <c r="C17" i="12"/>
  <c r="C18" i="12"/>
  <c r="C19" i="12"/>
  <c r="C20" i="12"/>
  <c r="C21" i="12"/>
  <c r="C22" i="12"/>
  <c r="C23" i="12"/>
  <c r="C24" i="12"/>
  <c r="C25" i="12"/>
  <c r="C26" i="12"/>
  <c r="C27" i="12"/>
  <c r="C28" i="12"/>
  <c r="C29" i="12"/>
  <c r="C30" i="12"/>
  <c r="C31" i="12"/>
  <c r="C32" i="12"/>
  <c r="C33" i="12"/>
  <c r="C34" i="12"/>
  <c r="C35" i="12"/>
  <c r="C36" i="12"/>
  <c r="C37" i="12"/>
  <c r="C38" i="12"/>
  <c r="C39" i="12"/>
  <c r="C40" i="12"/>
  <c r="C41" i="12"/>
  <c r="C42" i="12"/>
  <c r="C43" i="12"/>
  <c r="C44" i="12"/>
  <c r="C45" i="12"/>
  <c r="C46" i="12"/>
  <c r="C47" i="12"/>
  <c r="C48" i="12"/>
  <c r="C49" i="12"/>
  <c r="C50" i="12"/>
  <c r="C51" i="12"/>
  <c r="C52" i="12"/>
  <c r="C53" i="12"/>
  <c r="C54" i="12"/>
  <c r="C55" i="12"/>
  <c r="C56" i="12"/>
  <c r="C57" i="12"/>
  <c r="C58" i="12"/>
  <c r="C59" i="12"/>
  <c r="C60" i="12"/>
  <c r="C61" i="12"/>
  <c r="C62" i="12"/>
  <c r="C63" i="12"/>
  <c r="C64" i="12"/>
  <c r="C65" i="12"/>
  <c r="C66" i="12"/>
  <c r="C67" i="12"/>
  <c r="C68" i="12"/>
  <c r="C69" i="12"/>
  <c r="C70" i="12"/>
  <c r="C71" i="12"/>
  <c r="C72" i="12"/>
  <c r="C73" i="12"/>
  <c r="C74" i="12"/>
  <c r="C75" i="12"/>
  <c r="C76" i="12"/>
  <c r="C77" i="12"/>
  <c r="C78" i="12"/>
  <c r="C79" i="12"/>
  <c r="C80" i="12"/>
  <c r="C81" i="12"/>
  <c r="C82" i="12"/>
  <c r="C83" i="12"/>
  <c r="C84" i="12"/>
  <c r="C85" i="12"/>
  <c r="C86" i="12"/>
  <c r="C87" i="12"/>
  <c r="C88" i="12"/>
  <c r="C89" i="12"/>
  <c r="C90" i="12"/>
  <c r="C91" i="12"/>
  <c r="C92" i="12"/>
  <c r="C93" i="12"/>
  <c r="C94" i="12"/>
  <c r="C95" i="12"/>
  <c r="C96" i="12"/>
  <c r="C97" i="12"/>
  <c r="C98" i="12"/>
  <c r="C99" i="12"/>
  <c r="C100" i="12"/>
  <c r="C101" i="12"/>
  <c r="C102" i="12"/>
  <c r="C103" i="12"/>
  <c r="C104" i="12"/>
  <c r="C105" i="12"/>
  <c r="C106" i="12"/>
  <c r="C107" i="12"/>
  <c r="C108" i="12"/>
  <c r="C109" i="12"/>
  <c r="C110" i="12"/>
  <c r="C111" i="12"/>
  <c r="C112" i="12"/>
  <c r="C113" i="12"/>
  <c r="C114" i="12"/>
  <c r="C115" i="12"/>
  <c r="C116" i="12"/>
  <c r="C117" i="12"/>
  <c r="C118" i="12"/>
  <c r="C119" i="12"/>
  <c r="C120" i="12"/>
  <c r="C121" i="12"/>
  <c r="C122" i="12"/>
  <c r="C123" i="12"/>
  <c r="C124" i="12"/>
  <c r="C125" i="12"/>
  <c r="C126" i="12"/>
  <c r="C127" i="12"/>
  <c r="C128" i="12"/>
  <c r="C129" i="12"/>
  <c r="C130" i="12"/>
  <c r="C131" i="12"/>
  <c r="C132" i="12"/>
  <c r="C133" i="12"/>
  <c r="C134" i="12"/>
  <c r="C135" i="12"/>
  <c r="C136" i="12"/>
  <c r="C137" i="12"/>
  <c r="C138" i="12"/>
  <c r="C139" i="12"/>
  <c r="C140" i="12"/>
  <c r="C141" i="12"/>
  <c r="C142" i="12"/>
  <c r="C143" i="12"/>
  <c r="C144" i="12"/>
  <c r="C145" i="12"/>
  <c r="C146" i="12"/>
  <c r="C147" i="12"/>
  <c r="C148" i="12"/>
  <c r="C149" i="12"/>
  <c r="C150" i="12"/>
  <c r="C151" i="12"/>
  <c r="C152" i="12"/>
  <c r="C153" i="12"/>
  <c r="C154" i="12"/>
  <c r="C155" i="12"/>
  <c r="C156" i="12"/>
  <c r="C157" i="12"/>
  <c r="C158" i="12"/>
  <c r="C159" i="12"/>
  <c r="C160" i="12"/>
  <c r="C161" i="12"/>
  <c r="C162" i="12"/>
  <c r="C163" i="12"/>
  <c r="C164" i="12"/>
  <c r="C165" i="12"/>
  <c r="C166" i="12"/>
  <c r="C167" i="12"/>
  <c r="C168" i="12"/>
  <c r="C169" i="12"/>
  <c r="C170" i="12"/>
  <c r="C171" i="12"/>
  <c r="C172" i="12"/>
  <c r="C173" i="12"/>
  <c r="C174" i="12"/>
  <c r="C175" i="12"/>
  <c r="A7" i="7"/>
  <c r="A8" i="7"/>
  <c r="A9" i="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60" i="7"/>
  <c r="A61" i="7"/>
  <c r="A62" i="7"/>
  <c r="A63" i="7"/>
  <c r="A64" i="7"/>
  <c r="A65" i="7"/>
  <c r="A66" i="7"/>
  <c r="A67" i="7"/>
  <c r="A68" i="7"/>
  <c r="A69" i="7"/>
  <c r="A70" i="7"/>
  <c r="A71" i="7"/>
  <c r="A72" i="7"/>
  <c r="A73" i="7"/>
  <c r="A74" i="7"/>
  <c r="A75" i="7"/>
  <c r="A76" i="7"/>
  <c r="A77" i="7"/>
  <c r="A78" i="7"/>
  <c r="A79" i="7"/>
  <c r="A80" i="7"/>
  <c r="A81" i="7"/>
  <c r="A82" i="7"/>
  <c r="A83" i="7"/>
  <c r="A84" i="7"/>
  <c r="A85" i="7"/>
  <c r="A86" i="7"/>
  <c r="A87" i="7"/>
  <c r="A88" i="7"/>
  <c r="A89" i="7"/>
  <c r="A90" i="7"/>
  <c r="A91" i="7"/>
  <c r="A92" i="7"/>
  <c r="A93" i="7"/>
  <c r="A94" i="7"/>
  <c r="A95" i="7"/>
  <c r="A96" i="7"/>
  <c r="A97" i="7"/>
  <c r="A98" i="7"/>
  <c r="A99" i="7"/>
  <c r="A100" i="7"/>
  <c r="A101" i="7"/>
  <c r="A102" i="7"/>
  <c r="A103" i="7"/>
  <c r="A104" i="7"/>
  <c r="A105" i="7"/>
  <c r="A106" i="7"/>
  <c r="A107" i="7"/>
  <c r="A108" i="7"/>
  <c r="A109" i="7"/>
  <c r="A110" i="7"/>
  <c r="A111" i="7"/>
  <c r="A112" i="7"/>
  <c r="A113" i="7"/>
  <c r="A114" i="7"/>
  <c r="A115" i="7"/>
  <c r="A116" i="7"/>
  <c r="A117" i="7"/>
  <c r="A118" i="7"/>
  <c r="A119" i="7"/>
  <c r="A120" i="7"/>
  <c r="A121" i="7"/>
  <c r="A122" i="7"/>
  <c r="A123" i="7"/>
  <c r="A124" i="7"/>
  <c r="A125" i="7"/>
  <c r="A126" i="7"/>
  <c r="A127" i="7"/>
  <c r="A128" i="7"/>
  <c r="A129" i="7"/>
  <c r="A130" i="7"/>
  <c r="A131" i="7"/>
  <c r="A132" i="7"/>
  <c r="A133" i="7"/>
  <c r="A134" i="7"/>
  <c r="A135" i="7"/>
  <c r="A136" i="7"/>
  <c r="A137" i="7"/>
  <c r="A138" i="7"/>
  <c r="A139" i="7"/>
  <c r="A140" i="7"/>
  <c r="A141" i="7"/>
  <c r="A142" i="7"/>
  <c r="A143" i="7"/>
  <c r="A144" i="7"/>
  <c r="A145" i="7"/>
  <c r="A146" i="7"/>
  <c r="A147" i="7"/>
  <c r="A148" i="7"/>
  <c r="A149" i="7"/>
  <c r="A150" i="7"/>
  <c r="A151" i="7"/>
  <c r="A152" i="7"/>
  <c r="A153" i="7"/>
  <c r="A154" i="7"/>
  <c r="A155" i="7"/>
  <c r="A156" i="7"/>
  <c r="A157" i="7"/>
  <c r="A158" i="7"/>
  <c r="A159" i="7"/>
  <c r="A160" i="7"/>
  <c r="A161" i="7"/>
  <c r="A162" i="7"/>
  <c r="A163" i="7"/>
  <c r="A164" i="7"/>
  <c r="A165" i="7"/>
  <c r="A166" i="7"/>
  <c r="A167" i="7"/>
  <c r="A168" i="7"/>
  <c r="A169" i="7"/>
  <c r="A170" i="7"/>
  <c r="A171" i="7"/>
  <c r="A172" i="7"/>
  <c r="A173" i="7"/>
  <c r="A174" i="7"/>
  <c r="A175" i="7"/>
  <c r="A176" i="7"/>
  <c r="A177" i="7"/>
  <c r="A178" i="7"/>
  <c r="A179" i="7"/>
  <c r="A180" i="7"/>
  <c r="A181" i="7"/>
  <c r="A182" i="7"/>
  <c r="A183" i="7"/>
  <c r="A184" i="7"/>
  <c r="A185" i="7"/>
  <c r="A186" i="7"/>
  <c r="A187" i="7"/>
  <c r="A188" i="7"/>
  <c r="A189" i="7"/>
  <c r="A190" i="7"/>
  <c r="A191" i="7"/>
  <c r="A192" i="7"/>
  <c r="A193" i="7"/>
  <c r="A194" i="7"/>
  <c r="A195" i="7"/>
  <c r="A196" i="7"/>
  <c r="A197" i="7"/>
  <c r="A198" i="7"/>
  <c r="A199" i="7"/>
  <c r="A200" i="7"/>
  <c r="A201" i="7"/>
  <c r="A202" i="7"/>
  <c r="A203" i="7"/>
  <c r="A204" i="7"/>
  <c r="A205" i="7"/>
  <c r="A206" i="7"/>
  <c r="A207" i="7"/>
  <c r="A208" i="7"/>
  <c r="A209" i="7"/>
  <c r="A210" i="7"/>
  <c r="A211" i="7"/>
  <c r="A212" i="7"/>
  <c r="A213" i="7"/>
  <c r="A214" i="7"/>
  <c r="A215" i="7"/>
  <c r="A216" i="7"/>
  <c r="A217" i="7"/>
  <c r="A218" i="7"/>
  <c r="A219" i="7"/>
  <c r="A220" i="7"/>
  <c r="A221" i="7"/>
  <c r="A222" i="7"/>
  <c r="A223" i="7"/>
  <c r="A224" i="7"/>
  <c r="A225" i="7"/>
  <c r="A226" i="7"/>
  <c r="A227" i="7"/>
  <c r="A228" i="7"/>
  <c r="A229" i="7"/>
  <c r="A230" i="7"/>
  <c r="A231" i="7"/>
  <c r="A232" i="7"/>
  <c r="A233" i="7"/>
  <c r="A234" i="7"/>
  <c r="A235" i="7"/>
  <c r="A236" i="7"/>
  <c r="A237" i="7"/>
  <c r="A238" i="7"/>
  <c r="A239" i="7"/>
  <c r="A240" i="7"/>
  <c r="A241" i="7"/>
  <c r="A242" i="7"/>
  <c r="A243" i="7"/>
  <c r="A244" i="7"/>
  <c r="A245" i="7"/>
  <c r="A246" i="7"/>
  <c r="A247" i="7"/>
  <c r="A248" i="7"/>
  <c r="A249" i="7"/>
  <c r="A250" i="7"/>
  <c r="A251" i="7"/>
  <c r="A252" i="7"/>
  <c r="A253" i="7"/>
  <c r="A254" i="7"/>
  <c r="A255" i="7"/>
  <c r="A256" i="7"/>
  <c r="A257" i="7"/>
  <c r="A258" i="7"/>
  <c r="A259" i="7"/>
  <c r="A260" i="7"/>
  <c r="A261" i="7"/>
  <c r="A262" i="7"/>
  <c r="A263" i="7"/>
  <c r="A264" i="7"/>
  <c r="A265" i="7"/>
  <c r="A266" i="7"/>
  <c r="A267" i="7"/>
  <c r="A268" i="7"/>
  <c r="A269" i="7"/>
  <c r="A270" i="7"/>
  <c r="A271" i="7"/>
  <c r="A272" i="7"/>
  <c r="A273" i="7"/>
  <c r="A274" i="7"/>
  <c r="A275" i="7"/>
  <c r="A276" i="7"/>
  <c r="A277" i="7"/>
  <c r="A278" i="7"/>
  <c r="A279" i="7"/>
  <c r="A280" i="7"/>
  <c r="A281" i="7"/>
  <c r="A282" i="7"/>
  <c r="A283" i="7"/>
  <c r="A284" i="7"/>
  <c r="A285" i="7"/>
  <c r="A286" i="7"/>
  <c r="A287" i="7"/>
  <c r="A288" i="7"/>
  <c r="A289" i="7"/>
  <c r="A290" i="7"/>
  <c r="A291" i="7"/>
  <c r="A292" i="7"/>
  <c r="A293" i="7"/>
  <c r="A294" i="7"/>
  <c r="A295" i="7"/>
  <c r="A296" i="7"/>
  <c r="A297" i="7"/>
  <c r="A298" i="7"/>
  <c r="A299" i="7"/>
  <c r="A300" i="7"/>
  <c r="A301" i="7"/>
  <c r="A302" i="7"/>
  <c r="A303" i="7"/>
  <c r="A304" i="7"/>
  <c r="A305" i="7"/>
  <c r="A306" i="7"/>
  <c r="A307" i="7"/>
  <c r="A308" i="7"/>
  <c r="A309" i="7"/>
  <c r="A310" i="7"/>
  <c r="A311" i="7"/>
  <c r="A312" i="7"/>
  <c r="A313" i="7"/>
  <c r="A314" i="7"/>
  <c r="A315" i="7"/>
  <c r="A316" i="7"/>
  <c r="A317" i="7"/>
  <c r="A318" i="7"/>
  <c r="A319" i="7"/>
  <c r="A320" i="7"/>
  <c r="A321" i="7"/>
  <c r="A322" i="7"/>
  <c r="A323" i="7"/>
  <c r="A324" i="7"/>
  <c r="A326" i="7"/>
  <c r="CM326" i="5"/>
  <c r="CL326" i="5"/>
  <c r="CK326" i="5"/>
  <c r="CJ326" i="5"/>
  <c r="CI326" i="5"/>
  <c r="CH326" i="5"/>
  <c r="CG326" i="5"/>
  <c r="CF326" i="5"/>
  <c r="CE326" i="5"/>
  <c r="CD326" i="5"/>
  <c r="CC326" i="5"/>
  <c r="CB326" i="5"/>
  <c r="CA326" i="5"/>
  <c r="BZ326" i="5"/>
  <c r="BY326" i="5"/>
  <c r="BX326" i="5"/>
  <c r="BW326" i="5"/>
  <c r="BV326" i="5"/>
  <c r="BU326" i="5"/>
  <c r="BT326" i="5"/>
  <c r="BS326" i="5"/>
  <c r="BQ326" i="5"/>
  <c r="BN326" i="5"/>
  <c r="BM326" i="5"/>
  <c r="BL326" i="5"/>
  <c r="BK326" i="5"/>
  <c r="BJ326" i="5"/>
  <c r="BI326" i="5"/>
  <c r="BH326" i="5"/>
  <c r="BG326" i="5"/>
  <c r="BF326" i="5"/>
  <c r="AW326" i="5"/>
  <c r="AV326" i="5"/>
  <c r="AU326" i="5"/>
  <c r="AT326" i="5"/>
  <c r="AS326" i="5"/>
  <c r="AR326" i="5"/>
  <c r="AQ326" i="5"/>
  <c r="AP326" i="5"/>
  <c r="AO326" i="5"/>
  <c r="AN326" i="5"/>
  <c r="AM326" i="5"/>
  <c r="AL326" i="5"/>
  <c r="AK326" i="5"/>
  <c r="AJ326" i="5"/>
  <c r="AF326" i="5"/>
  <c r="AC326" i="5"/>
  <c r="AB326" i="5"/>
  <c r="CM325" i="5"/>
  <c r="CL325" i="5"/>
  <c r="CK325" i="5"/>
  <c r="CJ325" i="5"/>
  <c r="CI325" i="5"/>
  <c r="CH325" i="5"/>
  <c r="CG325" i="5"/>
  <c r="CF325" i="5"/>
  <c r="CE325" i="5"/>
  <c r="CD325" i="5"/>
  <c r="CC325" i="5"/>
  <c r="CB325" i="5"/>
  <c r="CA325" i="5"/>
  <c r="BZ325" i="5"/>
  <c r="BY325" i="5"/>
  <c r="BX325" i="5"/>
  <c r="BW325" i="5"/>
  <c r="BV325" i="5"/>
  <c r="BU325" i="5"/>
  <c r="BT325" i="5"/>
  <c r="BS325" i="5"/>
  <c r="BQ325" i="5"/>
  <c r="BN325" i="5"/>
  <c r="BM325" i="5"/>
  <c r="BL325" i="5"/>
  <c r="BK325" i="5"/>
  <c r="BJ325" i="5"/>
  <c r="BI325" i="5"/>
  <c r="BH325" i="5"/>
  <c r="BG325" i="5"/>
  <c r="BF325" i="5"/>
  <c r="AW325" i="5"/>
  <c r="AV325" i="5"/>
  <c r="AU325" i="5"/>
  <c r="AT325" i="5"/>
  <c r="AS325" i="5"/>
  <c r="AR325" i="5"/>
  <c r="AQ325" i="5"/>
  <c r="AP325" i="5"/>
  <c r="AO325" i="5"/>
  <c r="AN325" i="5"/>
  <c r="AM325" i="5"/>
  <c r="AL325" i="5"/>
  <c r="AK325" i="5"/>
  <c r="AJ325" i="5"/>
  <c r="AF325" i="5"/>
  <c r="AC325" i="5"/>
  <c r="AB325" i="5"/>
  <c r="AA325" i="5"/>
  <c r="CM324" i="5"/>
  <c r="CL324" i="5"/>
  <c r="CK324" i="5"/>
  <c r="CJ324" i="5"/>
  <c r="CI324" i="5"/>
  <c r="CH324" i="5"/>
  <c r="CG324" i="5"/>
  <c r="CF324" i="5"/>
  <c r="CE324" i="5"/>
  <c r="CD324" i="5"/>
  <c r="CC324" i="5"/>
  <c r="CB324" i="5"/>
  <c r="CA324" i="5"/>
  <c r="BZ324" i="5"/>
  <c r="BY324" i="5"/>
  <c r="BX324" i="5"/>
  <c r="BW324" i="5"/>
  <c r="BV324" i="5"/>
  <c r="BU324" i="5"/>
  <c r="BT324" i="5"/>
  <c r="BS324" i="5"/>
  <c r="BQ324" i="5"/>
  <c r="BN324" i="5"/>
  <c r="BM324" i="5"/>
  <c r="BL324" i="5"/>
  <c r="BK324" i="5"/>
  <c r="BJ324" i="5"/>
  <c r="BI324" i="5"/>
  <c r="BH324" i="5"/>
  <c r="BG324" i="5"/>
  <c r="BF324" i="5"/>
  <c r="AW324" i="5"/>
  <c r="AV324" i="5"/>
  <c r="AU324" i="5"/>
  <c r="AT324" i="5"/>
  <c r="AS324" i="5"/>
  <c r="AR324" i="5"/>
  <c r="AQ324" i="5"/>
  <c r="AP324" i="5"/>
  <c r="AO324" i="5"/>
  <c r="AN324" i="5"/>
  <c r="AM324" i="5"/>
  <c r="AL324" i="5"/>
  <c r="AK324" i="5"/>
  <c r="AJ324" i="5"/>
  <c r="AF324" i="5"/>
  <c r="AC324" i="5"/>
  <c r="AB324" i="5"/>
  <c r="AA324" i="5"/>
  <c r="CM323" i="5"/>
  <c r="CL323" i="5"/>
  <c r="CK323" i="5"/>
  <c r="CJ323" i="5"/>
  <c r="CI323" i="5"/>
  <c r="CH323" i="5"/>
  <c r="CG323" i="5"/>
  <c r="CF323" i="5"/>
  <c r="CE323" i="5"/>
  <c r="CD323" i="5"/>
  <c r="CC323" i="5"/>
  <c r="CB323" i="5"/>
  <c r="CA323" i="5"/>
  <c r="BZ323" i="5"/>
  <c r="BY323" i="5"/>
  <c r="BX323" i="5"/>
  <c r="BW323" i="5"/>
  <c r="BV323" i="5"/>
  <c r="BU323" i="5"/>
  <c r="BT323" i="5"/>
  <c r="BS323" i="5"/>
  <c r="BQ323" i="5"/>
  <c r="BN323" i="5"/>
  <c r="BM323" i="5"/>
  <c r="BL323" i="5"/>
  <c r="BK323" i="5"/>
  <c r="BJ323" i="5"/>
  <c r="BI323" i="5"/>
  <c r="BH323" i="5"/>
  <c r="BG323" i="5"/>
  <c r="BF323" i="5"/>
  <c r="AW323" i="5"/>
  <c r="AV323" i="5"/>
  <c r="AU323" i="5"/>
  <c r="AT323" i="5"/>
  <c r="AS323" i="5"/>
  <c r="AR323" i="5"/>
  <c r="AQ323" i="5"/>
  <c r="AP323" i="5"/>
  <c r="AO323" i="5"/>
  <c r="AN323" i="5"/>
  <c r="AM323" i="5"/>
  <c r="AL323" i="5"/>
  <c r="AK323" i="5"/>
  <c r="AJ323" i="5"/>
  <c r="AF323" i="5"/>
  <c r="AC323" i="5"/>
  <c r="AB323" i="5"/>
  <c r="AA323" i="5"/>
  <c r="CM322" i="5"/>
  <c r="CL322" i="5"/>
  <c r="CK322" i="5"/>
  <c r="CJ322" i="5"/>
  <c r="CI322" i="5"/>
  <c r="CH322" i="5"/>
  <c r="CG322" i="5"/>
  <c r="CF322" i="5"/>
  <c r="CE322" i="5"/>
  <c r="CD322" i="5"/>
  <c r="CC322" i="5"/>
  <c r="CB322" i="5"/>
  <c r="CA322" i="5"/>
  <c r="BZ322" i="5"/>
  <c r="BY322" i="5"/>
  <c r="BX322" i="5"/>
  <c r="BW322" i="5"/>
  <c r="BV322" i="5"/>
  <c r="BU322" i="5"/>
  <c r="BT322" i="5"/>
  <c r="BS322" i="5"/>
  <c r="BQ322" i="5"/>
  <c r="BN322" i="5"/>
  <c r="BM322" i="5"/>
  <c r="BL322" i="5"/>
  <c r="BK322" i="5"/>
  <c r="BJ322" i="5"/>
  <c r="BI322" i="5"/>
  <c r="BH322" i="5"/>
  <c r="BG322" i="5"/>
  <c r="BF322" i="5"/>
  <c r="AW322" i="5"/>
  <c r="AV322" i="5"/>
  <c r="AU322" i="5"/>
  <c r="AT322" i="5"/>
  <c r="AS322" i="5"/>
  <c r="AR322" i="5"/>
  <c r="AQ322" i="5"/>
  <c r="AP322" i="5"/>
  <c r="AO322" i="5"/>
  <c r="AN322" i="5"/>
  <c r="AM322" i="5"/>
  <c r="AL322" i="5"/>
  <c r="AK322" i="5"/>
  <c r="AJ322" i="5"/>
  <c r="AF322" i="5"/>
  <c r="AC322" i="5"/>
  <c r="AB322" i="5"/>
  <c r="AA322" i="5"/>
  <c r="CM321" i="5"/>
  <c r="CL321" i="5"/>
  <c r="CK321" i="5"/>
  <c r="CJ321" i="5"/>
  <c r="CI321" i="5"/>
  <c r="CH321" i="5"/>
  <c r="CG321" i="5"/>
  <c r="CF321" i="5"/>
  <c r="CE321" i="5"/>
  <c r="CD321" i="5"/>
  <c r="CC321" i="5"/>
  <c r="CB321" i="5"/>
  <c r="CA321" i="5"/>
  <c r="BZ321" i="5"/>
  <c r="BY321" i="5"/>
  <c r="BX321" i="5"/>
  <c r="BW321" i="5"/>
  <c r="BV321" i="5"/>
  <c r="BU321" i="5"/>
  <c r="BT321" i="5"/>
  <c r="BS321" i="5"/>
  <c r="BQ321" i="5"/>
  <c r="BN321" i="5"/>
  <c r="BM321" i="5"/>
  <c r="BL321" i="5"/>
  <c r="BK321" i="5"/>
  <c r="BJ321" i="5"/>
  <c r="BI321" i="5"/>
  <c r="BH321" i="5"/>
  <c r="BG321" i="5"/>
  <c r="BF321" i="5"/>
  <c r="AW321" i="5"/>
  <c r="AV321" i="5"/>
  <c r="AU321" i="5"/>
  <c r="AT321" i="5"/>
  <c r="AS321" i="5"/>
  <c r="AR321" i="5"/>
  <c r="AQ321" i="5"/>
  <c r="AP321" i="5"/>
  <c r="AO321" i="5"/>
  <c r="AN321" i="5"/>
  <c r="AM321" i="5"/>
  <c r="AL321" i="5"/>
  <c r="AK321" i="5"/>
  <c r="AJ321" i="5"/>
  <c r="AF321" i="5"/>
  <c r="AC321" i="5"/>
  <c r="AB321" i="5"/>
  <c r="AA321" i="5"/>
  <c r="CM320" i="5"/>
  <c r="CL320" i="5"/>
  <c r="CK320" i="5"/>
  <c r="CJ320" i="5"/>
  <c r="CI320" i="5"/>
  <c r="CH320" i="5"/>
  <c r="CG320" i="5"/>
  <c r="CF320" i="5"/>
  <c r="CE320" i="5"/>
  <c r="CD320" i="5"/>
  <c r="CC320" i="5"/>
  <c r="CB320" i="5"/>
  <c r="CA320" i="5"/>
  <c r="BZ320" i="5"/>
  <c r="BY320" i="5"/>
  <c r="BX320" i="5"/>
  <c r="BW320" i="5"/>
  <c r="BV320" i="5"/>
  <c r="BU320" i="5"/>
  <c r="BT320" i="5"/>
  <c r="BS320" i="5"/>
  <c r="BQ320" i="5"/>
  <c r="BN320" i="5"/>
  <c r="BM320" i="5"/>
  <c r="BL320" i="5"/>
  <c r="BK320" i="5"/>
  <c r="BJ320" i="5"/>
  <c r="BI320" i="5"/>
  <c r="BH320" i="5"/>
  <c r="BG320" i="5"/>
  <c r="BF320" i="5"/>
  <c r="AW320" i="5"/>
  <c r="AV320" i="5"/>
  <c r="AU320" i="5"/>
  <c r="AT320" i="5"/>
  <c r="AS320" i="5"/>
  <c r="AR320" i="5"/>
  <c r="AQ320" i="5"/>
  <c r="AP320" i="5"/>
  <c r="AO320" i="5"/>
  <c r="AN320" i="5"/>
  <c r="AM320" i="5"/>
  <c r="AL320" i="5"/>
  <c r="AK320" i="5"/>
  <c r="AJ320" i="5"/>
  <c r="AF320" i="5"/>
  <c r="AC320" i="5"/>
  <c r="AB320" i="5"/>
  <c r="AA320" i="5"/>
  <c r="CM319" i="5"/>
  <c r="CL319" i="5"/>
  <c r="CK319" i="5"/>
  <c r="CJ319" i="5"/>
  <c r="CI319" i="5"/>
  <c r="CH319" i="5"/>
  <c r="CG319" i="5"/>
  <c r="CF319" i="5"/>
  <c r="CE319" i="5"/>
  <c r="CD319" i="5"/>
  <c r="CC319" i="5"/>
  <c r="CB319" i="5"/>
  <c r="CA319" i="5"/>
  <c r="BZ319" i="5"/>
  <c r="BY319" i="5"/>
  <c r="BX319" i="5"/>
  <c r="BW319" i="5"/>
  <c r="BV319" i="5"/>
  <c r="BU319" i="5"/>
  <c r="BT319" i="5"/>
  <c r="BS319" i="5"/>
  <c r="BQ319" i="5"/>
  <c r="BN319" i="5"/>
  <c r="BM319" i="5"/>
  <c r="BL319" i="5"/>
  <c r="BK319" i="5"/>
  <c r="BJ319" i="5"/>
  <c r="BI319" i="5"/>
  <c r="BH319" i="5"/>
  <c r="BG319" i="5"/>
  <c r="BF319" i="5"/>
  <c r="AW319" i="5"/>
  <c r="AV319" i="5"/>
  <c r="AU319" i="5"/>
  <c r="AT319" i="5"/>
  <c r="AS319" i="5"/>
  <c r="AR319" i="5"/>
  <c r="AQ319" i="5"/>
  <c r="AP319" i="5"/>
  <c r="AO319" i="5"/>
  <c r="AN319" i="5"/>
  <c r="AM319" i="5"/>
  <c r="AL319" i="5"/>
  <c r="AK319" i="5"/>
  <c r="AJ319" i="5"/>
  <c r="AF319" i="5"/>
  <c r="AC319" i="5"/>
  <c r="AB319" i="5"/>
  <c r="AA319" i="5"/>
  <c r="CM318" i="5"/>
  <c r="CL318" i="5"/>
  <c r="CK318" i="5"/>
  <c r="CJ318" i="5"/>
  <c r="CI318" i="5"/>
  <c r="CH318" i="5"/>
  <c r="CG318" i="5"/>
  <c r="CF318" i="5"/>
  <c r="CE318" i="5"/>
  <c r="CD318" i="5"/>
  <c r="CC318" i="5"/>
  <c r="CB318" i="5"/>
  <c r="CA318" i="5"/>
  <c r="BZ318" i="5"/>
  <c r="BY318" i="5"/>
  <c r="BX318" i="5"/>
  <c r="BW318" i="5"/>
  <c r="BV318" i="5"/>
  <c r="BU318" i="5"/>
  <c r="BT318" i="5"/>
  <c r="BS318" i="5"/>
  <c r="BQ318" i="5"/>
  <c r="BN318" i="5"/>
  <c r="BM318" i="5"/>
  <c r="BL318" i="5"/>
  <c r="BK318" i="5"/>
  <c r="BJ318" i="5"/>
  <c r="BI318" i="5"/>
  <c r="BH318" i="5"/>
  <c r="BG318" i="5"/>
  <c r="BF318" i="5"/>
  <c r="AW318" i="5"/>
  <c r="AV318" i="5"/>
  <c r="AU318" i="5"/>
  <c r="AT318" i="5"/>
  <c r="AS318" i="5"/>
  <c r="AR318" i="5"/>
  <c r="AQ318" i="5"/>
  <c r="AP318" i="5"/>
  <c r="AO318" i="5"/>
  <c r="AN318" i="5"/>
  <c r="AM318" i="5"/>
  <c r="AL318" i="5"/>
  <c r="AK318" i="5"/>
  <c r="AJ318" i="5"/>
  <c r="AF318" i="5"/>
  <c r="AC318" i="5"/>
  <c r="AB318" i="5"/>
  <c r="AA318" i="5"/>
  <c r="CM317" i="5"/>
  <c r="CL317" i="5"/>
  <c r="CK317" i="5"/>
  <c r="CJ317" i="5"/>
  <c r="CI317" i="5"/>
  <c r="CH317" i="5"/>
  <c r="CG317" i="5"/>
  <c r="CF317" i="5"/>
  <c r="CE317" i="5"/>
  <c r="CD317" i="5"/>
  <c r="CC317" i="5"/>
  <c r="CB317" i="5"/>
  <c r="CA317" i="5"/>
  <c r="BZ317" i="5"/>
  <c r="BY317" i="5"/>
  <c r="BX317" i="5"/>
  <c r="BW317" i="5"/>
  <c r="BV317" i="5"/>
  <c r="BU317" i="5"/>
  <c r="BT317" i="5"/>
  <c r="BS317" i="5"/>
  <c r="BQ317" i="5"/>
  <c r="BN317" i="5"/>
  <c r="BM317" i="5"/>
  <c r="BL317" i="5"/>
  <c r="BK317" i="5"/>
  <c r="BJ317" i="5"/>
  <c r="BI317" i="5"/>
  <c r="BH317" i="5"/>
  <c r="BG317" i="5"/>
  <c r="BF317" i="5"/>
  <c r="AW317" i="5"/>
  <c r="AV317" i="5"/>
  <c r="AU317" i="5"/>
  <c r="AT317" i="5"/>
  <c r="AS317" i="5"/>
  <c r="AR317" i="5"/>
  <c r="AQ317" i="5"/>
  <c r="AP317" i="5"/>
  <c r="AO317" i="5"/>
  <c r="AN317" i="5"/>
  <c r="AM317" i="5"/>
  <c r="AL317" i="5"/>
  <c r="AK317" i="5"/>
  <c r="AJ317" i="5"/>
  <c r="AF317" i="5"/>
  <c r="AC317" i="5"/>
  <c r="AB317" i="5"/>
  <c r="AA317" i="5"/>
  <c r="CM316" i="5"/>
  <c r="CL316" i="5"/>
  <c r="CK316" i="5"/>
  <c r="CJ316" i="5"/>
  <c r="CI316" i="5"/>
  <c r="CH316" i="5"/>
  <c r="CG316" i="5"/>
  <c r="CF316" i="5"/>
  <c r="CE316" i="5"/>
  <c r="CD316" i="5"/>
  <c r="CC316" i="5"/>
  <c r="CB316" i="5"/>
  <c r="CA316" i="5"/>
  <c r="BZ316" i="5"/>
  <c r="BY316" i="5"/>
  <c r="BX316" i="5"/>
  <c r="BW316" i="5"/>
  <c r="BV316" i="5"/>
  <c r="BU316" i="5"/>
  <c r="BT316" i="5"/>
  <c r="BS316" i="5"/>
  <c r="BQ316" i="5"/>
  <c r="BN316" i="5"/>
  <c r="BM316" i="5"/>
  <c r="BL316" i="5"/>
  <c r="BK316" i="5"/>
  <c r="BJ316" i="5"/>
  <c r="BI316" i="5"/>
  <c r="BH316" i="5"/>
  <c r="BG316" i="5"/>
  <c r="BF316" i="5"/>
  <c r="AW316" i="5"/>
  <c r="AV316" i="5"/>
  <c r="AU316" i="5"/>
  <c r="AT316" i="5"/>
  <c r="AS316" i="5"/>
  <c r="AR316" i="5"/>
  <c r="AQ316" i="5"/>
  <c r="AP316" i="5"/>
  <c r="AO316" i="5"/>
  <c r="AN316" i="5"/>
  <c r="AM316" i="5"/>
  <c r="AL316" i="5"/>
  <c r="AK316" i="5"/>
  <c r="AJ316" i="5"/>
  <c r="AF316" i="5"/>
  <c r="AC316" i="5"/>
  <c r="AB316" i="5"/>
  <c r="AA316" i="5"/>
  <c r="CM315" i="5"/>
  <c r="CL315" i="5"/>
  <c r="CK315" i="5"/>
  <c r="CJ315" i="5"/>
  <c r="CI315" i="5"/>
  <c r="CH315" i="5"/>
  <c r="CG315" i="5"/>
  <c r="CF315" i="5"/>
  <c r="CE315" i="5"/>
  <c r="CD315" i="5"/>
  <c r="CC315" i="5"/>
  <c r="CB315" i="5"/>
  <c r="CA315" i="5"/>
  <c r="BZ315" i="5"/>
  <c r="BY315" i="5"/>
  <c r="BX315" i="5"/>
  <c r="BW315" i="5"/>
  <c r="BV315" i="5"/>
  <c r="BU315" i="5"/>
  <c r="BT315" i="5"/>
  <c r="BS315" i="5"/>
  <c r="BQ315" i="5"/>
  <c r="BN315" i="5"/>
  <c r="BM315" i="5"/>
  <c r="BL315" i="5"/>
  <c r="BK315" i="5"/>
  <c r="BJ315" i="5"/>
  <c r="BI315" i="5"/>
  <c r="BH315" i="5"/>
  <c r="BG315" i="5"/>
  <c r="BF315" i="5"/>
  <c r="AW315" i="5"/>
  <c r="AV315" i="5"/>
  <c r="AU315" i="5"/>
  <c r="AT315" i="5"/>
  <c r="AS315" i="5"/>
  <c r="AR315" i="5"/>
  <c r="AQ315" i="5"/>
  <c r="AP315" i="5"/>
  <c r="AO315" i="5"/>
  <c r="AN315" i="5"/>
  <c r="AM315" i="5"/>
  <c r="AL315" i="5"/>
  <c r="AK315" i="5"/>
  <c r="AJ315" i="5"/>
  <c r="AF315" i="5"/>
  <c r="AC315" i="5"/>
  <c r="AB315" i="5"/>
  <c r="AA315" i="5"/>
  <c r="CM314" i="5"/>
  <c r="CL314" i="5"/>
  <c r="CK314" i="5"/>
  <c r="CJ314" i="5"/>
  <c r="CI314" i="5"/>
  <c r="CH314" i="5"/>
  <c r="CG314" i="5"/>
  <c r="CF314" i="5"/>
  <c r="CE314" i="5"/>
  <c r="CD314" i="5"/>
  <c r="CC314" i="5"/>
  <c r="CB314" i="5"/>
  <c r="CA314" i="5"/>
  <c r="BZ314" i="5"/>
  <c r="BY314" i="5"/>
  <c r="BX314" i="5"/>
  <c r="BW314" i="5"/>
  <c r="BV314" i="5"/>
  <c r="BU314" i="5"/>
  <c r="BT314" i="5"/>
  <c r="BS314" i="5"/>
  <c r="BQ314" i="5"/>
  <c r="BN314" i="5"/>
  <c r="BM314" i="5"/>
  <c r="BL314" i="5"/>
  <c r="BK314" i="5"/>
  <c r="BJ314" i="5"/>
  <c r="BI314" i="5"/>
  <c r="BH314" i="5"/>
  <c r="BG314" i="5"/>
  <c r="BF314" i="5"/>
  <c r="AW314" i="5"/>
  <c r="AV314" i="5"/>
  <c r="AU314" i="5"/>
  <c r="AT314" i="5"/>
  <c r="AS314" i="5"/>
  <c r="AR314" i="5"/>
  <c r="AQ314" i="5"/>
  <c r="AP314" i="5"/>
  <c r="AO314" i="5"/>
  <c r="AN314" i="5"/>
  <c r="AM314" i="5"/>
  <c r="AL314" i="5"/>
  <c r="AK314" i="5"/>
  <c r="AJ314" i="5"/>
  <c r="AF314" i="5"/>
  <c r="AC314" i="5"/>
  <c r="AB314" i="5"/>
  <c r="AA314" i="5"/>
  <c r="CM313" i="5"/>
  <c r="CL313" i="5"/>
  <c r="CK313" i="5"/>
  <c r="CJ313" i="5"/>
  <c r="CI313" i="5"/>
  <c r="CH313" i="5"/>
  <c r="CG313" i="5"/>
  <c r="CF313" i="5"/>
  <c r="CE313" i="5"/>
  <c r="CD313" i="5"/>
  <c r="CC313" i="5"/>
  <c r="CB313" i="5"/>
  <c r="CA313" i="5"/>
  <c r="BZ313" i="5"/>
  <c r="BY313" i="5"/>
  <c r="BX313" i="5"/>
  <c r="BW313" i="5"/>
  <c r="BV313" i="5"/>
  <c r="BU313" i="5"/>
  <c r="BT313" i="5"/>
  <c r="BS313" i="5"/>
  <c r="BQ313" i="5"/>
  <c r="BN313" i="5"/>
  <c r="BM313" i="5"/>
  <c r="BL313" i="5"/>
  <c r="BK313" i="5"/>
  <c r="BJ313" i="5"/>
  <c r="BI313" i="5"/>
  <c r="BH313" i="5"/>
  <c r="BG313" i="5"/>
  <c r="BF313" i="5"/>
  <c r="AW313" i="5"/>
  <c r="AV313" i="5"/>
  <c r="AU313" i="5"/>
  <c r="AT313" i="5"/>
  <c r="AS313" i="5"/>
  <c r="AR313" i="5"/>
  <c r="AQ313" i="5"/>
  <c r="AP313" i="5"/>
  <c r="AO313" i="5"/>
  <c r="AN313" i="5"/>
  <c r="AM313" i="5"/>
  <c r="AL313" i="5"/>
  <c r="AK313" i="5"/>
  <c r="AJ313" i="5"/>
  <c r="AF313" i="5"/>
  <c r="AC313" i="5"/>
  <c r="AB313" i="5"/>
  <c r="AA313" i="5"/>
  <c r="CM312" i="5"/>
  <c r="CL312" i="5"/>
  <c r="CK312" i="5"/>
  <c r="CJ312" i="5"/>
  <c r="CI312" i="5"/>
  <c r="CH312" i="5"/>
  <c r="CG312" i="5"/>
  <c r="CF312" i="5"/>
  <c r="CE312" i="5"/>
  <c r="CD312" i="5"/>
  <c r="CC312" i="5"/>
  <c r="CB312" i="5"/>
  <c r="CA312" i="5"/>
  <c r="BZ312" i="5"/>
  <c r="BY312" i="5"/>
  <c r="BX312" i="5"/>
  <c r="BW312" i="5"/>
  <c r="BV312" i="5"/>
  <c r="BU312" i="5"/>
  <c r="BT312" i="5"/>
  <c r="BS312" i="5"/>
  <c r="BQ312" i="5"/>
  <c r="BN312" i="5"/>
  <c r="BM312" i="5"/>
  <c r="BL312" i="5"/>
  <c r="BK312" i="5"/>
  <c r="BJ312" i="5"/>
  <c r="BI312" i="5"/>
  <c r="BH312" i="5"/>
  <c r="BG312" i="5"/>
  <c r="BF312" i="5"/>
  <c r="AW312" i="5"/>
  <c r="AV312" i="5"/>
  <c r="AU312" i="5"/>
  <c r="AT312" i="5"/>
  <c r="AS312" i="5"/>
  <c r="AR312" i="5"/>
  <c r="AQ312" i="5"/>
  <c r="AP312" i="5"/>
  <c r="AO312" i="5"/>
  <c r="AN312" i="5"/>
  <c r="AM312" i="5"/>
  <c r="AL312" i="5"/>
  <c r="AK312" i="5"/>
  <c r="AJ312" i="5"/>
  <c r="AF312" i="5"/>
  <c r="AC312" i="5"/>
  <c r="AB312" i="5"/>
  <c r="AA312" i="5"/>
  <c r="CM311" i="5"/>
  <c r="CL311" i="5"/>
  <c r="CK311" i="5"/>
  <c r="CJ311" i="5"/>
  <c r="CI311" i="5"/>
  <c r="CH311" i="5"/>
  <c r="CG311" i="5"/>
  <c r="CF311" i="5"/>
  <c r="CE311" i="5"/>
  <c r="CD311" i="5"/>
  <c r="CC311" i="5"/>
  <c r="CB311" i="5"/>
  <c r="CA311" i="5"/>
  <c r="BZ311" i="5"/>
  <c r="BY311" i="5"/>
  <c r="BX311" i="5"/>
  <c r="BW311" i="5"/>
  <c r="BV311" i="5"/>
  <c r="BU311" i="5"/>
  <c r="BT311" i="5"/>
  <c r="BS311" i="5"/>
  <c r="BQ311" i="5"/>
  <c r="BN311" i="5"/>
  <c r="BM311" i="5"/>
  <c r="BL311" i="5"/>
  <c r="BK311" i="5"/>
  <c r="BJ311" i="5"/>
  <c r="BI311" i="5"/>
  <c r="BH311" i="5"/>
  <c r="BG311" i="5"/>
  <c r="BF311" i="5"/>
  <c r="AW311" i="5"/>
  <c r="AV311" i="5"/>
  <c r="AU311" i="5"/>
  <c r="AT311" i="5"/>
  <c r="AS311" i="5"/>
  <c r="AR311" i="5"/>
  <c r="AQ311" i="5"/>
  <c r="AP311" i="5"/>
  <c r="AO311" i="5"/>
  <c r="AN311" i="5"/>
  <c r="AM311" i="5"/>
  <c r="AL311" i="5"/>
  <c r="AK311" i="5"/>
  <c r="AJ311" i="5"/>
  <c r="AF311" i="5"/>
  <c r="AC311" i="5"/>
  <c r="AB311" i="5"/>
  <c r="AA311" i="5"/>
  <c r="CM310" i="5"/>
  <c r="CL310" i="5"/>
  <c r="CK310" i="5"/>
  <c r="CJ310" i="5"/>
  <c r="CI310" i="5"/>
  <c r="CH310" i="5"/>
  <c r="CG310" i="5"/>
  <c r="CF310" i="5"/>
  <c r="CE310" i="5"/>
  <c r="CD310" i="5"/>
  <c r="CC310" i="5"/>
  <c r="CB310" i="5"/>
  <c r="CA310" i="5"/>
  <c r="BZ310" i="5"/>
  <c r="BY310" i="5"/>
  <c r="BX310" i="5"/>
  <c r="BW310" i="5"/>
  <c r="BV310" i="5"/>
  <c r="BU310" i="5"/>
  <c r="BT310" i="5"/>
  <c r="BS310" i="5"/>
  <c r="BQ310" i="5"/>
  <c r="BN310" i="5"/>
  <c r="BM310" i="5"/>
  <c r="BL310" i="5"/>
  <c r="BK310" i="5"/>
  <c r="BJ310" i="5"/>
  <c r="BI310" i="5"/>
  <c r="BH310" i="5"/>
  <c r="BG310" i="5"/>
  <c r="BF310" i="5"/>
  <c r="AW310" i="5"/>
  <c r="AV310" i="5"/>
  <c r="AU310" i="5"/>
  <c r="AT310" i="5"/>
  <c r="AS310" i="5"/>
  <c r="AR310" i="5"/>
  <c r="AQ310" i="5"/>
  <c r="AP310" i="5"/>
  <c r="AO310" i="5"/>
  <c r="AN310" i="5"/>
  <c r="AM310" i="5"/>
  <c r="AL310" i="5"/>
  <c r="AK310" i="5"/>
  <c r="AJ310" i="5"/>
  <c r="AF310" i="5"/>
  <c r="AC310" i="5"/>
  <c r="AB310" i="5"/>
  <c r="AA310" i="5"/>
  <c r="CM309" i="5"/>
  <c r="CL309" i="5"/>
  <c r="CK309" i="5"/>
  <c r="CJ309" i="5"/>
  <c r="CI309" i="5"/>
  <c r="CH309" i="5"/>
  <c r="CG309" i="5"/>
  <c r="CF309" i="5"/>
  <c r="CE309" i="5"/>
  <c r="CD309" i="5"/>
  <c r="CC309" i="5"/>
  <c r="CB309" i="5"/>
  <c r="CA309" i="5"/>
  <c r="BZ309" i="5"/>
  <c r="BY309" i="5"/>
  <c r="BX309" i="5"/>
  <c r="BW309" i="5"/>
  <c r="BV309" i="5"/>
  <c r="BU309" i="5"/>
  <c r="BT309" i="5"/>
  <c r="BS309" i="5"/>
  <c r="BQ309" i="5"/>
  <c r="BN309" i="5"/>
  <c r="BM309" i="5"/>
  <c r="BL309" i="5"/>
  <c r="BK309" i="5"/>
  <c r="BJ309" i="5"/>
  <c r="BI309" i="5"/>
  <c r="BH309" i="5"/>
  <c r="BG309" i="5"/>
  <c r="BF309" i="5"/>
  <c r="AW309" i="5"/>
  <c r="AV309" i="5"/>
  <c r="AU309" i="5"/>
  <c r="AT309" i="5"/>
  <c r="AS309" i="5"/>
  <c r="AR309" i="5"/>
  <c r="AQ309" i="5"/>
  <c r="AP309" i="5"/>
  <c r="AO309" i="5"/>
  <c r="AN309" i="5"/>
  <c r="AM309" i="5"/>
  <c r="AL309" i="5"/>
  <c r="AK309" i="5"/>
  <c r="AJ309" i="5"/>
  <c r="AF309" i="5"/>
  <c r="AC309" i="5"/>
  <c r="AB309" i="5"/>
  <c r="AA309" i="5"/>
  <c r="CM308" i="5"/>
  <c r="CL308" i="5"/>
  <c r="CK308" i="5"/>
  <c r="CJ308" i="5"/>
  <c r="CI308" i="5"/>
  <c r="CH308" i="5"/>
  <c r="CG308" i="5"/>
  <c r="CF308" i="5"/>
  <c r="CE308" i="5"/>
  <c r="CD308" i="5"/>
  <c r="CC308" i="5"/>
  <c r="CB308" i="5"/>
  <c r="CA308" i="5"/>
  <c r="BZ308" i="5"/>
  <c r="BY308" i="5"/>
  <c r="BX308" i="5"/>
  <c r="BW308" i="5"/>
  <c r="BV308" i="5"/>
  <c r="BU308" i="5"/>
  <c r="BT308" i="5"/>
  <c r="BS308" i="5"/>
  <c r="BQ308" i="5"/>
  <c r="BN308" i="5"/>
  <c r="BM308" i="5"/>
  <c r="BL308" i="5"/>
  <c r="BK308" i="5"/>
  <c r="BJ308" i="5"/>
  <c r="BI308" i="5"/>
  <c r="BH308" i="5"/>
  <c r="BG308" i="5"/>
  <c r="BF308" i="5"/>
  <c r="AW308" i="5"/>
  <c r="AV308" i="5"/>
  <c r="AU308" i="5"/>
  <c r="AT308" i="5"/>
  <c r="AS308" i="5"/>
  <c r="AR308" i="5"/>
  <c r="AQ308" i="5"/>
  <c r="AP308" i="5"/>
  <c r="AO308" i="5"/>
  <c r="AN308" i="5"/>
  <c r="AM308" i="5"/>
  <c r="AL308" i="5"/>
  <c r="AK308" i="5"/>
  <c r="AJ308" i="5"/>
  <c r="AF308" i="5"/>
  <c r="AC308" i="5"/>
  <c r="AB308" i="5"/>
  <c r="AA308" i="5"/>
  <c r="CM307" i="5"/>
  <c r="CL307" i="5"/>
  <c r="CK307" i="5"/>
  <c r="CJ307" i="5"/>
  <c r="CI307" i="5"/>
  <c r="CH307" i="5"/>
  <c r="CG307" i="5"/>
  <c r="CF307" i="5"/>
  <c r="CE307" i="5"/>
  <c r="CD307" i="5"/>
  <c r="CC307" i="5"/>
  <c r="CB307" i="5"/>
  <c r="CA307" i="5"/>
  <c r="BZ307" i="5"/>
  <c r="BY307" i="5"/>
  <c r="BX307" i="5"/>
  <c r="BW307" i="5"/>
  <c r="BV307" i="5"/>
  <c r="BU307" i="5"/>
  <c r="BT307" i="5"/>
  <c r="BS307" i="5"/>
  <c r="BQ307" i="5"/>
  <c r="BN307" i="5"/>
  <c r="BM307" i="5"/>
  <c r="BL307" i="5"/>
  <c r="BK307" i="5"/>
  <c r="BJ307" i="5"/>
  <c r="BI307" i="5"/>
  <c r="BH307" i="5"/>
  <c r="BG307" i="5"/>
  <c r="BF307" i="5"/>
  <c r="AW307" i="5"/>
  <c r="AV307" i="5"/>
  <c r="AU307" i="5"/>
  <c r="AT307" i="5"/>
  <c r="AS307" i="5"/>
  <c r="AR307" i="5"/>
  <c r="AQ307" i="5"/>
  <c r="AP307" i="5"/>
  <c r="AO307" i="5"/>
  <c r="AN307" i="5"/>
  <c r="AM307" i="5"/>
  <c r="AL307" i="5"/>
  <c r="AK307" i="5"/>
  <c r="AJ307" i="5"/>
  <c r="AF307" i="5"/>
  <c r="AC307" i="5"/>
  <c r="AB307" i="5"/>
  <c r="AA307" i="5"/>
  <c r="AF6" i="21" l="1"/>
  <c r="E40" i="11" s="1"/>
  <c r="AD6" i="21"/>
  <c r="D40" i="11" s="1"/>
  <c r="AB6" i="21"/>
  <c r="C40" i="11" s="1"/>
  <c r="O5" i="21"/>
  <c r="Q25" i="11"/>
  <c r="Q323" i="7"/>
  <c r="S320" i="12" s="1"/>
  <c r="Q319" i="7"/>
  <c r="S316" i="12" s="1"/>
  <c r="Q315" i="7"/>
  <c r="S312" i="12" s="1"/>
  <c r="Q311" i="7"/>
  <c r="S308" i="12" s="1"/>
  <c r="Q307" i="7"/>
  <c r="S304" i="12" s="1"/>
  <c r="Q303" i="7"/>
  <c r="Q299" i="7"/>
  <c r="S296" i="12" s="1"/>
  <c r="Q295" i="7"/>
  <c r="S292" i="12" s="1"/>
  <c r="Q291" i="7"/>
  <c r="R291" i="7" s="1"/>
  <c r="Q287" i="7"/>
  <c r="Q283" i="7"/>
  <c r="S280" i="12" s="1"/>
  <c r="Q279" i="7"/>
  <c r="Q275" i="7"/>
  <c r="S272" i="12" s="1"/>
  <c r="Q271" i="7"/>
  <c r="S268" i="12" s="1"/>
  <c r="Q267" i="7"/>
  <c r="S264" i="12" s="1"/>
  <c r="Q263" i="7"/>
  <c r="S260" i="12" s="1"/>
  <c r="Q259" i="7"/>
  <c r="S256" i="12" s="1"/>
  <c r="Q255" i="7"/>
  <c r="S252" i="12" s="1"/>
  <c r="Q251" i="7"/>
  <c r="Q247" i="7"/>
  <c r="S244" i="12" s="1"/>
  <c r="Q243" i="7"/>
  <c r="S240" i="12" s="1"/>
  <c r="Q239" i="7"/>
  <c r="S236" i="12" s="1"/>
  <c r="Q235" i="7"/>
  <c r="S232" i="12" s="1"/>
  <c r="Q231" i="7"/>
  <c r="S228" i="12" s="1"/>
  <c r="Q227" i="7"/>
  <c r="Q223" i="7"/>
  <c r="S220" i="12" s="1"/>
  <c r="Q219" i="7"/>
  <c r="S216" i="12" s="1"/>
  <c r="Q215" i="7"/>
  <c r="S212" i="12" s="1"/>
  <c r="Q211" i="7"/>
  <c r="S208" i="12" s="1"/>
  <c r="Q207" i="7"/>
  <c r="Q203" i="7"/>
  <c r="S200" i="12" s="1"/>
  <c r="Q199" i="7"/>
  <c r="S196" i="12" s="1"/>
  <c r="Q195" i="7"/>
  <c r="S192" i="12" s="1"/>
  <c r="Q191" i="7"/>
  <c r="S188" i="12" s="1"/>
  <c r="Q187" i="7"/>
  <c r="S184" i="12" s="1"/>
  <c r="Q183" i="7"/>
  <c r="S180" i="12" s="1"/>
  <c r="Q179" i="7"/>
  <c r="S176" i="12" s="1"/>
  <c r="Q175" i="7"/>
  <c r="S172" i="12" s="1"/>
  <c r="Q171" i="7"/>
  <c r="S168" i="12" s="1"/>
  <c r="Q167" i="7"/>
  <c r="S164" i="12" s="1"/>
  <c r="Q163" i="7"/>
  <c r="Q159" i="7"/>
  <c r="S156" i="12" s="1"/>
  <c r="Q155" i="7"/>
  <c r="S152" i="12" s="1"/>
  <c r="Q151" i="7"/>
  <c r="S148" i="12" s="1"/>
  <c r="Q147" i="7"/>
  <c r="S144" i="12" s="1"/>
  <c r="Q143" i="7"/>
  <c r="S140" i="12" s="1"/>
  <c r="Q139" i="7"/>
  <c r="S136" i="12" s="1"/>
  <c r="Q135" i="7"/>
  <c r="S132" i="12" s="1"/>
  <c r="Q131" i="7"/>
  <c r="S128" i="12" s="1"/>
  <c r="Q127" i="7"/>
  <c r="S124" i="12" s="1"/>
  <c r="Q123" i="7"/>
  <c r="S120" i="12" s="1"/>
  <c r="Q119" i="7"/>
  <c r="S116" i="12" s="1"/>
  <c r="Q115" i="7"/>
  <c r="S112" i="12" s="1"/>
  <c r="Q111" i="7"/>
  <c r="S108" i="12" s="1"/>
  <c r="Q107" i="7"/>
  <c r="S104" i="12" s="1"/>
  <c r="Q103" i="7"/>
  <c r="Q99" i="7"/>
  <c r="S96" i="12" s="1"/>
  <c r="Q95" i="7"/>
  <c r="R95" i="7" s="1"/>
  <c r="Q91" i="7"/>
  <c r="S88" i="12" s="1"/>
  <c r="Q87" i="7"/>
  <c r="S84" i="12" s="1"/>
  <c r="Q83" i="7"/>
  <c r="S83" i="7" s="1"/>
  <c r="Q79" i="7"/>
  <c r="S76" i="12" s="1"/>
  <c r="Q75" i="7"/>
  <c r="S72" i="12" s="1"/>
  <c r="Q71" i="7"/>
  <c r="S68" i="12" s="1"/>
  <c r="Q67" i="7"/>
  <c r="Q63" i="7"/>
  <c r="S63" i="7" s="1"/>
  <c r="Q59" i="7"/>
  <c r="S56" i="12" s="1"/>
  <c r="Q55" i="7"/>
  <c r="S52" i="12" s="1"/>
  <c r="Q51" i="7"/>
  <c r="S48" i="12" s="1"/>
  <c r="Q47" i="7"/>
  <c r="S44" i="12" s="1"/>
  <c r="Q43" i="7"/>
  <c r="S40" i="12" s="1"/>
  <c r="Q39" i="7"/>
  <c r="S36" i="12" s="1"/>
  <c r="Q35" i="7"/>
  <c r="S32" i="12" s="1"/>
  <c r="Q31" i="7"/>
  <c r="S28" i="12" s="1"/>
  <c r="Q27" i="7"/>
  <c r="S24" i="12" s="1"/>
  <c r="Q23" i="7"/>
  <c r="S20" i="12" s="1"/>
  <c r="Q19" i="7"/>
  <c r="S16" i="12" s="1"/>
  <c r="Q15" i="7"/>
  <c r="S12" i="12" s="1"/>
  <c r="Q11" i="7"/>
  <c r="Q7" i="7"/>
  <c r="Q324" i="7"/>
  <c r="S321" i="12" s="1"/>
  <c r="Q320" i="7"/>
  <c r="S317" i="12" s="1"/>
  <c r="Q316" i="7"/>
  <c r="R316" i="7" s="1"/>
  <c r="Q312" i="7"/>
  <c r="Q308" i="7"/>
  <c r="Q304" i="7"/>
  <c r="S301" i="12" s="1"/>
  <c r="Q300" i="7"/>
  <c r="Q296" i="7"/>
  <c r="S293" i="12" s="1"/>
  <c r="Q292" i="7"/>
  <c r="Q288" i="7"/>
  <c r="S285" i="12" s="1"/>
  <c r="Q284" i="7"/>
  <c r="Q280" i="7"/>
  <c r="Q276" i="7"/>
  <c r="S273" i="12" s="1"/>
  <c r="Q272" i="7"/>
  <c r="S269" i="12" s="1"/>
  <c r="Q268" i="7"/>
  <c r="S265" i="12" s="1"/>
  <c r="Q264" i="7"/>
  <c r="Q260" i="7"/>
  <c r="Q256" i="7"/>
  <c r="S253" i="12" s="1"/>
  <c r="Q252" i="7"/>
  <c r="S249" i="12" s="1"/>
  <c r="Q248" i="7"/>
  <c r="Q244" i="7"/>
  <c r="S241" i="12" s="1"/>
  <c r="Q240" i="7"/>
  <c r="S237" i="12" s="1"/>
  <c r="Q236" i="7"/>
  <c r="Q232" i="7"/>
  <c r="S229" i="12" s="1"/>
  <c r="Q228" i="7"/>
  <c r="S225" i="12" s="1"/>
  <c r="Q224" i="7"/>
  <c r="Q220" i="7"/>
  <c r="Q216" i="7"/>
  <c r="S213" i="12" s="1"/>
  <c r="Q212" i="7"/>
  <c r="S209" i="12" s="1"/>
  <c r="Q208" i="7"/>
  <c r="S205" i="12" s="1"/>
  <c r="Q204" i="7"/>
  <c r="S201" i="12" s="1"/>
  <c r="Q200" i="7"/>
  <c r="S197" i="12" s="1"/>
  <c r="Q196" i="7"/>
  <c r="S193" i="12" s="1"/>
  <c r="Q192" i="7"/>
  <c r="S189" i="12" s="1"/>
  <c r="Q188" i="7"/>
  <c r="S185" i="12" s="1"/>
  <c r="Q184" i="7"/>
  <c r="S181" i="12" s="1"/>
  <c r="Q180" i="7"/>
  <c r="S177" i="12" s="1"/>
  <c r="Q176" i="7"/>
  <c r="S173" i="12" s="1"/>
  <c r="Q172" i="7"/>
  <c r="R172" i="7" s="1"/>
  <c r="Q168" i="7"/>
  <c r="S165" i="12" s="1"/>
  <c r="Q164" i="7"/>
  <c r="Q160" i="7"/>
  <c r="S157" i="12" s="1"/>
  <c r="Q156" i="7"/>
  <c r="S156" i="7" s="1"/>
  <c r="Q152" i="7"/>
  <c r="S149" i="12" s="1"/>
  <c r="Q148" i="7"/>
  <c r="S145" i="12" s="1"/>
  <c r="Q144" i="7"/>
  <c r="S141" i="12" s="1"/>
  <c r="Q140" i="7"/>
  <c r="S137" i="12" s="1"/>
  <c r="Q136" i="7"/>
  <c r="R136" i="7" s="1"/>
  <c r="Q132" i="7"/>
  <c r="S129" i="12" s="1"/>
  <c r="Q128" i="7"/>
  <c r="S125" i="12" s="1"/>
  <c r="Q124" i="7"/>
  <c r="S121" i="12" s="1"/>
  <c r="Q120" i="7"/>
  <c r="S117" i="12" s="1"/>
  <c r="Q116" i="7"/>
  <c r="Q112" i="7"/>
  <c r="S109" i="12" s="1"/>
  <c r="Q108" i="7"/>
  <c r="S105" i="12" s="1"/>
  <c r="Q104" i="7"/>
  <c r="S101" i="12" s="1"/>
  <c r="Q100" i="7"/>
  <c r="S97" i="12" s="1"/>
  <c r="Q96" i="7"/>
  <c r="S93" i="12" s="1"/>
  <c r="Q92" i="7"/>
  <c r="S89" i="12" s="1"/>
  <c r="Q88" i="7"/>
  <c r="S85" i="12" s="1"/>
  <c r="Q84" i="7"/>
  <c r="S81" i="12" s="1"/>
  <c r="Q80" i="7"/>
  <c r="S77" i="12" s="1"/>
  <c r="Q76" i="7"/>
  <c r="S73" i="12" s="1"/>
  <c r="Q72" i="7"/>
  <c r="S69" i="12" s="1"/>
  <c r="Q68" i="7"/>
  <c r="R68" i="7" s="1"/>
  <c r="Q64" i="7"/>
  <c r="S61" i="12" s="1"/>
  <c r="Q60" i="7"/>
  <c r="S57" i="12" s="1"/>
  <c r="Q56" i="7"/>
  <c r="S53" i="12" s="1"/>
  <c r="Q52" i="7"/>
  <c r="S49" i="12" s="1"/>
  <c r="Q48" i="7"/>
  <c r="S45" i="12" s="1"/>
  <c r="Q44" i="7"/>
  <c r="S41" i="12" s="1"/>
  <c r="Q40" i="7"/>
  <c r="S37" i="12" s="1"/>
  <c r="Q36" i="7"/>
  <c r="S33" i="12" s="1"/>
  <c r="Q32" i="7"/>
  <c r="S29" i="12" s="1"/>
  <c r="Q28" i="7"/>
  <c r="Q24" i="7"/>
  <c r="S21" i="12" s="1"/>
  <c r="Q20" i="7"/>
  <c r="S17" i="12" s="1"/>
  <c r="Q16" i="7"/>
  <c r="S13" i="12" s="1"/>
  <c r="Q12" i="7"/>
  <c r="S9" i="12" s="1"/>
  <c r="Q8" i="7"/>
  <c r="S5" i="12" s="1"/>
  <c r="Q326" i="7"/>
  <c r="S323" i="12" s="1"/>
  <c r="Q321" i="7"/>
  <c r="S318" i="12" s="1"/>
  <c r="Q317" i="7"/>
  <c r="S314" i="12" s="1"/>
  <c r="Q313" i="7"/>
  <c r="S310" i="12" s="1"/>
  <c r="Q309" i="7"/>
  <c r="R309" i="7" s="1"/>
  <c r="Q305" i="7"/>
  <c r="S302" i="12" s="1"/>
  <c r="Q301" i="7"/>
  <c r="S298" i="12" s="1"/>
  <c r="Q297" i="7"/>
  <c r="S294" i="12" s="1"/>
  <c r="Q293" i="7"/>
  <c r="S290" i="12" s="1"/>
  <c r="Q289" i="7"/>
  <c r="S286" i="12" s="1"/>
  <c r="Q285" i="7"/>
  <c r="S282" i="12" s="1"/>
  <c r="Q281" i="7"/>
  <c r="S278" i="12" s="1"/>
  <c r="Q277" i="7"/>
  <c r="S274" i="12" s="1"/>
  <c r="Q273" i="7"/>
  <c r="S270" i="12" s="1"/>
  <c r="Q269" i="7"/>
  <c r="S266" i="12" s="1"/>
  <c r="Q265" i="7"/>
  <c r="Q261" i="7"/>
  <c r="S258" i="12" s="1"/>
  <c r="Q257" i="7"/>
  <c r="S254" i="12" s="1"/>
  <c r="Q253" i="7"/>
  <c r="S250" i="12" s="1"/>
  <c r="Q249" i="7"/>
  <c r="S246" i="12" s="1"/>
  <c r="Q245" i="7"/>
  <c r="S242" i="12" s="1"/>
  <c r="Q241" i="7"/>
  <c r="S238" i="12" s="1"/>
  <c r="Q237" i="7"/>
  <c r="S234" i="12" s="1"/>
  <c r="Q233" i="7"/>
  <c r="S230" i="12" s="1"/>
  <c r="Q229" i="7"/>
  <c r="S226" i="12" s="1"/>
  <c r="Q225" i="7"/>
  <c r="S222" i="12" s="1"/>
  <c r="Q221" i="7"/>
  <c r="S218" i="12" s="1"/>
  <c r="Q217" i="7"/>
  <c r="S214" i="12" s="1"/>
  <c r="Q213" i="7"/>
  <c r="S210" i="12" s="1"/>
  <c r="Q209" i="7"/>
  <c r="S206" i="12" s="1"/>
  <c r="Q205" i="7"/>
  <c r="Q201" i="7"/>
  <c r="S198" i="12" s="1"/>
  <c r="Q197" i="7"/>
  <c r="S194" i="12" s="1"/>
  <c r="Q193" i="7"/>
  <c r="S190" i="12" s="1"/>
  <c r="Q189" i="7"/>
  <c r="S186" i="12" s="1"/>
  <c r="Q185" i="7"/>
  <c r="S182" i="12" s="1"/>
  <c r="Q181" i="7"/>
  <c r="Q177" i="7"/>
  <c r="S174" i="12" s="1"/>
  <c r="Q173" i="7"/>
  <c r="S170" i="12" s="1"/>
  <c r="Q169" i="7"/>
  <c r="S166" i="12" s="1"/>
  <c r="Q165" i="7"/>
  <c r="S162" i="12" s="1"/>
  <c r="Q161" i="7"/>
  <c r="S158" i="12" s="1"/>
  <c r="Q157" i="7"/>
  <c r="Q153" i="7"/>
  <c r="S150" i="12" s="1"/>
  <c r="Q149" i="7"/>
  <c r="S146" i="12" s="1"/>
  <c r="Q145" i="7"/>
  <c r="S142" i="12" s="1"/>
  <c r="Q141" i="7"/>
  <c r="S138" i="12" s="1"/>
  <c r="Q137" i="7"/>
  <c r="S134" i="12" s="1"/>
  <c r="Q133" i="7"/>
  <c r="S130" i="12" s="1"/>
  <c r="Q129" i="7"/>
  <c r="S126" i="12" s="1"/>
  <c r="Q125" i="7"/>
  <c r="S122" i="12" s="1"/>
  <c r="Q121" i="7"/>
  <c r="S118" i="12" s="1"/>
  <c r="Q117" i="7"/>
  <c r="S114" i="12" s="1"/>
  <c r="Q113" i="7"/>
  <c r="S110" i="12" s="1"/>
  <c r="Q109" i="7"/>
  <c r="S106" i="12" s="1"/>
  <c r="Q105" i="7"/>
  <c r="S102" i="12" s="1"/>
  <c r="Q101" i="7"/>
  <c r="S98" i="12" s="1"/>
  <c r="Q97" i="7"/>
  <c r="S94" i="12" s="1"/>
  <c r="Q93" i="7"/>
  <c r="S90" i="12" s="1"/>
  <c r="Q89" i="7"/>
  <c r="S86" i="12" s="1"/>
  <c r="Q85" i="7"/>
  <c r="S82" i="12" s="1"/>
  <c r="Q81" i="7"/>
  <c r="S78" i="12" s="1"/>
  <c r="Q77" i="7"/>
  <c r="S74" i="12" s="1"/>
  <c r="Q73" i="7"/>
  <c r="S70" i="12" s="1"/>
  <c r="Q69" i="7"/>
  <c r="S66" i="12" s="1"/>
  <c r="Q65" i="7"/>
  <c r="S62" i="12" s="1"/>
  <c r="Q61" i="7"/>
  <c r="S58" i="12" s="1"/>
  <c r="Q57" i="7"/>
  <c r="S54" i="12" s="1"/>
  <c r="Q53" i="7"/>
  <c r="S50" i="12" s="1"/>
  <c r="Q49" i="7"/>
  <c r="S46" i="12" s="1"/>
  <c r="Q45" i="7"/>
  <c r="S42" i="12" s="1"/>
  <c r="Q41" i="7"/>
  <c r="S38" i="12" s="1"/>
  <c r="Q37" i="7"/>
  <c r="S34" i="12" s="1"/>
  <c r="Q33" i="7"/>
  <c r="S30" i="12" s="1"/>
  <c r="Q29" i="7"/>
  <c r="S26" i="12" s="1"/>
  <c r="Q25" i="7"/>
  <c r="Q21" i="7"/>
  <c r="S18" i="12" s="1"/>
  <c r="Q17" i="7"/>
  <c r="S14" i="12" s="1"/>
  <c r="Q13" i="7"/>
  <c r="S10" i="12" s="1"/>
  <c r="Q9" i="7"/>
  <c r="S6" i="12" s="1"/>
  <c r="Q322" i="7"/>
  <c r="S319" i="12" s="1"/>
  <c r="Q318" i="7"/>
  <c r="S315" i="12" s="1"/>
  <c r="Q314" i="7"/>
  <c r="S311" i="12" s="1"/>
  <c r="Q310" i="7"/>
  <c r="Q306" i="7"/>
  <c r="S303" i="12" s="1"/>
  <c r="Q302" i="7"/>
  <c r="S299" i="12" s="1"/>
  <c r="Q298" i="7"/>
  <c r="S295" i="12" s="1"/>
  <c r="Q294" i="7"/>
  <c r="S291" i="12" s="1"/>
  <c r="Q290" i="7"/>
  <c r="S287" i="12" s="1"/>
  <c r="Q286" i="7"/>
  <c r="S283" i="12" s="1"/>
  <c r="Q282" i="7"/>
  <c r="S279" i="12" s="1"/>
  <c r="Q278" i="7"/>
  <c r="S275" i="12" s="1"/>
  <c r="Q274" i="7"/>
  <c r="Q270" i="7"/>
  <c r="S267" i="12" s="1"/>
  <c r="Q266" i="7"/>
  <c r="S263" i="12" s="1"/>
  <c r="Q262" i="7"/>
  <c r="S259" i="12" s="1"/>
  <c r="Q258" i="7"/>
  <c r="S255" i="12" s="1"/>
  <c r="Q254" i="7"/>
  <c r="S251" i="12" s="1"/>
  <c r="Q250" i="7"/>
  <c r="S247" i="12" s="1"/>
  <c r="Q246" i="7"/>
  <c r="S243" i="12" s="1"/>
  <c r="Q242" i="7"/>
  <c r="S239" i="12" s="1"/>
  <c r="Q238" i="7"/>
  <c r="S235" i="12" s="1"/>
  <c r="Q234" i="7"/>
  <c r="S231" i="12" s="1"/>
  <c r="Q230" i="7"/>
  <c r="S227" i="12" s="1"/>
  <c r="Q226" i="7"/>
  <c r="S223" i="12" s="1"/>
  <c r="Q222" i="7"/>
  <c r="S219" i="12" s="1"/>
  <c r="Q218" i="7"/>
  <c r="S215" i="12" s="1"/>
  <c r="Q214" i="7"/>
  <c r="R214" i="7" s="1"/>
  <c r="Q210" i="7"/>
  <c r="S207" i="12" s="1"/>
  <c r="Q206" i="7"/>
  <c r="S203" i="12" s="1"/>
  <c r="Q202" i="7"/>
  <c r="S199" i="12" s="1"/>
  <c r="Q198" i="7"/>
  <c r="S195" i="12" s="1"/>
  <c r="Q194" i="7"/>
  <c r="S191" i="12" s="1"/>
  <c r="Q190" i="7"/>
  <c r="S187" i="12" s="1"/>
  <c r="Q186" i="7"/>
  <c r="S183" i="12" s="1"/>
  <c r="Q182" i="7"/>
  <c r="S179" i="12" s="1"/>
  <c r="Q178" i="7"/>
  <c r="Q174" i="7"/>
  <c r="S171" i="12" s="1"/>
  <c r="Q170" i="7"/>
  <c r="S167" i="12" s="1"/>
  <c r="Q166" i="7"/>
  <c r="S163" i="12" s="1"/>
  <c r="Q162" i="7"/>
  <c r="S159" i="12" s="1"/>
  <c r="Q158" i="7"/>
  <c r="S155" i="12" s="1"/>
  <c r="Q154" i="7"/>
  <c r="S151" i="12" s="1"/>
  <c r="Q150" i="7"/>
  <c r="S147" i="12" s="1"/>
  <c r="Q146" i="7"/>
  <c r="S143" i="12" s="1"/>
  <c r="Q142" i="7"/>
  <c r="Q138" i="7"/>
  <c r="S135" i="12" s="1"/>
  <c r="Q134" i="7"/>
  <c r="S131" i="12" s="1"/>
  <c r="Q130" i="7"/>
  <c r="S127" i="12" s="1"/>
  <c r="Q126" i="7"/>
  <c r="S123" i="12" s="1"/>
  <c r="Q122" i="7"/>
  <c r="S119" i="12" s="1"/>
  <c r="Q118" i="7"/>
  <c r="S115" i="12" s="1"/>
  <c r="Q114" i="7"/>
  <c r="Q110" i="7"/>
  <c r="S107" i="12" s="1"/>
  <c r="Q106" i="7"/>
  <c r="R106" i="7" s="1"/>
  <c r="Q102" i="7"/>
  <c r="Q98" i="7"/>
  <c r="S95" i="12" s="1"/>
  <c r="Q94" i="7"/>
  <c r="Q90" i="7"/>
  <c r="S87" i="12" s="1"/>
  <c r="Q86" i="7"/>
  <c r="S83" i="12" s="1"/>
  <c r="Q82" i="7"/>
  <c r="S79" i="12" s="1"/>
  <c r="Q78" i="7"/>
  <c r="S75" i="12" s="1"/>
  <c r="Q74" i="7"/>
  <c r="Q70" i="7"/>
  <c r="S67" i="12" s="1"/>
  <c r="Q66" i="7"/>
  <c r="S63" i="12" s="1"/>
  <c r="Q62" i="7"/>
  <c r="S59" i="12" s="1"/>
  <c r="Q58" i="7"/>
  <c r="S55" i="12" s="1"/>
  <c r="Q54" i="7"/>
  <c r="S54" i="7" s="1"/>
  <c r="Q50" i="7"/>
  <c r="S47" i="12" s="1"/>
  <c r="Q46" i="7"/>
  <c r="Q42" i="7"/>
  <c r="S39" i="12" s="1"/>
  <c r="Q38" i="7"/>
  <c r="S35" i="12" s="1"/>
  <c r="Q34" i="7"/>
  <c r="R34" i="7" s="1"/>
  <c r="Q30" i="7"/>
  <c r="S27" i="12" s="1"/>
  <c r="Q26" i="7"/>
  <c r="S23" i="12" s="1"/>
  <c r="Q22" i="7"/>
  <c r="S19" i="12" s="1"/>
  <c r="Q18" i="7"/>
  <c r="S15" i="12" s="1"/>
  <c r="Q14" i="7"/>
  <c r="S11" i="12" s="1"/>
  <c r="Q10" i="7"/>
  <c r="S7" i="12" s="1"/>
  <c r="H1" i="22"/>
  <c r="CM304" i="5"/>
  <c r="CL304" i="5"/>
  <c r="CK304" i="5"/>
  <c r="CJ304" i="5"/>
  <c r="CI304" i="5"/>
  <c r="CH304" i="5"/>
  <c r="CG304" i="5"/>
  <c r="CF304" i="5"/>
  <c r="CE304" i="5"/>
  <c r="CD304" i="5"/>
  <c r="CC304" i="5"/>
  <c r="CB304" i="5"/>
  <c r="CA304" i="5"/>
  <c r="BZ304" i="5"/>
  <c r="BY304" i="5"/>
  <c r="BX304" i="5"/>
  <c r="BW304" i="5"/>
  <c r="BV304" i="5"/>
  <c r="BU304" i="5"/>
  <c r="BT304" i="5"/>
  <c r="BS304" i="5"/>
  <c r="BQ304" i="5"/>
  <c r="BN304" i="5"/>
  <c r="BM304" i="5"/>
  <c r="BL304" i="5"/>
  <c r="BK304" i="5"/>
  <c r="BJ304" i="5"/>
  <c r="BI304" i="5"/>
  <c r="BH304" i="5"/>
  <c r="BG304" i="5"/>
  <c r="BF304" i="5"/>
  <c r="AW304" i="5"/>
  <c r="AV304" i="5"/>
  <c r="AU304" i="5"/>
  <c r="AT304" i="5"/>
  <c r="AS304" i="5"/>
  <c r="AR304" i="5"/>
  <c r="AQ304" i="5"/>
  <c r="AP304" i="5"/>
  <c r="AO304" i="5"/>
  <c r="AN304" i="5"/>
  <c r="AM304" i="5"/>
  <c r="AL304" i="5"/>
  <c r="AK304" i="5"/>
  <c r="AJ304" i="5"/>
  <c r="AF304" i="5"/>
  <c r="AC304" i="5"/>
  <c r="AB304" i="5"/>
  <c r="AA304" i="5"/>
  <c r="CM302" i="5"/>
  <c r="CL302" i="5"/>
  <c r="CK302" i="5"/>
  <c r="CJ302" i="5"/>
  <c r="CI302" i="5"/>
  <c r="CH302" i="5"/>
  <c r="CG302" i="5"/>
  <c r="CF302" i="5"/>
  <c r="CE302" i="5"/>
  <c r="CD302" i="5"/>
  <c r="CC302" i="5"/>
  <c r="CB302" i="5"/>
  <c r="CA302" i="5"/>
  <c r="BZ302" i="5"/>
  <c r="BY302" i="5"/>
  <c r="BX302" i="5"/>
  <c r="BW302" i="5"/>
  <c r="BV302" i="5"/>
  <c r="BU302" i="5"/>
  <c r="BT302" i="5"/>
  <c r="BS302" i="5"/>
  <c r="BQ302" i="5"/>
  <c r="BN302" i="5"/>
  <c r="BM302" i="5"/>
  <c r="BL302" i="5"/>
  <c r="BK302" i="5"/>
  <c r="BJ302" i="5"/>
  <c r="BI302" i="5"/>
  <c r="BH302" i="5"/>
  <c r="BG302" i="5"/>
  <c r="BF302" i="5"/>
  <c r="AW302" i="5"/>
  <c r="AV302" i="5"/>
  <c r="AU302" i="5"/>
  <c r="AT302" i="5"/>
  <c r="AS302" i="5"/>
  <c r="AR302" i="5"/>
  <c r="AQ302" i="5"/>
  <c r="AP302" i="5"/>
  <c r="AO302" i="5"/>
  <c r="AN302" i="5"/>
  <c r="AM302" i="5"/>
  <c r="AL302" i="5"/>
  <c r="AK302" i="5"/>
  <c r="AJ302" i="5"/>
  <c r="AF302" i="5"/>
  <c r="AC302" i="5"/>
  <c r="AB302" i="5"/>
  <c r="AA302" i="5"/>
  <c r="CM300" i="5"/>
  <c r="CL300" i="5"/>
  <c r="CK300" i="5"/>
  <c r="CJ300" i="5"/>
  <c r="CI300" i="5"/>
  <c r="CH300" i="5"/>
  <c r="CG300" i="5"/>
  <c r="CF300" i="5"/>
  <c r="CE300" i="5"/>
  <c r="CD300" i="5"/>
  <c r="CC300" i="5"/>
  <c r="CB300" i="5"/>
  <c r="CA300" i="5"/>
  <c r="BZ300" i="5"/>
  <c r="BY300" i="5"/>
  <c r="BX300" i="5"/>
  <c r="BW300" i="5"/>
  <c r="BV300" i="5"/>
  <c r="BU300" i="5"/>
  <c r="BT300" i="5"/>
  <c r="BS300" i="5"/>
  <c r="BQ300" i="5"/>
  <c r="BN300" i="5"/>
  <c r="BM300" i="5"/>
  <c r="BL300" i="5"/>
  <c r="BK300" i="5"/>
  <c r="BJ300" i="5"/>
  <c r="BI300" i="5"/>
  <c r="BH300" i="5"/>
  <c r="BG300" i="5"/>
  <c r="BF300" i="5"/>
  <c r="AW300" i="5"/>
  <c r="AV300" i="5"/>
  <c r="AU300" i="5"/>
  <c r="AT300" i="5"/>
  <c r="AS300" i="5"/>
  <c r="AR300" i="5"/>
  <c r="AQ300" i="5"/>
  <c r="AP300" i="5"/>
  <c r="AO300" i="5"/>
  <c r="AN300" i="5"/>
  <c r="AM300" i="5"/>
  <c r="AL300" i="5"/>
  <c r="AK300" i="5"/>
  <c r="AJ300" i="5"/>
  <c r="AF300" i="5"/>
  <c r="AC300" i="5"/>
  <c r="AB300" i="5"/>
  <c r="AA300" i="5"/>
  <c r="CM298" i="5"/>
  <c r="CL298" i="5"/>
  <c r="CK298" i="5"/>
  <c r="CJ298" i="5"/>
  <c r="CI298" i="5"/>
  <c r="CH298" i="5"/>
  <c r="CG298" i="5"/>
  <c r="CF298" i="5"/>
  <c r="CE298" i="5"/>
  <c r="CD298" i="5"/>
  <c r="CC298" i="5"/>
  <c r="CB298" i="5"/>
  <c r="CA298" i="5"/>
  <c r="BZ298" i="5"/>
  <c r="BY298" i="5"/>
  <c r="BX298" i="5"/>
  <c r="BW298" i="5"/>
  <c r="BV298" i="5"/>
  <c r="BU298" i="5"/>
  <c r="BT298" i="5"/>
  <c r="BS298" i="5"/>
  <c r="BQ298" i="5"/>
  <c r="BN298" i="5"/>
  <c r="BM298" i="5"/>
  <c r="BL298" i="5"/>
  <c r="BK298" i="5"/>
  <c r="BJ298" i="5"/>
  <c r="BI298" i="5"/>
  <c r="BH298" i="5"/>
  <c r="BG298" i="5"/>
  <c r="BF298" i="5"/>
  <c r="AW298" i="5"/>
  <c r="AV298" i="5"/>
  <c r="AU298" i="5"/>
  <c r="AT298" i="5"/>
  <c r="AS298" i="5"/>
  <c r="AR298" i="5"/>
  <c r="AQ298" i="5"/>
  <c r="AP298" i="5"/>
  <c r="AO298" i="5"/>
  <c r="AN298" i="5"/>
  <c r="AM298" i="5"/>
  <c r="AL298" i="5"/>
  <c r="AK298" i="5"/>
  <c r="AJ298" i="5"/>
  <c r="AF298" i="5"/>
  <c r="AC298" i="5"/>
  <c r="AB298" i="5"/>
  <c r="AA298" i="5"/>
  <c r="CM296" i="5"/>
  <c r="CL296" i="5"/>
  <c r="CK296" i="5"/>
  <c r="CJ296" i="5"/>
  <c r="CI296" i="5"/>
  <c r="CH296" i="5"/>
  <c r="CG296" i="5"/>
  <c r="CF296" i="5"/>
  <c r="CE296" i="5"/>
  <c r="CD296" i="5"/>
  <c r="CC296" i="5"/>
  <c r="CB296" i="5"/>
  <c r="CA296" i="5"/>
  <c r="BZ296" i="5"/>
  <c r="BY296" i="5"/>
  <c r="BX296" i="5"/>
  <c r="BW296" i="5"/>
  <c r="BV296" i="5"/>
  <c r="BU296" i="5"/>
  <c r="BT296" i="5"/>
  <c r="BS296" i="5"/>
  <c r="BQ296" i="5"/>
  <c r="BN296" i="5"/>
  <c r="BM296" i="5"/>
  <c r="BL296" i="5"/>
  <c r="BK296" i="5"/>
  <c r="BJ296" i="5"/>
  <c r="BI296" i="5"/>
  <c r="BH296" i="5"/>
  <c r="BG296" i="5"/>
  <c r="BF296" i="5"/>
  <c r="AW296" i="5"/>
  <c r="AV296" i="5"/>
  <c r="AU296" i="5"/>
  <c r="AT296" i="5"/>
  <c r="AS296" i="5"/>
  <c r="AR296" i="5"/>
  <c r="AQ296" i="5"/>
  <c r="AP296" i="5"/>
  <c r="AO296" i="5"/>
  <c r="AN296" i="5"/>
  <c r="AM296" i="5"/>
  <c r="AL296" i="5"/>
  <c r="AK296" i="5"/>
  <c r="AJ296" i="5"/>
  <c r="AF296" i="5"/>
  <c r="AC296" i="5"/>
  <c r="AB296" i="5"/>
  <c r="AA296" i="5"/>
  <c r="CM294" i="5"/>
  <c r="CL294" i="5"/>
  <c r="CK294" i="5"/>
  <c r="CJ294" i="5"/>
  <c r="CI294" i="5"/>
  <c r="CH294" i="5"/>
  <c r="CG294" i="5"/>
  <c r="CF294" i="5"/>
  <c r="CE294" i="5"/>
  <c r="CD294" i="5"/>
  <c r="CC294" i="5"/>
  <c r="CB294" i="5"/>
  <c r="CA294" i="5"/>
  <c r="BZ294" i="5"/>
  <c r="BY294" i="5"/>
  <c r="BX294" i="5"/>
  <c r="BW294" i="5"/>
  <c r="BV294" i="5"/>
  <c r="BU294" i="5"/>
  <c r="BT294" i="5"/>
  <c r="BS294" i="5"/>
  <c r="BQ294" i="5"/>
  <c r="BN294" i="5"/>
  <c r="BM294" i="5"/>
  <c r="BL294" i="5"/>
  <c r="BK294" i="5"/>
  <c r="BJ294" i="5"/>
  <c r="BI294" i="5"/>
  <c r="BH294" i="5"/>
  <c r="BG294" i="5"/>
  <c r="BF294" i="5"/>
  <c r="AW294" i="5"/>
  <c r="AV294" i="5"/>
  <c r="AU294" i="5"/>
  <c r="AT294" i="5"/>
  <c r="AS294" i="5"/>
  <c r="AR294" i="5"/>
  <c r="AQ294" i="5"/>
  <c r="AP294" i="5"/>
  <c r="AO294" i="5"/>
  <c r="AN294" i="5"/>
  <c r="AM294" i="5"/>
  <c r="AL294" i="5"/>
  <c r="AK294" i="5"/>
  <c r="AJ294" i="5"/>
  <c r="AF294" i="5"/>
  <c r="AC294" i="5"/>
  <c r="AB294" i="5"/>
  <c r="AA294" i="5"/>
  <c r="CM292" i="5"/>
  <c r="CL292" i="5"/>
  <c r="CK292" i="5"/>
  <c r="CJ292" i="5"/>
  <c r="CI292" i="5"/>
  <c r="CH292" i="5"/>
  <c r="CG292" i="5"/>
  <c r="CF292" i="5"/>
  <c r="CE292" i="5"/>
  <c r="CD292" i="5"/>
  <c r="CC292" i="5"/>
  <c r="CB292" i="5"/>
  <c r="CA292" i="5"/>
  <c r="BZ292" i="5"/>
  <c r="BY292" i="5"/>
  <c r="BX292" i="5"/>
  <c r="BW292" i="5"/>
  <c r="BV292" i="5"/>
  <c r="BU292" i="5"/>
  <c r="BT292" i="5"/>
  <c r="BS292" i="5"/>
  <c r="BQ292" i="5"/>
  <c r="BN292" i="5"/>
  <c r="BM292" i="5"/>
  <c r="BL292" i="5"/>
  <c r="BK292" i="5"/>
  <c r="BJ292" i="5"/>
  <c r="BI292" i="5"/>
  <c r="BH292" i="5"/>
  <c r="BG292" i="5"/>
  <c r="BF292" i="5"/>
  <c r="AW292" i="5"/>
  <c r="AV292" i="5"/>
  <c r="AU292" i="5"/>
  <c r="AT292" i="5"/>
  <c r="AS292" i="5"/>
  <c r="AR292" i="5"/>
  <c r="AQ292" i="5"/>
  <c r="AP292" i="5"/>
  <c r="AO292" i="5"/>
  <c r="AN292" i="5"/>
  <c r="AM292" i="5"/>
  <c r="AL292" i="5"/>
  <c r="AK292" i="5"/>
  <c r="AJ292" i="5"/>
  <c r="AF292" i="5"/>
  <c r="AC292" i="5"/>
  <c r="AB292" i="5"/>
  <c r="AA292" i="5"/>
  <c r="CM289" i="5"/>
  <c r="CL289" i="5"/>
  <c r="CK289" i="5"/>
  <c r="CJ289" i="5"/>
  <c r="CI289" i="5"/>
  <c r="CH289" i="5"/>
  <c r="CG289" i="5"/>
  <c r="CF289" i="5"/>
  <c r="CE289" i="5"/>
  <c r="CD289" i="5"/>
  <c r="CC289" i="5"/>
  <c r="CB289" i="5"/>
  <c r="CA289" i="5"/>
  <c r="BZ289" i="5"/>
  <c r="BY289" i="5"/>
  <c r="BX289" i="5"/>
  <c r="BW289" i="5"/>
  <c r="BV289" i="5"/>
  <c r="BU289" i="5"/>
  <c r="BT289" i="5"/>
  <c r="BS289" i="5"/>
  <c r="BQ289" i="5"/>
  <c r="BN289" i="5"/>
  <c r="BM289" i="5"/>
  <c r="BL289" i="5"/>
  <c r="BK289" i="5"/>
  <c r="BJ289" i="5"/>
  <c r="BI289" i="5"/>
  <c r="BH289" i="5"/>
  <c r="BG289" i="5"/>
  <c r="BF289" i="5"/>
  <c r="AW289" i="5"/>
  <c r="AV289" i="5"/>
  <c r="AU289" i="5"/>
  <c r="AT289" i="5"/>
  <c r="AS289" i="5"/>
  <c r="AR289" i="5"/>
  <c r="AQ289" i="5"/>
  <c r="AP289" i="5"/>
  <c r="AO289" i="5"/>
  <c r="AN289" i="5"/>
  <c r="AM289" i="5"/>
  <c r="AL289" i="5"/>
  <c r="AK289" i="5"/>
  <c r="AJ289" i="5"/>
  <c r="AF289" i="5"/>
  <c r="AC289" i="5"/>
  <c r="AB289" i="5"/>
  <c r="AA289" i="5"/>
  <c r="CM287" i="5"/>
  <c r="CL287" i="5"/>
  <c r="CK287" i="5"/>
  <c r="CJ287" i="5"/>
  <c r="CI287" i="5"/>
  <c r="CH287" i="5"/>
  <c r="CG287" i="5"/>
  <c r="CF287" i="5"/>
  <c r="CE287" i="5"/>
  <c r="CD287" i="5"/>
  <c r="CC287" i="5"/>
  <c r="CB287" i="5"/>
  <c r="CA287" i="5"/>
  <c r="BZ287" i="5"/>
  <c r="BY287" i="5"/>
  <c r="BX287" i="5"/>
  <c r="BW287" i="5"/>
  <c r="BV287" i="5"/>
  <c r="BU287" i="5"/>
  <c r="BT287" i="5"/>
  <c r="BS287" i="5"/>
  <c r="BQ287" i="5"/>
  <c r="BN287" i="5"/>
  <c r="BM287" i="5"/>
  <c r="BL287" i="5"/>
  <c r="BK287" i="5"/>
  <c r="BJ287" i="5"/>
  <c r="BI287" i="5"/>
  <c r="BH287" i="5"/>
  <c r="BG287" i="5"/>
  <c r="BF287" i="5"/>
  <c r="AW287" i="5"/>
  <c r="AV287" i="5"/>
  <c r="AU287" i="5"/>
  <c r="AT287" i="5"/>
  <c r="AS287" i="5"/>
  <c r="AR287" i="5"/>
  <c r="AQ287" i="5"/>
  <c r="AP287" i="5"/>
  <c r="AO287" i="5"/>
  <c r="AN287" i="5"/>
  <c r="AM287" i="5"/>
  <c r="AL287" i="5"/>
  <c r="AK287" i="5"/>
  <c r="AJ287" i="5"/>
  <c r="AF287" i="5"/>
  <c r="AC287" i="5"/>
  <c r="AB287" i="5"/>
  <c r="AA287" i="5"/>
  <c r="CM285" i="5"/>
  <c r="CL285" i="5"/>
  <c r="CK285" i="5"/>
  <c r="CJ285" i="5"/>
  <c r="CI285" i="5"/>
  <c r="CH285" i="5"/>
  <c r="CG285" i="5"/>
  <c r="CF285" i="5"/>
  <c r="CE285" i="5"/>
  <c r="CD285" i="5"/>
  <c r="CC285" i="5"/>
  <c r="CB285" i="5"/>
  <c r="CA285" i="5"/>
  <c r="BZ285" i="5"/>
  <c r="BY285" i="5"/>
  <c r="BX285" i="5"/>
  <c r="BW285" i="5"/>
  <c r="BV285" i="5"/>
  <c r="BU285" i="5"/>
  <c r="BT285" i="5"/>
  <c r="BS285" i="5"/>
  <c r="BQ285" i="5"/>
  <c r="BN285" i="5"/>
  <c r="BM285" i="5"/>
  <c r="BL285" i="5"/>
  <c r="BK285" i="5"/>
  <c r="BJ285" i="5"/>
  <c r="BI285" i="5"/>
  <c r="BH285" i="5"/>
  <c r="BG285" i="5"/>
  <c r="BF285" i="5"/>
  <c r="AW285" i="5"/>
  <c r="AV285" i="5"/>
  <c r="AU285" i="5"/>
  <c r="AT285" i="5"/>
  <c r="AS285" i="5"/>
  <c r="AR285" i="5"/>
  <c r="AQ285" i="5"/>
  <c r="AP285" i="5"/>
  <c r="AO285" i="5"/>
  <c r="AN285" i="5"/>
  <c r="AM285" i="5"/>
  <c r="AL285" i="5"/>
  <c r="AK285" i="5"/>
  <c r="AJ285" i="5"/>
  <c r="AF285" i="5"/>
  <c r="AC285" i="5"/>
  <c r="AB285" i="5"/>
  <c r="AA285" i="5"/>
  <c r="CM283" i="5"/>
  <c r="CL283" i="5"/>
  <c r="CK283" i="5"/>
  <c r="CJ283" i="5"/>
  <c r="CI283" i="5"/>
  <c r="CH283" i="5"/>
  <c r="CG283" i="5"/>
  <c r="CF283" i="5"/>
  <c r="CE283" i="5"/>
  <c r="CD283" i="5"/>
  <c r="CC283" i="5"/>
  <c r="CB283" i="5"/>
  <c r="CA283" i="5"/>
  <c r="BZ283" i="5"/>
  <c r="BY283" i="5"/>
  <c r="BX283" i="5"/>
  <c r="BW283" i="5"/>
  <c r="BV283" i="5"/>
  <c r="BU283" i="5"/>
  <c r="BT283" i="5"/>
  <c r="BS283" i="5"/>
  <c r="BQ283" i="5"/>
  <c r="BN283" i="5"/>
  <c r="BM283" i="5"/>
  <c r="BL283" i="5"/>
  <c r="BK283" i="5"/>
  <c r="BJ283" i="5"/>
  <c r="BI283" i="5"/>
  <c r="BH283" i="5"/>
  <c r="BG283" i="5"/>
  <c r="BF283" i="5"/>
  <c r="AW283" i="5"/>
  <c r="AV283" i="5"/>
  <c r="AU283" i="5"/>
  <c r="AT283" i="5"/>
  <c r="AS283" i="5"/>
  <c r="AR283" i="5"/>
  <c r="AQ283" i="5"/>
  <c r="AP283" i="5"/>
  <c r="AO283" i="5"/>
  <c r="AN283" i="5"/>
  <c r="AM283" i="5"/>
  <c r="AL283" i="5"/>
  <c r="AK283" i="5"/>
  <c r="AJ283" i="5"/>
  <c r="AF283" i="5"/>
  <c r="AC283" i="5"/>
  <c r="AB283" i="5"/>
  <c r="AA283" i="5"/>
  <c r="CM281" i="5"/>
  <c r="CL281" i="5"/>
  <c r="CK281" i="5"/>
  <c r="CJ281" i="5"/>
  <c r="CI281" i="5"/>
  <c r="CH281" i="5"/>
  <c r="CG281" i="5"/>
  <c r="CF281" i="5"/>
  <c r="CE281" i="5"/>
  <c r="CD281" i="5"/>
  <c r="CC281" i="5"/>
  <c r="CB281" i="5"/>
  <c r="CA281" i="5"/>
  <c r="BZ281" i="5"/>
  <c r="BY281" i="5"/>
  <c r="BX281" i="5"/>
  <c r="BW281" i="5"/>
  <c r="BV281" i="5"/>
  <c r="BU281" i="5"/>
  <c r="BT281" i="5"/>
  <c r="BS281" i="5"/>
  <c r="BQ281" i="5"/>
  <c r="BN281" i="5"/>
  <c r="BM281" i="5"/>
  <c r="BL281" i="5"/>
  <c r="BK281" i="5"/>
  <c r="BJ281" i="5"/>
  <c r="BI281" i="5"/>
  <c r="BH281" i="5"/>
  <c r="BG281" i="5"/>
  <c r="BF281" i="5"/>
  <c r="AW281" i="5"/>
  <c r="AV281" i="5"/>
  <c r="AU281" i="5"/>
  <c r="AT281" i="5"/>
  <c r="AS281" i="5"/>
  <c r="AR281" i="5"/>
  <c r="AQ281" i="5"/>
  <c r="AP281" i="5"/>
  <c r="AO281" i="5"/>
  <c r="AN281" i="5"/>
  <c r="AM281" i="5"/>
  <c r="AL281" i="5"/>
  <c r="AK281" i="5"/>
  <c r="AJ281" i="5"/>
  <c r="AF281" i="5"/>
  <c r="AC281" i="5"/>
  <c r="AB281" i="5"/>
  <c r="AA281" i="5"/>
  <c r="CM279" i="5"/>
  <c r="CL279" i="5"/>
  <c r="CK279" i="5"/>
  <c r="CJ279" i="5"/>
  <c r="CI279" i="5"/>
  <c r="CH279" i="5"/>
  <c r="CG279" i="5"/>
  <c r="CF279" i="5"/>
  <c r="CE279" i="5"/>
  <c r="CD279" i="5"/>
  <c r="CC279" i="5"/>
  <c r="CB279" i="5"/>
  <c r="CA279" i="5"/>
  <c r="BZ279" i="5"/>
  <c r="BY279" i="5"/>
  <c r="BX279" i="5"/>
  <c r="BW279" i="5"/>
  <c r="BV279" i="5"/>
  <c r="BU279" i="5"/>
  <c r="BT279" i="5"/>
  <c r="BS279" i="5"/>
  <c r="BQ279" i="5"/>
  <c r="BN279" i="5"/>
  <c r="BM279" i="5"/>
  <c r="BL279" i="5"/>
  <c r="BK279" i="5"/>
  <c r="BJ279" i="5"/>
  <c r="BI279" i="5"/>
  <c r="BH279" i="5"/>
  <c r="BG279" i="5"/>
  <c r="BF279" i="5"/>
  <c r="AW279" i="5"/>
  <c r="AV279" i="5"/>
  <c r="AU279" i="5"/>
  <c r="AT279" i="5"/>
  <c r="AS279" i="5"/>
  <c r="AR279" i="5"/>
  <c r="AQ279" i="5"/>
  <c r="AP279" i="5"/>
  <c r="AO279" i="5"/>
  <c r="AN279" i="5"/>
  <c r="AM279" i="5"/>
  <c r="AL279" i="5"/>
  <c r="AK279" i="5"/>
  <c r="AJ279" i="5"/>
  <c r="AF279" i="5"/>
  <c r="AC279" i="5"/>
  <c r="AB279" i="5"/>
  <c r="AA279" i="5"/>
  <c r="CM277" i="5"/>
  <c r="CL277" i="5"/>
  <c r="CK277" i="5"/>
  <c r="CJ277" i="5"/>
  <c r="CI277" i="5"/>
  <c r="CH277" i="5"/>
  <c r="CG277" i="5"/>
  <c r="CF277" i="5"/>
  <c r="CE277" i="5"/>
  <c r="CD277" i="5"/>
  <c r="CC277" i="5"/>
  <c r="CB277" i="5"/>
  <c r="CA277" i="5"/>
  <c r="BZ277" i="5"/>
  <c r="BY277" i="5"/>
  <c r="BX277" i="5"/>
  <c r="BW277" i="5"/>
  <c r="BV277" i="5"/>
  <c r="BU277" i="5"/>
  <c r="BT277" i="5"/>
  <c r="BS277" i="5"/>
  <c r="BQ277" i="5"/>
  <c r="BN277" i="5"/>
  <c r="BM277" i="5"/>
  <c r="BL277" i="5"/>
  <c r="BK277" i="5"/>
  <c r="BJ277" i="5"/>
  <c r="BI277" i="5"/>
  <c r="BH277" i="5"/>
  <c r="BG277" i="5"/>
  <c r="BF277" i="5"/>
  <c r="AW277" i="5"/>
  <c r="AV277" i="5"/>
  <c r="AU277" i="5"/>
  <c r="AT277" i="5"/>
  <c r="AS277" i="5"/>
  <c r="AR277" i="5"/>
  <c r="AQ277" i="5"/>
  <c r="AP277" i="5"/>
  <c r="AO277" i="5"/>
  <c r="AN277" i="5"/>
  <c r="AM277" i="5"/>
  <c r="AL277" i="5"/>
  <c r="AK277" i="5"/>
  <c r="AJ277" i="5"/>
  <c r="AF277" i="5"/>
  <c r="AC277" i="5"/>
  <c r="AB277" i="5"/>
  <c r="AA277" i="5"/>
  <c r="CM275" i="5"/>
  <c r="CL275" i="5"/>
  <c r="CK275" i="5"/>
  <c r="CJ275" i="5"/>
  <c r="CI275" i="5"/>
  <c r="CH275" i="5"/>
  <c r="CG275" i="5"/>
  <c r="CF275" i="5"/>
  <c r="CE275" i="5"/>
  <c r="CD275" i="5"/>
  <c r="CC275" i="5"/>
  <c r="CB275" i="5"/>
  <c r="CA275" i="5"/>
  <c r="BZ275" i="5"/>
  <c r="BY275" i="5"/>
  <c r="BX275" i="5"/>
  <c r="BW275" i="5"/>
  <c r="BV275" i="5"/>
  <c r="BU275" i="5"/>
  <c r="BT275" i="5"/>
  <c r="BS275" i="5"/>
  <c r="BQ275" i="5"/>
  <c r="BN275" i="5"/>
  <c r="BM275" i="5"/>
  <c r="BL275" i="5"/>
  <c r="BK275" i="5"/>
  <c r="BJ275" i="5"/>
  <c r="BI275" i="5"/>
  <c r="BH275" i="5"/>
  <c r="BG275" i="5"/>
  <c r="BF275" i="5"/>
  <c r="AW275" i="5"/>
  <c r="AV275" i="5"/>
  <c r="AU275" i="5"/>
  <c r="AT275" i="5"/>
  <c r="AS275" i="5"/>
  <c r="AR275" i="5"/>
  <c r="AQ275" i="5"/>
  <c r="AP275" i="5"/>
  <c r="AO275" i="5"/>
  <c r="AN275" i="5"/>
  <c r="AM275" i="5"/>
  <c r="AL275" i="5"/>
  <c r="AK275" i="5"/>
  <c r="AJ275" i="5"/>
  <c r="AF275" i="5"/>
  <c r="AC275" i="5"/>
  <c r="AB275" i="5"/>
  <c r="AA275" i="5"/>
  <c r="CM273" i="5"/>
  <c r="CL273" i="5"/>
  <c r="CK273" i="5"/>
  <c r="CJ273" i="5"/>
  <c r="CI273" i="5"/>
  <c r="CH273" i="5"/>
  <c r="CG273" i="5"/>
  <c r="CF273" i="5"/>
  <c r="CE273" i="5"/>
  <c r="CD273" i="5"/>
  <c r="CC273" i="5"/>
  <c r="CB273" i="5"/>
  <c r="CA273" i="5"/>
  <c r="BZ273" i="5"/>
  <c r="BY273" i="5"/>
  <c r="BX273" i="5"/>
  <c r="BW273" i="5"/>
  <c r="BV273" i="5"/>
  <c r="BU273" i="5"/>
  <c r="BT273" i="5"/>
  <c r="BS273" i="5"/>
  <c r="BQ273" i="5"/>
  <c r="BN273" i="5"/>
  <c r="BM273" i="5"/>
  <c r="BL273" i="5"/>
  <c r="BK273" i="5"/>
  <c r="BJ273" i="5"/>
  <c r="BI273" i="5"/>
  <c r="BH273" i="5"/>
  <c r="BG273" i="5"/>
  <c r="BF273" i="5"/>
  <c r="AW273" i="5"/>
  <c r="AV273" i="5"/>
  <c r="AU273" i="5"/>
  <c r="AT273" i="5"/>
  <c r="AS273" i="5"/>
  <c r="AR273" i="5"/>
  <c r="AQ273" i="5"/>
  <c r="AP273" i="5"/>
  <c r="AO273" i="5"/>
  <c r="AN273" i="5"/>
  <c r="AM273" i="5"/>
  <c r="AL273" i="5"/>
  <c r="AK273" i="5"/>
  <c r="AJ273" i="5"/>
  <c r="AF273" i="5"/>
  <c r="AC273" i="5"/>
  <c r="AB273" i="5"/>
  <c r="AA273" i="5"/>
  <c r="R318" i="7" l="1"/>
  <c r="S76" i="7"/>
  <c r="S234" i="7"/>
  <c r="R234" i="7"/>
  <c r="R315" i="7"/>
  <c r="S97" i="7"/>
  <c r="R147" i="7"/>
  <c r="S313" i="7"/>
  <c r="S294" i="7"/>
  <c r="R313" i="7"/>
  <c r="S318" i="7"/>
  <c r="S191" i="7"/>
  <c r="R97" i="7"/>
  <c r="S238" i="7"/>
  <c r="S244" i="7"/>
  <c r="R238" i="7"/>
  <c r="R20" i="7"/>
  <c r="R244" i="7"/>
  <c r="S20" i="7"/>
  <c r="S184" i="7"/>
  <c r="S315" i="7"/>
  <c r="S104" i="7"/>
  <c r="R231" i="7"/>
  <c r="R306" i="7"/>
  <c r="R191" i="7"/>
  <c r="S255" i="7"/>
  <c r="R104" i="7"/>
  <c r="S306" i="7"/>
  <c r="R255" i="7"/>
  <c r="S296" i="7"/>
  <c r="R296" i="7"/>
  <c r="R323" i="7"/>
  <c r="S304" i="7"/>
  <c r="S121" i="7"/>
  <c r="S323" i="7"/>
  <c r="R304" i="7"/>
  <c r="R184" i="7"/>
  <c r="S160" i="7"/>
  <c r="R35" i="7"/>
  <c r="R118" i="7"/>
  <c r="R160" i="7"/>
  <c r="S35" i="7"/>
  <c r="R208" i="7"/>
  <c r="S150" i="7"/>
  <c r="R150" i="7"/>
  <c r="S145" i="7"/>
  <c r="S154" i="7"/>
  <c r="R148" i="7"/>
  <c r="R154" i="7"/>
  <c r="R131" i="7"/>
  <c r="S148" i="7"/>
  <c r="S147" i="7"/>
  <c r="S131" i="7"/>
  <c r="R124" i="7"/>
  <c r="R121" i="7"/>
  <c r="S124" i="7"/>
  <c r="S118" i="7"/>
  <c r="S112" i="7"/>
  <c r="R112" i="7"/>
  <c r="S22" i="7"/>
  <c r="R22" i="7"/>
  <c r="S195" i="7"/>
  <c r="R23" i="7"/>
  <c r="S23" i="7"/>
  <c r="S128" i="7"/>
  <c r="R119" i="7"/>
  <c r="S231" i="7"/>
  <c r="S190" i="7"/>
  <c r="S119" i="7"/>
  <c r="R294" i="7"/>
  <c r="S25" i="7"/>
  <c r="S22" i="12"/>
  <c r="R264" i="7"/>
  <c r="S261" i="12"/>
  <c r="R265" i="7"/>
  <c r="S262" i="12"/>
  <c r="S310" i="7"/>
  <c r="S307" i="12"/>
  <c r="R28" i="7"/>
  <c r="S25" i="12"/>
  <c r="S71" i="7"/>
  <c r="S268" i="7"/>
  <c r="R51" i="7"/>
  <c r="R103" i="7"/>
  <c r="S100" i="12"/>
  <c r="R300" i="7"/>
  <c r="S297" i="12"/>
  <c r="R46" i="7"/>
  <c r="S43" i="12"/>
  <c r="R162" i="7"/>
  <c r="R190" i="7"/>
  <c r="S326" i="7"/>
  <c r="S196" i="7"/>
  <c r="R202" i="7"/>
  <c r="S169" i="7"/>
  <c r="S34" i="7"/>
  <c r="S31" i="12"/>
  <c r="S164" i="7"/>
  <c r="S161" i="12"/>
  <c r="S68" i="7"/>
  <c r="S65" i="12"/>
  <c r="S106" i="7"/>
  <c r="S103" i="12"/>
  <c r="S94" i="7"/>
  <c r="S91" i="12"/>
  <c r="R63" i="7"/>
  <c r="S60" i="12"/>
  <c r="R287" i="7"/>
  <c r="S284" i="12"/>
  <c r="R308" i="7"/>
  <c r="S305" i="12"/>
  <c r="R312" i="7"/>
  <c r="S309" i="12"/>
  <c r="R326" i="7"/>
  <c r="R196" i="7"/>
  <c r="R169" i="7"/>
  <c r="S172" i="7"/>
  <c r="S169" i="12"/>
  <c r="S251" i="7"/>
  <c r="S248" i="12"/>
  <c r="R292" i="7"/>
  <c r="S289" i="12"/>
  <c r="R163" i="7"/>
  <c r="S160" i="12"/>
  <c r="R74" i="7"/>
  <c r="S71" i="12"/>
  <c r="R156" i="7"/>
  <c r="S153" i="12"/>
  <c r="R224" i="7"/>
  <c r="S221" i="12"/>
  <c r="S248" i="7"/>
  <c r="S245" i="12"/>
  <c r="R220" i="7"/>
  <c r="S217" i="12"/>
  <c r="S179" i="7"/>
  <c r="R268" i="7"/>
  <c r="S316" i="7"/>
  <c r="S313" i="12"/>
  <c r="S193" i="7"/>
  <c r="S241" i="7"/>
  <c r="R157" i="7"/>
  <c r="S154" i="12"/>
  <c r="R274" i="7"/>
  <c r="S271" i="12"/>
  <c r="R54" i="7"/>
  <c r="S51" i="12"/>
  <c r="R303" i="7"/>
  <c r="S300" i="12"/>
  <c r="R71" i="7"/>
  <c r="S116" i="7"/>
  <c r="S113" i="12"/>
  <c r="S162" i="7"/>
  <c r="R195" i="7"/>
  <c r="R284" i="7"/>
  <c r="S281" i="12"/>
  <c r="S51" i="7"/>
  <c r="S102" i="7"/>
  <c r="S99" i="12"/>
  <c r="R193" i="7"/>
  <c r="R241" i="7"/>
  <c r="S280" i="7"/>
  <c r="S277" i="12"/>
  <c r="S142" i="7"/>
  <c r="S139" i="12"/>
  <c r="R179" i="7"/>
  <c r="S95" i="7"/>
  <c r="S92" i="12"/>
  <c r="S202" i="7"/>
  <c r="R142" i="7"/>
  <c r="S279" i="7"/>
  <c r="S276" i="12"/>
  <c r="R114" i="7"/>
  <c r="S111" i="12"/>
  <c r="S227" i="7"/>
  <c r="S224" i="12"/>
  <c r="R116" i="7"/>
  <c r="S262" i="7"/>
  <c r="S214" i="7"/>
  <c r="S211" i="12"/>
  <c r="S309" i="7"/>
  <c r="S306" i="12"/>
  <c r="R145" i="7"/>
  <c r="R205" i="7"/>
  <c r="S202" i="12"/>
  <c r="S136" i="7"/>
  <c r="S133" i="12"/>
  <c r="S178" i="7"/>
  <c r="S175" i="12"/>
  <c r="R260" i="7"/>
  <c r="S257" i="12"/>
  <c r="R236" i="7"/>
  <c r="S233" i="12"/>
  <c r="S207" i="7"/>
  <c r="S204" i="12"/>
  <c r="R181" i="7"/>
  <c r="S178" i="12"/>
  <c r="S67" i="7"/>
  <c r="S64" i="12"/>
  <c r="S291" i="7"/>
  <c r="S288" i="12"/>
  <c r="R83" i="7"/>
  <c r="S80" i="12"/>
  <c r="S284" i="7"/>
  <c r="S208" i="7"/>
  <c r="R76" i="7"/>
  <c r="R128" i="7"/>
  <c r="R262" i="7"/>
  <c r="S11" i="7"/>
  <c r="S8" i="12"/>
  <c r="S4" i="12"/>
  <c r="R67" i="7"/>
  <c r="R178" i="7"/>
  <c r="S303" i="7"/>
  <c r="S287" i="7"/>
  <c r="S224" i="7"/>
  <c r="S181" i="7"/>
  <c r="S236" i="7"/>
  <c r="S265" i="7"/>
  <c r="S220" i="7"/>
  <c r="S205" i="7"/>
  <c r="S212" i="7"/>
  <c r="R212" i="7"/>
  <c r="S114" i="7"/>
  <c r="R94" i="7"/>
  <c r="S260" i="7"/>
  <c r="S292" i="7"/>
  <c r="R279" i="7"/>
  <c r="S308" i="7"/>
  <c r="S300" i="7"/>
  <c r="R227" i="7"/>
  <c r="R251" i="7"/>
  <c r="R310" i="7"/>
  <c r="R25" i="7"/>
  <c r="S173" i="7"/>
  <c r="R173" i="7"/>
  <c r="R207" i="7"/>
  <c r="R102" i="7"/>
  <c r="S163" i="7"/>
  <c r="S74" i="7"/>
  <c r="R18" i="7"/>
  <c r="S18" i="7"/>
  <c r="S264" i="7"/>
  <c r="R280" i="7"/>
  <c r="R164" i="7"/>
  <c r="S28" i="7"/>
  <c r="S103" i="7"/>
  <c r="R11" i="7"/>
  <c r="S312" i="7"/>
  <c r="R248" i="7"/>
  <c r="S46" i="7"/>
  <c r="S157" i="7"/>
  <c r="S274" i="7"/>
  <c r="R48" i="7"/>
  <c r="S48" i="7"/>
  <c r="S47" i="7"/>
  <c r="R47" i="7"/>
  <c r="R109" i="7"/>
  <c r="S109" i="7"/>
  <c r="R58" i="7"/>
  <c r="S58" i="7"/>
  <c r="R146" i="7"/>
  <c r="S146" i="7"/>
  <c r="R283" i="7"/>
  <c r="S283" i="7"/>
  <c r="S15" i="7"/>
  <c r="R15" i="7"/>
  <c r="R105" i="7"/>
  <c r="S105" i="7"/>
  <c r="R60" i="7"/>
  <c r="S60" i="7"/>
  <c r="R127" i="7"/>
  <c r="S127" i="7"/>
  <c r="R66" i="7"/>
  <c r="S66" i="7"/>
  <c r="R93" i="7"/>
  <c r="S93" i="7"/>
  <c r="R7" i="7"/>
  <c r="S7" i="7"/>
  <c r="R281" i="7"/>
  <c r="S281" i="7"/>
  <c r="R175" i="7"/>
  <c r="S175" i="7"/>
  <c r="R122" i="7"/>
  <c r="S122" i="7"/>
  <c r="R134" i="7"/>
  <c r="S134" i="7"/>
  <c r="S307" i="7"/>
  <c r="R307" i="7"/>
  <c r="R144" i="7"/>
  <c r="S144" i="7"/>
  <c r="R206" i="7"/>
  <c r="S206" i="7"/>
  <c r="R267" i="7"/>
  <c r="S267" i="7"/>
  <c r="S80" i="7"/>
  <c r="R80" i="7"/>
  <c r="R49" i="7"/>
  <c r="S49" i="7"/>
  <c r="R237" i="7"/>
  <c r="S237" i="7"/>
  <c r="R159" i="7"/>
  <c r="S159" i="7"/>
  <c r="R72" i="7"/>
  <c r="S72" i="7"/>
  <c r="R101" i="7"/>
  <c r="S101" i="7"/>
  <c r="R33" i="7"/>
  <c r="S33" i="7"/>
  <c r="R180" i="7"/>
  <c r="S180" i="7"/>
  <c r="S77" i="7"/>
  <c r="R77" i="7"/>
  <c r="R111" i="7"/>
  <c r="S111" i="7"/>
  <c r="S176" i="7"/>
  <c r="R176" i="7"/>
  <c r="S311" i="7"/>
  <c r="R311" i="7"/>
  <c r="S167" i="7"/>
  <c r="R167" i="7"/>
  <c r="R233" i="7"/>
  <c r="S233" i="7"/>
  <c r="R21" i="7"/>
  <c r="S21" i="7"/>
  <c r="R151" i="7"/>
  <c r="S151" i="7"/>
  <c r="R17" i="7"/>
  <c r="S17" i="7"/>
  <c r="R198" i="7"/>
  <c r="S198" i="7"/>
  <c r="S285" i="7"/>
  <c r="R285" i="7"/>
  <c r="S217" i="7"/>
  <c r="R217" i="7"/>
  <c r="S275" i="7"/>
  <c r="R275" i="7"/>
  <c r="R14" i="7"/>
  <c r="S14" i="7"/>
  <c r="R91" i="7"/>
  <c r="S91" i="7"/>
  <c r="R57" i="7"/>
  <c r="S57" i="7"/>
  <c r="R273" i="7"/>
  <c r="S273" i="7"/>
  <c r="S257" i="7"/>
  <c r="R257" i="7"/>
  <c r="S42" i="7"/>
  <c r="R42" i="7"/>
  <c r="R183" i="7"/>
  <c r="S183" i="7"/>
  <c r="R259" i="7"/>
  <c r="S259" i="7"/>
  <c r="R9" i="7"/>
  <c r="S9" i="7"/>
  <c r="R271" i="7"/>
  <c r="S271" i="7"/>
  <c r="S32" i="7"/>
  <c r="R32" i="7"/>
  <c r="R204" i="7"/>
  <c r="S204" i="7"/>
  <c r="R254" i="7"/>
  <c r="S254" i="7"/>
  <c r="R27" i="7"/>
  <c r="S27" i="7"/>
  <c r="R246" i="7"/>
  <c r="S246" i="7"/>
  <c r="R133" i="7"/>
  <c r="S133" i="7"/>
  <c r="R240" i="7"/>
  <c r="S240" i="7"/>
  <c r="R298" i="7"/>
  <c r="S298" i="7"/>
  <c r="R53" i="7"/>
  <c r="S53" i="7"/>
  <c r="R117" i="7"/>
  <c r="S117" i="7"/>
  <c r="R194" i="7"/>
  <c r="S194" i="7"/>
  <c r="S209" i="7"/>
  <c r="R209" i="7"/>
  <c r="R62" i="7"/>
  <c r="S62" i="7"/>
  <c r="S297" i="7"/>
  <c r="R297" i="7"/>
  <c r="R216" i="7"/>
  <c r="S216" i="7"/>
  <c r="R100" i="7"/>
  <c r="S100" i="7"/>
  <c r="R276" i="7"/>
  <c r="S276" i="7"/>
  <c r="S215" i="7"/>
  <c r="R215" i="7"/>
  <c r="R277" i="7"/>
  <c r="S277" i="7"/>
  <c r="R141" i="7"/>
  <c r="S141" i="7"/>
  <c r="R229" i="7"/>
  <c r="S229" i="7"/>
  <c r="S250" i="7"/>
  <c r="R250" i="7"/>
  <c r="R266" i="7"/>
  <c r="S266" i="7"/>
  <c r="R314" i="7"/>
  <c r="S314" i="7"/>
  <c r="R132" i="7"/>
  <c r="S132" i="7"/>
  <c r="R79" i="7"/>
  <c r="S79" i="7"/>
  <c r="S299" i="7"/>
  <c r="R299" i="7"/>
  <c r="R189" i="7"/>
  <c r="S189" i="7"/>
  <c r="R293" i="7"/>
  <c r="S293" i="7"/>
  <c r="R78" i="7"/>
  <c r="S78" i="7"/>
  <c r="R19" i="7"/>
  <c r="S19" i="7"/>
  <c r="S221" i="7"/>
  <c r="R221" i="7"/>
  <c r="R289" i="7"/>
  <c r="S289" i="7"/>
  <c r="S263" i="7"/>
  <c r="R263" i="7"/>
  <c r="R286" i="7"/>
  <c r="S286" i="7"/>
  <c r="R256" i="7"/>
  <c r="S256" i="7"/>
  <c r="R149" i="7"/>
  <c r="S149" i="7"/>
  <c r="R139" i="7"/>
  <c r="S139" i="7"/>
  <c r="R89" i="7"/>
  <c r="S89" i="7"/>
  <c r="S44" i="7"/>
  <c r="R44" i="7"/>
  <c r="R317" i="7"/>
  <c r="S317" i="7"/>
  <c r="R87" i="7"/>
  <c r="S87" i="7"/>
  <c r="R40" i="7"/>
  <c r="S40" i="7"/>
  <c r="S269" i="7"/>
  <c r="R269" i="7"/>
  <c r="R82" i="7"/>
  <c r="S82" i="7"/>
  <c r="R26" i="7"/>
  <c r="S26" i="7"/>
  <c r="S272" i="7"/>
  <c r="R272" i="7"/>
  <c r="R295" i="7"/>
  <c r="S295" i="7"/>
  <c r="R8" i="7"/>
  <c r="S8" i="7"/>
  <c r="R270" i="7"/>
  <c r="S270" i="7"/>
  <c r="R197" i="7"/>
  <c r="S197" i="7"/>
  <c r="R165" i="7"/>
  <c r="S165" i="7"/>
  <c r="R137" i="7"/>
  <c r="S137" i="7"/>
  <c r="R120" i="7"/>
  <c r="S120" i="7"/>
  <c r="R16" i="7"/>
  <c r="S16" i="7"/>
  <c r="R201" i="7"/>
  <c r="S201" i="7"/>
  <c r="R55" i="7"/>
  <c r="S55" i="7"/>
  <c r="R56" i="7"/>
  <c r="S56" i="7"/>
  <c r="S186" i="7"/>
  <c r="R186" i="7"/>
  <c r="R182" i="7"/>
  <c r="S182" i="7"/>
  <c r="R322" i="7"/>
  <c r="S322" i="7"/>
  <c r="S245" i="7"/>
  <c r="R245" i="7"/>
  <c r="R219" i="7"/>
  <c r="S219" i="7"/>
  <c r="R187" i="7"/>
  <c r="S187" i="7"/>
  <c r="R153" i="7"/>
  <c r="S153" i="7"/>
  <c r="R86" i="7"/>
  <c r="S86" i="7"/>
  <c r="R45" i="7"/>
  <c r="S45" i="7"/>
  <c r="R85" i="7"/>
  <c r="S85" i="7"/>
  <c r="R230" i="7"/>
  <c r="S230" i="7"/>
  <c r="R115" i="7"/>
  <c r="S115" i="7"/>
  <c r="R108" i="7"/>
  <c r="S108" i="7"/>
  <c r="R96" i="7"/>
  <c r="S96" i="7"/>
  <c r="S239" i="7"/>
  <c r="R239" i="7"/>
  <c r="S321" i="7"/>
  <c r="R321" i="7"/>
  <c r="R123" i="7"/>
  <c r="S123" i="7"/>
  <c r="R320" i="7"/>
  <c r="S320" i="7"/>
  <c r="R192" i="7"/>
  <c r="S192" i="7"/>
  <c r="R75" i="7"/>
  <c r="S75" i="7"/>
  <c r="R213" i="7"/>
  <c r="S213" i="7"/>
  <c r="R168" i="7"/>
  <c r="S168" i="7"/>
  <c r="R90" i="7"/>
  <c r="S90" i="7"/>
  <c r="R199" i="7"/>
  <c r="S199" i="7"/>
  <c r="R88" i="7"/>
  <c r="S88" i="7"/>
  <c r="R261" i="7"/>
  <c r="S261" i="7"/>
  <c r="S143" i="7"/>
  <c r="R143" i="7"/>
  <c r="S125" i="7"/>
  <c r="R125" i="7"/>
  <c r="S203" i="7"/>
  <c r="R203" i="7"/>
  <c r="R70" i="7"/>
  <c r="S70" i="7"/>
  <c r="S253" i="7"/>
  <c r="R253" i="7"/>
  <c r="R140" i="7"/>
  <c r="S140" i="7"/>
  <c r="R177" i="7"/>
  <c r="S177" i="7"/>
  <c r="S243" i="7"/>
  <c r="R243" i="7"/>
  <c r="S39" i="7"/>
  <c r="R39" i="7"/>
  <c r="S73" i="7"/>
  <c r="R73" i="7"/>
  <c r="R81" i="7"/>
  <c r="S81" i="7"/>
  <c r="R36" i="7"/>
  <c r="S36" i="7"/>
  <c r="R228" i="7"/>
  <c r="S228" i="7"/>
  <c r="R290" i="7"/>
  <c r="S290" i="7"/>
  <c r="R110" i="7"/>
  <c r="S110" i="7"/>
  <c r="R211" i="7"/>
  <c r="S211" i="7"/>
  <c r="R13" i="7"/>
  <c r="S13" i="7"/>
  <c r="R43" i="7"/>
  <c r="S43" i="7"/>
  <c r="R235" i="7"/>
  <c r="S235" i="7"/>
  <c r="S305" i="7"/>
  <c r="R305" i="7"/>
  <c r="R12" i="7"/>
  <c r="S12" i="7"/>
  <c r="R126" i="7"/>
  <c r="S126" i="7"/>
  <c r="R218" i="7"/>
  <c r="S218" i="7"/>
  <c r="R130" i="7"/>
  <c r="S130" i="7"/>
  <c r="R188" i="7"/>
  <c r="S188" i="7"/>
  <c r="S138" i="7"/>
  <c r="R138" i="7"/>
  <c r="R210" i="7"/>
  <c r="S210" i="7"/>
  <c r="R170" i="7"/>
  <c r="S170" i="7"/>
  <c r="R225" i="7"/>
  <c r="S225" i="7"/>
  <c r="R64" i="7"/>
  <c r="S64" i="7"/>
  <c r="R69" i="7"/>
  <c r="S69" i="7"/>
  <c r="R50" i="7"/>
  <c r="S50" i="7"/>
  <c r="R24" i="7"/>
  <c r="S24" i="7"/>
  <c r="S65" i="7"/>
  <c r="R65" i="7"/>
  <c r="R135" i="7"/>
  <c r="S135" i="7"/>
  <c r="R222" i="7"/>
  <c r="S222" i="7"/>
  <c r="R171" i="7"/>
  <c r="S171" i="7"/>
  <c r="S29" i="7"/>
  <c r="R29" i="7"/>
  <c r="R152" i="7"/>
  <c r="S152" i="7"/>
  <c r="R158" i="7"/>
  <c r="S158" i="7"/>
  <c r="R242" i="7"/>
  <c r="S242" i="7"/>
  <c r="R223" i="7"/>
  <c r="S223" i="7"/>
  <c r="R232" i="7"/>
  <c r="S232" i="7"/>
  <c r="R61" i="7"/>
  <c r="S61" i="7"/>
  <c r="R302" i="7"/>
  <c r="S302" i="7"/>
  <c r="R166" i="7"/>
  <c r="S166" i="7"/>
  <c r="R226" i="7"/>
  <c r="S226" i="7"/>
  <c r="S161" i="7"/>
  <c r="R161" i="7"/>
  <c r="R288" i="7"/>
  <c r="S288" i="7"/>
  <c r="R41" i="7"/>
  <c r="S41" i="7"/>
  <c r="S319" i="7"/>
  <c r="R319" i="7"/>
  <c r="S107" i="7"/>
  <c r="R107" i="7"/>
  <c r="R185" i="7"/>
  <c r="S185" i="7"/>
  <c r="R37" i="7"/>
  <c r="S37" i="7"/>
  <c r="S92" i="7"/>
  <c r="R92" i="7"/>
  <c r="S282" i="7"/>
  <c r="R282" i="7"/>
  <c r="R30" i="7"/>
  <c r="S30" i="7"/>
  <c r="S59" i="7"/>
  <c r="R59" i="7"/>
  <c r="R301" i="7"/>
  <c r="S301" i="7"/>
  <c r="S10" i="7"/>
  <c r="R10" i="7"/>
  <c r="R84" i="7"/>
  <c r="S84" i="7"/>
  <c r="R98" i="7"/>
  <c r="S98" i="7"/>
  <c r="R31" i="7"/>
  <c r="S31" i="7"/>
  <c r="S113" i="7"/>
  <c r="R113" i="7"/>
  <c r="S155" i="7"/>
  <c r="R155" i="7"/>
  <c r="R252" i="7"/>
  <c r="S252" i="7"/>
  <c r="R200" i="7"/>
  <c r="S200" i="7"/>
  <c r="R38" i="7"/>
  <c r="S38" i="7"/>
  <c r="R174" i="7"/>
  <c r="S174" i="7"/>
  <c r="R249" i="7"/>
  <c r="S249" i="7"/>
  <c r="R247" i="7"/>
  <c r="S247" i="7"/>
  <c r="R258" i="7"/>
  <c r="S258" i="7"/>
  <c r="R52" i="7"/>
  <c r="S52" i="7"/>
  <c r="R278" i="7"/>
  <c r="S278" i="7"/>
  <c r="R324" i="7"/>
  <c r="S324" i="7"/>
  <c r="R129" i="7"/>
  <c r="S129" i="7"/>
  <c r="R99" i="7"/>
  <c r="S99" i="7"/>
  <c r="CM270" i="5"/>
  <c r="CL270" i="5"/>
  <c r="CK270" i="5"/>
  <c r="CJ270" i="5"/>
  <c r="CI270" i="5"/>
  <c r="CH270" i="5"/>
  <c r="CG270" i="5"/>
  <c r="CF270" i="5"/>
  <c r="CE270" i="5"/>
  <c r="CD270" i="5"/>
  <c r="CC270" i="5"/>
  <c r="CB270" i="5"/>
  <c r="CA270" i="5"/>
  <c r="BZ270" i="5"/>
  <c r="BY270" i="5"/>
  <c r="BX270" i="5"/>
  <c r="BW270" i="5"/>
  <c r="BV270" i="5"/>
  <c r="BU270" i="5"/>
  <c r="BT270" i="5"/>
  <c r="BS270" i="5"/>
  <c r="BQ270" i="5"/>
  <c r="BN270" i="5"/>
  <c r="BM270" i="5"/>
  <c r="BL270" i="5"/>
  <c r="BK270" i="5"/>
  <c r="BJ270" i="5"/>
  <c r="BI270" i="5"/>
  <c r="BH270" i="5"/>
  <c r="BG270" i="5"/>
  <c r="BF270" i="5"/>
  <c r="AW270" i="5"/>
  <c r="AV270" i="5"/>
  <c r="AU270" i="5"/>
  <c r="AT270" i="5"/>
  <c r="AS270" i="5"/>
  <c r="AR270" i="5"/>
  <c r="AQ270" i="5"/>
  <c r="AP270" i="5"/>
  <c r="AO270" i="5"/>
  <c r="AN270" i="5"/>
  <c r="AM270" i="5"/>
  <c r="AL270" i="5"/>
  <c r="AK270" i="5"/>
  <c r="AJ270" i="5"/>
  <c r="AF270" i="5"/>
  <c r="AC270" i="5"/>
  <c r="AB270" i="5"/>
  <c r="AA270" i="5"/>
  <c r="CM268" i="5"/>
  <c r="CL268" i="5"/>
  <c r="CK268" i="5"/>
  <c r="CJ268" i="5"/>
  <c r="CI268" i="5"/>
  <c r="CH268" i="5"/>
  <c r="CG268" i="5"/>
  <c r="CF268" i="5"/>
  <c r="CE268" i="5"/>
  <c r="CD268" i="5"/>
  <c r="CC268" i="5"/>
  <c r="CB268" i="5"/>
  <c r="CA268" i="5"/>
  <c r="BZ268" i="5"/>
  <c r="BY268" i="5"/>
  <c r="BX268" i="5"/>
  <c r="BW268" i="5"/>
  <c r="BV268" i="5"/>
  <c r="BU268" i="5"/>
  <c r="BT268" i="5"/>
  <c r="BS268" i="5"/>
  <c r="BQ268" i="5"/>
  <c r="BN268" i="5"/>
  <c r="BM268" i="5"/>
  <c r="BL268" i="5"/>
  <c r="BK268" i="5"/>
  <c r="BJ268" i="5"/>
  <c r="BI268" i="5"/>
  <c r="BH268" i="5"/>
  <c r="BG268" i="5"/>
  <c r="BF268" i="5"/>
  <c r="AW268" i="5"/>
  <c r="AV268" i="5"/>
  <c r="AU268" i="5"/>
  <c r="AT268" i="5"/>
  <c r="AS268" i="5"/>
  <c r="AR268" i="5"/>
  <c r="AQ268" i="5"/>
  <c r="AP268" i="5"/>
  <c r="AO268" i="5"/>
  <c r="AN268" i="5"/>
  <c r="AM268" i="5"/>
  <c r="AL268" i="5"/>
  <c r="AK268" i="5"/>
  <c r="AJ268" i="5"/>
  <c r="AF268" i="5"/>
  <c r="AC268" i="5"/>
  <c r="AB268" i="5"/>
  <c r="AA268" i="5"/>
  <c r="CM266" i="5"/>
  <c r="CL266" i="5"/>
  <c r="CK266" i="5"/>
  <c r="CJ266" i="5"/>
  <c r="CI266" i="5"/>
  <c r="CH266" i="5"/>
  <c r="CG266" i="5"/>
  <c r="CF266" i="5"/>
  <c r="CE266" i="5"/>
  <c r="CD266" i="5"/>
  <c r="CC266" i="5"/>
  <c r="CB266" i="5"/>
  <c r="CA266" i="5"/>
  <c r="BZ266" i="5"/>
  <c r="BY266" i="5"/>
  <c r="BX266" i="5"/>
  <c r="BW266" i="5"/>
  <c r="BV266" i="5"/>
  <c r="BU266" i="5"/>
  <c r="BT266" i="5"/>
  <c r="BS266" i="5"/>
  <c r="BQ266" i="5"/>
  <c r="BN266" i="5"/>
  <c r="BM266" i="5"/>
  <c r="BL266" i="5"/>
  <c r="BK266" i="5"/>
  <c r="BJ266" i="5"/>
  <c r="BI266" i="5"/>
  <c r="BH266" i="5"/>
  <c r="BG266" i="5"/>
  <c r="BF266" i="5"/>
  <c r="AW266" i="5"/>
  <c r="AV266" i="5"/>
  <c r="AU266" i="5"/>
  <c r="AT266" i="5"/>
  <c r="AS266" i="5"/>
  <c r="AR266" i="5"/>
  <c r="AQ266" i="5"/>
  <c r="AP266" i="5"/>
  <c r="AO266" i="5"/>
  <c r="AN266" i="5"/>
  <c r="AM266" i="5"/>
  <c r="AL266" i="5"/>
  <c r="AK266" i="5"/>
  <c r="AJ266" i="5"/>
  <c r="AF266" i="5"/>
  <c r="AC266" i="5"/>
  <c r="AB266" i="5"/>
  <c r="AA266" i="5"/>
  <c r="CM264" i="5"/>
  <c r="CL264" i="5"/>
  <c r="CK264" i="5"/>
  <c r="CJ264" i="5"/>
  <c r="CI264" i="5"/>
  <c r="CH264" i="5"/>
  <c r="CG264" i="5"/>
  <c r="CF264" i="5"/>
  <c r="CE264" i="5"/>
  <c r="CD264" i="5"/>
  <c r="CC264" i="5"/>
  <c r="CB264" i="5"/>
  <c r="CA264" i="5"/>
  <c r="BZ264" i="5"/>
  <c r="BY264" i="5"/>
  <c r="BX264" i="5"/>
  <c r="BW264" i="5"/>
  <c r="BV264" i="5"/>
  <c r="BU264" i="5"/>
  <c r="BT264" i="5"/>
  <c r="BS264" i="5"/>
  <c r="BQ264" i="5"/>
  <c r="BN264" i="5"/>
  <c r="BM264" i="5"/>
  <c r="BL264" i="5"/>
  <c r="BK264" i="5"/>
  <c r="BJ264" i="5"/>
  <c r="BI264" i="5"/>
  <c r="BH264" i="5"/>
  <c r="BG264" i="5"/>
  <c r="BF264" i="5"/>
  <c r="AW264" i="5"/>
  <c r="AV264" i="5"/>
  <c r="AU264" i="5"/>
  <c r="AT264" i="5"/>
  <c r="AS264" i="5"/>
  <c r="AR264" i="5"/>
  <c r="AQ264" i="5"/>
  <c r="AP264" i="5"/>
  <c r="AO264" i="5"/>
  <c r="AN264" i="5"/>
  <c r="AM264" i="5"/>
  <c r="AL264" i="5"/>
  <c r="AK264" i="5"/>
  <c r="AJ264" i="5"/>
  <c r="AF264" i="5"/>
  <c r="AC264" i="5"/>
  <c r="AB264" i="5"/>
  <c r="AA264" i="5"/>
  <c r="CM262" i="5"/>
  <c r="CL262" i="5"/>
  <c r="CK262" i="5"/>
  <c r="CJ262" i="5"/>
  <c r="CI262" i="5"/>
  <c r="CH262" i="5"/>
  <c r="CG262" i="5"/>
  <c r="CF262" i="5"/>
  <c r="CE262" i="5"/>
  <c r="CD262" i="5"/>
  <c r="CC262" i="5"/>
  <c r="CB262" i="5"/>
  <c r="CA262" i="5"/>
  <c r="BZ262" i="5"/>
  <c r="BY262" i="5"/>
  <c r="BX262" i="5"/>
  <c r="BW262" i="5"/>
  <c r="BV262" i="5"/>
  <c r="BU262" i="5"/>
  <c r="BT262" i="5"/>
  <c r="BS262" i="5"/>
  <c r="BQ262" i="5"/>
  <c r="BN262" i="5"/>
  <c r="BM262" i="5"/>
  <c r="BL262" i="5"/>
  <c r="BK262" i="5"/>
  <c r="BJ262" i="5"/>
  <c r="BI262" i="5"/>
  <c r="BH262" i="5"/>
  <c r="BG262" i="5"/>
  <c r="BF262" i="5"/>
  <c r="AW262" i="5"/>
  <c r="AV262" i="5"/>
  <c r="AU262" i="5"/>
  <c r="AT262" i="5"/>
  <c r="AS262" i="5"/>
  <c r="AR262" i="5"/>
  <c r="AQ262" i="5"/>
  <c r="AP262" i="5"/>
  <c r="AO262" i="5"/>
  <c r="AN262" i="5"/>
  <c r="AM262" i="5"/>
  <c r="AL262" i="5"/>
  <c r="AK262" i="5"/>
  <c r="AJ262" i="5"/>
  <c r="AF262" i="5"/>
  <c r="AC262" i="5"/>
  <c r="AB262" i="5"/>
  <c r="AA262" i="5"/>
  <c r="CM260" i="5"/>
  <c r="CL260" i="5"/>
  <c r="CK260" i="5"/>
  <c r="CJ260" i="5"/>
  <c r="CI260" i="5"/>
  <c r="CH260" i="5"/>
  <c r="CG260" i="5"/>
  <c r="CF260" i="5"/>
  <c r="CE260" i="5"/>
  <c r="CD260" i="5"/>
  <c r="CC260" i="5"/>
  <c r="CB260" i="5"/>
  <c r="CA260" i="5"/>
  <c r="BZ260" i="5"/>
  <c r="BY260" i="5"/>
  <c r="BX260" i="5"/>
  <c r="BW260" i="5"/>
  <c r="BV260" i="5"/>
  <c r="BU260" i="5"/>
  <c r="BT260" i="5"/>
  <c r="BS260" i="5"/>
  <c r="BQ260" i="5"/>
  <c r="BN260" i="5"/>
  <c r="BM260" i="5"/>
  <c r="BL260" i="5"/>
  <c r="BK260" i="5"/>
  <c r="BJ260" i="5"/>
  <c r="BI260" i="5"/>
  <c r="BH260" i="5"/>
  <c r="BG260" i="5"/>
  <c r="BF260" i="5"/>
  <c r="AW260" i="5"/>
  <c r="AV260" i="5"/>
  <c r="AU260" i="5"/>
  <c r="AT260" i="5"/>
  <c r="AS260" i="5"/>
  <c r="AR260" i="5"/>
  <c r="AQ260" i="5"/>
  <c r="AP260" i="5"/>
  <c r="AO260" i="5"/>
  <c r="AN260" i="5"/>
  <c r="AM260" i="5"/>
  <c r="AL260" i="5"/>
  <c r="AK260" i="5"/>
  <c r="AJ260" i="5"/>
  <c r="AF260" i="5"/>
  <c r="AC260" i="5"/>
  <c r="AB260" i="5"/>
  <c r="AA260" i="5"/>
  <c r="CM258" i="5"/>
  <c r="CL258" i="5"/>
  <c r="CK258" i="5"/>
  <c r="CJ258" i="5"/>
  <c r="CI258" i="5"/>
  <c r="CH258" i="5"/>
  <c r="CG258" i="5"/>
  <c r="CF258" i="5"/>
  <c r="CE258" i="5"/>
  <c r="CD258" i="5"/>
  <c r="CC258" i="5"/>
  <c r="CB258" i="5"/>
  <c r="CA258" i="5"/>
  <c r="BZ258" i="5"/>
  <c r="BY258" i="5"/>
  <c r="BX258" i="5"/>
  <c r="BW258" i="5"/>
  <c r="BV258" i="5"/>
  <c r="BU258" i="5"/>
  <c r="BT258" i="5"/>
  <c r="BS258" i="5"/>
  <c r="BQ258" i="5"/>
  <c r="BN258" i="5"/>
  <c r="BM258" i="5"/>
  <c r="BL258" i="5"/>
  <c r="BK258" i="5"/>
  <c r="BJ258" i="5"/>
  <c r="BI258" i="5"/>
  <c r="BH258" i="5"/>
  <c r="BG258" i="5"/>
  <c r="BF258" i="5"/>
  <c r="AW258" i="5"/>
  <c r="AV258" i="5"/>
  <c r="AU258" i="5"/>
  <c r="AT258" i="5"/>
  <c r="AS258" i="5"/>
  <c r="AR258" i="5"/>
  <c r="AQ258" i="5"/>
  <c r="AP258" i="5"/>
  <c r="AO258" i="5"/>
  <c r="AN258" i="5"/>
  <c r="AM258" i="5"/>
  <c r="AL258" i="5"/>
  <c r="AK258" i="5"/>
  <c r="AJ258" i="5"/>
  <c r="AF258" i="5"/>
  <c r="AC258" i="5"/>
  <c r="AB258" i="5"/>
  <c r="AA258" i="5"/>
  <c r="CM255" i="5"/>
  <c r="CL255" i="5"/>
  <c r="CK255" i="5"/>
  <c r="CJ255" i="5"/>
  <c r="CI255" i="5"/>
  <c r="CH255" i="5"/>
  <c r="CG255" i="5"/>
  <c r="CF255" i="5"/>
  <c r="CE255" i="5"/>
  <c r="CD255" i="5"/>
  <c r="CC255" i="5"/>
  <c r="CB255" i="5"/>
  <c r="CA255" i="5"/>
  <c r="BZ255" i="5"/>
  <c r="BY255" i="5"/>
  <c r="BX255" i="5"/>
  <c r="BW255" i="5"/>
  <c r="BV255" i="5"/>
  <c r="BU255" i="5"/>
  <c r="BT255" i="5"/>
  <c r="BS255" i="5"/>
  <c r="BQ255" i="5"/>
  <c r="BN255" i="5"/>
  <c r="BM255" i="5"/>
  <c r="BL255" i="5"/>
  <c r="BK255" i="5"/>
  <c r="BJ255" i="5"/>
  <c r="BI255" i="5"/>
  <c r="BH255" i="5"/>
  <c r="BG255" i="5"/>
  <c r="BF255" i="5"/>
  <c r="AW255" i="5"/>
  <c r="AV255" i="5"/>
  <c r="AU255" i="5"/>
  <c r="AT255" i="5"/>
  <c r="AS255" i="5"/>
  <c r="AR255" i="5"/>
  <c r="AQ255" i="5"/>
  <c r="AP255" i="5"/>
  <c r="AO255" i="5"/>
  <c r="AN255" i="5"/>
  <c r="AM255" i="5"/>
  <c r="AL255" i="5"/>
  <c r="AK255" i="5"/>
  <c r="AJ255" i="5"/>
  <c r="AF255" i="5"/>
  <c r="AC255" i="5"/>
  <c r="AB255" i="5"/>
  <c r="AA255" i="5"/>
  <c r="CM254" i="5"/>
  <c r="CL254" i="5"/>
  <c r="CK254" i="5"/>
  <c r="CJ254" i="5"/>
  <c r="CI254" i="5"/>
  <c r="CH254" i="5"/>
  <c r="CG254" i="5"/>
  <c r="CF254" i="5"/>
  <c r="CE254" i="5"/>
  <c r="CD254" i="5"/>
  <c r="CC254" i="5"/>
  <c r="CB254" i="5"/>
  <c r="CA254" i="5"/>
  <c r="BZ254" i="5"/>
  <c r="BY254" i="5"/>
  <c r="BX254" i="5"/>
  <c r="BW254" i="5"/>
  <c r="BV254" i="5"/>
  <c r="BU254" i="5"/>
  <c r="BT254" i="5"/>
  <c r="BS254" i="5"/>
  <c r="BQ254" i="5"/>
  <c r="BN254" i="5"/>
  <c r="BM254" i="5"/>
  <c r="BL254" i="5"/>
  <c r="BK254" i="5"/>
  <c r="BJ254" i="5"/>
  <c r="BI254" i="5"/>
  <c r="BH254" i="5"/>
  <c r="BG254" i="5"/>
  <c r="BF254" i="5"/>
  <c r="AW254" i="5"/>
  <c r="AV254" i="5"/>
  <c r="AU254" i="5"/>
  <c r="AT254" i="5"/>
  <c r="AS254" i="5"/>
  <c r="AR254" i="5"/>
  <c r="AQ254" i="5"/>
  <c r="AP254" i="5"/>
  <c r="AO254" i="5"/>
  <c r="AN254" i="5"/>
  <c r="AM254" i="5"/>
  <c r="AL254" i="5"/>
  <c r="AK254" i="5"/>
  <c r="AJ254" i="5"/>
  <c r="AF254" i="5"/>
  <c r="AC254" i="5"/>
  <c r="AB254" i="5"/>
  <c r="AA254" i="5"/>
  <c r="CM251" i="5"/>
  <c r="CL251" i="5"/>
  <c r="CK251" i="5"/>
  <c r="CJ251" i="5"/>
  <c r="CI251" i="5"/>
  <c r="CH251" i="5"/>
  <c r="CG251" i="5"/>
  <c r="CF251" i="5"/>
  <c r="CE251" i="5"/>
  <c r="CD251" i="5"/>
  <c r="CC251" i="5"/>
  <c r="CB251" i="5"/>
  <c r="CA251" i="5"/>
  <c r="BZ251" i="5"/>
  <c r="BY251" i="5"/>
  <c r="BX251" i="5"/>
  <c r="BW251" i="5"/>
  <c r="BV251" i="5"/>
  <c r="BU251" i="5"/>
  <c r="BT251" i="5"/>
  <c r="BS251" i="5"/>
  <c r="BQ251" i="5"/>
  <c r="BN251" i="5"/>
  <c r="BM251" i="5"/>
  <c r="BL251" i="5"/>
  <c r="BK251" i="5"/>
  <c r="BJ251" i="5"/>
  <c r="BI251" i="5"/>
  <c r="BH251" i="5"/>
  <c r="BG251" i="5"/>
  <c r="BF251" i="5"/>
  <c r="AW251" i="5"/>
  <c r="AV251" i="5"/>
  <c r="AU251" i="5"/>
  <c r="AT251" i="5"/>
  <c r="AS251" i="5"/>
  <c r="AR251" i="5"/>
  <c r="AQ251" i="5"/>
  <c r="AP251" i="5"/>
  <c r="AO251" i="5"/>
  <c r="AN251" i="5"/>
  <c r="AM251" i="5"/>
  <c r="AL251" i="5"/>
  <c r="AK251" i="5"/>
  <c r="AJ251" i="5"/>
  <c r="AF251" i="5"/>
  <c r="AC251" i="5"/>
  <c r="AB251" i="5"/>
  <c r="AA251" i="5"/>
  <c r="CM249" i="5"/>
  <c r="CL249" i="5"/>
  <c r="CK249" i="5"/>
  <c r="CJ249" i="5"/>
  <c r="CI249" i="5"/>
  <c r="CH249" i="5"/>
  <c r="CG249" i="5"/>
  <c r="CF249" i="5"/>
  <c r="CE249" i="5"/>
  <c r="CD249" i="5"/>
  <c r="CC249" i="5"/>
  <c r="CB249" i="5"/>
  <c r="CA249" i="5"/>
  <c r="BZ249" i="5"/>
  <c r="BY249" i="5"/>
  <c r="BX249" i="5"/>
  <c r="BW249" i="5"/>
  <c r="BV249" i="5"/>
  <c r="BU249" i="5"/>
  <c r="BT249" i="5"/>
  <c r="BS249" i="5"/>
  <c r="BQ249" i="5"/>
  <c r="BN249" i="5"/>
  <c r="BM249" i="5"/>
  <c r="BL249" i="5"/>
  <c r="BK249" i="5"/>
  <c r="BJ249" i="5"/>
  <c r="BI249" i="5"/>
  <c r="BH249" i="5"/>
  <c r="BG249" i="5"/>
  <c r="BF249" i="5"/>
  <c r="AW249" i="5"/>
  <c r="AV249" i="5"/>
  <c r="AU249" i="5"/>
  <c r="AT249" i="5"/>
  <c r="AS249" i="5"/>
  <c r="AR249" i="5"/>
  <c r="AQ249" i="5"/>
  <c r="AP249" i="5"/>
  <c r="AO249" i="5"/>
  <c r="AN249" i="5"/>
  <c r="AM249" i="5"/>
  <c r="AL249" i="5"/>
  <c r="AK249" i="5"/>
  <c r="AJ249" i="5"/>
  <c r="AF249" i="5"/>
  <c r="AC249" i="5"/>
  <c r="AB249" i="5"/>
  <c r="AA249" i="5"/>
  <c r="CM247" i="5"/>
  <c r="CL247" i="5"/>
  <c r="CK247" i="5"/>
  <c r="CJ247" i="5"/>
  <c r="CI247" i="5"/>
  <c r="CH247" i="5"/>
  <c r="CG247" i="5"/>
  <c r="CF247" i="5"/>
  <c r="CE247" i="5"/>
  <c r="CD247" i="5"/>
  <c r="CC247" i="5"/>
  <c r="CB247" i="5"/>
  <c r="CA247" i="5"/>
  <c r="BZ247" i="5"/>
  <c r="BY247" i="5"/>
  <c r="BX247" i="5"/>
  <c r="BW247" i="5"/>
  <c r="BV247" i="5"/>
  <c r="BU247" i="5"/>
  <c r="BT247" i="5"/>
  <c r="BS247" i="5"/>
  <c r="BQ247" i="5"/>
  <c r="BN247" i="5"/>
  <c r="BM247" i="5"/>
  <c r="BL247" i="5"/>
  <c r="BK247" i="5"/>
  <c r="BJ247" i="5"/>
  <c r="BI247" i="5"/>
  <c r="BH247" i="5"/>
  <c r="BG247" i="5"/>
  <c r="BF247" i="5"/>
  <c r="AW247" i="5"/>
  <c r="AV247" i="5"/>
  <c r="AU247" i="5"/>
  <c r="AT247" i="5"/>
  <c r="AS247" i="5"/>
  <c r="AR247" i="5"/>
  <c r="AQ247" i="5"/>
  <c r="AP247" i="5"/>
  <c r="AO247" i="5"/>
  <c r="AN247" i="5"/>
  <c r="AM247" i="5"/>
  <c r="AL247" i="5"/>
  <c r="AK247" i="5"/>
  <c r="AJ247" i="5"/>
  <c r="AF247" i="5"/>
  <c r="AC247" i="5"/>
  <c r="AB247" i="5"/>
  <c r="AA247" i="5"/>
  <c r="CM245" i="5"/>
  <c r="CL245" i="5"/>
  <c r="CK245" i="5"/>
  <c r="CJ245" i="5"/>
  <c r="CI245" i="5"/>
  <c r="CH245" i="5"/>
  <c r="CG245" i="5"/>
  <c r="CF245" i="5"/>
  <c r="CE245" i="5"/>
  <c r="CD245" i="5"/>
  <c r="CC245" i="5"/>
  <c r="CB245" i="5"/>
  <c r="CA245" i="5"/>
  <c r="BZ245" i="5"/>
  <c r="BY245" i="5"/>
  <c r="BX245" i="5"/>
  <c r="BW245" i="5"/>
  <c r="BV245" i="5"/>
  <c r="BU245" i="5"/>
  <c r="BT245" i="5"/>
  <c r="BS245" i="5"/>
  <c r="BQ245" i="5"/>
  <c r="BN245" i="5"/>
  <c r="BM245" i="5"/>
  <c r="BL245" i="5"/>
  <c r="BK245" i="5"/>
  <c r="BJ245" i="5"/>
  <c r="BI245" i="5"/>
  <c r="BH245" i="5"/>
  <c r="BG245" i="5"/>
  <c r="BF245" i="5"/>
  <c r="AW245" i="5"/>
  <c r="AV245" i="5"/>
  <c r="AU245" i="5"/>
  <c r="AT245" i="5"/>
  <c r="AS245" i="5"/>
  <c r="AR245" i="5"/>
  <c r="AQ245" i="5"/>
  <c r="AP245" i="5"/>
  <c r="AO245" i="5"/>
  <c r="AN245" i="5"/>
  <c r="AM245" i="5"/>
  <c r="AL245" i="5"/>
  <c r="AK245" i="5"/>
  <c r="AJ245" i="5"/>
  <c r="AF245" i="5"/>
  <c r="AC245" i="5"/>
  <c r="AB245" i="5"/>
  <c r="AA245" i="5"/>
  <c r="CM244" i="5"/>
  <c r="CL244" i="5"/>
  <c r="CK244" i="5"/>
  <c r="CJ244" i="5"/>
  <c r="CI244" i="5"/>
  <c r="CH244" i="5"/>
  <c r="CG244" i="5"/>
  <c r="CF244" i="5"/>
  <c r="CE244" i="5"/>
  <c r="CD244" i="5"/>
  <c r="CC244" i="5"/>
  <c r="CB244" i="5"/>
  <c r="CA244" i="5"/>
  <c r="BZ244" i="5"/>
  <c r="BY244" i="5"/>
  <c r="BX244" i="5"/>
  <c r="BW244" i="5"/>
  <c r="BV244" i="5"/>
  <c r="BU244" i="5"/>
  <c r="BT244" i="5"/>
  <c r="BS244" i="5"/>
  <c r="BQ244" i="5"/>
  <c r="BN244" i="5"/>
  <c r="BM244" i="5"/>
  <c r="BL244" i="5"/>
  <c r="BK244" i="5"/>
  <c r="BJ244" i="5"/>
  <c r="BI244" i="5"/>
  <c r="BH244" i="5"/>
  <c r="BG244" i="5"/>
  <c r="BF244" i="5"/>
  <c r="AW244" i="5"/>
  <c r="AV244" i="5"/>
  <c r="AU244" i="5"/>
  <c r="AT244" i="5"/>
  <c r="AS244" i="5"/>
  <c r="AR244" i="5"/>
  <c r="AQ244" i="5"/>
  <c r="AP244" i="5"/>
  <c r="AO244" i="5"/>
  <c r="AN244" i="5"/>
  <c r="AM244" i="5"/>
  <c r="AL244" i="5"/>
  <c r="AK244" i="5"/>
  <c r="AJ244" i="5"/>
  <c r="AF244" i="5"/>
  <c r="AC244" i="5"/>
  <c r="AB244" i="5"/>
  <c r="AA244" i="5"/>
  <c r="CM242" i="5"/>
  <c r="CL242" i="5"/>
  <c r="CK242" i="5"/>
  <c r="CJ242" i="5"/>
  <c r="CI242" i="5"/>
  <c r="CH242" i="5"/>
  <c r="CG242" i="5"/>
  <c r="CF242" i="5"/>
  <c r="CE242" i="5"/>
  <c r="CD242" i="5"/>
  <c r="CC242" i="5"/>
  <c r="CB242" i="5"/>
  <c r="CA242" i="5"/>
  <c r="BZ242" i="5"/>
  <c r="BY242" i="5"/>
  <c r="BX242" i="5"/>
  <c r="BW242" i="5"/>
  <c r="BV242" i="5"/>
  <c r="BU242" i="5"/>
  <c r="BT242" i="5"/>
  <c r="BS242" i="5"/>
  <c r="BQ242" i="5"/>
  <c r="BN242" i="5"/>
  <c r="BM242" i="5"/>
  <c r="BL242" i="5"/>
  <c r="BK242" i="5"/>
  <c r="BJ242" i="5"/>
  <c r="BI242" i="5"/>
  <c r="BH242" i="5"/>
  <c r="BG242" i="5"/>
  <c r="BF242" i="5"/>
  <c r="AW242" i="5"/>
  <c r="AV242" i="5"/>
  <c r="AU242" i="5"/>
  <c r="AT242" i="5"/>
  <c r="AS242" i="5"/>
  <c r="AR242" i="5"/>
  <c r="AQ242" i="5"/>
  <c r="AP242" i="5"/>
  <c r="AO242" i="5"/>
  <c r="AN242" i="5"/>
  <c r="AM242" i="5"/>
  <c r="AL242" i="5"/>
  <c r="AK242" i="5"/>
  <c r="AJ242" i="5"/>
  <c r="AF242" i="5"/>
  <c r="AC242" i="5"/>
  <c r="AB242" i="5"/>
  <c r="AA242" i="5"/>
  <c r="CM239" i="5"/>
  <c r="CL239" i="5"/>
  <c r="CK239" i="5"/>
  <c r="CJ239" i="5"/>
  <c r="CI239" i="5"/>
  <c r="CH239" i="5"/>
  <c r="CG239" i="5"/>
  <c r="CF239" i="5"/>
  <c r="CE239" i="5"/>
  <c r="CD239" i="5"/>
  <c r="CC239" i="5"/>
  <c r="CB239" i="5"/>
  <c r="CA239" i="5"/>
  <c r="BZ239" i="5"/>
  <c r="BY239" i="5"/>
  <c r="BX239" i="5"/>
  <c r="BW239" i="5"/>
  <c r="BV239" i="5"/>
  <c r="BU239" i="5"/>
  <c r="BT239" i="5"/>
  <c r="BS239" i="5"/>
  <c r="BQ239" i="5"/>
  <c r="BN239" i="5"/>
  <c r="BM239" i="5"/>
  <c r="BL239" i="5"/>
  <c r="BK239" i="5"/>
  <c r="BJ239" i="5"/>
  <c r="BI239" i="5"/>
  <c r="BH239" i="5"/>
  <c r="BG239" i="5"/>
  <c r="BF239" i="5"/>
  <c r="AW239" i="5"/>
  <c r="AV239" i="5"/>
  <c r="AU239" i="5"/>
  <c r="AT239" i="5"/>
  <c r="AS239" i="5"/>
  <c r="AR239" i="5"/>
  <c r="AQ239" i="5"/>
  <c r="AP239" i="5"/>
  <c r="AO239" i="5"/>
  <c r="AN239" i="5"/>
  <c r="AM239" i="5"/>
  <c r="AL239" i="5"/>
  <c r="AK239" i="5"/>
  <c r="AJ239" i="5"/>
  <c r="AF239" i="5"/>
  <c r="AC239" i="5"/>
  <c r="AB239" i="5"/>
  <c r="AA239" i="5"/>
  <c r="CM237" i="5"/>
  <c r="CL237" i="5"/>
  <c r="CK237" i="5"/>
  <c r="CJ237" i="5"/>
  <c r="CI237" i="5"/>
  <c r="CH237" i="5"/>
  <c r="CG237" i="5"/>
  <c r="CF237" i="5"/>
  <c r="CE237" i="5"/>
  <c r="CD237" i="5"/>
  <c r="CC237" i="5"/>
  <c r="CB237" i="5"/>
  <c r="CA237" i="5"/>
  <c r="BZ237" i="5"/>
  <c r="BY237" i="5"/>
  <c r="BX237" i="5"/>
  <c r="BW237" i="5"/>
  <c r="BV237" i="5"/>
  <c r="BU237" i="5"/>
  <c r="BT237" i="5"/>
  <c r="BS237" i="5"/>
  <c r="BQ237" i="5"/>
  <c r="BN237" i="5"/>
  <c r="BM237" i="5"/>
  <c r="BL237" i="5"/>
  <c r="BK237" i="5"/>
  <c r="BJ237" i="5"/>
  <c r="BI237" i="5"/>
  <c r="BH237" i="5"/>
  <c r="BG237" i="5"/>
  <c r="BF237" i="5"/>
  <c r="AW237" i="5"/>
  <c r="AV237" i="5"/>
  <c r="AU237" i="5"/>
  <c r="AT237" i="5"/>
  <c r="AS237" i="5"/>
  <c r="AR237" i="5"/>
  <c r="AQ237" i="5"/>
  <c r="AP237" i="5"/>
  <c r="AO237" i="5"/>
  <c r="AN237" i="5"/>
  <c r="AM237" i="5"/>
  <c r="AL237" i="5"/>
  <c r="AK237" i="5"/>
  <c r="AJ237" i="5"/>
  <c r="AF237" i="5"/>
  <c r="AC237" i="5"/>
  <c r="AB237" i="5"/>
  <c r="AA237" i="5"/>
  <c r="CM235" i="5"/>
  <c r="CL235" i="5"/>
  <c r="CK235" i="5"/>
  <c r="CJ235" i="5"/>
  <c r="CI235" i="5"/>
  <c r="CH235" i="5"/>
  <c r="CG235" i="5"/>
  <c r="CF235" i="5"/>
  <c r="CE235" i="5"/>
  <c r="CD235" i="5"/>
  <c r="CC235" i="5"/>
  <c r="CB235" i="5"/>
  <c r="CA235" i="5"/>
  <c r="BZ235" i="5"/>
  <c r="BY235" i="5"/>
  <c r="BX235" i="5"/>
  <c r="BW235" i="5"/>
  <c r="BV235" i="5"/>
  <c r="BU235" i="5"/>
  <c r="BT235" i="5"/>
  <c r="BS235" i="5"/>
  <c r="BQ235" i="5"/>
  <c r="BN235" i="5"/>
  <c r="BM235" i="5"/>
  <c r="BL235" i="5"/>
  <c r="BK235" i="5"/>
  <c r="BJ235" i="5"/>
  <c r="BI235" i="5"/>
  <c r="BH235" i="5"/>
  <c r="BG235" i="5"/>
  <c r="BF235" i="5"/>
  <c r="AW235" i="5"/>
  <c r="AV235" i="5"/>
  <c r="AU235" i="5"/>
  <c r="AT235" i="5"/>
  <c r="AS235" i="5"/>
  <c r="AR235" i="5"/>
  <c r="AQ235" i="5"/>
  <c r="AP235" i="5"/>
  <c r="AO235" i="5"/>
  <c r="AN235" i="5"/>
  <c r="AM235" i="5"/>
  <c r="AL235" i="5"/>
  <c r="AK235" i="5"/>
  <c r="AJ235" i="5"/>
  <c r="AF235" i="5"/>
  <c r="AC235" i="5"/>
  <c r="AB235" i="5"/>
  <c r="AA235" i="5"/>
  <c r="CM233" i="5"/>
  <c r="CL233" i="5"/>
  <c r="CK233" i="5"/>
  <c r="CJ233" i="5"/>
  <c r="CI233" i="5"/>
  <c r="CH233" i="5"/>
  <c r="CG233" i="5"/>
  <c r="CF233" i="5"/>
  <c r="CE233" i="5"/>
  <c r="CD233" i="5"/>
  <c r="CC233" i="5"/>
  <c r="CB233" i="5"/>
  <c r="CA233" i="5"/>
  <c r="BZ233" i="5"/>
  <c r="BY233" i="5"/>
  <c r="BX233" i="5"/>
  <c r="BW233" i="5"/>
  <c r="BV233" i="5"/>
  <c r="BU233" i="5"/>
  <c r="BT233" i="5"/>
  <c r="BS233" i="5"/>
  <c r="BQ233" i="5"/>
  <c r="BN233" i="5"/>
  <c r="BM233" i="5"/>
  <c r="BL233" i="5"/>
  <c r="BK233" i="5"/>
  <c r="BJ233" i="5"/>
  <c r="BI233" i="5"/>
  <c r="BH233" i="5"/>
  <c r="BG233" i="5"/>
  <c r="BF233" i="5"/>
  <c r="AW233" i="5"/>
  <c r="AV233" i="5"/>
  <c r="AU233" i="5"/>
  <c r="AT233" i="5"/>
  <c r="AS233" i="5"/>
  <c r="AR233" i="5"/>
  <c r="AQ233" i="5"/>
  <c r="AP233" i="5"/>
  <c r="AO233" i="5"/>
  <c r="AN233" i="5"/>
  <c r="AM233" i="5"/>
  <c r="AL233" i="5"/>
  <c r="AK233" i="5"/>
  <c r="AJ233" i="5"/>
  <c r="AF233" i="5"/>
  <c r="AC233" i="5"/>
  <c r="AB233" i="5"/>
  <c r="AA233" i="5"/>
  <c r="CM231" i="5"/>
  <c r="CL231" i="5"/>
  <c r="CK231" i="5"/>
  <c r="CJ231" i="5"/>
  <c r="CI231" i="5"/>
  <c r="CH231" i="5"/>
  <c r="CG231" i="5"/>
  <c r="CF231" i="5"/>
  <c r="CE231" i="5"/>
  <c r="CD231" i="5"/>
  <c r="CC231" i="5"/>
  <c r="CB231" i="5"/>
  <c r="CA231" i="5"/>
  <c r="BZ231" i="5"/>
  <c r="BY231" i="5"/>
  <c r="BX231" i="5"/>
  <c r="BW231" i="5"/>
  <c r="BV231" i="5"/>
  <c r="BU231" i="5"/>
  <c r="BT231" i="5"/>
  <c r="BS231" i="5"/>
  <c r="BQ231" i="5"/>
  <c r="BN231" i="5"/>
  <c r="BM231" i="5"/>
  <c r="BL231" i="5"/>
  <c r="BK231" i="5"/>
  <c r="BJ231" i="5"/>
  <c r="BI231" i="5"/>
  <c r="BH231" i="5"/>
  <c r="BG231" i="5"/>
  <c r="BF231" i="5"/>
  <c r="AW231" i="5"/>
  <c r="AV231" i="5"/>
  <c r="AU231" i="5"/>
  <c r="AT231" i="5"/>
  <c r="AS231" i="5"/>
  <c r="AR231" i="5"/>
  <c r="AQ231" i="5"/>
  <c r="AP231" i="5"/>
  <c r="AO231" i="5"/>
  <c r="AN231" i="5"/>
  <c r="AM231" i="5"/>
  <c r="AL231" i="5"/>
  <c r="AK231" i="5"/>
  <c r="AJ231" i="5"/>
  <c r="AF231" i="5"/>
  <c r="AC231" i="5"/>
  <c r="AB231" i="5"/>
  <c r="AA231" i="5"/>
  <c r="CM229" i="5"/>
  <c r="CL229" i="5"/>
  <c r="CK229" i="5"/>
  <c r="CJ229" i="5"/>
  <c r="CI229" i="5"/>
  <c r="CH229" i="5"/>
  <c r="CG229" i="5"/>
  <c r="CF229" i="5"/>
  <c r="CE229" i="5"/>
  <c r="CD229" i="5"/>
  <c r="CC229" i="5"/>
  <c r="CB229" i="5"/>
  <c r="CA229" i="5"/>
  <c r="BZ229" i="5"/>
  <c r="BY229" i="5"/>
  <c r="BX229" i="5"/>
  <c r="BW229" i="5"/>
  <c r="BV229" i="5"/>
  <c r="BU229" i="5"/>
  <c r="BT229" i="5"/>
  <c r="BS229" i="5"/>
  <c r="BQ229" i="5"/>
  <c r="BN229" i="5"/>
  <c r="BM229" i="5"/>
  <c r="BL229" i="5"/>
  <c r="BK229" i="5"/>
  <c r="BJ229" i="5"/>
  <c r="BI229" i="5"/>
  <c r="BH229" i="5"/>
  <c r="BG229" i="5"/>
  <c r="BF229" i="5"/>
  <c r="AW229" i="5"/>
  <c r="AV229" i="5"/>
  <c r="AU229" i="5"/>
  <c r="AT229" i="5"/>
  <c r="AS229" i="5"/>
  <c r="AR229" i="5"/>
  <c r="AQ229" i="5"/>
  <c r="AP229" i="5"/>
  <c r="AO229" i="5"/>
  <c r="AN229" i="5"/>
  <c r="AM229" i="5"/>
  <c r="AL229" i="5"/>
  <c r="AK229" i="5"/>
  <c r="AJ229" i="5"/>
  <c r="AF229" i="5"/>
  <c r="AC229" i="5"/>
  <c r="AB229" i="5"/>
  <c r="AA229" i="5"/>
  <c r="CM228" i="5"/>
  <c r="CL228" i="5"/>
  <c r="CK228" i="5"/>
  <c r="CJ228" i="5"/>
  <c r="CI228" i="5"/>
  <c r="CH228" i="5"/>
  <c r="CG228" i="5"/>
  <c r="CF228" i="5"/>
  <c r="CE228" i="5"/>
  <c r="CD228" i="5"/>
  <c r="CC228" i="5"/>
  <c r="CB228" i="5"/>
  <c r="CA228" i="5"/>
  <c r="BZ228" i="5"/>
  <c r="BY228" i="5"/>
  <c r="BX228" i="5"/>
  <c r="BW228" i="5"/>
  <c r="BV228" i="5"/>
  <c r="BU228" i="5"/>
  <c r="BT228" i="5"/>
  <c r="BS228" i="5"/>
  <c r="BQ228" i="5"/>
  <c r="BN228" i="5"/>
  <c r="BM228" i="5"/>
  <c r="BL228" i="5"/>
  <c r="BK228" i="5"/>
  <c r="BJ228" i="5"/>
  <c r="BI228" i="5"/>
  <c r="BH228" i="5"/>
  <c r="BG228" i="5"/>
  <c r="BF228" i="5"/>
  <c r="AW228" i="5"/>
  <c r="AV228" i="5"/>
  <c r="AU228" i="5"/>
  <c r="AT228" i="5"/>
  <c r="AS228" i="5"/>
  <c r="AR228" i="5"/>
  <c r="AQ228" i="5"/>
  <c r="AP228" i="5"/>
  <c r="AO228" i="5"/>
  <c r="AN228" i="5"/>
  <c r="AM228" i="5"/>
  <c r="AL228" i="5"/>
  <c r="AK228" i="5"/>
  <c r="AJ228" i="5"/>
  <c r="AF228" i="5"/>
  <c r="AC228" i="5"/>
  <c r="AB228" i="5"/>
  <c r="AA228" i="5"/>
  <c r="CM224" i="5" l="1"/>
  <c r="CL224" i="5"/>
  <c r="CK224" i="5"/>
  <c r="CJ224" i="5"/>
  <c r="CI224" i="5"/>
  <c r="CH224" i="5"/>
  <c r="CG224" i="5"/>
  <c r="CF224" i="5"/>
  <c r="CE224" i="5"/>
  <c r="CD224" i="5"/>
  <c r="CC224" i="5"/>
  <c r="CB224" i="5"/>
  <c r="CA224" i="5"/>
  <c r="BZ224" i="5"/>
  <c r="BY224" i="5"/>
  <c r="BX224" i="5"/>
  <c r="BW224" i="5"/>
  <c r="BV224" i="5"/>
  <c r="BU224" i="5"/>
  <c r="BT224" i="5"/>
  <c r="BS224" i="5"/>
  <c r="BQ224" i="5"/>
  <c r="BN224" i="5"/>
  <c r="BM224" i="5"/>
  <c r="BL224" i="5"/>
  <c r="BK224" i="5"/>
  <c r="BJ224" i="5"/>
  <c r="BI224" i="5"/>
  <c r="BH224" i="5"/>
  <c r="BG224" i="5"/>
  <c r="BF224" i="5"/>
  <c r="AW224" i="5"/>
  <c r="AV224" i="5"/>
  <c r="AU224" i="5"/>
  <c r="AT224" i="5"/>
  <c r="AS224" i="5"/>
  <c r="AR224" i="5"/>
  <c r="AQ224" i="5"/>
  <c r="AP224" i="5"/>
  <c r="AO224" i="5"/>
  <c r="AN224" i="5"/>
  <c r="AM224" i="5"/>
  <c r="AL224" i="5"/>
  <c r="AK224" i="5"/>
  <c r="AJ224" i="5"/>
  <c r="AF224" i="5"/>
  <c r="AC224" i="5"/>
  <c r="AB224" i="5"/>
  <c r="AA224" i="5"/>
  <c r="CM222" i="5"/>
  <c r="CL222" i="5"/>
  <c r="CK222" i="5"/>
  <c r="CJ222" i="5"/>
  <c r="CI222" i="5"/>
  <c r="CH222" i="5"/>
  <c r="CG222" i="5"/>
  <c r="CF222" i="5"/>
  <c r="CE222" i="5"/>
  <c r="CD222" i="5"/>
  <c r="CC222" i="5"/>
  <c r="CB222" i="5"/>
  <c r="CA222" i="5"/>
  <c r="BZ222" i="5"/>
  <c r="BY222" i="5"/>
  <c r="BX222" i="5"/>
  <c r="BW222" i="5"/>
  <c r="BV222" i="5"/>
  <c r="BU222" i="5"/>
  <c r="BT222" i="5"/>
  <c r="BS222" i="5"/>
  <c r="BQ222" i="5"/>
  <c r="BN222" i="5"/>
  <c r="BM222" i="5"/>
  <c r="BL222" i="5"/>
  <c r="BK222" i="5"/>
  <c r="BJ222" i="5"/>
  <c r="BI222" i="5"/>
  <c r="BH222" i="5"/>
  <c r="BG222" i="5"/>
  <c r="BF222" i="5"/>
  <c r="AW222" i="5"/>
  <c r="AV222" i="5"/>
  <c r="AU222" i="5"/>
  <c r="AT222" i="5"/>
  <c r="AS222" i="5"/>
  <c r="AR222" i="5"/>
  <c r="AQ222" i="5"/>
  <c r="AP222" i="5"/>
  <c r="AO222" i="5"/>
  <c r="AN222" i="5"/>
  <c r="AM222" i="5"/>
  <c r="AL222" i="5"/>
  <c r="AK222" i="5"/>
  <c r="AJ222" i="5"/>
  <c r="AF222" i="5"/>
  <c r="AC222" i="5"/>
  <c r="AB222" i="5"/>
  <c r="AA222" i="5"/>
  <c r="CM220" i="5"/>
  <c r="CL220" i="5"/>
  <c r="CK220" i="5"/>
  <c r="CJ220" i="5"/>
  <c r="CI220" i="5"/>
  <c r="CH220" i="5"/>
  <c r="CG220" i="5"/>
  <c r="CF220" i="5"/>
  <c r="CE220" i="5"/>
  <c r="CD220" i="5"/>
  <c r="CC220" i="5"/>
  <c r="CB220" i="5"/>
  <c r="CA220" i="5"/>
  <c r="BZ220" i="5"/>
  <c r="BY220" i="5"/>
  <c r="BX220" i="5"/>
  <c r="BW220" i="5"/>
  <c r="BV220" i="5"/>
  <c r="BU220" i="5"/>
  <c r="BT220" i="5"/>
  <c r="BS220" i="5"/>
  <c r="BQ220" i="5"/>
  <c r="BN220" i="5"/>
  <c r="BM220" i="5"/>
  <c r="BL220" i="5"/>
  <c r="BK220" i="5"/>
  <c r="BJ220" i="5"/>
  <c r="BI220" i="5"/>
  <c r="BH220" i="5"/>
  <c r="BG220" i="5"/>
  <c r="BF220" i="5"/>
  <c r="AW220" i="5"/>
  <c r="AV220" i="5"/>
  <c r="AU220" i="5"/>
  <c r="AT220" i="5"/>
  <c r="AS220" i="5"/>
  <c r="AR220" i="5"/>
  <c r="AQ220" i="5"/>
  <c r="AP220" i="5"/>
  <c r="AO220" i="5"/>
  <c r="AN220" i="5"/>
  <c r="AM220" i="5"/>
  <c r="AL220" i="5"/>
  <c r="AK220" i="5"/>
  <c r="AJ220" i="5"/>
  <c r="AF220" i="5"/>
  <c r="AC220" i="5"/>
  <c r="AB220" i="5"/>
  <c r="AA220" i="5"/>
  <c r="CM218" i="5"/>
  <c r="CL218" i="5"/>
  <c r="CK218" i="5"/>
  <c r="CJ218" i="5"/>
  <c r="CI218" i="5"/>
  <c r="CH218" i="5"/>
  <c r="CG218" i="5"/>
  <c r="CF218" i="5"/>
  <c r="CE218" i="5"/>
  <c r="CD218" i="5"/>
  <c r="CC218" i="5"/>
  <c r="CB218" i="5"/>
  <c r="CA218" i="5"/>
  <c r="BZ218" i="5"/>
  <c r="BY218" i="5"/>
  <c r="BX218" i="5"/>
  <c r="BW218" i="5"/>
  <c r="BV218" i="5"/>
  <c r="BU218" i="5"/>
  <c r="BT218" i="5"/>
  <c r="BS218" i="5"/>
  <c r="BQ218" i="5"/>
  <c r="BN218" i="5"/>
  <c r="BM218" i="5"/>
  <c r="BL218" i="5"/>
  <c r="BK218" i="5"/>
  <c r="BJ218" i="5"/>
  <c r="BI218" i="5"/>
  <c r="BH218" i="5"/>
  <c r="BG218" i="5"/>
  <c r="BF218" i="5"/>
  <c r="AW218" i="5"/>
  <c r="AV218" i="5"/>
  <c r="AU218" i="5"/>
  <c r="AT218" i="5"/>
  <c r="AS218" i="5"/>
  <c r="AR218" i="5"/>
  <c r="AQ218" i="5"/>
  <c r="AP218" i="5"/>
  <c r="AO218" i="5"/>
  <c r="AN218" i="5"/>
  <c r="AM218" i="5"/>
  <c r="AL218" i="5"/>
  <c r="AK218" i="5"/>
  <c r="AJ218" i="5"/>
  <c r="AF218" i="5"/>
  <c r="AC218" i="5"/>
  <c r="AB218" i="5"/>
  <c r="AA218" i="5"/>
  <c r="CM216" i="5"/>
  <c r="CL216" i="5"/>
  <c r="CK216" i="5"/>
  <c r="CJ216" i="5"/>
  <c r="CI216" i="5"/>
  <c r="CH216" i="5"/>
  <c r="CG216" i="5"/>
  <c r="CF216" i="5"/>
  <c r="CE216" i="5"/>
  <c r="CD216" i="5"/>
  <c r="CC216" i="5"/>
  <c r="CB216" i="5"/>
  <c r="CA216" i="5"/>
  <c r="BZ216" i="5"/>
  <c r="BY216" i="5"/>
  <c r="BX216" i="5"/>
  <c r="BW216" i="5"/>
  <c r="BV216" i="5"/>
  <c r="BU216" i="5"/>
  <c r="BT216" i="5"/>
  <c r="BS216" i="5"/>
  <c r="BQ216" i="5"/>
  <c r="BN216" i="5"/>
  <c r="BM216" i="5"/>
  <c r="BL216" i="5"/>
  <c r="BK216" i="5"/>
  <c r="BJ216" i="5"/>
  <c r="BI216" i="5"/>
  <c r="BH216" i="5"/>
  <c r="BG216" i="5"/>
  <c r="BF216" i="5"/>
  <c r="AW216" i="5"/>
  <c r="AV216" i="5"/>
  <c r="AU216" i="5"/>
  <c r="AT216" i="5"/>
  <c r="AS216" i="5"/>
  <c r="AR216" i="5"/>
  <c r="AQ216" i="5"/>
  <c r="AP216" i="5"/>
  <c r="AO216" i="5"/>
  <c r="AN216" i="5"/>
  <c r="AM216" i="5"/>
  <c r="AL216" i="5"/>
  <c r="AK216" i="5"/>
  <c r="AJ216" i="5"/>
  <c r="AF216" i="5"/>
  <c r="AC216" i="5"/>
  <c r="AB216" i="5"/>
  <c r="AA216" i="5"/>
  <c r="CM214" i="5"/>
  <c r="CL214" i="5"/>
  <c r="CK214" i="5"/>
  <c r="CJ214" i="5"/>
  <c r="CI214" i="5"/>
  <c r="CH214" i="5"/>
  <c r="CG214" i="5"/>
  <c r="CF214" i="5"/>
  <c r="CE214" i="5"/>
  <c r="CD214" i="5"/>
  <c r="CC214" i="5"/>
  <c r="CB214" i="5"/>
  <c r="CA214" i="5"/>
  <c r="BZ214" i="5"/>
  <c r="BY214" i="5"/>
  <c r="BX214" i="5"/>
  <c r="BW214" i="5"/>
  <c r="BV214" i="5"/>
  <c r="BU214" i="5"/>
  <c r="BT214" i="5"/>
  <c r="BS214" i="5"/>
  <c r="BQ214" i="5"/>
  <c r="BN214" i="5"/>
  <c r="BM214" i="5"/>
  <c r="BL214" i="5"/>
  <c r="BK214" i="5"/>
  <c r="BJ214" i="5"/>
  <c r="BI214" i="5"/>
  <c r="BH214" i="5"/>
  <c r="BG214" i="5"/>
  <c r="BF214" i="5"/>
  <c r="AW214" i="5"/>
  <c r="AV214" i="5"/>
  <c r="AU214" i="5"/>
  <c r="AT214" i="5"/>
  <c r="AS214" i="5"/>
  <c r="AR214" i="5"/>
  <c r="AQ214" i="5"/>
  <c r="AP214" i="5"/>
  <c r="AO214" i="5"/>
  <c r="AN214" i="5"/>
  <c r="AM214" i="5"/>
  <c r="AL214" i="5"/>
  <c r="AK214" i="5"/>
  <c r="AJ214" i="5"/>
  <c r="AF214" i="5"/>
  <c r="AC214" i="5"/>
  <c r="AB214" i="5"/>
  <c r="AA214" i="5"/>
  <c r="CM212" i="5"/>
  <c r="CL212" i="5"/>
  <c r="CK212" i="5"/>
  <c r="CJ212" i="5"/>
  <c r="CI212" i="5"/>
  <c r="CH212" i="5"/>
  <c r="CG212" i="5"/>
  <c r="CF212" i="5"/>
  <c r="CE212" i="5"/>
  <c r="CD212" i="5"/>
  <c r="CC212" i="5"/>
  <c r="CB212" i="5"/>
  <c r="CA212" i="5"/>
  <c r="BZ212" i="5"/>
  <c r="BY212" i="5"/>
  <c r="BX212" i="5"/>
  <c r="BW212" i="5"/>
  <c r="BV212" i="5"/>
  <c r="BU212" i="5"/>
  <c r="BT212" i="5"/>
  <c r="BS212" i="5"/>
  <c r="BQ212" i="5"/>
  <c r="BN212" i="5"/>
  <c r="BM212" i="5"/>
  <c r="BL212" i="5"/>
  <c r="BK212" i="5"/>
  <c r="BJ212" i="5"/>
  <c r="BI212" i="5"/>
  <c r="BH212" i="5"/>
  <c r="BG212" i="5"/>
  <c r="BF212" i="5"/>
  <c r="AW212" i="5"/>
  <c r="AV212" i="5"/>
  <c r="AU212" i="5"/>
  <c r="AT212" i="5"/>
  <c r="AS212" i="5"/>
  <c r="AR212" i="5"/>
  <c r="AQ212" i="5"/>
  <c r="AP212" i="5"/>
  <c r="AO212" i="5"/>
  <c r="AN212" i="5"/>
  <c r="AM212" i="5"/>
  <c r="AL212" i="5"/>
  <c r="AK212" i="5"/>
  <c r="AJ212" i="5"/>
  <c r="AF212" i="5"/>
  <c r="AC212" i="5"/>
  <c r="AB212" i="5"/>
  <c r="AA212" i="5"/>
  <c r="CM210" i="5"/>
  <c r="CL210" i="5"/>
  <c r="CK210" i="5"/>
  <c r="CJ210" i="5"/>
  <c r="CI210" i="5"/>
  <c r="CH210" i="5"/>
  <c r="CG210" i="5"/>
  <c r="CF210" i="5"/>
  <c r="CE210" i="5"/>
  <c r="CD210" i="5"/>
  <c r="CC210" i="5"/>
  <c r="CB210" i="5"/>
  <c r="CA210" i="5"/>
  <c r="BZ210" i="5"/>
  <c r="BY210" i="5"/>
  <c r="BX210" i="5"/>
  <c r="BW210" i="5"/>
  <c r="BV210" i="5"/>
  <c r="BU210" i="5"/>
  <c r="BT210" i="5"/>
  <c r="BS210" i="5"/>
  <c r="BQ210" i="5"/>
  <c r="BN210" i="5"/>
  <c r="BM210" i="5"/>
  <c r="BL210" i="5"/>
  <c r="BK210" i="5"/>
  <c r="BJ210" i="5"/>
  <c r="BI210" i="5"/>
  <c r="BH210" i="5"/>
  <c r="BG210" i="5"/>
  <c r="BF210" i="5"/>
  <c r="AW210" i="5"/>
  <c r="AV210" i="5"/>
  <c r="AU210" i="5"/>
  <c r="AT210" i="5"/>
  <c r="AS210" i="5"/>
  <c r="AR210" i="5"/>
  <c r="AQ210" i="5"/>
  <c r="AP210" i="5"/>
  <c r="AO210" i="5"/>
  <c r="AN210" i="5"/>
  <c r="AM210" i="5"/>
  <c r="AL210" i="5"/>
  <c r="AK210" i="5"/>
  <c r="AJ210" i="5"/>
  <c r="AF210" i="5"/>
  <c r="AC210" i="5"/>
  <c r="AB210" i="5"/>
  <c r="AA210" i="5"/>
  <c r="CM208" i="5"/>
  <c r="CL208" i="5"/>
  <c r="CK208" i="5"/>
  <c r="CJ208" i="5"/>
  <c r="CI208" i="5"/>
  <c r="CH208" i="5"/>
  <c r="CG208" i="5"/>
  <c r="CF208" i="5"/>
  <c r="CE208" i="5"/>
  <c r="CD208" i="5"/>
  <c r="CC208" i="5"/>
  <c r="CB208" i="5"/>
  <c r="CA208" i="5"/>
  <c r="BZ208" i="5"/>
  <c r="BY208" i="5"/>
  <c r="BX208" i="5"/>
  <c r="BW208" i="5"/>
  <c r="BV208" i="5"/>
  <c r="BU208" i="5"/>
  <c r="BT208" i="5"/>
  <c r="BS208" i="5"/>
  <c r="BQ208" i="5"/>
  <c r="BN208" i="5"/>
  <c r="BM208" i="5"/>
  <c r="BL208" i="5"/>
  <c r="BK208" i="5"/>
  <c r="BJ208" i="5"/>
  <c r="BI208" i="5"/>
  <c r="BH208" i="5"/>
  <c r="BG208" i="5"/>
  <c r="BF208" i="5"/>
  <c r="AW208" i="5"/>
  <c r="AV208" i="5"/>
  <c r="AU208" i="5"/>
  <c r="AT208" i="5"/>
  <c r="AS208" i="5"/>
  <c r="AR208" i="5"/>
  <c r="AQ208" i="5"/>
  <c r="AP208" i="5"/>
  <c r="AO208" i="5"/>
  <c r="AN208" i="5"/>
  <c r="AM208" i="5"/>
  <c r="AL208" i="5"/>
  <c r="AK208" i="5"/>
  <c r="AJ208" i="5"/>
  <c r="AF208" i="5"/>
  <c r="AC208" i="5"/>
  <c r="AB208" i="5"/>
  <c r="CM206" i="5"/>
  <c r="CL206" i="5"/>
  <c r="CK206" i="5"/>
  <c r="CJ206" i="5"/>
  <c r="CI206" i="5"/>
  <c r="CH206" i="5"/>
  <c r="CG206" i="5"/>
  <c r="CF206" i="5"/>
  <c r="CE206" i="5"/>
  <c r="CD206" i="5"/>
  <c r="CC206" i="5"/>
  <c r="CB206" i="5"/>
  <c r="CA206" i="5"/>
  <c r="BZ206" i="5"/>
  <c r="BY206" i="5"/>
  <c r="BX206" i="5"/>
  <c r="BW206" i="5"/>
  <c r="BV206" i="5"/>
  <c r="BU206" i="5"/>
  <c r="BT206" i="5"/>
  <c r="BS206" i="5"/>
  <c r="BQ206" i="5"/>
  <c r="BN206" i="5"/>
  <c r="BM206" i="5"/>
  <c r="BL206" i="5"/>
  <c r="BK206" i="5"/>
  <c r="BJ206" i="5"/>
  <c r="BI206" i="5"/>
  <c r="BH206" i="5"/>
  <c r="BG206" i="5"/>
  <c r="BF206" i="5"/>
  <c r="AW206" i="5"/>
  <c r="AV206" i="5"/>
  <c r="AU206" i="5"/>
  <c r="AT206" i="5"/>
  <c r="AS206" i="5"/>
  <c r="AR206" i="5"/>
  <c r="AQ206" i="5"/>
  <c r="AP206" i="5"/>
  <c r="AO206" i="5"/>
  <c r="AN206" i="5"/>
  <c r="AM206" i="5"/>
  <c r="AL206" i="5"/>
  <c r="AK206" i="5"/>
  <c r="AJ206" i="5"/>
  <c r="AF206" i="5"/>
  <c r="AC206" i="5"/>
  <c r="AB206" i="5"/>
  <c r="AA206" i="5"/>
  <c r="CM204" i="5"/>
  <c r="CL204" i="5"/>
  <c r="CK204" i="5"/>
  <c r="CJ204" i="5"/>
  <c r="CI204" i="5"/>
  <c r="CH204" i="5"/>
  <c r="CG204" i="5"/>
  <c r="CF204" i="5"/>
  <c r="CE204" i="5"/>
  <c r="CD204" i="5"/>
  <c r="CC204" i="5"/>
  <c r="CB204" i="5"/>
  <c r="CA204" i="5"/>
  <c r="BZ204" i="5"/>
  <c r="BY204" i="5"/>
  <c r="BX204" i="5"/>
  <c r="BW204" i="5"/>
  <c r="BV204" i="5"/>
  <c r="BU204" i="5"/>
  <c r="BT204" i="5"/>
  <c r="BS204" i="5"/>
  <c r="BQ204" i="5"/>
  <c r="BN204" i="5"/>
  <c r="BM204" i="5"/>
  <c r="BL204" i="5"/>
  <c r="BK204" i="5"/>
  <c r="BJ204" i="5"/>
  <c r="BI204" i="5"/>
  <c r="BH204" i="5"/>
  <c r="BG204" i="5"/>
  <c r="BF204" i="5"/>
  <c r="AW204" i="5"/>
  <c r="AV204" i="5"/>
  <c r="AU204" i="5"/>
  <c r="AT204" i="5"/>
  <c r="AS204" i="5"/>
  <c r="AR204" i="5"/>
  <c r="AQ204" i="5"/>
  <c r="AP204" i="5"/>
  <c r="AO204" i="5"/>
  <c r="AN204" i="5"/>
  <c r="AM204" i="5"/>
  <c r="AL204" i="5"/>
  <c r="AK204" i="5"/>
  <c r="AJ204" i="5"/>
  <c r="AF204" i="5"/>
  <c r="AC204" i="5"/>
  <c r="AB204" i="5"/>
  <c r="AA204" i="5"/>
  <c r="CM202" i="5"/>
  <c r="CL202" i="5"/>
  <c r="CK202" i="5"/>
  <c r="CJ202" i="5"/>
  <c r="CI202" i="5"/>
  <c r="CH202" i="5"/>
  <c r="CG202" i="5"/>
  <c r="CF202" i="5"/>
  <c r="CE202" i="5"/>
  <c r="CD202" i="5"/>
  <c r="CC202" i="5"/>
  <c r="CB202" i="5"/>
  <c r="CA202" i="5"/>
  <c r="BZ202" i="5"/>
  <c r="BY202" i="5"/>
  <c r="BX202" i="5"/>
  <c r="BW202" i="5"/>
  <c r="BV202" i="5"/>
  <c r="BU202" i="5"/>
  <c r="BT202" i="5"/>
  <c r="BS202" i="5"/>
  <c r="BQ202" i="5"/>
  <c r="BN202" i="5"/>
  <c r="BM202" i="5"/>
  <c r="BL202" i="5"/>
  <c r="BK202" i="5"/>
  <c r="BJ202" i="5"/>
  <c r="BI202" i="5"/>
  <c r="BH202" i="5"/>
  <c r="BG202" i="5"/>
  <c r="BF202" i="5"/>
  <c r="AW202" i="5"/>
  <c r="AV202" i="5"/>
  <c r="AU202" i="5"/>
  <c r="AT202" i="5"/>
  <c r="AS202" i="5"/>
  <c r="AR202" i="5"/>
  <c r="AQ202" i="5"/>
  <c r="AP202" i="5"/>
  <c r="AO202" i="5"/>
  <c r="AN202" i="5"/>
  <c r="AM202" i="5"/>
  <c r="AL202" i="5"/>
  <c r="AK202" i="5"/>
  <c r="AJ202" i="5"/>
  <c r="AF202" i="5"/>
  <c r="AC202" i="5"/>
  <c r="AB202" i="5"/>
  <c r="AA202" i="5"/>
  <c r="CM200" i="5"/>
  <c r="CL200" i="5"/>
  <c r="CK200" i="5"/>
  <c r="CJ200" i="5"/>
  <c r="CI200" i="5"/>
  <c r="CH200" i="5"/>
  <c r="CG200" i="5"/>
  <c r="CF200" i="5"/>
  <c r="CE200" i="5"/>
  <c r="CD200" i="5"/>
  <c r="CC200" i="5"/>
  <c r="CB200" i="5"/>
  <c r="CA200" i="5"/>
  <c r="BZ200" i="5"/>
  <c r="BY200" i="5"/>
  <c r="BX200" i="5"/>
  <c r="BW200" i="5"/>
  <c r="BV200" i="5"/>
  <c r="BU200" i="5"/>
  <c r="BT200" i="5"/>
  <c r="BS200" i="5"/>
  <c r="BQ200" i="5"/>
  <c r="BN200" i="5"/>
  <c r="BM200" i="5"/>
  <c r="BL200" i="5"/>
  <c r="BK200" i="5"/>
  <c r="BJ200" i="5"/>
  <c r="BI200" i="5"/>
  <c r="BH200" i="5"/>
  <c r="BG200" i="5"/>
  <c r="BF200" i="5"/>
  <c r="AW200" i="5"/>
  <c r="AV200" i="5"/>
  <c r="AU200" i="5"/>
  <c r="AT200" i="5"/>
  <c r="AS200" i="5"/>
  <c r="AR200" i="5"/>
  <c r="AQ200" i="5"/>
  <c r="AP200" i="5"/>
  <c r="AO200" i="5"/>
  <c r="AN200" i="5"/>
  <c r="AM200" i="5"/>
  <c r="AL200" i="5"/>
  <c r="AK200" i="5"/>
  <c r="AJ200" i="5"/>
  <c r="AF200" i="5"/>
  <c r="AC200" i="5"/>
  <c r="AB200" i="5"/>
  <c r="AA200" i="5"/>
  <c r="CM197" i="5"/>
  <c r="CL197" i="5"/>
  <c r="CK197" i="5"/>
  <c r="CJ197" i="5"/>
  <c r="CI197" i="5"/>
  <c r="CH197" i="5"/>
  <c r="CG197" i="5"/>
  <c r="CF197" i="5"/>
  <c r="CE197" i="5"/>
  <c r="CD197" i="5"/>
  <c r="CC197" i="5"/>
  <c r="CB197" i="5"/>
  <c r="CA197" i="5"/>
  <c r="BZ197" i="5"/>
  <c r="BY197" i="5"/>
  <c r="BX197" i="5"/>
  <c r="BW197" i="5"/>
  <c r="BV197" i="5"/>
  <c r="BU197" i="5"/>
  <c r="BT197" i="5"/>
  <c r="BS197" i="5"/>
  <c r="BQ197" i="5"/>
  <c r="BN197" i="5"/>
  <c r="BM197" i="5"/>
  <c r="BL197" i="5"/>
  <c r="BK197" i="5"/>
  <c r="BJ197" i="5"/>
  <c r="BI197" i="5"/>
  <c r="BH197" i="5"/>
  <c r="BG197" i="5"/>
  <c r="BF197" i="5"/>
  <c r="AW197" i="5"/>
  <c r="AV197" i="5"/>
  <c r="AU197" i="5"/>
  <c r="AT197" i="5"/>
  <c r="AS197" i="5"/>
  <c r="AR197" i="5"/>
  <c r="AQ197" i="5"/>
  <c r="AP197" i="5"/>
  <c r="AO197" i="5"/>
  <c r="AN197" i="5"/>
  <c r="AM197" i="5"/>
  <c r="AL197" i="5"/>
  <c r="AK197" i="5"/>
  <c r="AJ197" i="5"/>
  <c r="AF197" i="5"/>
  <c r="AC197" i="5"/>
  <c r="AB197" i="5"/>
  <c r="AA197" i="5"/>
  <c r="CM195" i="5"/>
  <c r="CL195" i="5"/>
  <c r="CK195" i="5"/>
  <c r="CJ195" i="5"/>
  <c r="CI195" i="5"/>
  <c r="CH195" i="5"/>
  <c r="CG195" i="5"/>
  <c r="CF195" i="5"/>
  <c r="CE195" i="5"/>
  <c r="CD195" i="5"/>
  <c r="CC195" i="5"/>
  <c r="CB195" i="5"/>
  <c r="CA195" i="5"/>
  <c r="BZ195" i="5"/>
  <c r="BY195" i="5"/>
  <c r="BX195" i="5"/>
  <c r="BW195" i="5"/>
  <c r="BV195" i="5"/>
  <c r="BU195" i="5"/>
  <c r="BT195" i="5"/>
  <c r="BS195" i="5"/>
  <c r="BQ195" i="5"/>
  <c r="BN195" i="5"/>
  <c r="BM195" i="5"/>
  <c r="BL195" i="5"/>
  <c r="BK195" i="5"/>
  <c r="BJ195" i="5"/>
  <c r="BI195" i="5"/>
  <c r="BH195" i="5"/>
  <c r="BG195" i="5"/>
  <c r="BF195" i="5"/>
  <c r="AW195" i="5"/>
  <c r="AV195" i="5"/>
  <c r="AU195" i="5"/>
  <c r="AT195" i="5"/>
  <c r="AS195" i="5"/>
  <c r="AR195" i="5"/>
  <c r="AQ195" i="5"/>
  <c r="AP195" i="5"/>
  <c r="AO195" i="5"/>
  <c r="AN195" i="5"/>
  <c r="AM195" i="5"/>
  <c r="AL195" i="5"/>
  <c r="AK195" i="5"/>
  <c r="AJ195" i="5"/>
  <c r="AF195" i="5"/>
  <c r="AC195" i="5"/>
  <c r="AB195" i="5"/>
  <c r="AA195" i="5"/>
  <c r="CM193" i="5"/>
  <c r="CL193" i="5"/>
  <c r="CK193" i="5"/>
  <c r="CJ193" i="5"/>
  <c r="CI193" i="5"/>
  <c r="CH193" i="5"/>
  <c r="CG193" i="5"/>
  <c r="CF193" i="5"/>
  <c r="CE193" i="5"/>
  <c r="CD193" i="5"/>
  <c r="CC193" i="5"/>
  <c r="CB193" i="5"/>
  <c r="CA193" i="5"/>
  <c r="BZ193" i="5"/>
  <c r="BY193" i="5"/>
  <c r="BX193" i="5"/>
  <c r="BW193" i="5"/>
  <c r="BV193" i="5"/>
  <c r="BU193" i="5"/>
  <c r="BT193" i="5"/>
  <c r="BS193" i="5"/>
  <c r="BQ193" i="5"/>
  <c r="BN193" i="5"/>
  <c r="BM193" i="5"/>
  <c r="BL193" i="5"/>
  <c r="BK193" i="5"/>
  <c r="BJ193" i="5"/>
  <c r="BI193" i="5"/>
  <c r="BH193" i="5"/>
  <c r="BG193" i="5"/>
  <c r="BF193" i="5"/>
  <c r="AW193" i="5"/>
  <c r="AV193" i="5"/>
  <c r="AU193" i="5"/>
  <c r="AT193" i="5"/>
  <c r="AS193" i="5"/>
  <c r="AR193" i="5"/>
  <c r="AQ193" i="5"/>
  <c r="AP193" i="5"/>
  <c r="AO193" i="5"/>
  <c r="AN193" i="5"/>
  <c r="AM193" i="5"/>
  <c r="AL193" i="5"/>
  <c r="AK193" i="5"/>
  <c r="AJ193" i="5"/>
  <c r="AF193" i="5"/>
  <c r="AC193" i="5"/>
  <c r="AB193" i="5"/>
  <c r="AA193" i="5"/>
  <c r="CM191" i="5"/>
  <c r="CL191" i="5"/>
  <c r="CK191" i="5"/>
  <c r="CJ191" i="5"/>
  <c r="CI191" i="5"/>
  <c r="CH191" i="5"/>
  <c r="CG191" i="5"/>
  <c r="CF191" i="5"/>
  <c r="CE191" i="5"/>
  <c r="CD191" i="5"/>
  <c r="CC191" i="5"/>
  <c r="CB191" i="5"/>
  <c r="CA191" i="5"/>
  <c r="BZ191" i="5"/>
  <c r="BY191" i="5"/>
  <c r="BX191" i="5"/>
  <c r="BW191" i="5"/>
  <c r="BV191" i="5"/>
  <c r="BU191" i="5"/>
  <c r="BT191" i="5"/>
  <c r="BS191" i="5"/>
  <c r="BQ191" i="5"/>
  <c r="BN191" i="5"/>
  <c r="BM191" i="5"/>
  <c r="BL191" i="5"/>
  <c r="BK191" i="5"/>
  <c r="BJ191" i="5"/>
  <c r="BI191" i="5"/>
  <c r="BH191" i="5"/>
  <c r="BG191" i="5"/>
  <c r="BF191" i="5"/>
  <c r="AW191" i="5"/>
  <c r="AV191" i="5"/>
  <c r="AU191" i="5"/>
  <c r="AT191" i="5"/>
  <c r="AS191" i="5"/>
  <c r="AR191" i="5"/>
  <c r="AQ191" i="5"/>
  <c r="AP191" i="5"/>
  <c r="AO191" i="5"/>
  <c r="AN191" i="5"/>
  <c r="AM191" i="5"/>
  <c r="AL191" i="5"/>
  <c r="AK191" i="5"/>
  <c r="AJ191" i="5"/>
  <c r="AF191" i="5"/>
  <c r="AC191" i="5"/>
  <c r="AB191" i="5"/>
  <c r="AA191" i="5"/>
  <c r="CM189" i="5"/>
  <c r="CL189" i="5"/>
  <c r="CK189" i="5"/>
  <c r="CJ189" i="5"/>
  <c r="CI189" i="5"/>
  <c r="CH189" i="5"/>
  <c r="CG189" i="5"/>
  <c r="CF189" i="5"/>
  <c r="CE189" i="5"/>
  <c r="CD189" i="5"/>
  <c r="CC189" i="5"/>
  <c r="CB189" i="5"/>
  <c r="CA189" i="5"/>
  <c r="BZ189" i="5"/>
  <c r="BY189" i="5"/>
  <c r="BX189" i="5"/>
  <c r="BW189" i="5"/>
  <c r="BV189" i="5"/>
  <c r="BU189" i="5"/>
  <c r="BT189" i="5"/>
  <c r="BS189" i="5"/>
  <c r="BQ189" i="5"/>
  <c r="BN189" i="5"/>
  <c r="BM189" i="5"/>
  <c r="BL189" i="5"/>
  <c r="BK189" i="5"/>
  <c r="BJ189" i="5"/>
  <c r="BI189" i="5"/>
  <c r="BH189" i="5"/>
  <c r="BG189" i="5"/>
  <c r="BF189" i="5"/>
  <c r="AW189" i="5"/>
  <c r="AV189" i="5"/>
  <c r="AU189" i="5"/>
  <c r="AT189" i="5"/>
  <c r="AS189" i="5"/>
  <c r="AR189" i="5"/>
  <c r="AQ189" i="5"/>
  <c r="AP189" i="5"/>
  <c r="AO189" i="5"/>
  <c r="AN189" i="5"/>
  <c r="AM189" i="5"/>
  <c r="AL189" i="5"/>
  <c r="AK189" i="5"/>
  <c r="AJ189" i="5"/>
  <c r="AF189" i="5"/>
  <c r="AC189" i="5"/>
  <c r="AB189" i="5"/>
  <c r="AA189" i="5"/>
  <c r="CM187" i="5"/>
  <c r="CL187" i="5"/>
  <c r="CK187" i="5"/>
  <c r="CJ187" i="5"/>
  <c r="CI187" i="5"/>
  <c r="CH187" i="5"/>
  <c r="CG187" i="5"/>
  <c r="CF187" i="5"/>
  <c r="CE187" i="5"/>
  <c r="CD187" i="5"/>
  <c r="CC187" i="5"/>
  <c r="CB187" i="5"/>
  <c r="CA187" i="5"/>
  <c r="BZ187" i="5"/>
  <c r="BY187" i="5"/>
  <c r="BX187" i="5"/>
  <c r="BW187" i="5"/>
  <c r="BV187" i="5"/>
  <c r="BU187" i="5"/>
  <c r="BT187" i="5"/>
  <c r="BS187" i="5"/>
  <c r="BQ187" i="5"/>
  <c r="BN187" i="5"/>
  <c r="BM187" i="5"/>
  <c r="BL187" i="5"/>
  <c r="BK187" i="5"/>
  <c r="BJ187" i="5"/>
  <c r="BI187" i="5"/>
  <c r="BH187" i="5"/>
  <c r="BG187" i="5"/>
  <c r="BF187" i="5"/>
  <c r="AW187" i="5"/>
  <c r="AV187" i="5"/>
  <c r="AU187" i="5"/>
  <c r="AT187" i="5"/>
  <c r="AS187" i="5"/>
  <c r="AR187" i="5"/>
  <c r="AQ187" i="5"/>
  <c r="AP187" i="5"/>
  <c r="AO187" i="5"/>
  <c r="AN187" i="5"/>
  <c r="AM187" i="5"/>
  <c r="AL187" i="5"/>
  <c r="AK187" i="5"/>
  <c r="AJ187" i="5"/>
  <c r="AF187" i="5"/>
  <c r="AC187" i="5"/>
  <c r="AB187" i="5"/>
  <c r="AA187" i="5"/>
  <c r="CM185" i="5"/>
  <c r="CL185" i="5"/>
  <c r="CK185" i="5"/>
  <c r="CJ185" i="5"/>
  <c r="CI185" i="5"/>
  <c r="CH185" i="5"/>
  <c r="CG185" i="5"/>
  <c r="CF185" i="5"/>
  <c r="CE185" i="5"/>
  <c r="CD185" i="5"/>
  <c r="CC185" i="5"/>
  <c r="CB185" i="5"/>
  <c r="CA185" i="5"/>
  <c r="BZ185" i="5"/>
  <c r="BY185" i="5"/>
  <c r="BX185" i="5"/>
  <c r="BW185" i="5"/>
  <c r="BV185" i="5"/>
  <c r="BU185" i="5"/>
  <c r="BT185" i="5"/>
  <c r="BS185" i="5"/>
  <c r="BQ185" i="5"/>
  <c r="BN185" i="5"/>
  <c r="BM185" i="5"/>
  <c r="BL185" i="5"/>
  <c r="BK185" i="5"/>
  <c r="BJ185" i="5"/>
  <c r="BI185" i="5"/>
  <c r="BH185" i="5"/>
  <c r="BG185" i="5"/>
  <c r="BF185" i="5"/>
  <c r="AW185" i="5"/>
  <c r="AV185" i="5"/>
  <c r="AU185" i="5"/>
  <c r="AT185" i="5"/>
  <c r="AS185" i="5"/>
  <c r="AR185" i="5"/>
  <c r="AQ185" i="5"/>
  <c r="AP185" i="5"/>
  <c r="AO185" i="5"/>
  <c r="AN185" i="5"/>
  <c r="AM185" i="5"/>
  <c r="AL185" i="5"/>
  <c r="AK185" i="5"/>
  <c r="AJ185" i="5"/>
  <c r="AF185" i="5"/>
  <c r="AC185" i="5"/>
  <c r="AB185" i="5"/>
  <c r="AA185" i="5"/>
  <c r="CM183" i="5"/>
  <c r="CL183" i="5"/>
  <c r="CK183" i="5"/>
  <c r="CJ183" i="5"/>
  <c r="CI183" i="5"/>
  <c r="CH183" i="5"/>
  <c r="CG183" i="5"/>
  <c r="CF183" i="5"/>
  <c r="CE183" i="5"/>
  <c r="CD183" i="5"/>
  <c r="CC183" i="5"/>
  <c r="CB183" i="5"/>
  <c r="CA183" i="5"/>
  <c r="BZ183" i="5"/>
  <c r="BY183" i="5"/>
  <c r="BX183" i="5"/>
  <c r="BW183" i="5"/>
  <c r="BV183" i="5"/>
  <c r="BU183" i="5"/>
  <c r="BT183" i="5"/>
  <c r="BS183" i="5"/>
  <c r="BQ183" i="5"/>
  <c r="BN183" i="5"/>
  <c r="BM183" i="5"/>
  <c r="BL183" i="5"/>
  <c r="BK183" i="5"/>
  <c r="BJ183" i="5"/>
  <c r="BI183" i="5"/>
  <c r="BH183" i="5"/>
  <c r="BG183" i="5"/>
  <c r="BF183" i="5"/>
  <c r="AW183" i="5"/>
  <c r="AV183" i="5"/>
  <c r="AU183" i="5"/>
  <c r="AT183" i="5"/>
  <c r="AS183" i="5"/>
  <c r="AR183" i="5"/>
  <c r="AQ183" i="5"/>
  <c r="AP183" i="5"/>
  <c r="AO183" i="5"/>
  <c r="AN183" i="5"/>
  <c r="AM183" i="5"/>
  <c r="AL183" i="5"/>
  <c r="AK183" i="5"/>
  <c r="AJ183" i="5"/>
  <c r="AF183" i="5"/>
  <c r="AC183" i="5"/>
  <c r="AB183" i="5"/>
  <c r="AA183" i="5"/>
  <c r="CM181" i="5"/>
  <c r="CL181" i="5"/>
  <c r="CK181" i="5"/>
  <c r="CJ181" i="5"/>
  <c r="CI181" i="5"/>
  <c r="CH181" i="5"/>
  <c r="CG181" i="5"/>
  <c r="CF181" i="5"/>
  <c r="CE181" i="5"/>
  <c r="CD181" i="5"/>
  <c r="CC181" i="5"/>
  <c r="CB181" i="5"/>
  <c r="CA181" i="5"/>
  <c r="BZ181" i="5"/>
  <c r="BY181" i="5"/>
  <c r="BX181" i="5"/>
  <c r="BW181" i="5"/>
  <c r="BV181" i="5"/>
  <c r="BU181" i="5"/>
  <c r="BT181" i="5"/>
  <c r="BS181" i="5"/>
  <c r="BQ181" i="5"/>
  <c r="BN181" i="5"/>
  <c r="BM181" i="5"/>
  <c r="BL181" i="5"/>
  <c r="BK181" i="5"/>
  <c r="BJ181" i="5"/>
  <c r="BI181" i="5"/>
  <c r="BH181" i="5"/>
  <c r="BG181" i="5"/>
  <c r="BF181" i="5"/>
  <c r="AW181" i="5"/>
  <c r="AV181" i="5"/>
  <c r="AU181" i="5"/>
  <c r="AT181" i="5"/>
  <c r="AS181" i="5"/>
  <c r="AR181" i="5"/>
  <c r="AQ181" i="5"/>
  <c r="AP181" i="5"/>
  <c r="AO181" i="5"/>
  <c r="AN181" i="5"/>
  <c r="AM181" i="5"/>
  <c r="AL181" i="5"/>
  <c r="AK181" i="5"/>
  <c r="AJ181" i="5"/>
  <c r="AF181" i="5"/>
  <c r="AC181" i="5"/>
  <c r="AB181" i="5"/>
  <c r="AA181" i="5"/>
  <c r="CM179" i="5"/>
  <c r="CL179" i="5"/>
  <c r="CK179" i="5"/>
  <c r="CJ179" i="5"/>
  <c r="CI179" i="5"/>
  <c r="CH179" i="5"/>
  <c r="CG179" i="5"/>
  <c r="CF179" i="5"/>
  <c r="CE179" i="5"/>
  <c r="CD179" i="5"/>
  <c r="CC179" i="5"/>
  <c r="CB179" i="5"/>
  <c r="CA179" i="5"/>
  <c r="BZ179" i="5"/>
  <c r="BY179" i="5"/>
  <c r="BX179" i="5"/>
  <c r="BW179" i="5"/>
  <c r="BV179" i="5"/>
  <c r="BU179" i="5"/>
  <c r="BT179" i="5"/>
  <c r="BS179" i="5"/>
  <c r="BQ179" i="5"/>
  <c r="BN179" i="5"/>
  <c r="BM179" i="5"/>
  <c r="BL179" i="5"/>
  <c r="BK179" i="5"/>
  <c r="BJ179" i="5"/>
  <c r="BI179" i="5"/>
  <c r="BH179" i="5"/>
  <c r="BG179" i="5"/>
  <c r="BF179" i="5"/>
  <c r="AW179" i="5"/>
  <c r="AV179" i="5"/>
  <c r="AU179" i="5"/>
  <c r="AT179" i="5"/>
  <c r="AS179" i="5"/>
  <c r="AR179" i="5"/>
  <c r="AQ179" i="5"/>
  <c r="AP179" i="5"/>
  <c r="AO179" i="5"/>
  <c r="AN179" i="5"/>
  <c r="AM179" i="5"/>
  <c r="AL179" i="5"/>
  <c r="AK179" i="5"/>
  <c r="AJ179" i="5"/>
  <c r="AF179" i="5"/>
  <c r="AC179" i="5"/>
  <c r="AB179" i="5"/>
  <c r="AA179" i="5"/>
  <c r="CM177" i="5"/>
  <c r="CL177" i="5"/>
  <c r="CK177" i="5"/>
  <c r="CJ177" i="5"/>
  <c r="CI177" i="5"/>
  <c r="CH177" i="5"/>
  <c r="CG177" i="5"/>
  <c r="CF177" i="5"/>
  <c r="CE177" i="5"/>
  <c r="CD177" i="5"/>
  <c r="CC177" i="5"/>
  <c r="CB177" i="5"/>
  <c r="CA177" i="5"/>
  <c r="BZ177" i="5"/>
  <c r="BY177" i="5"/>
  <c r="BX177" i="5"/>
  <c r="BW177" i="5"/>
  <c r="BV177" i="5"/>
  <c r="BU177" i="5"/>
  <c r="BT177" i="5"/>
  <c r="BS177" i="5"/>
  <c r="BQ177" i="5"/>
  <c r="BN177" i="5"/>
  <c r="BM177" i="5"/>
  <c r="BL177" i="5"/>
  <c r="BK177" i="5"/>
  <c r="BJ177" i="5"/>
  <c r="BI177" i="5"/>
  <c r="BH177" i="5"/>
  <c r="BG177" i="5"/>
  <c r="BF177" i="5"/>
  <c r="AW177" i="5"/>
  <c r="AV177" i="5"/>
  <c r="AU177" i="5"/>
  <c r="AT177" i="5"/>
  <c r="AS177" i="5"/>
  <c r="AR177" i="5"/>
  <c r="AQ177" i="5"/>
  <c r="AP177" i="5"/>
  <c r="AO177" i="5"/>
  <c r="AN177" i="5"/>
  <c r="AM177" i="5"/>
  <c r="AL177" i="5"/>
  <c r="AK177" i="5"/>
  <c r="AJ177" i="5"/>
  <c r="AF177" i="5"/>
  <c r="AC177" i="5"/>
  <c r="AB177" i="5"/>
  <c r="AA177" i="5"/>
  <c r="CM175" i="5"/>
  <c r="CL175" i="5"/>
  <c r="CK175" i="5"/>
  <c r="CJ175" i="5"/>
  <c r="CI175" i="5"/>
  <c r="CH175" i="5"/>
  <c r="CG175" i="5"/>
  <c r="CF175" i="5"/>
  <c r="CE175" i="5"/>
  <c r="CD175" i="5"/>
  <c r="CC175" i="5"/>
  <c r="CB175" i="5"/>
  <c r="CA175" i="5"/>
  <c r="BZ175" i="5"/>
  <c r="BY175" i="5"/>
  <c r="BX175" i="5"/>
  <c r="BW175" i="5"/>
  <c r="BV175" i="5"/>
  <c r="BU175" i="5"/>
  <c r="BT175" i="5"/>
  <c r="BS175" i="5"/>
  <c r="BQ175" i="5"/>
  <c r="BN175" i="5"/>
  <c r="BM175" i="5"/>
  <c r="BL175" i="5"/>
  <c r="BK175" i="5"/>
  <c r="BJ175" i="5"/>
  <c r="BI175" i="5"/>
  <c r="BH175" i="5"/>
  <c r="BG175" i="5"/>
  <c r="BF175" i="5"/>
  <c r="AW175" i="5"/>
  <c r="AV175" i="5"/>
  <c r="AU175" i="5"/>
  <c r="AT175" i="5"/>
  <c r="AS175" i="5"/>
  <c r="AR175" i="5"/>
  <c r="AQ175" i="5"/>
  <c r="AP175" i="5"/>
  <c r="AO175" i="5"/>
  <c r="AN175" i="5"/>
  <c r="AM175" i="5"/>
  <c r="AL175" i="5"/>
  <c r="AK175" i="5"/>
  <c r="AJ175" i="5"/>
  <c r="AF175" i="5"/>
  <c r="AC175" i="5"/>
  <c r="AB175" i="5"/>
  <c r="AA175" i="5"/>
  <c r="CM173" i="5"/>
  <c r="CL173" i="5"/>
  <c r="CK173" i="5"/>
  <c r="CJ173" i="5"/>
  <c r="CI173" i="5"/>
  <c r="CH173" i="5"/>
  <c r="CG173" i="5"/>
  <c r="CF173" i="5"/>
  <c r="CE173" i="5"/>
  <c r="CD173" i="5"/>
  <c r="CC173" i="5"/>
  <c r="CB173" i="5"/>
  <c r="CA173" i="5"/>
  <c r="BZ173" i="5"/>
  <c r="BY173" i="5"/>
  <c r="BX173" i="5"/>
  <c r="BW173" i="5"/>
  <c r="BV173" i="5"/>
  <c r="BU173" i="5"/>
  <c r="BT173" i="5"/>
  <c r="BS173" i="5"/>
  <c r="BQ173" i="5"/>
  <c r="BN173" i="5"/>
  <c r="BM173" i="5"/>
  <c r="BL173" i="5"/>
  <c r="BK173" i="5"/>
  <c r="BJ173" i="5"/>
  <c r="BI173" i="5"/>
  <c r="BH173" i="5"/>
  <c r="BG173" i="5"/>
  <c r="BF173" i="5"/>
  <c r="AW173" i="5"/>
  <c r="AV173" i="5"/>
  <c r="AU173" i="5"/>
  <c r="AT173" i="5"/>
  <c r="AS173" i="5"/>
  <c r="AR173" i="5"/>
  <c r="AQ173" i="5"/>
  <c r="AP173" i="5"/>
  <c r="AO173" i="5"/>
  <c r="AN173" i="5"/>
  <c r="AM173" i="5"/>
  <c r="AL173" i="5"/>
  <c r="AK173" i="5"/>
  <c r="AJ173" i="5"/>
  <c r="AF173" i="5"/>
  <c r="AC173" i="5"/>
  <c r="AB173" i="5"/>
  <c r="AA173" i="5"/>
  <c r="CM171" i="5"/>
  <c r="CL171" i="5"/>
  <c r="CK171" i="5"/>
  <c r="CJ171" i="5"/>
  <c r="CI171" i="5"/>
  <c r="CH171" i="5"/>
  <c r="CG171" i="5"/>
  <c r="CF171" i="5"/>
  <c r="CE171" i="5"/>
  <c r="CD171" i="5"/>
  <c r="CC171" i="5"/>
  <c r="CB171" i="5"/>
  <c r="CA171" i="5"/>
  <c r="BZ171" i="5"/>
  <c r="BY171" i="5"/>
  <c r="BX171" i="5"/>
  <c r="BW171" i="5"/>
  <c r="BV171" i="5"/>
  <c r="BU171" i="5"/>
  <c r="BT171" i="5"/>
  <c r="BS171" i="5"/>
  <c r="BQ171" i="5"/>
  <c r="BN171" i="5"/>
  <c r="BM171" i="5"/>
  <c r="BL171" i="5"/>
  <c r="BK171" i="5"/>
  <c r="BJ171" i="5"/>
  <c r="BI171" i="5"/>
  <c r="BH171" i="5"/>
  <c r="BG171" i="5"/>
  <c r="BF171" i="5"/>
  <c r="AW171" i="5"/>
  <c r="AV171" i="5"/>
  <c r="AU171" i="5"/>
  <c r="AT171" i="5"/>
  <c r="AS171" i="5"/>
  <c r="AR171" i="5"/>
  <c r="AQ171" i="5"/>
  <c r="AP171" i="5"/>
  <c r="AO171" i="5"/>
  <c r="AN171" i="5"/>
  <c r="AM171" i="5"/>
  <c r="AL171" i="5"/>
  <c r="AK171" i="5"/>
  <c r="AJ171" i="5"/>
  <c r="AF171" i="5"/>
  <c r="AC171" i="5"/>
  <c r="AB171" i="5"/>
  <c r="AA171" i="5"/>
  <c r="CM169" i="5"/>
  <c r="CL169" i="5"/>
  <c r="CK169" i="5"/>
  <c r="CJ169" i="5"/>
  <c r="CI169" i="5"/>
  <c r="CH169" i="5"/>
  <c r="CG169" i="5"/>
  <c r="CF169" i="5"/>
  <c r="CE169" i="5"/>
  <c r="CD169" i="5"/>
  <c r="CC169" i="5"/>
  <c r="CB169" i="5"/>
  <c r="CA169" i="5"/>
  <c r="BZ169" i="5"/>
  <c r="BY169" i="5"/>
  <c r="BX169" i="5"/>
  <c r="BW169" i="5"/>
  <c r="BV169" i="5"/>
  <c r="BU169" i="5"/>
  <c r="BT169" i="5"/>
  <c r="BS169" i="5"/>
  <c r="BQ169" i="5"/>
  <c r="BN169" i="5"/>
  <c r="BM169" i="5"/>
  <c r="BL169" i="5"/>
  <c r="BK169" i="5"/>
  <c r="BJ169" i="5"/>
  <c r="BI169" i="5"/>
  <c r="BH169" i="5"/>
  <c r="BG169" i="5"/>
  <c r="BF169" i="5"/>
  <c r="AW169" i="5"/>
  <c r="AV169" i="5"/>
  <c r="AU169" i="5"/>
  <c r="AT169" i="5"/>
  <c r="AS169" i="5"/>
  <c r="AR169" i="5"/>
  <c r="AQ169" i="5"/>
  <c r="AP169" i="5"/>
  <c r="AO169" i="5"/>
  <c r="AN169" i="5"/>
  <c r="AM169" i="5"/>
  <c r="AL169" i="5"/>
  <c r="AK169" i="5"/>
  <c r="AJ169" i="5"/>
  <c r="AF169" i="5"/>
  <c r="AC169" i="5"/>
  <c r="AB169" i="5"/>
  <c r="AA169" i="5"/>
  <c r="CM167" i="5"/>
  <c r="CL167" i="5"/>
  <c r="CK167" i="5"/>
  <c r="CJ167" i="5"/>
  <c r="CI167" i="5"/>
  <c r="CH167" i="5"/>
  <c r="CG167" i="5"/>
  <c r="CF167" i="5"/>
  <c r="CE167" i="5"/>
  <c r="CD167" i="5"/>
  <c r="CC167" i="5"/>
  <c r="CB167" i="5"/>
  <c r="CA167" i="5"/>
  <c r="BZ167" i="5"/>
  <c r="BY167" i="5"/>
  <c r="BX167" i="5"/>
  <c r="BW167" i="5"/>
  <c r="BV167" i="5"/>
  <c r="BU167" i="5"/>
  <c r="BT167" i="5"/>
  <c r="BS167" i="5"/>
  <c r="BQ167" i="5"/>
  <c r="BN167" i="5"/>
  <c r="BM167" i="5"/>
  <c r="BL167" i="5"/>
  <c r="BK167" i="5"/>
  <c r="BJ167" i="5"/>
  <c r="BI167" i="5"/>
  <c r="BH167" i="5"/>
  <c r="BG167" i="5"/>
  <c r="BF167" i="5"/>
  <c r="AW167" i="5"/>
  <c r="AV167" i="5"/>
  <c r="AU167" i="5"/>
  <c r="AT167" i="5"/>
  <c r="AS167" i="5"/>
  <c r="AR167" i="5"/>
  <c r="AQ167" i="5"/>
  <c r="AP167" i="5"/>
  <c r="AO167" i="5"/>
  <c r="AN167" i="5"/>
  <c r="AM167" i="5"/>
  <c r="AL167" i="5"/>
  <c r="AK167" i="5"/>
  <c r="AJ167" i="5"/>
  <c r="AF167" i="5"/>
  <c r="AC167" i="5"/>
  <c r="AB167" i="5"/>
  <c r="AA167" i="5"/>
  <c r="CM165" i="5"/>
  <c r="CL165" i="5"/>
  <c r="CK165" i="5"/>
  <c r="CJ165" i="5"/>
  <c r="CI165" i="5"/>
  <c r="CH165" i="5"/>
  <c r="CG165" i="5"/>
  <c r="CF165" i="5"/>
  <c r="CE165" i="5"/>
  <c r="CD165" i="5"/>
  <c r="CC165" i="5"/>
  <c r="CB165" i="5"/>
  <c r="CA165" i="5"/>
  <c r="BZ165" i="5"/>
  <c r="BY165" i="5"/>
  <c r="BX165" i="5"/>
  <c r="BW165" i="5"/>
  <c r="BV165" i="5"/>
  <c r="BU165" i="5"/>
  <c r="BT165" i="5"/>
  <c r="BS165" i="5"/>
  <c r="BQ165" i="5"/>
  <c r="BN165" i="5"/>
  <c r="BM165" i="5"/>
  <c r="BL165" i="5"/>
  <c r="BK165" i="5"/>
  <c r="BJ165" i="5"/>
  <c r="BI165" i="5"/>
  <c r="BH165" i="5"/>
  <c r="BG165" i="5"/>
  <c r="BF165" i="5"/>
  <c r="AW165" i="5"/>
  <c r="AV165" i="5"/>
  <c r="AU165" i="5"/>
  <c r="AT165" i="5"/>
  <c r="AS165" i="5"/>
  <c r="AR165" i="5"/>
  <c r="AQ165" i="5"/>
  <c r="AP165" i="5"/>
  <c r="AO165" i="5"/>
  <c r="AN165" i="5"/>
  <c r="AM165" i="5"/>
  <c r="AL165" i="5"/>
  <c r="AK165" i="5"/>
  <c r="AJ165" i="5"/>
  <c r="AF165" i="5"/>
  <c r="AC165" i="5"/>
  <c r="AB165" i="5"/>
  <c r="AA165" i="5"/>
  <c r="CM164" i="5"/>
  <c r="CL164" i="5"/>
  <c r="CK164" i="5"/>
  <c r="CJ164" i="5"/>
  <c r="CI164" i="5"/>
  <c r="CH164" i="5"/>
  <c r="CG164" i="5"/>
  <c r="CF164" i="5"/>
  <c r="CE164" i="5"/>
  <c r="CD164" i="5"/>
  <c r="CC164" i="5"/>
  <c r="CB164" i="5"/>
  <c r="CA164" i="5"/>
  <c r="BZ164" i="5"/>
  <c r="BY164" i="5"/>
  <c r="BX164" i="5"/>
  <c r="BW164" i="5"/>
  <c r="BV164" i="5"/>
  <c r="BU164" i="5"/>
  <c r="BT164" i="5"/>
  <c r="BS164" i="5"/>
  <c r="BQ164" i="5"/>
  <c r="BN164" i="5"/>
  <c r="BM164" i="5"/>
  <c r="BL164" i="5"/>
  <c r="BK164" i="5"/>
  <c r="BJ164" i="5"/>
  <c r="BI164" i="5"/>
  <c r="BH164" i="5"/>
  <c r="BG164" i="5"/>
  <c r="BF164" i="5"/>
  <c r="AW164" i="5"/>
  <c r="AV164" i="5"/>
  <c r="AU164" i="5"/>
  <c r="AT164" i="5"/>
  <c r="AS164" i="5"/>
  <c r="AR164" i="5"/>
  <c r="AQ164" i="5"/>
  <c r="AP164" i="5"/>
  <c r="AO164" i="5"/>
  <c r="AN164" i="5"/>
  <c r="AM164" i="5"/>
  <c r="AL164" i="5"/>
  <c r="AK164" i="5"/>
  <c r="AJ164" i="5"/>
  <c r="AF164" i="5"/>
  <c r="AC164" i="5"/>
  <c r="AB164" i="5"/>
  <c r="AA164" i="5"/>
  <c r="CM160" i="5"/>
  <c r="CL160" i="5"/>
  <c r="CK160" i="5"/>
  <c r="CJ160" i="5"/>
  <c r="CI160" i="5"/>
  <c r="CH160" i="5"/>
  <c r="CG160" i="5"/>
  <c r="CF160" i="5"/>
  <c r="CE160" i="5"/>
  <c r="CD160" i="5"/>
  <c r="CC160" i="5"/>
  <c r="CB160" i="5"/>
  <c r="CA160" i="5"/>
  <c r="BZ160" i="5"/>
  <c r="BY160" i="5"/>
  <c r="BX160" i="5"/>
  <c r="BW160" i="5"/>
  <c r="BV160" i="5"/>
  <c r="BU160" i="5"/>
  <c r="BT160" i="5"/>
  <c r="BS160" i="5"/>
  <c r="BQ160" i="5"/>
  <c r="BN160" i="5"/>
  <c r="BM160" i="5"/>
  <c r="BL160" i="5"/>
  <c r="BK160" i="5"/>
  <c r="BJ160" i="5"/>
  <c r="BI160" i="5"/>
  <c r="BH160" i="5"/>
  <c r="BG160" i="5"/>
  <c r="BF160" i="5"/>
  <c r="AW160" i="5"/>
  <c r="AV160" i="5"/>
  <c r="AU160" i="5"/>
  <c r="AT160" i="5"/>
  <c r="AS160" i="5"/>
  <c r="AR160" i="5"/>
  <c r="AQ160" i="5"/>
  <c r="AP160" i="5"/>
  <c r="AO160" i="5"/>
  <c r="AN160" i="5"/>
  <c r="AM160" i="5"/>
  <c r="AL160" i="5"/>
  <c r="AK160" i="5"/>
  <c r="AJ160" i="5"/>
  <c r="AF160" i="5"/>
  <c r="AC160" i="5"/>
  <c r="AB160" i="5"/>
  <c r="AA160" i="5"/>
  <c r="CM158" i="5"/>
  <c r="CL158" i="5"/>
  <c r="CK158" i="5"/>
  <c r="CJ158" i="5"/>
  <c r="CI158" i="5"/>
  <c r="CH158" i="5"/>
  <c r="CG158" i="5"/>
  <c r="CF158" i="5"/>
  <c r="CE158" i="5"/>
  <c r="CD158" i="5"/>
  <c r="CC158" i="5"/>
  <c r="CB158" i="5"/>
  <c r="CA158" i="5"/>
  <c r="BZ158" i="5"/>
  <c r="BY158" i="5"/>
  <c r="BX158" i="5"/>
  <c r="BW158" i="5"/>
  <c r="BV158" i="5"/>
  <c r="BU158" i="5"/>
  <c r="BT158" i="5"/>
  <c r="BS158" i="5"/>
  <c r="BQ158" i="5"/>
  <c r="BN158" i="5"/>
  <c r="BM158" i="5"/>
  <c r="BL158" i="5"/>
  <c r="BK158" i="5"/>
  <c r="BJ158" i="5"/>
  <c r="BI158" i="5"/>
  <c r="BH158" i="5"/>
  <c r="BG158" i="5"/>
  <c r="BF158" i="5"/>
  <c r="AW158" i="5"/>
  <c r="AV158" i="5"/>
  <c r="AU158" i="5"/>
  <c r="AT158" i="5"/>
  <c r="AS158" i="5"/>
  <c r="AR158" i="5"/>
  <c r="AQ158" i="5"/>
  <c r="AP158" i="5"/>
  <c r="AO158" i="5"/>
  <c r="AN158" i="5"/>
  <c r="AM158" i="5"/>
  <c r="AL158" i="5"/>
  <c r="AK158" i="5"/>
  <c r="AJ158" i="5"/>
  <c r="AF158" i="5"/>
  <c r="AC158" i="5"/>
  <c r="AB158" i="5"/>
  <c r="AA158" i="5"/>
  <c r="CM156" i="5"/>
  <c r="CL156" i="5"/>
  <c r="CK156" i="5"/>
  <c r="CJ156" i="5"/>
  <c r="CI156" i="5"/>
  <c r="CH156" i="5"/>
  <c r="CG156" i="5"/>
  <c r="CF156" i="5"/>
  <c r="CE156" i="5"/>
  <c r="CD156" i="5"/>
  <c r="CC156" i="5"/>
  <c r="CB156" i="5"/>
  <c r="CA156" i="5"/>
  <c r="BZ156" i="5"/>
  <c r="BY156" i="5"/>
  <c r="BX156" i="5"/>
  <c r="BW156" i="5"/>
  <c r="BV156" i="5"/>
  <c r="BU156" i="5"/>
  <c r="BT156" i="5"/>
  <c r="BS156" i="5"/>
  <c r="BQ156" i="5"/>
  <c r="BN156" i="5"/>
  <c r="BM156" i="5"/>
  <c r="BL156" i="5"/>
  <c r="BK156" i="5"/>
  <c r="BJ156" i="5"/>
  <c r="BI156" i="5"/>
  <c r="BH156" i="5"/>
  <c r="BG156" i="5"/>
  <c r="BF156" i="5"/>
  <c r="AW156" i="5"/>
  <c r="AV156" i="5"/>
  <c r="AU156" i="5"/>
  <c r="AT156" i="5"/>
  <c r="AS156" i="5"/>
  <c r="AR156" i="5"/>
  <c r="AQ156" i="5"/>
  <c r="AP156" i="5"/>
  <c r="AO156" i="5"/>
  <c r="AN156" i="5"/>
  <c r="AM156" i="5"/>
  <c r="AL156" i="5"/>
  <c r="AK156" i="5"/>
  <c r="AJ156" i="5"/>
  <c r="AF156" i="5"/>
  <c r="AC156" i="5"/>
  <c r="AB156" i="5"/>
  <c r="CM154" i="5"/>
  <c r="CL154" i="5"/>
  <c r="CK154" i="5"/>
  <c r="CJ154" i="5"/>
  <c r="CI154" i="5"/>
  <c r="CH154" i="5"/>
  <c r="CG154" i="5"/>
  <c r="CF154" i="5"/>
  <c r="CE154" i="5"/>
  <c r="CD154" i="5"/>
  <c r="CC154" i="5"/>
  <c r="CB154" i="5"/>
  <c r="CA154" i="5"/>
  <c r="BZ154" i="5"/>
  <c r="BY154" i="5"/>
  <c r="BX154" i="5"/>
  <c r="BW154" i="5"/>
  <c r="BV154" i="5"/>
  <c r="BU154" i="5"/>
  <c r="BT154" i="5"/>
  <c r="BS154" i="5"/>
  <c r="BQ154" i="5"/>
  <c r="BN154" i="5"/>
  <c r="BM154" i="5"/>
  <c r="BL154" i="5"/>
  <c r="BK154" i="5"/>
  <c r="BJ154" i="5"/>
  <c r="BI154" i="5"/>
  <c r="BH154" i="5"/>
  <c r="BG154" i="5"/>
  <c r="BF154" i="5"/>
  <c r="AW154" i="5"/>
  <c r="AV154" i="5"/>
  <c r="AU154" i="5"/>
  <c r="AT154" i="5"/>
  <c r="AS154" i="5"/>
  <c r="AR154" i="5"/>
  <c r="AQ154" i="5"/>
  <c r="AP154" i="5"/>
  <c r="AO154" i="5"/>
  <c r="AN154" i="5"/>
  <c r="AM154" i="5"/>
  <c r="AL154" i="5"/>
  <c r="AK154" i="5"/>
  <c r="AJ154" i="5"/>
  <c r="AF154" i="5"/>
  <c r="AC154" i="5"/>
  <c r="AB154" i="5"/>
  <c r="AA154" i="5"/>
  <c r="CM152" i="5"/>
  <c r="CL152" i="5"/>
  <c r="CK152" i="5"/>
  <c r="CJ152" i="5"/>
  <c r="CI152" i="5"/>
  <c r="CH152" i="5"/>
  <c r="CG152" i="5"/>
  <c r="CF152" i="5"/>
  <c r="CE152" i="5"/>
  <c r="CD152" i="5"/>
  <c r="CC152" i="5"/>
  <c r="CB152" i="5"/>
  <c r="CA152" i="5"/>
  <c r="BZ152" i="5"/>
  <c r="BY152" i="5"/>
  <c r="BX152" i="5"/>
  <c r="BW152" i="5"/>
  <c r="BV152" i="5"/>
  <c r="BU152" i="5"/>
  <c r="BT152" i="5"/>
  <c r="BS152" i="5"/>
  <c r="BQ152" i="5"/>
  <c r="BN152" i="5"/>
  <c r="BM152" i="5"/>
  <c r="BL152" i="5"/>
  <c r="BK152" i="5"/>
  <c r="BJ152" i="5"/>
  <c r="BI152" i="5"/>
  <c r="BH152" i="5"/>
  <c r="BG152" i="5"/>
  <c r="BF152" i="5"/>
  <c r="AW152" i="5"/>
  <c r="AV152" i="5"/>
  <c r="AU152" i="5"/>
  <c r="AT152" i="5"/>
  <c r="AS152" i="5"/>
  <c r="AR152" i="5"/>
  <c r="AQ152" i="5"/>
  <c r="AP152" i="5"/>
  <c r="AO152" i="5"/>
  <c r="AN152" i="5"/>
  <c r="AM152" i="5"/>
  <c r="AL152" i="5"/>
  <c r="AK152" i="5"/>
  <c r="AJ152" i="5"/>
  <c r="AF152" i="5"/>
  <c r="AC152" i="5"/>
  <c r="AB152" i="5"/>
  <c r="AA152" i="5"/>
  <c r="CM150" i="5"/>
  <c r="CL150" i="5"/>
  <c r="CK150" i="5"/>
  <c r="CJ150" i="5"/>
  <c r="CI150" i="5"/>
  <c r="CH150" i="5"/>
  <c r="CG150" i="5"/>
  <c r="CF150" i="5"/>
  <c r="CE150" i="5"/>
  <c r="CD150" i="5"/>
  <c r="CC150" i="5"/>
  <c r="CB150" i="5"/>
  <c r="CA150" i="5"/>
  <c r="BZ150" i="5"/>
  <c r="BY150" i="5"/>
  <c r="BX150" i="5"/>
  <c r="BW150" i="5"/>
  <c r="BV150" i="5"/>
  <c r="BU150" i="5"/>
  <c r="BT150" i="5"/>
  <c r="BS150" i="5"/>
  <c r="BQ150" i="5"/>
  <c r="BN150" i="5"/>
  <c r="BM150" i="5"/>
  <c r="BL150" i="5"/>
  <c r="BK150" i="5"/>
  <c r="BJ150" i="5"/>
  <c r="BI150" i="5"/>
  <c r="BH150" i="5"/>
  <c r="BG150" i="5"/>
  <c r="BF150" i="5"/>
  <c r="AW150" i="5"/>
  <c r="AV150" i="5"/>
  <c r="AU150" i="5"/>
  <c r="AT150" i="5"/>
  <c r="AS150" i="5"/>
  <c r="AR150" i="5"/>
  <c r="AQ150" i="5"/>
  <c r="AP150" i="5"/>
  <c r="AO150" i="5"/>
  <c r="AN150" i="5"/>
  <c r="AM150" i="5"/>
  <c r="AL150" i="5"/>
  <c r="AK150" i="5"/>
  <c r="AJ150" i="5"/>
  <c r="AF150" i="5"/>
  <c r="AC150" i="5"/>
  <c r="AB150" i="5"/>
  <c r="AA150" i="5"/>
  <c r="CM148" i="5"/>
  <c r="CL148" i="5"/>
  <c r="CK148" i="5"/>
  <c r="CJ148" i="5"/>
  <c r="CI148" i="5"/>
  <c r="CH148" i="5"/>
  <c r="CG148" i="5"/>
  <c r="CF148" i="5"/>
  <c r="CE148" i="5"/>
  <c r="CD148" i="5"/>
  <c r="CC148" i="5"/>
  <c r="CB148" i="5"/>
  <c r="CA148" i="5"/>
  <c r="BZ148" i="5"/>
  <c r="BY148" i="5"/>
  <c r="BX148" i="5"/>
  <c r="BW148" i="5"/>
  <c r="BV148" i="5"/>
  <c r="BU148" i="5"/>
  <c r="BT148" i="5"/>
  <c r="BS148" i="5"/>
  <c r="BQ148" i="5"/>
  <c r="BN148" i="5"/>
  <c r="BM148" i="5"/>
  <c r="BL148" i="5"/>
  <c r="BK148" i="5"/>
  <c r="BJ148" i="5"/>
  <c r="BI148" i="5"/>
  <c r="BH148" i="5"/>
  <c r="BG148" i="5"/>
  <c r="BF148" i="5"/>
  <c r="AW148" i="5"/>
  <c r="AV148" i="5"/>
  <c r="AU148" i="5"/>
  <c r="AT148" i="5"/>
  <c r="AS148" i="5"/>
  <c r="AR148" i="5"/>
  <c r="AQ148" i="5"/>
  <c r="AP148" i="5"/>
  <c r="AO148" i="5"/>
  <c r="AN148" i="5"/>
  <c r="AM148" i="5"/>
  <c r="AL148" i="5"/>
  <c r="AK148" i="5"/>
  <c r="AJ148" i="5"/>
  <c r="AF148" i="5"/>
  <c r="AC148" i="5"/>
  <c r="AB148" i="5"/>
  <c r="AA148" i="5"/>
  <c r="CM147" i="5"/>
  <c r="CL147" i="5"/>
  <c r="CK147" i="5"/>
  <c r="CJ147" i="5"/>
  <c r="CI147" i="5"/>
  <c r="CH147" i="5"/>
  <c r="CG147" i="5"/>
  <c r="CF147" i="5"/>
  <c r="CE147" i="5"/>
  <c r="CD147" i="5"/>
  <c r="CC147" i="5"/>
  <c r="CB147" i="5"/>
  <c r="CA147" i="5"/>
  <c r="BZ147" i="5"/>
  <c r="BY147" i="5"/>
  <c r="BX147" i="5"/>
  <c r="BW147" i="5"/>
  <c r="BV147" i="5"/>
  <c r="BU147" i="5"/>
  <c r="BT147" i="5"/>
  <c r="BS147" i="5"/>
  <c r="BQ147" i="5"/>
  <c r="BN147" i="5"/>
  <c r="BM147" i="5"/>
  <c r="BL147" i="5"/>
  <c r="BK147" i="5"/>
  <c r="BJ147" i="5"/>
  <c r="BI147" i="5"/>
  <c r="BH147" i="5"/>
  <c r="BG147" i="5"/>
  <c r="BF147" i="5"/>
  <c r="AW147" i="5"/>
  <c r="AV147" i="5"/>
  <c r="AU147" i="5"/>
  <c r="AT147" i="5"/>
  <c r="AS147" i="5"/>
  <c r="AR147" i="5"/>
  <c r="AQ147" i="5"/>
  <c r="AP147" i="5"/>
  <c r="AO147" i="5"/>
  <c r="AN147" i="5"/>
  <c r="AM147" i="5"/>
  <c r="AL147" i="5"/>
  <c r="AK147" i="5"/>
  <c r="AJ147" i="5"/>
  <c r="AF147" i="5"/>
  <c r="AC147" i="5"/>
  <c r="AB147" i="5"/>
  <c r="AA147" i="5"/>
  <c r="CM144" i="5"/>
  <c r="CL144" i="5"/>
  <c r="CK144" i="5"/>
  <c r="CJ144" i="5"/>
  <c r="CI144" i="5"/>
  <c r="CH144" i="5"/>
  <c r="CG144" i="5"/>
  <c r="CF144" i="5"/>
  <c r="CE144" i="5"/>
  <c r="CD144" i="5"/>
  <c r="CC144" i="5"/>
  <c r="CB144" i="5"/>
  <c r="CA144" i="5"/>
  <c r="BZ144" i="5"/>
  <c r="BY144" i="5"/>
  <c r="BX144" i="5"/>
  <c r="BW144" i="5"/>
  <c r="BV144" i="5"/>
  <c r="BU144" i="5"/>
  <c r="BT144" i="5"/>
  <c r="BS144" i="5"/>
  <c r="BQ144" i="5"/>
  <c r="BN144" i="5"/>
  <c r="BM144" i="5"/>
  <c r="BL144" i="5"/>
  <c r="BK144" i="5"/>
  <c r="BJ144" i="5"/>
  <c r="BI144" i="5"/>
  <c r="BH144" i="5"/>
  <c r="BG144" i="5"/>
  <c r="BF144" i="5"/>
  <c r="AW144" i="5"/>
  <c r="AV144" i="5"/>
  <c r="AU144" i="5"/>
  <c r="AT144" i="5"/>
  <c r="AS144" i="5"/>
  <c r="AR144" i="5"/>
  <c r="AQ144" i="5"/>
  <c r="AP144" i="5"/>
  <c r="AO144" i="5"/>
  <c r="AN144" i="5"/>
  <c r="AM144" i="5"/>
  <c r="AL144" i="5"/>
  <c r="AK144" i="5"/>
  <c r="AJ144" i="5"/>
  <c r="AF144" i="5"/>
  <c r="AC144" i="5"/>
  <c r="AB144" i="5"/>
  <c r="AA144" i="5"/>
  <c r="CM142" i="5"/>
  <c r="CL142" i="5"/>
  <c r="CK142" i="5"/>
  <c r="CJ142" i="5"/>
  <c r="CI142" i="5"/>
  <c r="CH142" i="5"/>
  <c r="CG142" i="5"/>
  <c r="CF142" i="5"/>
  <c r="CE142" i="5"/>
  <c r="CD142" i="5"/>
  <c r="CC142" i="5"/>
  <c r="CB142" i="5"/>
  <c r="CA142" i="5"/>
  <c r="BZ142" i="5"/>
  <c r="BY142" i="5"/>
  <c r="BX142" i="5"/>
  <c r="BW142" i="5"/>
  <c r="BV142" i="5"/>
  <c r="BU142" i="5"/>
  <c r="BT142" i="5"/>
  <c r="BS142" i="5"/>
  <c r="BQ142" i="5"/>
  <c r="BN142" i="5"/>
  <c r="BM142" i="5"/>
  <c r="BL142" i="5"/>
  <c r="BK142" i="5"/>
  <c r="BJ142" i="5"/>
  <c r="BI142" i="5"/>
  <c r="BH142" i="5"/>
  <c r="BG142" i="5"/>
  <c r="BF142" i="5"/>
  <c r="AW142" i="5"/>
  <c r="AV142" i="5"/>
  <c r="AU142" i="5"/>
  <c r="AT142" i="5"/>
  <c r="AS142" i="5"/>
  <c r="AR142" i="5"/>
  <c r="AQ142" i="5"/>
  <c r="AP142" i="5"/>
  <c r="AO142" i="5"/>
  <c r="AN142" i="5"/>
  <c r="AM142" i="5"/>
  <c r="AL142" i="5"/>
  <c r="AK142" i="5"/>
  <c r="AJ142" i="5"/>
  <c r="AF142" i="5"/>
  <c r="AC142" i="5"/>
  <c r="AB142" i="5"/>
  <c r="AA142" i="5"/>
  <c r="CM140" i="5"/>
  <c r="CL140" i="5"/>
  <c r="CK140" i="5"/>
  <c r="CJ140" i="5"/>
  <c r="CI140" i="5"/>
  <c r="CH140" i="5"/>
  <c r="CG140" i="5"/>
  <c r="CF140" i="5"/>
  <c r="CE140" i="5"/>
  <c r="CD140" i="5"/>
  <c r="CC140" i="5"/>
  <c r="CB140" i="5"/>
  <c r="CA140" i="5"/>
  <c r="BZ140" i="5"/>
  <c r="BY140" i="5"/>
  <c r="BX140" i="5"/>
  <c r="BW140" i="5"/>
  <c r="BV140" i="5"/>
  <c r="BU140" i="5"/>
  <c r="BT140" i="5"/>
  <c r="BS140" i="5"/>
  <c r="BQ140" i="5"/>
  <c r="BN140" i="5"/>
  <c r="BM140" i="5"/>
  <c r="BL140" i="5"/>
  <c r="BK140" i="5"/>
  <c r="BJ140" i="5"/>
  <c r="BI140" i="5"/>
  <c r="BH140" i="5"/>
  <c r="BG140" i="5"/>
  <c r="BF140" i="5"/>
  <c r="AW140" i="5"/>
  <c r="AV140" i="5"/>
  <c r="AU140" i="5"/>
  <c r="AT140" i="5"/>
  <c r="AS140" i="5"/>
  <c r="AR140" i="5"/>
  <c r="AQ140" i="5"/>
  <c r="AP140" i="5"/>
  <c r="AO140" i="5"/>
  <c r="AN140" i="5"/>
  <c r="AM140" i="5"/>
  <c r="AL140" i="5"/>
  <c r="AK140" i="5"/>
  <c r="AJ140" i="5"/>
  <c r="AF140" i="5"/>
  <c r="AC140" i="5"/>
  <c r="AB140" i="5"/>
  <c r="AA140" i="5"/>
  <c r="CM138" i="5"/>
  <c r="CL138" i="5"/>
  <c r="CK138" i="5"/>
  <c r="CJ138" i="5"/>
  <c r="CI138" i="5"/>
  <c r="CH138" i="5"/>
  <c r="CG138" i="5"/>
  <c r="CF138" i="5"/>
  <c r="CE138" i="5"/>
  <c r="CD138" i="5"/>
  <c r="CC138" i="5"/>
  <c r="CB138" i="5"/>
  <c r="CA138" i="5"/>
  <c r="BZ138" i="5"/>
  <c r="BY138" i="5"/>
  <c r="BX138" i="5"/>
  <c r="BW138" i="5"/>
  <c r="BV138" i="5"/>
  <c r="BU138" i="5"/>
  <c r="BT138" i="5"/>
  <c r="BS138" i="5"/>
  <c r="BQ138" i="5"/>
  <c r="BN138" i="5"/>
  <c r="BM138" i="5"/>
  <c r="BL138" i="5"/>
  <c r="BK138" i="5"/>
  <c r="BJ138" i="5"/>
  <c r="BI138" i="5"/>
  <c r="BH138" i="5"/>
  <c r="BG138" i="5"/>
  <c r="BF138" i="5"/>
  <c r="AW138" i="5"/>
  <c r="AV138" i="5"/>
  <c r="AU138" i="5"/>
  <c r="AT138" i="5"/>
  <c r="AS138" i="5"/>
  <c r="AR138" i="5"/>
  <c r="AQ138" i="5"/>
  <c r="AP138" i="5"/>
  <c r="AO138" i="5"/>
  <c r="AN138" i="5"/>
  <c r="AM138" i="5"/>
  <c r="AL138" i="5"/>
  <c r="AK138" i="5"/>
  <c r="AJ138" i="5"/>
  <c r="AF138" i="5"/>
  <c r="AC138" i="5"/>
  <c r="AB138" i="5"/>
  <c r="AA138" i="5"/>
  <c r="CM136" i="5"/>
  <c r="CL136" i="5"/>
  <c r="CK136" i="5"/>
  <c r="CJ136" i="5"/>
  <c r="CI136" i="5"/>
  <c r="CH136" i="5"/>
  <c r="CG136" i="5"/>
  <c r="CF136" i="5"/>
  <c r="CE136" i="5"/>
  <c r="CD136" i="5"/>
  <c r="CC136" i="5"/>
  <c r="CB136" i="5"/>
  <c r="CA136" i="5"/>
  <c r="BZ136" i="5"/>
  <c r="BY136" i="5"/>
  <c r="BX136" i="5"/>
  <c r="BW136" i="5"/>
  <c r="BV136" i="5"/>
  <c r="BU136" i="5"/>
  <c r="BT136" i="5"/>
  <c r="BS136" i="5"/>
  <c r="BQ136" i="5"/>
  <c r="BN136" i="5"/>
  <c r="BM136" i="5"/>
  <c r="BL136" i="5"/>
  <c r="BK136" i="5"/>
  <c r="BJ136" i="5"/>
  <c r="BI136" i="5"/>
  <c r="BH136" i="5"/>
  <c r="BG136" i="5"/>
  <c r="BF136" i="5"/>
  <c r="AW136" i="5"/>
  <c r="AV136" i="5"/>
  <c r="AU136" i="5"/>
  <c r="AT136" i="5"/>
  <c r="AS136" i="5"/>
  <c r="AR136" i="5"/>
  <c r="AQ136" i="5"/>
  <c r="AP136" i="5"/>
  <c r="AO136" i="5"/>
  <c r="AN136" i="5"/>
  <c r="AM136" i="5"/>
  <c r="AL136" i="5"/>
  <c r="AK136" i="5"/>
  <c r="AJ136" i="5"/>
  <c r="AF136" i="5"/>
  <c r="AC136" i="5"/>
  <c r="AB136" i="5"/>
  <c r="AA136" i="5"/>
  <c r="CM134" i="5"/>
  <c r="CL134" i="5"/>
  <c r="CK134" i="5"/>
  <c r="CJ134" i="5"/>
  <c r="CI134" i="5"/>
  <c r="CH134" i="5"/>
  <c r="CG134" i="5"/>
  <c r="CF134" i="5"/>
  <c r="CE134" i="5"/>
  <c r="CD134" i="5"/>
  <c r="CC134" i="5"/>
  <c r="CB134" i="5"/>
  <c r="CA134" i="5"/>
  <c r="BZ134" i="5"/>
  <c r="BY134" i="5"/>
  <c r="BX134" i="5"/>
  <c r="BW134" i="5"/>
  <c r="BV134" i="5"/>
  <c r="BU134" i="5"/>
  <c r="BT134" i="5"/>
  <c r="BS134" i="5"/>
  <c r="BQ134" i="5"/>
  <c r="BN134" i="5"/>
  <c r="BM134" i="5"/>
  <c r="BL134" i="5"/>
  <c r="BK134" i="5"/>
  <c r="BJ134" i="5"/>
  <c r="BI134" i="5"/>
  <c r="BH134" i="5"/>
  <c r="BG134" i="5"/>
  <c r="BF134" i="5"/>
  <c r="AW134" i="5"/>
  <c r="AV134" i="5"/>
  <c r="AU134" i="5"/>
  <c r="AT134" i="5"/>
  <c r="AS134" i="5"/>
  <c r="AR134" i="5"/>
  <c r="AQ134" i="5"/>
  <c r="AP134" i="5"/>
  <c r="AO134" i="5"/>
  <c r="AN134" i="5"/>
  <c r="AM134" i="5"/>
  <c r="AL134" i="5"/>
  <c r="AK134" i="5"/>
  <c r="AJ134" i="5"/>
  <c r="AF134" i="5"/>
  <c r="AC134" i="5"/>
  <c r="AB134" i="5"/>
  <c r="CM132" i="5"/>
  <c r="CL132" i="5"/>
  <c r="CK132" i="5"/>
  <c r="CJ132" i="5"/>
  <c r="CI132" i="5"/>
  <c r="CH132" i="5"/>
  <c r="CG132" i="5"/>
  <c r="CF132" i="5"/>
  <c r="CE132" i="5"/>
  <c r="CD132" i="5"/>
  <c r="CC132" i="5"/>
  <c r="CB132" i="5"/>
  <c r="CA132" i="5"/>
  <c r="BZ132" i="5"/>
  <c r="BY132" i="5"/>
  <c r="BX132" i="5"/>
  <c r="BW132" i="5"/>
  <c r="BV132" i="5"/>
  <c r="BU132" i="5"/>
  <c r="BT132" i="5"/>
  <c r="BS132" i="5"/>
  <c r="BQ132" i="5"/>
  <c r="BN132" i="5"/>
  <c r="BM132" i="5"/>
  <c r="BL132" i="5"/>
  <c r="BK132" i="5"/>
  <c r="BJ132" i="5"/>
  <c r="BI132" i="5"/>
  <c r="BH132" i="5"/>
  <c r="BG132" i="5"/>
  <c r="BF132" i="5"/>
  <c r="AW132" i="5"/>
  <c r="AV132" i="5"/>
  <c r="AU132" i="5"/>
  <c r="AT132" i="5"/>
  <c r="AS132" i="5"/>
  <c r="AR132" i="5"/>
  <c r="AQ132" i="5"/>
  <c r="AP132" i="5"/>
  <c r="AO132" i="5"/>
  <c r="AN132" i="5"/>
  <c r="AM132" i="5"/>
  <c r="AL132" i="5"/>
  <c r="AK132" i="5"/>
  <c r="AJ132" i="5"/>
  <c r="AF132" i="5"/>
  <c r="AC132" i="5"/>
  <c r="AB132" i="5"/>
  <c r="AA132" i="5"/>
  <c r="CM130" i="5"/>
  <c r="CL130" i="5"/>
  <c r="CK130" i="5"/>
  <c r="CJ130" i="5"/>
  <c r="CI130" i="5"/>
  <c r="CH130" i="5"/>
  <c r="CG130" i="5"/>
  <c r="CF130" i="5"/>
  <c r="CE130" i="5"/>
  <c r="CD130" i="5"/>
  <c r="CC130" i="5"/>
  <c r="CB130" i="5"/>
  <c r="CA130" i="5"/>
  <c r="BZ130" i="5"/>
  <c r="BY130" i="5"/>
  <c r="BX130" i="5"/>
  <c r="BW130" i="5"/>
  <c r="BV130" i="5"/>
  <c r="BU130" i="5"/>
  <c r="BT130" i="5"/>
  <c r="BS130" i="5"/>
  <c r="BQ130" i="5"/>
  <c r="BN130" i="5"/>
  <c r="BM130" i="5"/>
  <c r="BL130" i="5"/>
  <c r="BK130" i="5"/>
  <c r="BJ130" i="5"/>
  <c r="BI130" i="5"/>
  <c r="BH130" i="5"/>
  <c r="BG130" i="5"/>
  <c r="BF130" i="5"/>
  <c r="AW130" i="5"/>
  <c r="AV130" i="5"/>
  <c r="AU130" i="5"/>
  <c r="AT130" i="5"/>
  <c r="AS130" i="5"/>
  <c r="AR130" i="5"/>
  <c r="AQ130" i="5"/>
  <c r="AP130" i="5"/>
  <c r="AO130" i="5"/>
  <c r="AN130" i="5"/>
  <c r="AM130" i="5"/>
  <c r="AL130" i="5"/>
  <c r="AK130" i="5"/>
  <c r="AJ130" i="5"/>
  <c r="AF130" i="5"/>
  <c r="AC130" i="5"/>
  <c r="AB130" i="5"/>
  <c r="AA130" i="5"/>
  <c r="CM127" i="5"/>
  <c r="CL127" i="5"/>
  <c r="CK127" i="5"/>
  <c r="CJ127" i="5"/>
  <c r="CI127" i="5"/>
  <c r="CH127" i="5"/>
  <c r="CG127" i="5"/>
  <c r="CF127" i="5"/>
  <c r="CE127" i="5"/>
  <c r="CD127" i="5"/>
  <c r="CC127" i="5"/>
  <c r="CB127" i="5"/>
  <c r="CA127" i="5"/>
  <c r="BZ127" i="5"/>
  <c r="BY127" i="5"/>
  <c r="BX127" i="5"/>
  <c r="BW127" i="5"/>
  <c r="BV127" i="5"/>
  <c r="BU127" i="5"/>
  <c r="BT127" i="5"/>
  <c r="BS127" i="5"/>
  <c r="BQ127" i="5"/>
  <c r="BN127" i="5"/>
  <c r="BM127" i="5"/>
  <c r="BL127" i="5"/>
  <c r="BK127" i="5"/>
  <c r="BJ127" i="5"/>
  <c r="BI127" i="5"/>
  <c r="BH127" i="5"/>
  <c r="BG127" i="5"/>
  <c r="BF127" i="5"/>
  <c r="AW127" i="5"/>
  <c r="AV127" i="5"/>
  <c r="AU127" i="5"/>
  <c r="AT127" i="5"/>
  <c r="AS127" i="5"/>
  <c r="AR127" i="5"/>
  <c r="AQ127" i="5"/>
  <c r="AP127" i="5"/>
  <c r="AO127" i="5"/>
  <c r="AN127" i="5"/>
  <c r="AM127" i="5"/>
  <c r="AL127" i="5"/>
  <c r="AK127" i="5"/>
  <c r="AJ127" i="5"/>
  <c r="AF127" i="5"/>
  <c r="AC127" i="5"/>
  <c r="AB127" i="5"/>
  <c r="AA127" i="5"/>
  <c r="CM125" i="5"/>
  <c r="CL125" i="5"/>
  <c r="CK125" i="5"/>
  <c r="CJ125" i="5"/>
  <c r="CI125" i="5"/>
  <c r="CH125" i="5"/>
  <c r="CG125" i="5"/>
  <c r="CF125" i="5"/>
  <c r="CE125" i="5"/>
  <c r="CD125" i="5"/>
  <c r="CC125" i="5"/>
  <c r="CB125" i="5"/>
  <c r="CA125" i="5"/>
  <c r="BZ125" i="5"/>
  <c r="BY125" i="5"/>
  <c r="BX125" i="5"/>
  <c r="BW125" i="5"/>
  <c r="BV125" i="5"/>
  <c r="BU125" i="5"/>
  <c r="BT125" i="5"/>
  <c r="BS125" i="5"/>
  <c r="BQ125" i="5"/>
  <c r="BN125" i="5"/>
  <c r="BM125" i="5"/>
  <c r="BL125" i="5"/>
  <c r="BK125" i="5"/>
  <c r="BJ125" i="5"/>
  <c r="BI125" i="5"/>
  <c r="BH125" i="5"/>
  <c r="BG125" i="5"/>
  <c r="BF125" i="5"/>
  <c r="AW125" i="5"/>
  <c r="AV125" i="5"/>
  <c r="AU125" i="5"/>
  <c r="AT125" i="5"/>
  <c r="AS125" i="5"/>
  <c r="AR125" i="5"/>
  <c r="AQ125" i="5"/>
  <c r="AP125" i="5"/>
  <c r="AO125" i="5"/>
  <c r="AN125" i="5"/>
  <c r="AM125" i="5"/>
  <c r="AL125" i="5"/>
  <c r="AK125" i="5"/>
  <c r="AJ125" i="5"/>
  <c r="AF125" i="5"/>
  <c r="AC125" i="5"/>
  <c r="AB125" i="5"/>
  <c r="AA125" i="5"/>
  <c r="CM123" i="5"/>
  <c r="CL123" i="5"/>
  <c r="CK123" i="5"/>
  <c r="CJ123" i="5"/>
  <c r="CI123" i="5"/>
  <c r="CH123" i="5"/>
  <c r="CG123" i="5"/>
  <c r="CF123" i="5"/>
  <c r="CE123" i="5"/>
  <c r="CD123" i="5"/>
  <c r="CC123" i="5"/>
  <c r="CB123" i="5"/>
  <c r="CA123" i="5"/>
  <c r="BZ123" i="5"/>
  <c r="BY123" i="5"/>
  <c r="BX123" i="5"/>
  <c r="BW123" i="5"/>
  <c r="BV123" i="5"/>
  <c r="BU123" i="5"/>
  <c r="BT123" i="5"/>
  <c r="BS123" i="5"/>
  <c r="BQ123" i="5"/>
  <c r="BN123" i="5"/>
  <c r="BM123" i="5"/>
  <c r="BL123" i="5"/>
  <c r="BK123" i="5"/>
  <c r="BJ123" i="5"/>
  <c r="BI123" i="5"/>
  <c r="BH123" i="5"/>
  <c r="BG123" i="5"/>
  <c r="BF123" i="5"/>
  <c r="AW123" i="5"/>
  <c r="AV123" i="5"/>
  <c r="AU123" i="5"/>
  <c r="AT123" i="5"/>
  <c r="AS123" i="5"/>
  <c r="AR123" i="5"/>
  <c r="AQ123" i="5"/>
  <c r="AP123" i="5"/>
  <c r="AO123" i="5"/>
  <c r="AN123" i="5"/>
  <c r="AM123" i="5"/>
  <c r="AL123" i="5"/>
  <c r="AK123" i="5"/>
  <c r="AJ123" i="5"/>
  <c r="AF123" i="5"/>
  <c r="AC123" i="5"/>
  <c r="AB123" i="5"/>
  <c r="AA123" i="5"/>
  <c r="CM122" i="5"/>
  <c r="CL122" i="5"/>
  <c r="CK122" i="5"/>
  <c r="CJ122" i="5"/>
  <c r="CI122" i="5"/>
  <c r="CH122" i="5"/>
  <c r="CG122" i="5"/>
  <c r="CF122" i="5"/>
  <c r="CE122" i="5"/>
  <c r="CD122" i="5"/>
  <c r="CC122" i="5"/>
  <c r="CB122" i="5"/>
  <c r="CA122" i="5"/>
  <c r="BZ122" i="5"/>
  <c r="BY122" i="5"/>
  <c r="BX122" i="5"/>
  <c r="BW122" i="5"/>
  <c r="BV122" i="5"/>
  <c r="BU122" i="5"/>
  <c r="BT122" i="5"/>
  <c r="BS122" i="5"/>
  <c r="BQ122" i="5"/>
  <c r="BN122" i="5"/>
  <c r="BM122" i="5"/>
  <c r="BL122" i="5"/>
  <c r="BK122" i="5"/>
  <c r="BJ122" i="5"/>
  <c r="BI122" i="5"/>
  <c r="BH122" i="5"/>
  <c r="BG122" i="5"/>
  <c r="BF122" i="5"/>
  <c r="AW122" i="5"/>
  <c r="AV122" i="5"/>
  <c r="AU122" i="5"/>
  <c r="AT122" i="5"/>
  <c r="AS122" i="5"/>
  <c r="AR122" i="5"/>
  <c r="AQ122" i="5"/>
  <c r="AP122" i="5"/>
  <c r="AO122" i="5"/>
  <c r="AN122" i="5"/>
  <c r="AM122" i="5"/>
  <c r="AL122" i="5"/>
  <c r="AK122" i="5"/>
  <c r="AJ122" i="5"/>
  <c r="AF122" i="5"/>
  <c r="AC122" i="5"/>
  <c r="AB122" i="5"/>
  <c r="AA122" i="5"/>
  <c r="CM119" i="5"/>
  <c r="CL119" i="5"/>
  <c r="CK119" i="5"/>
  <c r="CJ119" i="5"/>
  <c r="CI119" i="5"/>
  <c r="CH119" i="5"/>
  <c r="CG119" i="5"/>
  <c r="CF119" i="5"/>
  <c r="CE119" i="5"/>
  <c r="CD119" i="5"/>
  <c r="CC119" i="5"/>
  <c r="CB119" i="5"/>
  <c r="CA119" i="5"/>
  <c r="BZ119" i="5"/>
  <c r="BY119" i="5"/>
  <c r="BX119" i="5"/>
  <c r="BW119" i="5"/>
  <c r="BV119" i="5"/>
  <c r="BU119" i="5"/>
  <c r="BT119" i="5"/>
  <c r="BS119" i="5"/>
  <c r="BQ119" i="5"/>
  <c r="BN119" i="5"/>
  <c r="BM119" i="5"/>
  <c r="BL119" i="5"/>
  <c r="BK119" i="5"/>
  <c r="BJ119" i="5"/>
  <c r="BI119" i="5"/>
  <c r="BH119" i="5"/>
  <c r="BG119" i="5"/>
  <c r="BF119" i="5"/>
  <c r="AW119" i="5"/>
  <c r="AV119" i="5"/>
  <c r="AU119" i="5"/>
  <c r="AT119" i="5"/>
  <c r="AS119" i="5"/>
  <c r="AR119" i="5"/>
  <c r="AQ119" i="5"/>
  <c r="AP119" i="5"/>
  <c r="AO119" i="5"/>
  <c r="AN119" i="5"/>
  <c r="AM119" i="5"/>
  <c r="AL119" i="5"/>
  <c r="AK119" i="5"/>
  <c r="AJ119" i="5"/>
  <c r="AF119" i="5"/>
  <c r="AC119" i="5"/>
  <c r="AB119" i="5"/>
  <c r="AA119" i="5"/>
  <c r="CM117" i="5"/>
  <c r="CL117" i="5"/>
  <c r="CK117" i="5"/>
  <c r="CJ117" i="5"/>
  <c r="CI117" i="5"/>
  <c r="CH117" i="5"/>
  <c r="CG117" i="5"/>
  <c r="CF117" i="5"/>
  <c r="CE117" i="5"/>
  <c r="CD117" i="5"/>
  <c r="CC117" i="5"/>
  <c r="CB117" i="5"/>
  <c r="CA117" i="5"/>
  <c r="BZ117" i="5"/>
  <c r="BY117" i="5"/>
  <c r="BX117" i="5"/>
  <c r="BW117" i="5"/>
  <c r="BV117" i="5"/>
  <c r="BU117" i="5"/>
  <c r="BT117" i="5"/>
  <c r="BS117" i="5"/>
  <c r="BQ117" i="5"/>
  <c r="BN117" i="5"/>
  <c r="BM117" i="5"/>
  <c r="BL117" i="5"/>
  <c r="BK117" i="5"/>
  <c r="BJ117" i="5"/>
  <c r="BI117" i="5"/>
  <c r="BH117" i="5"/>
  <c r="BG117" i="5"/>
  <c r="BF117" i="5"/>
  <c r="AW117" i="5"/>
  <c r="AV117" i="5"/>
  <c r="AU117" i="5"/>
  <c r="AT117" i="5"/>
  <c r="AS117" i="5"/>
  <c r="AR117" i="5"/>
  <c r="AQ117" i="5"/>
  <c r="AP117" i="5"/>
  <c r="AO117" i="5"/>
  <c r="AN117" i="5"/>
  <c r="AM117" i="5"/>
  <c r="AL117" i="5"/>
  <c r="AK117" i="5"/>
  <c r="AJ117" i="5"/>
  <c r="AF117" i="5"/>
  <c r="AC117" i="5"/>
  <c r="AB117" i="5"/>
  <c r="AA117" i="5"/>
  <c r="CM115" i="5"/>
  <c r="CL115" i="5"/>
  <c r="CK115" i="5"/>
  <c r="CJ115" i="5"/>
  <c r="CI115" i="5"/>
  <c r="CH115" i="5"/>
  <c r="CG115" i="5"/>
  <c r="CF115" i="5"/>
  <c r="CE115" i="5"/>
  <c r="CD115" i="5"/>
  <c r="CC115" i="5"/>
  <c r="CB115" i="5"/>
  <c r="CA115" i="5"/>
  <c r="BZ115" i="5"/>
  <c r="BY115" i="5"/>
  <c r="BX115" i="5"/>
  <c r="BW115" i="5"/>
  <c r="BV115" i="5"/>
  <c r="BU115" i="5"/>
  <c r="BT115" i="5"/>
  <c r="BS115" i="5"/>
  <c r="BQ115" i="5"/>
  <c r="BN115" i="5"/>
  <c r="BM115" i="5"/>
  <c r="BL115" i="5"/>
  <c r="BK115" i="5"/>
  <c r="BJ115" i="5"/>
  <c r="BI115" i="5"/>
  <c r="BH115" i="5"/>
  <c r="BG115" i="5"/>
  <c r="BF115" i="5"/>
  <c r="AW115" i="5"/>
  <c r="AV115" i="5"/>
  <c r="AU115" i="5"/>
  <c r="AT115" i="5"/>
  <c r="AS115" i="5"/>
  <c r="AR115" i="5"/>
  <c r="AQ115" i="5"/>
  <c r="AP115" i="5"/>
  <c r="AO115" i="5"/>
  <c r="AN115" i="5"/>
  <c r="AM115" i="5"/>
  <c r="AL115" i="5"/>
  <c r="AK115" i="5"/>
  <c r="AJ115" i="5"/>
  <c r="AF115" i="5"/>
  <c r="AC115" i="5"/>
  <c r="AB115" i="5"/>
  <c r="AA115" i="5"/>
  <c r="CM113" i="5"/>
  <c r="CL113" i="5"/>
  <c r="CK113" i="5"/>
  <c r="CJ113" i="5"/>
  <c r="CI113" i="5"/>
  <c r="CH113" i="5"/>
  <c r="CG113" i="5"/>
  <c r="CF113" i="5"/>
  <c r="CE113" i="5"/>
  <c r="CD113" i="5"/>
  <c r="CC113" i="5"/>
  <c r="CB113" i="5"/>
  <c r="CA113" i="5"/>
  <c r="BZ113" i="5"/>
  <c r="BY113" i="5"/>
  <c r="BX113" i="5"/>
  <c r="BW113" i="5"/>
  <c r="BV113" i="5"/>
  <c r="BU113" i="5"/>
  <c r="BT113" i="5"/>
  <c r="BS113" i="5"/>
  <c r="BQ113" i="5"/>
  <c r="BN113" i="5"/>
  <c r="BM113" i="5"/>
  <c r="BL113" i="5"/>
  <c r="BK113" i="5"/>
  <c r="BJ113" i="5"/>
  <c r="BI113" i="5"/>
  <c r="BH113" i="5"/>
  <c r="BG113" i="5"/>
  <c r="BF113" i="5"/>
  <c r="AW113" i="5"/>
  <c r="AV113" i="5"/>
  <c r="AU113" i="5"/>
  <c r="AT113" i="5"/>
  <c r="AS113" i="5"/>
  <c r="AR113" i="5"/>
  <c r="AQ113" i="5"/>
  <c r="AP113" i="5"/>
  <c r="AO113" i="5"/>
  <c r="AN113" i="5"/>
  <c r="AM113" i="5"/>
  <c r="AL113" i="5"/>
  <c r="AK113" i="5"/>
  <c r="AJ113" i="5"/>
  <c r="AF113" i="5"/>
  <c r="AC113" i="5"/>
  <c r="AB113" i="5"/>
  <c r="AA113" i="5"/>
  <c r="CM111" i="5"/>
  <c r="CL111" i="5"/>
  <c r="CK111" i="5"/>
  <c r="CJ111" i="5"/>
  <c r="CI111" i="5"/>
  <c r="CH111" i="5"/>
  <c r="CG111" i="5"/>
  <c r="CF111" i="5"/>
  <c r="CE111" i="5"/>
  <c r="CD111" i="5"/>
  <c r="CC111" i="5"/>
  <c r="CB111" i="5"/>
  <c r="CA111" i="5"/>
  <c r="BZ111" i="5"/>
  <c r="BY111" i="5"/>
  <c r="BX111" i="5"/>
  <c r="BW111" i="5"/>
  <c r="BV111" i="5"/>
  <c r="BU111" i="5"/>
  <c r="BT111" i="5"/>
  <c r="BS111" i="5"/>
  <c r="BQ111" i="5"/>
  <c r="BN111" i="5"/>
  <c r="BM111" i="5"/>
  <c r="BL111" i="5"/>
  <c r="BK111" i="5"/>
  <c r="BJ111" i="5"/>
  <c r="BI111" i="5"/>
  <c r="BH111" i="5"/>
  <c r="BG111" i="5"/>
  <c r="BF111" i="5"/>
  <c r="AW111" i="5"/>
  <c r="AV111" i="5"/>
  <c r="AU111" i="5"/>
  <c r="AT111" i="5"/>
  <c r="AS111" i="5"/>
  <c r="AR111" i="5"/>
  <c r="AQ111" i="5"/>
  <c r="AP111" i="5"/>
  <c r="AO111" i="5"/>
  <c r="AN111" i="5"/>
  <c r="AM111" i="5"/>
  <c r="AL111" i="5"/>
  <c r="AK111" i="5"/>
  <c r="AJ111" i="5"/>
  <c r="AF111" i="5"/>
  <c r="AC111" i="5"/>
  <c r="AB111" i="5"/>
  <c r="AA111" i="5"/>
  <c r="CM109" i="5"/>
  <c r="CL109" i="5"/>
  <c r="CK109" i="5"/>
  <c r="CJ109" i="5"/>
  <c r="CI109" i="5"/>
  <c r="CH109" i="5"/>
  <c r="CG109" i="5"/>
  <c r="CF109" i="5"/>
  <c r="CE109" i="5"/>
  <c r="CD109" i="5"/>
  <c r="CC109" i="5"/>
  <c r="CB109" i="5"/>
  <c r="CA109" i="5"/>
  <c r="BZ109" i="5"/>
  <c r="BY109" i="5"/>
  <c r="BX109" i="5"/>
  <c r="BW109" i="5"/>
  <c r="BV109" i="5"/>
  <c r="BU109" i="5"/>
  <c r="BT109" i="5"/>
  <c r="BS109" i="5"/>
  <c r="BQ109" i="5"/>
  <c r="BN109" i="5"/>
  <c r="BM109" i="5"/>
  <c r="BL109" i="5"/>
  <c r="BK109" i="5"/>
  <c r="BJ109" i="5"/>
  <c r="BI109" i="5"/>
  <c r="BH109" i="5"/>
  <c r="BG109" i="5"/>
  <c r="BF109" i="5"/>
  <c r="AW109" i="5"/>
  <c r="AV109" i="5"/>
  <c r="AU109" i="5"/>
  <c r="AT109" i="5"/>
  <c r="AS109" i="5"/>
  <c r="AR109" i="5"/>
  <c r="AQ109" i="5"/>
  <c r="AP109" i="5"/>
  <c r="AO109" i="5"/>
  <c r="AN109" i="5"/>
  <c r="AM109" i="5"/>
  <c r="AL109" i="5"/>
  <c r="AK109" i="5"/>
  <c r="AJ109" i="5"/>
  <c r="AF109" i="5"/>
  <c r="AC109" i="5"/>
  <c r="AB109" i="5"/>
  <c r="AA109" i="5"/>
  <c r="CM107" i="5"/>
  <c r="CL107" i="5"/>
  <c r="CK107" i="5"/>
  <c r="CJ107" i="5"/>
  <c r="CI107" i="5"/>
  <c r="CH107" i="5"/>
  <c r="CG107" i="5"/>
  <c r="CF107" i="5"/>
  <c r="CE107" i="5"/>
  <c r="CD107" i="5"/>
  <c r="CC107" i="5"/>
  <c r="CB107" i="5"/>
  <c r="CA107" i="5"/>
  <c r="BZ107" i="5"/>
  <c r="BY107" i="5"/>
  <c r="BX107" i="5"/>
  <c r="BW107" i="5"/>
  <c r="BV107" i="5"/>
  <c r="BU107" i="5"/>
  <c r="BT107" i="5"/>
  <c r="BS107" i="5"/>
  <c r="BQ107" i="5"/>
  <c r="BN107" i="5"/>
  <c r="BM107" i="5"/>
  <c r="BL107" i="5"/>
  <c r="BK107" i="5"/>
  <c r="BJ107" i="5"/>
  <c r="BI107" i="5"/>
  <c r="BH107" i="5"/>
  <c r="BG107" i="5"/>
  <c r="BF107" i="5"/>
  <c r="AW107" i="5"/>
  <c r="AV107" i="5"/>
  <c r="AU107" i="5"/>
  <c r="AT107" i="5"/>
  <c r="AS107" i="5"/>
  <c r="AR107" i="5"/>
  <c r="AQ107" i="5"/>
  <c r="AP107" i="5"/>
  <c r="AO107" i="5"/>
  <c r="AN107" i="5"/>
  <c r="AM107" i="5"/>
  <c r="AL107" i="5"/>
  <c r="AK107" i="5"/>
  <c r="AJ107" i="5"/>
  <c r="AF107" i="5"/>
  <c r="AC107" i="5"/>
  <c r="AB107" i="5"/>
  <c r="AA107" i="5"/>
  <c r="CM105" i="5"/>
  <c r="CL105" i="5"/>
  <c r="CK105" i="5"/>
  <c r="CJ105" i="5"/>
  <c r="CI105" i="5"/>
  <c r="CH105" i="5"/>
  <c r="CG105" i="5"/>
  <c r="CF105" i="5"/>
  <c r="CE105" i="5"/>
  <c r="CD105" i="5"/>
  <c r="CC105" i="5"/>
  <c r="CB105" i="5"/>
  <c r="CA105" i="5"/>
  <c r="BZ105" i="5"/>
  <c r="BY105" i="5"/>
  <c r="BX105" i="5"/>
  <c r="BW105" i="5"/>
  <c r="BV105" i="5"/>
  <c r="BU105" i="5"/>
  <c r="BT105" i="5"/>
  <c r="BS105" i="5"/>
  <c r="BQ105" i="5"/>
  <c r="BN105" i="5"/>
  <c r="BM105" i="5"/>
  <c r="BL105" i="5"/>
  <c r="BK105" i="5"/>
  <c r="BJ105" i="5"/>
  <c r="BI105" i="5"/>
  <c r="BH105" i="5"/>
  <c r="BG105" i="5"/>
  <c r="BF105" i="5"/>
  <c r="AW105" i="5"/>
  <c r="AV105" i="5"/>
  <c r="AU105" i="5"/>
  <c r="AT105" i="5"/>
  <c r="AS105" i="5"/>
  <c r="AR105" i="5"/>
  <c r="AQ105" i="5"/>
  <c r="AP105" i="5"/>
  <c r="AO105" i="5"/>
  <c r="AN105" i="5"/>
  <c r="AM105" i="5"/>
  <c r="AL105" i="5"/>
  <c r="AK105" i="5"/>
  <c r="AJ105" i="5"/>
  <c r="AF105" i="5"/>
  <c r="AC105" i="5"/>
  <c r="AB105" i="5"/>
  <c r="AA105" i="5"/>
  <c r="CM103" i="5"/>
  <c r="CL103" i="5"/>
  <c r="CK103" i="5"/>
  <c r="CJ103" i="5"/>
  <c r="CI103" i="5"/>
  <c r="CH103" i="5"/>
  <c r="CG103" i="5"/>
  <c r="CF103" i="5"/>
  <c r="CE103" i="5"/>
  <c r="CD103" i="5"/>
  <c r="CC103" i="5"/>
  <c r="CB103" i="5"/>
  <c r="CA103" i="5"/>
  <c r="BZ103" i="5"/>
  <c r="BY103" i="5"/>
  <c r="BX103" i="5"/>
  <c r="BW103" i="5"/>
  <c r="BV103" i="5"/>
  <c r="BU103" i="5"/>
  <c r="BT103" i="5"/>
  <c r="BS103" i="5"/>
  <c r="BQ103" i="5"/>
  <c r="BN103" i="5"/>
  <c r="BM103" i="5"/>
  <c r="BL103" i="5"/>
  <c r="BK103" i="5"/>
  <c r="BJ103" i="5"/>
  <c r="BI103" i="5"/>
  <c r="BH103" i="5"/>
  <c r="BG103" i="5"/>
  <c r="BF103" i="5"/>
  <c r="AW103" i="5"/>
  <c r="AV103" i="5"/>
  <c r="AU103" i="5"/>
  <c r="AT103" i="5"/>
  <c r="AS103" i="5"/>
  <c r="AR103" i="5"/>
  <c r="AQ103" i="5"/>
  <c r="AP103" i="5"/>
  <c r="AO103" i="5"/>
  <c r="AN103" i="5"/>
  <c r="AM103" i="5"/>
  <c r="AL103" i="5"/>
  <c r="AK103" i="5"/>
  <c r="AJ103" i="5"/>
  <c r="AF103" i="5"/>
  <c r="AC103" i="5"/>
  <c r="AB103" i="5"/>
  <c r="AA103" i="5"/>
  <c r="CM101" i="5"/>
  <c r="CL101" i="5"/>
  <c r="CK101" i="5"/>
  <c r="CJ101" i="5"/>
  <c r="CI101" i="5"/>
  <c r="CH101" i="5"/>
  <c r="CG101" i="5"/>
  <c r="CF101" i="5"/>
  <c r="CE101" i="5"/>
  <c r="CD101" i="5"/>
  <c r="CC101" i="5"/>
  <c r="CB101" i="5"/>
  <c r="CA101" i="5"/>
  <c r="BZ101" i="5"/>
  <c r="BY101" i="5"/>
  <c r="BX101" i="5"/>
  <c r="BW101" i="5"/>
  <c r="BV101" i="5"/>
  <c r="BU101" i="5"/>
  <c r="BT101" i="5"/>
  <c r="BS101" i="5"/>
  <c r="BQ101" i="5"/>
  <c r="BN101" i="5"/>
  <c r="BM101" i="5"/>
  <c r="BL101" i="5"/>
  <c r="BK101" i="5"/>
  <c r="BJ101" i="5"/>
  <c r="BI101" i="5"/>
  <c r="BH101" i="5"/>
  <c r="BG101" i="5"/>
  <c r="BF101" i="5"/>
  <c r="AW101" i="5"/>
  <c r="AV101" i="5"/>
  <c r="AU101" i="5"/>
  <c r="AT101" i="5"/>
  <c r="AS101" i="5"/>
  <c r="AR101" i="5"/>
  <c r="AQ101" i="5"/>
  <c r="AP101" i="5"/>
  <c r="AO101" i="5"/>
  <c r="AN101" i="5"/>
  <c r="AM101" i="5"/>
  <c r="AL101" i="5"/>
  <c r="AK101" i="5"/>
  <c r="AJ101" i="5"/>
  <c r="AF101" i="5"/>
  <c r="AC101" i="5"/>
  <c r="AB101" i="5"/>
  <c r="AA101" i="5"/>
  <c r="AA102" i="5"/>
  <c r="AB102" i="5"/>
  <c r="AC102" i="5"/>
  <c r="AF102" i="5"/>
  <c r="AJ102" i="5"/>
  <c r="AK102" i="5"/>
  <c r="AL102" i="5"/>
  <c r="AM102" i="5"/>
  <c r="AN102" i="5"/>
  <c r="AO102" i="5"/>
  <c r="AP102" i="5"/>
  <c r="AQ102" i="5"/>
  <c r="AR102" i="5"/>
  <c r="AS102" i="5"/>
  <c r="AT102" i="5"/>
  <c r="AU102" i="5"/>
  <c r="AV102" i="5"/>
  <c r="AW102" i="5"/>
  <c r="BF102" i="5"/>
  <c r="BG102" i="5"/>
  <c r="BH102" i="5"/>
  <c r="BI102" i="5"/>
  <c r="BJ102" i="5"/>
  <c r="BK102" i="5"/>
  <c r="BL102" i="5"/>
  <c r="BM102" i="5"/>
  <c r="BN102" i="5"/>
  <c r="BQ102" i="5"/>
  <c r="BS102" i="5"/>
  <c r="BT102" i="5"/>
  <c r="BU102" i="5"/>
  <c r="BV102" i="5"/>
  <c r="BW102" i="5"/>
  <c r="BX102" i="5"/>
  <c r="BY102" i="5"/>
  <c r="BZ102" i="5"/>
  <c r="CA102" i="5"/>
  <c r="CB102" i="5"/>
  <c r="CC102" i="5"/>
  <c r="CD102" i="5"/>
  <c r="CE102" i="5"/>
  <c r="CF102" i="5"/>
  <c r="CG102" i="5"/>
  <c r="CH102" i="5"/>
  <c r="CI102" i="5"/>
  <c r="CJ102" i="5"/>
  <c r="CK102" i="5"/>
  <c r="CL102" i="5"/>
  <c r="CM102" i="5"/>
  <c r="CM99" i="5"/>
  <c r="CL99" i="5"/>
  <c r="CK99" i="5"/>
  <c r="CJ99" i="5"/>
  <c r="CI99" i="5"/>
  <c r="CH99" i="5"/>
  <c r="CG99" i="5"/>
  <c r="CF99" i="5"/>
  <c r="CE99" i="5"/>
  <c r="CD99" i="5"/>
  <c r="CC99" i="5"/>
  <c r="CB99" i="5"/>
  <c r="CA99" i="5"/>
  <c r="BZ99" i="5"/>
  <c r="BY99" i="5"/>
  <c r="BX99" i="5"/>
  <c r="BW99" i="5"/>
  <c r="BV99" i="5"/>
  <c r="BU99" i="5"/>
  <c r="BT99" i="5"/>
  <c r="BS99" i="5"/>
  <c r="BQ99" i="5"/>
  <c r="BN99" i="5"/>
  <c r="BM99" i="5"/>
  <c r="BL99" i="5"/>
  <c r="BK99" i="5"/>
  <c r="BJ99" i="5"/>
  <c r="BI99" i="5"/>
  <c r="BH99" i="5"/>
  <c r="BG99" i="5"/>
  <c r="BF99" i="5"/>
  <c r="AW99" i="5"/>
  <c r="AV99" i="5"/>
  <c r="AU99" i="5"/>
  <c r="AT99" i="5"/>
  <c r="AS99" i="5"/>
  <c r="AR99" i="5"/>
  <c r="AQ99" i="5"/>
  <c r="AP99" i="5"/>
  <c r="AO99" i="5"/>
  <c r="AN99" i="5"/>
  <c r="AM99" i="5"/>
  <c r="AL99" i="5"/>
  <c r="AK99" i="5"/>
  <c r="AJ99" i="5"/>
  <c r="AF99" i="5"/>
  <c r="AC99" i="5"/>
  <c r="AB99" i="5"/>
  <c r="AA99" i="5"/>
  <c r="CM96" i="5"/>
  <c r="CL96" i="5"/>
  <c r="CK96" i="5"/>
  <c r="CJ96" i="5"/>
  <c r="CI96" i="5"/>
  <c r="CH96" i="5"/>
  <c r="CG96" i="5"/>
  <c r="CF96" i="5"/>
  <c r="CE96" i="5"/>
  <c r="CD96" i="5"/>
  <c r="CC96" i="5"/>
  <c r="CB96" i="5"/>
  <c r="CA96" i="5"/>
  <c r="BZ96" i="5"/>
  <c r="BY96" i="5"/>
  <c r="BX96" i="5"/>
  <c r="BW96" i="5"/>
  <c r="BV96" i="5"/>
  <c r="BU96" i="5"/>
  <c r="BT96" i="5"/>
  <c r="BS96" i="5"/>
  <c r="BQ96" i="5"/>
  <c r="BN96" i="5"/>
  <c r="BM96" i="5"/>
  <c r="BL96" i="5"/>
  <c r="BK96" i="5"/>
  <c r="BJ96" i="5"/>
  <c r="BI96" i="5"/>
  <c r="BH96" i="5"/>
  <c r="BG96" i="5"/>
  <c r="BF96" i="5"/>
  <c r="AW96" i="5"/>
  <c r="AV96" i="5"/>
  <c r="AU96" i="5"/>
  <c r="AT96" i="5"/>
  <c r="AS96" i="5"/>
  <c r="AR96" i="5"/>
  <c r="AQ96" i="5"/>
  <c r="AP96" i="5"/>
  <c r="AO96" i="5"/>
  <c r="AN96" i="5"/>
  <c r="AM96" i="5"/>
  <c r="AL96" i="5"/>
  <c r="AK96" i="5"/>
  <c r="AJ96" i="5"/>
  <c r="AF96" i="5"/>
  <c r="AC96" i="5"/>
  <c r="AB96" i="5"/>
  <c r="AA96" i="5"/>
  <c r="CM94" i="5"/>
  <c r="CL94" i="5"/>
  <c r="CK94" i="5"/>
  <c r="CJ94" i="5"/>
  <c r="CI94" i="5"/>
  <c r="CH94" i="5"/>
  <c r="CG94" i="5"/>
  <c r="CF94" i="5"/>
  <c r="CE94" i="5"/>
  <c r="CD94" i="5"/>
  <c r="CC94" i="5"/>
  <c r="CB94" i="5"/>
  <c r="CA94" i="5"/>
  <c r="BZ94" i="5"/>
  <c r="BY94" i="5"/>
  <c r="BX94" i="5"/>
  <c r="BW94" i="5"/>
  <c r="BV94" i="5"/>
  <c r="BU94" i="5"/>
  <c r="BT94" i="5"/>
  <c r="BS94" i="5"/>
  <c r="BQ94" i="5"/>
  <c r="BN94" i="5"/>
  <c r="BM94" i="5"/>
  <c r="BL94" i="5"/>
  <c r="BK94" i="5"/>
  <c r="BJ94" i="5"/>
  <c r="BI94" i="5"/>
  <c r="BH94" i="5"/>
  <c r="BG94" i="5"/>
  <c r="BF94" i="5"/>
  <c r="AW94" i="5"/>
  <c r="AV94" i="5"/>
  <c r="AU94" i="5"/>
  <c r="AT94" i="5"/>
  <c r="AS94" i="5"/>
  <c r="AR94" i="5"/>
  <c r="AQ94" i="5"/>
  <c r="AP94" i="5"/>
  <c r="AO94" i="5"/>
  <c r="AN94" i="5"/>
  <c r="AM94" i="5"/>
  <c r="AL94" i="5"/>
  <c r="AK94" i="5"/>
  <c r="AJ94" i="5"/>
  <c r="AF94" i="5"/>
  <c r="AC94" i="5"/>
  <c r="AB94" i="5"/>
  <c r="AA94" i="5"/>
  <c r="CM92" i="5"/>
  <c r="CL92" i="5"/>
  <c r="CK92" i="5"/>
  <c r="CJ92" i="5"/>
  <c r="CI92" i="5"/>
  <c r="CH92" i="5"/>
  <c r="CG92" i="5"/>
  <c r="CF92" i="5"/>
  <c r="CE92" i="5"/>
  <c r="CD92" i="5"/>
  <c r="CC92" i="5"/>
  <c r="CB92" i="5"/>
  <c r="CA92" i="5"/>
  <c r="BZ92" i="5"/>
  <c r="BY92" i="5"/>
  <c r="BX92" i="5"/>
  <c r="BW92" i="5"/>
  <c r="BV92" i="5"/>
  <c r="BU92" i="5"/>
  <c r="BT92" i="5"/>
  <c r="BS92" i="5"/>
  <c r="BQ92" i="5"/>
  <c r="BN92" i="5"/>
  <c r="BM92" i="5"/>
  <c r="BL92" i="5"/>
  <c r="BK92" i="5"/>
  <c r="BJ92" i="5"/>
  <c r="BI92" i="5"/>
  <c r="BH92" i="5"/>
  <c r="BG92" i="5"/>
  <c r="BF92" i="5"/>
  <c r="AW92" i="5"/>
  <c r="AV92" i="5"/>
  <c r="AU92" i="5"/>
  <c r="AT92" i="5"/>
  <c r="AS92" i="5"/>
  <c r="AR92" i="5"/>
  <c r="AQ92" i="5"/>
  <c r="AP92" i="5"/>
  <c r="AO92" i="5"/>
  <c r="AN92" i="5"/>
  <c r="AM92" i="5"/>
  <c r="AL92" i="5"/>
  <c r="AK92" i="5"/>
  <c r="AJ92" i="5"/>
  <c r="AF92" i="5"/>
  <c r="AC92" i="5"/>
  <c r="AB92" i="5"/>
  <c r="AA92" i="5"/>
  <c r="CM90" i="5"/>
  <c r="CL90" i="5"/>
  <c r="CK90" i="5"/>
  <c r="CJ90" i="5"/>
  <c r="CI90" i="5"/>
  <c r="CH90" i="5"/>
  <c r="CG90" i="5"/>
  <c r="CF90" i="5"/>
  <c r="CE90" i="5"/>
  <c r="CD90" i="5"/>
  <c r="CC90" i="5"/>
  <c r="CB90" i="5"/>
  <c r="CA90" i="5"/>
  <c r="BZ90" i="5"/>
  <c r="BY90" i="5"/>
  <c r="BX90" i="5"/>
  <c r="BW90" i="5"/>
  <c r="BV90" i="5"/>
  <c r="BU90" i="5"/>
  <c r="BT90" i="5"/>
  <c r="BS90" i="5"/>
  <c r="BQ90" i="5"/>
  <c r="BN90" i="5"/>
  <c r="BM90" i="5"/>
  <c r="BL90" i="5"/>
  <c r="BK90" i="5"/>
  <c r="BJ90" i="5"/>
  <c r="BI90" i="5"/>
  <c r="BH90" i="5"/>
  <c r="BG90" i="5"/>
  <c r="BF90" i="5"/>
  <c r="AW90" i="5"/>
  <c r="AV90" i="5"/>
  <c r="AU90" i="5"/>
  <c r="AT90" i="5"/>
  <c r="AS90" i="5"/>
  <c r="AR90" i="5"/>
  <c r="AQ90" i="5"/>
  <c r="AP90" i="5"/>
  <c r="AO90" i="5"/>
  <c r="AN90" i="5"/>
  <c r="AM90" i="5"/>
  <c r="AL90" i="5"/>
  <c r="AK90" i="5"/>
  <c r="AJ90" i="5"/>
  <c r="AF90" i="5"/>
  <c r="AC90" i="5"/>
  <c r="AB90" i="5"/>
  <c r="AA90" i="5"/>
  <c r="CM88" i="5"/>
  <c r="CL88" i="5"/>
  <c r="CK88" i="5"/>
  <c r="CJ88" i="5"/>
  <c r="CI88" i="5"/>
  <c r="CH88" i="5"/>
  <c r="CG88" i="5"/>
  <c r="CF88" i="5"/>
  <c r="CE88" i="5"/>
  <c r="CD88" i="5"/>
  <c r="CC88" i="5"/>
  <c r="CB88" i="5"/>
  <c r="CA88" i="5"/>
  <c r="BZ88" i="5"/>
  <c r="BY88" i="5"/>
  <c r="BX88" i="5"/>
  <c r="BW88" i="5"/>
  <c r="BV88" i="5"/>
  <c r="BU88" i="5"/>
  <c r="BT88" i="5"/>
  <c r="BS88" i="5"/>
  <c r="BQ88" i="5"/>
  <c r="BN88" i="5"/>
  <c r="BM88" i="5"/>
  <c r="BL88" i="5"/>
  <c r="BK88" i="5"/>
  <c r="BJ88" i="5"/>
  <c r="BI88" i="5"/>
  <c r="BH88" i="5"/>
  <c r="BG88" i="5"/>
  <c r="BF88" i="5"/>
  <c r="AW88" i="5"/>
  <c r="AV88" i="5"/>
  <c r="AU88" i="5"/>
  <c r="AT88" i="5"/>
  <c r="AS88" i="5"/>
  <c r="AR88" i="5"/>
  <c r="AQ88" i="5"/>
  <c r="AP88" i="5"/>
  <c r="AO88" i="5"/>
  <c r="AN88" i="5"/>
  <c r="AM88" i="5"/>
  <c r="AL88" i="5"/>
  <c r="AK88" i="5"/>
  <c r="AJ88" i="5"/>
  <c r="AF88" i="5"/>
  <c r="AC88" i="5"/>
  <c r="AB88" i="5"/>
  <c r="AA88" i="5"/>
  <c r="CM86" i="5"/>
  <c r="CL86" i="5"/>
  <c r="CK86" i="5"/>
  <c r="CJ86" i="5"/>
  <c r="CI86" i="5"/>
  <c r="CH86" i="5"/>
  <c r="CG86" i="5"/>
  <c r="CF86" i="5"/>
  <c r="CE86" i="5"/>
  <c r="CD86" i="5"/>
  <c r="CC86" i="5"/>
  <c r="CB86" i="5"/>
  <c r="CA86" i="5"/>
  <c r="BZ86" i="5"/>
  <c r="BY86" i="5"/>
  <c r="BX86" i="5"/>
  <c r="BW86" i="5"/>
  <c r="BV86" i="5"/>
  <c r="BU86" i="5"/>
  <c r="BT86" i="5"/>
  <c r="BS86" i="5"/>
  <c r="BQ86" i="5"/>
  <c r="BN86" i="5"/>
  <c r="BM86" i="5"/>
  <c r="BL86" i="5"/>
  <c r="BK86" i="5"/>
  <c r="BJ86" i="5"/>
  <c r="BI86" i="5"/>
  <c r="BH86" i="5"/>
  <c r="BG86" i="5"/>
  <c r="BF86" i="5"/>
  <c r="AW86" i="5"/>
  <c r="AV86" i="5"/>
  <c r="AU86" i="5"/>
  <c r="AT86" i="5"/>
  <c r="AS86" i="5"/>
  <c r="AR86" i="5"/>
  <c r="AQ86" i="5"/>
  <c r="AP86" i="5"/>
  <c r="AO86" i="5"/>
  <c r="AN86" i="5"/>
  <c r="AM86" i="5"/>
  <c r="AL86" i="5"/>
  <c r="AK86" i="5"/>
  <c r="AJ86" i="5"/>
  <c r="AF86" i="5"/>
  <c r="AC86" i="5"/>
  <c r="AB86" i="5"/>
  <c r="AA86" i="5"/>
  <c r="CM84" i="5"/>
  <c r="CL84" i="5"/>
  <c r="CK84" i="5"/>
  <c r="CJ84" i="5"/>
  <c r="CI84" i="5"/>
  <c r="CH84" i="5"/>
  <c r="CG84" i="5"/>
  <c r="CF84" i="5"/>
  <c r="CE84" i="5"/>
  <c r="CD84" i="5"/>
  <c r="CC84" i="5"/>
  <c r="CB84" i="5"/>
  <c r="CA84" i="5"/>
  <c r="BZ84" i="5"/>
  <c r="BY84" i="5"/>
  <c r="BX84" i="5"/>
  <c r="BW84" i="5"/>
  <c r="BV84" i="5"/>
  <c r="BU84" i="5"/>
  <c r="BT84" i="5"/>
  <c r="BS84" i="5"/>
  <c r="BQ84" i="5"/>
  <c r="BN84" i="5"/>
  <c r="BM84" i="5"/>
  <c r="BL84" i="5"/>
  <c r="BK84" i="5"/>
  <c r="BJ84" i="5"/>
  <c r="BI84" i="5"/>
  <c r="BH84" i="5"/>
  <c r="BG84" i="5"/>
  <c r="BF84" i="5"/>
  <c r="AW84" i="5"/>
  <c r="AV84" i="5"/>
  <c r="AU84" i="5"/>
  <c r="AT84" i="5"/>
  <c r="AS84" i="5"/>
  <c r="AR84" i="5"/>
  <c r="AQ84" i="5"/>
  <c r="AP84" i="5"/>
  <c r="AO84" i="5"/>
  <c r="AN84" i="5"/>
  <c r="AM84" i="5"/>
  <c r="AL84" i="5"/>
  <c r="AK84" i="5"/>
  <c r="AJ84" i="5"/>
  <c r="AF84" i="5"/>
  <c r="AC84" i="5"/>
  <c r="AB84" i="5"/>
  <c r="AA84" i="5"/>
  <c r="CM82" i="5"/>
  <c r="CL82" i="5"/>
  <c r="CK82" i="5"/>
  <c r="CJ82" i="5"/>
  <c r="CI82" i="5"/>
  <c r="CH82" i="5"/>
  <c r="CG82" i="5"/>
  <c r="CF82" i="5"/>
  <c r="CE82" i="5"/>
  <c r="CD82" i="5"/>
  <c r="CC82" i="5"/>
  <c r="CB82" i="5"/>
  <c r="CA82" i="5"/>
  <c r="BZ82" i="5"/>
  <c r="BY82" i="5"/>
  <c r="BX82" i="5"/>
  <c r="BW82" i="5"/>
  <c r="BV82" i="5"/>
  <c r="BU82" i="5"/>
  <c r="BT82" i="5"/>
  <c r="BS82" i="5"/>
  <c r="BQ82" i="5"/>
  <c r="BN82" i="5"/>
  <c r="BM82" i="5"/>
  <c r="BL82" i="5"/>
  <c r="BK82" i="5"/>
  <c r="BJ82" i="5"/>
  <c r="BI82" i="5"/>
  <c r="BH82" i="5"/>
  <c r="BG82" i="5"/>
  <c r="BF82" i="5"/>
  <c r="AW82" i="5"/>
  <c r="AV82" i="5"/>
  <c r="AU82" i="5"/>
  <c r="AT82" i="5"/>
  <c r="AS82" i="5"/>
  <c r="AR82" i="5"/>
  <c r="AQ82" i="5"/>
  <c r="AP82" i="5"/>
  <c r="AO82" i="5"/>
  <c r="AN82" i="5"/>
  <c r="AM82" i="5"/>
  <c r="AL82" i="5"/>
  <c r="AK82" i="5"/>
  <c r="AJ82" i="5"/>
  <c r="AF82" i="5"/>
  <c r="AC82" i="5"/>
  <c r="AB82" i="5"/>
  <c r="AA82" i="5"/>
  <c r="CM79" i="5"/>
  <c r="CL79" i="5"/>
  <c r="CK79" i="5"/>
  <c r="CJ79" i="5"/>
  <c r="CI79" i="5"/>
  <c r="CH79" i="5"/>
  <c r="CG79" i="5"/>
  <c r="CF79" i="5"/>
  <c r="CE79" i="5"/>
  <c r="CD79" i="5"/>
  <c r="CC79" i="5"/>
  <c r="CB79" i="5"/>
  <c r="CA79" i="5"/>
  <c r="BZ79" i="5"/>
  <c r="BY79" i="5"/>
  <c r="BX79" i="5"/>
  <c r="BW79" i="5"/>
  <c r="BV79" i="5"/>
  <c r="BU79" i="5"/>
  <c r="BT79" i="5"/>
  <c r="BS79" i="5"/>
  <c r="BQ79" i="5"/>
  <c r="BN79" i="5"/>
  <c r="BM79" i="5"/>
  <c r="BL79" i="5"/>
  <c r="BK79" i="5"/>
  <c r="BJ79" i="5"/>
  <c r="BI79" i="5"/>
  <c r="BH79" i="5"/>
  <c r="BG79" i="5"/>
  <c r="BF79" i="5"/>
  <c r="AW79" i="5"/>
  <c r="AV79" i="5"/>
  <c r="AU79" i="5"/>
  <c r="AT79" i="5"/>
  <c r="AS79" i="5"/>
  <c r="AR79" i="5"/>
  <c r="AQ79" i="5"/>
  <c r="AP79" i="5"/>
  <c r="AO79" i="5"/>
  <c r="AN79" i="5"/>
  <c r="AM79" i="5"/>
  <c r="AL79" i="5"/>
  <c r="AK79" i="5"/>
  <c r="AJ79" i="5"/>
  <c r="AF79" i="5"/>
  <c r="AC79" i="5"/>
  <c r="AB79" i="5"/>
  <c r="AA79" i="5"/>
  <c r="CM77" i="5"/>
  <c r="CL77" i="5"/>
  <c r="CK77" i="5"/>
  <c r="CJ77" i="5"/>
  <c r="CI77" i="5"/>
  <c r="CH77" i="5"/>
  <c r="CG77" i="5"/>
  <c r="CF77" i="5"/>
  <c r="CE77" i="5"/>
  <c r="CD77" i="5"/>
  <c r="CC77" i="5"/>
  <c r="CB77" i="5"/>
  <c r="CA77" i="5"/>
  <c r="BZ77" i="5"/>
  <c r="BY77" i="5"/>
  <c r="BX77" i="5"/>
  <c r="BW77" i="5"/>
  <c r="BV77" i="5"/>
  <c r="BU77" i="5"/>
  <c r="BT77" i="5"/>
  <c r="BS77" i="5"/>
  <c r="BQ77" i="5"/>
  <c r="BN77" i="5"/>
  <c r="BM77" i="5"/>
  <c r="BL77" i="5"/>
  <c r="BK77" i="5"/>
  <c r="BJ77" i="5"/>
  <c r="BI77" i="5"/>
  <c r="BH77" i="5"/>
  <c r="BG77" i="5"/>
  <c r="BF77" i="5"/>
  <c r="AW77" i="5"/>
  <c r="AV77" i="5"/>
  <c r="AU77" i="5"/>
  <c r="AT77" i="5"/>
  <c r="AS77" i="5"/>
  <c r="AR77" i="5"/>
  <c r="AQ77" i="5"/>
  <c r="AP77" i="5"/>
  <c r="AO77" i="5"/>
  <c r="AN77" i="5"/>
  <c r="AM77" i="5"/>
  <c r="AL77" i="5"/>
  <c r="AK77" i="5"/>
  <c r="AJ77" i="5"/>
  <c r="AF77" i="5"/>
  <c r="AC77" i="5"/>
  <c r="AB77" i="5"/>
  <c r="AA77" i="5"/>
  <c r="CM75" i="5"/>
  <c r="CL75" i="5"/>
  <c r="CK75" i="5"/>
  <c r="CJ75" i="5"/>
  <c r="CI75" i="5"/>
  <c r="CH75" i="5"/>
  <c r="CG75" i="5"/>
  <c r="CF75" i="5"/>
  <c r="CE75" i="5"/>
  <c r="CD75" i="5"/>
  <c r="CC75" i="5"/>
  <c r="CB75" i="5"/>
  <c r="CA75" i="5"/>
  <c r="BZ75" i="5"/>
  <c r="BY75" i="5"/>
  <c r="BX75" i="5"/>
  <c r="BW75" i="5"/>
  <c r="BV75" i="5"/>
  <c r="BU75" i="5"/>
  <c r="BT75" i="5"/>
  <c r="BS75" i="5"/>
  <c r="BQ75" i="5"/>
  <c r="BN75" i="5"/>
  <c r="BM75" i="5"/>
  <c r="BL75" i="5"/>
  <c r="BK75" i="5"/>
  <c r="BJ75" i="5"/>
  <c r="BI75" i="5"/>
  <c r="BH75" i="5"/>
  <c r="BG75" i="5"/>
  <c r="BF75" i="5"/>
  <c r="AW75" i="5"/>
  <c r="AV75" i="5"/>
  <c r="AU75" i="5"/>
  <c r="AT75" i="5"/>
  <c r="AS75" i="5"/>
  <c r="AR75" i="5"/>
  <c r="AQ75" i="5"/>
  <c r="AP75" i="5"/>
  <c r="AO75" i="5"/>
  <c r="AN75" i="5"/>
  <c r="AM75" i="5"/>
  <c r="AL75" i="5"/>
  <c r="AK75" i="5"/>
  <c r="AJ75" i="5"/>
  <c r="AF75" i="5"/>
  <c r="AC75" i="5"/>
  <c r="AB75" i="5"/>
  <c r="AA75" i="5"/>
  <c r="CM74" i="5"/>
  <c r="CL74" i="5"/>
  <c r="CK74" i="5"/>
  <c r="CJ74" i="5"/>
  <c r="CI74" i="5"/>
  <c r="CH74" i="5"/>
  <c r="CG74" i="5"/>
  <c r="CF74" i="5"/>
  <c r="CE74" i="5"/>
  <c r="CD74" i="5"/>
  <c r="CC74" i="5"/>
  <c r="CB74" i="5"/>
  <c r="CA74" i="5"/>
  <c r="BZ74" i="5"/>
  <c r="BY74" i="5"/>
  <c r="BX74" i="5"/>
  <c r="BW74" i="5"/>
  <c r="BV74" i="5"/>
  <c r="BU74" i="5"/>
  <c r="BT74" i="5"/>
  <c r="BS74" i="5"/>
  <c r="BQ74" i="5"/>
  <c r="BN74" i="5"/>
  <c r="BM74" i="5"/>
  <c r="BL74" i="5"/>
  <c r="BK74" i="5"/>
  <c r="BJ74" i="5"/>
  <c r="BI74" i="5"/>
  <c r="BH74" i="5"/>
  <c r="BG74" i="5"/>
  <c r="BF74" i="5"/>
  <c r="AW74" i="5"/>
  <c r="AV74" i="5"/>
  <c r="AU74" i="5"/>
  <c r="AT74" i="5"/>
  <c r="AS74" i="5"/>
  <c r="AR74" i="5"/>
  <c r="AQ74" i="5"/>
  <c r="AP74" i="5"/>
  <c r="AO74" i="5"/>
  <c r="AN74" i="5"/>
  <c r="AM74" i="5"/>
  <c r="AL74" i="5"/>
  <c r="AK74" i="5"/>
  <c r="AJ74" i="5"/>
  <c r="AF74" i="5"/>
  <c r="AC74" i="5"/>
  <c r="AB74" i="5"/>
  <c r="AA74" i="5"/>
  <c r="CM71" i="5"/>
  <c r="CL71" i="5"/>
  <c r="CK71" i="5"/>
  <c r="CJ71" i="5"/>
  <c r="CI71" i="5"/>
  <c r="CH71" i="5"/>
  <c r="CG71" i="5"/>
  <c r="CF71" i="5"/>
  <c r="CE71" i="5"/>
  <c r="CD71" i="5"/>
  <c r="CC71" i="5"/>
  <c r="CB71" i="5"/>
  <c r="CA71" i="5"/>
  <c r="BZ71" i="5"/>
  <c r="BY71" i="5"/>
  <c r="BX71" i="5"/>
  <c r="BW71" i="5"/>
  <c r="BV71" i="5"/>
  <c r="BU71" i="5"/>
  <c r="BT71" i="5"/>
  <c r="BS71" i="5"/>
  <c r="BQ71" i="5"/>
  <c r="BN71" i="5"/>
  <c r="BM71" i="5"/>
  <c r="BL71" i="5"/>
  <c r="BK71" i="5"/>
  <c r="BJ71" i="5"/>
  <c r="BI71" i="5"/>
  <c r="BH71" i="5"/>
  <c r="BG71" i="5"/>
  <c r="BF71" i="5"/>
  <c r="AW71" i="5"/>
  <c r="AV71" i="5"/>
  <c r="AU71" i="5"/>
  <c r="AT71" i="5"/>
  <c r="AS71" i="5"/>
  <c r="AR71" i="5"/>
  <c r="AQ71" i="5"/>
  <c r="AP71" i="5"/>
  <c r="AO71" i="5"/>
  <c r="AN71" i="5"/>
  <c r="AM71" i="5"/>
  <c r="AL71" i="5"/>
  <c r="AK71" i="5"/>
  <c r="AJ71" i="5"/>
  <c r="AF71" i="5"/>
  <c r="AC71" i="5"/>
  <c r="AB71" i="5"/>
  <c r="AA71" i="5"/>
  <c r="CM69" i="5"/>
  <c r="CL69" i="5"/>
  <c r="CK69" i="5"/>
  <c r="CJ69" i="5"/>
  <c r="CI69" i="5"/>
  <c r="CH69" i="5"/>
  <c r="CG69" i="5"/>
  <c r="CF69" i="5"/>
  <c r="CE69" i="5"/>
  <c r="CD69" i="5"/>
  <c r="CC69" i="5"/>
  <c r="CB69" i="5"/>
  <c r="CA69" i="5"/>
  <c r="BZ69" i="5"/>
  <c r="BY69" i="5"/>
  <c r="BX69" i="5"/>
  <c r="BW69" i="5"/>
  <c r="BV69" i="5"/>
  <c r="BU69" i="5"/>
  <c r="BT69" i="5"/>
  <c r="BS69" i="5"/>
  <c r="BQ69" i="5"/>
  <c r="BN69" i="5"/>
  <c r="BM69" i="5"/>
  <c r="BL69" i="5"/>
  <c r="BK69" i="5"/>
  <c r="BJ69" i="5"/>
  <c r="BI69" i="5"/>
  <c r="BH69" i="5"/>
  <c r="BG69" i="5"/>
  <c r="BF69" i="5"/>
  <c r="AW69" i="5"/>
  <c r="AV69" i="5"/>
  <c r="AU69" i="5"/>
  <c r="AT69" i="5"/>
  <c r="AS69" i="5"/>
  <c r="AR69" i="5"/>
  <c r="AQ69" i="5"/>
  <c r="AP69" i="5"/>
  <c r="AO69" i="5"/>
  <c r="AN69" i="5"/>
  <c r="AM69" i="5"/>
  <c r="AL69" i="5"/>
  <c r="AK69" i="5"/>
  <c r="AJ69" i="5"/>
  <c r="AF69" i="5"/>
  <c r="AC69" i="5"/>
  <c r="AB69" i="5"/>
  <c r="AA69" i="5"/>
  <c r="CM68" i="5"/>
  <c r="CL68" i="5"/>
  <c r="CK68" i="5"/>
  <c r="CJ68" i="5"/>
  <c r="CI68" i="5"/>
  <c r="CH68" i="5"/>
  <c r="CG68" i="5"/>
  <c r="CF68" i="5"/>
  <c r="CE68" i="5"/>
  <c r="CD68" i="5"/>
  <c r="CC68" i="5"/>
  <c r="CB68" i="5"/>
  <c r="CA68" i="5"/>
  <c r="BZ68" i="5"/>
  <c r="BY68" i="5"/>
  <c r="BX68" i="5"/>
  <c r="BW68" i="5"/>
  <c r="BV68" i="5"/>
  <c r="BU68" i="5"/>
  <c r="BT68" i="5"/>
  <c r="BS68" i="5"/>
  <c r="BQ68" i="5"/>
  <c r="BN68" i="5"/>
  <c r="BM68" i="5"/>
  <c r="BL68" i="5"/>
  <c r="BK68" i="5"/>
  <c r="BJ68" i="5"/>
  <c r="BI68" i="5"/>
  <c r="BH68" i="5"/>
  <c r="BG68" i="5"/>
  <c r="BF68" i="5"/>
  <c r="AW68" i="5"/>
  <c r="AV68" i="5"/>
  <c r="AU68" i="5"/>
  <c r="AT68" i="5"/>
  <c r="AS68" i="5"/>
  <c r="AR68" i="5"/>
  <c r="AQ68" i="5"/>
  <c r="AP68" i="5"/>
  <c r="AO68" i="5"/>
  <c r="AN68" i="5"/>
  <c r="AM68" i="5"/>
  <c r="AL68" i="5"/>
  <c r="AK68" i="5"/>
  <c r="AJ68" i="5"/>
  <c r="AF68" i="5"/>
  <c r="AC68" i="5"/>
  <c r="AB68" i="5"/>
  <c r="AA68" i="5"/>
  <c r="CM65" i="5"/>
  <c r="CL65" i="5"/>
  <c r="CK65" i="5"/>
  <c r="CJ65" i="5"/>
  <c r="CI65" i="5"/>
  <c r="CH65" i="5"/>
  <c r="CG65" i="5"/>
  <c r="CF65" i="5"/>
  <c r="CE65" i="5"/>
  <c r="CD65" i="5"/>
  <c r="CC65" i="5"/>
  <c r="CB65" i="5"/>
  <c r="CA65" i="5"/>
  <c r="BZ65" i="5"/>
  <c r="BY65" i="5"/>
  <c r="BX65" i="5"/>
  <c r="BW65" i="5"/>
  <c r="BV65" i="5"/>
  <c r="BU65" i="5"/>
  <c r="BT65" i="5"/>
  <c r="BS65" i="5"/>
  <c r="BQ65" i="5"/>
  <c r="BN65" i="5"/>
  <c r="BM65" i="5"/>
  <c r="BL65" i="5"/>
  <c r="BK65" i="5"/>
  <c r="BJ65" i="5"/>
  <c r="BI65" i="5"/>
  <c r="BH65" i="5"/>
  <c r="BG65" i="5"/>
  <c r="BF65" i="5"/>
  <c r="AW65" i="5"/>
  <c r="AV65" i="5"/>
  <c r="AU65" i="5"/>
  <c r="AT65" i="5"/>
  <c r="AS65" i="5"/>
  <c r="AR65" i="5"/>
  <c r="AQ65" i="5"/>
  <c r="AP65" i="5"/>
  <c r="AO65" i="5"/>
  <c r="AN65" i="5"/>
  <c r="AM65" i="5"/>
  <c r="AL65" i="5"/>
  <c r="AK65" i="5"/>
  <c r="AJ65" i="5"/>
  <c r="AF65" i="5"/>
  <c r="AC65" i="5"/>
  <c r="AB65" i="5"/>
  <c r="AA65" i="5"/>
  <c r="CM63" i="5"/>
  <c r="CL63" i="5"/>
  <c r="CK63" i="5"/>
  <c r="CJ63" i="5"/>
  <c r="CI63" i="5"/>
  <c r="CH63" i="5"/>
  <c r="CG63" i="5"/>
  <c r="CF63" i="5"/>
  <c r="CE63" i="5"/>
  <c r="CD63" i="5"/>
  <c r="CC63" i="5"/>
  <c r="CB63" i="5"/>
  <c r="CA63" i="5"/>
  <c r="BZ63" i="5"/>
  <c r="BY63" i="5"/>
  <c r="BX63" i="5"/>
  <c r="BW63" i="5"/>
  <c r="BV63" i="5"/>
  <c r="BU63" i="5"/>
  <c r="BT63" i="5"/>
  <c r="BS63" i="5"/>
  <c r="BQ63" i="5"/>
  <c r="BN63" i="5"/>
  <c r="BM63" i="5"/>
  <c r="BL63" i="5"/>
  <c r="BK63" i="5"/>
  <c r="BJ63" i="5"/>
  <c r="BI63" i="5"/>
  <c r="BH63" i="5"/>
  <c r="BG63" i="5"/>
  <c r="BF63" i="5"/>
  <c r="AW63" i="5"/>
  <c r="AV63" i="5"/>
  <c r="AU63" i="5"/>
  <c r="AT63" i="5"/>
  <c r="AS63" i="5"/>
  <c r="AR63" i="5"/>
  <c r="AQ63" i="5"/>
  <c r="AP63" i="5"/>
  <c r="AO63" i="5"/>
  <c r="AN63" i="5"/>
  <c r="AM63" i="5"/>
  <c r="AL63" i="5"/>
  <c r="AK63" i="5"/>
  <c r="AJ63" i="5"/>
  <c r="AF63" i="5"/>
  <c r="AC63" i="5"/>
  <c r="AB63" i="5"/>
  <c r="AA63" i="5"/>
  <c r="CM61" i="5"/>
  <c r="CL61" i="5"/>
  <c r="CK61" i="5"/>
  <c r="CJ61" i="5"/>
  <c r="CI61" i="5"/>
  <c r="CH61" i="5"/>
  <c r="CG61" i="5"/>
  <c r="CF61" i="5"/>
  <c r="CE61" i="5"/>
  <c r="CD61" i="5"/>
  <c r="CC61" i="5"/>
  <c r="CB61" i="5"/>
  <c r="CA61" i="5"/>
  <c r="BZ61" i="5"/>
  <c r="BY61" i="5"/>
  <c r="BX61" i="5"/>
  <c r="BW61" i="5"/>
  <c r="BV61" i="5"/>
  <c r="BU61" i="5"/>
  <c r="BT61" i="5"/>
  <c r="BS61" i="5"/>
  <c r="BQ61" i="5"/>
  <c r="BN61" i="5"/>
  <c r="BM61" i="5"/>
  <c r="BL61" i="5"/>
  <c r="BK61" i="5"/>
  <c r="BJ61" i="5"/>
  <c r="BI61" i="5"/>
  <c r="BH61" i="5"/>
  <c r="BG61" i="5"/>
  <c r="BF61" i="5"/>
  <c r="AW61" i="5"/>
  <c r="AV61" i="5"/>
  <c r="AU61" i="5"/>
  <c r="AT61" i="5"/>
  <c r="AS61" i="5"/>
  <c r="AR61" i="5"/>
  <c r="AQ61" i="5"/>
  <c r="AP61" i="5"/>
  <c r="AO61" i="5"/>
  <c r="AN61" i="5"/>
  <c r="AM61" i="5"/>
  <c r="AL61" i="5"/>
  <c r="AK61" i="5"/>
  <c r="AJ61" i="5"/>
  <c r="AF61" i="5"/>
  <c r="AC61" i="5"/>
  <c r="AB61" i="5"/>
  <c r="AA61" i="5"/>
  <c r="CM59" i="5"/>
  <c r="CL59" i="5"/>
  <c r="CK59" i="5"/>
  <c r="CJ59" i="5"/>
  <c r="CI59" i="5"/>
  <c r="CH59" i="5"/>
  <c r="CG59" i="5"/>
  <c r="CF59" i="5"/>
  <c r="CE59" i="5"/>
  <c r="CD59" i="5"/>
  <c r="CC59" i="5"/>
  <c r="CB59" i="5"/>
  <c r="CA59" i="5"/>
  <c r="BZ59" i="5"/>
  <c r="BY59" i="5"/>
  <c r="BX59" i="5"/>
  <c r="BW59" i="5"/>
  <c r="BV59" i="5"/>
  <c r="BU59" i="5"/>
  <c r="BT59" i="5"/>
  <c r="BS59" i="5"/>
  <c r="BQ59" i="5"/>
  <c r="BN59" i="5"/>
  <c r="BM59" i="5"/>
  <c r="BL59" i="5"/>
  <c r="BK59" i="5"/>
  <c r="BJ59" i="5"/>
  <c r="BI59" i="5"/>
  <c r="BH59" i="5"/>
  <c r="BG59" i="5"/>
  <c r="BF59" i="5"/>
  <c r="AW59" i="5"/>
  <c r="AV59" i="5"/>
  <c r="AU59" i="5"/>
  <c r="AT59" i="5"/>
  <c r="AS59" i="5"/>
  <c r="AR59" i="5"/>
  <c r="AQ59" i="5"/>
  <c r="AP59" i="5"/>
  <c r="AO59" i="5"/>
  <c r="AN59" i="5"/>
  <c r="AM59" i="5"/>
  <c r="AL59" i="5"/>
  <c r="AK59" i="5"/>
  <c r="AJ59" i="5"/>
  <c r="AF59" i="5"/>
  <c r="AC59" i="5"/>
  <c r="AB59" i="5"/>
  <c r="AA59" i="5"/>
  <c r="CM57" i="5"/>
  <c r="CL57" i="5"/>
  <c r="CK57" i="5"/>
  <c r="CJ57" i="5"/>
  <c r="CI57" i="5"/>
  <c r="CH57" i="5"/>
  <c r="CG57" i="5"/>
  <c r="CF57" i="5"/>
  <c r="CE57" i="5"/>
  <c r="CD57" i="5"/>
  <c r="CC57" i="5"/>
  <c r="CB57" i="5"/>
  <c r="CA57" i="5"/>
  <c r="BZ57" i="5"/>
  <c r="BY57" i="5"/>
  <c r="BX57" i="5"/>
  <c r="BW57" i="5"/>
  <c r="BV57" i="5"/>
  <c r="BU57" i="5"/>
  <c r="BT57" i="5"/>
  <c r="BS57" i="5"/>
  <c r="BQ57" i="5"/>
  <c r="BN57" i="5"/>
  <c r="BM57" i="5"/>
  <c r="BL57" i="5"/>
  <c r="BK57" i="5"/>
  <c r="BJ57" i="5"/>
  <c r="BI57" i="5"/>
  <c r="BH57" i="5"/>
  <c r="BG57" i="5"/>
  <c r="BF57" i="5"/>
  <c r="AW57" i="5"/>
  <c r="AV57" i="5"/>
  <c r="AU57" i="5"/>
  <c r="AT57" i="5"/>
  <c r="AS57" i="5"/>
  <c r="AR57" i="5"/>
  <c r="AQ57" i="5"/>
  <c r="AP57" i="5"/>
  <c r="AO57" i="5"/>
  <c r="AN57" i="5"/>
  <c r="AM57" i="5"/>
  <c r="AL57" i="5"/>
  <c r="AK57" i="5"/>
  <c r="AJ57" i="5"/>
  <c r="AF57" i="5"/>
  <c r="AC57" i="5"/>
  <c r="AB57" i="5"/>
  <c r="AA57" i="5"/>
  <c r="CM55" i="5"/>
  <c r="CL55" i="5"/>
  <c r="CK55" i="5"/>
  <c r="CJ55" i="5"/>
  <c r="CI55" i="5"/>
  <c r="CH55" i="5"/>
  <c r="CG55" i="5"/>
  <c r="CF55" i="5"/>
  <c r="CE55" i="5"/>
  <c r="CD55" i="5"/>
  <c r="CC55" i="5"/>
  <c r="CB55" i="5"/>
  <c r="CA55" i="5"/>
  <c r="BZ55" i="5"/>
  <c r="BY55" i="5"/>
  <c r="BX55" i="5"/>
  <c r="BW55" i="5"/>
  <c r="BV55" i="5"/>
  <c r="BU55" i="5"/>
  <c r="BT55" i="5"/>
  <c r="BS55" i="5"/>
  <c r="BQ55" i="5"/>
  <c r="BN55" i="5"/>
  <c r="BM55" i="5"/>
  <c r="BL55" i="5"/>
  <c r="BK55" i="5"/>
  <c r="BJ55" i="5"/>
  <c r="BI55" i="5"/>
  <c r="BH55" i="5"/>
  <c r="BG55" i="5"/>
  <c r="BF55" i="5"/>
  <c r="AW55" i="5"/>
  <c r="AV55" i="5"/>
  <c r="AU55" i="5"/>
  <c r="AT55" i="5"/>
  <c r="AS55" i="5"/>
  <c r="AR55" i="5"/>
  <c r="AQ55" i="5"/>
  <c r="AP55" i="5"/>
  <c r="AO55" i="5"/>
  <c r="AN55" i="5"/>
  <c r="AM55" i="5"/>
  <c r="AL55" i="5"/>
  <c r="AK55" i="5"/>
  <c r="AJ55" i="5"/>
  <c r="AF55" i="5"/>
  <c r="AC55" i="5"/>
  <c r="AB55" i="5"/>
  <c r="AA55" i="5"/>
  <c r="CM53" i="5"/>
  <c r="CL53" i="5"/>
  <c r="CK53" i="5"/>
  <c r="CJ53" i="5"/>
  <c r="CI53" i="5"/>
  <c r="CH53" i="5"/>
  <c r="CG53" i="5"/>
  <c r="CF53" i="5"/>
  <c r="CE53" i="5"/>
  <c r="CD53" i="5"/>
  <c r="CC53" i="5"/>
  <c r="CB53" i="5"/>
  <c r="CA53" i="5"/>
  <c r="BZ53" i="5"/>
  <c r="BY53" i="5"/>
  <c r="BX53" i="5"/>
  <c r="BW53" i="5"/>
  <c r="BV53" i="5"/>
  <c r="BU53" i="5"/>
  <c r="BT53" i="5"/>
  <c r="BS53" i="5"/>
  <c r="BQ53" i="5"/>
  <c r="BN53" i="5"/>
  <c r="BM53" i="5"/>
  <c r="BL53" i="5"/>
  <c r="BK53" i="5"/>
  <c r="BJ53" i="5"/>
  <c r="BI53" i="5"/>
  <c r="BH53" i="5"/>
  <c r="BG53" i="5"/>
  <c r="BF53" i="5"/>
  <c r="AW53" i="5"/>
  <c r="AV53" i="5"/>
  <c r="AU53" i="5"/>
  <c r="AT53" i="5"/>
  <c r="AS53" i="5"/>
  <c r="AR53" i="5"/>
  <c r="AQ53" i="5"/>
  <c r="AP53" i="5"/>
  <c r="AO53" i="5"/>
  <c r="AN53" i="5"/>
  <c r="AM53" i="5"/>
  <c r="AL53" i="5"/>
  <c r="AK53" i="5"/>
  <c r="AJ53" i="5"/>
  <c r="AF53" i="5"/>
  <c r="AC53" i="5"/>
  <c r="AB53" i="5"/>
  <c r="AA53" i="5"/>
  <c r="CM51" i="5"/>
  <c r="CL51" i="5"/>
  <c r="CK51" i="5"/>
  <c r="CJ51" i="5"/>
  <c r="CI51" i="5"/>
  <c r="CH51" i="5"/>
  <c r="CG51" i="5"/>
  <c r="CF51" i="5"/>
  <c r="CE51" i="5"/>
  <c r="CD51" i="5"/>
  <c r="CC51" i="5"/>
  <c r="CB51" i="5"/>
  <c r="CA51" i="5"/>
  <c r="BZ51" i="5"/>
  <c r="BY51" i="5"/>
  <c r="BX51" i="5"/>
  <c r="BW51" i="5"/>
  <c r="BV51" i="5"/>
  <c r="BU51" i="5"/>
  <c r="BT51" i="5"/>
  <c r="BS51" i="5"/>
  <c r="BQ51" i="5"/>
  <c r="BN51" i="5"/>
  <c r="BM51" i="5"/>
  <c r="BL51" i="5"/>
  <c r="BK51" i="5"/>
  <c r="BJ51" i="5"/>
  <c r="BI51" i="5"/>
  <c r="BH51" i="5"/>
  <c r="BG51" i="5"/>
  <c r="BF51" i="5"/>
  <c r="AW51" i="5"/>
  <c r="AV51" i="5"/>
  <c r="AU51" i="5"/>
  <c r="AT51" i="5"/>
  <c r="AS51" i="5"/>
  <c r="AR51" i="5"/>
  <c r="AQ51" i="5"/>
  <c r="AP51" i="5"/>
  <c r="AO51" i="5"/>
  <c r="AN51" i="5"/>
  <c r="AM51" i="5"/>
  <c r="AL51" i="5"/>
  <c r="AK51" i="5"/>
  <c r="AJ51" i="5"/>
  <c r="AF51" i="5"/>
  <c r="AC51" i="5"/>
  <c r="AB51" i="5"/>
  <c r="CM49" i="5"/>
  <c r="CL49" i="5"/>
  <c r="CK49" i="5"/>
  <c r="CJ49" i="5"/>
  <c r="CI49" i="5"/>
  <c r="CH49" i="5"/>
  <c r="CG49" i="5"/>
  <c r="CF49" i="5"/>
  <c r="CE49" i="5"/>
  <c r="CD49" i="5"/>
  <c r="CC49" i="5"/>
  <c r="CB49" i="5"/>
  <c r="CA49" i="5"/>
  <c r="BZ49" i="5"/>
  <c r="BY49" i="5"/>
  <c r="BX49" i="5"/>
  <c r="BW49" i="5"/>
  <c r="BV49" i="5"/>
  <c r="BU49" i="5"/>
  <c r="BT49" i="5"/>
  <c r="BS49" i="5"/>
  <c r="BQ49" i="5"/>
  <c r="BN49" i="5"/>
  <c r="BM49" i="5"/>
  <c r="BL49" i="5"/>
  <c r="BK49" i="5"/>
  <c r="BJ49" i="5"/>
  <c r="BI49" i="5"/>
  <c r="BH49" i="5"/>
  <c r="BG49" i="5"/>
  <c r="BF49" i="5"/>
  <c r="AW49" i="5"/>
  <c r="AV49" i="5"/>
  <c r="AU49" i="5"/>
  <c r="AT49" i="5"/>
  <c r="AS49" i="5"/>
  <c r="AR49" i="5"/>
  <c r="AQ49" i="5"/>
  <c r="AP49" i="5"/>
  <c r="AO49" i="5"/>
  <c r="AN49" i="5"/>
  <c r="AM49" i="5"/>
  <c r="AL49" i="5"/>
  <c r="AK49" i="5"/>
  <c r="AJ49" i="5"/>
  <c r="AF49" i="5"/>
  <c r="AC49" i="5"/>
  <c r="AB49" i="5"/>
  <c r="AA49" i="5"/>
  <c r="CM47" i="5"/>
  <c r="CL47" i="5"/>
  <c r="CK47" i="5"/>
  <c r="CJ47" i="5"/>
  <c r="CI47" i="5"/>
  <c r="CH47" i="5"/>
  <c r="CG47" i="5"/>
  <c r="CF47" i="5"/>
  <c r="CE47" i="5"/>
  <c r="CD47" i="5"/>
  <c r="CC47" i="5"/>
  <c r="CB47" i="5"/>
  <c r="CA47" i="5"/>
  <c r="BZ47" i="5"/>
  <c r="BY47" i="5"/>
  <c r="BX47" i="5"/>
  <c r="BW47" i="5"/>
  <c r="BV47" i="5"/>
  <c r="BU47" i="5"/>
  <c r="BT47" i="5"/>
  <c r="BS47" i="5"/>
  <c r="BQ47" i="5"/>
  <c r="BN47" i="5"/>
  <c r="BM47" i="5"/>
  <c r="BL47" i="5"/>
  <c r="BK47" i="5"/>
  <c r="BJ47" i="5"/>
  <c r="BI47" i="5"/>
  <c r="BH47" i="5"/>
  <c r="BG47" i="5"/>
  <c r="BF47" i="5"/>
  <c r="AW47" i="5"/>
  <c r="AV47" i="5"/>
  <c r="AU47" i="5"/>
  <c r="AT47" i="5"/>
  <c r="AS47" i="5"/>
  <c r="AR47" i="5"/>
  <c r="AQ47" i="5"/>
  <c r="AP47" i="5"/>
  <c r="AO47" i="5"/>
  <c r="AN47" i="5"/>
  <c r="AM47" i="5"/>
  <c r="AL47" i="5"/>
  <c r="AK47" i="5"/>
  <c r="AJ47" i="5"/>
  <c r="AF47" i="5"/>
  <c r="AC47" i="5"/>
  <c r="AB47" i="5"/>
  <c r="AA47" i="5"/>
  <c r="CM44" i="5"/>
  <c r="CL44" i="5"/>
  <c r="CK44" i="5"/>
  <c r="CJ44" i="5"/>
  <c r="CI44" i="5"/>
  <c r="CH44" i="5"/>
  <c r="CG44" i="5"/>
  <c r="CF44" i="5"/>
  <c r="CE44" i="5"/>
  <c r="CD44" i="5"/>
  <c r="CC44" i="5"/>
  <c r="CB44" i="5"/>
  <c r="CA44" i="5"/>
  <c r="BZ44" i="5"/>
  <c r="BY44" i="5"/>
  <c r="BX44" i="5"/>
  <c r="BW44" i="5"/>
  <c r="BV44" i="5"/>
  <c r="BU44" i="5"/>
  <c r="BT44" i="5"/>
  <c r="BS44" i="5"/>
  <c r="BQ44" i="5"/>
  <c r="BN44" i="5"/>
  <c r="BM44" i="5"/>
  <c r="BL44" i="5"/>
  <c r="BK44" i="5"/>
  <c r="BJ44" i="5"/>
  <c r="BI44" i="5"/>
  <c r="BH44" i="5"/>
  <c r="BG44" i="5"/>
  <c r="BF44" i="5"/>
  <c r="AW44" i="5"/>
  <c r="AV44" i="5"/>
  <c r="AU44" i="5"/>
  <c r="AT44" i="5"/>
  <c r="AS44" i="5"/>
  <c r="AR44" i="5"/>
  <c r="AQ44" i="5"/>
  <c r="AP44" i="5"/>
  <c r="AO44" i="5"/>
  <c r="AN44" i="5"/>
  <c r="AM44" i="5"/>
  <c r="AL44" i="5"/>
  <c r="AK44" i="5"/>
  <c r="AJ44" i="5"/>
  <c r="AF44" i="5"/>
  <c r="AC44" i="5"/>
  <c r="AB44" i="5"/>
  <c r="CM42" i="5"/>
  <c r="CL42" i="5"/>
  <c r="CK42" i="5"/>
  <c r="CJ42" i="5"/>
  <c r="CI42" i="5"/>
  <c r="CH42" i="5"/>
  <c r="CG42" i="5"/>
  <c r="CF42" i="5"/>
  <c r="CE42" i="5"/>
  <c r="CD42" i="5"/>
  <c r="CC42" i="5"/>
  <c r="CB42" i="5"/>
  <c r="CA42" i="5"/>
  <c r="BZ42" i="5"/>
  <c r="BY42" i="5"/>
  <c r="BX42" i="5"/>
  <c r="BW42" i="5"/>
  <c r="BV42" i="5"/>
  <c r="BU42" i="5"/>
  <c r="BT42" i="5"/>
  <c r="BS42" i="5"/>
  <c r="BQ42" i="5"/>
  <c r="BN42" i="5"/>
  <c r="BM42" i="5"/>
  <c r="BL42" i="5"/>
  <c r="BK42" i="5"/>
  <c r="BJ42" i="5"/>
  <c r="BI42" i="5"/>
  <c r="BH42" i="5"/>
  <c r="BG42" i="5"/>
  <c r="BF42" i="5"/>
  <c r="AW42" i="5"/>
  <c r="AV42" i="5"/>
  <c r="AU42" i="5"/>
  <c r="AT42" i="5"/>
  <c r="AS42" i="5"/>
  <c r="AR42" i="5"/>
  <c r="AQ42" i="5"/>
  <c r="AP42" i="5"/>
  <c r="AO42" i="5"/>
  <c r="AN42" i="5"/>
  <c r="AM42" i="5"/>
  <c r="AL42" i="5"/>
  <c r="AK42" i="5"/>
  <c r="AJ42" i="5"/>
  <c r="AF42" i="5"/>
  <c r="AC42" i="5"/>
  <c r="AB42" i="5"/>
  <c r="CM40" i="5"/>
  <c r="CL40" i="5"/>
  <c r="CK40" i="5"/>
  <c r="CJ40" i="5"/>
  <c r="CI40" i="5"/>
  <c r="CH40" i="5"/>
  <c r="CG40" i="5"/>
  <c r="CF40" i="5"/>
  <c r="CE40" i="5"/>
  <c r="CD40" i="5"/>
  <c r="CC40" i="5"/>
  <c r="CB40" i="5"/>
  <c r="CA40" i="5"/>
  <c r="BZ40" i="5"/>
  <c r="BY40" i="5"/>
  <c r="BX40" i="5"/>
  <c r="BW40" i="5"/>
  <c r="BV40" i="5"/>
  <c r="BU40" i="5"/>
  <c r="BT40" i="5"/>
  <c r="BS40" i="5"/>
  <c r="BQ40" i="5"/>
  <c r="BN40" i="5"/>
  <c r="BM40" i="5"/>
  <c r="BL40" i="5"/>
  <c r="BK40" i="5"/>
  <c r="BJ40" i="5"/>
  <c r="BI40" i="5"/>
  <c r="BH40" i="5"/>
  <c r="BG40" i="5"/>
  <c r="BF40" i="5"/>
  <c r="AW40" i="5"/>
  <c r="AV40" i="5"/>
  <c r="AU40" i="5"/>
  <c r="AT40" i="5"/>
  <c r="AS40" i="5"/>
  <c r="AR40" i="5"/>
  <c r="AQ40" i="5"/>
  <c r="AP40" i="5"/>
  <c r="AO40" i="5"/>
  <c r="AN40" i="5"/>
  <c r="AM40" i="5"/>
  <c r="AL40" i="5"/>
  <c r="AK40" i="5"/>
  <c r="AJ40" i="5"/>
  <c r="AF40" i="5"/>
  <c r="AC40" i="5"/>
  <c r="AB40" i="5"/>
  <c r="CM38" i="5"/>
  <c r="CL38" i="5"/>
  <c r="CK38" i="5"/>
  <c r="CJ38" i="5"/>
  <c r="CI38" i="5"/>
  <c r="CH38" i="5"/>
  <c r="CG38" i="5"/>
  <c r="CF38" i="5"/>
  <c r="CE38" i="5"/>
  <c r="CD38" i="5"/>
  <c r="CC38" i="5"/>
  <c r="CB38" i="5"/>
  <c r="CA38" i="5"/>
  <c r="BZ38" i="5"/>
  <c r="BY38" i="5"/>
  <c r="BX38" i="5"/>
  <c r="BW38" i="5"/>
  <c r="BV38" i="5"/>
  <c r="BU38" i="5"/>
  <c r="BT38" i="5"/>
  <c r="BS38" i="5"/>
  <c r="BQ38" i="5"/>
  <c r="BN38" i="5"/>
  <c r="BM38" i="5"/>
  <c r="BL38" i="5"/>
  <c r="BK38" i="5"/>
  <c r="BJ38" i="5"/>
  <c r="BI38" i="5"/>
  <c r="BH38" i="5"/>
  <c r="BG38" i="5"/>
  <c r="BF38" i="5"/>
  <c r="AW38" i="5"/>
  <c r="AV38" i="5"/>
  <c r="AU38" i="5"/>
  <c r="AT38" i="5"/>
  <c r="AS38" i="5"/>
  <c r="AR38" i="5"/>
  <c r="AQ38" i="5"/>
  <c r="AP38" i="5"/>
  <c r="AO38" i="5"/>
  <c r="AN38" i="5"/>
  <c r="AM38" i="5"/>
  <c r="AL38" i="5"/>
  <c r="AK38" i="5"/>
  <c r="AJ38" i="5"/>
  <c r="AF38" i="5"/>
  <c r="AC38" i="5"/>
  <c r="AB38" i="5"/>
  <c r="CM36" i="5"/>
  <c r="CL36" i="5"/>
  <c r="CK36" i="5"/>
  <c r="CJ36" i="5"/>
  <c r="CI36" i="5"/>
  <c r="CH36" i="5"/>
  <c r="CG36" i="5"/>
  <c r="CF36" i="5"/>
  <c r="CE36" i="5"/>
  <c r="CD36" i="5"/>
  <c r="CC36" i="5"/>
  <c r="CB36" i="5"/>
  <c r="CA36" i="5"/>
  <c r="BZ36" i="5"/>
  <c r="BY36" i="5"/>
  <c r="BX36" i="5"/>
  <c r="BW36" i="5"/>
  <c r="BV36" i="5"/>
  <c r="BU36" i="5"/>
  <c r="BT36" i="5"/>
  <c r="BS36" i="5"/>
  <c r="BQ36" i="5"/>
  <c r="BN36" i="5"/>
  <c r="BM36" i="5"/>
  <c r="BL36" i="5"/>
  <c r="BK36" i="5"/>
  <c r="BJ36" i="5"/>
  <c r="BI36" i="5"/>
  <c r="BH36" i="5"/>
  <c r="BG36" i="5"/>
  <c r="BF36" i="5"/>
  <c r="AW36" i="5"/>
  <c r="AV36" i="5"/>
  <c r="AU36" i="5"/>
  <c r="AT36" i="5"/>
  <c r="AS36" i="5"/>
  <c r="AR36" i="5"/>
  <c r="AQ36" i="5"/>
  <c r="AP36" i="5"/>
  <c r="AO36" i="5"/>
  <c r="AN36" i="5"/>
  <c r="AM36" i="5"/>
  <c r="AL36" i="5"/>
  <c r="AK36" i="5"/>
  <c r="AJ36" i="5"/>
  <c r="AF36" i="5"/>
  <c r="AC36" i="5"/>
  <c r="AB36" i="5"/>
  <c r="CM34" i="5"/>
  <c r="CL34" i="5"/>
  <c r="CK34" i="5"/>
  <c r="CJ34" i="5"/>
  <c r="CI34" i="5"/>
  <c r="CH34" i="5"/>
  <c r="CG34" i="5"/>
  <c r="CF34" i="5"/>
  <c r="CE34" i="5"/>
  <c r="CD34" i="5"/>
  <c r="CC34" i="5"/>
  <c r="CB34" i="5"/>
  <c r="CA34" i="5"/>
  <c r="BZ34" i="5"/>
  <c r="BY34" i="5"/>
  <c r="BX34" i="5"/>
  <c r="BW34" i="5"/>
  <c r="BV34" i="5"/>
  <c r="BU34" i="5"/>
  <c r="BT34" i="5"/>
  <c r="BS34" i="5"/>
  <c r="BQ34" i="5"/>
  <c r="BN34" i="5"/>
  <c r="BM34" i="5"/>
  <c r="BL34" i="5"/>
  <c r="BK34" i="5"/>
  <c r="BJ34" i="5"/>
  <c r="BI34" i="5"/>
  <c r="BH34" i="5"/>
  <c r="BG34" i="5"/>
  <c r="BF34" i="5"/>
  <c r="AW34" i="5"/>
  <c r="AV34" i="5"/>
  <c r="AU34" i="5"/>
  <c r="AT34" i="5"/>
  <c r="AS34" i="5"/>
  <c r="AR34" i="5"/>
  <c r="AQ34" i="5"/>
  <c r="AP34" i="5"/>
  <c r="AO34" i="5"/>
  <c r="AN34" i="5"/>
  <c r="AM34" i="5"/>
  <c r="AL34" i="5"/>
  <c r="AK34" i="5"/>
  <c r="AJ34" i="5"/>
  <c r="AF34" i="5"/>
  <c r="AC34" i="5"/>
  <c r="AB34" i="5"/>
  <c r="CM32" i="5"/>
  <c r="CL32" i="5"/>
  <c r="CK32" i="5"/>
  <c r="CJ32" i="5"/>
  <c r="CI32" i="5"/>
  <c r="CH32" i="5"/>
  <c r="CG32" i="5"/>
  <c r="CF32" i="5"/>
  <c r="CE32" i="5"/>
  <c r="CD32" i="5"/>
  <c r="CC32" i="5"/>
  <c r="CB32" i="5"/>
  <c r="CA32" i="5"/>
  <c r="BZ32" i="5"/>
  <c r="BY32" i="5"/>
  <c r="BX32" i="5"/>
  <c r="BW32" i="5"/>
  <c r="BV32" i="5"/>
  <c r="BU32" i="5"/>
  <c r="BT32" i="5"/>
  <c r="BS32" i="5"/>
  <c r="BQ32" i="5"/>
  <c r="BN32" i="5"/>
  <c r="BM32" i="5"/>
  <c r="BL32" i="5"/>
  <c r="BK32" i="5"/>
  <c r="BJ32" i="5"/>
  <c r="BI32" i="5"/>
  <c r="BH32" i="5"/>
  <c r="BG32" i="5"/>
  <c r="BF32" i="5"/>
  <c r="AW32" i="5"/>
  <c r="AV32" i="5"/>
  <c r="AU32" i="5"/>
  <c r="AT32" i="5"/>
  <c r="AS32" i="5"/>
  <c r="AR32" i="5"/>
  <c r="AQ32" i="5"/>
  <c r="AP32" i="5"/>
  <c r="AO32" i="5"/>
  <c r="AN32" i="5"/>
  <c r="AM32" i="5"/>
  <c r="AL32" i="5"/>
  <c r="AK32" i="5"/>
  <c r="AJ32" i="5"/>
  <c r="AF32" i="5"/>
  <c r="AC32" i="5"/>
  <c r="AB32" i="5"/>
  <c r="CM30" i="5"/>
  <c r="CL30" i="5"/>
  <c r="CK30" i="5"/>
  <c r="CJ30" i="5"/>
  <c r="CI30" i="5"/>
  <c r="CH30" i="5"/>
  <c r="CG30" i="5"/>
  <c r="CF30" i="5"/>
  <c r="CE30" i="5"/>
  <c r="CD30" i="5"/>
  <c r="CC30" i="5"/>
  <c r="CB30" i="5"/>
  <c r="CA30" i="5"/>
  <c r="BZ30" i="5"/>
  <c r="BY30" i="5"/>
  <c r="BX30" i="5"/>
  <c r="BW30" i="5"/>
  <c r="BV30" i="5"/>
  <c r="BU30" i="5"/>
  <c r="BT30" i="5"/>
  <c r="BS30" i="5"/>
  <c r="BQ30" i="5"/>
  <c r="BN30" i="5"/>
  <c r="BM30" i="5"/>
  <c r="BL30" i="5"/>
  <c r="BK30" i="5"/>
  <c r="BJ30" i="5"/>
  <c r="BI30" i="5"/>
  <c r="BH30" i="5"/>
  <c r="BG30" i="5"/>
  <c r="BF30" i="5"/>
  <c r="AW30" i="5"/>
  <c r="AV30" i="5"/>
  <c r="AU30" i="5"/>
  <c r="AT30" i="5"/>
  <c r="AS30" i="5"/>
  <c r="AR30" i="5"/>
  <c r="AQ30" i="5"/>
  <c r="AP30" i="5"/>
  <c r="AO30" i="5"/>
  <c r="AN30" i="5"/>
  <c r="AM30" i="5"/>
  <c r="AL30" i="5"/>
  <c r="AK30" i="5"/>
  <c r="AJ30" i="5"/>
  <c r="AF30" i="5"/>
  <c r="AC30" i="5"/>
  <c r="AB30" i="5"/>
  <c r="CM27" i="5"/>
  <c r="CL27" i="5"/>
  <c r="CK27" i="5"/>
  <c r="CJ27" i="5"/>
  <c r="CI27" i="5"/>
  <c r="CH27" i="5"/>
  <c r="CG27" i="5"/>
  <c r="CF27" i="5"/>
  <c r="CE27" i="5"/>
  <c r="CD27" i="5"/>
  <c r="CC27" i="5"/>
  <c r="CB27" i="5"/>
  <c r="CA27" i="5"/>
  <c r="BZ27" i="5"/>
  <c r="BY27" i="5"/>
  <c r="BX27" i="5"/>
  <c r="BW27" i="5"/>
  <c r="BV27" i="5"/>
  <c r="BU27" i="5"/>
  <c r="BT27" i="5"/>
  <c r="BS27" i="5"/>
  <c r="BQ27" i="5"/>
  <c r="BN27" i="5"/>
  <c r="BM27" i="5"/>
  <c r="BL27" i="5"/>
  <c r="BK27" i="5"/>
  <c r="BJ27" i="5"/>
  <c r="BI27" i="5"/>
  <c r="BH27" i="5"/>
  <c r="BG27" i="5"/>
  <c r="BF27" i="5"/>
  <c r="AW27" i="5"/>
  <c r="AV27" i="5"/>
  <c r="AU27" i="5"/>
  <c r="AT27" i="5"/>
  <c r="AS27" i="5"/>
  <c r="AR27" i="5"/>
  <c r="AQ27" i="5"/>
  <c r="AP27" i="5"/>
  <c r="AO27" i="5"/>
  <c r="AN27" i="5"/>
  <c r="AM27" i="5"/>
  <c r="AL27" i="5"/>
  <c r="AK27" i="5"/>
  <c r="AJ27" i="5"/>
  <c r="AI27" i="5"/>
  <c r="AF27" i="5"/>
  <c r="AC27" i="5"/>
  <c r="AB27" i="5"/>
  <c r="AA27" i="5"/>
  <c r="CM26" i="5"/>
  <c r="CL26" i="5"/>
  <c r="CK26" i="5"/>
  <c r="CJ26" i="5"/>
  <c r="CI26" i="5"/>
  <c r="CH26" i="5"/>
  <c r="CG26" i="5"/>
  <c r="CF26" i="5"/>
  <c r="CE26" i="5"/>
  <c r="CD26" i="5"/>
  <c r="CC26" i="5"/>
  <c r="CB26" i="5"/>
  <c r="CA26" i="5"/>
  <c r="BZ26" i="5"/>
  <c r="BY26" i="5"/>
  <c r="BX26" i="5"/>
  <c r="BW26" i="5"/>
  <c r="BV26" i="5"/>
  <c r="BU26" i="5"/>
  <c r="BT26" i="5"/>
  <c r="BS26" i="5"/>
  <c r="BQ26" i="5"/>
  <c r="BN26" i="5"/>
  <c r="BM26" i="5"/>
  <c r="BL26" i="5"/>
  <c r="BK26" i="5"/>
  <c r="BJ26" i="5"/>
  <c r="BI26" i="5"/>
  <c r="BH26" i="5"/>
  <c r="BG26" i="5"/>
  <c r="BF26" i="5"/>
  <c r="AW26" i="5"/>
  <c r="AV26" i="5"/>
  <c r="AU26" i="5"/>
  <c r="AT26" i="5"/>
  <c r="AS26" i="5"/>
  <c r="AR26" i="5"/>
  <c r="AQ26" i="5"/>
  <c r="AP26" i="5"/>
  <c r="AO26" i="5"/>
  <c r="AN26" i="5"/>
  <c r="AM26" i="5"/>
  <c r="AL26" i="5"/>
  <c r="AK26" i="5"/>
  <c r="AJ26" i="5"/>
  <c r="AI26" i="5"/>
  <c r="AF26" i="5"/>
  <c r="AC26" i="5"/>
  <c r="AB26" i="5"/>
  <c r="AA26" i="5"/>
  <c r="CM24" i="5"/>
  <c r="CL24" i="5"/>
  <c r="CK24" i="5"/>
  <c r="CJ24" i="5"/>
  <c r="CI24" i="5"/>
  <c r="CH24" i="5"/>
  <c r="CG24" i="5"/>
  <c r="CF24" i="5"/>
  <c r="CE24" i="5"/>
  <c r="CD24" i="5"/>
  <c r="CC24" i="5"/>
  <c r="CB24" i="5"/>
  <c r="CA24" i="5"/>
  <c r="BZ24" i="5"/>
  <c r="BY24" i="5"/>
  <c r="BX24" i="5"/>
  <c r="BW24" i="5"/>
  <c r="BV24" i="5"/>
  <c r="BU24" i="5"/>
  <c r="BT24" i="5"/>
  <c r="BS24" i="5"/>
  <c r="BQ24" i="5"/>
  <c r="BN24" i="5"/>
  <c r="BM24" i="5"/>
  <c r="BL24" i="5"/>
  <c r="BK24" i="5"/>
  <c r="BJ24" i="5"/>
  <c r="BI24" i="5"/>
  <c r="BH24" i="5"/>
  <c r="BG24" i="5"/>
  <c r="BF24" i="5"/>
  <c r="AW24" i="5"/>
  <c r="AV24" i="5"/>
  <c r="AU24" i="5"/>
  <c r="AT24" i="5"/>
  <c r="AS24" i="5"/>
  <c r="AR24" i="5"/>
  <c r="AQ24" i="5"/>
  <c r="AP24" i="5"/>
  <c r="AO24" i="5"/>
  <c r="AN24" i="5"/>
  <c r="AM24" i="5"/>
  <c r="AL24" i="5"/>
  <c r="AK24" i="5"/>
  <c r="AJ24" i="5"/>
  <c r="AI24" i="5"/>
  <c r="AF24" i="5"/>
  <c r="AC24" i="5"/>
  <c r="AB24" i="5"/>
  <c r="AA24" i="5"/>
  <c r="CM22" i="5"/>
  <c r="CL22" i="5"/>
  <c r="CK22" i="5"/>
  <c r="CJ22" i="5"/>
  <c r="CI22" i="5"/>
  <c r="CH22" i="5"/>
  <c r="CG22" i="5"/>
  <c r="CF22" i="5"/>
  <c r="CE22" i="5"/>
  <c r="CD22" i="5"/>
  <c r="CC22" i="5"/>
  <c r="CB22" i="5"/>
  <c r="CA22" i="5"/>
  <c r="BZ22" i="5"/>
  <c r="BY22" i="5"/>
  <c r="BX22" i="5"/>
  <c r="BW22" i="5"/>
  <c r="BV22" i="5"/>
  <c r="BU22" i="5"/>
  <c r="BT22" i="5"/>
  <c r="BS22" i="5"/>
  <c r="BQ22" i="5"/>
  <c r="BN22" i="5"/>
  <c r="BM22" i="5"/>
  <c r="BL22" i="5"/>
  <c r="BK22" i="5"/>
  <c r="BJ22" i="5"/>
  <c r="BI22" i="5"/>
  <c r="BH22" i="5"/>
  <c r="BG22" i="5"/>
  <c r="BF22" i="5"/>
  <c r="AW22" i="5"/>
  <c r="AV22" i="5"/>
  <c r="AU22" i="5"/>
  <c r="AT22" i="5"/>
  <c r="AS22" i="5"/>
  <c r="AR22" i="5"/>
  <c r="AQ22" i="5"/>
  <c r="AP22" i="5"/>
  <c r="AO22" i="5"/>
  <c r="AN22" i="5"/>
  <c r="AM22" i="5"/>
  <c r="AL22" i="5"/>
  <c r="AK22" i="5"/>
  <c r="AJ22" i="5"/>
  <c r="AI22" i="5"/>
  <c r="AF22" i="5"/>
  <c r="AC22" i="5"/>
  <c r="AB22" i="5"/>
  <c r="AA22" i="5"/>
  <c r="CM20" i="5"/>
  <c r="CL20" i="5"/>
  <c r="CK20" i="5"/>
  <c r="CJ20" i="5"/>
  <c r="CI20" i="5"/>
  <c r="CH20" i="5"/>
  <c r="CG20" i="5"/>
  <c r="CF20" i="5"/>
  <c r="CE20" i="5"/>
  <c r="CD20" i="5"/>
  <c r="CC20" i="5"/>
  <c r="CB20" i="5"/>
  <c r="CA20" i="5"/>
  <c r="BZ20" i="5"/>
  <c r="BY20" i="5"/>
  <c r="BX20" i="5"/>
  <c r="BW20" i="5"/>
  <c r="BV20" i="5"/>
  <c r="BU20" i="5"/>
  <c r="BT20" i="5"/>
  <c r="BS20" i="5"/>
  <c r="BQ20" i="5"/>
  <c r="BN20" i="5"/>
  <c r="BM20" i="5"/>
  <c r="BL20" i="5"/>
  <c r="BK20" i="5"/>
  <c r="BJ20" i="5"/>
  <c r="BI20" i="5"/>
  <c r="BH20" i="5"/>
  <c r="BG20" i="5"/>
  <c r="BF20" i="5"/>
  <c r="AW20" i="5"/>
  <c r="AV20" i="5"/>
  <c r="AU20" i="5"/>
  <c r="AT20" i="5"/>
  <c r="AS20" i="5"/>
  <c r="AR20" i="5"/>
  <c r="AQ20" i="5"/>
  <c r="AP20" i="5"/>
  <c r="AO20" i="5"/>
  <c r="AN20" i="5"/>
  <c r="AM20" i="5"/>
  <c r="AL20" i="5"/>
  <c r="AK20" i="5"/>
  <c r="AJ20" i="5"/>
  <c r="AI20" i="5"/>
  <c r="AF20" i="5"/>
  <c r="AC20" i="5"/>
  <c r="AA20" i="5"/>
  <c r="CM18" i="5"/>
  <c r="CL18" i="5"/>
  <c r="CK18" i="5"/>
  <c r="CJ18" i="5"/>
  <c r="CI18" i="5"/>
  <c r="CH18" i="5"/>
  <c r="CG18" i="5"/>
  <c r="CF18" i="5"/>
  <c r="CE18" i="5"/>
  <c r="CD18" i="5"/>
  <c r="CC18" i="5"/>
  <c r="CB18" i="5"/>
  <c r="CA18" i="5"/>
  <c r="BZ18" i="5"/>
  <c r="BY18" i="5"/>
  <c r="BX18" i="5"/>
  <c r="BW18" i="5"/>
  <c r="BV18" i="5"/>
  <c r="BU18" i="5"/>
  <c r="BT18" i="5"/>
  <c r="BS18" i="5"/>
  <c r="BQ18" i="5"/>
  <c r="BN18" i="5"/>
  <c r="BM18" i="5"/>
  <c r="BL18" i="5"/>
  <c r="BK18" i="5"/>
  <c r="BJ18" i="5"/>
  <c r="BI18" i="5"/>
  <c r="BH18" i="5"/>
  <c r="BG18" i="5"/>
  <c r="BF18" i="5"/>
  <c r="AW18" i="5"/>
  <c r="AV18" i="5"/>
  <c r="AU18" i="5"/>
  <c r="AT18" i="5"/>
  <c r="AS18" i="5"/>
  <c r="AR18" i="5"/>
  <c r="AQ18" i="5"/>
  <c r="AP18" i="5"/>
  <c r="AO18" i="5"/>
  <c r="AN18" i="5"/>
  <c r="AM18" i="5"/>
  <c r="AL18" i="5"/>
  <c r="AK18" i="5"/>
  <c r="AJ18" i="5"/>
  <c r="AI18" i="5"/>
  <c r="AF18" i="5"/>
  <c r="AC18" i="5"/>
  <c r="AB18" i="5"/>
  <c r="AA18" i="5"/>
  <c r="CM16" i="5"/>
  <c r="CL16" i="5"/>
  <c r="CK16" i="5"/>
  <c r="CJ16" i="5"/>
  <c r="CI16" i="5"/>
  <c r="CH16" i="5"/>
  <c r="CG16" i="5"/>
  <c r="CF16" i="5"/>
  <c r="CE16" i="5"/>
  <c r="CD16" i="5"/>
  <c r="CC16" i="5"/>
  <c r="CB16" i="5"/>
  <c r="CA16" i="5"/>
  <c r="BZ16" i="5"/>
  <c r="BY16" i="5"/>
  <c r="BX16" i="5"/>
  <c r="BW16" i="5"/>
  <c r="BV16" i="5"/>
  <c r="BU16" i="5"/>
  <c r="BT16" i="5"/>
  <c r="BS16" i="5"/>
  <c r="BQ16" i="5"/>
  <c r="BN16" i="5"/>
  <c r="BM16" i="5"/>
  <c r="BL16" i="5"/>
  <c r="BK16" i="5"/>
  <c r="BJ16" i="5"/>
  <c r="BI16" i="5"/>
  <c r="BH16" i="5"/>
  <c r="BG16" i="5"/>
  <c r="BF16" i="5"/>
  <c r="AW16" i="5"/>
  <c r="AV16" i="5"/>
  <c r="AU16" i="5"/>
  <c r="AT16" i="5"/>
  <c r="AS16" i="5"/>
  <c r="AR16" i="5"/>
  <c r="AQ16" i="5"/>
  <c r="AP16" i="5"/>
  <c r="AO16" i="5"/>
  <c r="AN16" i="5"/>
  <c r="AM16" i="5"/>
  <c r="AL16" i="5"/>
  <c r="AK16" i="5"/>
  <c r="AJ16" i="5"/>
  <c r="AI16" i="5"/>
  <c r="AF16" i="5"/>
  <c r="AC16" i="5"/>
  <c r="AB16" i="5"/>
  <c r="AA16" i="5"/>
  <c r="CM14" i="5"/>
  <c r="CL14" i="5"/>
  <c r="CK14" i="5"/>
  <c r="CJ14" i="5"/>
  <c r="CI14" i="5"/>
  <c r="CH14" i="5"/>
  <c r="CG14" i="5"/>
  <c r="CF14" i="5"/>
  <c r="CE14" i="5"/>
  <c r="CD14" i="5"/>
  <c r="CC14" i="5"/>
  <c r="CB14" i="5"/>
  <c r="CA14" i="5"/>
  <c r="BZ14" i="5"/>
  <c r="BY14" i="5"/>
  <c r="BX14" i="5"/>
  <c r="BW14" i="5"/>
  <c r="BV14" i="5"/>
  <c r="BU14" i="5"/>
  <c r="BT14" i="5"/>
  <c r="BS14" i="5"/>
  <c r="BQ14" i="5"/>
  <c r="BN14" i="5"/>
  <c r="BM14" i="5"/>
  <c r="BL14" i="5"/>
  <c r="BK14" i="5"/>
  <c r="BJ14" i="5"/>
  <c r="BI14" i="5"/>
  <c r="BH14" i="5"/>
  <c r="BG14" i="5"/>
  <c r="BF14" i="5"/>
  <c r="AW14" i="5"/>
  <c r="AV14" i="5"/>
  <c r="AU14" i="5"/>
  <c r="AT14" i="5"/>
  <c r="AS14" i="5"/>
  <c r="AR14" i="5"/>
  <c r="AQ14" i="5"/>
  <c r="AP14" i="5"/>
  <c r="AO14" i="5"/>
  <c r="AN14" i="5"/>
  <c r="AM14" i="5"/>
  <c r="AL14" i="5"/>
  <c r="AK14" i="5"/>
  <c r="AJ14" i="5"/>
  <c r="AF14" i="5"/>
  <c r="AC14" i="5"/>
  <c r="AB14" i="5"/>
  <c r="AA14" i="5"/>
  <c r="CM12" i="5"/>
  <c r="CL12" i="5"/>
  <c r="CK12" i="5"/>
  <c r="CJ12" i="5"/>
  <c r="CI12" i="5"/>
  <c r="CH12" i="5"/>
  <c r="CG12" i="5"/>
  <c r="CF12" i="5"/>
  <c r="CE12" i="5"/>
  <c r="CD12" i="5"/>
  <c r="CC12" i="5"/>
  <c r="CB12" i="5"/>
  <c r="CA12" i="5"/>
  <c r="BZ12" i="5"/>
  <c r="BY12" i="5"/>
  <c r="BX12" i="5"/>
  <c r="BW12" i="5"/>
  <c r="BV12" i="5"/>
  <c r="BU12" i="5"/>
  <c r="BT12" i="5"/>
  <c r="BS12" i="5"/>
  <c r="BQ12" i="5"/>
  <c r="BN12" i="5"/>
  <c r="BM12" i="5"/>
  <c r="BL12" i="5"/>
  <c r="BK12" i="5"/>
  <c r="BJ12" i="5"/>
  <c r="BI12" i="5"/>
  <c r="BH12" i="5"/>
  <c r="BG12" i="5"/>
  <c r="BF12" i="5"/>
  <c r="AW12" i="5"/>
  <c r="AV12" i="5"/>
  <c r="AU12" i="5"/>
  <c r="AT12" i="5"/>
  <c r="AS12" i="5"/>
  <c r="AR12" i="5"/>
  <c r="AQ12" i="5"/>
  <c r="AP12" i="5"/>
  <c r="AO12" i="5"/>
  <c r="AN12" i="5"/>
  <c r="AM12" i="5"/>
  <c r="AL12" i="5"/>
  <c r="AK12" i="5"/>
  <c r="AJ12" i="5"/>
  <c r="AF12" i="5"/>
  <c r="AC12" i="5"/>
  <c r="AB12" i="5"/>
  <c r="AA12" i="5"/>
  <c r="CM10" i="5"/>
  <c r="CL10" i="5"/>
  <c r="CK10" i="5"/>
  <c r="CJ10" i="5"/>
  <c r="CI10" i="5"/>
  <c r="CH10" i="5"/>
  <c r="CG10" i="5"/>
  <c r="CF10" i="5"/>
  <c r="CE10" i="5"/>
  <c r="CD10" i="5"/>
  <c r="CC10" i="5"/>
  <c r="CB10" i="5"/>
  <c r="CA10" i="5"/>
  <c r="BZ10" i="5"/>
  <c r="BY10" i="5"/>
  <c r="BX10" i="5"/>
  <c r="BW10" i="5"/>
  <c r="BV10" i="5"/>
  <c r="BU10" i="5"/>
  <c r="BT10" i="5"/>
  <c r="BS10" i="5"/>
  <c r="BQ10" i="5"/>
  <c r="BN10" i="5"/>
  <c r="BM10" i="5"/>
  <c r="BL10" i="5"/>
  <c r="BK10" i="5"/>
  <c r="BJ10" i="5"/>
  <c r="BI10" i="5"/>
  <c r="BH10" i="5"/>
  <c r="BG10" i="5"/>
  <c r="BF10" i="5"/>
  <c r="AW10" i="5"/>
  <c r="AV10" i="5"/>
  <c r="AU10" i="5"/>
  <c r="AT10" i="5"/>
  <c r="AS10" i="5"/>
  <c r="AR10" i="5"/>
  <c r="AQ10" i="5"/>
  <c r="AP10" i="5"/>
  <c r="AO10" i="5"/>
  <c r="AN10" i="5"/>
  <c r="AM10" i="5"/>
  <c r="AL10" i="5"/>
  <c r="AK10" i="5"/>
  <c r="AJ10" i="5"/>
  <c r="AF10" i="5"/>
  <c r="AC10" i="5"/>
  <c r="AB10" i="5"/>
  <c r="CM225" i="5"/>
  <c r="CL225" i="5"/>
  <c r="CK225" i="5"/>
  <c r="CJ225" i="5"/>
  <c r="CI225" i="5"/>
  <c r="CH225" i="5"/>
  <c r="CG225" i="5"/>
  <c r="CF225" i="5"/>
  <c r="CE225" i="5"/>
  <c r="CD225" i="5"/>
  <c r="CC225" i="5"/>
  <c r="CB225" i="5"/>
  <c r="CA225" i="5"/>
  <c r="BZ225" i="5"/>
  <c r="BY225" i="5"/>
  <c r="BX225" i="5"/>
  <c r="BW225" i="5"/>
  <c r="BV225" i="5"/>
  <c r="BU225" i="5"/>
  <c r="BT225" i="5"/>
  <c r="BS225" i="5"/>
  <c r="BQ225" i="5"/>
  <c r="BN225" i="5"/>
  <c r="BM225" i="5"/>
  <c r="BL225" i="5"/>
  <c r="BK225" i="5"/>
  <c r="BJ225" i="5"/>
  <c r="BI225" i="5"/>
  <c r="BH225" i="5"/>
  <c r="BG225" i="5"/>
  <c r="BF225" i="5"/>
  <c r="AW225" i="5"/>
  <c r="AV225" i="5"/>
  <c r="AU225" i="5"/>
  <c r="AT225" i="5"/>
  <c r="AS225" i="5"/>
  <c r="AR225" i="5"/>
  <c r="AQ225" i="5"/>
  <c r="AP225" i="5"/>
  <c r="AO225" i="5"/>
  <c r="AN225" i="5"/>
  <c r="AM225" i="5"/>
  <c r="AL225" i="5"/>
  <c r="AK225" i="5"/>
  <c r="AJ225" i="5"/>
  <c r="AF225" i="5"/>
  <c r="AC225" i="5"/>
  <c r="AB225" i="5"/>
  <c r="AA225" i="5"/>
  <c r="CM223" i="5"/>
  <c r="CL223" i="5"/>
  <c r="CK223" i="5"/>
  <c r="CJ223" i="5"/>
  <c r="CI223" i="5"/>
  <c r="CH223" i="5"/>
  <c r="CG223" i="5"/>
  <c r="CF223" i="5"/>
  <c r="CE223" i="5"/>
  <c r="CD223" i="5"/>
  <c r="CC223" i="5"/>
  <c r="CB223" i="5"/>
  <c r="CA223" i="5"/>
  <c r="BZ223" i="5"/>
  <c r="BY223" i="5"/>
  <c r="BX223" i="5"/>
  <c r="BW223" i="5"/>
  <c r="BV223" i="5"/>
  <c r="BU223" i="5"/>
  <c r="BT223" i="5"/>
  <c r="BS223" i="5"/>
  <c r="BQ223" i="5"/>
  <c r="BN223" i="5"/>
  <c r="BM223" i="5"/>
  <c r="BL223" i="5"/>
  <c r="BK223" i="5"/>
  <c r="BJ223" i="5"/>
  <c r="BI223" i="5"/>
  <c r="BH223" i="5"/>
  <c r="BG223" i="5"/>
  <c r="BF223" i="5"/>
  <c r="AW223" i="5"/>
  <c r="AV223" i="5"/>
  <c r="AU223" i="5"/>
  <c r="AT223" i="5"/>
  <c r="AS223" i="5"/>
  <c r="AR223" i="5"/>
  <c r="AQ223" i="5"/>
  <c r="AP223" i="5"/>
  <c r="AO223" i="5"/>
  <c r="AN223" i="5"/>
  <c r="AM223" i="5"/>
  <c r="AL223" i="5"/>
  <c r="AK223" i="5"/>
  <c r="AJ223" i="5"/>
  <c r="AF223" i="5"/>
  <c r="AC223" i="5"/>
  <c r="AB223" i="5"/>
  <c r="AA223" i="5"/>
  <c r="CM221" i="5"/>
  <c r="CL221" i="5"/>
  <c r="CK221" i="5"/>
  <c r="CJ221" i="5"/>
  <c r="CI221" i="5"/>
  <c r="CH221" i="5"/>
  <c r="CG221" i="5"/>
  <c r="CF221" i="5"/>
  <c r="CE221" i="5"/>
  <c r="CD221" i="5"/>
  <c r="CC221" i="5"/>
  <c r="CB221" i="5"/>
  <c r="CA221" i="5"/>
  <c r="BZ221" i="5"/>
  <c r="BY221" i="5"/>
  <c r="BX221" i="5"/>
  <c r="BW221" i="5"/>
  <c r="BV221" i="5"/>
  <c r="BU221" i="5"/>
  <c r="BT221" i="5"/>
  <c r="BS221" i="5"/>
  <c r="BQ221" i="5"/>
  <c r="BN221" i="5"/>
  <c r="BM221" i="5"/>
  <c r="BL221" i="5"/>
  <c r="BK221" i="5"/>
  <c r="BJ221" i="5"/>
  <c r="BI221" i="5"/>
  <c r="BH221" i="5"/>
  <c r="BG221" i="5"/>
  <c r="BF221" i="5"/>
  <c r="AW221" i="5"/>
  <c r="AV221" i="5"/>
  <c r="AU221" i="5"/>
  <c r="AT221" i="5"/>
  <c r="AS221" i="5"/>
  <c r="AR221" i="5"/>
  <c r="AQ221" i="5"/>
  <c r="AP221" i="5"/>
  <c r="AO221" i="5"/>
  <c r="AN221" i="5"/>
  <c r="AM221" i="5"/>
  <c r="AL221" i="5"/>
  <c r="AK221" i="5"/>
  <c r="AJ221" i="5"/>
  <c r="AF221" i="5"/>
  <c r="AC221" i="5"/>
  <c r="AB221" i="5"/>
  <c r="AA221" i="5"/>
  <c r="CM219" i="5"/>
  <c r="CL219" i="5"/>
  <c r="CK219" i="5"/>
  <c r="CJ219" i="5"/>
  <c r="CI219" i="5"/>
  <c r="CH219" i="5"/>
  <c r="CG219" i="5"/>
  <c r="CF219" i="5"/>
  <c r="CE219" i="5"/>
  <c r="CD219" i="5"/>
  <c r="CC219" i="5"/>
  <c r="CB219" i="5"/>
  <c r="CA219" i="5"/>
  <c r="BZ219" i="5"/>
  <c r="BY219" i="5"/>
  <c r="BX219" i="5"/>
  <c r="BW219" i="5"/>
  <c r="BV219" i="5"/>
  <c r="BU219" i="5"/>
  <c r="BT219" i="5"/>
  <c r="BS219" i="5"/>
  <c r="BQ219" i="5"/>
  <c r="BN219" i="5"/>
  <c r="BM219" i="5"/>
  <c r="BL219" i="5"/>
  <c r="BK219" i="5"/>
  <c r="BJ219" i="5"/>
  <c r="BI219" i="5"/>
  <c r="BH219" i="5"/>
  <c r="BG219" i="5"/>
  <c r="BF219" i="5"/>
  <c r="AW219" i="5"/>
  <c r="AV219" i="5"/>
  <c r="AU219" i="5"/>
  <c r="AT219" i="5"/>
  <c r="AS219" i="5"/>
  <c r="AR219" i="5"/>
  <c r="AQ219" i="5"/>
  <c r="AP219" i="5"/>
  <c r="AO219" i="5"/>
  <c r="AN219" i="5"/>
  <c r="AM219" i="5"/>
  <c r="AL219" i="5"/>
  <c r="AK219" i="5"/>
  <c r="AJ219" i="5"/>
  <c r="AF219" i="5"/>
  <c r="AC219" i="5"/>
  <c r="AB219" i="5"/>
  <c r="AA219" i="5"/>
  <c r="CM217" i="5"/>
  <c r="CL217" i="5"/>
  <c r="CK217" i="5"/>
  <c r="CJ217" i="5"/>
  <c r="CI217" i="5"/>
  <c r="CH217" i="5"/>
  <c r="CG217" i="5"/>
  <c r="CF217" i="5"/>
  <c r="CE217" i="5"/>
  <c r="CD217" i="5"/>
  <c r="CC217" i="5"/>
  <c r="CB217" i="5"/>
  <c r="CA217" i="5"/>
  <c r="BZ217" i="5"/>
  <c r="BY217" i="5"/>
  <c r="BX217" i="5"/>
  <c r="BW217" i="5"/>
  <c r="BV217" i="5"/>
  <c r="BU217" i="5"/>
  <c r="BT217" i="5"/>
  <c r="BS217" i="5"/>
  <c r="BQ217" i="5"/>
  <c r="BN217" i="5"/>
  <c r="BM217" i="5"/>
  <c r="BL217" i="5"/>
  <c r="BK217" i="5"/>
  <c r="BJ217" i="5"/>
  <c r="BI217" i="5"/>
  <c r="BH217" i="5"/>
  <c r="BG217" i="5"/>
  <c r="BF217" i="5"/>
  <c r="AW217" i="5"/>
  <c r="AV217" i="5"/>
  <c r="AU217" i="5"/>
  <c r="AT217" i="5"/>
  <c r="AS217" i="5"/>
  <c r="AR217" i="5"/>
  <c r="AQ217" i="5"/>
  <c r="AP217" i="5"/>
  <c r="AO217" i="5"/>
  <c r="AN217" i="5"/>
  <c r="AM217" i="5"/>
  <c r="AL217" i="5"/>
  <c r="AK217" i="5"/>
  <c r="AJ217" i="5"/>
  <c r="AF217" i="5"/>
  <c r="AC217" i="5"/>
  <c r="AB217" i="5"/>
  <c r="AA217" i="5"/>
  <c r="CM215" i="5"/>
  <c r="CL215" i="5"/>
  <c r="CK215" i="5"/>
  <c r="CJ215" i="5"/>
  <c r="CI215" i="5"/>
  <c r="CH215" i="5"/>
  <c r="CG215" i="5"/>
  <c r="CF215" i="5"/>
  <c r="CE215" i="5"/>
  <c r="CD215" i="5"/>
  <c r="CC215" i="5"/>
  <c r="CB215" i="5"/>
  <c r="CA215" i="5"/>
  <c r="BZ215" i="5"/>
  <c r="BY215" i="5"/>
  <c r="BX215" i="5"/>
  <c r="BW215" i="5"/>
  <c r="BV215" i="5"/>
  <c r="BU215" i="5"/>
  <c r="BT215" i="5"/>
  <c r="BS215" i="5"/>
  <c r="BQ215" i="5"/>
  <c r="BN215" i="5"/>
  <c r="BM215" i="5"/>
  <c r="BL215" i="5"/>
  <c r="BK215" i="5"/>
  <c r="BJ215" i="5"/>
  <c r="BI215" i="5"/>
  <c r="BH215" i="5"/>
  <c r="BG215" i="5"/>
  <c r="BF215" i="5"/>
  <c r="AW215" i="5"/>
  <c r="AV215" i="5"/>
  <c r="AU215" i="5"/>
  <c r="AT215" i="5"/>
  <c r="AS215" i="5"/>
  <c r="AR215" i="5"/>
  <c r="AQ215" i="5"/>
  <c r="AP215" i="5"/>
  <c r="AO215" i="5"/>
  <c r="AN215" i="5"/>
  <c r="AM215" i="5"/>
  <c r="AL215" i="5"/>
  <c r="AK215" i="5"/>
  <c r="AJ215" i="5"/>
  <c r="AF215" i="5"/>
  <c r="AC215" i="5"/>
  <c r="AB215" i="5"/>
  <c r="AA215" i="5"/>
  <c r="CM213" i="5"/>
  <c r="CL213" i="5"/>
  <c r="CK213" i="5"/>
  <c r="CJ213" i="5"/>
  <c r="CI213" i="5"/>
  <c r="CH213" i="5"/>
  <c r="CG213" i="5"/>
  <c r="CF213" i="5"/>
  <c r="CE213" i="5"/>
  <c r="CD213" i="5"/>
  <c r="CC213" i="5"/>
  <c r="CB213" i="5"/>
  <c r="CA213" i="5"/>
  <c r="BZ213" i="5"/>
  <c r="BY213" i="5"/>
  <c r="BX213" i="5"/>
  <c r="BW213" i="5"/>
  <c r="BV213" i="5"/>
  <c r="BU213" i="5"/>
  <c r="BT213" i="5"/>
  <c r="BS213" i="5"/>
  <c r="BQ213" i="5"/>
  <c r="BN213" i="5"/>
  <c r="BM213" i="5"/>
  <c r="BL213" i="5"/>
  <c r="BK213" i="5"/>
  <c r="BJ213" i="5"/>
  <c r="BI213" i="5"/>
  <c r="BH213" i="5"/>
  <c r="BG213" i="5"/>
  <c r="BF213" i="5"/>
  <c r="AW213" i="5"/>
  <c r="AV213" i="5"/>
  <c r="AU213" i="5"/>
  <c r="AT213" i="5"/>
  <c r="AS213" i="5"/>
  <c r="AR213" i="5"/>
  <c r="AQ213" i="5"/>
  <c r="AP213" i="5"/>
  <c r="AO213" i="5"/>
  <c r="AN213" i="5"/>
  <c r="AM213" i="5"/>
  <c r="AL213" i="5"/>
  <c r="AK213" i="5"/>
  <c r="AJ213" i="5"/>
  <c r="AF213" i="5"/>
  <c r="AC213" i="5"/>
  <c r="AB213" i="5"/>
  <c r="AA213" i="5"/>
  <c r="CM211" i="5"/>
  <c r="CL211" i="5"/>
  <c r="CK211" i="5"/>
  <c r="CJ211" i="5"/>
  <c r="CI211" i="5"/>
  <c r="CH211" i="5"/>
  <c r="CG211" i="5"/>
  <c r="CF211" i="5"/>
  <c r="CE211" i="5"/>
  <c r="CD211" i="5"/>
  <c r="CC211" i="5"/>
  <c r="CB211" i="5"/>
  <c r="CA211" i="5"/>
  <c r="BZ211" i="5"/>
  <c r="BY211" i="5"/>
  <c r="BX211" i="5"/>
  <c r="BW211" i="5"/>
  <c r="BV211" i="5"/>
  <c r="BU211" i="5"/>
  <c r="BT211" i="5"/>
  <c r="BS211" i="5"/>
  <c r="BQ211" i="5"/>
  <c r="BN211" i="5"/>
  <c r="BM211" i="5"/>
  <c r="BL211" i="5"/>
  <c r="BK211" i="5"/>
  <c r="BJ211" i="5"/>
  <c r="BI211" i="5"/>
  <c r="BH211" i="5"/>
  <c r="BG211" i="5"/>
  <c r="BF211" i="5"/>
  <c r="AW211" i="5"/>
  <c r="AV211" i="5"/>
  <c r="AU211" i="5"/>
  <c r="AT211" i="5"/>
  <c r="AS211" i="5"/>
  <c r="AR211" i="5"/>
  <c r="AQ211" i="5"/>
  <c r="AP211" i="5"/>
  <c r="AO211" i="5"/>
  <c r="AN211" i="5"/>
  <c r="AM211" i="5"/>
  <c r="AL211" i="5"/>
  <c r="AK211" i="5"/>
  <c r="AJ211" i="5"/>
  <c r="AF211" i="5"/>
  <c r="AC211" i="5"/>
  <c r="AB211" i="5"/>
  <c r="AA211" i="5"/>
  <c r="CM161" i="5"/>
  <c r="CL161" i="5"/>
  <c r="CK161" i="5"/>
  <c r="CJ161" i="5"/>
  <c r="CI161" i="5"/>
  <c r="CH161" i="5"/>
  <c r="CG161" i="5"/>
  <c r="CF161" i="5"/>
  <c r="CE161" i="5"/>
  <c r="CD161" i="5"/>
  <c r="CC161" i="5"/>
  <c r="CB161" i="5"/>
  <c r="CA161" i="5"/>
  <c r="BZ161" i="5"/>
  <c r="BY161" i="5"/>
  <c r="BX161" i="5"/>
  <c r="BW161" i="5"/>
  <c r="BV161" i="5"/>
  <c r="BU161" i="5"/>
  <c r="BT161" i="5"/>
  <c r="BS161" i="5"/>
  <c r="BQ161" i="5"/>
  <c r="BN161" i="5"/>
  <c r="BM161" i="5"/>
  <c r="BL161" i="5"/>
  <c r="BK161" i="5"/>
  <c r="BJ161" i="5"/>
  <c r="BI161" i="5"/>
  <c r="BH161" i="5"/>
  <c r="BG161" i="5"/>
  <c r="BF161" i="5"/>
  <c r="AW161" i="5"/>
  <c r="AV161" i="5"/>
  <c r="AU161" i="5"/>
  <c r="AT161" i="5"/>
  <c r="AS161" i="5"/>
  <c r="AR161" i="5"/>
  <c r="AQ161" i="5"/>
  <c r="AP161" i="5"/>
  <c r="AO161" i="5"/>
  <c r="AN161" i="5"/>
  <c r="AM161" i="5"/>
  <c r="AL161" i="5"/>
  <c r="AK161" i="5"/>
  <c r="AJ161" i="5"/>
  <c r="AF161" i="5"/>
  <c r="AC161" i="5"/>
  <c r="AB161" i="5"/>
  <c r="AA161" i="5"/>
  <c r="CM159" i="5"/>
  <c r="CL159" i="5"/>
  <c r="CK159" i="5"/>
  <c r="CJ159" i="5"/>
  <c r="CI159" i="5"/>
  <c r="CH159" i="5"/>
  <c r="CG159" i="5"/>
  <c r="CF159" i="5"/>
  <c r="CE159" i="5"/>
  <c r="CD159" i="5"/>
  <c r="CC159" i="5"/>
  <c r="CB159" i="5"/>
  <c r="CA159" i="5"/>
  <c r="BZ159" i="5"/>
  <c r="BY159" i="5"/>
  <c r="BX159" i="5"/>
  <c r="BW159" i="5"/>
  <c r="BV159" i="5"/>
  <c r="BU159" i="5"/>
  <c r="BT159" i="5"/>
  <c r="BS159" i="5"/>
  <c r="BQ159" i="5"/>
  <c r="BN159" i="5"/>
  <c r="BM159" i="5"/>
  <c r="BL159" i="5"/>
  <c r="BK159" i="5"/>
  <c r="BJ159" i="5"/>
  <c r="BI159" i="5"/>
  <c r="BH159" i="5"/>
  <c r="BG159" i="5"/>
  <c r="BF159" i="5"/>
  <c r="AW159" i="5"/>
  <c r="AV159" i="5"/>
  <c r="AU159" i="5"/>
  <c r="AT159" i="5"/>
  <c r="AS159" i="5"/>
  <c r="AR159" i="5"/>
  <c r="AQ159" i="5"/>
  <c r="AP159" i="5"/>
  <c r="AO159" i="5"/>
  <c r="AN159" i="5"/>
  <c r="AM159" i="5"/>
  <c r="AL159" i="5"/>
  <c r="AK159" i="5"/>
  <c r="AJ159" i="5"/>
  <c r="AF159" i="5"/>
  <c r="AC159" i="5"/>
  <c r="AB159" i="5"/>
  <c r="AA159" i="5"/>
  <c r="CM157" i="5"/>
  <c r="CL157" i="5"/>
  <c r="CK157" i="5"/>
  <c r="CJ157" i="5"/>
  <c r="CI157" i="5"/>
  <c r="CH157" i="5"/>
  <c r="CG157" i="5"/>
  <c r="CF157" i="5"/>
  <c r="CE157" i="5"/>
  <c r="CD157" i="5"/>
  <c r="CC157" i="5"/>
  <c r="CB157" i="5"/>
  <c r="CA157" i="5"/>
  <c r="BZ157" i="5"/>
  <c r="BY157" i="5"/>
  <c r="BX157" i="5"/>
  <c r="BW157" i="5"/>
  <c r="BV157" i="5"/>
  <c r="BU157" i="5"/>
  <c r="BT157" i="5"/>
  <c r="BS157" i="5"/>
  <c r="BQ157" i="5"/>
  <c r="BN157" i="5"/>
  <c r="BM157" i="5"/>
  <c r="BL157" i="5"/>
  <c r="BK157" i="5"/>
  <c r="BJ157" i="5"/>
  <c r="BI157" i="5"/>
  <c r="BH157" i="5"/>
  <c r="BG157" i="5"/>
  <c r="BF157" i="5"/>
  <c r="AW157" i="5"/>
  <c r="AV157" i="5"/>
  <c r="AU157" i="5"/>
  <c r="AT157" i="5"/>
  <c r="AS157" i="5"/>
  <c r="AR157" i="5"/>
  <c r="AQ157" i="5"/>
  <c r="AP157" i="5"/>
  <c r="AO157" i="5"/>
  <c r="AN157" i="5"/>
  <c r="AM157" i="5"/>
  <c r="AL157" i="5"/>
  <c r="AK157" i="5"/>
  <c r="AJ157" i="5"/>
  <c r="AF157" i="5"/>
  <c r="AC157" i="5"/>
  <c r="AB157" i="5"/>
  <c r="AA157" i="5"/>
  <c r="K3" i="12" l="1"/>
  <c r="AP9" i="5"/>
  <c r="AP11" i="5"/>
  <c r="AP13" i="5"/>
  <c r="AP15" i="5"/>
  <c r="AP17" i="5"/>
  <c r="AP19" i="5"/>
  <c r="AP21" i="5"/>
  <c r="AP23" i="5"/>
  <c r="AP25" i="5"/>
  <c r="AP28" i="5"/>
  <c r="AP31" i="5"/>
  <c r="AP33" i="5"/>
  <c r="AP35" i="5"/>
  <c r="AP37" i="5"/>
  <c r="AP39" i="5"/>
  <c r="AP41" i="5"/>
  <c r="AP43" i="5"/>
  <c r="AP45" i="5"/>
  <c r="AP48" i="5"/>
  <c r="AP50" i="5"/>
  <c r="AP52" i="5"/>
  <c r="AP54" i="5"/>
  <c r="AP56" i="5"/>
  <c r="AP58" i="5"/>
  <c r="AP60" i="5"/>
  <c r="AP62" i="5"/>
  <c r="AP64" i="5"/>
  <c r="AP66" i="5"/>
  <c r="AP67" i="5"/>
  <c r="AP70" i="5"/>
  <c r="AP72" i="5"/>
  <c r="AP73" i="5"/>
  <c r="AP76" i="5"/>
  <c r="AP78" i="5"/>
  <c r="AP80" i="5"/>
  <c r="AP83" i="5"/>
  <c r="AP85" i="5"/>
  <c r="AP87" i="5"/>
  <c r="AP89" i="5"/>
  <c r="AP91" i="5"/>
  <c r="AP93" i="5"/>
  <c r="AP95" i="5"/>
  <c r="AP97" i="5"/>
  <c r="AP100" i="5"/>
  <c r="AP104" i="5"/>
  <c r="AP106" i="5"/>
  <c r="AP108" i="5"/>
  <c r="AP110" i="5"/>
  <c r="AP112" i="5"/>
  <c r="AP114" i="5"/>
  <c r="AP116" i="5"/>
  <c r="AP118" i="5"/>
  <c r="AP120" i="5"/>
  <c r="AP121" i="5"/>
  <c r="AP124" i="5"/>
  <c r="AP126" i="5"/>
  <c r="AP128" i="5"/>
  <c r="AP131" i="5"/>
  <c r="AP133" i="5"/>
  <c r="AP135" i="5"/>
  <c r="AP137" i="5"/>
  <c r="AP139" i="5"/>
  <c r="AP141" i="5"/>
  <c r="AP143" i="5"/>
  <c r="AP145" i="5"/>
  <c r="AP146" i="5"/>
  <c r="AP149" i="5"/>
  <c r="AP151" i="5"/>
  <c r="AP153" i="5"/>
  <c r="AP155" i="5"/>
  <c r="AP163" i="5"/>
  <c r="AP166" i="5"/>
  <c r="AP168" i="5"/>
  <c r="AP170" i="5"/>
  <c r="AP172" i="5"/>
  <c r="AP174" i="5"/>
  <c r="AP176" i="5"/>
  <c r="AP178" i="5"/>
  <c r="AP180" i="5"/>
  <c r="AP182" i="5"/>
  <c r="AP184" i="5"/>
  <c r="AP186" i="5"/>
  <c r="AP188" i="5"/>
  <c r="AP190" i="5"/>
  <c r="AP192" i="5"/>
  <c r="AP194" i="5"/>
  <c r="AP196" i="5"/>
  <c r="AP198" i="5"/>
  <c r="AP201" i="5"/>
  <c r="AP203" i="5"/>
  <c r="AP205" i="5"/>
  <c r="AP207" i="5"/>
  <c r="AP209" i="5"/>
  <c r="AP227" i="5"/>
  <c r="AP230" i="5"/>
  <c r="AP232" i="5"/>
  <c r="AP234" i="5"/>
  <c r="AP236" i="5"/>
  <c r="AP238" i="5"/>
  <c r="AP240" i="5"/>
  <c r="AP241" i="5"/>
  <c r="AP243" i="5"/>
  <c r="AP246" i="5"/>
  <c r="AP248" i="5"/>
  <c r="AP250" i="5"/>
  <c r="AP252" i="5"/>
  <c r="AP253" i="5"/>
  <c r="AP256" i="5"/>
  <c r="AP259" i="5"/>
  <c r="AP261" i="5"/>
  <c r="AP263" i="5"/>
  <c r="AP265" i="5"/>
  <c r="AP267" i="5"/>
  <c r="AP269" i="5"/>
  <c r="AP271" i="5"/>
  <c r="AP274" i="5"/>
  <c r="AP276" i="5"/>
  <c r="AP278" i="5"/>
  <c r="AP280" i="5"/>
  <c r="AP282" i="5"/>
  <c r="AP284" i="5"/>
  <c r="AP286" i="5"/>
  <c r="AP288" i="5"/>
  <c r="AP290" i="5"/>
  <c r="AP293" i="5"/>
  <c r="AP295" i="5"/>
  <c r="AP297" i="5"/>
  <c r="AP299" i="5"/>
  <c r="AP301" i="5"/>
  <c r="AP303" i="5"/>
  <c r="AP305" i="5"/>
  <c r="AP329" i="5"/>
  <c r="AP331" i="5"/>
  <c r="AP333" i="5"/>
  <c r="AP335" i="5"/>
  <c r="AP337" i="5"/>
  <c r="AP339" i="5"/>
  <c r="AP341" i="5"/>
  <c r="AA11" i="5"/>
  <c r="AA13" i="5"/>
  <c r="AA15" i="5"/>
  <c r="AA17" i="5"/>
  <c r="AA19" i="5"/>
  <c r="AA21" i="5"/>
  <c r="AA23" i="5"/>
  <c r="AA25" i="5"/>
  <c r="AA48" i="5"/>
  <c r="AA52" i="5"/>
  <c r="AA54" i="5"/>
  <c r="AA56" i="5"/>
  <c r="AA58" i="5"/>
  <c r="AA60" i="5"/>
  <c r="AA62" i="5"/>
  <c r="AA64" i="5"/>
  <c r="AA66" i="5"/>
  <c r="AA70" i="5"/>
  <c r="AA72" i="5"/>
  <c r="AA73" i="5"/>
  <c r="AA76" i="5"/>
  <c r="AA78" i="5"/>
  <c r="AA83" i="5"/>
  <c r="AA85" i="5"/>
  <c r="AA87" i="5"/>
  <c r="AA89" i="5"/>
  <c r="AA91" i="5"/>
  <c r="AA93" i="5"/>
  <c r="AA97" i="5"/>
  <c r="AA100" i="5"/>
  <c r="AA104" i="5"/>
  <c r="AA106" i="5"/>
  <c r="AA108" i="5"/>
  <c r="AA110" i="5"/>
  <c r="AA112" i="5"/>
  <c r="AA114" i="5"/>
  <c r="AA116" i="5"/>
  <c r="AA118" i="5"/>
  <c r="AA120" i="5"/>
  <c r="AA121" i="5"/>
  <c r="AA124" i="5"/>
  <c r="AA126" i="5"/>
  <c r="AA128" i="5"/>
  <c r="AA131" i="5"/>
  <c r="AA133" i="5"/>
  <c r="AA135" i="5"/>
  <c r="AA137" i="5"/>
  <c r="AA139" i="5"/>
  <c r="AA141" i="5"/>
  <c r="AA143" i="5"/>
  <c r="AA145" i="5"/>
  <c r="AA146" i="5"/>
  <c r="AA149" i="5"/>
  <c r="AA151" i="5"/>
  <c r="AA153" i="5"/>
  <c r="AA155" i="5"/>
  <c r="AA163" i="5"/>
  <c r="AA168" i="5"/>
  <c r="AA170" i="5"/>
  <c r="AA172" i="5"/>
  <c r="AA174" i="5"/>
  <c r="AA176" i="5"/>
  <c r="AA178" i="5"/>
  <c r="AA180" i="5"/>
  <c r="AA182" i="5"/>
  <c r="AA184" i="5"/>
  <c r="AA186" i="5"/>
  <c r="AA188" i="5"/>
  <c r="AA190" i="5"/>
  <c r="AA192" i="5"/>
  <c r="AA194" i="5"/>
  <c r="AA196" i="5"/>
  <c r="AA198" i="5"/>
  <c r="AA201" i="5"/>
  <c r="AA203" i="5"/>
  <c r="AA205" i="5"/>
  <c r="AA207" i="5"/>
  <c r="AA209" i="5"/>
  <c r="AA227" i="5"/>
  <c r="AA230" i="5"/>
  <c r="AA234" i="5"/>
  <c r="AA236" i="5"/>
  <c r="AA238" i="5"/>
  <c r="AA240" i="5"/>
  <c r="AA241" i="5"/>
  <c r="AA243" i="5"/>
  <c r="AA246" i="5"/>
  <c r="AA248" i="5"/>
  <c r="AA250" i="5"/>
  <c r="AA252" i="5"/>
  <c r="AA253" i="5"/>
  <c r="AA256" i="5"/>
  <c r="AA259" i="5"/>
  <c r="AA261" i="5"/>
  <c r="AA263" i="5"/>
  <c r="AA265" i="5"/>
  <c r="AA267" i="5"/>
  <c r="AA269" i="5"/>
  <c r="AA271" i="5"/>
  <c r="AA274" i="5"/>
  <c r="AA276" i="5"/>
  <c r="AA278" i="5"/>
  <c r="AA280" i="5"/>
  <c r="AA282" i="5"/>
  <c r="AA284" i="5"/>
  <c r="AA286" i="5"/>
  <c r="AA288" i="5"/>
  <c r="AA290" i="5"/>
  <c r="AA293" i="5"/>
  <c r="AA295" i="5"/>
  <c r="AA297" i="5"/>
  <c r="AA299" i="5"/>
  <c r="AA301" i="5"/>
  <c r="AA303" i="5"/>
  <c r="AA305" i="5"/>
  <c r="AA329" i="5"/>
  <c r="AB9" i="5"/>
  <c r="AC9" i="5"/>
  <c r="AJ9" i="5"/>
  <c r="AK9" i="5"/>
  <c r="AL9" i="5"/>
  <c r="AM9" i="5"/>
  <c r="AN9" i="5"/>
  <c r="AO9" i="5"/>
  <c r="AQ9" i="5"/>
  <c r="AR9" i="5"/>
  <c r="AS9" i="5"/>
  <c r="AT9" i="5"/>
  <c r="AU9" i="5"/>
  <c r="AV9" i="5"/>
  <c r="AW9" i="5"/>
  <c r="BF9" i="5"/>
  <c r="BG9" i="5"/>
  <c r="BH9" i="5"/>
  <c r="BI9" i="5"/>
  <c r="BJ9" i="5"/>
  <c r="BK9" i="5"/>
  <c r="BL9" i="5"/>
  <c r="BM9" i="5"/>
  <c r="BN9" i="5"/>
  <c r="BQ9" i="5"/>
  <c r="BS9" i="5"/>
  <c r="BT9" i="5"/>
  <c r="BU9" i="5"/>
  <c r="BV9" i="5"/>
  <c r="BW9" i="5"/>
  <c r="BX9" i="5"/>
  <c r="BY9" i="5"/>
  <c r="BZ9" i="5"/>
  <c r="CA9" i="5"/>
  <c r="CB9" i="5"/>
  <c r="CC9" i="5"/>
  <c r="CD9" i="5"/>
  <c r="CE9" i="5"/>
  <c r="CF9" i="5"/>
  <c r="CG9" i="5"/>
  <c r="CH9" i="5"/>
  <c r="CI9" i="5"/>
  <c r="CJ9" i="5"/>
  <c r="CK9" i="5"/>
  <c r="CL9" i="5"/>
  <c r="CM9" i="5"/>
  <c r="AB11" i="5"/>
  <c r="AC11" i="5"/>
  <c r="AF11" i="5"/>
  <c r="AJ11" i="5"/>
  <c r="AK11" i="5"/>
  <c r="AL11" i="5"/>
  <c r="AM11" i="5"/>
  <c r="AN11" i="5"/>
  <c r="AO11" i="5"/>
  <c r="AQ11" i="5"/>
  <c r="AR11" i="5"/>
  <c r="AS11" i="5"/>
  <c r="AT11" i="5"/>
  <c r="AU11" i="5"/>
  <c r="AV11" i="5"/>
  <c r="AW11" i="5"/>
  <c r="BF11" i="5"/>
  <c r="BG11" i="5"/>
  <c r="BH11" i="5"/>
  <c r="BI11" i="5"/>
  <c r="BJ11" i="5"/>
  <c r="BK11" i="5"/>
  <c r="BL11" i="5"/>
  <c r="BM11" i="5"/>
  <c r="BN11" i="5"/>
  <c r="BQ11" i="5"/>
  <c r="BS11" i="5"/>
  <c r="BT11" i="5"/>
  <c r="BU11" i="5"/>
  <c r="BV11" i="5"/>
  <c r="BW11" i="5"/>
  <c r="BX11" i="5"/>
  <c r="BY11" i="5"/>
  <c r="BZ11" i="5"/>
  <c r="CA11" i="5"/>
  <c r="CB11" i="5"/>
  <c r="CC11" i="5"/>
  <c r="CD11" i="5"/>
  <c r="CE11" i="5"/>
  <c r="CF11" i="5"/>
  <c r="CG11" i="5"/>
  <c r="CH11" i="5"/>
  <c r="CI11" i="5"/>
  <c r="CJ11" i="5"/>
  <c r="CK11" i="5"/>
  <c r="CL11" i="5"/>
  <c r="CM11" i="5"/>
  <c r="AB13" i="5"/>
  <c r="AC13" i="5"/>
  <c r="AF13" i="5"/>
  <c r="AJ13" i="5"/>
  <c r="AK13" i="5"/>
  <c r="AL13" i="5"/>
  <c r="AM13" i="5"/>
  <c r="AN13" i="5"/>
  <c r="AO13" i="5"/>
  <c r="AQ13" i="5"/>
  <c r="AR13" i="5"/>
  <c r="AS13" i="5"/>
  <c r="AT13" i="5"/>
  <c r="AU13" i="5"/>
  <c r="AV13" i="5"/>
  <c r="AW13" i="5"/>
  <c r="BF13" i="5"/>
  <c r="BG13" i="5"/>
  <c r="BH13" i="5"/>
  <c r="BI13" i="5"/>
  <c r="BJ13" i="5"/>
  <c r="BK13" i="5"/>
  <c r="BL13" i="5"/>
  <c r="BM13" i="5"/>
  <c r="BN13" i="5"/>
  <c r="BQ13" i="5"/>
  <c r="BS13" i="5"/>
  <c r="BT13" i="5"/>
  <c r="BU13" i="5"/>
  <c r="BV13" i="5"/>
  <c r="BW13" i="5"/>
  <c r="BX13" i="5"/>
  <c r="BY13" i="5"/>
  <c r="BZ13" i="5"/>
  <c r="CA13" i="5"/>
  <c r="CB13" i="5"/>
  <c r="CC13" i="5"/>
  <c r="CD13" i="5"/>
  <c r="CE13" i="5"/>
  <c r="CF13" i="5"/>
  <c r="CG13" i="5"/>
  <c r="CH13" i="5"/>
  <c r="CI13" i="5"/>
  <c r="CJ13" i="5"/>
  <c r="CK13" i="5"/>
  <c r="CL13" i="5"/>
  <c r="CM13" i="5"/>
  <c r="AB15" i="5"/>
  <c r="AC15" i="5"/>
  <c r="AF15" i="5"/>
  <c r="AI15" i="5"/>
  <c r="AJ15" i="5"/>
  <c r="AK15" i="5"/>
  <c r="AL15" i="5"/>
  <c r="AM15" i="5"/>
  <c r="AN15" i="5"/>
  <c r="AO15" i="5"/>
  <c r="AQ15" i="5"/>
  <c r="AR15" i="5"/>
  <c r="AS15" i="5"/>
  <c r="AT15" i="5"/>
  <c r="AU15" i="5"/>
  <c r="AV15" i="5"/>
  <c r="AW15" i="5"/>
  <c r="BF15" i="5"/>
  <c r="BG15" i="5"/>
  <c r="BH15" i="5"/>
  <c r="BI15" i="5"/>
  <c r="BJ15" i="5"/>
  <c r="BK15" i="5"/>
  <c r="BL15" i="5"/>
  <c r="BM15" i="5"/>
  <c r="BN15" i="5"/>
  <c r="BQ15" i="5"/>
  <c r="BS15" i="5"/>
  <c r="BT15" i="5"/>
  <c r="BU15" i="5"/>
  <c r="BV15" i="5"/>
  <c r="BW15" i="5"/>
  <c r="BX15" i="5"/>
  <c r="BY15" i="5"/>
  <c r="BZ15" i="5"/>
  <c r="CA15" i="5"/>
  <c r="CB15" i="5"/>
  <c r="CC15" i="5"/>
  <c r="CD15" i="5"/>
  <c r="CE15" i="5"/>
  <c r="CF15" i="5"/>
  <c r="CG15" i="5"/>
  <c r="CH15" i="5"/>
  <c r="CI15" i="5"/>
  <c r="CJ15" i="5"/>
  <c r="CK15" i="5"/>
  <c r="CL15" i="5"/>
  <c r="CM15" i="5"/>
  <c r="AB17" i="5"/>
  <c r="AC17" i="5"/>
  <c r="AF17" i="5"/>
  <c r="AI17" i="5"/>
  <c r="AJ17" i="5"/>
  <c r="AK17" i="5"/>
  <c r="AL17" i="5"/>
  <c r="AM17" i="5"/>
  <c r="AN17" i="5"/>
  <c r="AO17" i="5"/>
  <c r="AQ17" i="5"/>
  <c r="AR17" i="5"/>
  <c r="AS17" i="5"/>
  <c r="AT17" i="5"/>
  <c r="AU17" i="5"/>
  <c r="AV17" i="5"/>
  <c r="AW17" i="5"/>
  <c r="BF17" i="5"/>
  <c r="BG17" i="5"/>
  <c r="BH17" i="5"/>
  <c r="BI17" i="5"/>
  <c r="BJ17" i="5"/>
  <c r="BK17" i="5"/>
  <c r="BL17" i="5"/>
  <c r="BM17" i="5"/>
  <c r="BN17" i="5"/>
  <c r="BQ17" i="5"/>
  <c r="BS17" i="5"/>
  <c r="BT17" i="5"/>
  <c r="BU17" i="5"/>
  <c r="BV17" i="5"/>
  <c r="BW17" i="5"/>
  <c r="BX17" i="5"/>
  <c r="BY17" i="5"/>
  <c r="BZ17" i="5"/>
  <c r="CA17" i="5"/>
  <c r="CB17" i="5"/>
  <c r="CC17" i="5"/>
  <c r="CD17" i="5"/>
  <c r="CE17" i="5"/>
  <c r="CF17" i="5"/>
  <c r="CG17" i="5"/>
  <c r="CH17" i="5"/>
  <c r="CI17" i="5"/>
  <c r="CJ17" i="5"/>
  <c r="CK17" i="5"/>
  <c r="CL17" i="5"/>
  <c r="CM17" i="5"/>
  <c r="AB19" i="5"/>
  <c r="AC19" i="5"/>
  <c r="AF19" i="5"/>
  <c r="AI19" i="5"/>
  <c r="AJ19" i="5"/>
  <c r="AK19" i="5"/>
  <c r="AL19" i="5"/>
  <c r="AM19" i="5"/>
  <c r="AN19" i="5"/>
  <c r="AO19" i="5"/>
  <c r="AQ19" i="5"/>
  <c r="AR19" i="5"/>
  <c r="AS19" i="5"/>
  <c r="AT19" i="5"/>
  <c r="AU19" i="5"/>
  <c r="AV19" i="5"/>
  <c r="AW19" i="5"/>
  <c r="BF19" i="5"/>
  <c r="BG19" i="5"/>
  <c r="BH19" i="5"/>
  <c r="BI19" i="5"/>
  <c r="BJ19" i="5"/>
  <c r="BK19" i="5"/>
  <c r="BL19" i="5"/>
  <c r="BM19" i="5"/>
  <c r="BN19" i="5"/>
  <c r="BQ19" i="5"/>
  <c r="BS19" i="5"/>
  <c r="BT19" i="5"/>
  <c r="BU19" i="5"/>
  <c r="BV19" i="5"/>
  <c r="BW19" i="5"/>
  <c r="BX19" i="5"/>
  <c r="BY19" i="5"/>
  <c r="BZ19" i="5"/>
  <c r="CA19" i="5"/>
  <c r="CB19" i="5"/>
  <c r="CC19" i="5"/>
  <c r="CD19" i="5"/>
  <c r="CE19" i="5"/>
  <c r="CF19" i="5"/>
  <c r="CG19" i="5"/>
  <c r="CH19" i="5"/>
  <c r="CI19" i="5"/>
  <c r="CJ19" i="5"/>
  <c r="CK19" i="5"/>
  <c r="CL19" i="5"/>
  <c r="CM19" i="5"/>
  <c r="AB21" i="5"/>
  <c r="AC21" i="5"/>
  <c r="AF21" i="5"/>
  <c r="AI21" i="5"/>
  <c r="AJ21" i="5"/>
  <c r="AK21" i="5"/>
  <c r="AL21" i="5"/>
  <c r="AM21" i="5"/>
  <c r="AN21" i="5"/>
  <c r="AO21" i="5"/>
  <c r="AQ21" i="5"/>
  <c r="AR21" i="5"/>
  <c r="AS21" i="5"/>
  <c r="AT21" i="5"/>
  <c r="AU21" i="5"/>
  <c r="AV21" i="5"/>
  <c r="AW21" i="5"/>
  <c r="BF21" i="5"/>
  <c r="BG21" i="5"/>
  <c r="BH21" i="5"/>
  <c r="BI21" i="5"/>
  <c r="BJ21" i="5"/>
  <c r="BK21" i="5"/>
  <c r="BL21" i="5"/>
  <c r="BM21" i="5"/>
  <c r="BN21" i="5"/>
  <c r="BQ21" i="5"/>
  <c r="BS21" i="5"/>
  <c r="BT21" i="5"/>
  <c r="BU21" i="5"/>
  <c r="BV21" i="5"/>
  <c r="BW21" i="5"/>
  <c r="BX21" i="5"/>
  <c r="BY21" i="5"/>
  <c r="BZ21" i="5"/>
  <c r="CA21" i="5"/>
  <c r="CB21" i="5"/>
  <c r="CC21" i="5"/>
  <c r="CD21" i="5"/>
  <c r="CE21" i="5"/>
  <c r="CF21" i="5"/>
  <c r="CG21" i="5"/>
  <c r="CH21" i="5"/>
  <c r="CI21" i="5"/>
  <c r="CJ21" i="5"/>
  <c r="CK21" i="5"/>
  <c r="CL21" i="5"/>
  <c r="CM21" i="5"/>
  <c r="AB23" i="5"/>
  <c r="AC23" i="5"/>
  <c r="AF23" i="5"/>
  <c r="AI23" i="5"/>
  <c r="AJ23" i="5"/>
  <c r="AK23" i="5"/>
  <c r="AL23" i="5"/>
  <c r="AM23" i="5"/>
  <c r="AN23" i="5"/>
  <c r="AO23" i="5"/>
  <c r="AQ23" i="5"/>
  <c r="AR23" i="5"/>
  <c r="AS23" i="5"/>
  <c r="AT23" i="5"/>
  <c r="AU23" i="5"/>
  <c r="AV23" i="5"/>
  <c r="AW23" i="5"/>
  <c r="BF23" i="5"/>
  <c r="BG23" i="5"/>
  <c r="BH23" i="5"/>
  <c r="BI23" i="5"/>
  <c r="BJ23" i="5"/>
  <c r="BK23" i="5"/>
  <c r="BL23" i="5"/>
  <c r="BM23" i="5"/>
  <c r="BN23" i="5"/>
  <c r="BQ23" i="5"/>
  <c r="BS23" i="5"/>
  <c r="BT23" i="5"/>
  <c r="BU23" i="5"/>
  <c r="BV23" i="5"/>
  <c r="BW23" i="5"/>
  <c r="BX23" i="5"/>
  <c r="BY23" i="5"/>
  <c r="BZ23" i="5"/>
  <c r="CA23" i="5"/>
  <c r="CB23" i="5"/>
  <c r="CC23" i="5"/>
  <c r="CD23" i="5"/>
  <c r="CE23" i="5"/>
  <c r="CF23" i="5"/>
  <c r="CG23" i="5"/>
  <c r="CH23" i="5"/>
  <c r="CI23" i="5"/>
  <c r="CJ23" i="5"/>
  <c r="CK23" i="5"/>
  <c r="CL23" i="5"/>
  <c r="CM23" i="5"/>
  <c r="AB25" i="5"/>
  <c r="AC25" i="5"/>
  <c r="AF25" i="5"/>
  <c r="AI25" i="5"/>
  <c r="AJ25" i="5"/>
  <c r="AK25" i="5"/>
  <c r="AL25" i="5"/>
  <c r="AM25" i="5"/>
  <c r="AN25" i="5"/>
  <c r="AO25" i="5"/>
  <c r="AQ25" i="5"/>
  <c r="AR25" i="5"/>
  <c r="AS25" i="5"/>
  <c r="AT25" i="5"/>
  <c r="AU25" i="5"/>
  <c r="AV25" i="5"/>
  <c r="AW25" i="5"/>
  <c r="BF25" i="5"/>
  <c r="BG25" i="5"/>
  <c r="BH25" i="5"/>
  <c r="BI25" i="5"/>
  <c r="BJ25" i="5"/>
  <c r="BK25" i="5"/>
  <c r="BL25" i="5"/>
  <c r="BM25" i="5"/>
  <c r="BN25" i="5"/>
  <c r="BQ25" i="5"/>
  <c r="BS25" i="5"/>
  <c r="BT25" i="5"/>
  <c r="BU25" i="5"/>
  <c r="BV25" i="5"/>
  <c r="BW25" i="5"/>
  <c r="BX25" i="5"/>
  <c r="BY25" i="5"/>
  <c r="BZ25" i="5"/>
  <c r="CA25" i="5"/>
  <c r="CB25" i="5"/>
  <c r="CC25" i="5"/>
  <c r="CD25" i="5"/>
  <c r="CE25" i="5"/>
  <c r="CF25" i="5"/>
  <c r="CG25" i="5"/>
  <c r="CH25" i="5"/>
  <c r="CI25" i="5"/>
  <c r="CJ25" i="5"/>
  <c r="CK25" i="5"/>
  <c r="CL25" i="5"/>
  <c r="CM25" i="5"/>
  <c r="AB28" i="5"/>
  <c r="AC28" i="5"/>
  <c r="AF28" i="5"/>
  <c r="AJ28" i="5"/>
  <c r="AK28" i="5"/>
  <c r="AL28" i="5"/>
  <c r="AM28" i="5"/>
  <c r="AN28" i="5"/>
  <c r="AO28" i="5"/>
  <c r="AQ28" i="5"/>
  <c r="AR28" i="5"/>
  <c r="AS28" i="5"/>
  <c r="AT28" i="5"/>
  <c r="AU28" i="5"/>
  <c r="AV28" i="5"/>
  <c r="AW28" i="5"/>
  <c r="BF28" i="5"/>
  <c r="BG28" i="5"/>
  <c r="BH28" i="5"/>
  <c r="BI28" i="5"/>
  <c r="BJ28" i="5"/>
  <c r="BK28" i="5"/>
  <c r="BL28" i="5"/>
  <c r="BM28" i="5"/>
  <c r="BN28" i="5"/>
  <c r="BQ28" i="5"/>
  <c r="BS28" i="5"/>
  <c r="BT28" i="5"/>
  <c r="BU28" i="5"/>
  <c r="BV28" i="5"/>
  <c r="BW28" i="5"/>
  <c r="BX28" i="5"/>
  <c r="BY28" i="5"/>
  <c r="BZ28" i="5"/>
  <c r="CA28" i="5"/>
  <c r="CB28" i="5"/>
  <c r="CC28" i="5"/>
  <c r="CD28" i="5"/>
  <c r="CE28" i="5"/>
  <c r="CF28" i="5"/>
  <c r="CG28" i="5"/>
  <c r="CH28" i="5"/>
  <c r="CI28" i="5"/>
  <c r="CJ28" i="5"/>
  <c r="CK28" i="5"/>
  <c r="CL28" i="5"/>
  <c r="CM28" i="5"/>
  <c r="BM29" i="5"/>
  <c r="BM31" i="5"/>
  <c r="BM33" i="5"/>
  <c r="BM35" i="5"/>
  <c r="BM37" i="5"/>
  <c r="BM39" i="5"/>
  <c r="BM41" i="5"/>
  <c r="BM43" i="5"/>
  <c r="BM45" i="5"/>
  <c r="BM46" i="5"/>
  <c r="BM48" i="5"/>
  <c r="BM50" i="5"/>
  <c r="BM52" i="5"/>
  <c r="BM54" i="5"/>
  <c r="BM56" i="5"/>
  <c r="BM58" i="5"/>
  <c r="BM60" i="5"/>
  <c r="BM62" i="5"/>
  <c r="BM64" i="5"/>
  <c r="BM66" i="5"/>
  <c r="BM67" i="5"/>
  <c r="BM70" i="5"/>
  <c r="BM72" i="5"/>
  <c r="BM73" i="5"/>
  <c r="BM76" i="5"/>
  <c r="BM78" i="5"/>
  <c r="BM80" i="5"/>
  <c r="BM81" i="5"/>
  <c r="BM83" i="5"/>
  <c r="BM85" i="5"/>
  <c r="BM87" i="5"/>
  <c r="BM89" i="5"/>
  <c r="BM91" i="5"/>
  <c r="BM93" i="5"/>
  <c r="BM95" i="5"/>
  <c r="BM97" i="5"/>
  <c r="BM98" i="5"/>
  <c r="BM100" i="5"/>
  <c r="BM104" i="5"/>
  <c r="BM106" i="5"/>
  <c r="BM108" i="5"/>
  <c r="BM110" i="5"/>
  <c r="BM112" i="5"/>
  <c r="BM114" i="5"/>
  <c r="BM116" i="5"/>
  <c r="BM118" i="5"/>
  <c r="BM120" i="5"/>
  <c r="BM121" i="5"/>
  <c r="BM124" i="5"/>
  <c r="BM126" i="5"/>
  <c r="BM128" i="5"/>
  <c r="BM129" i="5"/>
  <c r="BM131" i="5"/>
  <c r="BM133" i="5"/>
  <c r="BM135" i="5"/>
  <c r="BM137" i="5"/>
  <c r="BM139" i="5"/>
  <c r="BM141" i="5"/>
  <c r="BM143" i="5"/>
  <c r="BM145" i="5"/>
  <c r="BM146" i="5"/>
  <c r="BM149" i="5"/>
  <c r="BM151" i="5"/>
  <c r="BM153" i="5"/>
  <c r="BM155" i="5"/>
  <c r="BM162" i="5"/>
  <c r="BM163" i="5"/>
  <c r="BM166" i="5"/>
  <c r="BM168" i="5"/>
  <c r="BM170" i="5"/>
  <c r="BM172" i="5"/>
  <c r="BM174" i="5"/>
  <c r="BM176" i="5"/>
  <c r="BM178" i="5"/>
  <c r="BM180" i="5"/>
  <c r="BM182" i="5"/>
  <c r="BM184" i="5"/>
  <c r="BM186" i="5"/>
  <c r="BM188" i="5"/>
  <c r="BM190" i="5"/>
  <c r="BM192" i="5"/>
  <c r="BM194" i="5"/>
  <c r="BM196" i="5"/>
  <c r="BM198" i="5"/>
  <c r="BM199" i="5"/>
  <c r="BM201" i="5"/>
  <c r="BM203" i="5"/>
  <c r="BM205" i="5"/>
  <c r="BM207" i="5"/>
  <c r="BM209" i="5"/>
  <c r="BM226" i="5"/>
  <c r="BM227" i="5"/>
  <c r="BM230" i="5"/>
  <c r="BM232" i="5"/>
  <c r="BM234" i="5"/>
  <c r="BM236" i="5"/>
  <c r="BM238" i="5"/>
  <c r="BM240" i="5"/>
  <c r="BM241" i="5"/>
  <c r="BM243" i="5"/>
  <c r="BM246" i="5"/>
  <c r="BM248" i="5"/>
  <c r="BM250" i="5"/>
  <c r="BM252" i="5"/>
  <c r="BM253" i="5"/>
  <c r="BM256" i="5"/>
  <c r="BM257" i="5"/>
  <c r="BM259" i="5"/>
  <c r="BM261" i="5"/>
  <c r="BM263" i="5"/>
  <c r="BM265" i="5"/>
  <c r="BM267" i="5"/>
  <c r="BM269" i="5"/>
  <c r="BM271" i="5"/>
  <c r="BM272" i="5"/>
  <c r="BM274" i="5"/>
  <c r="BM276" i="5"/>
  <c r="BM278" i="5"/>
  <c r="BM280" i="5"/>
  <c r="BM282" i="5"/>
  <c r="BM284" i="5"/>
  <c r="BM286" i="5"/>
  <c r="BM288" i="5"/>
  <c r="BM290" i="5"/>
  <c r="BM291" i="5"/>
  <c r="BM293" i="5"/>
  <c r="BM295" i="5"/>
  <c r="BM297" i="5"/>
  <c r="BM299" i="5"/>
  <c r="BM301" i="5"/>
  <c r="BM303" i="5"/>
  <c r="BM305" i="5"/>
  <c r="BM327" i="5"/>
  <c r="BM329" i="5"/>
  <c r="BM341" i="5"/>
  <c r="CK29" i="5"/>
  <c r="CL29" i="5"/>
  <c r="CK31" i="5"/>
  <c r="CL31" i="5"/>
  <c r="CK33" i="5"/>
  <c r="CL33" i="5"/>
  <c r="CK35" i="5"/>
  <c r="CL35" i="5"/>
  <c r="CK37" i="5"/>
  <c r="CL37" i="5"/>
  <c r="CK39" i="5"/>
  <c r="CL39" i="5"/>
  <c r="CK41" i="5"/>
  <c r="CL41" i="5"/>
  <c r="CK43" i="5"/>
  <c r="CL43" i="5"/>
  <c r="CK45" i="5"/>
  <c r="CL45" i="5"/>
  <c r="CK46" i="5"/>
  <c r="CL46" i="5"/>
  <c r="CK48" i="5"/>
  <c r="CL48" i="5"/>
  <c r="CK50" i="5"/>
  <c r="CL50" i="5"/>
  <c r="CK52" i="5"/>
  <c r="CL52" i="5"/>
  <c r="CK54" i="5"/>
  <c r="CL54" i="5"/>
  <c r="CK56" i="5"/>
  <c r="CL56" i="5"/>
  <c r="CK58" i="5"/>
  <c r="CL58" i="5"/>
  <c r="CK60" i="5"/>
  <c r="CL60" i="5"/>
  <c r="CK62" i="5"/>
  <c r="CL62" i="5"/>
  <c r="CK64" i="5"/>
  <c r="CL64" i="5"/>
  <c r="CK66" i="5"/>
  <c r="CL66" i="5"/>
  <c r="CK67" i="5"/>
  <c r="CL67" i="5"/>
  <c r="CK70" i="5"/>
  <c r="CL70" i="5"/>
  <c r="CK72" i="5"/>
  <c r="CL72" i="5"/>
  <c r="CK73" i="5"/>
  <c r="CL73" i="5"/>
  <c r="CK76" i="5"/>
  <c r="CL76" i="5"/>
  <c r="CK78" i="5"/>
  <c r="CL78" i="5"/>
  <c r="CK80" i="5"/>
  <c r="CL80" i="5"/>
  <c r="CK81" i="5"/>
  <c r="CL81" i="5"/>
  <c r="CK83" i="5"/>
  <c r="CL83" i="5"/>
  <c r="CK85" i="5"/>
  <c r="CL85" i="5"/>
  <c r="CK87" i="5"/>
  <c r="CL87" i="5"/>
  <c r="CK89" i="5"/>
  <c r="CL89" i="5"/>
  <c r="CK91" i="5"/>
  <c r="CL91" i="5"/>
  <c r="CK93" i="5"/>
  <c r="CL93" i="5"/>
  <c r="CK95" i="5"/>
  <c r="CL95" i="5"/>
  <c r="CK97" i="5"/>
  <c r="CL97" i="5"/>
  <c r="CK98" i="5"/>
  <c r="CL98" i="5"/>
  <c r="CK100" i="5"/>
  <c r="CL100" i="5"/>
  <c r="CK104" i="5"/>
  <c r="CL104" i="5"/>
  <c r="CK106" i="5"/>
  <c r="CL106" i="5"/>
  <c r="CK108" i="5"/>
  <c r="CL108" i="5"/>
  <c r="CK110" i="5"/>
  <c r="CL110" i="5"/>
  <c r="CK112" i="5"/>
  <c r="CL112" i="5"/>
  <c r="CK114" i="5"/>
  <c r="CL114" i="5"/>
  <c r="CK116" i="5"/>
  <c r="CL116" i="5"/>
  <c r="CK118" i="5"/>
  <c r="CL118" i="5"/>
  <c r="CK120" i="5"/>
  <c r="CL120" i="5"/>
  <c r="CK121" i="5"/>
  <c r="CL121" i="5"/>
  <c r="CK124" i="5"/>
  <c r="CL124" i="5"/>
  <c r="CK126" i="5"/>
  <c r="CL126" i="5"/>
  <c r="CK128" i="5"/>
  <c r="CL128" i="5"/>
  <c r="CK129" i="5"/>
  <c r="CL129" i="5"/>
  <c r="CK131" i="5"/>
  <c r="CL131" i="5"/>
  <c r="CK133" i="5"/>
  <c r="CL133" i="5"/>
  <c r="CK135" i="5"/>
  <c r="CL135" i="5"/>
  <c r="CK137" i="5"/>
  <c r="CL137" i="5"/>
  <c r="CK139" i="5"/>
  <c r="CL139" i="5"/>
  <c r="CK141" i="5"/>
  <c r="CL141" i="5"/>
  <c r="CK143" i="5"/>
  <c r="CL143" i="5"/>
  <c r="CK145" i="5"/>
  <c r="CL145" i="5"/>
  <c r="CK146" i="5"/>
  <c r="CL146" i="5"/>
  <c r="CK149" i="5"/>
  <c r="CL149" i="5"/>
  <c r="CK151" i="5"/>
  <c r="CL151" i="5"/>
  <c r="CK153" i="5"/>
  <c r="CL153" i="5"/>
  <c r="CK155" i="5"/>
  <c r="CL155" i="5"/>
  <c r="CK162" i="5"/>
  <c r="CL162" i="5"/>
  <c r="CK163" i="5"/>
  <c r="CL163" i="5"/>
  <c r="CK166" i="5"/>
  <c r="CL166" i="5"/>
  <c r="CK168" i="5"/>
  <c r="CL168" i="5"/>
  <c r="CK170" i="5"/>
  <c r="CL170" i="5"/>
  <c r="CK172" i="5"/>
  <c r="CL172" i="5"/>
  <c r="CK174" i="5"/>
  <c r="CL174" i="5"/>
  <c r="CK176" i="5"/>
  <c r="CL176" i="5"/>
  <c r="CK178" i="5"/>
  <c r="CL178" i="5"/>
  <c r="CK180" i="5"/>
  <c r="CL180" i="5"/>
  <c r="CK182" i="5"/>
  <c r="CL182" i="5"/>
  <c r="CK184" i="5"/>
  <c r="CL184" i="5"/>
  <c r="CK186" i="5"/>
  <c r="CL186" i="5"/>
  <c r="CK188" i="5"/>
  <c r="CL188" i="5"/>
  <c r="CK190" i="5"/>
  <c r="CL190" i="5"/>
  <c r="CK192" i="5"/>
  <c r="CL192" i="5"/>
  <c r="CK194" i="5"/>
  <c r="CL194" i="5"/>
  <c r="CK196" i="5"/>
  <c r="CL196" i="5"/>
  <c r="CK198" i="5"/>
  <c r="CL198" i="5"/>
  <c r="CK199" i="5"/>
  <c r="CL199" i="5"/>
  <c r="CK201" i="5"/>
  <c r="CL201" i="5"/>
  <c r="CK203" i="5"/>
  <c r="CL203" i="5"/>
  <c r="CK205" i="5"/>
  <c r="CL205" i="5"/>
  <c r="CK207" i="5"/>
  <c r="CL207" i="5"/>
  <c r="CK209" i="5"/>
  <c r="CL209" i="5"/>
  <c r="CK226" i="5"/>
  <c r="CL226" i="5"/>
  <c r="CK227" i="5"/>
  <c r="CL227" i="5"/>
  <c r="CK230" i="5"/>
  <c r="CL230" i="5"/>
  <c r="CK232" i="5"/>
  <c r="CL232" i="5"/>
  <c r="CK234" i="5"/>
  <c r="CL234" i="5"/>
  <c r="CK236" i="5"/>
  <c r="CL236" i="5"/>
  <c r="CK238" i="5"/>
  <c r="CL238" i="5"/>
  <c r="CK240" i="5"/>
  <c r="CL240" i="5"/>
  <c r="CK241" i="5"/>
  <c r="CL241" i="5"/>
  <c r="CK243" i="5"/>
  <c r="CL243" i="5"/>
  <c r="CK246" i="5"/>
  <c r="CL246" i="5"/>
  <c r="CK248" i="5"/>
  <c r="CL248" i="5"/>
  <c r="CK250" i="5"/>
  <c r="CL250" i="5"/>
  <c r="CK252" i="5"/>
  <c r="CL252" i="5"/>
  <c r="CK253" i="5"/>
  <c r="CL253" i="5"/>
  <c r="CK256" i="5"/>
  <c r="CL256" i="5"/>
  <c r="CK257" i="5"/>
  <c r="CL257" i="5"/>
  <c r="CK259" i="5"/>
  <c r="CL259" i="5"/>
  <c r="CK261" i="5"/>
  <c r="CL261" i="5"/>
  <c r="CK263" i="5"/>
  <c r="CL263" i="5"/>
  <c r="CK265" i="5"/>
  <c r="CL265" i="5"/>
  <c r="CK267" i="5"/>
  <c r="CL267" i="5"/>
  <c r="CK269" i="5"/>
  <c r="CL269" i="5"/>
  <c r="CK271" i="5"/>
  <c r="CL271" i="5"/>
  <c r="CK272" i="5"/>
  <c r="CL272" i="5"/>
  <c r="CK274" i="5"/>
  <c r="CL274" i="5"/>
  <c r="CK276" i="5"/>
  <c r="CL276" i="5"/>
  <c r="CK278" i="5"/>
  <c r="CL278" i="5"/>
  <c r="CK280" i="5"/>
  <c r="CL280" i="5"/>
  <c r="CK282" i="5"/>
  <c r="CL282" i="5"/>
  <c r="CK284" i="5"/>
  <c r="CL284" i="5"/>
  <c r="CK286" i="5"/>
  <c r="CL286" i="5"/>
  <c r="CK288" i="5"/>
  <c r="CL288" i="5"/>
  <c r="CK290" i="5"/>
  <c r="CL290" i="5"/>
  <c r="CK291" i="5"/>
  <c r="CL291" i="5"/>
  <c r="CK293" i="5"/>
  <c r="CL293" i="5"/>
  <c r="CK295" i="5"/>
  <c r="CL295" i="5"/>
  <c r="CK297" i="5"/>
  <c r="CL297" i="5"/>
  <c r="CK299" i="5"/>
  <c r="CL299" i="5"/>
  <c r="CK301" i="5"/>
  <c r="CL301" i="5"/>
  <c r="CK303" i="5"/>
  <c r="CL303" i="5"/>
  <c r="CK305" i="5"/>
  <c r="CL305" i="5"/>
  <c r="CK327" i="5"/>
  <c r="CL327" i="5"/>
  <c r="CK329" i="5"/>
  <c r="CL329" i="5"/>
  <c r="CK341" i="5"/>
  <c r="CL341" i="5"/>
  <c r="L3" i="5" l="1"/>
  <c r="L1" i="5"/>
  <c r="G16" i="11" s="1"/>
  <c r="G19" i="11" s="1"/>
  <c r="S5" i="5"/>
  <c r="I25" i="11" s="1"/>
  <c r="BM5" i="5"/>
  <c r="J31" i="11" s="1"/>
  <c r="CL5" i="5"/>
  <c r="O37" i="11" s="1"/>
  <c r="CK5" i="5"/>
  <c r="N37" i="11" s="1"/>
  <c r="CG29" i="5"/>
  <c r="CH29" i="5"/>
  <c r="CI29" i="5"/>
  <c r="CJ29" i="5"/>
  <c r="CG31" i="5"/>
  <c r="CH31" i="5"/>
  <c r="CI31" i="5"/>
  <c r="CJ31" i="5"/>
  <c r="CG33" i="5"/>
  <c r="CH33" i="5"/>
  <c r="CI33" i="5"/>
  <c r="CJ33" i="5"/>
  <c r="CG35" i="5"/>
  <c r="CH35" i="5"/>
  <c r="CI35" i="5"/>
  <c r="CJ35" i="5"/>
  <c r="CG37" i="5"/>
  <c r="CH37" i="5"/>
  <c r="CI37" i="5"/>
  <c r="CJ37" i="5"/>
  <c r="CG39" i="5"/>
  <c r="CH39" i="5"/>
  <c r="CI39" i="5"/>
  <c r="CJ39" i="5"/>
  <c r="CG41" i="5"/>
  <c r="CH41" i="5"/>
  <c r="CI41" i="5"/>
  <c r="CJ41" i="5"/>
  <c r="CG43" i="5"/>
  <c r="CH43" i="5"/>
  <c r="CI43" i="5"/>
  <c r="CJ43" i="5"/>
  <c r="CG45" i="5"/>
  <c r="CH45" i="5"/>
  <c r="CI45" i="5"/>
  <c r="CJ45" i="5"/>
  <c r="CG46" i="5"/>
  <c r="CH46" i="5"/>
  <c r="CI46" i="5"/>
  <c r="CJ46" i="5"/>
  <c r="CG48" i="5"/>
  <c r="CH48" i="5"/>
  <c r="CI48" i="5"/>
  <c r="CJ48" i="5"/>
  <c r="CG50" i="5"/>
  <c r="CH50" i="5"/>
  <c r="CI50" i="5"/>
  <c r="CJ50" i="5"/>
  <c r="CG52" i="5"/>
  <c r="CH52" i="5"/>
  <c r="CI52" i="5"/>
  <c r="CJ52" i="5"/>
  <c r="CG54" i="5"/>
  <c r="CH54" i="5"/>
  <c r="CI54" i="5"/>
  <c r="CJ54" i="5"/>
  <c r="CG56" i="5"/>
  <c r="CH56" i="5"/>
  <c r="CI56" i="5"/>
  <c r="CJ56" i="5"/>
  <c r="CG58" i="5"/>
  <c r="CH58" i="5"/>
  <c r="CI58" i="5"/>
  <c r="CJ58" i="5"/>
  <c r="CG60" i="5"/>
  <c r="CH60" i="5"/>
  <c r="CI60" i="5"/>
  <c r="CJ60" i="5"/>
  <c r="CG62" i="5"/>
  <c r="CH62" i="5"/>
  <c r="CI62" i="5"/>
  <c r="CJ62" i="5"/>
  <c r="CG64" i="5"/>
  <c r="CH64" i="5"/>
  <c r="CI64" i="5"/>
  <c r="CJ64" i="5"/>
  <c r="CG66" i="5"/>
  <c r="CH66" i="5"/>
  <c r="CI66" i="5"/>
  <c r="CJ66" i="5"/>
  <c r="CG67" i="5"/>
  <c r="CH67" i="5"/>
  <c r="CI67" i="5"/>
  <c r="CJ67" i="5"/>
  <c r="CG70" i="5"/>
  <c r="CH70" i="5"/>
  <c r="CI70" i="5"/>
  <c r="CJ70" i="5"/>
  <c r="CG72" i="5"/>
  <c r="CH72" i="5"/>
  <c r="CI72" i="5"/>
  <c r="CJ72" i="5"/>
  <c r="CG73" i="5"/>
  <c r="CH73" i="5"/>
  <c r="CI73" i="5"/>
  <c r="CJ73" i="5"/>
  <c r="CG76" i="5"/>
  <c r="CH76" i="5"/>
  <c r="CI76" i="5"/>
  <c r="CJ76" i="5"/>
  <c r="CG78" i="5"/>
  <c r="CH78" i="5"/>
  <c r="CI78" i="5"/>
  <c r="CJ78" i="5"/>
  <c r="CG80" i="5"/>
  <c r="CH80" i="5"/>
  <c r="CI80" i="5"/>
  <c r="CJ80" i="5"/>
  <c r="CG81" i="5"/>
  <c r="CH81" i="5"/>
  <c r="CI81" i="5"/>
  <c r="CJ81" i="5"/>
  <c r="CG83" i="5"/>
  <c r="CH83" i="5"/>
  <c r="CI83" i="5"/>
  <c r="CJ83" i="5"/>
  <c r="CG85" i="5"/>
  <c r="CH85" i="5"/>
  <c r="CI85" i="5"/>
  <c r="CJ85" i="5"/>
  <c r="CG87" i="5"/>
  <c r="CH87" i="5"/>
  <c r="CI87" i="5"/>
  <c r="CJ87" i="5"/>
  <c r="CG89" i="5"/>
  <c r="CH89" i="5"/>
  <c r="CI89" i="5"/>
  <c r="CJ89" i="5"/>
  <c r="CG91" i="5"/>
  <c r="CH91" i="5"/>
  <c r="CI91" i="5"/>
  <c r="CJ91" i="5"/>
  <c r="CG93" i="5"/>
  <c r="CH93" i="5"/>
  <c r="CI93" i="5"/>
  <c r="CJ93" i="5"/>
  <c r="CG95" i="5"/>
  <c r="CH95" i="5"/>
  <c r="CI95" i="5"/>
  <c r="CJ95" i="5"/>
  <c r="CG97" i="5"/>
  <c r="CH97" i="5"/>
  <c r="CI97" i="5"/>
  <c r="CJ97" i="5"/>
  <c r="CG98" i="5"/>
  <c r="CH98" i="5"/>
  <c r="CI98" i="5"/>
  <c r="CJ98" i="5"/>
  <c r="CG100" i="5"/>
  <c r="CH100" i="5"/>
  <c r="CI100" i="5"/>
  <c r="CJ100" i="5"/>
  <c r="CG104" i="5"/>
  <c r="CH104" i="5"/>
  <c r="CI104" i="5"/>
  <c r="CJ104" i="5"/>
  <c r="CG106" i="5"/>
  <c r="CH106" i="5"/>
  <c r="CI106" i="5"/>
  <c r="CJ106" i="5"/>
  <c r="CG108" i="5"/>
  <c r="CH108" i="5"/>
  <c r="CI108" i="5"/>
  <c r="CJ108" i="5"/>
  <c r="CG110" i="5"/>
  <c r="CH110" i="5"/>
  <c r="CI110" i="5"/>
  <c r="CJ110" i="5"/>
  <c r="CG112" i="5"/>
  <c r="CH112" i="5"/>
  <c r="CI112" i="5"/>
  <c r="CJ112" i="5"/>
  <c r="CG114" i="5"/>
  <c r="CH114" i="5"/>
  <c r="CI114" i="5"/>
  <c r="CJ114" i="5"/>
  <c r="CG116" i="5"/>
  <c r="CH116" i="5"/>
  <c r="CI116" i="5"/>
  <c r="CJ116" i="5"/>
  <c r="CG118" i="5"/>
  <c r="CH118" i="5"/>
  <c r="CI118" i="5"/>
  <c r="CJ118" i="5"/>
  <c r="CG120" i="5"/>
  <c r="CH120" i="5"/>
  <c r="CI120" i="5"/>
  <c r="CJ120" i="5"/>
  <c r="CG121" i="5"/>
  <c r="CH121" i="5"/>
  <c r="CI121" i="5"/>
  <c r="CJ121" i="5"/>
  <c r="CG124" i="5"/>
  <c r="CH124" i="5"/>
  <c r="CI124" i="5"/>
  <c r="CJ124" i="5"/>
  <c r="CG126" i="5"/>
  <c r="CH126" i="5"/>
  <c r="CI126" i="5"/>
  <c r="CJ126" i="5"/>
  <c r="CG128" i="5"/>
  <c r="CH128" i="5"/>
  <c r="CI128" i="5"/>
  <c r="CJ128" i="5"/>
  <c r="CG129" i="5"/>
  <c r="CH129" i="5"/>
  <c r="CI129" i="5"/>
  <c r="CJ129" i="5"/>
  <c r="CG131" i="5"/>
  <c r="CH131" i="5"/>
  <c r="CI131" i="5"/>
  <c r="CJ131" i="5"/>
  <c r="CG133" i="5"/>
  <c r="CH133" i="5"/>
  <c r="CI133" i="5"/>
  <c r="CJ133" i="5"/>
  <c r="CG135" i="5"/>
  <c r="CH135" i="5"/>
  <c r="CI135" i="5"/>
  <c r="CJ135" i="5"/>
  <c r="CG137" i="5"/>
  <c r="CH137" i="5"/>
  <c r="CI137" i="5"/>
  <c r="CJ137" i="5"/>
  <c r="CG139" i="5"/>
  <c r="CH139" i="5"/>
  <c r="CI139" i="5"/>
  <c r="CJ139" i="5"/>
  <c r="CG141" i="5"/>
  <c r="CH141" i="5"/>
  <c r="CI141" i="5"/>
  <c r="CJ141" i="5"/>
  <c r="CG143" i="5"/>
  <c r="CH143" i="5"/>
  <c r="CI143" i="5"/>
  <c r="CJ143" i="5"/>
  <c r="CG145" i="5"/>
  <c r="CH145" i="5"/>
  <c r="CI145" i="5"/>
  <c r="CJ145" i="5"/>
  <c r="CG146" i="5"/>
  <c r="CH146" i="5"/>
  <c r="CI146" i="5"/>
  <c r="CJ146" i="5"/>
  <c r="CG149" i="5"/>
  <c r="CH149" i="5"/>
  <c r="CI149" i="5"/>
  <c r="CJ149" i="5"/>
  <c r="CG151" i="5"/>
  <c r="CH151" i="5"/>
  <c r="CI151" i="5"/>
  <c r="CJ151" i="5"/>
  <c r="CG153" i="5"/>
  <c r="CH153" i="5"/>
  <c r="CI153" i="5"/>
  <c r="CJ153" i="5"/>
  <c r="CG155" i="5"/>
  <c r="CH155" i="5"/>
  <c r="CI155" i="5"/>
  <c r="CJ155" i="5"/>
  <c r="CG162" i="5"/>
  <c r="CH162" i="5"/>
  <c r="CI162" i="5"/>
  <c r="CJ162" i="5"/>
  <c r="CG163" i="5"/>
  <c r="CH163" i="5"/>
  <c r="CI163" i="5"/>
  <c r="CJ163" i="5"/>
  <c r="CG166" i="5"/>
  <c r="CH166" i="5"/>
  <c r="CI166" i="5"/>
  <c r="CJ166" i="5"/>
  <c r="CG168" i="5"/>
  <c r="CH168" i="5"/>
  <c r="CI168" i="5"/>
  <c r="CJ168" i="5"/>
  <c r="CG170" i="5"/>
  <c r="CH170" i="5"/>
  <c r="CI170" i="5"/>
  <c r="CJ170" i="5"/>
  <c r="CG172" i="5"/>
  <c r="CH172" i="5"/>
  <c r="CI172" i="5"/>
  <c r="CJ172" i="5"/>
  <c r="CG174" i="5"/>
  <c r="CH174" i="5"/>
  <c r="CI174" i="5"/>
  <c r="CJ174" i="5"/>
  <c r="CG176" i="5"/>
  <c r="CH176" i="5"/>
  <c r="CI176" i="5"/>
  <c r="CJ176" i="5"/>
  <c r="CG178" i="5"/>
  <c r="CH178" i="5"/>
  <c r="CI178" i="5"/>
  <c r="CJ178" i="5"/>
  <c r="CG180" i="5"/>
  <c r="CH180" i="5"/>
  <c r="CI180" i="5"/>
  <c r="CJ180" i="5"/>
  <c r="CG182" i="5"/>
  <c r="CH182" i="5"/>
  <c r="CI182" i="5"/>
  <c r="CJ182" i="5"/>
  <c r="CG184" i="5"/>
  <c r="CH184" i="5"/>
  <c r="CI184" i="5"/>
  <c r="CJ184" i="5"/>
  <c r="CG186" i="5"/>
  <c r="CH186" i="5"/>
  <c r="CI186" i="5"/>
  <c r="CJ186" i="5"/>
  <c r="CG188" i="5"/>
  <c r="CH188" i="5"/>
  <c r="CI188" i="5"/>
  <c r="CJ188" i="5"/>
  <c r="CG190" i="5"/>
  <c r="CH190" i="5"/>
  <c r="CI190" i="5"/>
  <c r="CJ190" i="5"/>
  <c r="CG192" i="5"/>
  <c r="CH192" i="5"/>
  <c r="CI192" i="5"/>
  <c r="CJ192" i="5"/>
  <c r="CG194" i="5"/>
  <c r="CH194" i="5"/>
  <c r="CI194" i="5"/>
  <c r="CJ194" i="5"/>
  <c r="CG196" i="5"/>
  <c r="CH196" i="5"/>
  <c r="CI196" i="5"/>
  <c r="CJ196" i="5"/>
  <c r="CG198" i="5"/>
  <c r="CH198" i="5"/>
  <c r="CI198" i="5"/>
  <c r="CJ198" i="5"/>
  <c r="CG199" i="5"/>
  <c r="CH199" i="5"/>
  <c r="CI199" i="5"/>
  <c r="CJ199" i="5"/>
  <c r="CG201" i="5"/>
  <c r="CH201" i="5"/>
  <c r="CI201" i="5"/>
  <c r="CJ201" i="5"/>
  <c r="CG203" i="5"/>
  <c r="CH203" i="5"/>
  <c r="CI203" i="5"/>
  <c r="CJ203" i="5"/>
  <c r="CG205" i="5"/>
  <c r="CH205" i="5"/>
  <c r="CI205" i="5"/>
  <c r="CJ205" i="5"/>
  <c r="CG207" i="5"/>
  <c r="CH207" i="5"/>
  <c r="CI207" i="5"/>
  <c r="CJ207" i="5"/>
  <c r="CG209" i="5"/>
  <c r="CH209" i="5"/>
  <c r="CI209" i="5"/>
  <c r="CJ209" i="5"/>
  <c r="CG226" i="5"/>
  <c r="CH226" i="5"/>
  <c r="CI226" i="5"/>
  <c r="CJ226" i="5"/>
  <c r="CG227" i="5"/>
  <c r="CH227" i="5"/>
  <c r="CI227" i="5"/>
  <c r="CJ227" i="5"/>
  <c r="CG230" i="5"/>
  <c r="CH230" i="5"/>
  <c r="CI230" i="5"/>
  <c r="CJ230" i="5"/>
  <c r="CG232" i="5"/>
  <c r="CH232" i="5"/>
  <c r="CI232" i="5"/>
  <c r="CJ232" i="5"/>
  <c r="CG234" i="5"/>
  <c r="CH234" i="5"/>
  <c r="CI234" i="5"/>
  <c r="CJ234" i="5"/>
  <c r="CG236" i="5"/>
  <c r="CH236" i="5"/>
  <c r="CI236" i="5"/>
  <c r="CJ236" i="5"/>
  <c r="CG238" i="5"/>
  <c r="CH238" i="5"/>
  <c r="CI238" i="5"/>
  <c r="CJ238" i="5"/>
  <c r="CG240" i="5"/>
  <c r="CH240" i="5"/>
  <c r="CI240" i="5"/>
  <c r="CJ240" i="5"/>
  <c r="CG241" i="5"/>
  <c r="CH241" i="5"/>
  <c r="CI241" i="5"/>
  <c r="CJ241" i="5"/>
  <c r="CG243" i="5"/>
  <c r="CH243" i="5"/>
  <c r="CI243" i="5"/>
  <c r="CJ243" i="5"/>
  <c r="CG246" i="5"/>
  <c r="CH246" i="5"/>
  <c r="CI246" i="5"/>
  <c r="CJ246" i="5"/>
  <c r="CG248" i="5"/>
  <c r="CH248" i="5"/>
  <c r="CI248" i="5"/>
  <c r="CJ248" i="5"/>
  <c r="CG250" i="5"/>
  <c r="CH250" i="5"/>
  <c r="CI250" i="5"/>
  <c r="CJ250" i="5"/>
  <c r="CG252" i="5"/>
  <c r="CH252" i="5"/>
  <c r="CI252" i="5"/>
  <c r="CJ252" i="5"/>
  <c r="CG253" i="5"/>
  <c r="CH253" i="5"/>
  <c r="CI253" i="5"/>
  <c r="CJ253" i="5"/>
  <c r="CG256" i="5"/>
  <c r="CH256" i="5"/>
  <c r="CI256" i="5"/>
  <c r="CJ256" i="5"/>
  <c r="CG257" i="5"/>
  <c r="CH257" i="5"/>
  <c r="CI257" i="5"/>
  <c r="CJ257" i="5"/>
  <c r="CG259" i="5"/>
  <c r="CH259" i="5"/>
  <c r="CI259" i="5"/>
  <c r="CJ259" i="5"/>
  <c r="CG261" i="5"/>
  <c r="CH261" i="5"/>
  <c r="CI261" i="5"/>
  <c r="CJ261" i="5"/>
  <c r="CG263" i="5"/>
  <c r="CH263" i="5"/>
  <c r="CI263" i="5"/>
  <c r="CJ263" i="5"/>
  <c r="CG265" i="5"/>
  <c r="CH265" i="5"/>
  <c r="CI265" i="5"/>
  <c r="CJ265" i="5"/>
  <c r="CG267" i="5"/>
  <c r="CH267" i="5"/>
  <c r="CI267" i="5"/>
  <c r="CJ267" i="5"/>
  <c r="CG269" i="5"/>
  <c r="CH269" i="5"/>
  <c r="CI269" i="5"/>
  <c r="CJ269" i="5"/>
  <c r="CG271" i="5"/>
  <c r="CH271" i="5"/>
  <c r="CI271" i="5"/>
  <c r="CJ271" i="5"/>
  <c r="CG272" i="5"/>
  <c r="CH272" i="5"/>
  <c r="CI272" i="5"/>
  <c r="CJ272" i="5"/>
  <c r="CG274" i="5"/>
  <c r="CH274" i="5"/>
  <c r="CI274" i="5"/>
  <c r="CJ274" i="5"/>
  <c r="CG276" i="5"/>
  <c r="CH276" i="5"/>
  <c r="CI276" i="5"/>
  <c r="CJ276" i="5"/>
  <c r="CG278" i="5"/>
  <c r="CH278" i="5"/>
  <c r="CI278" i="5"/>
  <c r="CJ278" i="5"/>
  <c r="CG280" i="5"/>
  <c r="CH280" i="5"/>
  <c r="CI280" i="5"/>
  <c r="CJ280" i="5"/>
  <c r="CG282" i="5"/>
  <c r="CH282" i="5"/>
  <c r="CI282" i="5"/>
  <c r="CJ282" i="5"/>
  <c r="CG284" i="5"/>
  <c r="CH284" i="5"/>
  <c r="CI284" i="5"/>
  <c r="CJ284" i="5"/>
  <c r="CG286" i="5"/>
  <c r="CH286" i="5"/>
  <c r="CI286" i="5"/>
  <c r="CJ286" i="5"/>
  <c r="CG288" i="5"/>
  <c r="CH288" i="5"/>
  <c r="CI288" i="5"/>
  <c r="CJ288" i="5"/>
  <c r="CG290" i="5"/>
  <c r="CH290" i="5"/>
  <c r="CI290" i="5"/>
  <c r="CJ290" i="5"/>
  <c r="CG291" i="5"/>
  <c r="CH291" i="5"/>
  <c r="CI291" i="5"/>
  <c r="CJ291" i="5"/>
  <c r="CG293" i="5"/>
  <c r="CH293" i="5"/>
  <c r="CI293" i="5"/>
  <c r="CJ293" i="5"/>
  <c r="CG295" i="5"/>
  <c r="CH295" i="5"/>
  <c r="CI295" i="5"/>
  <c r="CJ295" i="5"/>
  <c r="CG297" i="5"/>
  <c r="CH297" i="5"/>
  <c r="CI297" i="5"/>
  <c r="CJ297" i="5"/>
  <c r="CG299" i="5"/>
  <c r="CH299" i="5"/>
  <c r="CI299" i="5"/>
  <c r="CJ299" i="5"/>
  <c r="CG301" i="5"/>
  <c r="CH301" i="5"/>
  <c r="CI301" i="5"/>
  <c r="CJ301" i="5"/>
  <c r="CG303" i="5"/>
  <c r="CH303" i="5"/>
  <c r="CI303" i="5"/>
  <c r="CJ303" i="5"/>
  <c r="CG305" i="5"/>
  <c r="CH305" i="5"/>
  <c r="CI305" i="5"/>
  <c r="CJ305" i="5"/>
  <c r="CG327" i="5"/>
  <c r="CH327" i="5"/>
  <c r="CI327" i="5"/>
  <c r="CJ327" i="5"/>
  <c r="CG329" i="5"/>
  <c r="CH329" i="5"/>
  <c r="CI329" i="5"/>
  <c r="CJ329" i="5"/>
  <c r="CG341" i="5"/>
  <c r="CH341" i="5"/>
  <c r="CI341" i="5"/>
  <c r="CJ341" i="5"/>
  <c r="G20" i="11" l="1"/>
  <c r="CH5" i="5"/>
  <c r="K37" i="11" s="1"/>
  <c r="CI5" i="5"/>
  <c r="L37" i="11" s="1"/>
  <c r="CJ5" i="5"/>
  <c r="M37" i="11" s="1"/>
  <c r="CG5" i="5"/>
  <c r="J37" i="11" s="1"/>
  <c r="BS29" i="5"/>
  <c r="BT29" i="5"/>
  <c r="BU29" i="5"/>
  <c r="BV29" i="5"/>
  <c r="BW29" i="5"/>
  <c r="BX29" i="5"/>
  <c r="BY29" i="5"/>
  <c r="BZ29" i="5"/>
  <c r="CA29" i="5"/>
  <c r="CB29" i="5"/>
  <c r="CC29" i="5"/>
  <c r="CD29" i="5"/>
  <c r="CE29" i="5"/>
  <c r="CF29" i="5"/>
  <c r="CM29" i="5"/>
  <c r="BS31" i="5"/>
  <c r="BT31" i="5"/>
  <c r="BU31" i="5"/>
  <c r="BV31" i="5"/>
  <c r="BW31" i="5"/>
  <c r="BX31" i="5"/>
  <c r="BY31" i="5"/>
  <c r="BZ31" i="5"/>
  <c r="CA31" i="5"/>
  <c r="CB31" i="5"/>
  <c r="CC31" i="5"/>
  <c r="CD31" i="5"/>
  <c r="CE31" i="5"/>
  <c r="CF31" i="5"/>
  <c r="CM31" i="5"/>
  <c r="BS33" i="5"/>
  <c r="BT33" i="5"/>
  <c r="BU33" i="5"/>
  <c r="BV33" i="5"/>
  <c r="BW33" i="5"/>
  <c r="BX33" i="5"/>
  <c r="BY33" i="5"/>
  <c r="BZ33" i="5"/>
  <c r="CA33" i="5"/>
  <c r="CB33" i="5"/>
  <c r="CC33" i="5"/>
  <c r="CD33" i="5"/>
  <c r="CE33" i="5"/>
  <c r="CF33" i="5"/>
  <c r="CM33" i="5"/>
  <c r="BS35" i="5"/>
  <c r="BT35" i="5"/>
  <c r="BU35" i="5"/>
  <c r="BV35" i="5"/>
  <c r="BW35" i="5"/>
  <c r="BX35" i="5"/>
  <c r="BY35" i="5"/>
  <c r="BZ35" i="5"/>
  <c r="CA35" i="5"/>
  <c r="CB35" i="5"/>
  <c r="CC35" i="5"/>
  <c r="CD35" i="5"/>
  <c r="CE35" i="5"/>
  <c r="CF35" i="5"/>
  <c r="CM35" i="5"/>
  <c r="BS37" i="5"/>
  <c r="BT37" i="5"/>
  <c r="BU37" i="5"/>
  <c r="BV37" i="5"/>
  <c r="BW37" i="5"/>
  <c r="BX37" i="5"/>
  <c r="BY37" i="5"/>
  <c r="BZ37" i="5"/>
  <c r="CA37" i="5"/>
  <c r="CB37" i="5"/>
  <c r="CC37" i="5"/>
  <c r="CD37" i="5"/>
  <c r="CE37" i="5"/>
  <c r="CF37" i="5"/>
  <c r="CM37" i="5"/>
  <c r="BS39" i="5"/>
  <c r="BT39" i="5"/>
  <c r="BU39" i="5"/>
  <c r="BV39" i="5"/>
  <c r="BW39" i="5"/>
  <c r="BX39" i="5"/>
  <c r="BY39" i="5"/>
  <c r="BZ39" i="5"/>
  <c r="CA39" i="5"/>
  <c r="CB39" i="5"/>
  <c r="CC39" i="5"/>
  <c r="CD39" i="5"/>
  <c r="CE39" i="5"/>
  <c r="CF39" i="5"/>
  <c r="CM39" i="5"/>
  <c r="BS41" i="5"/>
  <c r="BT41" i="5"/>
  <c r="BU41" i="5"/>
  <c r="BV41" i="5"/>
  <c r="BW41" i="5"/>
  <c r="BX41" i="5"/>
  <c r="BY41" i="5"/>
  <c r="BZ41" i="5"/>
  <c r="CA41" i="5"/>
  <c r="CB41" i="5"/>
  <c r="CC41" i="5"/>
  <c r="CD41" i="5"/>
  <c r="CE41" i="5"/>
  <c r="CF41" i="5"/>
  <c r="CM41" i="5"/>
  <c r="BS43" i="5"/>
  <c r="BT43" i="5"/>
  <c r="BU43" i="5"/>
  <c r="BV43" i="5"/>
  <c r="BW43" i="5"/>
  <c r="BX43" i="5"/>
  <c r="BY43" i="5"/>
  <c r="BZ43" i="5"/>
  <c r="CA43" i="5"/>
  <c r="CB43" i="5"/>
  <c r="CC43" i="5"/>
  <c r="CD43" i="5"/>
  <c r="CE43" i="5"/>
  <c r="CF43" i="5"/>
  <c r="CM43" i="5"/>
  <c r="BS45" i="5"/>
  <c r="BT45" i="5"/>
  <c r="BU45" i="5"/>
  <c r="BV45" i="5"/>
  <c r="BW45" i="5"/>
  <c r="BX45" i="5"/>
  <c r="BY45" i="5"/>
  <c r="BZ45" i="5"/>
  <c r="CA45" i="5"/>
  <c r="CB45" i="5"/>
  <c r="CC45" i="5"/>
  <c r="CD45" i="5"/>
  <c r="CE45" i="5"/>
  <c r="CF45" i="5"/>
  <c r="CM45" i="5"/>
  <c r="BS46" i="5"/>
  <c r="BT46" i="5"/>
  <c r="BU46" i="5"/>
  <c r="BV46" i="5"/>
  <c r="BW46" i="5"/>
  <c r="BX46" i="5"/>
  <c r="BY46" i="5"/>
  <c r="BZ46" i="5"/>
  <c r="CA46" i="5"/>
  <c r="CB46" i="5"/>
  <c r="CC46" i="5"/>
  <c r="CD46" i="5"/>
  <c r="CE46" i="5"/>
  <c r="CF46" i="5"/>
  <c r="CM46" i="5"/>
  <c r="BS48" i="5"/>
  <c r="BT48" i="5"/>
  <c r="BU48" i="5"/>
  <c r="BV48" i="5"/>
  <c r="BW48" i="5"/>
  <c r="BX48" i="5"/>
  <c r="BY48" i="5"/>
  <c r="BZ48" i="5"/>
  <c r="CA48" i="5"/>
  <c r="CB48" i="5"/>
  <c r="CC48" i="5"/>
  <c r="CD48" i="5"/>
  <c r="CE48" i="5"/>
  <c r="CF48" i="5"/>
  <c r="CM48" i="5"/>
  <c r="BS50" i="5"/>
  <c r="BT50" i="5"/>
  <c r="BU50" i="5"/>
  <c r="BV50" i="5"/>
  <c r="BW50" i="5"/>
  <c r="BX50" i="5"/>
  <c r="BY50" i="5"/>
  <c r="BZ50" i="5"/>
  <c r="CA50" i="5"/>
  <c r="CB50" i="5"/>
  <c r="CC50" i="5"/>
  <c r="CD50" i="5"/>
  <c r="CE50" i="5"/>
  <c r="CF50" i="5"/>
  <c r="CM50" i="5"/>
  <c r="BS52" i="5"/>
  <c r="BT52" i="5"/>
  <c r="BU52" i="5"/>
  <c r="BV52" i="5"/>
  <c r="BW52" i="5"/>
  <c r="BX52" i="5"/>
  <c r="BY52" i="5"/>
  <c r="BZ52" i="5"/>
  <c r="CA52" i="5"/>
  <c r="CB52" i="5"/>
  <c r="CC52" i="5"/>
  <c r="CD52" i="5"/>
  <c r="CE52" i="5"/>
  <c r="CF52" i="5"/>
  <c r="CM52" i="5"/>
  <c r="BS54" i="5"/>
  <c r="BT54" i="5"/>
  <c r="BU54" i="5"/>
  <c r="BV54" i="5"/>
  <c r="BW54" i="5"/>
  <c r="BX54" i="5"/>
  <c r="BY54" i="5"/>
  <c r="BZ54" i="5"/>
  <c r="CA54" i="5"/>
  <c r="CB54" i="5"/>
  <c r="CC54" i="5"/>
  <c r="CD54" i="5"/>
  <c r="CE54" i="5"/>
  <c r="CF54" i="5"/>
  <c r="CM54" i="5"/>
  <c r="BS56" i="5"/>
  <c r="BT56" i="5"/>
  <c r="BU56" i="5"/>
  <c r="BV56" i="5"/>
  <c r="BW56" i="5"/>
  <c r="BX56" i="5"/>
  <c r="BY56" i="5"/>
  <c r="BZ56" i="5"/>
  <c r="CA56" i="5"/>
  <c r="CB56" i="5"/>
  <c r="CC56" i="5"/>
  <c r="CD56" i="5"/>
  <c r="CE56" i="5"/>
  <c r="CF56" i="5"/>
  <c r="CM56" i="5"/>
  <c r="BS58" i="5"/>
  <c r="BT58" i="5"/>
  <c r="BU58" i="5"/>
  <c r="BV58" i="5"/>
  <c r="BW58" i="5"/>
  <c r="BX58" i="5"/>
  <c r="BY58" i="5"/>
  <c r="BZ58" i="5"/>
  <c r="CA58" i="5"/>
  <c r="CB58" i="5"/>
  <c r="CC58" i="5"/>
  <c r="CD58" i="5"/>
  <c r="CE58" i="5"/>
  <c r="CF58" i="5"/>
  <c r="CM58" i="5"/>
  <c r="BS60" i="5"/>
  <c r="BT60" i="5"/>
  <c r="BU60" i="5"/>
  <c r="BV60" i="5"/>
  <c r="BW60" i="5"/>
  <c r="BX60" i="5"/>
  <c r="BY60" i="5"/>
  <c r="BZ60" i="5"/>
  <c r="CA60" i="5"/>
  <c r="CB60" i="5"/>
  <c r="CC60" i="5"/>
  <c r="CD60" i="5"/>
  <c r="CE60" i="5"/>
  <c r="CF60" i="5"/>
  <c r="CM60" i="5"/>
  <c r="BS62" i="5"/>
  <c r="BT62" i="5"/>
  <c r="BU62" i="5"/>
  <c r="BV62" i="5"/>
  <c r="BW62" i="5"/>
  <c r="BX62" i="5"/>
  <c r="BY62" i="5"/>
  <c r="BZ62" i="5"/>
  <c r="CA62" i="5"/>
  <c r="CB62" i="5"/>
  <c r="CC62" i="5"/>
  <c r="CD62" i="5"/>
  <c r="CE62" i="5"/>
  <c r="CF62" i="5"/>
  <c r="CM62" i="5"/>
  <c r="BS64" i="5"/>
  <c r="BT64" i="5"/>
  <c r="BU64" i="5"/>
  <c r="BV64" i="5"/>
  <c r="BW64" i="5"/>
  <c r="BX64" i="5"/>
  <c r="BY64" i="5"/>
  <c r="BZ64" i="5"/>
  <c r="CA64" i="5"/>
  <c r="CB64" i="5"/>
  <c r="CC64" i="5"/>
  <c r="CD64" i="5"/>
  <c r="CE64" i="5"/>
  <c r="CF64" i="5"/>
  <c r="CM64" i="5"/>
  <c r="BS66" i="5"/>
  <c r="BT66" i="5"/>
  <c r="BU66" i="5"/>
  <c r="BV66" i="5"/>
  <c r="BW66" i="5"/>
  <c r="BX66" i="5"/>
  <c r="BY66" i="5"/>
  <c r="BZ66" i="5"/>
  <c r="CA66" i="5"/>
  <c r="CB66" i="5"/>
  <c r="CC66" i="5"/>
  <c r="CD66" i="5"/>
  <c r="CE66" i="5"/>
  <c r="CF66" i="5"/>
  <c r="CM66" i="5"/>
  <c r="BS67" i="5"/>
  <c r="BT67" i="5"/>
  <c r="BU67" i="5"/>
  <c r="BV67" i="5"/>
  <c r="BW67" i="5"/>
  <c r="BX67" i="5"/>
  <c r="BY67" i="5"/>
  <c r="BZ67" i="5"/>
  <c r="CA67" i="5"/>
  <c r="CB67" i="5"/>
  <c r="CC67" i="5"/>
  <c r="CD67" i="5"/>
  <c r="CE67" i="5"/>
  <c r="CF67" i="5"/>
  <c r="CM67" i="5"/>
  <c r="BS70" i="5"/>
  <c r="BT70" i="5"/>
  <c r="BU70" i="5"/>
  <c r="BV70" i="5"/>
  <c r="BW70" i="5"/>
  <c r="BX70" i="5"/>
  <c r="BY70" i="5"/>
  <c r="BZ70" i="5"/>
  <c r="CA70" i="5"/>
  <c r="CB70" i="5"/>
  <c r="CC70" i="5"/>
  <c r="CD70" i="5"/>
  <c r="CE70" i="5"/>
  <c r="CF70" i="5"/>
  <c r="CM70" i="5"/>
  <c r="BS72" i="5"/>
  <c r="BT72" i="5"/>
  <c r="BU72" i="5"/>
  <c r="BV72" i="5"/>
  <c r="BW72" i="5"/>
  <c r="BX72" i="5"/>
  <c r="BY72" i="5"/>
  <c r="BZ72" i="5"/>
  <c r="CA72" i="5"/>
  <c r="CB72" i="5"/>
  <c r="CC72" i="5"/>
  <c r="CD72" i="5"/>
  <c r="CE72" i="5"/>
  <c r="CF72" i="5"/>
  <c r="CM72" i="5"/>
  <c r="BS73" i="5"/>
  <c r="BT73" i="5"/>
  <c r="BU73" i="5"/>
  <c r="BV73" i="5"/>
  <c r="BW73" i="5"/>
  <c r="BX73" i="5"/>
  <c r="BY73" i="5"/>
  <c r="BZ73" i="5"/>
  <c r="CA73" i="5"/>
  <c r="CB73" i="5"/>
  <c r="CC73" i="5"/>
  <c r="CD73" i="5"/>
  <c r="CE73" i="5"/>
  <c r="CF73" i="5"/>
  <c r="CM73" i="5"/>
  <c r="BS76" i="5"/>
  <c r="BT76" i="5"/>
  <c r="BU76" i="5"/>
  <c r="BV76" i="5"/>
  <c r="BW76" i="5"/>
  <c r="BX76" i="5"/>
  <c r="BY76" i="5"/>
  <c r="BZ76" i="5"/>
  <c r="CA76" i="5"/>
  <c r="CB76" i="5"/>
  <c r="CC76" i="5"/>
  <c r="CD76" i="5"/>
  <c r="CE76" i="5"/>
  <c r="CF76" i="5"/>
  <c r="CM76" i="5"/>
  <c r="BS78" i="5"/>
  <c r="BT78" i="5"/>
  <c r="BU78" i="5"/>
  <c r="BV78" i="5"/>
  <c r="BW78" i="5"/>
  <c r="BX78" i="5"/>
  <c r="BY78" i="5"/>
  <c r="BZ78" i="5"/>
  <c r="CA78" i="5"/>
  <c r="CB78" i="5"/>
  <c r="CC78" i="5"/>
  <c r="CD78" i="5"/>
  <c r="CE78" i="5"/>
  <c r="CF78" i="5"/>
  <c r="CM78" i="5"/>
  <c r="BS80" i="5"/>
  <c r="BT80" i="5"/>
  <c r="BU80" i="5"/>
  <c r="BV80" i="5"/>
  <c r="BW80" i="5"/>
  <c r="BX80" i="5"/>
  <c r="BY80" i="5"/>
  <c r="BZ80" i="5"/>
  <c r="CA80" i="5"/>
  <c r="CB80" i="5"/>
  <c r="CC80" i="5"/>
  <c r="CD80" i="5"/>
  <c r="CE80" i="5"/>
  <c r="CF80" i="5"/>
  <c r="CM80" i="5"/>
  <c r="BS81" i="5"/>
  <c r="BT81" i="5"/>
  <c r="BU81" i="5"/>
  <c r="BV81" i="5"/>
  <c r="BW81" i="5"/>
  <c r="BX81" i="5"/>
  <c r="BY81" i="5"/>
  <c r="BZ81" i="5"/>
  <c r="CA81" i="5"/>
  <c r="CB81" i="5"/>
  <c r="CC81" i="5"/>
  <c r="CD81" i="5"/>
  <c r="CE81" i="5"/>
  <c r="CF81" i="5"/>
  <c r="CM81" i="5"/>
  <c r="BS83" i="5"/>
  <c r="BT83" i="5"/>
  <c r="BU83" i="5"/>
  <c r="BV83" i="5"/>
  <c r="BW83" i="5"/>
  <c r="BX83" i="5"/>
  <c r="BY83" i="5"/>
  <c r="BZ83" i="5"/>
  <c r="CA83" i="5"/>
  <c r="CB83" i="5"/>
  <c r="CC83" i="5"/>
  <c r="CD83" i="5"/>
  <c r="CE83" i="5"/>
  <c r="CF83" i="5"/>
  <c r="CM83" i="5"/>
  <c r="BS85" i="5"/>
  <c r="BT85" i="5"/>
  <c r="BU85" i="5"/>
  <c r="BV85" i="5"/>
  <c r="BW85" i="5"/>
  <c r="BX85" i="5"/>
  <c r="BY85" i="5"/>
  <c r="BZ85" i="5"/>
  <c r="CA85" i="5"/>
  <c r="CB85" i="5"/>
  <c r="CC85" i="5"/>
  <c r="CD85" i="5"/>
  <c r="CE85" i="5"/>
  <c r="CF85" i="5"/>
  <c r="CM85" i="5"/>
  <c r="BS87" i="5"/>
  <c r="BT87" i="5"/>
  <c r="BU87" i="5"/>
  <c r="BV87" i="5"/>
  <c r="BW87" i="5"/>
  <c r="BX87" i="5"/>
  <c r="BY87" i="5"/>
  <c r="BZ87" i="5"/>
  <c r="CA87" i="5"/>
  <c r="CB87" i="5"/>
  <c r="CC87" i="5"/>
  <c r="CD87" i="5"/>
  <c r="CE87" i="5"/>
  <c r="CF87" i="5"/>
  <c r="CM87" i="5"/>
  <c r="BS89" i="5"/>
  <c r="BT89" i="5"/>
  <c r="BU89" i="5"/>
  <c r="BV89" i="5"/>
  <c r="BW89" i="5"/>
  <c r="BX89" i="5"/>
  <c r="BY89" i="5"/>
  <c r="BZ89" i="5"/>
  <c r="CA89" i="5"/>
  <c r="CB89" i="5"/>
  <c r="CC89" i="5"/>
  <c r="CD89" i="5"/>
  <c r="CE89" i="5"/>
  <c r="CF89" i="5"/>
  <c r="CM89" i="5"/>
  <c r="BS91" i="5"/>
  <c r="BT91" i="5"/>
  <c r="BU91" i="5"/>
  <c r="BV91" i="5"/>
  <c r="BW91" i="5"/>
  <c r="BX91" i="5"/>
  <c r="BY91" i="5"/>
  <c r="BZ91" i="5"/>
  <c r="CA91" i="5"/>
  <c r="CB91" i="5"/>
  <c r="CC91" i="5"/>
  <c r="CD91" i="5"/>
  <c r="CE91" i="5"/>
  <c r="CF91" i="5"/>
  <c r="CM91" i="5"/>
  <c r="BS93" i="5"/>
  <c r="BT93" i="5"/>
  <c r="BU93" i="5"/>
  <c r="BV93" i="5"/>
  <c r="BW93" i="5"/>
  <c r="BX93" i="5"/>
  <c r="BY93" i="5"/>
  <c r="BZ93" i="5"/>
  <c r="CA93" i="5"/>
  <c r="CB93" i="5"/>
  <c r="CC93" i="5"/>
  <c r="CD93" i="5"/>
  <c r="CE93" i="5"/>
  <c r="CF93" i="5"/>
  <c r="CM93" i="5"/>
  <c r="BS95" i="5"/>
  <c r="BT95" i="5"/>
  <c r="BU95" i="5"/>
  <c r="BV95" i="5"/>
  <c r="BW95" i="5"/>
  <c r="BX95" i="5"/>
  <c r="BY95" i="5"/>
  <c r="BZ95" i="5"/>
  <c r="CA95" i="5"/>
  <c r="CB95" i="5"/>
  <c r="CC95" i="5"/>
  <c r="CD95" i="5"/>
  <c r="CE95" i="5"/>
  <c r="CF95" i="5"/>
  <c r="CM95" i="5"/>
  <c r="BS97" i="5"/>
  <c r="BT97" i="5"/>
  <c r="BU97" i="5"/>
  <c r="BV97" i="5"/>
  <c r="BW97" i="5"/>
  <c r="BX97" i="5"/>
  <c r="BY97" i="5"/>
  <c r="BZ97" i="5"/>
  <c r="CA97" i="5"/>
  <c r="CB97" i="5"/>
  <c r="CC97" i="5"/>
  <c r="CD97" i="5"/>
  <c r="CE97" i="5"/>
  <c r="CF97" i="5"/>
  <c r="CM97" i="5"/>
  <c r="BS98" i="5"/>
  <c r="BT98" i="5"/>
  <c r="BU98" i="5"/>
  <c r="BV98" i="5"/>
  <c r="BW98" i="5"/>
  <c r="BX98" i="5"/>
  <c r="BY98" i="5"/>
  <c r="BZ98" i="5"/>
  <c r="CA98" i="5"/>
  <c r="CB98" i="5"/>
  <c r="CC98" i="5"/>
  <c r="CD98" i="5"/>
  <c r="CE98" i="5"/>
  <c r="CF98" i="5"/>
  <c r="CM98" i="5"/>
  <c r="BS100" i="5"/>
  <c r="BT100" i="5"/>
  <c r="BU100" i="5"/>
  <c r="BV100" i="5"/>
  <c r="BW100" i="5"/>
  <c r="BX100" i="5"/>
  <c r="BY100" i="5"/>
  <c r="BZ100" i="5"/>
  <c r="CA100" i="5"/>
  <c r="CB100" i="5"/>
  <c r="CC100" i="5"/>
  <c r="CD100" i="5"/>
  <c r="CE100" i="5"/>
  <c r="CF100" i="5"/>
  <c r="CM100" i="5"/>
  <c r="BS104" i="5"/>
  <c r="BT104" i="5"/>
  <c r="BU104" i="5"/>
  <c r="BV104" i="5"/>
  <c r="BW104" i="5"/>
  <c r="BX104" i="5"/>
  <c r="BY104" i="5"/>
  <c r="BZ104" i="5"/>
  <c r="CA104" i="5"/>
  <c r="CB104" i="5"/>
  <c r="CC104" i="5"/>
  <c r="CD104" i="5"/>
  <c r="CE104" i="5"/>
  <c r="CF104" i="5"/>
  <c r="CM104" i="5"/>
  <c r="BS106" i="5"/>
  <c r="BT106" i="5"/>
  <c r="BU106" i="5"/>
  <c r="BV106" i="5"/>
  <c r="BW106" i="5"/>
  <c r="BX106" i="5"/>
  <c r="BY106" i="5"/>
  <c r="BZ106" i="5"/>
  <c r="CA106" i="5"/>
  <c r="CB106" i="5"/>
  <c r="CC106" i="5"/>
  <c r="CD106" i="5"/>
  <c r="CE106" i="5"/>
  <c r="CF106" i="5"/>
  <c r="CM106" i="5"/>
  <c r="BS108" i="5"/>
  <c r="BT108" i="5"/>
  <c r="BU108" i="5"/>
  <c r="BV108" i="5"/>
  <c r="BW108" i="5"/>
  <c r="BX108" i="5"/>
  <c r="BY108" i="5"/>
  <c r="BZ108" i="5"/>
  <c r="CA108" i="5"/>
  <c r="CB108" i="5"/>
  <c r="CC108" i="5"/>
  <c r="CD108" i="5"/>
  <c r="CE108" i="5"/>
  <c r="CF108" i="5"/>
  <c r="CM108" i="5"/>
  <c r="BS110" i="5"/>
  <c r="BT110" i="5"/>
  <c r="BU110" i="5"/>
  <c r="BV110" i="5"/>
  <c r="BW110" i="5"/>
  <c r="BX110" i="5"/>
  <c r="BY110" i="5"/>
  <c r="BZ110" i="5"/>
  <c r="CA110" i="5"/>
  <c r="CB110" i="5"/>
  <c r="CC110" i="5"/>
  <c r="CD110" i="5"/>
  <c r="CE110" i="5"/>
  <c r="CF110" i="5"/>
  <c r="CM110" i="5"/>
  <c r="BS112" i="5"/>
  <c r="BT112" i="5"/>
  <c r="BU112" i="5"/>
  <c r="BV112" i="5"/>
  <c r="BW112" i="5"/>
  <c r="BX112" i="5"/>
  <c r="BY112" i="5"/>
  <c r="BZ112" i="5"/>
  <c r="CA112" i="5"/>
  <c r="CB112" i="5"/>
  <c r="CC112" i="5"/>
  <c r="CD112" i="5"/>
  <c r="CE112" i="5"/>
  <c r="CF112" i="5"/>
  <c r="CM112" i="5"/>
  <c r="BS114" i="5"/>
  <c r="BT114" i="5"/>
  <c r="BU114" i="5"/>
  <c r="BV114" i="5"/>
  <c r="BW114" i="5"/>
  <c r="BX114" i="5"/>
  <c r="BY114" i="5"/>
  <c r="BZ114" i="5"/>
  <c r="CA114" i="5"/>
  <c r="CB114" i="5"/>
  <c r="CC114" i="5"/>
  <c r="CD114" i="5"/>
  <c r="CE114" i="5"/>
  <c r="CF114" i="5"/>
  <c r="CM114" i="5"/>
  <c r="BS116" i="5"/>
  <c r="BT116" i="5"/>
  <c r="BU116" i="5"/>
  <c r="BV116" i="5"/>
  <c r="BW116" i="5"/>
  <c r="BX116" i="5"/>
  <c r="BY116" i="5"/>
  <c r="BZ116" i="5"/>
  <c r="CA116" i="5"/>
  <c r="CB116" i="5"/>
  <c r="CC116" i="5"/>
  <c r="CD116" i="5"/>
  <c r="CE116" i="5"/>
  <c r="CF116" i="5"/>
  <c r="CM116" i="5"/>
  <c r="BS118" i="5"/>
  <c r="BT118" i="5"/>
  <c r="BU118" i="5"/>
  <c r="BV118" i="5"/>
  <c r="BW118" i="5"/>
  <c r="BX118" i="5"/>
  <c r="BY118" i="5"/>
  <c r="BZ118" i="5"/>
  <c r="CA118" i="5"/>
  <c r="CB118" i="5"/>
  <c r="CC118" i="5"/>
  <c r="CD118" i="5"/>
  <c r="CE118" i="5"/>
  <c r="CF118" i="5"/>
  <c r="CM118" i="5"/>
  <c r="BS120" i="5"/>
  <c r="BT120" i="5"/>
  <c r="BU120" i="5"/>
  <c r="BV120" i="5"/>
  <c r="BW120" i="5"/>
  <c r="BX120" i="5"/>
  <c r="BY120" i="5"/>
  <c r="BZ120" i="5"/>
  <c r="CA120" i="5"/>
  <c r="CB120" i="5"/>
  <c r="CC120" i="5"/>
  <c r="CD120" i="5"/>
  <c r="CE120" i="5"/>
  <c r="CF120" i="5"/>
  <c r="CM120" i="5"/>
  <c r="BS121" i="5"/>
  <c r="BT121" i="5"/>
  <c r="BU121" i="5"/>
  <c r="BV121" i="5"/>
  <c r="BW121" i="5"/>
  <c r="BX121" i="5"/>
  <c r="BY121" i="5"/>
  <c r="BZ121" i="5"/>
  <c r="CA121" i="5"/>
  <c r="CB121" i="5"/>
  <c r="CC121" i="5"/>
  <c r="CD121" i="5"/>
  <c r="CE121" i="5"/>
  <c r="CF121" i="5"/>
  <c r="CM121" i="5"/>
  <c r="BS124" i="5"/>
  <c r="BT124" i="5"/>
  <c r="BU124" i="5"/>
  <c r="BV124" i="5"/>
  <c r="BW124" i="5"/>
  <c r="BX124" i="5"/>
  <c r="BY124" i="5"/>
  <c r="BZ124" i="5"/>
  <c r="CA124" i="5"/>
  <c r="CB124" i="5"/>
  <c r="CC124" i="5"/>
  <c r="CD124" i="5"/>
  <c r="CE124" i="5"/>
  <c r="CF124" i="5"/>
  <c r="CM124" i="5"/>
  <c r="BS126" i="5"/>
  <c r="BT126" i="5"/>
  <c r="BU126" i="5"/>
  <c r="BV126" i="5"/>
  <c r="BW126" i="5"/>
  <c r="BX126" i="5"/>
  <c r="BY126" i="5"/>
  <c r="BZ126" i="5"/>
  <c r="CA126" i="5"/>
  <c r="CB126" i="5"/>
  <c r="CC126" i="5"/>
  <c r="CD126" i="5"/>
  <c r="CE126" i="5"/>
  <c r="CF126" i="5"/>
  <c r="CM126" i="5"/>
  <c r="BS128" i="5"/>
  <c r="BT128" i="5"/>
  <c r="BU128" i="5"/>
  <c r="BV128" i="5"/>
  <c r="BW128" i="5"/>
  <c r="BX128" i="5"/>
  <c r="BY128" i="5"/>
  <c r="BZ128" i="5"/>
  <c r="CA128" i="5"/>
  <c r="CB128" i="5"/>
  <c r="CC128" i="5"/>
  <c r="CD128" i="5"/>
  <c r="CE128" i="5"/>
  <c r="CF128" i="5"/>
  <c r="CM128" i="5"/>
  <c r="BS129" i="5"/>
  <c r="BT129" i="5"/>
  <c r="BU129" i="5"/>
  <c r="BV129" i="5"/>
  <c r="BW129" i="5"/>
  <c r="BX129" i="5"/>
  <c r="BY129" i="5"/>
  <c r="BZ129" i="5"/>
  <c r="CA129" i="5"/>
  <c r="CB129" i="5"/>
  <c r="CC129" i="5"/>
  <c r="CD129" i="5"/>
  <c r="CE129" i="5"/>
  <c r="CF129" i="5"/>
  <c r="CM129" i="5"/>
  <c r="BS131" i="5"/>
  <c r="BT131" i="5"/>
  <c r="BU131" i="5"/>
  <c r="BV131" i="5"/>
  <c r="BW131" i="5"/>
  <c r="BX131" i="5"/>
  <c r="BY131" i="5"/>
  <c r="BZ131" i="5"/>
  <c r="CA131" i="5"/>
  <c r="CB131" i="5"/>
  <c r="CC131" i="5"/>
  <c r="CD131" i="5"/>
  <c r="CE131" i="5"/>
  <c r="CF131" i="5"/>
  <c r="CM131" i="5"/>
  <c r="BS133" i="5"/>
  <c r="BT133" i="5"/>
  <c r="BU133" i="5"/>
  <c r="BV133" i="5"/>
  <c r="BW133" i="5"/>
  <c r="BX133" i="5"/>
  <c r="BY133" i="5"/>
  <c r="BZ133" i="5"/>
  <c r="CA133" i="5"/>
  <c r="CB133" i="5"/>
  <c r="CC133" i="5"/>
  <c r="CD133" i="5"/>
  <c r="CE133" i="5"/>
  <c r="CF133" i="5"/>
  <c r="CM133" i="5"/>
  <c r="BS135" i="5"/>
  <c r="BT135" i="5"/>
  <c r="BU135" i="5"/>
  <c r="BV135" i="5"/>
  <c r="BW135" i="5"/>
  <c r="BX135" i="5"/>
  <c r="BY135" i="5"/>
  <c r="BZ135" i="5"/>
  <c r="CA135" i="5"/>
  <c r="CB135" i="5"/>
  <c r="CC135" i="5"/>
  <c r="CD135" i="5"/>
  <c r="CE135" i="5"/>
  <c r="CF135" i="5"/>
  <c r="CM135" i="5"/>
  <c r="BS137" i="5"/>
  <c r="BT137" i="5"/>
  <c r="BU137" i="5"/>
  <c r="BV137" i="5"/>
  <c r="BW137" i="5"/>
  <c r="BX137" i="5"/>
  <c r="BY137" i="5"/>
  <c r="BZ137" i="5"/>
  <c r="CA137" i="5"/>
  <c r="CB137" i="5"/>
  <c r="CC137" i="5"/>
  <c r="CD137" i="5"/>
  <c r="CE137" i="5"/>
  <c r="CF137" i="5"/>
  <c r="CM137" i="5"/>
  <c r="BS139" i="5"/>
  <c r="BT139" i="5"/>
  <c r="BU139" i="5"/>
  <c r="BV139" i="5"/>
  <c r="BW139" i="5"/>
  <c r="BX139" i="5"/>
  <c r="BY139" i="5"/>
  <c r="BZ139" i="5"/>
  <c r="CA139" i="5"/>
  <c r="CB139" i="5"/>
  <c r="CC139" i="5"/>
  <c r="CD139" i="5"/>
  <c r="CE139" i="5"/>
  <c r="CF139" i="5"/>
  <c r="CM139" i="5"/>
  <c r="BS141" i="5"/>
  <c r="BT141" i="5"/>
  <c r="BU141" i="5"/>
  <c r="BV141" i="5"/>
  <c r="BW141" i="5"/>
  <c r="BX141" i="5"/>
  <c r="BY141" i="5"/>
  <c r="BZ141" i="5"/>
  <c r="CA141" i="5"/>
  <c r="CB141" i="5"/>
  <c r="CC141" i="5"/>
  <c r="CD141" i="5"/>
  <c r="CE141" i="5"/>
  <c r="CF141" i="5"/>
  <c r="CM141" i="5"/>
  <c r="BS143" i="5"/>
  <c r="BT143" i="5"/>
  <c r="BU143" i="5"/>
  <c r="BV143" i="5"/>
  <c r="BW143" i="5"/>
  <c r="BX143" i="5"/>
  <c r="BY143" i="5"/>
  <c r="BZ143" i="5"/>
  <c r="CA143" i="5"/>
  <c r="CB143" i="5"/>
  <c r="CC143" i="5"/>
  <c r="CD143" i="5"/>
  <c r="CE143" i="5"/>
  <c r="CF143" i="5"/>
  <c r="CM143" i="5"/>
  <c r="BS145" i="5"/>
  <c r="BT145" i="5"/>
  <c r="BU145" i="5"/>
  <c r="BV145" i="5"/>
  <c r="BW145" i="5"/>
  <c r="BX145" i="5"/>
  <c r="BY145" i="5"/>
  <c r="BZ145" i="5"/>
  <c r="CA145" i="5"/>
  <c r="CB145" i="5"/>
  <c r="CC145" i="5"/>
  <c r="CD145" i="5"/>
  <c r="CE145" i="5"/>
  <c r="CF145" i="5"/>
  <c r="CM145" i="5"/>
  <c r="BS146" i="5"/>
  <c r="BT146" i="5"/>
  <c r="BU146" i="5"/>
  <c r="BV146" i="5"/>
  <c r="BW146" i="5"/>
  <c r="BX146" i="5"/>
  <c r="BY146" i="5"/>
  <c r="BZ146" i="5"/>
  <c r="CA146" i="5"/>
  <c r="CB146" i="5"/>
  <c r="CC146" i="5"/>
  <c r="CD146" i="5"/>
  <c r="CE146" i="5"/>
  <c r="CF146" i="5"/>
  <c r="CM146" i="5"/>
  <c r="BS149" i="5"/>
  <c r="BT149" i="5"/>
  <c r="BU149" i="5"/>
  <c r="BV149" i="5"/>
  <c r="BW149" i="5"/>
  <c r="BX149" i="5"/>
  <c r="BY149" i="5"/>
  <c r="BZ149" i="5"/>
  <c r="CA149" i="5"/>
  <c r="CB149" i="5"/>
  <c r="CC149" i="5"/>
  <c r="CD149" i="5"/>
  <c r="CE149" i="5"/>
  <c r="CF149" i="5"/>
  <c r="CM149" i="5"/>
  <c r="BS151" i="5"/>
  <c r="BT151" i="5"/>
  <c r="BU151" i="5"/>
  <c r="BV151" i="5"/>
  <c r="BW151" i="5"/>
  <c r="BX151" i="5"/>
  <c r="BY151" i="5"/>
  <c r="BZ151" i="5"/>
  <c r="CA151" i="5"/>
  <c r="CB151" i="5"/>
  <c r="CC151" i="5"/>
  <c r="CD151" i="5"/>
  <c r="CE151" i="5"/>
  <c r="CF151" i="5"/>
  <c r="CM151" i="5"/>
  <c r="BS153" i="5"/>
  <c r="BT153" i="5"/>
  <c r="BU153" i="5"/>
  <c r="BV153" i="5"/>
  <c r="BW153" i="5"/>
  <c r="BX153" i="5"/>
  <c r="BY153" i="5"/>
  <c r="BZ153" i="5"/>
  <c r="CA153" i="5"/>
  <c r="CB153" i="5"/>
  <c r="CC153" i="5"/>
  <c r="CD153" i="5"/>
  <c r="CE153" i="5"/>
  <c r="CF153" i="5"/>
  <c r="CM153" i="5"/>
  <c r="BS155" i="5"/>
  <c r="BT155" i="5"/>
  <c r="BU155" i="5"/>
  <c r="BV155" i="5"/>
  <c r="BW155" i="5"/>
  <c r="BX155" i="5"/>
  <c r="BY155" i="5"/>
  <c r="BZ155" i="5"/>
  <c r="CA155" i="5"/>
  <c r="CB155" i="5"/>
  <c r="CC155" i="5"/>
  <c r="CD155" i="5"/>
  <c r="CE155" i="5"/>
  <c r="CF155" i="5"/>
  <c r="CM155" i="5"/>
  <c r="BS162" i="5"/>
  <c r="BT162" i="5"/>
  <c r="BU162" i="5"/>
  <c r="BV162" i="5"/>
  <c r="BW162" i="5"/>
  <c r="BX162" i="5"/>
  <c r="BY162" i="5"/>
  <c r="BZ162" i="5"/>
  <c r="CA162" i="5"/>
  <c r="CB162" i="5"/>
  <c r="CC162" i="5"/>
  <c r="CD162" i="5"/>
  <c r="CE162" i="5"/>
  <c r="CF162" i="5"/>
  <c r="CM162" i="5"/>
  <c r="BS163" i="5"/>
  <c r="BT163" i="5"/>
  <c r="BU163" i="5"/>
  <c r="BV163" i="5"/>
  <c r="BW163" i="5"/>
  <c r="BX163" i="5"/>
  <c r="BY163" i="5"/>
  <c r="BZ163" i="5"/>
  <c r="CA163" i="5"/>
  <c r="CB163" i="5"/>
  <c r="CC163" i="5"/>
  <c r="CD163" i="5"/>
  <c r="CE163" i="5"/>
  <c r="CF163" i="5"/>
  <c r="CM163" i="5"/>
  <c r="BS166" i="5"/>
  <c r="BT166" i="5"/>
  <c r="BU166" i="5"/>
  <c r="BV166" i="5"/>
  <c r="BW166" i="5"/>
  <c r="BX166" i="5"/>
  <c r="BY166" i="5"/>
  <c r="BZ166" i="5"/>
  <c r="CA166" i="5"/>
  <c r="CB166" i="5"/>
  <c r="CC166" i="5"/>
  <c r="CD166" i="5"/>
  <c r="CE166" i="5"/>
  <c r="CF166" i="5"/>
  <c r="CM166" i="5"/>
  <c r="BS168" i="5"/>
  <c r="BT168" i="5"/>
  <c r="BU168" i="5"/>
  <c r="BV168" i="5"/>
  <c r="BW168" i="5"/>
  <c r="BX168" i="5"/>
  <c r="BY168" i="5"/>
  <c r="BZ168" i="5"/>
  <c r="CA168" i="5"/>
  <c r="CB168" i="5"/>
  <c r="CC168" i="5"/>
  <c r="CD168" i="5"/>
  <c r="CE168" i="5"/>
  <c r="CF168" i="5"/>
  <c r="CM168" i="5"/>
  <c r="BS170" i="5"/>
  <c r="BT170" i="5"/>
  <c r="BU170" i="5"/>
  <c r="BV170" i="5"/>
  <c r="BW170" i="5"/>
  <c r="BX170" i="5"/>
  <c r="BY170" i="5"/>
  <c r="BZ170" i="5"/>
  <c r="CA170" i="5"/>
  <c r="CB170" i="5"/>
  <c r="CC170" i="5"/>
  <c r="CD170" i="5"/>
  <c r="CE170" i="5"/>
  <c r="CF170" i="5"/>
  <c r="CM170" i="5"/>
  <c r="BS172" i="5"/>
  <c r="BT172" i="5"/>
  <c r="BU172" i="5"/>
  <c r="BV172" i="5"/>
  <c r="BW172" i="5"/>
  <c r="BX172" i="5"/>
  <c r="BY172" i="5"/>
  <c r="BZ172" i="5"/>
  <c r="CA172" i="5"/>
  <c r="CB172" i="5"/>
  <c r="CC172" i="5"/>
  <c r="CD172" i="5"/>
  <c r="CE172" i="5"/>
  <c r="CF172" i="5"/>
  <c r="CM172" i="5"/>
  <c r="BS174" i="5"/>
  <c r="BT174" i="5"/>
  <c r="BU174" i="5"/>
  <c r="BV174" i="5"/>
  <c r="BW174" i="5"/>
  <c r="BX174" i="5"/>
  <c r="BY174" i="5"/>
  <c r="BZ174" i="5"/>
  <c r="CA174" i="5"/>
  <c r="CB174" i="5"/>
  <c r="CC174" i="5"/>
  <c r="CD174" i="5"/>
  <c r="CE174" i="5"/>
  <c r="CF174" i="5"/>
  <c r="CM174" i="5"/>
  <c r="BS176" i="5"/>
  <c r="BT176" i="5"/>
  <c r="BU176" i="5"/>
  <c r="BV176" i="5"/>
  <c r="BW176" i="5"/>
  <c r="BX176" i="5"/>
  <c r="BY176" i="5"/>
  <c r="BZ176" i="5"/>
  <c r="CA176" i="5"/>
  <c r="CB176" i="5"/>
  <c r="CC176" i="5"/>
  <c r="CD176" i="5"/>
  <c r="CE176" i="5"/>
  <c r="CF176" i="5"/>
  <c r="CM176" i="5"/>
  <c r="BS178" i="5"/>
  <c r="BT178" i="5"/>
  <c r="BU178" i="5"/>
  <c r="BV178" i="5"/>
  <c r="BW178" i="5"/>
  <c r="BX178" i="5"/>
  <c r="BY178" i="5"/>
  <c r="BZ178" i="5"/>
  <c r="CA178" i="5"/>
  <c r="CB178" i="5"/>
  <c r="CC178" i="5"/>
  <c r="CD178" i="5"/>
  <c r="CE178" i="5"/>
  <c r="CF178" i="5"/>
  <c r="CM178" i="5"/>
  <c r="BS180" i="5"/>
  <c r="BT180" i="5"/>
  <c r="BU180" i="5"/>
  <c r="BV180" i="5"/>
  <c r="BW180" i="5"/>
  <c r="BX180" i="5"/>
  <c r="BY180" i="5"/>
  <c r="BZ180" i="5"/>
  <c r="CA180" i="5"/>
  <c r="CB180" i="5"/>
  <c r="CC180" i="5"/>
  <c r="CD180" i="5"/>
  <c r="CE180" i="5"/>
  <c r="CF180" i="5"/>
  <c r="CM180" i="5"/>
  <c r="BS182" i="5"/>
  <c r="BT182" i="5"/>
  <c r="BU182" i="5"/>
  <c r="BV182" i="5"/>
  <c r="BW182" i="5"/>
  <c r="BX182" i="5"/>
  <c r="BY182" i="5"/>
  <c r="BZ182" i="5"/>
  <c r="CA182" i="5"/>
  <c r="CB182" i="5"/>
  <c r="CC182" i="5"/>
  <c r="CD182" i="5"/>
  <c r="CE182" i="5"/>
  <c r="CF182" i="5"/>
  <c r="CM182" i="5"/>
  <c r="BS184" i="5"/>
  <c r="BT184" i="5"/>
  <c r="BU184" i="5"/>
  <c r="BV184" i="5"/>
  <c r="BW184" i="5"/>
  <c r="BX184" i="5"/>
  <c r="BY184" i="5"/>
  <c r="BZ184" i="5"/>
  <c r="CA184" i="5"/>
  <c r="CB184" i="5"/>
  <c r="CC184" i="5"/>
  <c r="CD184" i="5"/>
  <c r="CE184" i="5"/>
  <c r="CF184" i="5"/>
  <c r="CM184" i="5"/>
  <c r="BS186" i="5"/>
  <c r="BT186" i="5"/>
  <c r="BU186" i="5"/>
  <c r="BV186" i="5"/>
  <c r="BW186" i="5"/>
  <c r="BX186" i="5"/>
  <c r="BY186" i="5"/>
  <c r="BZ186" i="5"/>
  <c r="CA186" i="5"/>
  <c r="CB186" i="5"/>
  <c r="CC186" i="5"/>
  <c r="CD186" i="5"/>
  <c r="CE186" i="5"/>
  <c r="CF186" i="5"/>
  <c r="CM186" i="5"/>
  <c r="BS188" i="5"/>
  <c r="BT188" i="5"/>
  <c r="BU188" i="5"/>
  <c r="BV188" i="5"/>
  <c r="BW188" i="5"/>
  <c r="BX188" i="5"/>
  <c r="BY188" i="5"/>
  <c r="BZ188" i="5"/>
  <c r="CA188" i="5"/>
  <c r="CB188" i="5"/>
  <c r="CC188" i="5"/>
  <c r="CD188" i="5"/>
  <c r="CE188" i="5"/>
  <c r="CF188" i="5"/>
  <c r="CM188" i="5"/>
  <c r="BS190" i="5"/>
  <c r="BT190" i="5"/>
  <c r="BU190" i="5"/>
  <c r="BV190" i="5"/>
  <c r="BW190" i="5"/>
  <c r="BX190" i="5"/>
  <c r="BY190" i="5"/>
  <c r="BZ190" i="5"/>
  <c r="CA190" i="5"/>
  <c r="CB190" i="5"/>
  <c r="CC190" i="5"/>
  <c r="CD190" i="5"/>
  <c r="CE190" i="5"/>
  <c r="CF190" i="5"/>
  <c r="CM190" i="5"/>
  <c r="BS192" i="5"/>
  <c r="BT192" i="5"/>
  <c r="BU192" i="5"/>
  <c r="BV192" i="5"/>
  <c r="BW192" i="5"/>
  <c r="BX192" i="5"/>
  <c r="BY192" i="5"/>
  <c r="BZ192" i="5"/>
  <c r="CA192" i="5"/>
  <c r="CB192" i="5"/>
  <c r="CC192" i="5"/>
  <c r="CD192" i="5"/>
  <c r="CE192" i="5"/>
  <c r="CF192" i="5"/>
  <c r="CM192" i="5"/>
  <c r="BS194" i="5"/>
  <c r="BT194" i="5"/>
  <c r="BU194" i="5"/>
  <c r="BV194" i="5"/>
  <c r="BW194" i="5"/>
  <c r="BX194" i="5"/>
  <c r="BY194" i="5"/>
  <c r="BZ194" i="5"/>
  <c r="CA194" i="5"/>
  <c r="CB194" i="5"/>
  <c r="CC194" i="5"/>
  <c r="CD194" i="5"/>
  <c r="CE194" i="5"/>
  <c r="CF194" i="5"/>
  <c r="CM194" i="5"/>
  <c r="BS196" i="5"/>
  <c r="BT196" i="5"/>
  <c r="BU196" i="5"/>
  <c r="BV196" i="5"/>
  <c r="BW196" i="5"/>
  <c r="BX196" i="5"/>
  <c r="BY196" i="5"/>
  <c r="BZ196" i="5"/>
  <c r="CA196" i="5"/>
  <c r="CB196" i="5"/>
  <c r="CC196" i="5"/>
  <c r="CD196" i="5"/>
  <c r="CE196" i="5"/>
  <c r="CF196" i="5"/>
  <c r="CM196" i="5"/>
  <c r="BS198" i="5"/>
  <c r="BT198" i="5"/>
  <c r="BU198" i="5"/>
  <c r="BV198" i="5"/>
  <c r="BW198" i="5"/>
  <c r="BX198" i="5"/>
  <c r="BY198" i="5"/>
  <c r="BZ198" i="5"/>
  <c r="CA198" i="5"/>
  <c r="CB198" i="5"/>
  <c r="CC198" i="5"/>
  <c r="CD198" i="5"/>
  <c r="CE198" i="5"/>
  <c r="CF198" i="5"/>
  <c r="CM198" i="5"/>
  <c r="BS199" i="5"/>
  <c r="BT199" i="5"/>
  <c r="BU199" i="5"/>
  <c r="BV199" i="5"/>
  <c r="BW199" i="5"/>
  <c r="BX199" i="5"/>
  <c r="BY199" i="5"/>
  <c r="BZ199" i="5"/>
  <c r="CA199" i="5"/>
  <c r="CB199" i="5"/>
  <c r="CC199" i="5"/>
  <c r="CD199" i="5"/>
  <c r="CE199" i="5"/>
  <c r="CF199" i="5"/>
  <c r="CM199" i="5"/>
  <c r="BS201" i="5"/>
  <c r="BT201" i="5"/>
  <c r="BU201" i="5"/>
  <c r="BV201" i="5"/>
  <c r="BW201" i="5"/>
  <c r="BX201" i="5"/>
  <c r="BY201" i="5"/>
  <c r="BZ201" i="5"/>
  <c r="CA201" i="5"/>
  <c r="CB201" i="5"/>
  <c r="CC201" i="5"/>
  <c r="CD201" i="5"/>
  <c r="CE201" i="5"/>
  <c r="CF201" i="5"/>
  <c r="CM201" i="5"/>
  <c r="BS203" i="5"/>
  <c r="BT203" i="5"/>
  <c r="BU203" i="5"/>
  <c r="BV203" i="5"/>
  <c r="BW203" i="5"/>
  <c r="BX203" i="5"/>
  <c r="BY203" i="5"/>
  <c r="BZ203" i="5"/>
  <c r="CA203" i="5"/>
  <c r="CB203" i="5"/>
  <c r="CC203" i="5"/>
  <c r="CD203" i="5"/>
  <c r="CE203" i="5"/>
  <c r="CF203" i="5"/>
  <c r="CM203" i="5"/>
  <c r="BS205" i="5"/>
  <c r="BT205" i="5"/>
  <c r="BU205" i="5"/>
  <c r="BV205" i="5"/>
  <c r="BW205" i="5"/>
  <c r="BX205" i="5"/>
  <c r="BY205" i="5"/>
  <c r="BZ205" i="5"/>
  <c r="CA205" i="5"/>
  <c r="CB205" i="5"/>
  <c r="CC205" i="5"/>
  <c r="CD205" i="5"/>
  <c r="CE205" i="5"/>
  <c r="CF205" i="5"/>
  <c r="CM205" i="5"/>
  <c r="BS207" i="5"/>
  <c r="BT207" i="5"/>
  <c r="BU207" i="5"/>
  <c r="BV207" i="5"/>
  <c r="BW207" i="5"/>
  <c r="BX207" i="5"/>
  <c r="BY207" i="5"/>
  <c r="BZ207" i="5"/>
  <c r="CA207" i="5"/>
  <c r="CB207" i="5"/>
  <c r="CC207" i="5"/>
  <c r="CD207" i="5"/>
  <c r="CE207" i="5"/>
  <c r="CF207" i="5"/>
  <c r="CM207" i="5"/>
  <c r="BS209" i="5"/>
  <c r="BT209" i="5"/>
  <c r="BU209" i="5"/>
  <c r="BV209" i="5"/>
  <c r="BW209" i="5"/>
  <c r="BX209" i="5"/>
  <c r="BY209" i="5"/>
  <c r="BZ209" i="5"/>
  <c r="CA209" i="5"/>
  <c r="CB209" i="5"/>
  <c r="CC209" i="5"/>
  <c r="CD209" i="5"/>
  <c r="CE209" i="5"/>
  <c r="CF209" i="5"/>
  <c r="CM209" i="5"/>
  <c r="BS226" i="5"/>
  <c r="BT226" i="5"/>
  <c r="BU226" i="5"/>
  <c r="BV226" i="5"/>
  <c r="BW226" i="5"/>
  <c r="BX226" i="5"/>
  <c r="BY226" i="5"/>
  <c r="BZ226" i="5"/>
  <c r="CA226" i="5"/>
  <c r="CB226" i="5"/>
  <c r="CC226" i="5"/>
  <c r="CD226" i="5"/>
  <c r="CE226" i="5"/>
  <c r="CF226" i="5"/>
  <c r="CM226" i="5"/>
  <c r="BS227" i="5"/>
  <c r="BT227" i="5"/>
  <c r="BU227" i="5"/>
  <c r="BV227" i="5"/>
  <c r="BW227" i="5"/>
  <c r="BX227" i="5"/>
  <c r="BY227" i="5"/>
  <c r="BZ227" i="5"/>
  <c r="CA227" i="5"/>
  <c r="CB227" i="5"/>
  <c r="CC227" i="5"/>
  <c r="CD227" i="5"/>
  <c r="CE227" i="5"/>
  <c r="CF227" i="5"/>
  <c r="CM227" i="5"/>
  <c r="BS230" i="5"/>
  <c r="BT230" i="5"/>
  <c r="BU230" i="5"/>
  <c r="BV230" i="5"/>
  <c r="BW230" i="5"/>
  <c r="BX230" i="5"/>
  <c r="BY230" i="5"/>
  <c r="BZ230" i="5"/>
  <c r="CA230" i="5"/>
  <c r="CB230" i="5"/>
  <c r="CC230" i="5"/>
  <c r="CD230" i="5"/>
  <c r="CE230" i="5"/>
  <c r="CF230" i="5"/>
  <c r="CM230" i="5"/>
  <c r="BS232" i="5"/>
  <c r="BT232" i="5"/>
  <c r="BU232" i="5"/>
  <c r="BV232" i="5"/>
  <c r="BW232" i="5"/>
  <c r="BX232" i="5"/>
  <c r="BY232" i="5"/>
  <c r="BZ232" i="5"/>
  <c r="CA232" i="5"/>
  <c r="CB232" i="5"/>
  <c r="CC232" i="5"/>
  <c r="CD232" i="5"/>
  <c r="CE232" i="5"/>
  <c r="CF232" i="5"/>
  <c r="CM232" i="5"/>
  <c r="BS234" i="5"/>
  <c r="BT234" i="5"/>
  <c r="BU234" i="5"/>
  <c r="BV234" i="5"/>
  <c r="BW234" i="5"/>
  <c r="BX234" i="5"/>
  <c r="BY234" i="5"/>
  <c r="BZ234" i="5"/>
  <c r="CA234" i="5"/>
  <c r="CB234" i="5"/>
  <c r="CC234" i="5"/>
  <c r="CD234" i="5"/>
  <c r="CE234" i="5"/>
  <c r="CF234" i="5"/>
  <c r="CM234" i="5"/>
  <c r="BS236" i="5"/>
  <c r="BT236" i="5"/>
  <c r="BU236" i="5"/>
  <c r="BV236" i="5"/>
  <c r="BW236" i="5"/>
  <c r="BX236" i="5"/>
  <c r="BY236" i="5"/>
  <c r="BZ236" i="5"/>
  <c r="CA236" i="5"/>
  <c r="CB236" i="5"/>
  <c r="CC236" i="5"/>
  <c r="CD236" i="5"/>
  <c r="CE236" i="5"/>
  <c r="CF236" i="5"/>
  <c r="CM236" i="5"/>
  <c r="BS238" i="5"/>
  <c r="BT238" i="5"/>
  <c r="BU238" i="5"/>
  <c r="BV238" i="5"/>
  <c r="BW238" i="5"/>
  <c r="BX238" i="5"/>
  <c r="BY238" i="5"/>
  <c r="BZ238" i="5"/>
  <c r="CA238" i="5"/>
  <c r="CB238" i="5"/>
  <c r="CC238" i="5"/>
  <c r="CD238" i="5"/>
  <c r="CE238" i="5"/>
  <c r="CF238" i="5"/>
  <c r="CM238" i="5"/>
  <c r="BS240" i="5"/>
  <c r="BT240" i="5"/>
  <c r="BU240" i="5"/>
  <c r="BV240" i="5"/>
  <c r="BW240" i="5"/>
  <c r="BX240" i="5"/>
  <c r="BY240" i="5"/>
  <c r="BZ240" i="5"/>
  <c r="CA240" i="5"/>
  <c r="CB240" i="5"/>
  <c r="CC240" i="5"/>
  <c r="CD240" i="5"/>
  <c r="CE240" i="5"/>
  <c r="CF240" i="5"/>
  <c r="CM240" i="5"/>
  <c r="BS241" i="5"/>
  <c r="BT241" i="5"/>
  <c r="BU241" i="5"/>
  <c r="BV241" i="5"/>
  <c r="BW241" i="5"/>
  <c r="BX241" i="5"/>
  <c r="BY241" i="5"/>
  <c r="BZ241" i="5"/>
  <c r="CA241" i="5"/>
  <c r="CB241" i="5"/>
  <c r="CC241" i="5"/>
  <c r="CD241" i="5"/>
  <c r="CE241" i="5"/>
  <c r="CF241" i="5"/>
  <c r="CM241" i="5"/>
  <c r="BS243" i="5"/>
  <c r="BT243" i="5"/>
  <c r="BU243" i="5"/>
  <c r="BV243" i="5"/>
  <c r="BW243" i="5"/>
  <c r="BX243" i="5"/>
  <c r="BY243" i="5"/>
  <c r="BZ243" i="5"/>
  <c r="CA243" i="5"/>
  <c r="CB243" i="5"/>
  <c r="CC243" i="5"/>
  <c r="CD243" i="5"/>
  <c r="CE243" i="5"/>
  <c r="CF243" i="5"/>
  <c r="CM243" i="5"/>
  <c r="BS246" i="5"/>
  <c r="BT246" i="5"/>
  <c r="BU246" i="5"/>
  <c r="BV246" i="5"/>
  <c r="BW246" i="5"/>
  <c r="BX246" i="5"/>
  <c r="BY246" i="5"/>
  <c r="BZ246" i="5"/>
  <c r="CA246" i="5"/>
  <c r="CB246" i="5"/>
  <c r="CC246" i="5"/>
  <c r="CD246" i="5"/>
  <c r="CE246" i="5"/>
  <c r="CF246" i="5"/>
  <c r="CM246" i="5"/>
  <c r="BS248" i="5"/>
  <c r="BT248" i="5"/>
  <c r="BU248" i="5"/>
  <c r="BV248" i="5"/>
  <c r="BW248" i="5"/>
  <c r="BX248" i="5"/>
  <c r="BY248" i="5"/>
  <c r="BZ248" i="5"/>
  <c r="CA248" i="5"/>
  <c r="CB248" i="5"/>
  <c r="CC248" i="5"/>
  <c r="CD248" i="5"/>
  <c r="CE248" i="5"/>
  <c r="CF248" i="5"/>
  <c r="CM248" i="5"/>
  <c r="BS250" i="5"/>
  <c r="BT250" i="5"/>
  <c r="BU250" i="5"/>
  <c r="BV250" i="5"/>
  <c r="BW250" i="5"/>
  <c r="BX250" i="5"/>
  <c r="BY250" i="5"/>
  <c r="BZ250" i="5"/>
  <c r="CA250" i="5"/>
  <c r="CB250" i="5"/>
  <c r="CC250" i="5"/>
  <c r="CD250" i="5"/>
  <c r="CE250" i="5"/>
  <c r="CF250" i="5"/>
  <c r="CM250" i="5"/>
  <c r="BS252" i="5"/>
  <c r="BT252" i="5"/>
  <c r="BU252" i="5"/>
  <c r="BV252" i="5"/>
  <c r="BW252" i="5"/>
  <c r="BX252" i="5"/>
  <c r="BY252" i="5"/>
  <c r="BZ252" i="5"/>
  <c r="CA252" i="5"/>
  <c r="CB252" i="5"/>
  <c r="CC252" i="5"/>
  <c r="CD252" i="5"/>
  <c r="CE252" i="5"/>
  <c r="CF252" i="5"/>
  <c r="CM252" i="5"/>
  <c r="BS253" i="5"/>
  <c r="BT253" i="5"/>
  <c r="BU253" i="5"/>
  <c r="BV253" i="5"/>
  <c r="BW253" i="5"/>
  <c r="BX253" i="5"/>
  <c r="BY253" i="5"/>
  <c r="BZ253" i="5"/>
  <c r="CA253" i="5"/>
  <c r="CB253" i="5"/>
  <c r="CC253" i="5"/>
  <c r="CD253" i="5"/>
  <c r="CE253" i="5"/>
  <c r="CF253" i="5"/>
  <c r="CM253" i="5"/>
  <c r="BS256" i="5"/>
  <c r="BT256" i="5"/>
  <c r="BU256" i="5"/>
  <c r="BV256" i="5"/>
  <c r="BW256" i="5"/>
  <c r="BX256" i="5"/>
  <c r="BY256" i="5"/>
  <c r="BZ256" i="5"/>
  <c r="CA256" i="5"/>
  <c r="CB256" i="5"/>
  <c r="CC256" i="5"/>
  <c r="CD256" i="5"/>
  <c r="CE256" i="5"/>
  <c r="CF256" i="5"/>
  <c r="CM256" i="5"/>
  <c r="BS257" i="5"/>
  <c r="BT257" i="5"/>
  <c r="BU257" i="5"/>
  <c r="BV257" i="5"/>
  <c r="BW257" i="5"/>
  <c r="BX257" i="5"/>
  <c r="BY257" i="5"/>
  <c r="BZ257" i="5"/>
  <c r="CA257" i="5"/>
  <c r="CB257" i="5"/>
  <c r="CC257" i="5"/>
  <c r="CD257" i="5"/>
  <c r="CE257" i="5"/>
  <c r="CF257" i="5"/>
  <c r="CM257" i="5"/>
  <c r="BS259" i="5"/>
  <c r="BT259" i="5"/>
  <c r="BU259" i="5"/>
  <c r="BV259" i="5"/>
  <c r="BW259" i="5"/>
  <c r="BX259" i="5"/>
  <c r="BY259" i="5"/>
  <c r="BZ259" i="5"/>
  <c r="CA259" i="5"/>
  <c r="CB259" i="5"/>
  <c r="CC259" i="5"/>
  <c r="CD259" i="5"/>
  <c r="CE259" i="5"/>
  <c r="CF259" i="5"/>
  <c r="CM259" i="5"/>
  <c r="BS261" i="5"/>
  <c r="BT261" i="5"/>
  <c r="BU261" i="5"/>
  <c r="BV261" i="5"/>
  <c r="BW261" i="5"/>
  <c r="BX261" i="5"/>
  <c r="BY261" i="5"/>
  <c r="BZ261" i="5"/>
  <c r="CA261" i="5"/>
  <c r="CB261" i="5"/>
  <c r="CC261" i="5"/>
  <c r="CD261" i="5"/>
  <c r="CE261" i="5"/>
  <c r="CF261" i="5"/>
  <c r="CM261" i="5"/>
  <c r="BS263" i="5"/>
  <c r="BT263" i="5"/>
  <c r="BU263" i="5"/>
  <c r="BV263" i="5"/>
  <c r="BW263" i="5"/>
  <c r="BX263" i="5"/>
  <c r="BY263" i="5"/>
  <c r="BZ263" i="5"/>
  <c r="CA263" i="5"/>
  <c r="CB263" i="5"/>
  <c r="CC263" i="5"/>
  <c r="CD263" i="5"/>
  <c r="CE263" i="5"/>
  <c r="CF263" i="5"/>
  <c r="CM263" i="5"/>
  <c r="BS265" i="5"/>
  <c r="BT265" i="5"/>
  <c r="BU265" i="5"/>
  <c r="BV265" i="5"/>
  <c r="BW265" i="5"/>
  <c r="BX265" i="5"/>
  <c r="BY265" i="5"/>
  <c r="BZ265" i="5"/>
  <c r="CA265" i="5"/>
  <c r="CB265" i="5"/>
  <c r="CC265" i="5"/>
  <c r="CD265" i="5"/>
  <c r="CE265" i="5"/>
  <c r="CF265" i="5"/>
  <c r="CM265" i="5"/>
  <c r="BS267" i="5"/>
  <c r="BT267" i="5"/>
  <c r="BU267" i="5"/>
  <c r="BV267" i="5"/>
  <c r="BW267" i="5"/>
  <c r="BX267" i="5"/>
  <c r="BY267" i="5"/>
  <c r="BZ267" i="5"/>
  <c r="CA267" i="5"/>
  <c r="CB267" i="5"/>
  <c r="CC267" i="5"/>
  <c r="CD267" i="5"/>
  <c r="CE267" i="5"/>
  <c r="CF267" i="5"/>
  <c r="CM267" i="5"/>
  <c r="BS269" i="5"/>
  <c r="BT269" i="5"/>
  <c r="BU269" i="5"/>
  <c r="BV269" i="5"/>
  <c r="BW269" i="5"/>
  <c r="BX269" i="5"/>
  <c r="BY269" i="5"/>
  <c r="BZ269" i="5"/>
  <c r="CA269" i="5"/>
  <c r="CB269" i="5"/>
  <c r="CC269" i="5"/>
  <c r="CD269" i="5"/>
  <c r="CE269" i="5"/>
  <c r="CF269" i="5"/>
  <c r="CM269" i="5"/>
  <c r="BS271" i="5"/>
  <c r="BT271" i="5"/>
  <c r="BU271" i="5"/>
  <c r="BV271" i="5"/>
  <c r="BW271" i="5"/>
  <c r="BX271" i="5"/>
  <c r="BY271" i="5"/>
  <c r="BZ271" i="5"/>
  <c r="CA271" i="5"/>
  <c r="CB271" i="5"/>
  <c r="CC271" i="5"/>
  <c r="CD271" i="5"/>
  <c r="CE271" i="5"/>
  <c r="CF271" i="5"/>
  <c r="CM271" i="5"/>
  <c r="BS272" i="5"/>
  <c r="BT272" i="5"/>
  <c r="BU272" i="5"/>
  <c r="BV272" i="5"/>
  <c r="BW272" i="5"/>
  <c r="BX272" i="5"/>
  <c r="BY272" i="5"/>
  <c r="BZ272" i="5"/>
  <c r="CA272" i="5"/>
  <c r="CB272" i="5"/>
  <c r="CC272" i="5"/>
  <c r="CD272" i="5"/>
  <c r="CE272" i="5"/>
  <c r="CF272" i="5"/>
  <c r="CM272" i="5"/>
  <c r="BS274" i="5"/>
  <c r="BT274" i="5"/>
  <c r="BU274" i="5"/>
  <c r="BV274" i="5"/>
  <c r="BW274" i="5"/>
  <c r="BX274" i="5"/>
  <c r="BY274" i="5"/>
  <c r="BZ274" i="5"/>
  <c r="CA274" i="5"/>
  <c r="CB274" i="5"/>
  <c r="CC274" i="5"/>
  <c r="CD274" i="5"/>
  <c r="CE274" i="5"/>
  <c r="CF274" i="5"/>
  <c r="CM274" i="5"/>
  <c r="BS276" i="5"/>
  <c r="BT276" i="5"/>
  <c r="BU276" i="5"/>
  <c r="BV276" i="5"/>
  <c r="BW276" i="5"/>
  <c r="BX276" i="5"/>
  <c r="BY276" i="5"/>
  <c r="BZ276" i="5"/>
  <c r="CA276" i="5"/>
  <c r="CB276" i="5"/>
  <c r="CC276" i="5"/>
  <c r="CD276" i="5"/>
  <c r="CE276" i="5"/>
  <c r="CF276" i="5"/>
  <c r="CM276" i="5"/>
  <c r="BS278" i="5"/>
  <c r="BT278" i="5"/>
  <c r="BU278" i="5"/>
  <c r="BV278" i="5"/>
  <c r="BW278" i="5"/>
  <c r="BX278" i="5"/>
  <c r="BY278" i="5"/>
  <c r="BZ278" i="5"/>
  <c r="CA278" i="5"/>
  <c r="CB278" i="5"/>
  <c r="CC278" i="5"/>
  <c r="CD278" i="5"/>
  <c r="CE278" i="5"/>
  <c r="CF278" i="5"/>
  <c r="CM278" i="5"/>
  <c r="BS280" i="5"/>
  <c r="BT280" i="5"/>
  <c r="BU280" i="5"/>
  <c r="BV280" i="5"/>
  <c r="BW280" i="5"/>
  <c r="BX280" i="5"/>
  <c r="BY280" i="5"/>
  <c r="BZ280" i="5"/>
  <c r="CA280" i="5"/>
  <c r="CB280" i="5"/>
  <c r="CC280" i="5"/>
  <c r="CD280" i="5"/>
  <c r="CE280" i="5"/>
  <c r="CF280" i="5"/>
  <c r="CM280" i="5"/>
  <c r="BS282" i="5"/>
  <c r="BT282" i="5"/>
  <c r="BU282" i="5"/>
  <c r="BV282" i="5"/>
  <c r="BW282" i="5"/>
  <c r="BX282" i="5"/>
  <c r="BY282" i="5"/>
  <c r="BZ282" i="5"/>
  <c r="CA282" i="5"/>
  <c r="CB282" i="5"/>
  <c r="CC282" i="5"/>
  <c r="CD282" i="5"/>
  <c r="CE282" i="5"/>
  <c r="CF282" i="5"/>
  <c r="CM282" i="5"/>
  <c r="BS284" i="5"/>
  <c r="BT284" i="5"/>
  <c r="BU284" i="5"/>
  <c r="BV284" i="5"/>
  <c r="BW284" i="5"/>
  <c r="BX284" i="5"/>
  <c r="BY284" i="5"/>
  <c r="BZ284" i="5"/>
  <c r="CA284" i="5"/>
  <c r="CB284" i="5"/>
  <c r="CC284" i="5"/>
  <c r="CD284" i="5"/>
  <c r="CE284" i="5"/>
  <c r="CF284" i="5"/>
  <c r="CM284" i="5"/>
  <c r="BS286" i="5"/>
  <c r="BT286" i="5"/>
  <c r="BU286" i="5"/>
  <c r="BV286" i="5"/>
  <c r="BW286" i="5"/>
  <c r="BX286" i="5"/>
  <c r="BY286" i="5"/>
  <c r="BZ286" i="5"/>
  <c r="CA286" i="5"/>
  <c r="CB286" i="5"/>
  <c r="CC286" i="5"/>
  <c r="CD286" i="5"/>
  <c r="CE286" i="5"/>
  <c r="CF286" i="5"/>
  <c r="CM286" i="5"/>
  <c r="BS288" i="5"/>
  <c r="BT288" i="5"/>
  <c r="BU288" i="5"/>
  <c r="BV288" i="5"/>
  <c r="BW288" i="5"/>
  <c r="BX288" i="5"/>
  <c r="BY288" i="5"/>
  <c r="BZ288" i="5"/>
  <c r="CA288" i="5"/>
  <c r="CB288" i="5"/>
  <c r="CC288" i="5"/>
  <c r="CD288" i="5"/>
  <c r="CE288" i="5"/>
  <c r="CF288" i="5"/>
  <c r="CM288" i="5"/>
  <c r="BS290" i="5"/>
  <c r="BT290" i="5"/>
  <c r="BU290" i="5"/>
  <c r="BV290" i="5"/>
  <c r="BW290" i="5"/>
  <c r="BX290" i="5"/>
  <c r="BY290" i="5"/>
  <c r="BZ290" i="5"/>
  <c r="CA290" i="5"/>
  <c r="CB290" i="5"/>
  <c r="CC290" i="5"/>
  <c r="CD290" i="5"/>
  <c r="CE290" i="5"/>
  <c r="CF290" i="5"/>
  <c r="CM290" i="5"/>
  <c r="BS291" i="5"/>
  <c r="BT291" i="5"/>
  <c r="BU291" i="5"/>
  <c r="BV291" i="5"/>
  <c r="BW291" i="5"/>
  <c r="BX291" i="5"/>
  <c r="BY291" i="5"/>
  <c r="BZ291" i="5"/>
  <c r="CA291" i="5"/>
  <c r="CB291" i="5"/>
  <c r="CC291" i="5"/>
  <c r="CD291" i="5"/>
  <c r="CE291" i="5"/>
  <c r="CF291" i="5"/>
  <c r="CM291" i="5"/>
  <c r="BS293" i="5"/>
  <c r="BT293" i="5"/>
  <c r="BU293" i="5"/>
  <c r="BV293" i="5"/>
  <c r="BW293" i="5"/>
  <c r="BX293" i="5"/>
  <c r="BY293" i="5"/>
  <c r="BZ293" i="5"/>
  <c r="CA293" i="5"/>
  <c r="CB293" i="5"/>
  <c r="CC293" i="5"/>
  <c r="CD293" i="5"/>
  <c r="CE293" i="5"/>
  <c r="CF293" i="5"/>
  <c r="CM293" i="5"/>
  <c r="BS295" i="5"/>
  <c r="BT295" i="5"/>
  <c r="BU295" i="5"/>
  <c r="BV295" i="5"/>
  <c r="BW295" i="5"/>
  <c r="BX295" i="5"/>
  <c r="BY295" i="5"/>
  <c r="BZ295" i="5"/>
  <c r="CA295" i="5"/>
  <c r="CB295" i="5"/>
  <c r="CC295" i="5"/>
  <c r="CD295" i="5"/>
  <c r="CE295" i="5"/>
  <c r="CF295" i="5"/>
  <c r="CM295" i="5"/>
  <c r="BS297" i="5"/>
  <c r="BT297" i="5"/>
  <c r="BU297" i="5"/>
  <c r="BV297" i="5"/>
  <c r="BW297" i="5"/>
  <c r="BX297" i="5"/>
  <c r="BY297" i="5"/>
  <c r="BZ297" i="5"/>
  <c r="CA297" i="5"/>
  <c r="CB297" i="5"/>
  <c r="CC297" i="5"/>
  <c r="CD297" i="5"/>
  <c r="CE297" i="5"/>
  <c r="CF297" i="5"/>
  <c r="CM297" i="5"/>
  <c r="BS299" i="5"/>
  <c r="BT299" i="5"/>
  <c r="BU299" i="5"/>
  <c r="BV299" i="5"/>
  <c r="BW299" i="5"/>
  <c r="BX299" i="5"/>
  <c r="BY299" i="5"/>
  <c r="BZ299" i="5"/>
  <c r="CA299" i="5"/>
  <c r="CB299" i="5"/>
  <c r="CC299" i="5"/>
  <c r="CD299" i="5"/>
  <c r="CE299" i="5"/>
  <c r="CF299" i="5"/>
  <c r="CM299" i="5"/>
  <c r="BS301" i="5"/>
  <c r="BT301" i="5"/>
  <c r="BU301" i="5"/>
  <c r="BV301" i="5"/>
  <c r="BW301" i="5"/>
  <c r="BX301" i="5"/>
  <c r="BY301" i="5"/>
  <c r="BZ301" i="5"/>
  <c r="CA301" i="5"/>
  <c r="CB301" i="5"/>
  <c r="CC301" i="5"/>
  <c r="CD301" i="5"/>
  <c r="CE301" i="5"/>
  <c r="CF301" i="5"/>
  <c r="CM301" i="5"/>
  <c r="BS303" i="5"/>
  <c r="BT303" i="5"/>
  <c r="BU303" i="5"/>
  <c r="BV303" i="5"/>
  <c r="BW303" i="5"/>
  <c r="BX303" i="5"/>
  <c r="BY303" i="5"/>
  <c r="BZ303" i="5"/>
  <c r="CA303" i="5"/>
  <c r="CB303" i="5"/>
  <c r="CC303" i="5"/>
  <c r="CD303" i="5"/>
  <c r="CE303" i="5"/>
  <c r="CF303" i="5"/>
  <c r="CM303" i="5"/>
  <c r="BS305" i="5"/>
  <c r="BT305" i="5"/>
  <c r="BU305" i="5"/>
  <c r="BV305" i="5"/>
  <c r="BW305" i="5"/>
  <c r="BX305" i="5"/>
  <c r="BY305" i="5"/>
  <c r="BZ305" i="5"/>
  <c r="CA305" i="5"/>
  <c r="CB305" i="5"/>
  <c r="CC305" i="5"/>
  <c r="CD305" i="5"/>
  <c r="CE305" i="5"/>
  <c r="CF305" i="5"/>
  <c r="CM305" i="5"/>
  <c r="BS327" i="5"/>
  <c r="BT327" i="5"/>
  <c r="BU327" i="5"/>
  <c r="BV327" i="5"/>
  <c r="BW327" i="5"/>
  <c r="BX327" i="5"/>
  <c r="BY327" i="5"/>
  <c r="BZ327" i="5"/>
  <c r="CA327" i="5"/>
  <c r="CB327" i="5"/>
  <c r="CC327" i="5"/>
  <c r="CD327" i="5"/>
  <c r="CE327" i="5"/>
  <c r="CF327" i="5"/>
  <c r="CM327" i="5"/>
  <c r="BS329" i="5"/>
  <c r="BT329" i="5"/>
  <c r="BU329" i="5"/>
  <c r="BV329" i="5"/>
  <c r="BW329" i="5"/>
  <c r="BX329" i="5"/>
  <c r="BY329" i="5"/>
  <c r="BZ329" i="5"/>
  <c r="CA329" i="5"/>
  <c r="CB329" i="5"/>
  <c r="CC329" i="5"/>
  <c r="CD329" i="5"/>
  <c r="CE329" i="5"/>
  <c r="CF329" i="5"/>
  <c r="CM329" i="5"/>
  <c r="BS341" i="5"/>
  <c r="BT341" i="5"/>
  <c r="BU341" i="5"/>
  <c r="BV341" i="5"/>
  <c r="BW341" i="5"/>
  <c r="BX341" i="5"/>
  <c r="BY341" i="5"/>
  <c r="BZ341" i="5"/>
  <c r="CA341" i="5"/>
  <c r="CB341" i="5"/>
  <c r="CC341" i="5"/>
  <c r="CD341" i="5"/>
  <c r="CE341" i="5"/>
  <c r="CF341" i="5"/>
  <c r="CM341" i="5"/>
  <c r="BJ341" i="5"/>
  <c r="BF29" i="5"/>
  <c r="BG29" i="5"/>
  <c r="BH29" i="5"/>
  <c r="BI29" i="5"/>
  <c r="BJ29" i="5"/>
  <c r="BK29" i="5"/>
  <c r="BL29" i="5"/>
  <c r="BN29" i="5"/>
  <c r="BF31" i="5"/>
  <c r="BG31" i="5"/>
  <c r="BH31" i="5"/>
  <c r="BI31" i="5"/>
  <c r="BJ31" i="5"/>
  <c r="BK31" i="5"/>
  <c r="BL31" i="5"/>
  <c r="BN31" i="5"/>
  <c r="BF33" i="5"/>
  <c r="BG33" i="5"/>
  <c r="BH33" i="5"/>
  <c r="BI33" i="5"/>
  <c r="BJ33" i="5"/>
  <c r="BK33" i="5"/>
  <c r="BL33" i="5"/>
  <c r="BN33" i="5"/>
  <c r="BF35" i="5"/>
  <c r="BG35" i="5"/>
  <c r="BH35" i="5"/>
  <c r="BI35" i="5"/>
  <c r="BJ35" i="5"/>
  <c r="BK35" i="5"/>
  <c r="BL35" i="5"/>
  <c r="BN35" i="5"/>
  <c r="BF37" i="5"/>
  <c r="BG37" i="5"/>
  <c r="BH37" i="5"/>
  <c r="BI37" i="5"/>
  <c r="BJ37" i="5"/>
  <c r="BK37" i="5"/>
  <c r="BL37" i="5"/>
  <c r="BN37" i="5"/>
  <c r="BF39" i="5"/>
  <c r="BG39" i="5"/>
  <c r="BH39" i="5"/>
  <c r="BI39" i="5"/>
  <c r="BJ39" i="5"/>
  <c r="BK39" i="5"/>
  <c r="BL39" i="5"/>
  <c r="BN39" i="5"/>
  <c r="BF41" i="5"/>
  <c r="BG41" i="5"/>
  <c r="BH41" i="5"/>
  <c r="BI41" i="5"/>
  <c r="BJ41" i="5"/>
  <c r="BK41" i="5"/>
  <c r="BL41" i="5"/>
  <c r="BN41" i="5"/>
  <c r="BF43" i="5"/>
  <c r="BG43" i="5"/>
  <c r="BH43" i="5"/>
  <c r="BI43" i="5"/>
  <c r="BJ43" i="5"/>
  <c r="BK43" i="5"/>
  <c r="BL43" i="5"/>
  <c r="BN43" i="5"/>
  <c r="BF45" i="5"/>
  <c r="BG45" i="5"/>
  <c r="BH45" i="5"/>
  <c r="BI45" i="5"/>
  <c r="BJ45" i="5"/>
  <c r="BK45" i="5"/>
  <c r="BL45" i="5"/>
  <c r="BN45" i="5"/>
  <c r="BF46" i="5"/>
  <c r="BG46" i="5"/>
  <c r="BH46" i="5"/>
  <c r="BI46" i="5"/>
  <c r="BJ46" i="5"/>
  <c r="BK46" i="5"/>
  <c r="BL46" i="5"/>
  <c r="BN46" i="5"/>
  <c r="BF48" i="5"/>
  <c r="BG48" i="5"/>
  <c r="BH48" i="5"/>
  <c r="BI48" i="5"/>
  <c r="BJ48" i="5"/>
  <c r="BK48" i="5"/>
  <c r="BL48" i="5"/>
  <c r="BN48" i="5"/>
  <c r="BF50" i="5"/>
  <c r="BG50" i="5"/>
  <c r="BH50" i="5"/>
  <c r="BI50" i="5"/>
  <c r="BJ50" i="5"/>
  <c r="BK50" i="5"/>
  <c r="BL50" i="5"/>
  <c r="BN50" i="5"/>
  <c r="BF52" i="5"/>
  <c r="BG52" i="5"/>
  <c r="BH52" i="5"/>
  <c r="BI52" i="5"/>
  <c r="BJ52" i="5"/>
  <c r="BK52" i="5"/>
  <c r="BL52" i="5"/>
  <c r="BN52" i="5"/>
  <c r="BF54" i="5"/>
  <c r="BG54" i="5"/>
  <c r="BH54" i="5"/>
  <c r="BI54" i="5"/>
  <c r="BJ54" i="5"/>
  <c r="BK54" i="5"/>
  <c r="BL54" i="5"/>
  <c r="BN54" i="5"/>
  <c r="BF56" i="5"/>
  <c r="BG56" i="5"/>
  <c r="BH56" i="5"/>
  <c r="BI56" i="5"/>
  <c r="BJ56" i="5"/>
  <c r="BK56" i="5"/>
  <c r="BL56" i="5"/>
  <c r="BN56" i="5"/>
  <c r="BF58" i="5"/>
  <c r="BG58" i="5"/>
  <c r="BH58" i="5"/>
  <c r="BI58" i="5"/>
  <c r="BJ58" i="5"/>
  <c r="BK58" i="5"/>
  <c r="BL58" i="5"/>
  <c r="BN58" i="5"/>
  <c r="BF60" i="5"/>
  <c r="BG60" i="5"/>
  <c r="BH60" i="5"/>
  <c r="BI60" i="5"/>
  <c r="BJ60" i="5"/>
  <c r="BK60" i="5"/>
  <c r="BL60" i="5"/>
  <c r="BN60" i="5"/>
  <c r="BF62" i="5"/>
  <c r="BG62" i="5"/>
  <c r="BH62" i="5"/>
  <c r="BI62" i="5"/>
  <c r="BJ62" i="5"/>
  <c r="BK62" i="5"/>
  <c r="BL62" i="5"/>
  <c r="BN62" i="5"/>
  <c r="BF64" i="5"/>
  <c r="BG64" i="5"/>
  <c r="BH64" i="5"/>
  <c r="BI64" i="5"/>
  <c r="BJ64" i="5"/>
  <c r="BK64" i="5"/>
  <c r="BL64" i="5"/>
  <c r="BN64" i="5"/>
  <c r="BF66" i="5"/>
  <c r="BG66" i="5"/>
  <c r="BH66" i="5"/>
  <c r="BI66" i="5"/>
  <c r="BJ66" i="5"/>
  <c r="BK66" i="5"/>
  <c r="BL66" i="5"/>
  <c r="BN66" i="5"/>
  <c r="BF67" i="5"/>
  <c r="BG67" i="5"/>
  <c r="BH67" i="5"/>
  <c r="BI67" i="5"/>
  <c r="BJ67" i="5"/>
  <c r="BK67" i="5"/>
  <c r="BL67" i="5"/>
  <c r="BN67" i="5"/>
  <c r="BF70" i="5"/>
  <c r="BG70" i="5"/>
  <c r="BH70" i="5"/>
  <c r="BI70" i="5"/>
  <c r="BJ70" i="5"/>
  <c r="BK70" i="5"/>
  <c r="BL70" i="5"/>
  <c r="BN70" i="5"/>
  <c r="BF72" i="5"/>
  <c r="BG72" i="5"/>
  <c r="BH72" i="5"/>
  <c r="BI72" i="5"/>
  <c r="BJ72" i="5"/>
  <c r="BK72" i="5"/>
  <c r="BL72" i="5"/>
  <c r="BN72" i="5"/>
  <c r="BF73" i="5"/>
  <c r="BG73" i="5"/>
  <c r="BH73" i="5"/>
  <c r="BI73" i="5"/>
  <c r="BJ73" i="5"/>
  <c r="BK73" i="5"/>
  <c r="BL73" i="5"/>
  <c r="BN73" i="5"/>
  <c r="BF76" i="5"/>
  <c r="BG76" i="5"/>
  <c r="BH76" i="5"/>
  <c r="BI76" i="5"/>
  <c r="BJ76" i="5"/>
  <c r="BK76" i="5"/>
  <c r="BL76" i="5"/>
  <c r="BN76" i="5"/>
  <c r="BF78" i="5"/>
  <c r="BG78" i="5"/>
  <c r="BH78" i="5"/>
  <c r="BI78" i="5"/>
  <c r="BJ78" i="5"/>
  <c r="BK78" i="5"/>
  <c r="BL78" i="5"/>
  <c r="BN78" i="5"/>
  <c r="BF80" i="5"/>
  <c r="BG80" i="5"/>
  <c r="BH80" i="5"/>
  <c r="BI80" i="5"/>
  <c r="BJ80" i="5"/>
  <c r="BK80" i="5"/>
  <c r="BL80" i="5"/>
  <c r="BN80" i="5"/>
  <c r="BF81" i="5"/>
  <c r="BG81" i="5"/>
  <c r="BH81" i="5"/>
  <c r="BI81" i="5"/>
  <c r="BJ81" i="5"/>
  <c r="BK81" i="5"/>
  <c r="BL81" i="5"/>
  <c r="BN81" i="5"/>
  <c r="BF83" i="5"/>
  <c r="BG83" i="5"/>
  <c r="BH83" i="5"/>
  <c r="BI83" i="5"/>
  <c r="BJ83" i="5"/>
  <c r="BK83" i="5"/>
  <c r="BL83" i="5"/>
  <c r="BN83" i="5"/>
  <c r="BF85" i="5"/>
  <c r="BG85" i="5"/>
  <c r="BH85" i="5"/>
  <c r="BI85" i="5"/>
  <c r="BJ85" i="5"/>
  <c r="BK85" i="5"/>
  <c r="BL85" i="5"/>
  <c r="BN85" i="5"/>
  <c r="BF87" i="5"/>
  <c r="BG87" i="5"/>
  <c r="BH87" i="5"/>
  <c r="BI87" i="5"/>
  <c r="BJ87" i="5"/>
  <c r="BK87" i="5"/>
  <c r="BL87" i="5"/>
  <c r="BN87" i="5"/>
  <c r="BF89" i="5"/>
  <c r="BG89" i="5"/>
  <c r="BH89" i="5"/>
  <c r="BI89" i="5"/>
  <c r="BJ89" i="5"/>
  <c r="BK89" i="5"/>
  <c r="BL89" i="5"/>
  <c r="BN89" i="5"/>
  <c r="BF91" i="5"/>
  <c r="BG91" i="5"/>
  <c r="BH91" i="5"/>
  <c r="BI91" i="5"/>
  <c r="BJ91" i="5"/>
  <c r="BK91" i="5"/>
  <c r="BL91" i="5"/>
  <c r="BN91" i="5"/>
  <c r="BF93" i="5"/>
  <c r="BG93" i="5"/>
  <c r="BH93" i="5"/>
  <c r="BI93" i="5"/>
  <c r="BJ93" i="5"/>
  <c r="BK93" i="5"/>
  <c r="BL93" i="5"/>
  <c r="BN93" i="5"/>
  <c r="BF95" i="5"/>
  <c r="BG95" i="5"/>
  <c r="BH95" i="5"/>
  <c r="BI95" i="5"/>
  <c r="BJ95" i="5"/>
  <c r="BK95" i="5"/>
  <c r="BL95" i="5"/>
  <c r="BN95" i="5"/>
  <c r="BF97" i="5"/>
  <c r="BG97" i="5"/>
  <c r="BH97" i="5"/>
  <c r="BI97" i="5"/>
  <c r="BJ97" i="5"/>
  <c r="BK97" i="5"/>
  <c r="BL97" i="5"/>
  <c r="BN97" i="5"/>
  <c r="BF98" i="5"/>
  <c r="BG98" i="5"/>
  <c r="BH98" i="5"/>
  <c r="BI98" i="5"/>
  <c r="BJ98" i="5"/>
  <c r="BK98" i="5"/>
  <c r="BL98" i="5"/>
  <c r="BN98" i="5"/>
  <c r="BF100" i="5"/>
  <c r="BG100" i="5"/>
  <c r="BH100" i="5"/>
  <c r="BI100" i="5"/>
  <c r="BJ100" i="5"/>
  <c r="BK100" i="5"/>
  <c r="BL100" i="5"/>
  <c r="BN100" i="5"/>
  <c r="BF104" i="5"/>
  <c r="BG104" i="5"/>
  <c r="BH104" i="5"/>
  <c r="BI104" i="5"/>
  <c r="BJ104" i="5"/>
  <c r="BK104" i="5"/>
  <c r="BL104" i="5"/>
  <c r="BN104" i="5"/>
  <c r="BF106" i="5"/>
  <c r="BG106" i="5"/>
  <c r="BH106" i="5"/>
  <c r="BI106" i="5"/>
  <c r="BJ106" i="5"/>
  <c r="BK106" i="5"/>
  <c r="BL106" i="5"/>
  <c r="BN106" i="5"/>
  <c r="BF108" i="5"/>
  <c r="BG108" i="5"/>
  <c r="BH108" i="5"/>
  <c r="BI108" i="5"/>
  <c r="BJ108" i="5"/>
  <c r="BK108" i="5"/>
  <c r="BL108" i="5"/>
  <c r="BN108" i="5"/>
  <c r="BF110" i="5"/>
  <c r="BG110" i="5"/>
  <c r="BH110" i="5"/>
  <c r="BI110" i="5"/>
  <c r="BJ110" i="5"/>
  <c r="BK110" i="5"/>
  <c r="BL110" i="5"/>
  <c r="BN110" i="5"/>
  <c r="BF112" i="5"/>
  <c r="BG112" i="5"/>
  <c r="BH112" i="5"/>
  <c r="BI112" i="5"/>
  <c r="BJ112" i="5"/>
  <c r="BK112" i="5"/>
  <c r="BL112" i="5"/>
  <c r="BN112" i="5"/>
  <c r="BF114" i="5"/>
  <c r="BG114" i="5"/>
  <c r="BH114" i="5"/>
  <c r="BI114" i="5"/>
  <c r="BJ114" i="5"/>
  <c r="BK114" i="5"/>
  <c r="BL114" i="5"/>
  <c r="BN114" i="5"/>
  <c r="BF116" i="5"/>
  <c r="BG116" i="5"/>
  <c r="BH116" i="5"/>
  <c r="BI116" i="5"/>
  <c r="BJ116" i="5"/>
  <c r="BK116" i="5"/>
  <c r="BL116" i="5"/>
  <c r="BN116" i="5"/>
  <c r="BF118" i="5"/>
  <c r="BG118" i="5"/>
  <c r="BH118" i="5"/>
  <c r="BI118" i="5"/>
  <c r="BJ118" i="5"/>
  <c r="BK118" i="5"/>
  <c r="BL118" i="5"/>
  <c r="BN118" i="5"/>
  <c r="BF120" i="5"/>
  <c r="BG120" i="5"/>
  <c r="BH120" i="5"/>
  <c r="BI120" i="5"/>
  <c r="BJ120" i="5"/>
  <c r="BK120" i="5"/>
  <c r="BL120" i="5"/>
  <c r="BN120" i="5"/>
  <c r="BF121" i="5"/>
  <c r="BG121" i="5"/>
  <c r="BH121" i="5"/>
  <c r="BI121" i="5"/>
  <c r="BJ121" i="5"/>
  <c r="BK121" i="5"/>
  <c r="BL121" i="5"/>
  <c r="BN121" i="5"/>
  <c r="BF124" i="5"/>
  <c r="BG124" i="5"/>
  <c r="BH124" i="5"/>
  <c r="BI124" i="5"/>
  <c r="BJ124" i="5"/>
  <c r="BK124" i="5"/>
  <c r="BL124" i="5"/>
  <c r="BN124" i="5"/>
  <c r="BF126" i="5"/>
  <c r="BG126" i="5"/>
  <c r="BH126" i="5"/>
  <c r="BI126" i="5"/>
  <c r="BJ126" i="5"/>
  <c r="BK126" i="5"/>
  <c r="BL126" i="5"/>
  <c r="BN126" i="5"/>
  <c r="BF128" i="5"/>
  <c r="BG128" i="5"/>
  <c r="BH128" i="5"/>
  <c r="BI128" i="5"/>
  <c r="BJ128" i="5"/>
  <c r="BK128" i="5"/>
  <c r="BL128" i="5"/>
  <c r="BN128" i="5"/>
  <c r="BF129" i="5"/>
  <c r="BG129" i="5"/>
  <c r="BH129" i="5"/>
  <c r="BI129" i="5"/>
  <c r="BJ129" i="5"/>
  <c r="BK129" i="5"/>
  <c r="BL129" i="5"/>
  <c r="BN129" i="5"/>
  <c r="BF131" i="5"/>
  <c r="BG131" i="5"/>
  <c r="BH131" i="5"/>
  <c r="BI131" i="5"/>
  <c r="BJ131" i="5"/>
  <c r="BK131" i="5"/>
  <c r="BL131" i="5"/>
  <c r="BN131" i="5"/>
  <c r="BF133" i="5"/>
  <c r="BG133" i="5"/>
  <c r="BH133" i="5"/>
  <c r="BI133" i="5"/>
  <c r="BJ133" i="5"/>
  <c r="BK133" i="5"/>
  <c r="BL133" i="5"/>
  <c r="BN133" i="5"/>
  <c r="BF135" i="5"/>
  <c r="BG135" i="5"/>
  <c r="BH135" i="5"/>
  <c r="BI135" i="5"/>
  <c r="BJ135" i="5"/>
  <c r="BK135" i="5"/>
  <c r="BL135" i="5"/>
  <c r="BN135" i="5"/>
  <c r="BF137" i="5"/>
  <c r="BG137" i="5"/>
  <c r="BH137" i="5"/>
  <c r="BI137" i="5"/>
  <c r="BJ137" i="5"/>
  <c r="BK137" i="5"/>
  <c r="BL137" i="5"/>
  <c r="BN137" i="5"/>
  <c r="BF139" i="5"/>
  <c r="BG139" i="5"/>
  <c r="BH139" i="5"/>
  <c r="BI139" i="5"/>
  <c r="BJ139" i="5"/>
  <c r="BK139" i="5"/>
  <c r="BL139" i="5"/>
  <c r="BN139" i="5"/>
  <c r="BF141" i="5"/>
  <c r="BG141" i="5"/>
  <c r="BH141" i="5"/>
  <c r="BI141" i="5"/>
  <c r="BJ141" i="5"/>
  <c r="BK141" i="5"/>
  <c r="BL141" i="5"/>
  <c r="BN141" i="5"/>
  <c r="BF143" i="5"/>
  <c r="BG143" i="5"/>
  <c r="BH143" i="5"/>
  <c r="BI143" i="5"/>
  <c r="BJ143" i="5"/>
  <c r="BK143" i="5"/>
  <c r="BL143" i="5"/>
  <c r="BN143" i="5"/>
  <c r="BF145" i="5"/>
  <c r="BG145" i="5"/>
  <c r="BH145" i="5"/>
  <c r="BI145" i="5"/>
  <c r="BJ145" i="5"/>
  <c r="BK145" i="5"/>
  <c r="BL145" i="5"/>
  <c r="BN145" i="5"/>
  <c r="BF146" i="5"/>
  <c r="BG146" i="5"/>
  <c r="BH146" i="5"/>
  <c r="BI146" i="5"/>
  <c r="BJ146" i="5"/>
  <c r="BK146" i="5"/>
  <c r="BL146" i="5"/>
  <c r="BN146" i="5"/>
  <c r="BF149" i="5"/>
  <c r="BG149" i="5"/>
  <c r="BH149" i="5"/>
  <c r="BI149" i="5"/>
  <c r="BJ149" i="5"/>
  <c r="BK149" i="5"/>
  <c r="BL149" i="5"/>
  <c r="BN149" i="5"/>
  <c r="BF151" i="5"/>
  <c r="BG151" i="5"/>
  <c r="BH151" i="5"/>
  <c r="BI151" i="5"/>
  <c r="BJ151" i="5"/>
  <c r="BK151" i="5"/>
  <c r="BL151" i="5"/>
  <c r="BN151" i="5"/>
  <c r="BF153" i="5"/>
  <c r="BG153" i="5"/>
  <c r="BH153" i="5"/>
  <c r="BI153" i="5"/>
  <c r="BJ153" i="5"/>
  <c r="BK153" i="5"/>
  <c r="BL153" i="5"/>
  <c r="BN153" i="5"/>
  <c r="BF155" i="5"/>
  <c r="BG155" i="5"/>
  <c r="BH155" i="5"/>
  <c r="BI155" i="5"/>
  <c r="BJ155" i="5"/>
  <c r="BK155" i="5"/>
  <c r="BL155" i="5"/>
  <c r="BN155" i="5"/>
  <c r="BF162" i="5"/>
  <c r="BG162" i="5"/>
  <c r="BH162" i="5"/>
  <c r="BI162" i="5"/>
  <c r="BJ162" i="5"/>
  <c r="BK162" i="5"/>
  <c r="BL162" i="5"/>
  <c r="BN162" i="5"/>
  <c r="BF163" i="5"/>
  <c r="BG163" i="5"/>
  <c r="BH163" i="5"/>
  <c r="BI163" i="5"/>
  <c r="BJ163" i="5"/>
  <c r="BK163" i="5"/>
  <c r="BL163" i="5"/>
  <c r="BN163" i="5"/>
  <c r="BF166" i="5"/>
  <c r="BG166" i="5"/>
  <c r="BH166" i="5"/>
  <c r="BI166" i="5"/>
  <c r="BJ166" i="5"/>
  <c r="BK166" i="5"/>
  <c r="BL166" i="5"/>
  <c r="BN166" i="5"/>
  <c r="BF168" i="5"/>
  <c r="BG168" i="5"/>
  <c r="BH168" i="5"/>
  <c r="BI168" i="5"/>
  <c r="BJ168" i="5"/>
  <c r="BK168" i="5"/>
  <c r="BL168" i="5"/>
  <c r="BN168" i="5"/>
  <c r="BF170" i="5"/>
  <c r="BG170" i="5"/>
  <c r="BH170" i="5"/>
  <c r="BI170" i="5"/>
  <c r="BJ170" i="5"/>
  <c r="BK170" i="5"/>
  <c r="BL170" i="5"/>
  <c r="BN170" i="5"/>
  <c r="BF172" i="5"/>
  <c r="BG172" i="5"/>
  <c r="BH172" i="5"/>
  <c r="BI172" i="5"/>
  <c r="BJ172" i="5"/>
  <c r="BK172" i="5"/>
  <c r="BL172" i="5"/>
  <c r="BN172" i="5"/>
  <c r="BF174" i="5"/>
  <c r="BG174" i="5"/>
  <c r="BH174" i="5"/>
  <c r="BI174" i="5"/>
  <c r="BJ174" i="5"/>
  <c r="BK174" i="5"/>
  <c r="BL174" i="5"/>
  <c r="BN174" i="5"/>
  <c r="BF176" i="5"/>
  <c r="BG176" i="5"/>
  <c r="BH176" i="5"/>
  <c r="BI176" i="5"/>
  <c r="BJ176" i="5"/>
  <c r="BK176" i="5"/>
  <c r="BL176" i="5"/>
  <c r="BN176" i="5"/>
  <c r="BF178" i="5"/>
  <c r="BG178" i="5"/>
  <c r="BH178" i="5"/>
  <c r="BI178" i="5"/>
  <c r="BJ178" i="5"/>
  <c r="BK178" i="5"/>
  <c r="BL178" i="5"/>
  <c r="BN178" i="5"/>
  <c r="BF180" i="5"/>
  <c r="BG180" i="5"/>
  <c r="BH180" i="5"/>
  <c r="BI180" i="5"/>
  <c r="BJ180" i="5"/>
  <c r="BK180" i="5"/>
  <c r="BL180" i="5"/>
  <c r="BN180" i="5"/>
  <c r="BF182" i="5"/>
  <c r="BG182" i="5"/>
  <c r="BH182" i="5"/>
  <c r="BI182" i="5"/>
  <c r="BJ182" i="5"/>
  <c r="BK182" i="5"/>
  <c r="BL182" i="5"/>
  <c r="BN182" i="5"/>
  <c r="BF184" i="5"/>
  <c r="BG184" i="5"/>
  <c r="BH184" i="5"/>
  <c r="BI184" i="5"/>
  <c r="BJ184" i="5"/>
  <c r="BK184" i="5"/>
  <c r="BL184" i="5"/>
  <c r="BN184" i="5"/>
  <c r="BF186" i="5"/>
  <c r="BG186" i="5"/>
  <c r="BH186" i="5"/>
  <c r="BI186" i="5"/>
  <c r="BJ186" i="5"/>
  <c r="BK186" i="5"/>
  <c r="BL186" i="5"/>
  <c r="BN186" i="5"/>
  <c r="BF188" i="5"/>
  <c r="BG188" i="5"/>
  <c r="BH188" i="5"/>
  <c r="BI188" i="5"/>
  <c r="BJ188" i="5"/>
  <c r="BK188" i="5"/>
  <c r="BL188" i="5"/>
  <c r="BN188" i="5"/>
  <c r="BF190" i="5"/>
  <c r="BG190" i="5"/>
  <c r="BH190" i="5"/>
  <c r="BI190" i="5"/>
  <c r="BJ190" i="5"/>
  <c r="BK190" i="5"/>
  <c r="BL190" i="5"/>
  <c r="BN190" i="5"/>
  <c r="BF192" i="5"/>
  <c r="BG192" i="5"/>
  <c r="BH192" i="5"/>
  <c r="BI192" i="5"/>
  <c r="BJ192" i="5"/>
  <c r="BK192" i="5"/>
  <c r="BL192" i="5"/>
  <c r="BN192" i="5"/>
  <c r="BF194" i="5"/>
  <c r="BG194" i="5"/>
  <c r="BH194" i="5"/>
  <c r="BI194" i="5"/>
  <c r="BJ194" i="5"/>
  <c r="BK194" i="5"/>
  <c r="BL194" i="5"/>
  <c r="BN194" i="5"/>
  <c r="BF196" i="5"/>
  <c r="BG196" i="5"/>
  <c r="BH196" i="5"/>
  <c r="BI196" i="5"/>
  <c r="BJ196" i="5"/>
  <c r="BK196" i="5"/>
  <c r="BL196" i="5"/>
  <c r="BN196" i="5"/>
  <c r="BF198" i="5"/>
  <c r="BG198" i="5"/>
  <c r="BH198" i="5"/>
  <c r="BI198" i="5"/>
  <c r="BJ198" i="5"/>
  <c r="BK198" i="5"/>
  <c r="BL198" i="5"/>
  <c r="BN198" i="5"/>
  <c r="BF199" i="5"/>
  <c r="BG199" i="5"/>
  <c r="BH199" i="5"/>
  <c r="BI199" i="5"/>
  <c r="BJ199" i="5"/>
  <c r="BK199" i="5"/>
  <c r="BL199" i="5"/>
  <c r="BN199" i="5"/>
  <c r="BF201" i="5"/>
  <c r="BG201" i="5"/>
  <c r="BH201" i="5"/>
  <c r="BI201" i="5"/>
  <c r="BJ201" i="5"/>
  <c r="BK201" i="5"/>
  <c r="BL201" i="5"/>
  <c r="BN201" i="5"/>
  <c r="BF203" i="5"/>
  <c r="BG203" i="5"/>
  <c r="BH203" i="5"/>
  <c r="BI203" i="5"/>
  <c r="BJ203" i="5"/>
  <c r="BK203" i="5"/>
  <c r="BL203" i="5"/>
  <c r="BN203" i="5"/>
  <c r="BF205" i="5"/>
  <c r="BG205" i="5"/>
  <c r="BH205" i="5"/>
  <c r="BI205" i="5"/>
  <c r="BJ205" i="5"/>
  <c r="BK205" i="5"/>
  <c r="BL205" i="5"/>
  <c r="BN205" i="5"/>
  <c r="BF207" i="5"/>
  <c r="BG207" i="5"/>
  <c r="BH207" i="5"/>
  <c r="BI207" i="5"/>
  <c r="BJ207" i="5"/>
  <c r="BK207" i="5"/>
  <c r="BL207" i="5"/>
  <c r="BN207" i="5"/>
  <c r="BF209" i="5"/>
  <c r="BG209" i="5"/>
  <c r="BH209" i="5"/>
  <c r="BI209" i="5"/>
  <c r="BJ209" i="5"/>
  <c r="BK209" i="5"/>
  <c r="BL209" i="5"/>
  <c r="BN209" i="5"/>
  <c r="BF226" i="5"/>
  <c r="BG226" i="5"/>
  <c r="BH226" i="5"/>
  <c r="BI226" i="5"/>
  <c r="BJ226" i="5"/>
  <c r="BK226" i="5"/>
  <c r="BL226" i="5"/>
  <c r="BN226" i="5"/>
  <c r="BF227" i="5"/>
  <c r="BG227" i="5"/>
  <c r="BH227" i="5"/>
  <c r="BI227" i="5"/>
  <c r="BJ227" i="5"/>
  <c r="BK227" i="5"/>
  <c r="BL227" i="5"/>
  <c r="BN227" i="5"/>
  <c r="BF230" i="5"/>
  <c r="BG230" i="5"/>
  <c r="BH230" i="5"/>
  <c r="BI230" i="5"/>
  <c r="BJ230" i="5"/>
  <c r="BK230" i="5"/>
  <c r="BL230" i="5"/>
  <c r="BN230" i="5"/>
  <c r="BF232" i="5"/>
  <c r="BG232" i="5"/>
  <c r="BH232" i="5"/>
  <c r="BI232" i="5"/>
  <c r="BJ232" i="5"/>
  <c r="BK232" i="5"/>
  <c r="BL232" i="5"/>
  <c r="BN232" i="5"/>
  <c r="BF234" i="5"/>
  <c r="BG234" i="5"/>
  <c r="BH234" i="5"/>
  <c r="BI234" i="5"/>
  <c r="BJ234" i="5"/>
  <c r="BK234" i="5"/>
  <c r="BL234" i="5"/>
  <c r="BN234" i="5"/>
  <c r="BF236" i="5"/>
  <c r="BG236" i="5"/>
  <c r="BH236" i="5"/>
  <c r="BI236" i="5"/>
  <c r="BJ236" i="5"/>
  <c r="BK236" i="5"/>
  <c r="BL236" i="5"/>
  <c r="BN236" i="5"/>
  <c r="BF238" i="5"/>
  <c r="BG238" i="5"/>
  <c r="BH238" i="5"/>
  <c r="BI238" i="5"/>
  <c r="BJ238" i="5"/>
  <c r="BK238" i="5"/>
  <c r="BL238" i="5"/>
  <c r="BN238" i="5"/>
  <c r="BF240" i="5"/>
  <c r="BG240" i="5"/>
  <c r="BH240" i="5"/>
  <c r="BI240" i="5"/>
  <c r="BJ240" i="5"/>
  <c r="BK240" i="5"/>
  <c r="BL240" i="5"/>
  <c r="BN240" i="5"/>
  <c r="BF241" i="5"/>
  <c r="BG241" i="5"/>
  <c r="BH241" i="5"/>
  <c r="BI241" i="5"/>
  <c r="BJ241" i="5"/>
  <c r="BK241" i="5"/>
  <c r="BL241" i="5"/>
  <c r="BN241" i="5"/>
  <c r="BF243" i="5"/>
  <c r="BG243" i="5"/>
  <c r="BH243" i="5"/>
  <c r="BI243" i="5"/>
  <c r="BJ243" i="5"/>
  <c r="BK243" i="5"/>
  <c r="BL243" i="5"/>
  <c r="BN243" i="5"/>
  <c r="BF246" i="5"/>
  <c r="BG246" i="5"/>
  <c r="BH246" i="5"/>
  <c r="BI246" i="5"/>
  <c r="BJ246" i="5"/>
  <c r="BK246" i="5"/>
  <c r="BL246" i="5"/>
  <c r="BN246" i="5"/>
  <c r="BF248" i="5"/>
  <c r="BG248" i="5"/>
  <c r="BH248" i="5"/>
  <c r="BI248" i="5"/>
  <c r="BJ248" i="5"/>
  <c r="BK248" i="5"/>
  <c r="BL248" i="5"/>
  <c r="BN248" i="5"/>
  <c r="BF250" i="5"/>
  <c r="BG250" i="5"/>
  <c r="BH250" i="5"/>
  <c r="BI250" i="5"/>
  <c r="BJ250" i="5"/>
  <c r="BK250" i="5"/>
  <c r="BL250" i="5"/>
  <c r="BN250" i="5"/>
  <c r="BF252" i="5"/>
  <c r="BG252" i="5"/>
  <c r="BH252" i="5"/>
  <c r="BI252" i="5"/>
  <c r="BJ252" i="5"/>
  <c r="BK252" i="5"/>
  <c r="BL252" i="5"/>
  <c r="BN252" i="5"/>
  <c r="BF253" i="5"/>
  <c r="BG253" i="5"/>
  <c r="BH253" i="5"/>
  <c r="BI253" i="5"/>
  <c r="BJ253" i="5"/>
  <c r="BK253" i="5"/>
  <c r="BL253" i="5"/>
  <c r="BN253" i="5"/>
  <c r="BF256" i="5"/>
  <c r="BG256" i="5"/>
  <c r="BH256" i="5"/>
  <c r="BI256" i="5"/>
  <c r="BJ256" i="5"/>
  <c r="BK256" i="5"/>
  <c r="BL256" i="5"/>
  <c r="BN256" i="5"/>
  <c r="BF257" i="5"/>
  <c r="BG257" i="5"/>
  <c r="BH257" i="5"/>
  <c r="BI257" i="5"/>
  <c r="BJ257" i="5"/>
  <c r="BK257" i="5"/>
  <c r="BL257" i="5"/>
  <c r="BN257" i="5"/>
  <c r="BF259" i="5"/>
  <c r="BG259" i="5"/>
  <c r="BH259" i="5"/>
  <c r="BI259" i="5"/>
  <c r="BJ259" i="5"/>
  <c r="BK259" i="5"/>
  <c r="BL259" i="5"/>
  <c r="BN259" i="5"/>
  <c r="BF261" i="5"/>
  <c r="BG261" i="5"/>
  <c r="BH261" i="5"/>
  <c r="BI261" i="5"/>
  <c r="BJ261" i="5"/>
  <c r="BK261" i="5"/>
  <c r="BL261" i="5"/>
  <c r="BN261" i="5"/>
  <c r="BF263" i="5"/>
  <c r="BG263" i="5"/>
  <c r="BH263" i="5"/>
  <c r="BI263" i="5"/>
  <c r="BJ263" i="5"/>
  <c r="BK263" i="5"/>
  <c r="BL263" i="5"/>
  <c r="BN263" i="5"/>
  <c r="BF265" i="5"/>
  <c r="BG265" i="5"/>
  <c r="BH265" i="5"/>
  <c r="BI265" i="5"/>
  <c r="BJ265" i="5"/>
  <c r="BK265" i="5"/>
  <c r="BL265" i="5"/>
  <c r="BN265" i="5"/>
  <c r="BF267" i="5"/>
  <c r="BG267" i="5"/>
  <c r="BH267" i="5"/>
  <c r="BI267" i="5"/>
  <c r="BJ267" i="5"/>
  <c r="BK267" i="5"/>
  <c r="BL267" i="5"/>
  <c r="BN267" i="5"/>
  <c r="BF269" i="5"/>
  <c r="BG269" i="5"/>
  <c r="BH269" i="5"/>
  <c r="BI269" i="5"/>
  <c r="BJ269" i="5"/>
  <c r="BK269" i="5"/>
  <c r="BL269" i="5"/>
  <c r="BN269" i="5"/>
  <c r="BF271" i="5"/>
  <c r="BG271" i="5"/>
  <c r="BH271" i="5"/>
  <c r="BI271" i="5"/>
  <c r="BJ271" i="5"/>
  <c r="BK271" i="5"/>
  <c r="BL271" i="5"/>
  <c r="BN271" i="5"/>
  <c r="BF272" i="5"/>
  <c r="BG272" i="5"/>
  <c r="BH272" i="5"/>
  <c r="BI272" i="5"/>
  <c r="BJ272" i="5"/>
  <c r="BK272" i="5"/>
  <c r="BL272" i="5"/>
  <c r="BN272" i="5"/>
  <c r="BF274" i="5"/>
  <c r="BG274" i="5"/>
  <c r="BH274" i="5"/>
  <c r="BI274" i="5"/>
  <c r="BJ274" i="5"/>
  <c r="BK274" i="5"/>
  <c r="BL274" i="5"/>
  <c r="BN274" i="5"/>
  <c r="BF276" i="5"/>
  <c r="BG276" i="5"/>
  <c r="BH276" i="5"/>
  <c r="BI276" i="5"/>
  <c r="BJ276" i="5"/>
  <c r="BK276" i="5"/>
  <c r="BL276" i="5"/>
  <c r="BN276" i="5"/>
  <c r="BF278" i="5"/>
  <c r="BG278" i="5"/>
  <c r="BH278" i="5"/>
  <c r="BI278" i="5"/>
  <c r="BJ278" i="5"/>
  <c r="BK278" i="5"/>
  <c r="BL278" i="5"/>
  <c r="BN278" i="5"/>
  <c r="BF280" i="5"/>
  <c r="BG280" i="5"/>
  <c r="BH280" i="5"/>
  <c r="BI280" i="5"/>
  <c r="BJ280" i="5"/>
  <c r="BK280" i="5"/>
  <c r="BL280" i="5"/>
  <c r="BN280" i="5"/>
  <c r="BF282" i="5"/>
  <c r="BG282" i="5"/>
  <c r="BH282" i="5"/>
  <c r="BI282" i="5"/>
  <c r="BJ282" i="5"/>
  <c r="BK282" i="5"/>
  <c r="BL282" i="5"/>
  <c r="BN282" i="5"/>
  <c r="BF284" i="5"/>
  <c r="BG284" i="5"/>
  <c r="BH284" i="5"/>
  <c r="BI284" i="5"/>
  <c r="BJ284" i="5"/>
  <c r="BK284" i="5"/>
  <c r="BL284" i="5"/>
  <c r="BN284" i="5"/>
  <c r="BF286" i="5"/>
  <c r="BG286" i="5"/>
  <c r="BH286" i="5"/>
  <c r="BI286" i="5"/>
  <c r="BJ286" i="5"/>
  <c r="BK286" i="5"/>
  <c r="BL286" i="5"/>
  <c r="BN286" i="5"/>
  <c r="BF288" i="5"/>
  <c r="BG288" i="5"/>
  <c r="BH288" i="5"/>
  <c r="BI288" i="5"/>
  <c r="BJ288" i="5"/>
  <c r="BK288" i="5"/>
  <c r="BL288" i="5"/>
  <c r="BN288" i="5"/>
  <c r="BF290" i="5"/>
  <c r="BG290" i="5"/>
  <c r="BH290" i="5"/>
  <c r="BI290" i="5"/>
  <c r="BJ290" i="5"/>
  <c r="BK290" i="5"/>
  <c r="BL290" i="5"/>
  <c r="BN290" i="5"/>
  <c r="BF291" i="5"/>
  <c r="BG291" i="5"/>
  <c r="BH291" i="5"/>
  <c r="BI291" i="5"/>
  <c r="BJ291" i="5"/>
  <c r="BK291" i="5"/>
  <c r="BL291" i="5"/>
  <c r="BN291" i="5"/>
  <c r="BF293" i="5"/>
  <c r="BG293" i="5"/>
  <c r="BH293" i="5"/>
  <c r="BI293" i="5"/>
  <c r="BJ293" i="5"/>
  <c r="BK293" i="5"/>
  <c r="BL293" i="5"/>
  <c r="BN293" i="5"/>
  <c r="BF295" i="5"/>
  <c r="BG295" i="5"/>
  <c r="BH295" i="5"/>
  <c r="BI295" i="5"/>
  <c r="BJ295" i="5"/>
  <c r="BK295" i="5"/>
  <c r="BL295" i="5"/>
  <c r="BN295" i="5"/>
  <c r="BF297" i="5"/>
  <c r="BG297" i="5"/>
  <c r="BH297" i="5"/>
  <c r="BI297" i="5"/>
  <c r="BJ297" i="5"/>
  <c r="BK297" i="5"/>
  <c r="BL297" i="5"/>
  <c r="BN297" i="5"/>
  <c r="BF299" i="5"/>
  <c r="BG299" i="5"/>
  <c r="BH299" i="5"/>
  <c r="BI299" i="5"/>
  <c r="BJ299" i="5"/>
  <c r="BK299" i="5"/>
  <c r="BL299" i="5"/>
  <c r="BN299" i="5"/>
  <c r="BF301" i="5"/>
  <c r="BG301" i="5"/>
  <c r="BH301" i="5"/>
  <c r="BI301" i="5"/>
  <c r="BJ301" i="5"/>
  <c r="BK301" i="5"/>
  <c r="BL301" i="5"/>
  <c r="BN301" i="5"/>
  <c r="BF303" i="5"/>
  <c r="BG303" i="5"/>
  <c r="BH303" i="5"/>
  <c r="BI303" i="5"/>
  <c r="BJ303" i="5"/>
  <c r="BK303" i="5"/>
  <c r="BL303" i="5"/>
  <c r="BN303" i="5"/>
  <c r="BF305" i="5"/>
  <c r="BG305" i="5"/>
  <c r="BH305" i="5"/>
  <c r="BI305" i="5"/>
  <c r="BJ305" i="5"/>
  <c r="BK305" i="5"/>
  <c r="BL305" i="5"/>
  <c r="BN305" i="5"/>
  <c r="BF327" i="5"/>
  <c r="BG327" i="5"/>
  <c r="BH327" i="5"/>
  <c r="BI327" i="5"/>
  <c r="BJ327" i="5"/>
  <c r="BK327" i="5"/>
  <c r="BL327" i="5"/>
  <c r="BN327" i="5"/>
  <c r="BF329" i="5"/>
  <c r="BG329" i="5"/>
  <c r="BH329" i="5"/>
  <c r="BI329" i="5"/>
  <c r="BJ329" i="5"/>
  <c r="BK329" i="5"/>
  <c r="BL329" i="5"/>
  <c r="BN329" i="5"/>
  <c r="BF341" i="5"/>
  <c r="BG341" i="5"/>
  <c r="BH341" i="5"/>
  <c r="BI341" i="5"/>
  <c r="BK341" i="5"/>
  <c r="BL341" i="5"/>
  <c r="BN341" i="5"/>
  <c r="BQ29" i="5"/>
  <c r="BQ31" i="5"/>
  <c r="BQ33" i="5"/>
  <c r="BQ35" i="5"/>
  <c r="BQ37" i="5"/>
  <c r="BQ39" i="5"/>
  <c r="BQ41" i="5"/>
  <c r="BQ43" i="5"/>
  <c r="BQ45" i="5"/>
  <c r="BQ46" i="5"/>
  <c r="BQ48" i="5"/>
  <c r="BQ50" i="5"/>
  <c r="BQ52" i="5"/>
  <c r="BQ54" i="5"/>
  <c r="BQ56" i="5"/>
  <c r="BQ58" i="5"/>
  <c r="BQ60" i="5"/>
  <c r="BQ62" i="5"/>
  <c r="BQ64" i="5"/>
  <c r="BQ66" i="5"/>
  <c r="BQ67" i="5"/>
  <c r="BQ70" i="5"/>
  <c r="BQ72" i="5"/>
  <c r="BQ73" i="5"/>
  <c r="BQ76" i="5"/>
  <c r="BQ78" i="5"/>
  <c r="BQ80" i="5"/>
  <c r="BQ81" i="5"/>
  <c r="BQ83" i="5"/>
  <c r="BQ85" i="5"/>
  <c r="BQ87" i="5"/>
  <c r="BQ89" i="5"/>
  <c r="BQ91" i="5"/>
  <c r="BQ93" i="5"/>
  <c r="BQ95" i="5"/>
  <c r="BQ97" i="5"/>
  <c r="BQ98" i="5"/>
  <c r="BQ100" i="5"/>
  <c r="BQ104" i="5"/>
  <c r="BQ106" i="5"/>
  <c r="BQ108" i="5"/>
  <c r="BQ110" i="5"/>
  <c r="BQ112" i="5"/>
  <c r="BQ114" i="5"/>
  <c r="BQ116" i="5"/>
  <c r="BQ118" i="5"/>
  <c r="BQ120" i="5"/>
  <c r="BQ121" i="5"/>
  <c r="BQ124" i="5"/>
  <c r="BQ126" i="5"/>
  <c r="BQ128" i="5"/>
  <c r="BQ129" i="5"/>
  <c r="BQ131" i="5"/>
  <c r="BQ133" i="5"/>
  <c r="BQ135" i="5"/>
  <c r="BQ137" i="5"/>
  <c r="BQ139" i="5"/>
  <c r="BQ141" i="5"/>
  <c r="BQ143" i="5"/>
  <c r="BQ145" i="5"/>
  <c r="BQ146" i="5"/>
  <c r="BQ149" i="5"/>
  <c r="BQ151" i="5"/>
  <c r="BQ153" i="5"/>
  <c r="BQ155" i="5"/>
  <c r="BQ162" i="5"/>
  <c r="BQ163" i="5"/>
  <c r="BQ166" i="5"/>
  <c r="BQ168" i="5"/>
  <c r="BQ170" i="5"/>
  <c r="BQ172" i="5"/>
  <c r="BQ174" i="5"/>
  <c r="BQ176" i="5"/>
  <c r="BQ178" i="5"/>
  <c r="BQ180" i="5"/>
  <c r="BQ182" i="5"/>
  <c r="BQ184" i="5"/>
  <c r="BQ186" i="5"/>
  <c r="BQ188" i="5"/>
  <c r="BQ190" i="5"/>
  <c r="BQ192" i="5"/>
  <c r="BQ194" i="5"/>
  <c r="BQ196" i="5"/>
  <c r="BQ198" i="5"/>
  <c r="BQ199" i="5"/>
  <c r="BQ201" i="5"/>
  <c r="BQ203" i="5"/>
  <c r="BQ205" i="5"/>
  <c r="BQ207" i="5"/>
  <c r="BQ209" i="5"/>
  <c r="BQ226" i="5"/>
  <c r="BQ227" i="5"/>
  <c r="BQ230" i="5"/>
  <c r="BQ232" i="5"/>
  <c r="BQ234" i="5"/>
  <c r="BQ236" i="5"/>
  <c r="BQ238" i="5"/>
  <c r="BQ240" i="5"/>
  <c r="BQ241" i="5"/>
  <c r="BQ243" i="5"/>
  <c r="BQ246" i="5"/>
  <c r="BQ248" i="5"/>
  <c r="BQ250" i="5"/>
  <c r="BQ252" i="5"/>
  <c r="BQ253" i="5"/>
  <c r="BQ256" i="5"/>
  <c r="BQ257" i="5"/>
  <c r="BQ259" i="5"/>
  <c r="BQ261" i="5"/>
  <c r="BQ263" i="5"/>
  <c r="BQ265" i="5"/>
  <c r="BQ267" i="5"/>
  <c r="BQ269" i="5"/>
  <c r="BQ271" i="5"/>
  <c r="BQ272" i="5"/>
  <c r="BQ274" i="5"/>
  <c r="BQ276" i="5"/>
  <c r="BQ278" i="5"/>
  <c r="BQ280" i="5"/>
  <c r="BQ282" i="5"/>
  <c r="BQ284" i="5"/>
  <c r="BQ286" i="5"/>
  <c r="BQ288" i="5"/>
  <c r="BQ290" i="5"/>
  <c r="BQ291" i="5"/>
  <c r="BQ293" i="5"/>
  <c r="BQ295" i="5"/>
  <c r="BQ297" i="5"/>
  <c r="BQ299" i="5"/>
  <c r="BQ301" i="5"/>
  <c r="BQ303" i="5"/>
  <c r="BQ305" i="5"/>
  <c r="BQ327" i="5"/>
  <c r="BQ329" i="5"/>
  <c r="BQ341" i="5"/>
  <c r="AJ31" i="5"/>
  <c r="AK31" i="5"/>
  <c r="AL31" i="5"/>
  <c r="AM31" i="5"/>
  <c r="AN31" i="5"/>
  <c r="AO31" i="5"/>
  <c r="AQ31" i="5"/>
  <c r="AR31" i="5"/>
  <c r="AS31" i="5"/>
  <c r="AT31" i="5"/>
  <c r="AU31" i="5"/>
  <c r="AV31" i="5"/>
  <c r="AW31" i="5"/>
  <c r="AJ33" i="5"/>
  <c r="AK33" i="5"/>
  <c r="AL33" i="5"/>
  <c r="AM33" i="5"/>
  <c r="AN33" i="5"/>
  <c r="AO33" i="5"/>
  <c r="AQ33" i="5"/>
  <c r="AR33" i="5"/>
  <c r="AS33" i="5"/>
  <c r="AT33" i="5"/>
  <c r="AU33" i="5"/>
  <c r="AV33" i="5"/>
  <c r="AW33" i="5"/>
  <c r="AJ35" i="5"/>
  <c r="AK35" i="5"/>
  <c r="AL35" i="5"/>
  <c r="AM35" i="5"/>
  <c r="AN35" i="5"/>
  <c r="AO35" i="5"/>
  <c r="AQ35" i="5"/>
  <c r="AR35" i="5"/>
  <c r="AS35" i="5"/>
  <c r="AT35" i="5"/>
  <c r="AU35" i="5"/>
  <c r="AV35" i="5"/>
  <c r="AW35" i="5"/>
  <c r="AJ37" i="5"/>
  <c r="AK37" i="5"/>
  <c r="AL37" i="5"/>
  <c r="AM37" i="5"/>
  <c r="AN37" i="5"/>
  <c r="AO37" i="5"/>
  <c r="AQ37" i="5"/>
  <c r="AR37" i="5"/>
  <c r="AS37" i="5"/>
  <c r="AT37" i="5"/>
  <c r="AU37" i="5"/>
  <c r="AV37" i="5"/>
  <c r="AW37" i="5"/>
  <c r="AJ39" i="5"/>
  <c r="AK39" i="5"/>
  <c r="AL39" i="5"/>
  <c r="AM39" i="5"/>
  <c r="AN39" i="5"/>
  <c r="AO39" i="5"/>
  <c r="AQ39" i="5"/>
  <c r="AR39" i="5"/>
  <c r="AS39" i="5"/>
  <c r="AT39" i="5"/>
  <c r="AU39" i="5"/>
  <c r="AV39" i="5"/>
  <c r="AW39" i="5"/>
  <c r="AJ41" i="5"/>
  <c r="AK41" i="5"/>
  <c r="AL41" i="5"/>
  <c r="AM41" i="5"/>
  <c r="AN41" i="5"/>
  <c r="AO41" i="5"/>
  <c r="AQ41" i="5"/>
  <c r="AR41" i="5"/>
  <c r="AS41" i="5"/>
  <c r="AT41" i="5"/>
  <c r="AU41" i="5"/>
  <c r="AV41" i="5"/>
  <c r="AW41" i="5"/>
  <c r="AJ43" i="5"/>
  <c r="AK43" i="5"/>
  <c r="AL43" i="5"/>
  <c r="AM43" i="5"/>
  <c r="AN43" i="5"/>
  <c r="AO43" i="5"/>
  <c r="AQ43" i="5"/>
  <c r="AR43" i="5"/>
  <c r="AS43" i="5"/>
  <c r="AT43" i="5"/>
  <c r="AU43" i="5"/>
  <c r="AV43" i="5"/>
  <c r="AW43" i="5"/>
  <c r="AJ45" i="5"/>
  <c r="AK45" i="5"/>
  <c r="AL45" i="5"/>
  <c r="AM45" i="5"/>
  <c r="AN45" i="5"/>
  <c r="AO45" i="5"/>
  <c r="AQ45" i="5"/>
  <c r="AR45" i="5"/>
  <c r="AS45" i="5"/>
  <c r="AT45" i="5"/>
  <c r="AU45" i="5"/>
  <c r="AV45" i="5"/>
  <c r="AW45" i="5"/>
  <c r="AJ48" i="5"/>
  <c r="AK48" i="5"/>
  <c r="AL48" i="5"/>
  <c r="AM48" i="5"/>
  <c r="AN48" i="5"/>
  <c r="AO48" i="5"/>
  <c r="AQ48" i="5"/>
  <c r="AR48" i="5"/>
  <c r="AS48" i="5"/>
  <c r="AT48" i="5"/>
  <c r="AU48" i="5"/>
  <c r="AV48" i="5"/>
  <c r="AW48" i="5"/>
  <c r="AJ50" i="5"/>
  <c r="AK50" i="5"/>
  <c r="AL50" i="5"/>
  <c r="AM50" i="5"/>
  <c r="AN50" i="5"/>
  <c r="AO50" i="5"/>
  <c r="AQ50" i="5"/>
  <c r="AR50" i="5"/>
  <c r="AS50" i="5"/>
  <c r="AT50" i="5"/>
  <c r="AU50" i="5"/>
  <c r="AV50" i="5"/>
  <c r="AW50" i="5"/>
  <c r="AJ52" i="5"/>
  <c r="AK52" i="5"/>
  <c r="AL52" i="5"/>
  <c r="AM52" i="5"/>
  <c r="AN52" i="5"/>
  <c r="AO52" i="5"/>
  <c r="AQ52" i="5"/>
  <c r="AR52" i="5"/>
  <c r="AS52" i="5"/>
  <c r="AT52" i="5"/>
  <c r="AU52" i="5"/>
  <c r="AV52" i="5"/>
  <c r="AW52" i="5"/>
  <c r="AJ54" i="5"/>
  <c r="AK54" i="5"/>
  <c r="AL54" i="5"/>
  <c r="AM54" i="5"/>
  <c r="AN54" i="5"/>
  <c r="AO54" i="5"/>
  <c r="AQ54" i="5"/>
  <c r="AR54" i="5"/>
  <c r="AS54" i="5"/>
  <c r="AT54" i="5"/>
  <c r="AU54" i="5"/>
  <c r="AV54" i="5"/>
  <c r="AW54" i="5"/>
  <c r="AJ56" i="5"/>
  <c r="AK56" i="5"/>
  <c r="AL56" i="5"/>
  <c r="AM56" i="5"/>
  <c r="AN56" i="5"/>
  <c r="AO56" i="5"/>
  <c r="AQ56" i="5"/>
  <c r="AR56" i="5"/>
  <c r="AS56" i="5"/>
  <c r="AT56" i="5"/>
  <c r="AU56" i="5"/>
  <c r="AV56" i="5"/>
  <c r="AW56" i="5"/>
  <c r="AJ58" i="5"/>
  <c r="AK58" i="5"/>
  <c r="AL58" i="5"/>
  <c r="AM58" i="5"/>
  <c r="AN58" i="5"/>
  <c r="AO58" i="5"/>
  <c r="AQ58" i="5"/>
  <c r="AR58" i="5"/>
  <c r="AS58" i="5"/>
  <c r="AT58" i="5"/>
  <c r="AU58" i="5"/>
  <c r="AV58" i="5"/>
  <c r="AW58" i="5"/>
  <c r="AJ60" i="5"/>
  <c r="AK60" i="5"/>
  <c r="AL60" i="5"/>
  <c r="AM60" i="5"/>
  <c r="AN60" i="5"/>
  <c r="AO60" i="5"/>
  <c r="AQ60" i="5"/>
  <c r="AR60" i="5"/>
  <c r="AS60" i="5"/>
  <c r="AT60" i="5"/>
  <c r="AU60" i="5"/>
  <c r="AV60" i="5"/>
  <c r="AW60" i="5"/>
  <c r="AJ62" i="5"/>
  <c r="AK62" i="5"/>
  <c r="AL62" i="5"/>
  <c r="AM62" i="5"/>
  <c r="AN62" i="5"/>
  <c r="AO62" i="5"/>
  <c r="AQ62" i="5"/>
  <c r="AR62" i="5"/>
  <c r="AS62" i="5"/>
  <c r="AT62" i="5"/>
  <c r="AU62" i="5"/>
  <c r="AV62" i="5"/>
  <c r="AW62" i="5"/>
  <c r="AJ64" i="5"/>
  <c r="AK64" i="5"/>
  <c r="AL64" i="5"/>
  <c r="AM64" i="5"/>
  <c r="AN64" i="5"/>
  <c r="AO64" i="5"/>
  <c r="AQ64" i="5"/>
  <c r="AR64" i="5"/>
  <c r="AS64" i="5"/>
  <c r="AT64" i="5"/>
  <c r="AU64" i="5"/>
  <c r="AV64" i="5"/>
  <c r="AW64" i="5"/>
  <c r="AJ66" i="5"/>
  <c r="AK66" i="5"/>
  <c r="AL66" i="5"/>
  <c r="AM66" i="5"/>
  <c r="AN66" i="5"/>
  <c r="AO66" i="5"/>
  <c r="AQ66" i="5"/>
  <c r="AR66" i="5"/>
  <c r="AS66" i="5"/>
  <c r="AT66" i="5"/>
  <c r="AU66" i="5"/>
  <c r="AV66" i="5"/>
  <c r="AW66" i="5"/>
  <c r="AJ67" i="5"/>
  <c r="AK67" i="5"/>
  <c r="AL67" i="5"/>
  <c r="AM67" i="5"/>
  <c r="AN67" i="5"/>
  <c r="AO67" i="5"/>
  <c r="AQ67" i="5"/>
  <c r="AR67" i="5"/>
  <c r="AS67" i="5"/>
  <c r="AT67" i="5"/>
  <c r="AU67" i="5"/>
  <c r="AV67" i="5"/>
  <c r="AW67" i="5"/>
  <c r="AJ70" i="5"/>
  <c r="AK70" i="5"/>
  <c r="AL70" i="5"/>
  <c r="AM70" i="5"/>
  <c r="AN70" i="5"/>
  <c r="AO70" i="5"/>
  <c r="AQ70" i="5"/>
  <c r="AR70" i="5"/>
  <c r="AS70" i="5"/>
  <c r="AT70" i="5"/>
  <c r="AU70" i="5"/>
  <c r="AV70" i="5"/>
  <c r="AW70" i="5"/>
  <c r="AJ72" i="5"/>
  <c r="AK72" i="5"/>
  <c r="AL72" i="5"/>
  <c r="AM72" i="5"/>
  <c r="AN72" i="5"/>
  <c r="AO72" i="5"/>
  <c r="AQ72" i="5"/>
  <c r="AR72" i="5"/>
  <c r="AS72" i="5"/>
  <c r="AT72" i="5"/>
  <c r="AU72" i="5"/>
  <c r="AV72" i="5"/>
  <c r="AW72" i="5"/>
  <c r="AJ73" i="5"/>
  <c r="AK73" i="5"/>
  <c r="AL73" i="5"/>
  <c r="AM73" i="5"/>
  <c r="AN73" i="5"/>
  <c r="AO73" i="5"/>
  <c r="AQ73" i="5"/>
  <c r="AR73" i="5"/>
  <c r="AS73" i="5"/>
  <c r="AT73" i="5"/>
  <c r="AU73" i="5"/>
  <c r="AV73" i="5"/>
  <c r="AW73" i="5"/>
  <c r="AJ76" i="5"/>
  <c r="AK76" i="5"/>
  <c r="AL76" i="5"/>
  <c r="AM76" i="5"/>
  <c r="AN76" i="5"/>
  <c r="AO76" i="5"/>
  <c r="AQ76" i="5"/>
  <c r="AR76" i="5"/>
  <c r="AS76" i="5"/>
  <c r="AT76" i="5"/>
  <c r="AU76" i="5"/>
  <c r="AV76" i="5"/>
  <c r="AW76" i="5"/>
  <c r="AJ78" i="5"/>
  <c r="AK78" i="5"/>
  <c r="AL78" i="5"/>
  <c r="AM78" i="5"/>
  <c r="AN78" i="5"/>
  <c r="AO78" i="5"/>
  <c r="AQ78" i="5"/>
  <c r="AR78" i="5"/>
  <c r="AS78" i="5"/>
  <c r="AT78" i="5"/>
  <c r="AU78" i="5"/>
  <c r="AV78" i="5"/>
  <c r="AW78" i="5"/>
  <c r="AJ80" i="5"/>
  <c r="AK80" i="5"/>
  <c r="AL80" i="5"/>
  <c r="AM80" i="5"/>
  <c r="AN80" i="5"/>
  <c r="AO80" i="5"/>
  <c r="AQ80" i="5"/>
  <c r="AR80" i="5"/>
  <c r="AS80" i="5"/>
  <c r="AT80" i="5"/>
  <c r="AU80" i="5"/>
  <c r="AV80" i="5"/>
  <c r="AW80" i="5"/>
  <c r="AJ83" i="5"/>
  <c r="AK83" i="5"/>
  <c r="AL83" i="5"/>
  <c r="AM83" i="5"/>
  <c r="AN83" i="5"/>
  <c r="AO83" i="5"/>
  <c r="AQ83" i="5"/>
  <c r="AR83" i="5"/>
  <c r="AS83" i="5"/>
  <c r="AT83" i="5"/>
  <c r="AU83" i="5"/>
  <c r="AV83" i="5"/>
  <c r="AW83" i="5"/>
  <c r="AJ85" i="5"/>
  <c r="AK85" i="5"/>
  <c r="AL85" i="5"/>
  <c r="AM85" i="5"/>
  <c r="AN85" i="5"/>
  <c r="AO85" i="5"/>
  <c r="AQ85" i="5"/>
  <c r="AR85" i="5"/>
  <c r="AS85" i="5"/>
  <c r="AT85" i="5"/>
  <c r="AU85" i="5"/>
  <c r="AV85" i="5"/>
  <c r="AW85" i="5"/>
  <c r="AJ87" i="5"/>
  <c r="AK87" i="5"/>
  <c r="AL87" i="5"/>
  <c r="AM87" i="5"/>
  <c r="AN87" i="5"/>
  <c r="AO87" i="5"/>
  <c r="AQ87" i="5"/>
  <c r="AR87" i="5"/>
  <c r="AS87" i="5"/>
  <c r="AT87" i="5"/>
  <c r="AU87" i="5"/>
  <c r="AV87" i="5"/>
  <c r="AW87" i="5"/>
  <c r="AJ89" i="5"/>
  <c r="AK89" i="5"/>
  <c r="AL89" i="5"/>
  <c r="AM89" i="5"/>
  <c r="AN89" i="5"/>
  <c r="AO89" i="5"/>
  <c r="AQ89" i="5"/>
  <c r="AR89" i="5"/>
  <c r="AS89" i="5"/>
  <c r="AT89" i="5"/>
  <c r="AU89" i="5"/>
  <c r="AV89" i="5"/>
  <c r="AW89" i="5"/>
  <c r="AJ91" i="5"/>
  <c r="AK91" i="5"/>
  <c r="AL91" i="5"/>
  <c r="AM91" i="5"/>
  <c r="AN91" i="5"/>
  <c r="AO91" i="5"/>
  <c r="AQ91" i="5"/>
  <c r="AR91" i="5"/>
  <c r="AS91" i="5"/>
  <c r="AT91" i="5"/>
  <c r="AU91" i="5"/>
  <c r="AV91" i="5"/>
  <c r="AW91" i="5"/>
  <c r="AJ93" i="5"/>
  <c r="AK93" i="5"/>
  <c r="AL93" i="5"/>
  <c r="AM93" i="5"/>
  <c r="AN93" i="5"/>
  <c r="AO93" i="5"/>
  <c r="AQ93" i="5"/>
  <c r="AR93" i="5"/>
  <c r="AS93" i="5"/>
  <c r="AT93" i="5"/>
  <c r="AU93" i="5"/>
  <c r="AV93" i="5"/>
  <c r="AW93" i="5"/>
  <c r="AJ95" i="5"/>
  <c r="AK95" i="5"/>
  <c r="AL95" i="5"/>
  <c r="AM95" i="5"/>
  <c r="AN95" i="5"/>
  <c r="AO95" i="5"/>
  <c r="AQ95" i="5"/>
  <c r="AR95" i="5"/>
  <c r="AS95" i="5"/>
  <c r="AT95" i="5"/>
  <c r="AU95" i="5"/>
  <c r="AV95" i="5"/>
  <c r="AW95" i="5"/>
  <c r="AJ97" i="5"/>
  <c r="AK97" i="5"/>
  <c r="AL97" i="5"/>
  <c r="AM97" i="5"/>
  <c r="AN97" i="5"/>
  <c r="AO97" i="5"/>
  <c r="AQ97" i="5"/>
  <c r="AR97" i="5"/>
  <c r="AS97" i="5"/>
  <c r="AT97" i="5"/>
  <c r="AU97" i="5"/>
  <c r="AV97" i="5"/>
  <c r="AW97" i="5"/>
  <c r="AJ100" i="5"/>
  <c r="AK100" i="5"/>
  <c r="AL100" i="5"/>
  <c r="AM100" i="5"/>
  <c r="AN100" i="5"/>
  <c r="AO100" i="5"/>
  <c r="AQ100" i="5"/>
  <c r="AR100" i="5"/>
  <c r="AS100" i="5"/>
  <c r="AT100" i="5"/>
  <c r="AU100" i="5"/>
  <c r="AV100" i="5"/>
  <c r="AW100" i="5"/>
  <c r="AJ104" i="5"/>
  <c r="AK104" i="5"/>
  <c r="AL104" i="5"/>
  <c r="AM104" i="5"/>
  <c r="AN104" i="5"/>
  <c r="AO104" i="5"/>
  <c r="AQ104" i="5"/>
  <c r="AR104" i="5"/>
  <c r="AS104" i="5"/>
  <c r="AT104" i="5"/>
  <c r="AU104" i="5"/>
  <c r="AV104" i="5"/>
  <c r="AW104" i="5"/>
  <c r="AJ106" i="5"/>
  <c r="AK106" i="5"/>
  <c r="AL106" i="5"/>
  <c r="AM106" i="5"/>
  <c r="AN106" i="5"/>
  <c r="AO106" i="5"/>
  <c r="AQ106" i="5"/>
  <c r="AR106" i="5"/>
  <c r="AS106" i="5"/>
  <c r="AT106" i="5"/>
  <c r="AU106" i="5"/>
  <c r="AV106" i="5"/>
  <c r="AW106" i="5"/>
  <c r="AJ108" i="5"/>
  <c r="AK108" i="5"/>
  <c r="AL108" i="5"/>
  <c r="AM108" i="5"/>
  <c r="AN108" i="5"/>
  <c r="AO108" i="5"/>
  <c r="AQ108" i="5"/>
  <c r="AR108" i="5"/>
  <c r="AS108" i="5"/>
  <c r="AT108" i="5"/>
  <c r="AU108" i="5"/>
  <c r="AV108" i="5"/>
  <c r="AW108" i="5"/>
  <c r="AJ110" i="5"/>
  <c r="AK110" i="5"/>
  <c r="AL110" i="5"/>
  <c r="AM110" i="5"/>
  <c r="AN110" i="5"/>
  <c r="AO110" i="5"/>
  <c r="AQ110" i="5"/>
  <c r="AR110" i="5"/>
  <c r="AS110" i="5"/>
  <c r="AT110" i="5"/>
  <c r="AU110" i="5"/>
  <c r="AV110" i="5"/>
  <c r="AW110" i="5"/>
  <c r="AJ112" i="5"/>
  <c r="AK112" i="5"/>
  <c r="AL112" i="5"/>
  <c r="AM112" i="5"/>
  <c r="AN112" i="5"/>
  <c r="AO112" i="5"/>
  <c r="AQ112" i="5"/>
  <c r="AR112" i="5"/>
  <c r="AS112" i="5"/>
  <c r="AT112" i="5"/>
  <c r="AU112" i="5"/>
  <c r="AV112" i="5"/>
  <c r="AW112" i="5"/>
  <c r="AJ114" i="5"/>
  <c r="AK114" i="5"/>
  <c r="AL114" i="5"/>
  <c r="AM114" i="5"/>
  <c r="AN114" i="5"/>
  <c r="AO114" i="5"/>
  <c r="AQ114" i="5"/>
  <c r="AR114" i="5"/>
  <c r="AS114" i="5"/>
  <c r="AT114" i="5"/>
  <c r="AU114" i="5"/>
  <c r="AV114" i="5"/>
  <c r="AW114" i="5"/>
  <c r="AJ116" i="5"/>
  <c r="AK116" i="5"/>
  <c r="AL116" i="5"/>
  <c r="AM116" i="5"/>
  <c r="AN116" i="5"/>
  <c r="AO116" i="5"/>
  <c r="AQ116" i="5"/>
  <c r="AR116" i="5"/>
  <c r="AS116" i="5"/>
  <c r="AT116" i="5"/>
  <c r="AU116" i="5"/>
  <c r="AV116" i="5"/>
  <c r="AW116" i="5"/>
  <c r="AJ118" i="5"/>
  <c r="AK118" i="5"/>
  <c r="AL118" i="5"/>
  <c r="AM118" i="5"/>
  <c r="AN118" i="5"/>
  <c r="AO118" i="5"/>
  <c r="AQ118" i="5"/>
  <c r="AR118" i="5"/>
  <c r="AS118" i="5"/>
  <c r="AT118" i="5"/>
  <c r="AU118" i="5"/>
  <c r="AV118" i="5"/>
  <c r="AW118" i="5"/>
  <c r="AJ120" i="5"/>
  <c r="AK120" i="5"/>
  <c r="AL120" i="5"/>
  <c r="AM120" i="5"/>
  <c r="AN120" i="5"/>
  <c r="AO120" i="5"/>
  <c r="AQ120" i="5"/>
  <c r="AR120" i="5"/>
  <c r="AS120" i="5"/>
  <c r="AT120" i="5"/>
  <c r="AU120" i="5"/>
  <c r="AV120" i="5"/>
  <c r="AW120" i="5"/>
  <c r="AJ121" i="5"/>
  <c r="AK121" i="5"/>
  <c r="AL121" i="5"/>
  <c r="AM121" i="5"/>
  <c r="AN121" i="5"/>
  <c r="AO121" i="5"/>
  <c r="AQ121" i="5"/>
  <c r="AR121" i="5"/>
  <c r="AS121" i="5"/>
  <c r="AT121" i="5"/>
  <c r="AU121" i="5"/>
  <c r="AV121" i="5"/>
  <c r="AW121" i="5"/>
  <c r="AJ124" i="5"/>
  <c r="AK124" i="5"/>
  <c r="AL124" i="5"/>
  <c r="AM124" i="5"/>
  <c r="AN124" i="5"/>
  <c r="AO124" i="5"/>
  <c r="AQ124" i="5"/>
  <c r="AR124" i="5"/>
  <c r="AS124" i="5"/>
  <c r="AT124" i="5"/>
  <c r="AU124" i="5"/>
  <c r="AV124" i="5"/>
  <c r="AW124" i="5"/>
  <c r="AJ126" i="5"/>
  <c r="AK126" i="5"/>
  <c r="AL126" i="5"/>
  <c r="AM126" i="5"/>
  <c r="AN126" i="5"/>
  <c r="AO126" i="5"/>
  <c r="AQ126" i="5"/>
  <c r="AR126" i="5"/>
  <c r="AS126" i="5"/>
  <c r="AT126" i="5"/>
  <c r="AU126" i="5"/>
  <c r="AV126" i="5"/>
  <c r="AW126" i="5"/>
  <c r="AJ128" i="5"/>
  <c r="AK128" i="5"/>
  <c r="AL128" i="5"/>
  <c r="AM128" i="5"/>
  <c r="AN128" i="5"/>
  <c r="AO128" i="5"/>
  <c r="AQ128" i="5"/>
  <c r="AR128" i="5"/>
  <c r="AS128" i="5"/>
  <c r="AT128" i="5"/>
  <c r="AU128" i="5"/>
  <c r="AV128" i="5"/>
  <c r="AW128" i="5"/>
  <c r="AJ131" i="5"/>
  <c r="AK131" i="5"/>
  <c r="AL131" i="5"/>
  <c r="AM131" i="5"/>
  <c r="AN131" i="5"/>
  <c r="AO131" i="5"/>
  <c r="AQ131" i="5"/>
  <c r="AR131" i="5"/>
  <c r="AS131" i="5"/>
  <c r="AT131" i="5"/>
  <c r="AU131" i="5"/>
  <c r="AV131" i="5"/>
  <c r="AW131" i="5"/>
  <c r="AJ133" i="5"/>
  <c r="AK133" i="5"/>
  <c r="AL133" i="5"/>
  <c r="AM133" i="5"/>
  <c r="AN133" i="5"/>
  <c r="AO133" i="5"/>
  <c r="AQ133" i="5"/>
  <c r="AR133" i="5"/>
  <c r="AS133" i="5"/>
  <c r="AT133" i="5"/>
  <c r="AU133" i="5"/>
  <c r="AV133" i="5"/>
  <c r="AW133" i="5"/>
  <c r="AJ135" i="5"/>
  <c r="AK135" i="5"/>
  <c r="AL135" i="5"/>
  <c r="AM135" i="5"/>
  <c r="AN135" i="5"/>
  <c r="AO135" i="5"/>
  <c r="AQ135" i="5"/>
  <c r="AR135" i="5"/>
  <c r="AS135" i="5"/>
  <c r="AT135" i="5"/>
  <c r="AU135" i="5"/>
  <c r="AV135" i="5"/>
  <c r="AW135" i="5"/>
  <c r="AJ137" i="5"/>
  <c r="AK137" i="5"/>
  <c r="AL137" i="5"/>
  <c r="AM137" i="5"/>
  <c r="AN137" i="5"/>
  <c r="AO137" i="5"/>
  <c r="AQ137" i="5"/>
  <c r="AR137" i="5"/>
  <c r="AS137" i="5"/>
  <c r="AT137" i="5"/>
  <c r="AU137" i="5"/>
  <c r="AV137" i="5"/>
  <c r="AW137" i="5"/>
  <c r="AJ139" i="5"/>
  <c r="AK139" i="5"/>
  <c r="AL139" i="5"/>
  <c r="AM139" i="5"/>
  <c r="AN139" i="5"/>
  <c r="AO139" i="5"/>
  <c r="AQ139" i="5"/>
  <c r="AR139" i="5"/>
  <c r="AS139" i="5"/>
  <c r="AT139" i="5"/>
  <c r="AU139" i="5"/>
  <c r="AV139" i="5"/>
  <c r="AW139" i="5"/>
  <c r="AJ141" i="5"/>
  <c r="AK141" i="5"/>
  <c r="AL141" i="5"/>
  <c r="AM141" i="5"/>
  <c r="AN141" i="5"/>
  <c r="AO141" i="5"/>
  <c r="AQ141" i="5"/>
  <c r="AR141" i="5"/>
  <c r="AS141" i="5"/>
  <c r="AT141" i="5"/>
  <c r="AU141" i="5"/>
  <c r="AV141" i="5"/>
  <c r="AW141" i="5"/>
  <c r="AJ143" i="5"/>
  <c r="AK143" i="5"/>
  <c r="AL143" i="5"/>
  <c r="AM143" i="5"/>
  <c r="AN143" i="5"/>
  <c r="AO143" i="5"/>
  <c r="AQ143" i="5"/>
  <c r="AR143" i="5"/>
  <c r="AS143" i="5"/>
  <c r="AT143" i="5"/>
  <c r="AU143" i="5"/>
  <c r="AV143" i="5"/>
  <c r="AW143" i="5"/>
  <c r="AJ145" i="5"/>
  <c r="AK145" i="5"/>
  <c r="AL145" i="5"/>
  <c r="AM145" i="5"/>
  <c r="AN145" i="5"/>
  <c r="AO145" i="5"/>
  <c r="AQ145" i="5"/>
  <c r="AR145" i="5"/>
  <c r="AS145" i="5"/>
  <c r="AT145" i="5"/>
  <c r="AU145" i="5"/>
  <c r="AV145" i="5"/>
  <c r="AW145" i="5"/>
  <c r="AJ146" i="5"/>
  <c r="AK146" i="5"/>
  <c r="AL146" i="5"/>
  <c r="AM146" i="5"/>
  <c r="AN146" i="5"/>
  <c r="AO146" i="5"/>
  <c r="AQ146" i="5"/>
  <c r="AR146" i="5"/>
  <c r="AS146" i="5"/>
  <c r="AT146" i="5"/>
  <c r="AU146" i="5"/>
  <c r="AV146" i="5"/>
  <c r="AW146" i="5"/>
  <c r="AJ149" i="5"/>
  <c r="AK149" i="5"/>
  <c r="AL149" i="5"/>
  <c r="AM149" i="5"/>
  <c r="AN149" i="5"/>
  <c r="AO149" i="5"/>
  <c r="AQ149" i="5"/>
  <c r="AR149" i="5"/>
  <c r="AS149" i="5"/>
  <c r="AT149" i="5"/>
  <c r="AU149" i="5"/>
  <c r="AV149" i="5"/>
  <c r="AW149" i="5"/>
  <c r="AJ151" i="5"/>
  <c r="AK151" i="5"/>
  <c r="AL151" i="5"/>
  <c r="AM151" i="5"/>
  <c r="AN151" i="5"/>
  <c r="AO151" i="5"/>
  <c r="AQ151" i="5"/>
  <c r="AR151" i="5"/>
  <c r="AS151" i="5"/>
  <c r="AT151" i="5"/>
  <c r="AU151" i="5"/>
  <c r="AV151" i="5"/>
  <c r="AW151" i="5"/>
  <c r="AJ153" i="5"/>
  <c r="AK153" i="5"/>
  <c r="AL153" i="5"/>
  <c r="AM153" i="5"/>
  <c r="AN153" i="5"/>
  <c r="AO153" i="5"/>
  <c r="AQ153" i="5"/>
  <c r="AR153" i="5"/>
  <c r="AS153" i="5"/>
  <c r="AT153" i="5"/>
  <c r="AU153" i="5"/>
  <c r="AV153" i="5"/>
  <c r="AW153" i="5"/>
  <c r="AJ155" i="5"/>
  <c r="AK155" i="5"/>
  <c r="AL155" i="5"/>
  <c r="AM155" i="5"/>
  <c r="AN155" i="5"/>
  <c r="AO155" i="5"/>
  <c r="AQ155" i="5"/>
  <c r="AR155" i="5"/>
  <c r="AS155" i="5"/>
  <c r="AT155" i="5"/>
  <c r="AU155" i="5"/>
  <c r="AV155" i="5"/>
  <c r="AW155" i="5"/>
  <c r="AJ163" i="5"/>
  <c r="AK163" i="5"/>
  <c r="AL163" i="5"/>
  <c r="AM163" i="5"/>
  <c r="AN163" i="5"/>
  <c r="AO163" i="5"/>
  <c r="AQ163" i="5"/>
  <c r="AR163" i="5"/>
  <c r="AS163" i="5"/>
  <c r="AT163" i="5"/>
  <c r="AU163" i="5"/>
  <c r="AV163" i="5"/>
  <c r="AW163" i="5"/>
  <c r="AJ166" i="5"/>
  <c r="AK166" i="5"/>
  <c r="AL166" i="5"/>
  <c r="AM166" i="5"/>
  <c r="AN166" i="5"/>
  <c r="AO166" i="5"/>
  <c r="AQ166" i="5"/>
  <c r="AR166" i="5"/>
  <c r="AS166" i="5"/>
  <c r="AT166" i="5"/>
  <c r="AU166" i="5"/>
  <c r="AV166" i="5"/>
  <c r="AW166" i="5"/>
  <c r="AJ168" i="5"/>
  <c r="AK168" i="5"/>
  <c r="AL168" i="5"/>
  <c r="AM168" i="5"/>
  <c r="AN168" i="5"/>
  <c r="AO168" i="5"/>
  <c r="AQ168" i="5"/>
  <c r="AR168" i="5"/>
  <c r="AS168" i="5"/>
  <c r="AT168" i="5"/>
  <c r="AU168" i="5"/>
  <c r="AV168" i="5"/>
  <c r="AW168" i="5"/>
  <c r="AJ170" i="5"/>
  <c r="AK170" i="5"/>
  <c r="AL170" i="5"/>
  <c r="AM170" i="5"/>
  <c r="AN170" i="5"/>
  <c r="AO170" i="5"/>
  <c r="AQ170" i="5"/>
  <c r="AR170" i="5"/>
  <c r="AS170" i="5"/>
  <c r="AT170" i="5"/>
  <c r="AU170" i="5"/>
  <c r="AV170" i="5"/>
  <c r="AW170" i="5"/>
  <c r="AJ172" i="5"/>
  <c r="AK172" i="5"/>
  <c r="AL172" i="5"/>
  <c r="AM172" i="5"/>
  <c r="AN172" i="5"/>
  <c r="AO172" i="5"/>
  <c r="AQ172" i="5"/>
  <c r="AR172" i="5"/>
  <c r="AS172" i="5"/>
  <c r="AT172" i="5"/>
  <c r="AU172" i="5"/>
  <c r="AV172" i="5"/>
  <c r="AW172" i="5"/>
  <c r="AJ174" i="5"/>
  <c r="AK174" i="5"/>
  <c r="AL174" i="5"/>
  <c r="AM174" i="5"/>
  <c r="AN174" i="5"/>
  <c r="AO174" i="5"/>
  <c r="AQ174" i="5"/>
  <c r="AR174" i="5"/>
  <c r="AS174" i="5"/>
  <c r="AT174" i="5"/>
  <c r="AU174" i="5"/>
  <c r="AV174" i="5"/>
  <c r="AW174" i="5"/>
  <c r="AJ176" i="5"/>
  <c r="AK176" i="5"/>
  <c r="AL176" i="5"/>
  <c r="AM176" i="5"/>
  <c r="AN176" i="5"/>
  <c r="AO176" i="5"/>
  <c r="AQ176" i="5"/>
  <c r="AR176" i="5"/>
  <c r="AS176" i="5"/>
  <c r="AT176" i="5"/>
  <c r="AU176" i="5"/>
  <c r="AV176" i="5"/>
  <c r="AW176" i="5"/>
  <c r="AJ178" i="5"/>
  <c r="AK178" i="5"/>
  <c r="AL178" i="5"/>
  <c r="AM178" i="5"/>
  <c r="AN178" i="5"/>
  <c r="AO178" i="5"/>
  <c r="AQ178" i="5"/>
  <c r="AR178" i="5"/>
  <c r="AS178" i="5"/>
  <c r="AT178" i="5"/>
  <c r="AU178" i="5"/>
  <c r="AV178" i="5"/>
  <c r="AW178" i="5"/>
  <c r="AJ180" i="5"/>
  <c r="AK180" i="5"/>
  <c r="AL180" i="5"/>
  <c r="AM180" i="5"/>
  <c r="AN180" i="5"/>
  <c r="AO180" i="5"/>
  <c r="AQ180" i="5"/>
  <c r="AR180" i="5"/>
  <c r="AS180" i="5"/>
  <c r="AT180" i="5"/>
  <c r="AU180" i="5"/>
  <c r="AV180" i="5"/>
  <c r="AW180" i="5"/>
  <c r="AJ182" i="5"/>
  <c r="AK182" i="5"/>
  <c r="AL182" i="5"/>
  <c r="AM182" i="5"/>
  <c r="AN182" i="5"/>
  <c r="AO182" i="5"/>
  <c r="AQ182" i="5"/>
  <c r="AR182" i="5"/>
  <c r="AS182" i="5"/>
  <c r="AT182" i="5"/>
  <c r="AU182" i="5"/>
  <c r="AV182" i="5"/>
  <c r="AW182" i="5"/>
  <c r="AJ184" i="5"/>
  <c r="AK184" i="5"/>
  <c r="AL184" i="5"/>
  <c r="AM184" i="5"/>
  <c r="AN184" i="5"/>
  <c r="AO184" i="5"/>
  <c r="AQ184" i="5"/>
  <c r="AR184" i="5"/>
  <c r="AS184" i="5"/>
  <c r="AT184" i="5"/>
  <c r="AU184" i="5"/>
  <c r="AV184" i="5"/>
  <c r="AW184" i="5"/>
  <c r="AJ186" i="5"/>
  <c r="AK186" i="5"/>
  <c r="AL186" i="5"/>
  <c r="AM186" i="5"/>
  <c r="AN186" i="5"/>
  <c r="AO186" i="5"/>
  <c r="AQ186" i="5"/>
  <c r="AR186" i="5"/>
  <c r="AS186" i="5"/>
  <c r="AT186" i="5"/>
  <c r="AU186" i="5"/>
  <c r="AV186" i="5"/>
  <c r="AW186" i="5"/>
  <c r="AJ188" i="5"/>
  <c r="AK188" i="5"/>
  <c r="AL188" i="5"/>
  <c r="AM188" i="5"/>
  <c r="AN188" i="5"/>
  <c r="AO188" i="5"/>
  <c r="AQ188" i="5"/>
  <c r="AR188" i="5"/>
  <c r="AS188" i="5"/>
  <c r="AT188" i="5"/>
  <c r="AU188" i="5"/>
  <c r="AV188" i="5"/>
  <c r="AW188" i="5"/>
  <c r="AJ190" i="5"/>
  <c r="AK190" i="5"/>
  <c r="AL190" i="5"/>
  <c r="AM190" i="5"/>
  <c r="AN190" i="5"/>
  <c r="AO190" i="5"/>
  <c r="AQ190" i="5"/>
  <c r="AR190" i="5"/>
  <c r="AS190" i="5"/>
  <c r="AT190" i="5"/>
  <c r="AU190" i="5"/>
  <c r="AV190" i="5"/>
  <c r="AW190" i="5"/>
  <c r="AJ192" i="5"/>
  <c r="AK192" i="5"/>
  <c r="AL192" i="5"/>
  <c r="AM192" i="5"/>
  <c r="AN192" i="5"/>
  <c r="AO192" i="5"/>
  <c r="AQ192" i="5"/>
  <c r="AR192" i="5"/>
  <c r="AS192" i="5"/>
  <c r="AT192" i="5"/>
  <c r="AU192" i="5"/>
  <c r="AV192" i="5"/>
  <c r="AW192" i="5"/>
  <c r="AJ194" i="5"/>
  <c r="AK194" i="5"/>
  <c r="AL194" i="5"/>
  <c r="AM194" i="5"/>
  <c r="AN194" i="5"/>
  <c r="AO194" i="5"/>
  <c r="AQ194" i="5"/>
  <c r="AR194" i="5"/>
  <c r="AS194" i="5"/>
  <c r="AT194" i="5"/>
  <c r="AU194" i="5"/>
  <c r="AV194" i="5"/>
  <c r="AW194" i="5"/>
  <c r="AJ196" i="5"/>
  <c r="AK196" i="5"/>
  <c r="AL196" i="5"/>
  <c r="AM196" i="5"/>
  <c r="AN196" i="5"/>
  <c r="AO196" i="5"/>
  <c r="AQ196" i="5"/>
  <c r="AR196" i="5"/>
  <c r="AS196" i="5"/>
  <c r="AT196" i="5"/>
  <c r="AU196" i="5"/>
  <c r="AV196" i="5"/>
  <c r="AW196" i="5"/>
  <c r="AJ198" i="5"/>
  <c r="AK198" i="5"/>
  <c r="AL198" i="5"/>
  <c r="AM198" i="5"/>
  <c r="AN198" i="5"/>
  <c r="AO198" i="5"/>
  <c r="AQ198" i="5"/>
  <c r="AR198" i="5"/>
  <c r="AS198" i="5"/>
  <c r="AT198" i="5"/>
  <c r="AU198" i="5"/>
  <c r="AV198" i="5"/>
  <c r="AW198" i="5"/>
  <c r="AJ201" i="5"/>
  <c r="AK201" i="5"/>
  <c r="AL201" i="5"/>
  <c r="AM201" i="5"/>
  <c r="AN201" i="5"/>
  <c r="AO201" i="5"/>
  <c r="AQ201" i="5"/>
  <c r="AR201" i="5"/>
  <c r="AS201" i="5"/>
  <c r="AT201" i="5"/>
  <c r="AU201" i="5"/>
  <c r="AV201" i="5"/>
  <c r="AW201" i="5"/>
  <c r="AJ203" i="5"/>
  <c r="AK203" i="5"/>
  <c r="AL203" i="5"/>
  <c r="AM203" i="5"/>
  <c r="AN203" i="5"/>
  <c r="AO203" i="5"/>
  <c r="AQ203" i="5"/>
  <c r="AR203" i="5"/>
  <c r="AS203" i="5"/>
  <c r="AT203" i="5"/>
  <c r="AU203" i="5"/>
  <c r="AV203" i="5"/>
  <c r="AW203" i="5"/>
  <c r="AJ205" i="5"/>
  <c r="AK205" i="5"/>
  <c r="AL205" i="5"/>
  <c r="AM205" i="5"/>
  <c r="AN205" i="5"/>
  <c r="AO205" i="5"/>
  <c r="AQ205" i="5"/>
  <c r="AR205" i="5"/>
  <c r="AS205" i="5"/>
  <c r="AT205" i="5"/>
  <c r="AU205" i="5"/>
  <c r="AV205" i="5"/>
  <c r="AW205" i="5"/>
  <c r="AJ207" i="5"/>
  <c r="AK207" i="5"/>
  <c r="AL207" i="5"/>
  <c r="AM207" i="5"/>
  <c r="AN207" i="5"/>
  <c r="AO207" i="5"/>
  <c r="AQ207" i="5"/>
  <c r="AR207" i="5"/>
  <c r="AS207" i="5"/>
  <c r="AT207" i="5"/>
  <c r="AU207" i="5"/>
  <c r="AV207" i="5"/>
  <c r="AW207" i="5"/>
  <c r="AJ209" i="5"/>
  <c r="AK209" i="5"/>
  <c r="AL209" i="5"/>
  <c r="AM209" i="5"/>
  <c r="AN209" i="5"/>
  <c r="AO209" i="5"/>
  <c r="AQ209" i="5"/>
  <c r="AR209" i="5"/>
  <c r="AS209" i="5"/>
  <c r="AT209" i="5"/>
  <c r="AU209" i="5"/>
  <c r="AV209" i="5"/>
  <c r="AW209" i="5"/>
  <c r="AJ227" i="5"/>
  <c r="AK227" i="5"/>
  <c r="AL227" i="5"/>
  <c r="AM227" i="5"/>
  <c r="AN227" i="5"/>
  <c r="AO227" i="5"/>
  <c r="AQ227" i="5"/>
  <c r="AR227" i="5"/>
  <c r="AS227" i="5"/>
  <c r="AT227" i="5"/>
  <c r="AU227" i="5"/>
  <c r="AV227" i="5"/>
  <c r="AW227" i="5"/>
  <c r="AJ230" i="5"/>
  <c r="AK230" i="5"/>
  <c r="AL230" i="5"/>
  <c r="AM230" i="5"/>
  <c r="AN230" i="5"/>
  <c r="AO230" i="5"/>
  <c r="AQ230" i="5"/>
  <c r="AR230" i="5"/>
  <c r="AS230" i="5"/>
  <c r="AT230" i="5"/>
  <c r="AU230" i="5"/>
  <c r="AV230" i="5"/>
  <c r="AW230" i="5"/>
  <c r="AJ232" i="5"/>
  <c r="AK232" i="5"/>
  <c r="AL232" i="5"/>
  <c r="AM232" i="5"/>
  <c r="AN232" i="5"/>
  <c r="AO232" i="5"/>
  <c r="AQ232" i="5"/>
  <c r="AR232" i="5"/>
  <c r="AS232" i="5"/>
  <c r="AT232" i="5"/>
  <c r="AU232" i="5"/>
  <c r="AV232" i="5"/>
  <c r="AW232" i="5"/>
  <c r="AJ234" i="5"/>
  <c r="AK234" i="5"/>
  <c r="AL234" i="5"/>
  <c r="AM234" i="5"/>
  <c r="AN234" i="5"/>
  <c r="AO234" i="5"/>
  <c r="AQ234" i="5"/>
  <c r="AR234" i="5"/>
  <c r="AS234" i="5"/>
  <c r="AT234" i="5"/>
  <c r="AU234" i="5"/>
  <c r="AV234" i="5"/>
  <c r="AW234" i="5"/>
  <c r="AJ236" i="5"/>
  <c r="AK236" i="5"/>
  <c r="AL236" i="5"/>
  <c r="AM236" i="5"/>
  <c r="AN236" i="5"/>
  <c r="AO236" i="5"/>
  <c r="AQ236" i="5"/>
  <c r="AR236" i="5"/>
  <c r="AS236" i="5"/>
  <c r="AT236" i="5"/>
  <c r="AU236" i="5"/>
  <c r="AV236" i="5"/>
  <c r="AW236" i="5"/>
  <c r="AJ238" i="5"/>
  <c r="AK238" i="5"/>
  <c r="AL238" i="5"/>
  <c r="AM238" i="5"/>
  <c r="AN238" i="5"/>
  <c r="AO238" i="5"/>
  <c r="AQ238" i="5"/>
  <c r="AR238" i="5"/>
  <c r="AS238" i="5"/>
  <c r="AT238" i="5"/>
  <c r="AU238" i="5"/>
  <c r="AV238" i="5"/>
  <c r="AW238" i="5"/>
  <c r="AJ240" i="5"/>
  <c r="AK240" i="5"/>
  <c r="AL240" i="5"/>
  <c r="AM240" i="5"/>
  <c r="AN240" i="5"/>
  <c r="AO240" i="5"/>
  <c r="AQ240" i="5"/>
  <c r="AR240" i="5"/>
  <c r="AS240" i="5"/>
  <c r="AT240" i="5"/>
  <c r="AU240" i="5"/>
  <c r="AV240" i="5"/>
  <c r="AW240" i="5"/>
  <c r="AJ241" i="5"/>
  <c r="AK241" i="5"/>
  <c r="AL241" i="5"/>
  <c r="AM241" i="5"/>
  <c r="AN241" i="5"/>
  <c r="AO241" i="5"/>
  <c r="AQ241" i="5"/>
  <c r="AR241" i="5"/>
  <c r="AS241" i="5"/>
  <c r="AT241" i="5"/>
  <c r="AU241" i="5"/>
  <c r="AV241" i="5"/>
  <c r="AW241" i="5"/>
  <c r="AJ243" i="5"/>
  <c r="AK243" i="5"/>
  <c r="AL243" i="5"/>
  <c r="AM243" i="5"/>
  <c r="AN243" i="5"/>
  <c r="AO243" i="5"/>
  <c r="AQ243" i="5"/>
  <c r="AR243" i="5"/>
  <c r="AS243" i="5"/>
  <c r="AT243" i="5"/>
  <c r="AU243" i="5"/>
  <c r="AV243" i="5"/>
  <c r="AW243" i="5"/>
  <c r="AJ246" i="5"/>
  <c r="AK246" i="5"/>
  <c r="AL246" i="5"/>
  <c r="AM246" i="5"/>
  <c r="AN246" i="5"/>
  <c r="AO246" i="5"/>
  <c r="AQ246" i="5"/>
  <c r="AR246" i="5"/>
  <c r="AS246" i="5"/>
  <c r="AT246" i="5"/>
  <c r="AU246" i="5"/>
  <c r="AV246" i="5"/>
  <c r="AW246" i="5"/>
  <c r="AJ248" i="5"/>
  <c r="AK248" i="5"/>
  <c r="AL248" i="5"/>
  <c r="AM248" i="5"/>
  <c r="AN248" i="5"/>
  <c r="AO248" i="5"/>
  <c r="AQ248" i="5"/>
  <c r="AR248" i="5"/>
  <c r="AS248" i="5"/>
  <c r="AT248" i="5"/>
  <c r="AU248" i="5"/>
  <c r="AV248" i="5"/>
  <c r="AW248" i="5"/>
  <c r="AJ250" i="5"/>
  <c r="AK250" i="5"/>
  <c r="AL250" i="5"/>
  <c r="AM250" i="5"/>
  <c r="AN250" i="5"/>
  <c r="AO250" i="5"/>
  <c r="AQ250" i="5"/>
  <c r="AR250" i="5"/>
  <c r="AS250" i="5"/>
  <c r="AT250" i="5"/>
  <c r="AU250" i="5"/>
  <c r="AV250" i="5"/>
  <c r="AW250" i="5"/>
  <c r="AJ252" i="5"/>
  <c r="AK252" i="5"/>
  <c r="AL252" i="5"/>
  <c r="AM252" i="5"/>
  <c r="AN252" i="5"/>
  <c r="AO252" i="5"/>
  <c r="AQ252" i="5"/>
  <c r="AR252" i="5"/>
  <c r="AS252" i="5"/>
  <c r="AT252" i="5"/>
  <c r="AU252" i="5"/>
  <c r="AV252" i="5"/>
  <c r="AW252" i="5"/>
  <c r="AJ253" i="5"/>
  <c r="AK253" i="5"/>
  <c r="AL253" i="5"/>
  <c r="AM253" i="5"/>
  <c r="AN253" i="5"/>
  <c r="AO253" i="5"/>
  <c r="AQ253" i="5"/>
  <c r="AR253" i="5"/>
  <c r="AS253" i="5"/>
  <c r="AT253" i="5"/>
  <c r="AU253" i="5"/>
  <c r="AV253" i="5"/>
  <c r="AW253" i="5"/>
  <c r="AJ256" i="5"/>
  <c r="AK256" i="5"/>
  <c r="AL256" i="5"/>
  <c r="AM256" i="5"/>
  <c r="AN256" i="5"/>
  <c r="AO256" i="5"/>
  <c r="AQ256" i="5"/>
  <c r="AR256" i="5"/>
  <c r="AS256" i="5"/>
  <c r="AT256" i="5"/>
  <c r="AU256" i="5"/>
  <c r="AV256" i="5"/>
  <c r="AW256" i="5"/>
  <c r="AJ259" i="5"/>
  <c r="AK259" i="5"/>
  <c r="AL259" i="5"/>
  <c r="AM259" i="5"/>
  <c r="AN259" i="5"/>
  <c r="AO259" i="5"/>
  <c r="AQ259" i="5"/>
  <c r="AR259" i="5"/>
  <c r="AS259" i="5"/>
  <c r="AT259" i="5"/>
  <c r="AU259" i="5"/>
  <c r="AV259" i="5"/>
  <c r="AW259" i="5"/>
  <c r="AJ261" i="5"/>
  <c r="AK261" i="5"/>
  <c r="AL261" i="5"/>
  <c r="AM261" i="5"/>
  <c r="AN261" i="5"/>
  <c r="AO261" i="5"/>
  <c r="AQ261" i="5"/>
  <c r="AR261" i="5"/>
  <c r="AS261" i="5"/>
  <c r="AT261" i="5"/>
  <c r="AU261" i="5"/>
  <c r="AV261" i="5"/>
  <c r="AW261" i="5"/>
  <c r="AJ263" i="5"/>
  <c r="AK263" i="5"/>
  <c r="AL263" i="5"/>
  <c r="AM263" i="5"/>
  <c r="AN263" i="5"/>
  <c r="AO263" i="5"/>
  <c r="AQ263" i="5"/>
  <c r="AR263" i="5"/>
  <c r="AS263" i="5"/>
  <c r="AT263" i="5"/>
  <c r="AU263" i="5"/>
  <c r="AV263" i="5"/>
  <c r="AW263" i="5"/>
  <c r="AJ265" i="5"/>
  <c r="AK265" i="5"/>
  <c r="AL265" i="5"/>
  <c r="AM265" i="5"/>
  <c r="AN265" i="5"/>
  <c r="AO265" i="5"/>
  <c r="AQ265" i="5"/>
  <c r="AR265" i="5"/>
  <c r="AS265" i="5"/>
  <c r="AT265" i="5"/>
  <c r="AU265" i="5"/>
  <c r="AV265" i="5"/>
  <c r="AW265" i="5"/>
  <c r="AJ267" i="5"/>
  <c r="AK267" i="5"/>
  <c r="AL267" i="5"/>
  <c r="AM267" i="5"/>
  <c r="AN267" i="5"/>
  <c r="AO267" i="5"/>
  <c r="AQ267" i="5"/>
  <c r="AR267" i="5"/>
  <c r="AS267" i="5"/>
  <c r="AT267" i="5"/>
  <c r="AU267" i="5"/>
  <c r="AV267" i="5"/>
  <c r="AW267" i="5"/>
  <c r="AJ269" i="5"/>
  <c r="AK269" i="5"/>
  <c r="AL269" i="5"/>
  <c r="AM269" i="5"/>
  <c r="AN269" i="5"/>
  <c r="AO269" i="5"/>
  <c r="AQ269" i="5"/>
  <c r="AR269" i="5"/>
  <c r="AS269" i="5"/>
  <c r="AT269" i="5"/>
  <c r="AU269" i="5"/>
  <c r="AV269" i="5"/>
  <c r="AW269" i="5"/>
  <c r="AJ271" i="5"/>
  <c r="AK271" i="5"/>
  <c r="AL271" i="5"/>
  <c r="AM271" i="5"/>
  <c r="AN271" i="5"/>
  <c r="AO271" i="5"/>
  <c r="AQ271" i="5"/>
  <c r="AR271" i="5"/>
  <c r="AS271" i="5"/>
  <c r="AT271" i="5"/>
  <c r="AU271" i="5"/>
  <c r="AV271" i="5"/>
  <c r="AW271" i="5"/>
  <c r="AJ274" i="5"/>
  <c r="AK274" i="5"/>
  <c r="AL274" i="5"/>
  <c r="AM274" i="5"/>
  <c r="AN274" i="5"/>
  <c r="AO274" i="5"/>
  <c r="AQ274" i="5"/>
  <c r="AR274" i="5"/>
  <c r="AS274" i="5"/>
  <c r="AT274" i="5"/>
  <c r="AU274" i="5"/>
  <c r="AV274" i="5"/>
  <c r="AW274" i="5"/>
  <c r="AJ276" i="5"/>
  <c r="AK276" i="5"/>
  <c r="AL276" i="5"/>
  <c r="AM276" i="5"/>
  <c r="AN276" i="5"/>
  <c r="AO276" i="5"/>
  <c r="AQ276" i="5"/>
  <c r="AR276" i="5"/>
  <c r="AS276" i="5"/>
  <c r="AT276" i="5"/>
  <c r="AU276" i="5"/>
  <c r="AV276" i="5"/>
  <c r="AW276" i="5"/>
  <c r="AJ278" i="5"/>
  <c r="AK278" i="5"/>
  <c r="AL278" i="5"/>
  <c r="AM278" i="5"/>
  <c r="AN278" i="5"/>
  <c r="AO278" i="5"/>
  <c r="AQ278" i="5"/>
  <c r="AR278" i="5"/>
  <c r="AS278" i="5"/>
  <c r="AT278" i="5"/>
  <c r="AU278" i="5"/>
  <c r="AV278" i="5"/>
  <c r="AW278" i="5"/>
  <c r="AJ280" i="5"/>
  <c r="AK280" i="5"/>
  <c r="AL280" i="5"/>
  <c r="AM280" i="5"/>
  <c r="AN280" i="5"/>
  <c r="AO280" i="5"/>
  <c r="AQ280" i="5"/>
  <c r="AR280" i="5"/>
  <c r="AS280" i="5"/>
  <c r="AT280" i="5"/>
  <c r="AU280" i="5"/>
  <c r="AV280" i="5"/>
  <c r="AW280" i="5"/>
  <c r="AJ282" i="5"/>
  <c r="AK282" i="5"/>
  <c r="AL282" i="5"/>
  <c r="AM282" i="5"/>
  <c r="AN282" i="5"/>
  <c r="AO282" i="5"/>
  <c r="AQ282" i="5"/>
  <c r="AR282" i="5"/>
  <c r="AS282" i="5"/>
  <c r="AT282" i="5"/>
  <c r="AU282" i="5"/>
  <c r="AV282" i="5"/>
  <c r="AW282" i="5"/>
  <c r="AJ284" i="5"/>
  <c r="AK284" i="5"/>
  <c r="AL284" i="5"/>
  <c r="AM284" i="5"/>
  <c r="AN284" i="5"/>
  <c r="AO284" i="5"/>
  <c r="AQ284" i="5"/>
  <c r="AR284" i="5"/>
  <c r="AS284" i="5"/>
  <c r="AT284" i="5"/>
  <c r="AU284" i="5"/>
  <c r="AV284" i="5"/>
  <c r="AW284" i="5"/>
  <c r="AJ286" i="5"/>
  <c r="AK286" i="5"/>
  <c r="AL286" i="5"/>
  <c r="AM286" i="5"/>
  <c r="AN286" i="5"/>
  <c r="AO286" i="5"/>
  <c r="AQ286" i="5"/>
  <c r="AR286" i="5"/>
  <c r="AS286" i="5"/>
  <c r="AT286" i="5"/>
  <c r="AU286" i="5"/>
  <c r="AV286" i="5"/>
  <c r="AW286" i="5"/>
  <c r="AJ288" i="5"/>
  <c r="AK288" i="5"/>
  <c r="AL288" i="5"/>
  <c r="AM288" i="5"/>
  <c r="AN288" i="5"/>
  <c r="AO288" i="5"/>
  <c r="AQ288" i="5"/>
  <c r="AR288" i="5"/>
  <c r="AS288" i="5"/>
  <c r="AT288" i="5"/>
  <c r="AU288" i="5"/>
  <c r="AV288" i="5"/>
  <c r="AW288" i="5"/>
  <c r="AJ290" i="5"/>
  <c r="AK290" i="5"/>
  <c r="AL290" i="5"/>
  <c r="AM290" i="5"/>
  <c r="AN290" i="5"/>
  <c r="AO290" i="5"/>
  <c r="AQ290" i="5"/>
  <c r="AR290" i="5"/>
  <c r="AS290" i="5"/>
  <c r="AT290" i="5"/>
  <c r="AU290" i="5"/>
  <c r="AV290" i="5"/>
  <c r="AW290" i="5"/>
  <c r="AJ293" i="5"/>
  <c r="AK293" i="5"/>
  <c r="AL293" i="5"/>
  <c r="AM293" i="5"/>
  <c r="AN293" i="5"/>
  <c r="AO293" i="5"/>
  <c r="AQ293" i="5"/>
  <c r="AR293" i="5"/>
  <c r="AS293" i="5"/>
  <c r="AT293" i="5"/>
  <c r="AU293" i="5"/>
  <c r="AV293" i="5"/>
  <c r="AW293" i="5"/>
  <c r="AJ295" i="5"/>
  <c r="AK295" i="5"/>
  <c r="AL295" i="5"/>
  <c r="AM295" i="5"/>
  <c r="AN295" i="5"/>
  <c r="AO295" i="5"/>
  <c r="AQ295" i="5"/>
  <c r="AR295" i="5"/>
  <c r="AS295" i="5"/>
  <c r="AT295" i="5"/>
  <c r="AU295" i="5"/>
  <c r="AV295" i="5"/>
  <c r="AW295" i="5"/>
  <c r="AJ297" i="5"/>
  <c r="AK297" i="5"/>
  <c r="AL297" i="5"/>
  <c r="AM297" i="5"/>
  <c r="AN297" i="5"/>
  <c r="AO297" i="5"/>
  <c r="AQ297" i="5"/>
  <c r="AR297" i="5"/>
  <c r="AS297" i="5"/>
  <c r="AT297" i="5"/>
  <c r="AU297" i="5"/>
  <c r="AV297" i="5"/>
  <c r="AW297" i="5"/>
  <c r="AJ299" i="5"/>
  <c r="AK299" i="5"/>
  <c r="AL299" i="5"/>
  <c r="AM299" i="5"/>
  <c r="AN299" i="5"/>
  <c r="AO299" i="5"/>
  <c r="AQ299" i="5"/>
  <c r="AR299" i="5"/>
  <c r="AS299" i="5"/>
  <c r="AT299" i="5"/>
  <c r="AU299" i="5"/>
  <c r="AV299" i="5"/>
  <c r="AW299" i="5"/>
  <c r="AJ301" i="5"/>
  <c r="AK301" i="5"/>
  <c r="AL301" i="5"/>
  <c r="AM301" i="5"/>
  <c r="AN301" i="5"/>
  <c r="AO301" i="5"/>
  <c r="AQ301" i="5"/>
  <c r="AR301" i="5"/>
  <c r="AS301" i="5"/>
  <c r="AT301" i="5"/>
  <c r="AU301" i="5"/>
  <c r="AV301" i="5"/>
  <c r="AW301" i="5"/>
  <c r="AJ303" i="5"/>
  <c r="AK303" i="5"/>
  <c r="AL303" i="5"/>
  <c r="AM303" i="5"/>
  <c r="AN303" i="5"/>
  <c r="AO303" i="5"/>
  <c r="AQ303" i="5"/>
  <c r="AR303" i="5"/>
  <c r="AS303" i="5"/>
  <c r="AT303" i="5"/>
  <c r="AU303" i="5"/>
  <c r="AV303" i="5"/>
  <c r="AW303" i="5"/>
  <c r="AJ305" i="5"/>
  <c r="AK305" i="5"/>
  <c r="AL305" i="5"/>
  <c r="AM305" i="5"/>
  <c r="AN305" i="5"/>
  <c r="AO305" i="5"/>
  <c r="AQ305" i="5"/>
  <c r="AR305" i="5"/>
  <c r="AS305" i="5"/>
  <c r="AT305" i="5"/>
  <c r="AU305" i="5"/>
  <c r="AV305" i="5"/>
  <c r="AW305" i="5"/>
  <c r="AJ329" i="5"/>
  <c r="AK329" i="5"/>
  <c r="AL329" i="5"/>
  <c r="AM329" i="5"/>
  <c r="AN329" i="5"/>
  <c r="AO329" i="5"/>
  <c r="AQ329" i="5"/>
  <c r="AR329" i="5"/>
  <c r="AS329" i="5"/>
  <c r="AT329" i="5"/>
  <c r="AU329" i="5"/>
  <c r="AV329" i="5"/>
  <c r="AW329" i="5"/>
  <c r="AK331" i="5"/>
  <c r="AL331" i="5"/>
  <c r="AM331" i="5"/>
  <c r="AN331" i="5"/>
  <c r="AO331" i="5"/>
  <c r="AQ331" i="5"/>
  <c r="AR331" i="5"/>
  <c r="AS331" i="5"/>
  <c r="AT331" i="5"/>
  <c r="AU331" i="5"/>
  <c r="AV331" i="5"/>
  <c r="AW331" i="5"/>
  <c r="AK333" i="5"/>
  <c r="AL333" i="5"/>
  <c r="AM333" i="5"/>
  <c r="AN333" i="5"/>
  <c r="AO333" i="5"/>
  <c r="AQ333" i="5"/>
  <c r="AR333" i="5"/>
  <c r="AS333" i="5"/>
  <c r="AT333" i="5"/>
  <c r="AU333" i="5"/>
  <c r="AV333" i="5"/>
  <c r="AW333" i="5"/>
  <c r="AK335" i="5"/>
  <c r="AL335" i="5"/>
  <c r="AM335" i="5"/>
  <c r="AN335" i="5"/>
  <c r="AO335" i="5"/>
  <c r="AQ335" i="5"/>
  <c r="AR335" i="5"/>
  <c r="AS335" i="5"/>
  <c r="AT335" i="5"/>
  <c r="AU335" i="5"/>
  <c r="AV335" i="5"/>
  <c r="AW335" i="5"/>
  <c r="AK337" i="5"/>
  <c r="AL337" i="5"/>
  <c r="AM337" i="5"/>
  <c r="AN337" i="5"/>
  <c r="AO337" i="5"/>
  <c r="AQ337" i="5"/>
  <c r="AR337" i="5"/>
  <c r="AS337" i="5"/>
  <c r="AT337" i="5"/>
  <c r="AU337" i="5"/>
  <c r="AV337" i="5"/>
  <c r="AW337" i="5"/>
  <c r="AJ339" i="5"/>
  <c r="AK339" i="5"/>
  <c r="AL339" i="5"/>
  <c r="AM339" i="5"/>
  <c r="AN339" i="5"/>
  <c r="AO339" i="5"/>
  <c r="AQ339" i="5"/>
  <c r="AR339" i="5"/>
  <c r="AS339" i="5"/>
  <c r="AT339" i="5"/>
  <c r="AU339" i="5"/>
  <c r="AV339" i="5"/>
  <c r="AW339" i="5"/>
  <c r="AJ341" i="5"/>
  <c r="AK341" i="5"/>
  <c r="AL341" i="5"/>
  <c r="AM341" i="5"/>
  <c r="AN341" i="5"/>
  <c r="AO341" i="5"/>
  <c r="AQ341" i="5"/>
  <c r="AR341" i="5"/>
  <c r="AS341" i="5"/>
  <c r="AT341" i="5"/>
  <c r="AU341" i="5"/>
  <c r="AV341" i="5"/>
  <c r="AW341" i="5"/>
  <c r="M5" i="5" l="1"/>
  <c r="C25" i="11" s="1"/>
  <c r="Z5" i="5"/>
  <c r="P25" i="11" s="1"/>
  <c r="Y5" i="5"/>
  <c r="O25" i="11" s="1"/>
  <c r="P5" i="5"/>
  <c r="F25" i="11" s="1"/>
  <c r="X5" i="5"/>
  <c r="N25" i="11" s="1"/>
  <c r="O5" i="5"/>
  <c r="E25" i="11" s="1"/>
  <c r="W5" i="5"/>
  <c r="M25" i="11" s="1"/>
  <c r="N5" i="5"/>
  <c r="D25" i="11" s="1"/>
  <c r="V5" i="5"/>
  <c r="L25" i="11" s="1"/>
  <c r="U5" i="5"/>
  <c r="K25" i="11" s="1"/>
  <c r="T5" i="5"/>
  <c r="J25" i="11" s="1"/>
  <c r="R5" i="5"/>
  <c r="H25" i="11" s="1"/>
  <c r="Q5" i="5"/>
  <c r="G25" i="11" s="1"/>
  <c r="F16" i="11"/>
  <c r="F19" i="11" s="1"/>
  <c r="BF5" i="5"/>
  <c r="C31" i="11" s="1"/>
  <c r="BL5" i="5"/>
  <c r="I31" i="11" s="1"/>
  <c r="CC5" i="5"/>
  <c r="BK5" i="5"/>
  <c r="H31" i="11" s="1"/>
  <c r="CB5" i="5"/>
  <c r="G37" i="11" s="1"/>
  <c r="BS5" i="5"/>
  <c r="CD5" i="5"/>
  <c r="BJ5" i="5"/>
  <c r="G31" i="11" s="1"/>
  <c r="CA5" i="5"/>
  <c r="BH5" i="5"/>
  <c r="E31" i="11" s="1"/>
  <c r="BY5" i="5"/>
  <c r="BG5" i="5"/>
  <c r="D31" i="11" s="1"/>
  <c r="BX5" i="5"/>
  <c r="E37" i="11" s="1"/>
  <c r="CE5" i="5"/>
  <c r="H37" i="11" s="1"/>
  <c r="BI5" i="5"/>
  <c r="F31" i="11" s="1"/>
  <c r="BQ5" i="5"/>
  <c r="D28" i="11" s="1"/>
  <c r="BW5" i="5"/>
  <c r="D37" i="11" s="1"/>
  <c r="CF5" i="5"/>
  <c r="I37" i="11" s="1"/>
  <c r="BZ5" i="5"/>
  <c r="F37" i="11" s="1"/>
  <c r="BP5" i="5"/>
  <c r="C28" i="11" s="1"/>
  <c r="BV5" i="5"/>
  <c r="C37" i="11" s="1"/>
  <c r="BT5" i="5"/>
  <c r="BN5" i="5"/>
  <c r="K31" i="11" s="1"/>
  <c r="CM5" i="5"/>
  <c r="S37" i="11" s="1"/>
  <c r="BU5" i="5"/>
  <c r="AA5" i="5" l="1"/>
  <c r="P1" i="7"/>
  <c r="AB274" i="5"/>
  <c r="AC341" i="5" l="1"/>
  <c r="AB341" i="5"/>
  <c r="AF333" i="5"/>
  <c r="AF329" i="5"/>
  <c r="AC329" i="5"/>
  <c r="AB329" i="5"/>
  <c r="P1" i="12"/>
  <c r="AF305" i="5" l="1"/>
  <c r="AC305" i="5"/>
  <c r="AB305" i="5"/>
  <c r="AF303" i="5"/>
  <c r="AC303" i="5"/>
  <c r="AB303" i="5"/>
  <c r="AF301" i="5"/>
  <c r="AC301" i="5"/>
  <c r="AB301" i="5"/>
  <c r="AF299" i="5"/>
  <c r="AC299" i="5"/>
  <c r="AB299" i="5"/>
  <c r="AF297" i="5"/>
  <c r="AC297" i="5"/>
  <c r="AB297" i="5"/>
  <c r="AF295" i="5"/>
  <c r="AC295" i="5"/>
  <c r="AB295" i="5"/>
  <c r="AF293" i="5"/>
  <c r="AC293" i="5"/>
  <c r="AB293" i="5"/>
  <c r="AF290" i="5" l="1"/>
  <c r="AC290" i="5"/>
  <c r="AB290" i="5"/>
  <c r="AF288" i="5"/>
  <c r="AC288" i="5"/>
  <c r="AB288" i="5"/>
  <c r="AF286" i="5"/>
  <c r="AC286" i="5"/>
  <c r="AB286" i="5"/>
  <c r="AF284" i="5"/>
  <c r="AC284" i="5"/>
  <c r="AB284" i="5"/>
  <c r="AF282" i="5"/>
  <c r="AC282" i="5"/>
  <c r="AB282" i="5"/>
  <c r="AF280" i="5"/>
  <c r="AC280" i="5"/>
  <c r="AB280" i="5"/>
  <c r="AF278" i="5"/>
  <c r="AC278" i="5"/>
  <c r="AB278" i="5"/>
  <c r="AF276" i="5"/>
  <c r="AC276" i="5"/>
  <c r="AB276" i="5"/>
  <c r="AF274" i="5"/>
  <c r="AC274" i="5"/>
  <c r="AF95" i="5" l="1"/>
  <c r="AC95" i="5"/>
  <c r="AB194" i="5"/>
  <c r="AB146" i="5"/>
  <c r="AC146" i="5"/>
  <c r="AF146" i="5"/>
  <c r="AB151" i="5"/>
  <c r="AC151" i="5"/>
  <c r="AF151" i="5"/>
  <c r="M3" i="12" l="1"/>
  <c r="AF45" i="5"/>
  <c r="AF31" i="5"/>
  <c r="AF33" i="5"/>
  <c r="AF35" i="5"/>
  <c r="AF37" i="5"/>
  <c r="AF39" i="5"/>
  <c r="AF41" i="5"/>
  <c r="AF43" i="5"/>
  <c r="AF80" i="5"/>
  <c r="AF48" i="5"/>
  <c r="AF50" i="5"/>
  <c r="AF52" i="5"/>
  <c r="AF54" i="5"/>
  <c r="AF56" i="5"/>
  <c r="AF58" i="5"/>
  <c r="AF60" i="5"/>
  <c r="AF62" i="5"/>
  <c r="AF64" i="5"/>
  <c r="AF66" i="5"/>
  <c r="AF67" i="5"/>
  <c r="AF70" i="5"/>
  <c r="AF72" i="5"/>
  <c r="AF73" i="5"/>
  <c r="AF76" i="5"/>
  <c r="AF78" i="5"/>
  <c r="AF97" i="5"/>
  <c r="AF83" i="5"/>
  <c r="AF85" i="5"/>
  <c r="AF87" i="5"/>
  <c r="AF89" i="5"/>
  <c r="AF91" i="5"/>
  <c r="AF93" i="5"/>
  <c r="AF121" i="5"/>
  <c r="AF124" i="5"/>
  <c r="AF126" i="5"/>
  <c r="AF128" i="5"/>
  <c r="AF118" i="5"/>
  <c r="AF120" i="5"/>
  <c r="AF100" i="5"/>
  <c r="AF104" i="5"/>
  <c r="AF106" i="5"/>
  <c r="AF108" i="5"/>
  <c r="AF110" i="5"/>
  <c r="AF112" i="5"/>
  <c r="AF114" i="5"/>
  <c r="AF116" i="5"/>
  <c r="AF153" i="5"/>
  <c r="AF155" i="5"/>
  <c r="AF131" i="5"/>
  <c r="AF133" i="5"/>
  <c r="AF135" i="5"/>
  <c r="AF149" i="5"/>
  <c r="AF137" i="5"/>
  <c r="AF139" i="5"/>
  <c r="AF141" i="5"/>
  <c r="AF143" i="5"/>
  <c r="AF145" i="5"/>
  <c r="AF198" i="5"/>
  <c r="AF163" i="5"/>
  <c r="AF166" i="5"/>
  <c r="AF168" i="5"/>
  <c r="AF170" i="5"/>
  <c r="AF172" i="5"/>
  <c r="AF174" i="5"/>
  <c r="AF176" i="5"/>
  <c r="AF178" i="5"/>
  <c r="AF180" i="5"/>
  <c r="AF182" i="5"/>
  <c r="AF184" i="5"/>
  <c r="AF186" i="5"/>
  <c r="AF188" i="5"/>
  <c r="AF190" i="5"/>
  <c r="AF192" i="5"/>
  <c r="AF194" i="5"/>
  <c r="AF196" i="5"/>
  <c r="AF201" i="5"/>
  <c r="AF203" i="5"/>
  <c r="AF205" i="5"/>
  <c r="AF207" i="5"/>
  <c r="AF209" i="5"/>
  <c r="AF256" i="5"/>
  <c r="AF227" i="5"/>
  <c r="AF230" i="5"/>
  <c r="AF232" i="5"/>
  <c r="AF234" i="5"/>
  <c r="AF236" i="5"/>
  <c r="AF238" i="5"/>
  <c r="AF240" i="5"/>
  <c r="AF241" i="5"/>
  <c r="AF243" i="5"/>
  <c r="AF246" i="5"/>
  <c r="AF248" i="5"/>
  <c r="AF250" i="5"/>
  <c r="AF252" i="5"/>
  <c r="AF253" i="5"/>
  <c r="AF269" i="5"/>
  <c r="AF271" i="5"/>
  <c r="AF259" i="5"/>
  <c r="AF261" i="5"/>
  <c r="AF263" i="5"/>
  <c r="AF265" i="5"/>
  <c r="AF267" i="5"/>
  <c r="AF5" i="5" l="1"/>
  <c r="AC2" i="5" s="1"/>
  <c r="I16" i="11" s="1"/>
  <c r="I19" i="11" s="1"/>
  <c r="E3" i="12"/>
  <c r="AB121" i="5" l="1"/>
  <c r="AC128" i="5"/>
  <c r="AB128" i="5"/>
  <c r="AC126" i="5"/>
  <c r="AB126" i="5"/>
  <c r="AC124" i="5"/>
  <c r="AB124" i="5"/>
  <c r="AC121" i="5"/>
  <c r="AB45" i="5"/>
  <c r="AB31" i="5"/>
  <c r="AB33" i="5"/>
  <c r="AB35" i="5"/>
  <c r="AB37" i="5"/>
  <c r="AB39" i="5"/>
  <c r="AB41" i="5"/>
  <c r="AB43" i="5"/>
  <c r="AB80" i="5"/>
  <c r="AB48" i="5"/>
  <c r="AB50" i="5"/>
  <c r="AB52" i="5"/>
  <c r="AB54" i="5"/>
  <c r="AB56" i="5"/>
  <c r="AB58" i="5"/>
  <c r="AB60" i="5"/>
  <c r="AB62" i="5"/>
  <c r="AB64" i="5"/>
  <c r="AB66" i="5"/>
  <c r="AB67" i="5"/>
  <c r="AB70" i="5"/>
  <c r="AB72" i="5"/>
  <c r="AB73" i="5"/>
  <c r="AB76" i="5"/>
  <c r="AB78" i="5"/>
  <c r="AB97" i="5"/>
  <c r="AB83" i="5"/>
  <c r="AB85" i="5"/>
  <c r="AB87" i="5"/>
  <c r="AB89" i="5"/>
  <c r="AB91" i="5"/>
  <c r="AB93" i="5"/>
  <c r="AB95" i="5"/>
  <c r="AB118" i="5"/>
  <c r="AB120" i="5"/>
  <c r="AB100" i="5"/>
  <c r="AB104" i="5"/>
  <c r="AB106" i="5"/>
  <c r="AB108" i="5"/>
  <c r="AB110" i="5"/>
  <c r="AB112" i="5"/>
  <c r="AB114" i="5"/>
  <c r="AB116" i="5"/>
  <c r="AB153" i="5"/>
  <c r="AB155" i="5"/>
  <c r="AB131" i="5"/>
  <c r="AB133" i="5"/>
  <c r="AB135" i="5"/>
  <c r="AB149" i="5"/>
  <c r="AB137" i="5"/>
  <c r="AB139" i="5"/>
  <c r="AB141" i="5"/>
  <c r="AB143" i="5"/>
  <c r="AB145" i="5"/>
  <c r="AB198" i="5"/>
  <c r="AB163" i="5"/>
  <c r="AB166" i="5"/>
  <c r="AB168" i="5"/>
  <c r="AB170" i="5"/>
  <c r="AB172" i="5"/>
  <c r="AB174" i="5"/>
  <c r="AB176" i="5"/>
  <c r="AB178" i="5"/>
  <c r="AB180" i="5"/>
  <c r="AB182" i="5"/>
  <c r="AB184" i="5"/>
  <c r="AB186" i="5"/>
  <c r="AB188" i="5"/>
  <c r="AB190" i="5"/>
  <c r="AB192" i="5"/>
  <c r="AB196" i="5"/>
  <c r="AB201" i="5"/>
  <c r="AB203" i="5"/>
  <c r="AB205" i="5"/>
  <c r="AB207" i="5"/>
  <c r="AB209" i="5"/>
  <c r="AB256" i="5"/>
  <c r="AB227" i="5"/>
  <c r="AB230" i="5"/>
  <c r="AB232" i="5"/>
  <c r="AB234" i="5"/>
  <c r="AB236" i="5"/>
  <c r="AB238" i="5"/>
  <c r="AB240" i="5"/>
  <c r="AB241" i="5"/>
  <c r="AB243" i="5"/>
  <c r="AB246" i="5"/>
  <c r="AB248" i="5"/>
  <c r="AB250" i="5"/>
  <c r="AB252" i="5"/>
  <c r="AB253" i="5"/>
  <c r="AB269" i="5"/>
  <c r="AB271" i="5"/>
  <c r="AB259" i="5"/>
  <c r="AB261" i="5"/>
  <c r="AB263" i="5"/>
  <c r="AB265" i="5"/>
  <c r="AB267" i="5"/>
  <c r="A1" i="12"/>
  <c r="Q3" i="12"/>
  <c r="R3" i="12"/>
  <c r="AC31" i="5" l="1"/>
  <c r="AC33" i="5"/>
  <c r="AC35" i="5"/>
  <c r="AC37" i="5"/>
  <c r="AC39" i="5"/>
  <c r="AC41" i="5"/>
  <c r="AC43" i="5"/>
  <c r="AC45" i="5"/>
  <c r="AC48" i="5"/>
  <c r="AC50" i="5"/>
  <c r="AC52" i="5"/>
  <c r="AC54" i="5"/>
  <c r="AC56" i="5"/>
  <c r="AC58" i="5"/>
  <c r="AC60" i="5"/>
  <c r="AC62" i="5"/>
  <c r="AC64" i="5"/>
  <c r="AC66" i="5"/>
  <c r="AC67" i="5"/>
  <c r="AC70" i="5"/>
  <c r="AC72" i="5"/>
  <c r="AC73" i="5"/>
  <c r="AC76" i="5"/>
  <c r="AC78" i="5"/>
  <c r="AC80" i="5"/>
  <c r="AC83" i="5"/>
  <c r="AC85" i="5"/>
  <c r="AC87" i="5"/>
  <c r="AC89" i="5"/>
  <c r="AC91" i="5"/>
  <c r="AC93" i="5"/>
  <c r="AC97" i="5"/>
  <c r="AC100" i="5"/>
  <c r="AC104" i="5"/>
  <c r="AC106" i="5"/>
  <c r="AC108" i="5"/>
  <c r="AC110" i="5"/>
  <c r="AC112" i="5"/>
  <c r="AC114" i="5"/>
  <c r="AC116" i="5"/>
  <c r="AC118" i="5"/>
  <c r="AC120" i="5"/>
  <c r="AC131" i="5"/>
  <c r="AC133" i="5"/>
  <c r="AC135" i="5"/>
  <c r="AC149" i="5"/>
  <c r="AC137" i="5"/>
  <c r="AC139" i="5"/>
  <c r="AC141" i="5"/>
  <c r="AC143" i="5"/>
  <c r="AC145" i="5"/>
  <c r="AC153" i="5"/>
  <c r="AC155" i="5"/>
  <c r="AC163" i="5"/>
  <c r="AC166" i="5"/>
  <c r="AC168" i="5"/>
  <c r="AC170" i="5"/>
  <c r="AC172" i="5"/>
  <c r="AC174" i="5"/>
  <c r="AC176" i="5"/>
  <c r="AC178" i="5"/>
  <c r="AC180" i="5"/>
  <c r="AC182" i="5"/>
  <c r="AC184" i="5"/>
  <c r="AC186" i="5"/>
  <c r="AC188" i="5"/>
  <c r="AC190" i="5"/>
  <c r="AC192" i="5"/>
  <c r="AC194" i="5"/>
  <c r="AC196" i="5"/>
  <c r="AC198" i="5"/>
  <c r="AC201" i="5"/>
  <c r="AC203" i="5"/>
  <c r="AC205" i="5"/>
  <c r="AC207" i="5"/>
  <c r="AC209" i="5"/>
  <c r="AC227" i="5"/>
  <c r="AC230" i="5"/>
  <c r="AC232" i="5"/>
  <c r="AC234" i="5"/>
  <c r="AC236" i="5"/>
  <c r="AC238" i="5"/>
  <c r="AC240" i="5"/>
  <c r="AC241" i="5"/>
  <c r="AC243" i="5"/>
  <c r="AC246" i="5"/>
  <c r="AC248" i="5"/>
  <c r="AC250" i="5"/>
  <c r="AC252" i="5"/>
  <c r="AC253" i="5"/>
  <c r="AC256" i="5"/>
  <c r="AC259" i="5"/>
  <c r="AC261" i="5"/>
  <c r="AC263" i="5"/>
  <c r="AC265" i="5"/>
  <c r="AC267" i="5"/>
  <c r="AC269" i="5"/>
  <c r="AC271" i="5"/>
  <c r="C6" i="7" l="1"/>
  <c r="A6" i="7"/>
  <c r="C3" i="12"/>
  <c r="F3" i="12"/>
  <c r="G3" i="12"/>
  <c r="H3" i="12"/>
  <c r="I3" i="12"/>
  <c r="J3" i="12"/>
  <c r="L3" i="12"/>
  <c r="N3" i="12"/>
  <c r="O3" i="12"/>
  <c r="P3" i="12"/>
  <c r="D20" i="11"/>
  <c r="Q6" i="7" l="1"/>
  <c r="Q4" i="7" s="1"/>
  <c r="B143" i="12"/>
  <c r="A143" i="12" s="1"/>
  <c r="B128" i="12"/>
  <c r="A128" i="12" s="1"/>
  <c r="B113" i="12"/>
  <c r="A113" i="12" s="1"/>
  <c r="B106" i="12"/>
  <c r="A106" i="12" s="1"/>
  <c r="B104" i="12"/>
  <c r="A104" i="12" s="1"/>
  <c r="B96" i="12"/>
  <c r="A96" i="12" s="1"/>
  <c r="B94" i="12"/>
  <c r="A94" i="12" s="1"/>
  <c r="B85" i="12"/>
  <c r="A85" i="12" s="1"/>
  <c r="B63" i="12"/>
  <c r="A63" i="12" s="1"/>
  <c r="B57" i="12"/>
  <c r="A57" i="12" s="1"/>
  <c r="B36" i="12"/>
  <c r="A36" i="12" s="1"/>
  <c r="B23" i="12"/>
  <c r="A23" i="12" s="1"/>
  <c r="B9" i="12"/>
  <c r="A9" i="12" s="1"/>
  <c r="B95" i="12"/>
  <c r="A95" i="12" s="1"/>
  <c r="B86" i="12"/>
  <c r="A86" i="12" s="1"/>
  <c r="B68" i="12"/>
  <c r="A68" i="12" s="1"/>
  <c r="B64" i="12"/>
  <c r="A64" i="12" s="1"/>
  <c r="B54" i="12"/>
  <c r="A54" i="12" s="1"/>
  <c r="B52" i="12"/>
  <c r="A52" i="12" s="1"/>
  <c r="B7" i="12"/>
  <c r="A7" i="12" s="1"/>
  <c r="B115" i="12"/>
  <c r="A115" i="12" s="1"/>
  <c r="B41" i="12"/>
  <c r="A41" i="12" s="1"/>
  <c r="B3" i="12"/>
  <c r="A3" i="12" s="1"/>
  <c r="B47" i="12"/>
  <c r="A47" i="12" s="1"/>
  <c r="B142" i="12"/>
  <c r="A142" i="12" s="1"/>
  <c r="B141" i="12"/>
  <c r="A141" i="12" s="1"/>
  <c r="B140" i="12"/>
  <c r="A140" i="12" s="1"/>
  <c r="B138" i="12"/>
  <c r="A138" i="12" s="1"/>
  <c r="B137" i="12"/>
  <c r="A137" i="12" s="1"/>
  <c r="B136" i="12"/>
  <c r="A136" i="12" s="1"/>
  <c r="B135" i="12"/>
  <c r="A135" i="12" s="1"/>
  <c r="B134" i="12"/>
  <c r="A134" i="12" s="1"/>
  <c r="B133" i="12"/>
  <c r="A133" i="12" s="1"/>
  <c r="B132" i="12"/>
  <c r="A132" i="12" s="1"/>
  <c r="B131" i="12"/>
  <c r="A131" i="12" s="1"/>
  <c r="B130" i="12"/>
  <c r="A130" i="12" s="1"/>
  <c r="B129" i="12"/>
  <c r="A129" i="12" s="1"/>
  <c r="B127" i="12"/>
  <c r="A127" i="12" s="1"/>
  <c r="B126" i="12"/>
  <c r="A126" i="12" s="1"/>
  <c r="B125" i="12"/>
  <c r="A125" i="12" s="1"/>
  <c r="B124" i="12"/>
  <c r="A124" i="12" s="1"/>
  <c r="B122" i="12"/>
  <c r="A122" i="12" s="1"/>
  <c r="B121" i="12"/>
  <c r="A121" i="12" s="1"/>
  <c r="B120" i="12"/>
  <c r="A120" i="12" s="1"/>
  <c r="B119" i="12"/>
  <c r="A119" i="12" s="1"/>
  <c r="B118" i="12"/>
  <c r="A118" i="12" s="1"/>
  <c r="B117" i="12"/>
  <c r="A117" i="12" s="1"/>
  <c r="B116" i="12"/>
  <c r="A116" i="12" s="1"/>
  <c r="B112" i="12"/>
  <c r="A112" i="12" s="1"/>
  <c r="B111" i="12"/>
  <c r="A111" i="12" s="1"/>
  <c r="B109" i="12"/>
  <c r="A109" i="12" s="1"/>
  <c r="B107" i="12"/>
  <c r="A107" i="12" s="1"/>
  <c r="B105" i="12"/>
  <c r="A105" i="12" s="1"/>
  <c r="B103" i="12"/>
  <c r="A103" i="12" s="1"/>
  <c r="B102" i="12"/>
  <c r="A102" i="12" s="1"/>
  <c r="B101" i="12"/>
  <c r="A101" i="12" s="1"/>
  <c r="B100" i="12"/>
  <c r="A100" i="12" s="1"/>
  <c r="B99" i="12"/>
  <c r="A99" i="12" s="1"/>
  <c r="B98" i="12"/>
  <c r="A98" i="12" s="1"/>
  <c r="B97" i="12"/>
  <c r="A97" i="12" s="1"/>
  <c r="B93" i="12"/>
  <c r="A93" i="12" s="1"/>
  <c r="B92" i="12"/>
  <c r="A92" i="12" s="1"/>
  <c r="B84" i="12"/>
  <c r="A84" i="12" s="1"/>
  <c r="B83" i="12"/>
  <c r="A83" i="12" s="1"/>
  <c r="B82" i="12"/>
  <c r="A82" i="12" s="1"/>
  <c r="B78" i="12"/>
  <c r="A78" i="12" s="1"/>
  <c r="B77" i="12"/>
  <c r="A77" i="12" s="1"/>
  <c r="B76" i="12"/>
  <c r="A76" i="12" s="1"/>
  <c r="B75" i="12"/>
  <c r="A75" i="12" s="1"/>
  <c r="B67" i="12"/>
  <c r="A67" i="12" s="1"/>
  <c r="B66" i="12"/>
  <c r="A66" i="12" s="1"/>
  <c r="B65" i="12"/>
  <c r="A65" i="12" s="1"/>
  <c r="B62" i="12"/>
  <c r="A62" i="12" s="1"/>
  <c r="B61" i="12"/>
  <c r="A61" i="12" s="1"/>
  <c r="B60" i="12"/>
  <c r="A60" i="12" s="1"/>
  <c r="B59" i="12"/>
  <c r="A59" i="12" s="1"/>
  <c r="B56" i="12"/>
  <c r="A56" i="12" s="1"/>
  <c r="B53" i="12"/>
  <c r="A53" i="12" s="1"/>
  <c r="B51" i="12"/>
  <c r="A51" i="12" s="1"/>
  <c r="B50" i="12"/>
  <c r="A50" i="12" s="1"/>
  <c r="B48" i="12"/>
  <c r="A48" i="12" s="1"/>
  <c r="B45" i="12"/>
  <c r="A45" i="12" s="1"/>
  <c r="B44" i="12"/>
  <c r="A44" i="12" s="1"/>
  <c r="B43" i="12"/>
  <c r="A43" i="12" s="1"/>
  <c r="B42" i="12"/>
  <c r="A42" i="12" s="1"/>
  <c r="B40" i="12"/>
  <c r="A40" i="12" s="1"/>
  <c r="B39" i="12"/>
  <c r="A39" i="12" s="1"/>
  <c r="B38" i="12"/>
  <c r="A38" i="12" s="1"/>
  <c r="B37" i="12"/>
  <c r="A37" i="12" s="1"/>
  <c r="B35" i="12"/>
  <c r="A35" i="12" s="1"/>
  <c r="B34" i="12"/>
  <c r="A34" i="12" s="1"/>
  <c r="B33" i="12"/>
  <c r="A33" i="12" s="1"/>
  <c r="B32" i="12"/>
  <c r="A32" i="12" s="1"/>
  <c r="B30" i="12"/>
  <c r="A30" i="12" s="1"/>
  <c r="B29" i="12"/>
  <c r="A29" i="12" s="1"/>
  <c r="B28" i="12"/>
  <c r="A28" i="12" s="1"/>
  <c r="B27" i="12"/>
  <c r="A27" i="12" s="1"/>
  <c r="B26" i="12"/>
  <c r="A26" i="12" s="1"/>
  <c r="B25" i="12"/>
  <c r="A25" i="12" s="1"/>
  <c r="B24" i="12"/>
  <c r="A24" i="12" s="1"/>
  <c r="B19" i="12"/>
  <c r="A19" i="12" s="1"/>
  <c r="B17" i="12"/>
  <c r="A17" i="12" s="1"/>
  <c r="B15" i="12"/>
  <c r="A15" i="12" s="1"/>
  <c r="B13" i="12"/>
  <c r="A13" i="12" s="1"/>
  <c r="B11" i="12"/>
  <c r="A11" i="12" s="1"/>
  <c r="B5" i="12"/>
  <c r="A5" i="12" s="1"/>
  <c r="B108" i="12"/>
  <c r="A108" i="12" s="1"/>
  <c r="B55" i="12"/>
  <c r="A55" i="12" s="1"/>
  <c r="B46" i="12"/>
  <c r="A46" i="12" s="1"/>
  <c r="R6" i="7" l="1"/>
  <c r="R4" i="7" s="1"/>
  <c r="S6" i="7"/>
  <c r="S4" i="7" s="1"/>
  <c r="E16" i="11"/>
  <c r="E19" i="11" s="1"/>
  <c r="S3" i="12"/>
  <c r="S1" i="12" s="1"/>
  <c r="G21" i="11" l="1"/>
</calcChain>
</file>

<file path=xl/sharedStrings.xml><?xml version="1.0" encoding="utf-8"?>
<sst xmlns="http://schemas.openxmlformats.org/spreadsheetml/2006/main" count="7610" uniqueCount="1282">
  <si>
    <t>Price without VAT</t>
  </si>
  <si>
    <t>black</t>
  </si>
  <si>
    <t>white</t>
  </si>
  <si>
    <t>blue</t>
  </si>
  <si>
    <t xml:space="preserve">Sum </t>
  </si>
  <si>
    <t>kg</t>
  </si>
  <si>
    <t>sum kg</t>
  </si>
  <si>
    <t>EUR</t>
  </si>
  <si>
    <t>NEW</t>
  </si>
  <si>
    <t>red</t>
  </si>
  <si>
    <t>SUM</t>
  </si>
  <si>
    <t>ordered</t>
  </si>
  <si>
    <t>Sum SETS</t>
  </si>
  <si>
    <t>green</t>
  </si>
  <si>
    <t>pink</t>
  </si>
  <si>
    <t>izdelek</t>
  </si>
  <si>
    <t>purple</t>
  </si>
  <si>
    <t>orange</t>
  </si>
  <si>
    <t>sum set</t>
  </si>
  <si>
    <t>sum KOS</t>
  </si>
  <si>
    <t>DISCOUNT</t>
  </si>
  <si>
    <t>%</t>
  </si>
  <si>
    <t>Sum pieces</t>
  </si>
  <si>
    <t xml:space="preserve">SUM without vat </t>
  </si>
  <si>
    <t>yellow</t>
  </si>
  <si>
    <t xml:space="preserve"> </t>
  </si>
  <si>
    <t>Costumer:</t>
  </si>
  <si>
    <t>Delivery address:</t>
  </si>
  <si>
    <t>WHITE</t>
  </si>
  <si>
    <t>grey</t>
  </si>
  <si>
    <t>št.naročila:</t>
  </si>
  <si>
    <t>Date:</t>
  </si>
  <si>
    <t>Dimensions:</t>
  </si>
  <si>
    <t>Name:</t>
  </si>
  <si>
    <t>Signature:</t>
  </si>
  <si>
    <t>stranka:</t>
  </si>
  <si>
    <t>SI56 3300 0001 0251 921</t>
  </si>
  <si>
    <t>SWIFT: SI56 3300 0001 0251 921</t>
  </si>
  <si>
    <t>Bic: HAABSI22</t>
  </si>
  <si>
    <t>Addiko Bank d.d.</t>
  </si>
  <si>
    <t>Address: Dunajska cesta 117, 1000 Ljubljana</t>
  </si>
  <si>
    <t>COMPANY NAME: 360LINE D.O.O.</t>
  </si>
  <si>
    <t>ADDRESS: Bač 49 A, 6253 Knežak, Slovenia (EU)</t>
  </si>
  <si>
    <t>mint</t>
  </si>
  <si>
    <t>deep rose</t>
  </si>
  <si>
    <t>60x29x10 cm, 70x29x10 cm</t>
  </si>
  <si>
    <t>80x30x16 cm, 90x30x16 cm</t>
  </si>
  <si>
    <t>100x30x18 cm</t>
  </si>
  <si>
    <t>120x60x19 cm</t>
  </si>
  <si>
    <t>109x64x20 cm</t>
  </si>
  <si>
    <t>67x20x12 cm</t>
  </si>
  <si>
    <t>209x61 cm</t>
  </si>
  <si>
    <t>77x23 cm</t>
  </si>
  <si>
    <t>107x28 cm</t>
  </si>
  <si>
    <t>132x36 cm</t>
  </si>
  <si>
    <t>158x42 cm</t>
  </si>
  <si>
    <t>180x65 cm</t>
  </si>
  <si>
    <t>193x79 cm</t>
  </si>
  <si>
    <t>112x50 cm</t>
  </si>
  <si>
    <t>142x70 cm</t>
  </si>
  <si>
    <t>170x85 cm</t>
  </si>
  <si>
    <t>80x40x22 cm</t>
  </si>
  <si>
    <t>89x45x26 cm</t>
  </si>
  <si>
    <t>98x52x31 cm</t>
  </si>
  <si>
    <t>108x58x36 cm</t>
  </si>
  <si>
    <t>117x64x45 cm</t>
  </si>
  <si>
    <t>110x65x25 cm, 72x34x17 cm</t>
  </si>
  <si>
    <t>130x85x29 cm, 72x34x17 cm</t>
  </si>
  <si>
    <t>120x60x20 cm</t>
  </si>
  <si>
    <t>2x 120x60x20 cm</t>
  </si>
  <si>
    <t>3x 120x60x20 cm</t>
  </si>
  <si>
    <t>121x86x31 cm</t>
  </si>
  <si>
    <t>175x50 cm</t>
  </si>
  <si>
    <t>175x55 cm</t>
  </si>
  <si>
    <t>55X10 cm</t>
  </si>
  <si>
    <t>78x12 cm</t>
  </si>
  <si>
    <t>107x16 cm</t>
  </si>
  <si>
    <t>130x20 cm</t>
  </si>
  <si>
    <t>157x23 cm</t>
  </si>
  <si>
    <t>95x18 cm</t>
  </si>
  <si>
    <t>128x25 cm</t>
  </si>
  <si>
    <t>35x35x36 cm</t>
  </si>
  <si>
    <t>50x50x53 cm</t>
  </si>
  <si>
    <t>64x64x70 cm</t>
  </si>
  <si>
    <t>80x80x87 cm</t>
  </si>
  <si>
    <t>60x20x12 cm</t>
  </si>
  <si>
    <t>60x25x4 cm</t>
  </si>
  <si>
    <t>60x35x4 cm</t>
  </si>
  <si>
    <t>60x45x4 cm</t>
  </si>
  <si>
    <t>120x30x4 cm</t>
  </si>
  <si>
    <t>158x297x40 cm</t>
  </si>
  <si>
    <t>197x140x56 cm</t>
  </si>
  <si>
    <t>152x127x56 cm</t>
  </si>
  <si>
    <t>200x90x40 cm</t>
  </si>
  <si>
    <t>145x117x60 cm</t>
  </si>
  <si>
    <t>200x120x85 cm</t>
  </si>
  <si>
    <t>75x22 cm</t>
  </si>
  <si>
    <t>37x12 cm</t>
  </si>
  <si>
    <t>3x 63x27x12 cm</t>
  </si>
  <si>
    <t>2x 72x34x17 cm</t>
  </si>
  <si>
    <t>deep orange</t>
  </si>
  <si>
    <t>norma</t>
  </si>
  <si>
    <t>SUM:</t>
  </si>
  <si>
    <t>Production quota pet set</t>
  </si>
  <si>
    <t xml:space="preserve">Ordered production quota </t>
  </si>
  <si>
    <t>sum kos</t>
  </si>
  <si>
    <t>sum kos norma</t>
  </si>
  <si>
    <t>Sum kg</t>
  </si>
  <si>
    <t>M</t>
  </si>
  <si>
    <t>L</t>
  </si>
  <si>
    <t>XL</t>
  </si>
  <si>
    <t>2XL</t>
  </si>
  <si>
    <t>3XL</t>
  </si>
  <si>
    <t>4XL</t>
  </si>
  <si>
    <t>4x  32x16x6 cm</t>
  </si>
  <si>
    <t>2x 60x60x20 cm</t>
  </si>
  <si>
    <t>3x 108x41x27 cm</t>
  </si>
  <si>
    <t>2x 110x29x19 cm</t>
  </si>
  <si>
    <t>2x 95x29x19 cm</t>
  </si>
  <si>
    <t>2x 134x41x27 cm</t>
  </si>
  <si>
    <t>2x 161x41x27 cm</t>
  </si>
  <si>
    <t>4x 74x29x19 cm</t>
  </si>
  <si>
    <t>3x 75x29x19 cm</t>
  </si>
  <si>
    <t>3x 58x29x19 cm</t>
  </si>
  <si>
    <t>4x 40x29x19 cm</t>
  </si>
  <si>
    <t>4x 23x29x19 cm</t>
  </si>
  <si>
    <t>2x 53x8x16 cm</t>
  </si>
  <si>
    <t>2x 46x8x11 cm</t>
  </si>
  <si>
    <t>2x 25x8x11 cm</t>
  </si>
  <si>
    <t>2x 88x8x11 cm</t>
  </si>
  <si>
    <t>2x 40x8x8 cm</t>
  </si>
  <si>
    <t>2x 25x8x8 cm</t>
  </si>
  <si>
    <t>2x 115x115x45 cm</t>
  </si>
  <si>
    <t xml:space="preserve">2x 23x23x18 cm        </t>
  </si>
  <si>
    <t>120x120x57 cm,    40x40x20 cm</t>
  </si>
  <si>
    <t>50x50x17 cm,     50x50x12 cm,   30x30x20 cm,    22x22x14 cm</t>
  </si>
  <si>
    <t>50x50x8 cm,      50x50x20 cm,     37x37x24 cm,    17x17x10 cm</t>
  </si>
  <si>
    <t>17x17x10 cm,   23x23x15 cm,   30x30x20 cm,   37x37x24 cm</t>
  </si>
  <si>
    <t>50x50x12 cm,   50x50x20 cm</t>
  </si>
  <si>
    <t>50x50x8 cm,   50x50x17 cm</t>
  </si>
  <si>
    <t>5x 30x15 cm</t>
  </si>
  <si>
    <t>26x18x9 cm, 36x18x9 cm, 49x18x9 cm, 69x18x9 cm, 114x18x9 cm</t>
  </si>
  <si>
    <t xml:space="preserve">2x 107x33x27 cm           </t>
  </si>
  <si>
    <t xml:space="preserve">2x 97x28x24 cm           </t>
  </si>
  <si>
    <t xml:space="preserve">2x 88x24x21 cm           </t>
  </si>
  <si>
    <t xml:space="preserve">2x 80x19x19 cm           </t>
  </si>
  <si>
    <t xml:space="preserve">2x 71x16x16 cm.        </t>
  </si>
  <si>
    <t xml:space="preserve">63x27x12 cm,  72x34x17 cm,  80x40x22 cm,   89x45x26 cm   </t>
  </si>
  <si>
    <t>2x 84x43 cm</t>
  </si>
  <si>
    <t>3x 56x29 cm</t>
  </si>
  <si>
    <t>4x 42x22 cm</t>
  </si>
  <si>
    <t>4x 41x12 cm</t>
  </si>
  <si>
    <t>3x 54x15 cm</t>
  </si>
  <si>
    <t>2x 77x23 cm</t>
  </si>
  <si>
    <t>5x 28x7 cm</t>
  </si>
  <si>
    <t>10x 18x6 cm</t>
  </si>
  <si>
    <t>feature</t>
  </si>
  <si>
    <t>pinch</t>
  </si>
  <si>
    <t>positive</t>
  </si>
  <si>
    <t>edge</t>
  </si>
  <si>
    <t>jug</t>
  </si>
  <si>
    <t>2x 54x22x9 cm</t>
  </si>
  <si>
    <t>68x25x9 Cm</t>
  </si>
  <si>
    <t>117x22x10 cm</t>
  </si>
  <si>
    <t>185x22x10 cm</t>
  </si>
  <si>
    <t>185x37x19 cm</t>
  </si>
  <si>
    <t>110x61x18 cm</t>
  </si>
  <si>
    <t>screws
50 mm</t>
  </si>
  <si>
    <t>screws 
70 mm</t>
  </si>
  <si>
    <t>screw 
longer mm</t>
  </si>
  <si>
    <t>18x6x6 cm, 
25x18x2 cm, 
30x18x2 cm, 
44x36x4 cm,  
 57x36x4 cm, 
  71x36x4 cm</t>
  </si>
  <si>
    <t>Sum price without VAT</t>
  </si>
  <si>
    <t>S</t>
  </si>
  <si>
    <t>ID</t>
  </si>
  <si>
    <t>SIZE</t>
  </si>
  <si>
    <t>DIMENSIONS</t>
  </si>
  <si>
    <t>TYPE</t>
  </si>
  <si>
    <t>T-NUTS</t>
  </si>
  <si>
    <t>FIXING</t>
  </si>
  <si>
    <t>PRICE WITHOUT VAT</t>
  </si>
  <si>
    <t>PCS. IN SET</t>
  </si>
  <si>
    <t xml:space="preserve">Sum pcs. by colour: </t>
  </si>
  <si>
    <t>DEEP ORANGE          RAL 2011</t>
  </si>
  <si>
    <t>DEEP ROSE RAL4008</t>
  </si>
  <si>
    <r>
      <t xml:space="preserve">PURPLE      </t>
    </r>
    <r>
      <rPr>
        <sz val="12"/>
        <color theme="0"/>
        <rFont val="Calibri"/>
        <family val="2"/>
        <scheme val="minor"/>
      </rPr>
      <t>S4050-R60B/M</t>
    </r>
  </si>
  <si>
    <t>SUM of pcs.</t>
  </si>
  <si>
    <t>50mm</t>
  </si>
  <si>
    <t>70mm</t>
  </si>
  <si>
    <t>01</t>
  </si>
  <si>
    <t>02</t>
  </si>
  <si>
    <t>03</t>
  </si>
  <si>
    <t>04</t>
  </si>
  <si>
    <t>05</t>
  </si>
  <si>
    <t>06</t>
  </si>
  <si>
    <t>07</t>
  </si>
  <si>
    <t>08</t>
  </si>
  <si>
    <t>09</t>
  </si>
  <si>
    <t>SIMPL-11A</t>
  </si>
  <si>
    <t>SIMPL-11B</t>
  </si>
  <si>
    <t>SIMPL-11C</t>
  </si>
  <si>
    <t>SIMPL-11D</t>
  </si>
  <si>
    <t>SIMPL-11E</t>
  </si>
  <si>
    <t>SIMPL-11F</t>
  </si>
  <si>
    <t>SIMPL-11G</t>
  </si>
  <si>
    <t>SIMPL-1A</t>
  </si>
  <si>
    <t>SIMPL-1B</t>
  </si>
  <si>
    <t>SIMPL-1C</t>
  </si>
  <si>
    <t>SIMPL-1D</t>
  </si>
  <si>
    <t>SIMPL-1E</t>
  </si>
  <si>
    <t>SIMPL-1F</t>
  </si>
  <si>
    <t>SIMPL-1G</t>
  </si>
  <si>
    <t>SIMPL-1H</t>
  </si>
  <si>
    <t>SIMPL-1I</t>
  </si>
  <si>
    <t>SIMPL-1K</t>
  </si>
  <si>
    <t>SIMPL-2A</t>
  </si>
  <si>
    <t>SIMPL-2B</t>
  </si>
  <si>
    <t>SIMPL-2C</t>
  </si>
  <si>
    <t>SIMPL-2D</t>
  </si>
  <si>
    <t>SIMPL-2E</t>
  </si>
  <si>
    <t>SIMPL-2F</t>
  </si>
  <si>
    <t>SIMPL-2G</t>
  </si>
  <si>
    <t>SIMPL-2H</t>
  </si>
  <si>
    <t>SIMPL-3A</t>
  </si>
  <si>
    <t>SIMPL-3B</t>
  </si>
  <si>
    <t>SIMPL-3C</t>
  </si>
  <si>
    <t>SIMPL-3D</t>
  </si>
  <si>
    <t>SIMPL-3E</t>
  </si>
  <si>
    <t>SIMPL-3F</t>
  </si>
  <si>
    <t>SIMPL-3G</t>
  </si>
  <si>
    <t>SIMPL-3H</t>
  </si>
  <si>
    <t>SIMPL-3I</t>
  </si>
  <si>
    <t>SIMPL-3J</t>
  </si>
  <si>
    <t>SIMPL-3K</t>
  </si>
  <si>
    <t>SIMPL-3L</t>
  </si>
  <si>
    <t>SIMPL-3M</t>
  </si>
  <si>
    <t>SIMPL-3N</t>
  </si>
  <si>
    <t>SIMPL-3O</t>
  </si>
  <si>
    <t>SIMPL-3P</t>
  </si>
  <si>
    <t>SIMPL-3R</t>
  </si>
  <si>
    <t>SIMPL-4A</t>
  </si>
  <si>
    <t>SIMPL-4B</t>
  </si>
  <si>
    <t>SIMPL-4C</t>
  </si>
  <si>
    <t>SIMPL-4D</t>
  </si>
  <si>
    <t>SIMPL-4E</t>
  </si>
  <si>
    <t>SIMPL-4F</t>
  </si>
  <si>
    <t>SIMPL-4I</t>
  </si>
  <si>
    <t>SIMPL-4O</t>
  </si>
  <si>
    <t>SIMPL-5A</t>
  </si>
  <si>
    <t>SIMPL-5B</t>
  </si>
  <si>
    <t>SIMPL-5C</t>
  </si>
  <si>
    <t>SIMPL-5E</t>
  </si>
  <si>
    <t>SIMPL-5F</t>
  </si>
  <si>
    <t>SIMPL-5D</t>
  </si>
  <si>
    <t>SIMPL-5G</t>
  </si>
  <si>
    <t>SIMPL-5H</t>
  </si>
  <si>
    <t>SIMPL-5I</t>
  </si>
  <si>
    <t>SIMPL-5J</t>
  </si>
  <si>
    <t>SIMPL-5K</t>
  </si>
  <si>
    <t>SIMPL-5L</t>
  </si>
  <si>
    <t>SIMPL-5M</t>
  </si>
  <si>
    <t>SIMPL-5N</t>
  </si>
  <si>
    <t>SIMPL-5O</t>
  </si>
  <si>
    <t>SIMPL-6A</t>
  </si>
  <si>
    <t>SIMPL-6B</t>
  </si>
  <si>
    <t>SIMPL-6C</t>
  </si>
  <si>
    <t>SIMPL-6D</t>
  </si>
  <si>
    <t>SIMPL-6E</t>
  </si>
  <si>
    <t>SIMPL-6F</t>
  </si>
  <si>
    <t>SIMPL-6G</t>
  </si>
  <si>
    <t>SIMPL-6H</t>
  </si>
  <si>
    <t>SIMPL-6I</t>
  </si>
  <si>
    <t>SIMPL-6J</t>
  </si>
  <si>
    <t>SIMPL-6K</t>
  </si>
  <si>
    <t>SIMPL-6L</t>
  </si>
  <si>
    <t>SIMPL-6M</t>
  </si>
  <si>
    <t>SIMPL-7A</t>
  </si>
  <si>
    <t>SIMPL-7B</t>
  </si>
  <si>
    <t>SIMPL-7C</t>
  </si>
  <si>
    <t>SIMPL-7D</t>
  </si>
  <si>
    <t>SIMPL-7E</t>
  </si>
  <si>
    <t>SIMPL-7F</t>
  </si>
  <si>
    <t>SIMPL-7G</t>
  </si>
  <si>
    <t>SIMPL-7H</t>
  </si>
  <si>
    <t>SIMPL-7I</t>
  </si>
  <si>
    <t>SIMPL-7J</t>
  </si>
  <si>
    <t>SIMPL-7K</t>
  </si>
  <si>
    <t>SIMPL-7L</t>
  </si>
  <si>
    <t>SIMPL-7M</t>
  </si>
  <si>
    <t>SIMPL-7N</t>
  </si>
  <si>
    <t>SIMPL-7O</t>
  </si>
  <si>
    <t>SIMPL-7P</t>
  </si>
  <si>
    <t>SIMPL-7R</t>
  </si>
  <si>
    <t>SIMPL-7S</t>
  </si>
  <si>
    <t>SIMPL-8A</t>
  </si>
  <si>
    <t>SIMPL-8B</t>
  </si>
  <si>
    <t>SIMPL-8C</t>
  </si>
  <si>
    <t>SIMPL-8D</t>
  </si>
  <si>
    <t>SIMPL-8E</t>
  </si>
  <si>
    <t>SIMPL-9A</t>
  </si>
  <si>
    <t>SIMPL-9B</t>
  </si>
  <si>
    <t>SIMPL-9C</t>
  </si>
  <si>
    <t>SIMPL-9D</t>
  </si>
  <si>
    <t>SIMPL-9E</t>
  </si>
  <si>
    <t>SIMPL-9F</t>
  </si>
  <si>
    <t>SIMPL-9G</t>
  </si>
  <si>
    <t>SIMPL-9H</t>
  </si>
  <si>
    <t>SIMPL-9I</t>
  </si>
  <si>
    <t>SIMPL-9J</t>
  </si>
  <si>
    <t>SIMPL-9K</t>
  </si>
  <si>
    <t>SIMPL-9L</t>
  </si>
  <si>
    <t>SIMPL-9M</t>
  </si>
  <si>
    <t>SIMPL-9N</t>
  </si>
  <si>
    <t>SIMPL-9O</t>
  </si>
  <si>
    <t>SIMPL-10A</t>
  </si>
  <si>
    <t>SIMPL-10B</t>
  </si>
  <si>
    <t>SIMPL-10C</t>
  </si>
  <si>
    <t>SIMPL-10D</t>
  </si>
  <si>
    <t>SIMPL-10E</t>
  </si>
  <si>
    <t>SIMPL-10F</t>
  </si>
  <si>
    <t>SIMPL-10G</t>
  </si>
  <si>
    <t>SIMPL-11H</t>
  </si>
  <si>
    <t>SIMPL-11I</t>
  </si>
  <si>
    <t>SIMPL-12A</t>
  </si>
  <si>
    <t>SIMPL-12B</t>
  </si>
  <si>
    <t>SIMPL-12C</t>
  </si>
  <si>
    <t>SIMPL-12D</t>
  </si>
  <si>
    <t>SIMPL-12E</t>
  </si>
  <si>
    <t>SIMPL-12F</t>
  </si>
  <si>
    <t>SIMPL-12G</t>
  </si>
  <si>
    <t>10</t>
  </si>
  <si>
    <t>11</t>
  </si>
  <si>
    <t>12</t>
  </si>
  <si>
    <t>13</t>
  </si>
  <si>
    <t>arete</t>
  </si>
  <si>
    <t>sloper</t>
  </si>
  <si>
    <t>ledge</t>
  </si>
  <si>
    <t>high profile</t>
  </si>
  <si>
    <t>square</t>
  </si>
  <si>
    <t>incut</t>
  </si>
  <si>
    <t>pyramid</t>
  </si>
  <si>
    <t>rectangle</t>
  </si>
  <si>
    <t>SIMPL-6N</t>
  </si>
  <si>
    <t>SIMPL-6O</t>
  </si>
  <si>
    <t>SIMPL-6P</t>
  </si>
  <si>
    <t>4x 28x9x4 cm</t>
  </si>
  <si>
    <t>2x 62x42x12 cm</t>
  </si>
  <si>
    <t>5x 24x11x4 cm</t>
  </si>
  <si>
    <t>SIMPL-13A</t>
  </si>
  <si>
    <t>SIMPL-13B</t>
  </si>
  <si>
    <t>SIMPL-13C</t>
  </si>
  <si>
    <t>SIMPL-13D</t>
  </si>
  <si>
    <t>SIMPL-13E</t>
  </si>
  <si>
    <t>SIMPL-13F</t>
  </si>
  <si>
    <t>SIMPL-13G</t>
  </si>
  <si>
    <t>SIMPL-13M</t>
  </si>
  <si>
    <t>SIMPL-13N</t>
  </si>
  <si>
    <t>SIMPL-13O</t>
  </si>
  <si>
    <t>SIMPL-8M</t>
  </si>
  <si>
    <t>SIMPL-8N</t>
  </si>
  <si>
    <t>SIMPL-8O</t>
  </si>
  <si>
    <t>SIMPL-8P</t>
  </si>
  <si>
    <t>SIMPL-8R</t>
  </si>
  <si>
    <t>SIMPL-8S</t>
  </si>
  <si>
    <t>SIMPL-8T</t>
  </si>
  <si>
    <t>SIMPL-8U</t>
  </si>
  <si>
    <t>7 - SQUARES</t>
  </si>
  <si>
    <t>8 - WHEELS</t>
  </si>
  <si>
    <t>9 - DUCKS</t>
  </si>
  <si>
    <t>10 - HUGE-IES</t>
  </si>
  <si>
    <t>11 - BOWS</t>
  </si>
  <si>
    <t>6 - WANNABES</t>
  </si>
  <si>
    <t>5 - INCUT</t>
  </si>
  <si>
    <t>4 - PRISMS</t>
  </si>
  <si>
    <t>3 - TRAPEZ</t>
  </si>
  <si>
    <t>2 - CLASSIC</t>
  </si>
  <si>
    <t>1 - FLAT</t>
  </si>
  <si>
    <t>12 - ARETES</t>
  </si>
  <si>
    <t>36x12 cm</t>
  </si>
  <si>
    <t>2x 32x28x14 cm</t>
  </si>
  <si>
    <t>3x 55x24x12 cm</t>
  </si>
  <si>
    <t>2x 193x63x50 cm</t>
  </si>
  <si>
    <t>6x 57x6x2 cm</t>
  </si>
  <si>
    <t xml:space="preserve">8x 26x6x2 cm </t>
  </si>
  <si>
    <t>8x 26x9x2 cm</t>
  </si>
  <si>
    <t>8x 29x19x2 cm</t>
  </si>
  <si>
    <t>8x 28x19x4 cm</t>
  </si>
  <si>
    <t>8x 30x11x4 cm</t>
  </si>
  <si>
    <t>8x 18x6x1 cm</t>
  </si>
  <si>
    <t>8x 26x6x1 cm</t>
  </si>
  <si>
    <t>3x 
57x14x4 cm</t>
  </si>
  <si>
    <t>2x 
112x14x4 cm</t>
  </si>
  <si>
    <t>2x 70x70x40 cm</t>
  </si>
  <si>
    <t>90x90x60 cm</t>
  </si>
  <si>
    <t>3x 50x50x25 cm</t>
  </si>
  <si>
    <t>4x 40x40x19 cm</t>
  </si>
  <si>
    <t>5x 30x30x15 cm</t>
  </si>
  <si>
    <t>120x120x85 cm</t>
  </si>
  <si>
    <t>61x32x20 cm, 58x29x19 cm</t>
  </si>
  <si>
    <t>4x 25x18x12 cm</t>
  </si>
  <si>
    <t>3x 37x18x12 cm</t>
  </si>
  <si>
    <t>2x 47x18x12 cm,
52x42x13 cm</t>
  </si>
  <si>
    <t>168x85x44x27 cm</t>
  </si>
  <si>
    <t>SIMPL-1K-T</t>
  </si>
  <si>
    <t>SIMPL-1I-T</t>
  </si>
  <si>
    <t>SIMPL-1H-T</t>
  </si>
  <si>
    <t>SIMPL-1G-T</t>
  </si>
  <si>
    <t>SIMPL-1D-T</t>
  </si>
  <si>
    <t>SIMPL-1E-T</t>
  </si>
  <si>
    <t>SIMPL-1F-T</t>
  </si>
  <si>
    <t>SIMPL-1B-T</t>
  </si>
  <si>
    <t>SIMPL-1C-T</t>
  </si>
  <si>
    <t>SIMPL-1A-T</t>
  </si>
  <si>
    <t xml:space="preserve">RED          
RAL 3000 </t>
  </si>
  <si>
    <t xml:space="preserve">YELLOW   
RAL 1018 </t>
  </si>
  <si>
    <t>BLUE         
RAL 5015</t>
  </si>
  <si>
    <t>PINK         
RAL 4003</t>
  </si>
  <si>
    <t>GREY       
RAL 7001</t>
  </si>
  <si>
    <t>MINT   
RAL6027</t>
  </si>
  <si>
    <t>SIMPL-14A-T</t>
  </si>
  <si>
    <t>SIMPL-14B-T</t>
  </si>
  <si>
    <t>SIMPL-14C-T</t>
  </si>
  <si>
    <t>SIMPL-14D-T</t>
  </si>
  <si>
    <t>SIMPL-14E-T</t>
  </si>
  <si>
    <t>SIMPL-14F-T</t>
  </si>
  <si>
    <t>SIMPL-14G-T</t>
  </si>
  <si>
    <t>39,5x22x9 cm
29,5x24x7,5 cm</t>
  </si>
  <si>
    <t>36x31x12 cm
51x28,5x12,5 cm</t>
  </si>
  <si>
    <t>61,5x34x12,5 cm
41,5x36,5x12 cm</t>
  </si>
  <si>
    <t>72x40x13 cm
54,5x43,5x12,5 cm</t>
  </si>
  <si>
    <t>84x45,5x31 cm
62x57x31 cm</t>
  </si>
  <si>
    <t>63x51x16,5 cm
83x46x16,5 cm</t>
  </si>
  <si>
    <t>88x74x20 cm
122,5x66x22 cm</t>
  </si>
  <si>
    <t>Dual tex.</t>
  </si>
  <si>
    <t xml:space="preserve">14 - OPPOSITES </t>
  </si>
  <si>
    <t>BANK DETAILS:</t>
  </si>
  <si>
    <t>SIMPL-10A-T</t>
  </si>
  <si>
    <t>SIMPL-10B-T</t>
  </si>
  <si>
    <t>SIMPL-10C-T</t>
  </si>
  <si>
    <t>SIMPL-10D-T</t>
  </si>
  <si>
    <t>SIMPL-10E-T</t>
  </si>
  <si>
    <t>SIMPL-10F-T</t>
  </si>
  <si>
    <t>SIMPL-10G-T</t>
  </si>
  <si>
    <t>SIMPL-11A-T</t>
  </si>
  <si>
    <t>SIMPL-11B-T</t>
  </si>
  <si>
    <t>SIMPL-11C-T</t>
  </si>
  <si>
    <t>SIMPL-11D-T</t>
  </si>
  <si>
    <t>SIMPL-11E-T</t>
  </si>
  <si>
    <t>SIMPL-11F-T</t>
  </si>
  <si>
    <t>SIMPL-11G-T</t>
  </si>
  <si>
    <t>SIMPL-2A-T</t>
  </si>
  <si>
    <t>SIMPL-3A-T</t>
  </si>
  <si>
    <t>SIMPL-4A-T</t>
  </si>
  <si>
    <t>SIMPL-5A-T</t>
  </si>
  <si>
    <t>SIMPL-2B-T</t>
  </si>
  <si>
    <t>SIMPL-3B-T</t>
  </si>
  <si>
    <t>SIMPL-4B-T</t>
  </si>
  <si>
    <t>SIMPL-5B-T</t>
  </si>
  <si>
    <t>SIMPL-2C-T</t>
  </si>
  <si>
    <t>SIMPL-3C-T</t>
  </si>
  <si>
    <t>SIMPL-4C-T</t>
  </si>
  <si>
    <t>SIMPL-5C-T</t>
  </si>
  <si>
    <t>SIMPL-2D-T</t>
  </si>
  <si>
    <t>SIMPL-3D-T</t>
  </si>
  <si>
    <t>SIMPL-4D-T</t>
  </si>
  <si>
    <t>SIMPL-5D-T</t>
  </si>
  <si>
    <t>SIMPL-2E-T</t>
  </si>
  <si>
    <t>SIMPL-3E-T</t>
  </si>
  <si>
    <t>SIMPL-4E-T</t>
  </si>
  <si>
    <t>SIMPL-5E-T</t>
  </si>
  <si>
    <t>SIMPL-2F-T</t>
  </si>
  <si>
    <t>SIMPL-3F-T</t>
  </si>
  <si>
    <t>SIMPL-4F-T</t>
  </si>
  <si>
    <t>SIMPL-5F-T</t>
  </si>
  <si>
    <t>SIMPL-2G-T</t>
  </si>
  <si>
    <t>SIMPL-3G-T</t>
  </si>
  <si>
    <t>SIMPL-5G-T</t>
  </si>
  <si>
    <t>SIMPL-2H-T</t>
  </si>
  <si>
    <t>SIMPL-3H-T</t>
  </si>
  <si>
    <t>SIMPL-5H-T</t>
  </si>
  <si>
    <t>SIMPL-3I-T</t>
  </si>
  <si>
    <t>SIMPL-3J-T</t>
  </si>
  <si>
    <t>SIMPL-5J-T</t>
  </si>
  <si>
    <t>SIMPL-3K-T</t>
  </si>
  <si>
    <t>SIMPL-5K-T</t>
  </si>
  <si>
    <t>SIMPL-3L-T</t>
  </si>
  <si>
    <t>SIMPL-3M-T</t>
  </si>
  <si>
    <t>SIMPL-3N-T</t>
  </si>
  <si>
    <t>SIMPL-3O-T</t>
  </si>
  <si>
    <t>SIMPL-4O-T</t>
  </si>
  <si>
    <t>SIMPL-5O-T</t>
  </si>
  <si>
    <t>SIMPL-3P-T</t>
  </si>
  <si>
    <t>SIMPL-3R-T</t>
  </si>
  <si>
    <t>SIMPL-4I-T</t>
  </si>
  <si>
    <t>SIMPL-5I-T</t>
  </si>
  <si>
    <t>SIMPL-5L-T</t>
  </si>
  <si>
    <t>SIMPL-5M-T</t>
  </si>
  <si>
    <t>SIMPL-5N-T</t>
  </si>
  <si>
    <t>SIMPL-6A-T</t>
  </si>
  <si>
    <t>SIMPL-7A-T</t>
  </si>
  <si>
    <t>SIMPL-8A-T</t>
  </si>
  <si>
    <t>SIMPL-6B-T</t>
  </si>
  <si>
    <t>SIMPL-7B-T</t>
  </si>
  <si>
    <t>SIMPL-8B-T</t>
  </si>
  <si>
    <t>SIMPL-6C-T</t>
  </si>
  <si>
    <t>SIMPL-7C-T</t>
  </si>
  <si>
    <t>SIMPL-8C-T</t>
  </si>
  <si>
    <t>SIMPL-6D-T</t>
  </si>
  <si>
    <t>SIMPL-7D-T</t>
  </si>
  <si>
    <t>SIMPL-8D-T</t>
  </si>
  <si>
    <t>SIMPL-6E-T</t>
  </si>
  <si>
    <t>SIMPL-7E-T</t>
  </si>
  <si>
    <t>SIMPL-8E-T</t>
  </si>
  <si>
    <t>SIMPL-6F-T</t>
  </si>
  <si>
    <t>SIMPL-7F-T</t>
  </si>
  <si>
    <t>SIMPL-6G-T</t>
  </si>
  <si>
    <t>SIMPL-7G-T</t>
  </si>
  <si>
    <t>SIMPL-6H-T</t>
  </si>
  <si>
    <t>SIMPL-7H-T</t>
  </si>
  <si>
    <t>SIMPL-6I-T</t>
  </si>
  <si>
    <t>SIMPL-6J-T</t>
  </si>
  <si>
    <t>SIMPL-7J-T</t>
  </si>
  <si>
    <t>SIMPL-6K-T</t>
  </si>
  <si>
    <t>SIMPL-7K-T</t>
  </si>
  <si>
    <t>SIMPL-6L-T</t>
  </si>
  <si>
    <t>SIMPL-6M-T</t>
  </si>
  <si>
    <t>SIMPL-7I-T</t>
  </si>
  <si>
    <t>SIMPL-7L-T</t>
  </si>
  <si>
    <t>SIMPL-7M-T</t>
  </si>
  <si>
    <t>SIMPL-7N-T</t>
  </si>
  <si>
    <t>SIMPL-7O-T</t>
  </si>
  <si>
    <t>SIMPL-7P-T</t>
  </si>
  <si>
    <t>SIMPL-7R-T</t>
  </si>
  <si>
    <t>SIMPL-7S-T</t>
  </si>
  <si>
    <t>SIMPL-13A-T</t>
  </si>
  <si>
    <t>SIMPL-9A-T</t>
  </si>
  <si>
    <t>SIMPL-13B-T</t>
  </si>
  <si>
    <t>SIMPL-9B-T</t>
  </si>
  <si>
    <t>SIMPL-13C-T</t>
  </si>
  <si>
    <t>SIMPL-9C-T</t>
  </si>
  <si>
    <t>SIMPL-13D-T</t>
  </si>
  <si>
    <t>SIMPL-9D-T</t>
  </si>
  <si>
    <t>SIMPL-13E-T</t>
  </si>
  <si>
    <t>SIMPL-9E-T</t>
  </si>
  <si>
    <t>SIMPL-13F-T</t>
  </si>
  <si>
    <t>SIMPL-9F-T</t>
  </si>
  <si>
    <t>SIMPL-13G-T</t>
  </si>
  <si>
    <t>SIMPL-9G-T</t>
  </si>
  <si>
    <t>SIMPL-9H-T</t>
  </si>
  <si>
    <t>SIMPL-9I-T</t>
  </si>
  <si>
    <t>SIMPL-9J-T</t>
  </si>
  <si>
    <t>SIMPL-9K-T</t>
  </si>
  <si>
    <t>SIMPL-9L-T</t>
  </si>
  <si>
    <t>SIMPL-9M-T</t>
  </si>
  <si>
    <t>SIMPL-9N-T</t>
  </si>
  <si>
    <t>SIMPL-9O-T</t>
  </si>
  <si>
    <t>SIMPL-12A-T</t>
  </si>
  <si>
    <t>SIMPL-12B-T</t>
  </si>
  <si>
    <t>SIMPL-12C-T</t>
  </si>
  <si>
    <t>SIMPL-12D-T</t>
  </si>
  <si>
    <t>SIMPL-12E-T</t>
  </si>
  <si>
    <t>SIMPL-12F-T</t>
  </si>
  <si>
    <t>SIMPL-12G-T</t>
  </si>
  <si>
    <t>screws</t>
  </si>
  <si>
    <t>PLYWOOD volumes</t>
  </si>
  <si>
    <r>
      <t xml:space="preserve">No. of pcs. by </t>
    </r>
    <r>
      <rPr>
        <b/>
        <sz val="12"/>
        <color theme="1"/>
        <rFont val="Calibri"/>
        <family val="2"/>
        <scheme val="minor"/>
      </rPr>
      <t>COLOR</t>
    </r>
  </si>
  <si>
    <r>
      <t xml:space="preserve">No. of pcs. by </t>
    </r>
    <r>
      <rPr>
        <b/>
        <sz val="12"/>
        <color theme="1"/>
        <rFont val="Calibri"/>
        <family val="2"/>
        <scheme val="minor"/>
      </rPr>
      <t>TEXTURE</t>
    </r>
  </si>
  <si>
    <t>all texture</t>
  </si>
  <si>
    <t>dual texture</t>
  </si>
  <si>
    <t>XS</t>
  </si>
  <si>
    <t>various</t>
  </si>
  <si>
    <r>
      <t xml:space="preserve">No. of pcs. by 
</t>
    </r>
    <r>
      <rPr>
        <b/>
        <sz val="12"/>
        <color theme="1"/>
        <rFont val="Calibri"/>
        <family val="2"/>
        <scheme val="minor"/>
      </rPr>
      <t>TYPE</t>
    </r>
  </si>
  <si>
    <t>footholds</t>
  </si>
  <si>
    <t>micros</t>
  </si>
  <si>
    <t>crimp</t>
  </si>
  <si>
    <t>dish</t>
  </si>
  <si>
    <t>pocket</t>
  </si>
  <si>
    <t>insert</t>
  </si>
  <si>
    <t>scoop</t>
  </si>
  <si>
    <r>
      <t>No. of</t>
    </r>
    <r>
      <rPr>
        <b/>
        <sz val="12"/>
        <color theme="1"/>
        <rFont val="Calibri"/>
        <family val="2"/>
        <scheme val="minor"/>
      </rPr>
      <t xml:space="preserve"> SCREWS</t>
    </r>
    <r>
      <rPr>
        <sz val="12"/>
        <color theme="1"/>
        <rFont val="Calibri"/>
        <family val="2"/>
        <scheme val="minor"/>
      </rPr>
      <t xml:space="preserve"> needed </t>
    </r>
  </si>
  <si>
    <t>TEXTURE</t>
  </si>
  <si>
    <t>SUM (price wtihout VAT)</t>
  </si>
  <si>
    <t>prod. Quota</t>
  </si>
  <si>
    <t>10cm pyramid 
symbol for 
sizing is 
representing 
PLYWOOD 
material</t>
  </si>
  <si>
    <t>2x 30x6x1 cm, 
2x 24x6x1 cm,  
2x 19x6x1 cm, 
2x 15x6x1 cm,  
2x 12x6x1 cm</t>
  </si>
  <si>
    <t>PURE GREEN
RAL 6037</t>
  </si>
  <si>
    <t>pure green</t>
  </si>
  <si>
    <t>SIMPL-13M-T</t>
  </si>
  <si>
    <t>SIMPL-13N-T</t>
  </si>
  <si>
    <t>SIMPL-13O-T</t>
  </si>
  <si>
    <t>SIMPL-6N-T</t>
  </si>
  <si>
    <t>SIMPL-6O-T</t>
  </si>
  <si>
    <t>SIMPL-6P-T</t>
  </si>
  <si>
    <t>SIMPL-8M-T</t>
  </si>
  <si>
    <t>SIMPL-8N-T</t>
  </si>
  <si>
    <t>SIMPL-8O-T</t>
  </si>
  <si>
    <t>SIMPL-8P-T</t>
  </si>
  <si>
    <t>SIMPL-8R-T</t>
  </si>
  <si>
    <t>SIMPL-8S-T</t>
  </si>
  <si>
    <t>SIMPL-8T-T</t>
  </si>
  <si>
    <t>SIMPL-8U-T</t>
  </si>
  <si>
    <t>SIMPL-11H-T</t>
  </si>
  <si>
    <t>SIMPL-11I-T</t>
  </si>
  <si>
    <t>15</t>
  </si>
  <si>
    <t>50x15x4 cm</t>
  </si>
  <si>
    <t>13 - PINCHES</t>
  </si>
  <si>
    <t>69x11,5x11 cm</t>
  </si>
  <si>
    <t>88,5x11,5x11 cm</t>
  </si>
  <si>
    <t>108,5x11,5x11 cm</t>
  </si>
  <si>
    <t>26x11x4 cm
32x14x4 cm</t>
  </si>
  <si>
    <t>61x11x4 cm
 67x14x4 cm</t>
  </si>
  <si>
    <t>96x11x4 cm
101x14x4 cm</t>
  </si>
  <si>
    <t>37x21x10 cm</t>
  </si>
  <si>
    <t>65x18x16 cm</t>
  </si>
  <si>
    <t>37x17x18 cm</t>
  </si>
  <si>
    <t>49x18x18 cm</t>
  </si>
  <si>
    <t>84x21x13 cm</t>
  </si>
  <si>
    <t>59x27x15 cm</t>
  </si>
  <si>
    <t>117x52x42 cm</t>
  </si>
  <si>
    <t>BLACK
RAL 9005</t>
  </si>
  <si>
    <t>BRIGHT
GREEN    
RAL 6018</t>
  </si>
  <si>
    <t>APRICOT
ORANGE 
RAL 1033</t>
  </si>
  <si>
    <t>bright green</t>
  </si>
  <si>
    <t>apricot orange</t>
  </si>
  <si>
    <t>104x31x26 cm</t>
  </si>
  <si>
    <t>natural texture</t>
  </si>
  <si>
    <t>natural</t>
  </si>
  <si>
    <t>SIMPL-1A-N-T</t>
  </si>
  <si>
    <t>SIMPL-1A-N-NT</t>
  </si>
  <si>
    <t>SIMPL-1B-N-T</t>
  </si>
  <si>
    <t>SIMPL-1B-N-NT</t>
  </si>
  <si>
    <t>SIMPL-1C-N-T</t>
  </si>
  <si>
    <t>SIMPL-1C-N-NT</t>
  </si>
  <si>
    <t>SIMPL-1D-N-T</t>
  </si>
  <si>
    <t>SIMPL-1D-N-NT</t>
  </si>
  <si>
    <t>SIMPL-1E-N-T</t>
  </si>
  <si>
    <t>SIMPL-1E-N-NT</t>
  </si>
  <si>
    <t>SIMPL-1F-N-T</t>
  </si>
  <si>
    <t>SIMPL-1F-N-NT</t>
  </si>
  <si>
    <t>SIMPL-1G-N-T</t>
  </si>
  <si>
    <t>SIMPL-1G-N-NT</t>
  </si>
  <si>
    <t>SIMPL-1H-N-T</t>
  </si>
  <si>
    <t>SIMPL-1H-N-NT</t>
  </si>
  <si>
    <t>SIMPL-1I-N-T</t>
  </si>
  <si>
    <t>SIMPL-1I-N-NT</t>
  </si>
  <si>
    <t>SIMPL-1K-N-T</t>
  </si>
  <si>
    <t>SIMPL-1K-N-NT</t>
  </si>
  <si>
    <t>Natural no tex.</t>
  </si>
  <si>
    <t>Natural tex.</t>
  </si>
  <si>
    <t>Colored no tex.</t>
  </si>
  <si>
    <t>NATURAL</t>
  </si>
  <si>
    <t>colored no tex.</t>
  </si>
  <si>
    <t>natural tex.</t>
  </si>
  <si>
    <t>natural no tex.</t>
  </si>
  <si>
    <t xml:space="preserve">360LINE D.O.O.         BAČ 49A                        
SI- 6253 KNEŽAK     
VAT: SI32177330    </t>
  </si>
  <si>
    <t>SIMPL-2A-N-T</t>
  </si>
  <si>
    <t>SIMPL-2A-N-NT</t>
  </si>
  <si>
    <t>SIMPL-2B-N-T</t>
  </si>
  <si>
    <t>SIMPL-2C-N-T</t>
  </si>
  <si>
    <t>SIMPL-2D-N-T</t>
  </si>
  <si>
    <t>SIMPL-2E-N-T</t>
  </si>
  <si>
    <t>SIMPL-2F-N-T</t>
  </si>
  <si>
    <t>SIMPL-2G-N-T</t>
  </si>
  <si>
    <t>SIMPL-2H-N-T</t>
  </si>
  <si>
    <t>SIMPL-2B-N-NT</t>
  </si>
  <si>
    <t>SIMPL-2C-N-NT</t>
  </si>
  <si>
    <t>SIMPL-2D-N-NT</t>
  </si>
  <si>
    <t>SIMPL-2E-N-NT</t>
  </si>
  <si>
    <t>SIMPL-2F-N-NT</t>
  </si>
  <si>
    <t>SIMPL-2G-N-NT</t>
  </si>
  <si>
    <t>SIMPL-2H-N-NT</t>
  </si>
  <si>
    <t>SIMPL-3A-N-T</t>
  </si>
  <si>
    <t>SIMPL-3B-N-T</t>
  </si>
  <si>
    <t>SIMPL-3C-N-T</t>
  </si>
  <si>
    <t>SIMPL-3D-N-T</t>
  </si>
  <si>
    <t>SIMPL-3E-N-T</t>
  </si>
  <si>
    <t>SIMPL-3F-N-T</t>
  </si>
  <si>
    <t>SIMPL-3G-N-T</t>
  </si>
  <si>
    <t>SIMPL-3H-N-T</t>
  </si>
  <si>
    <t>SIMPL-3I-N-T</t>
  </si>
  <si>
    <t>SIMPL-3J-N-T</t>
  </si>
  <si>
    <t>SIMPL-3K-N-T</t>
  </si>
  <si>
    <t>SIMPL-3L-N-T</t>
  </si>
  <si>
    <t>SIMPL-3M-N-T</t>
  </si>
  <si>
    <t>SIMPL-3N-N-T</t>
  </si>
  <si>
    <t>SIMPL-3O-N-T</t>
  </si>
  <si>
    <t>SIMPL-3P-N-T</t>
  </si>
  <si>
    <t>SIMPL-3R-N-T</t>
  </si>
  <si>
    <t>SIMPL-3R-N-NT</t>
  </si>
  <si>
    <t>SIMPL-3P-N-NT</t>
  </si>
  <si>
    <t>SIMPL-3O-N-NT</t>
  </si>
  <si>
    <t>SIMPL-3N-N-NT</t>
  </si>
  <si>
    <t>SIMPL-3M-N-NT</t>
  </si>
  <si>
    <t>SIMPL-3L-N-NT</t>
  </si>
  <si>
    <t>SIMPL-3K-N-NT</t>
  </si>
  <si>
    <t>SIMPL-3J-N-NT</t>
  </si>
  <si>
    <t>SIMPL-3I-N-NT</t>
  </si>
  <si>
    <t>SIMPL-3H-N-NT</t>
  </si>
  <si>
    <t>SIMPL-3G-N-NT</t>
  </si>
  <si>
    <t>SIMPL-3F-N-NT</t>
  </si>
  <si>
    <t>SIMPL-3E-N-NT</t>
  </si>
  <si>
    <t>SIMPL-3D-N-NT</t>
  </si>
  <si>
    <t>SIMPL-3C-N-NT</t>
  </si>
  <si>
    <t>SIMPL-3B-N-NT</t>
  </si>
  <si>
    <t>SIMPL-3A-N-NT</t>
  </si>
  <si>
    <t>SIMPL-4A-N-T</t>
  </si>
  <si>
    <t>SIMPL-4B-N-T</t>
  </si>
  <si>
    <t>SIMPL-4C-N-T</t>
  </si>
  <si>
    <t>SIMPL-4D-N-T</t>
  </si>
  <si>
    <t>SIMPL-4E-N-T</t>
  </si>
  <si>
    <t>SIMPL-4F-N-T</t>
  </si>
  <si>
    <t>SIMPL-4I-N-T</t>
  </si>
  <si>
    <t>SIMPL-4O-N-T</t>
  </si>
  <si>
    <t>SIMPL-5A-N-T</t>
  </si>
  <si>
    <t>SIMPL-5B-N-T</t>
  </si>
  <si>
    <t>SIMPL-5C-N-T</t>
  </si>
  <si>
    <t>SIMPL-5D-N-T</t>
  </si>
  <si>
    <t>SIMPL-5E-N-T</t>
  </si>
  <si>
    <t>SIMPL-5F-N-T</t>
  </si>
  <si>
    <t>SIMPL-5G-N-T</t>
  </si>
  <si>
    <t>SIMPL-5H-N-T</t>
  </si>
  <si>
    <t>SIMPL-5I-N-T</t>
  </si>
  <si>
    <t>SIMPL-5J-N-T</t>
  </si>
  <si>
    <t>SIMPL-5K-N-T</t>
  </si>
  <si>
    <t>SIMPL-5L-N-T</t>
  </si>
  <si>
    <t>SIMPL-5M-N-T</t>
  </si>
  <si>
    <t>SIMPL-5N-N-T</t>
  </si>
  <si>
    <t>SIMPL-5O-N-T</t>
  </si>
  <si>
    <t>SIMPL-6A-N-T</t>
  </si>
  <si>
    <t>SIMPL-6B-N-T</t>
  </si>
  <si>
    <t>SIMPL-6C-N-T</t>
  </si>
  <si>
    <t>SIMPL-6D-N-T</t>
  </si>
  <si>
    <t>SIMPL-6E-N-T</t>
  </si>
  <si>
    <t>SIMPL-6F-N-T</t>
  </si>
  <si>
    <t>SIMPL-6G-N-T</t>
  </si>
  <si>
    <t>SIMPL-6H-N-T</t>
  </si>
  <si>
    <t>SIMPL-6I-N-T</t>
  </si>
  <si>
    <t>SIMPL-6J-N-T</t>
  </si>
  <si>
    <t>SIMPL-6K-N-T</t>
  </si>
  <si>
    <t>SIMPL-6L-N-T</t>
  </si>
  <si>
    <t>SIMPL-6M-N-T</t>
  </si>
  <si>
    <t>SIMPL-6N-N-T</t>
  </si>
  <si>
    <t>SIMPL-6O-N-T</t>
  </si>
  <si>
    <t>SIMPL-6P-N-T</t>
  </si>
  <si>
    <t>SIMPL-6P-N-NT</t>
  </si>
  <si>
    <t>SIMPL-6O-N-NT</t>
  </si>
  <si>
    <t>SIMPL-6N-N-NT</t>
  </si>
  <si>
    <t>SIMPL-6M-N-NT</t>
  </si>
  <si>
    <t>SIMPL-6L-N-NT</t>
  </si>
  <si>
    <t>SIMPL-6K-N-NT</t>
  </si>
  <si>
    <t>SIMPL-6J-N-NT</t>
  </si>
  <si>
    <t>SIMPL-6I-N-NT</t>
  </si>
  <si>
    <t>SIMPL-6H-N-NT</t>
  </si>
  <si>
    <t>SIMPL-6G-N-NT</t>
  </si>
  <si>
    <t>SIMPL-6F-N-NT</t>
  </si>
  <si>
    <t>SIMPL-6E-N-NT</t>
  </si>
  <si>
    <t>SIMPL-6D-N-NT</t>
  </si>
  <si>
    <t>SIMPL-6C-N-NT</t>
  </si>
  <si>
    <t>SIMPL-6B-N-NT</t>
  </si>
  <si>
    <t>SIMPL-6A-N-NT</t>
  </si>
  <si>
    <t>SIMPL-5O-N-NT</t>
  </si>
  <si>
    <t>SIMPL-5N-N-NT</t>
  </si>
  <si>
    <t>SIMPL-5M-N-NT</t>
  </si>
  <si>
    <t>SIMPL-5L-N-NT</t>
  </si>
  <si>
    <t>SIMPL-5K-N-NT</t>
  </si>
  <si>
    <t>SIMPL-5J-N-NT</t>
  </si>
  <si>
    <t>SIMPL-5I-N-NT</t>
  </si>
  <si>
    <t>SIMPL-5H-N-NT</t>
  </si>
  <si>
    <t>SIMPL-5F-N-NT</t>
  </si>
  <si>
    <t>SIMPL-5G-N-NT</t>
  </si>
  <si>
    <t>SIMPL-5E-N-NT</t>
  </si>
  <si>
    <t>SIMPL-5D-N-NT</t>
  </si>
  <si>
    <t>SIMPL-5C-N-NT</t>
  </si>
  <si>
    <t>SIMPL-5B-N-NT</t>
  </si>
  <si>
    <t>SIMPL-5A-N-NT</t>
  </si>
  <si>
    <t>SIMPL-4A-N-NT</t>
  </si>
  <si>
    <t>SIMPL-4B-N-NT</t>
  </si>
  <si>
    <t>SIMPL-4C-N-NT</t>
  </si>
  <si>
    <t>SIMPL-4D-N-NT</t>
  </si>
  <si>
    <t>SIMPL-4E-N-NT</t>
  </si>
  <si>
    <t>SIMPL-4I-N-NT</t>
  </si>
  <si>
    <t>SIMPL-4F-N-NT</t>
  </si>
  <si>
    <t>SIMPL-4O-N-NT</t>
  </si>
  <si>
    <t>SIMPL-7D-N-T</t>
  </si>
  <si>
    <t>SIMPL-7E-N-T</t>
  </si>
  <si>
    <t>SIMPL-7C-N-T</t>
  </si>
  <si>
    <t>SIMPL-7B-N-T</t>
  </si>
  <si>
    <t>SIMPL-7A-N-T</t>
  </si>
  <si>
    <t>SIMPL-7F-N-T</t>
  </si>
  <si>
    <t>SIMPL-7H-N-T</t>
  </si>
  <si>
    <t>SIMPL-7G-N-T</t>
  </si>
  <si>
    <t>SIMPL-7I-N-T</t>
  </si>
  <si>
    <t>SIMPL-7J-N-T</t>
  </si>
  <si>
    <t>SIMPL-7K-N-T</t>
  </si>
  <si>
    <t>SIMPL-7L-N-T</t>
  </si>
  <si>
    <t>SIMPL-7M-N-T</t>
  </si>
  <si>
    <t>SIMPL-7N-N-T</t>
  </si>
  <si>
    <t>SIMPL-7O-N-T</t>
  </si>
  <si>
    <t>SIMPL-7P-N-T</t>
  </si>
  <si>
    <t>SIMPL-7R-N-T</t>
  </si>
  <si>
    <t>SIMPL-7S-N-T</t>
  </si>
  <si>
    <t>SIMPL-7S-N-NT</t>
  </si>
  <si>
    <t>SIMPL-7R-N-NT</t>
  </si>
  <si>
    <t>SIMPL-7O-N-NT</t>
  </si>
  <si>
    <t>SIMPL-7P-N-NT</t>
  </si>
  <si>
    <t>SIMPL-7M-N-NT</t>
  </si>
  <si>
    <t>SIMPL-7N-N-NT</t>
  </si>
  <si>
    <t>SIMPL-7K-N-NT</t>
  </si>
  <si>
    <t>SIMPL-7L-N-NT</t>
  </si>
  <si>
    <t>SIMPL-7J-N-NT</t>
  </si>
  <si>
    <t>SIMPL-7I-N-NT</t>
  </si>
  <si>
    <t>SIMPL-7H-N-NT</t>
  </si>
  <si>
    <t>SIMPL-7G-N-NT</t>
  </si>
  <si>
    <t>SIMPL-7F-N-NT</t>
  </si>
  <si>
    <t>SIMPL-7E-N-NT</t>
  </si>
  <si>
    <t>SIMPL-7D-N-NT</t>
  </si>
  <si>
    <t>SIMPL-7C-N-NT</t>
  </si>
  <si>
    <t>SIMPL-7B-N-NT</t>
  </si>
  <si>
    <t>SIMPL-7A-N-NT</t>
  </si>
  <si>
    <t>SIMPL-8A-N-NT</t>
  </si>
  <si>
    <t>SIMPL-8B-N-NT</t>
  </si>
  <si>
    <t>SIMPL-8C-N-NT</t>
  </si>
  <si>
    <t>SIMPL-8D-N-NT</t>
  </si>
  <si>
    <t>SIMPL-8E-N-NT</t>
  </si>
  <si>
    <t>SIMPL-8M-N-NT</t>
  </si>
  <si>
    <t>SIMPL-8N-N-NT</t>
  </si>
  <si>
    <t>SIMPL-8O-N-NT</t>
  </si>
  <si>
    <t>SIMPL-8P-N-NT</t>
  </si>
  <si>
    <t>SIMPL-8R-N-NT</t>
  </si>
  <si>
    <t>SIMPL-8S-N-NT</t>
  </si>
  <si>
    <t>SIMPL-8T-N-NT</t>
  </si>
  <si>
    <t>SIMPL-8U-N-NT</t>
  </si>
  <si>
    <t>SIMPL-8U-N-T</t>
  </si>
  <si>
    <t>SIMPL-8T-N-T</t>
  </si>
  <si>
    <t>SIMPL-8S-N-T</t>
  </si>
  <si>
    <t>SIMPL-8R-N-T</t>
  </si>
  <si>
    <t>SIMPL-8P-N-T</t>
  </si>
  <si>
    <t>SIMPL-8O-N-T</t>
  </si>
  <si>
    <t>SIMPL-8N-N-T</t>
  </si>
  <si>
    <t>SIMPL-8M-N-T</t>
  </si>
  <si>
    <t>SIMPL-8E-N-T</t>
  </si>
  <si>
    <t>SIMPL-8D-N-T</t>
  </si>
  <si>
    <t>SIMPL-8C-N-T</t>
  </si>
  <si>
    <t>SIMPL-8B-N-T</t>
  </si>
  <si>
    <t>SIMPL-8A-N-T</t>
  </si>
  <si>
    <t>SIMPL-9O-N-T</t>
  </si>
  <si>
    <t>SIMPL-9N-N-T</t>
  </si>
  <si>
    <t>SIMPL-9M-N-T</t>
  </si>
  <si>
    <t>SIMPL-9L-N-T</t>
  </si>
  <si>
    <t>SIMPL-9K-N-T</t>
  </si>
  <si>
    <t>SIMPL-9J-N-T</t>
  </si>
  <si>
    <t>SIMPL-9I-N-T</t>
  </si>
  <si>
    <t>SIMPL-9H-N-T</t>
  </si>
  <si>
    <t>SIMPL-9G-N-T</t>
  </si>
  <si>
    <t>SIMPL-9F-N-T</t>
  </si>
  <si>
    <t>SIMPL-9E-N-T</t>
  </si>
  <si>
    <t>SIMPL-9D-N-T</t>
  </si>
  <si>
    <t>SIMPL-9C-N-T</t>
  </si>
  <si>
    <t>SIMPL-9B-N-T</t>
  </si>
  <si>
    <t>SIMPL-9A-N-T</t>
  </si>
  <si>
    <t>SIMPL-9A-N-NT</t>
  </si>
  <si>
    <t>SIMPL-9B-N-NT</t>
  </si>
  <si>
    <t>SIMPL-9C-N-NT</t>
  </si>
  <si>
    <t>SIMPL-9D-N-NT</t>
  </si>
  <si>
    <t>SIMPL-9E-N-NT</t>
  </si>
  <si>
    <t>SIMPL-9F-N-NT</t>
  </si>
  <si>
    <t>SIMPL-9G-N-NT</t>
  </si>
  <si>
    <t>SIMPL-9H-N-NT</t>
  </si>
  <si>
    <t>SIMPL-9I-N-NT</t>
  </si>
  <si>
    <t>SIMPL-9J-N-NT</t>
  </si>
  <si>
    <t>SIMPL-9K-N-NT</t>
  </si>
  <si>
    <t>SIMPL-9L-N-NT</t>
  </si>
  <si>
    <t>SIMPL-9M-N-NT</t>
  </si>
  <si>
    <t>SIMPL-9N-N-NT</t>
  </si>
  <si>
    <t>SIMPL-9O-N-NT</t>
  </si>
  <si>
    <t>SIMPL-10A-N-T</t>
  </si>
  <si>
    <t>SIMPL-10B-N-T</t>
  </si>
  <si>
    <t>SIMPL-10C-N-T</t>
  </si>
  <si>
    <t>SIMPL-10D-N-T</t>
  </si>
  <si>
    <t>SIMPL-10E-N-T</t>
  </si>
  <si>
    <t>SIMPL-10F-N-T</t>
  </si>
  <si>
    <t>SIMPL-10G-N-T</t>
  </si>
  <si>
    <t>SIMPL-10G-N-NT</t>
  </si>
  <si>
    <t>SIMPL-10F-N-NT</t>
  </si>
  <si>
    <t>SIMPL-10E-N-NT</t>
  </si>
  <si>
    <t>SIMPL-10D-N-NT</t>
  </si>
  <si>
    <t>SIMPL-10C-N-NT</t>
  </si>
  <si>
    <t>SIMPL-10B-N-NT</t>
  </si>
  <si>
    <t>SIMPL-10A-N-NT</t>
  </si>
  <si>
    <t>SIMPL-11A-N-T</t>
  </si>
  <si>
    <t>SIMPL-11B-N-T</t>
  </si>
  <si>
    <t>SIMPL-11C-N-T</t>
  </si>
  <si>
    <t>SIMPL-11E-N-T</t>
  </si>
  <si>
    <t>SIMPL-11D-N-T</t>
  </si>
  <si>
    <t>SIMPL-11F-N-T</t>
  </si>
  <si>
    <t>SIMPL-11G-N-T</t>
  </si>
  <si>
    <t>SIMPL-11I-N-T</t>
  </si>
  <si>
    <t>SIMPL-11H-N-T</t>
  </si>
  <si>
    <t>SIMPL-11G-N-NT</t>
  </si>
  <si>
    <t>SIMPL-11F-N-NT</t>
  </si>
  <si>
    <t>SIMPL-11H-N-NT</t>
  </si>
  <si>
    <t>SIMPL-11I-N-NT</t>
  </si>
  <si>
    <t>SIMPL-11E-N-NT</t>
  </si>
  <si>
    <t>SIMPL-11D-N-NT</t>
  </si>
  <si>
    <t>SIMPL-11B-N-NT</t>
  </si>
  <si>
    <t>SIMPL-11C-N-NT</t>
  </si>
  <si>
    <t>SIMPL-11A-N-NT</t>
  </si>
  <si>
    <t>SIMPL-12A-N-T</t>
  </si>
  <si>
    <t>SIMPL-12B-N-T</t>
  </si>
  <si>
    <t>SIMPL-12C-N-T</t>
  </si>
  <si>
    <t>SIMPL-12D-N-T</t>
  </si>
  <si>
    <t>SIMPL-12E-N-T</t>
  </si>
  <si>
    <t>SIMPL-12F-N-T</t>
  </si>
  <si>
    <t>SIMPL-12G-N-T</t>
  </si>
  <si>
    <t>SIMPL-12G-N-NT</t>
  </si>
  <si>
    <t>SIMPL-12F-N-NT</t>
  </si>
  <si>
    <t>SIMPL-12E-N-NT</t>
  </si>
  <si>
    <t>SIMPL-12D-N-NT</t>
  </si>
  <si>
    <t>SIMPL-12C-N-NT</t>
  </si>
  <si>
    <t>SIMPL-12B-N-NT</t>
  </si>
  <si>
    <t>SIMPL-12A-N-NT</t>
  </si>
  <si>
    <t>SIMPL-13A-N-T</t>
  </si>
  <si>
    <t>SIMPL-13B-N-T</t>
  </si>
  <si>
    <t>SIMPL-13C-N-T</t>
  </si>
  <si>
    <t>SIMPL-13D-N-T</t>
  </si>
  <si>
    <t>SIMPL-13E-N-T</t>
  </si>
  <si>
    <t>SIMPL-13F-N-T</t>
  </si>
  <si>
    <t>SIMPL-13G-N-T</t>
  </si>
  <si>
    <t>SIMPL-13M-N-T</t>
  </si>
  <si>
    <t>SIMPL-13N-N-T</t>
  </si>
  <si>
    <t>SIMPL-13O-N-T</t>
  </si>
  <si>
    <t>SIMPL-13O-N-NT</t>
  </si>
  <si>
    <t>SIMPL-13N-N-NT</t>
  </si>
  <si>
    <t>SIMPL-13M-N-NT</t>
  </si>
  <si>
    <t>SIMPL-13G-N-NT</t>
  </si>
  <si>
    <t>SIMPL-13F-N-NT</t>
  </si>
  <si>
    <t>SIMPL-13E-N-NT</t>
  </si>
  <si>
    <t>SIMPL-13D-N-NT</t>
  </si>
  <si>
    <t>SIMPL-13C-N-NT</t>
  </si>
  <si>
    <t>SIMPL-13B-N-NT</t>
  </si>
  <si>
    <t>SIMPL-13A-N-NT</t>
  </si>
  <si>
    <t>SIMPL-14A-N-T</t>
  </si>
  <si>
    <t>SIMPL-14B-N-T</t>
  </si>
  <si>
    <t>SIMPL-14C-N-T</t>
  </si>
  <si>
    <t>SIMPL-14D-N-T</t>
  </si>
  <si>
    <t>SIMPL-14E-N-T</t>
  </si>
  <si>
    <t>SIMPL-14F-N-T</t>
  </si>
  <si>
    <t>SIMPL-14G-N-T</t>
  </si>
  <si>
    <t>SIMPL-14G-N-NT</t>
  </si>
  <si>
    <t>SIMPL-14F-N-NT</t>
  </si>
  <si>
    <t>SIMPL-14E-N-NT</t>
  </si>
  <si>
    <t>SIMPL-14D-N-NT</t>
  </si>
  <si>
    <t>SIMPL-14C-N-NT</t>
  </si>
  <si>
    <t>SIMPL-14B-N-NT</t>
  </si>
  <si>
    <t>SIMPL-14A-N-NT</t>
  </si>
  <si>
    <t>not 
available</t>
  </si>
  <si>
    <t>BLACK</t>
  </si>
  <si>
    <t>16</t>
  </si>
  <si>
    <t>SIMPL-1A-C</t>
  </si>
  <si>
    <t>SIMPL-1B-C</t>
  </si>
  <si>
    <t>SIMPL-1C-C</t>
  </si>
  <si>
    <t>SIMPL-1D-C</t>
  </si>
  <si>
    <t>SIMPL-1E-C</t>
  </si>
  <si>
    <t>SIMPL-1F-C</t>
  </si>
  <si>
    <t>SIMPL-1G-C</t>
  </si>
  <si>
    <t>SIMPL-1H-C</t>
  </si>
  <si>
    <t>SIMPL-1I-C</t>
  </si>
  <si>
    <t>SIMPL-1K-C</t>
  </si>
  <si>
    <t>SIMPL-2A-C</t>
  </si>
  <si>
    <t>SIMPL-2B-C</t>
  </si>
  <si>
    <t>SIMPL-2C-C</t>
  </si>
  <si>
    <t>SIMPL-2D-C</t>
  </si>
  <si>
    <t>SIMPL-2E-C</t>
  </si>
  <si>
    <t>SIMPL-2F-C</t>
  </si>
  <si>
    <t>SIMPL-2G-C</t>
  </si>
  <si>
    <t>SIMPL-2H-C</t>
  </si>
  <si>
    <t>SIMPL-3A-C</t>
  </si>
  <si>
    <t>SIMPL-3B-C</t>
  </si>
  <si>
    <t>SIMPL-3C-C</t>
  </si>
  <si>
    <t>SIMPL-3D-C</t>
  </si>
  <si>
    <t>SIMPL-3E-C</t>
  </si>
  <si>
    <t>SIMPL-3F-C</t>
  </si>
  <si>
    <t>SIMPL-3G-C</t>
  </si>
  <si>
    <t>SIMPL-3H-C</t>
  </si>
  <si>
    <t>SIMPL-3I-C</t>
  </si>
  <si>
    <t>SIMPL-3J-C</t>
  </si>
  <si>
    <t>SIMPL-3K-C</t>
  </si>
  <si>
    <t>SIMPL-3L-C</t>
  </si>
  <si>
    <t>SIMPL-3M-C</t>
  </si>
  <si>
    <t>SIMPL-3N-C</t>
  </si>
  <si>
    <t>SIMPL-3O-C</t>
  </si>
  <si>
    <t>SIMPL-3P-C</t>
  </si>
  <si>
    <t>SIMPL-3R-C</t>
  </si>
  <si>
    <t>SIMPL-4A-C</t>
  </si>
  <si>
    <t>SIMPL-4B-C</t>
  </si>
  <si>
    <t>SIMPL-4C-C</t>
  </si>
  <si>
    <t>SIMPL-4D-C</t>
  </si>
  <si>
    <t>SIMPL-4E-C</t>
  </si>
  <si>
    <t>SIMPL-4F-C</t>
  </si>
  <si>
    <t>SIMPL-4I-C</t>
  </si>
  <si>
    <t>SIMPL-4O-C</t>
  </si>
  <si>
    <t>SIMPL-5A-C</t>
  </si>
  <si>
    <t>SIMPL-5B-C</t>
  </si>
  <si>
    <t>SIMPL-5C-C</t>
  </si>
  <si>
    <t>SIMPL-5D-C</t>
  </si>
  <si>
    <t>SIMPL-5E-C</t>
  </si>
  <si>
    <t>SIMPL-5F-C</t>
  </si>
  <si>
    <t>SIMPL-5G-C</t>
  </si>
  <si>
    <t>SIMPL-5H-C</t>
  </si>
  <si>
    <t>SIMPL-5I-C</t>
  </si>
  <si>
    <t>SIMPL-5J-C</t>
  </si>
  <si>
    <t>SIMPL-5K-C</t>
  </si>
  <si>
    <t>SIMPL-5L-C</t>
  </si>
  <si>
    <t>SIMPL-5M-C</t>
  </si>
  <si>
    <t>SIMPL-5N-C</t>
  </si>
  <si>
    <t>SIMPL-5O-C</t>
  </si>
  <si>
    <t>SIMPL-6A-C</t>
  </si>
  <si>
    <t>SIMPL-6B-C</t>
  </si>
  <si>
    <t>SIMPL-6C-C</t>
  </si>
  <si>
    <t>SIMPL-6D-C</t>
  </si>
  <si>
    <t>SIMPL-6E-C</t>
  </si>
  <si>
    <t>SIMPL-6F-C</t>
  </si>
  <si>
    <t>SIMPL-6G-C</t>
  </si>
  <si>
    <t>SIMPL-6H-C</t>
  </si>
  <si>
    <t>SIMPL-6I-C</t>
  </si>
  <si>
    <t>SIMPL-6J-C</t>
  </si>
  <si>
    <t>SIMPL-6K-C</t>
  </si>
  <si>
    <t>SIMPL-6L-C</t>
  </si>
  <si>
    <t>SIMPL-6M-C</t>
  </si>
  <si>
    <t>SIMPL-6N-C</t>
  </si>
  <si>
    <t>SIMPL-6O-C</t>
  </si>
  <si>
    <t>SIMPL-6P-C</t>
  </si>
  <si>
    <t>SIMPL-7A-C</t>
  </si>
  <si>
    <t>SIMPL-7B-C</t>
  </si>
  <si>
    <t>SIMPL-7C-C</t>
  </si>
  <si>
    <t>SIMPL-7D-C</t>
  </si>
  <si>
    <t>SIMPL-7E-C</t>
  </si>
  <si>
    <t>SIMPL-7F-C</t>
  </si>
  <si>
    <t>SIMPL-7G-C</t>
  </si>
  <si>
    <t>SIMPL-7H-C</t>
  </si>
  <si>
    <t>SIMPL-7I-C</t>
  </si>
  <si>
    <t>SIMPL-7J-C</t>
  </si>
  <si>
    <t>SIMPL-7K-C</t>
  </si>
  <si>
    <t>SIMPL-7L-C</t>
  </si>
  <si>
    <t>SIMPL-7M-C</t>
  </si>
  <si>
    <t>SIMPL-7N-C</t>
  </si>
  <si>
    <t>SIMPL-7O-C</t>
  </si>
  <si>
    <t>SIMPL-7P-C</t>
  </si>
  <si>
    <t>SIMPL-7R-C</t>
  </si>
  <si>
    <t>SIMPL-7S-C</t>
  </si>
  <si>
    <t>SIMPL-8A-C</t>
  </si>
  <si>
    <t>SIMPL-8B-C</t>
  </si>
  <si>
    <t>SIMPL-8C-C</t>
  </si>
  <si>
    <t>SIMPL-8D-C</t>
  </si>
  <si>
    <t>SIMPL-8E-C</t>
  </si>
  <si>
    <t>SIMPL-8M-C</t>
  </si>
  <si>
    <t>SIMPL-8N-C</t>
  </si>
  <si>
    <t>SIMPL-8O-C</t>
  </si>
  <si>
    <t>SIMPL-8P-C</t>
  </si>
  <si>
    <t>SIMPL-8R-C</t>
  </si>
  <si>
    <t>SIMPL-8S-C</t>
  </si>
  <si>
    <t>SIMPL-8T-C</t>
  </si>
  <si>
    <t>SIMPL-8U-C</t>
  </si>
  <si>
    <t>SIMPL-9A-C</t>
  </si>
  <si>
    <t>SIMPL-9B-C</t>
  </si>
  <si>
    <t>SIMPL-9C-C</t>
  </si>
  <si>
    <t>SIMPL-9D-C</t>
  </si>
  <si>
    <t>SIMPL-9E-C</t>
  </si>
  <si>
    <t>SIMPL-9F-C</t>
  </si>
  <si>
    <t>SIMPL-9G-C</t>
  </si>
  <si>
    <t>SIMPL-9H-C</t>
  </si>
  <si>
    <t>SIMPL-9I-C</t>
  </si>
  <si>
    <t>SIMPL-9J-C</t>
  </si>
  <si>
    <t>SIMPL-9K-C</t>
  </si>
  <si>
    <t>SIMPL-9L-C</t>
  </si>
  <si>
    <t>SIMPL-9M-C</t>
  </si>
  <si>
    <t>SIMPL-9N-C</t>
  </si>
  <si>
    <t>SIMPL-9O-C</t>
  </si>
  <si>
    <t>SIMPL-10A-C</t>
  </si>
  <si>
    <t>SIMPL-10B-C</t>
  </si>
  <si>
    <t>SIMPL-10C-C</t>
  </si>
  <si>
    <t>SIMPL-10D-C</t>
  </si>
  <si>
    <t>SIMPL-10E-C</t>
  </si>
  <si>
    <t>SIMPL-10F-C</t>
  </si>
  <si>
    <t>SIMPL-10G-C</t>
  </si>
  <si>
    <t>SIMPL-11A-C</t>
  </si>
  <si>
    <t>SIMPL-11B-C</t>
  </si>
  <si>
    <t>SIMPL-11C-C</t>
  </si>
  <si>
    <t>SIMPL-11D-C</t>
  </si>
  <si>
    <t>SIMPL-11E-C</t>
  </si>
  <si>
    <t>SIMPL-11F-C</t>
  </si>
  <si>
    <t>SIMPL-11G-C</t>
  </si>
  <si>
    <t>SIMPL-11H-C</t>
  </si>
  <si>
    <t>SIMPL-11I-C</t>
  </si>
  <si>
    <t>SIMPL-12A-C</t>
  </si>
  <si>
    <t>SIMPL-12B-C</t>
  </si>
  <si>
    <t>SIMPL-12C-C</t>
  </si>
  <si>
    <t>SIMPL-12D-C</t>
  </si>
  <si>
    <t>SIMPL-12E-C</t>
  </si>
  <si>
    <t>SIMPL-12F-C</t>
  </si>
  <si>
    <t>SIMPL-12G-C</t>
  </si>
  <si>
    <t>SIMPL-13A-C</t>
  </si>
  <si>
    <t>SIMPL-13B-C</t>
  </si>
  <si>
    <t>SIMPL-13C-C</t>
  </si>
  <si>
    <t>SIMPL-13D-C</t>
  </si>
  <si>
    <t>SIMPL-13E-C</t>
  </si>
  <si>
    <t>SIMPL-13F-C</t>
  </si>
  <si>
    <t>SIMPL-13G-C</t>
  </si>
  <si>
    <t>SIMPL-13M-C</t>
  </si>
  <si>
    <t>SIMPL-13N-C</t>
  </si>
  <si>
    <t>SIMPL-13O-C</t>
  </si>
  <si>
    <t>SIMPL-14A-C</t>
  </si>
  <si>
    <t>SIMPL-14B-C</t>
  </si>
  <si>
    <t>SIMPL-14C-C</t>
  </si>
  <si>
    <t>SIMPL-14D-C</t>
  </si>
  <si>
    <t>SIMPL-14E-C</t>
  </si>
  <si>
    <t>SIMPL-14F-C</t>
  </si>
  <si>
    <t>SIMPL-14G-C</t>
  </si>
  <si>
    <t>S/WB-1W-C</t>
  </si>
  <si>
    <t>S/WB-2W-C</t>
  </si>
  <si>
    <t>S/WB-3W-C</t>
  </si>
  <si>
    <t>SIMPL-14F</t>
  </si>
  <si>
    <t>SIMPL-14G</t>
  </si>
  <si>
    <t>SIMPL-14D</t>
  </si>
  <si>
    <t>SIMPL-14C</t>
  </si>
  <si>
    <t>SIMPL-14E</t>
  </si>
  <si>
    <t>SIMPL-14A</t>
  </si>
  <si>
    <t>SIMPL-14B</t>
  </si>
  <si>
    <t>S/WB-5W-C</t>
  </si>
  <si>
    <t>S/WB-10W-C</t>
  </si>
  <si>
    <t>S/WB-11W-C</t>
  </si>
  <si>
    <t>S/WB-12W-C</t>
  </si>
  <si>
    <t>S/WB-13W-C</t>
  </si>
  <si>
    <t>S/WB-8W-C</t>
  </si>
  <si>
    <t>S/WB-7W-C</t>
  </si>
  <si>
    <t>S/WB-6W-C</t>
  </si>
  <si>
    <t>ŠIFRE POSAMEZNIH KOSOV V SETU</t>
  </si>
  <si>
    <r>
      <t>S/WB-6W-C_01</t>
    </r>
    <r>
      <rPr>
        <sz val="12"/>
        <color rgb="FFFF0000"/>
        <rFont val="Calibri"/>
        <family val="2"/>
        <scheme val="minor"/>
      </rPr>
      <t>(1x)</t>
    </r>
    <r>
      <rPr>
        <sz val="12"/>
        <color theme="1"/>
        <rFont val="Calibri"/>
        <family val="2"/>
        <scheme val="minor"/>
      </rPr>
      <t xml:space="preserve">          S/WB-6W-C_02</t>
    </r>
    <r>
      <rPr>
        <sz val="12"/>
        <color rgb="FFFF0000"/>
        <rFont val="Calibri"/>
        <family val="2"/>
        <scheme val="minor"/>
      </rPr>
      <t>(1x)</t>
    </r>
  </si>
  <si>
    <r>
      <t>S/WB-7W-C_01</t>
    </r>
    <r>
      <rPr>
        <sz val="12"/>
        <color rgb="FFFF0000"/>
        <rFont val="Calibri"/>
        <family val="2"/>
        <scheme val="minor"/>
      </rPr>
      <t>(1x)</t>
    </r>
    <r>
      <rPr>
        <sz val="12"/>
        <color theme="1"/>
        <rFont val="Calibri"/>
        <family val="2"/>
        <scheme val="minor"/>
      </rPr>
      <t xml:space="preserve">          S/WB-7W-C_02</t>
    </r>
    <r>
      <rPr>
        <sz val="12"/>
        <color rgb="FFFF0000"/>
        <rFont val="Calibri"/>
        <family val="2"/>
        <scheme val="minor"/>
      </rPr>
      <t>(1x)</t>
    </r>
  </si>
  <si>
    <t>DT</t>
  </si>
  <si>
    <t>T</t>
  </si>
  <si>
    <t>C</t>
  </si>
  <si>
    <t>N-T</t>
  </si>
  <si>
    <t>N-NT</t>
  </si>
  <si>
    <t>All tex.</t>
  </si>
  <si>
    <t>low profile</t>
  </si>
  <si>
    <t>crack</t>
  </si>
  <si>
    <t>natural transp. LOOK</t>
  </si>
  <si>
    <t>SUM production quota:</t>
  </si>
  <si>
    <t>SMPL-51-DT-GRP</t>
  </si>
  <si>
    <t>SMPL-52-DT-GRP</t>
  </si>
  <si>
    <t>SMPL-61-DT-GRP</t>
  </si>
  <si>
    <t>SMPL-62-DT-GRP</t>
  </si>
  <si>
    <t>SMPL-63-DT-GRP</t>
  </si>
  <si>
    <t>SMPL-64-DT-GRP</t>
  </si>
  <si>
    <t>SMPL-65-DT-GRP</t>
  </si>
  <si>
    <t>SMPL-67-DT-GRP</t>
  </si>
  <si>
    <t>SMPL-71-DT-GRP</t>
  </si>
  <si>
    <t>SMPL-72-DT-GRP</t>
  </si>
  <si>
    <t>SMPL-73-DT-GRP</t>
  </si>
  <si>
    <t>SMPL-74-DT-GRP</t>
  </si>
  <si>
    <t>SMPL-76-DT-GRP</t>
  </si>
  <si>
    <t>SMPL-77-DT-GRP</t>
  </si>
  <si>
    <t>SMPL-78-DT-GRP</t>
  </si>
  <si>
    <t>SMPL-79-DT-GRP</t>
  </si>
  <si>
    <t>SMPL-81-DT-GRP</t>
  </si>
  <si>
    <t>SMPL-82-DT-GRP</t>
  </si>
  <si>
    <t>SMPL-83-DT-GRP</t>
  </si>
  <si>
    <t>SMPL-84-DT-GRP</t>
  </si>
  <si>
    <t>SMPL-85-DT-GRP</t>
  </si>
  <si>
    <t>SMPL-86-DT-GRP</t>
  </si>
  <si>
    <t>SMPL-87-DT-GRP</t>
  </si>
  <si>
    <t>SMPL-91-DT-GRP</t>
  </si>
  <si>
    <t>SMPL-94-DT-GRP</t>
  </si>
  <si>
    <t>Simpl. SURFERS GRP</t>
  </si>
  <si>
    <t>48x22x3 cm</t>
  </si>
  <si>
    <t>50x20x4 cm</t>
  </si>
  <si>
    <t>57x22x6,5 cm</t>
  </si>
  <si>
    <t>48x24x7 cm</t>
  </si>
  <si>
    <t>48x22x9 cm</t>
  </si>
  <si>
    <t>63x24x3 cm</t>
  </si>
  <si>
    <t>59x21x4 cm</t>
  </si>
  <si>
    <t>61x23x6 cm</t>
  </si>
  <si>
    <t>605x205x75</t>
  </si>
  <si>
    <t>60x22x6,5 cm</t>
  </si>
  <si>
    <t>60x21x10,5 cm</t>
  </si>
  <si>
    <t>70x25x8 cm</t>
  </si>
  <si>
    <t>63x23x8,5 cm</t>
  </si>
  <si>
    <t>89x33x6 cm</t>
  </si>
  <si>
    <t>97x33x9 cm</t>
  </si>
  <si>
    <t>100x31x8 cm</t>
  </si>
  <si>
    <t>99x33x11 cm</t>
  </si>
  <si>
    <t>101x33x12 cm</t>
  </si>
  <si>
    <t>89x30x13 cm</t>
  </si>
  <si>
    <t>83x30x11 cm</t>
  </si>
  <si>
    <t>143x43x10 cm</t>
  </si>
  <si>
    <t>142x43x13,5</t>
  </si>
  <si>
    <t>31x12,5x3    31x12,5x4 cm</t>
  </si>
  <si>
    <t>43,5x15x4,5   39x15x5 cm</t>
  </si>
  <si>
    <t>10cm CUBE 
symbol for 
sizing is 
representing 
PLYWOOD 
material</t>
  </si>
  <si>
    <t>GRP macros</t>
  </si>
  <si>
    <t>longer</t>
  </si>
  <si>
    <t>2x 54x38x27 cm</t>
  </si>
  <si>
    <t>2x 114x38x27 cm</t>
  </si>
  <si>
    <t>2x 114x38x27, 4x 54x38x27 cm</t>
  </si>
  <si>
    <t>SIMPL GRP</t>
  </si>
  <si>
    <t>SIMPL PLYWOOD VOLUMES</t>
  </si>
  <si>
    <t>SUM set</t>
  </si>
  <si>
    <r>
      <rPr>
        <b/>
        <sz val="14"/>
        <color theme="1"/>
        <rFont val="Calibri"/>
        <family val="2"/>
        <scheme val="minor"/>
      </rPr>
      <t xml:space="preserve">DUAL TEXTURE:
</t>
    </r>
    <r>
      <rPr>
        <sz val="14"/>
        <color theme="1"/>
        <rFont val="Calibri"/>
        <family val="2"/>
        <scheme val="minor"/>
      </rPr>
      <t>Classic Simpl DUAL TEXTURE with white shine. Available in 14 different colours in combination with white no texture.</t>
    </r>
  </si>
  <si>
    <r>
      <rPr>
        <b/>
        <sz val="14"/>
        <color theme="1"/>
        <rFont val="Calibri"/>
        <family val="2"/>
        <scheme val="minor"/>
      </rPr>
      <t>ALL TEXTURE:</t>
    </r>
    <r>
      <rPr>
        <sz val="14"/>
        <color theme="1"/>
        <rFont val="Calibri"/>
        <family val="2"/>
        <scheme val="minor"/>
      </rPr>
      <t xml:space="preserve">
FULL TEXTURE available for every single shape and colour of our catalogue. The high quality friction and attention to details SIMPL is known for, with (more) simpl look.</t>
    </r>
  </si>
  <si>
    <r>
      <rPr>
        <b/>
        <sz val="14"/>
        <color theme="1"/>
        <rFont val="Calibri"/>
        <family val="2"/>
        <scheme val="minor"/>
      </rPr>
      <t>COLORED NO TEXTURE:</t>
    </r>
    <r>
      <rPr>
        <sz val="14"/>
        <color theme="1"/>
        <rFont val="Calibri"/>
        <family val="2"/>
        <scheme val="minor"/>
      </rPr>
      <t xml:space="preserve"> 
COLOUR ONLY and NO TEXTURE available for every single shape and colour of our catalogue. The attention to details SIMPL is known for, with (more) simpl look.</t>
    </r>
  </si>
  <si>
    <r>
      <rPr>
        <b/>
        <sz val="14"/>
        <color theme="1"/>
        <rFont val="Calibri"/>
        <family val="2"/>
        <scheme val="minor"/>
      </rPr>
      <t xml:space="preserve">NATURAL TEXUTRE:
</t>
    </r>
    <r>
      <rPr>
        <sz val="14"/>
        <color theme="1"/>
        <rFont val="Calibri"/>
        <family val="2"/>
        <scheme val="minor"/>
      </rPr>
      <t>TRANSPARENT with FULL TEXTURE look for an elegant wood only finish available for every single shape of our catalogue.The high quality friction and attention to details SIMPL is known for, with (more) Simpl look.</t>
    </r>
  </si>
  <si>
    <r>
      <rPr>
        <b/>
        <sz val="14"/>
        <color theme="1"/>
        <rFont val="Calibri"/>
        <family val="2"/>
        <scheme val="minor"/>
      </rPr>
      <t xml:space="preserve">NATURAL NO TEXTURE:
</t>
    </r>
    <r>
      <rPr>
        <sz val="14"/>
        <color theme="1"/>
        <rFont val="Calibri"/>
        <family val="2"/>
        <scheme val="minor"/>
      </rPr>
      <t>TRANSPARENT and NO TEXTURE for an elegant wood only finish available for every single shape of our catalogue. The attention to details SIMPL is known for, with (more) Simpl look.</t>
    </r>
  </si>
  <si>
    <t>S/WB-9W-C</t>
  </si>
  <si>
    <t>S/WB-14W-C</t>
  </si>
  <si>
    <t>2x 27x22x14,5 cm</t>
  </si>
  <si>
    <t>2x 114x22x14,5 cm</t>
  </si>
  <si>
    <t>2x 50x38x27 cm</t>
  </si>
  <si>
    <t>2x 50x55,5x44,5 cm</t>
  </si>
  <si>
    <t>2x 66x55,5x44,5 cm</t>
  </si>
  <si>
    <t>2x 114x55,5x44,5 cm</t>
  </si>
  <si>
    <t>SHORT CRACK crack with ends 2x</t>
  </si>
  <si>
    <t>SHORT CRACK medium piece 2x</t>
  </si>
  <si>
    <t>2x 92x38x27 cm</t>
  </si>
  <si>
    <t>2x 60x38x27 cm</t>
  </si>
  <si>
    <t>description</t>
  </si>
  <si>
    <t>ENDS - small mirrored peices 2x</t>
  </si>
  <si>
    <t>ENDS - medium mirrored peices 2x</t>
  </si>
  <si>
    <t>ENDS - big mirrored peice 2X</t>
  </si>
  <si>
    <t>CRACK - HIGH pieces 2X</t>
  </si>
  <si>
    <t>CRACK - LOW pieces 2X</t>
  </si>
  <si>
    <t>CRACK - MEDIUM pieces 2X</t>
  </si>
  <si>
    <t>CONNECTION -  LOW to MEDIUM 2X</t>
  </si>
  <si>
    <t>CONNECTION - LOW to HIGH 2X</t>
  </si>
  <si>
    <t>CONNECTION - MEDIUM to HIGH 2X</t>
  </si>
  <si>
    <t>COMBO - CRACK + ENDS LOW</t>
  </si>
  <si>
    <t>COMBO - CRACK + ENDS MEDIUM</t>
  </si>
  <si>
    <t>RUBBER INSERT for piece S/WB-7W-C</t>
  </si>
  <si>
    <t>MEDIUM</t>
  </si>
  <si>
    <t>PROFILE</t>
  </si>
  <si>
    <t>LOW PROFILE</t>
  </si>
  <si>
    <t>MEDIUM PROFILE</t>
  </si>
  <si>
    <t>HIGH PROFILE</t>
  </si>
  <si>
    <t>CRACK GENERATOR PLYWOOD</t>
  </si>
  <si>
    <t>2x 114x22x14,5, 2x 27x22x14,5 cm</t>
  </si>
  <si>
    <t>S/WB-20W-C</t>
  </si>
  <si>
    <t>BROWN
RAL 8003</t>
  </si>
  <si>
    <t>Crack Generator PU</t>
  </si>
  <si>
    <t>10cm ball 
symbol for 
sizing is 
representing 
PU 
material</t>
  </si>
  <si>
    <t>S/WB-5-PU</t>
  </si>
  <si>
    <t>S/WB-7-PU</t>
  </si>
  <si>
    <t>no tex</t>
  </si>
  <si>
    <t>No tex.</t>
  </si>
  <si>
    <t>S/WB-1-PU</t>
  </si>
  <si>
    <t>S/WB-2NT-PU</t>
  </si>
  <si>
    <t>S/WB-3-PU</t>
  </si>
  <si>
    <t>S/WB-4NT-PU</t>
  </si>
  <si>
    <t>S/WB-6NT-PU</t>
  </si>
  <si>
    <t>SIMPL/WIDE BOYZ PU</t>
  </si>
  <si>
    <t>PCS IN SET</t>
  </si>
  <si>
    <t>ORDER NO.</t>
  </si>
  <si>
    <t>pcs in set</t>
  </si>
  <si>
    <t>RUBBER</t>
  </si>
  <si>
    <t>TEX./ NOTES</t>
  </si>
  <si>
    <t xml:space="preserve">SIMPL&amp;WIDE BOYZ PLYWOOD </t>
  </si>
  <si>
    <t>no of fix points</t>
  </si>
  <si>
    <t>notes</t>
  </si>
  <si>
    <t>white shine blue logo</t>
  </si>
  <si>
    <t>No tex. PU</t>
  </si>
  <si>
    <r>
      <t xml:space="preserve">No. of pcs. by </t>
    </r>
    <r>
      <rPr>
        <b/>
        <sz val="12"/>
        <color theme="1"/>
        <rFont val="Calibri"/>
        <family val="2"/>
        <scheme val="minor"/>
      </rPr>
      <t>SIZE</t>
    </r>
    <r>
      <rPr>
        <sz val="12"/>
        <color theme="1"/>
        <rFont val="Calibri"/>
        <family val="2"/>
        <scheme val="minor"/>
      </rPr>
      <t xml:space="preserve"> - GRP/plywood
</t>
    </r>
    <r>
      <rPr>
        <b/>
        <sz val="12"/>
        <color theme="1"/>
        <rFont val="Calibri"/>
        <family val="2"/>
        <scheme val="minor"/>
      </rPr>
      <t>SIZE</t>
    </r>
  </si>
  <si>
    <r>
      <t>No. of pcs. by</t>
    </r>
    <r>
      <rPr>
        <b/>
        <sz val="12"/>
        <color theme="1"/>
        <rFont val="Calibri"/>
        <family val="2"/>
        <scheme val="minor"/>
      </rPr>
      <t xml:space="preserve"> SIZE</t>
    </r>
    <r>
      <rPr>
        <sz val="12"/>
        <color theme="1"/>
        <rFont val="Calibri"/>
        <family val="2"/>
        <scheme val="minor"/>
      </rPr>
      <t xml:space="preserve"> - PU
</t>
    </r>
    <r>
      <rPr>
        <b/>
        <sz val="12"/>
        <color theme="1"/>
        <rFont val="Calibri"/>
        <family val="2"/>
        <scheme val="minor"/>
      </rPr>
      <t>SIZE</t>
    </r>
  </si>
  <si>
    <t>Footholds</t>
  </si>
  <si>
    <t>PU holds</t>
  </si>
  <si>
    <t>ORDER COMPLETED</t>
  </si>
  <si>
    <t>NO. OF PALETTES</t>
  </si>
  <si>
    <t>SIMPL PLYWOOD</t>
  </si>
  <si>
    <t>ORDER COMPLETED:</t>
  </si>
  <si>
    <t>NO.OF BOXES:</t>
  </si>
  <si>
    <t>no.of pcs in set</t>
  </si>
  <si>
    <t>no of pcs in set</t>
  </si>
  <si>
    <t>52x21x8,5 cm</t>
  </si>
  <si>
    <t>order list: feb.2026</t>
  </si>
  <si>
    <t>53x20x2,4 cm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</si>
</sst>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164" formatCode="#,##0.00_ ;\-#,##0.00\ "/>
    <numFmt numFmtId="165" formatCode="_-[$€-2]\ * #,##0.00_-;\-[$€-2]\ * #,##0.00_-;_-[$€-2]\ * &quot;-&quot;??_-;_-@_-"/>
    <numFmt numFmtId="166" formatCode="#,##0_ ;\-#,##0\ "/>
    <numFmt numFmtId="167" formatCode="_-* #,##0.00\ [$€-424]_-;\-* #,##0.00\ [$€-424]_-;_-* &quot;-&quot;??\ [$€-424]_-;_-@_-"/>
    <numFmt numFmtId="168" formatCode="#,##0.00\ &quot;€&quot;"/>
    <numFmt numFmtId="169" formatCode="0.0"/>
  </numFmts>
  <fonts count="90"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238"/>
      <scheme val="minor"/>
    </font>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8"/>
      <name val="Calibri"/>
      <family val="2"/>
      <scheme val="minor"/>
    </font>
    <font>
      <b/>
      <sz val="12"/>
      <color theme="1"/>
      <name val="Calibri"/>
      <family val="2"/>
      <scheme val="minor"/>
    </font>
    <font>
      <sz val="16"/>
      <color theme="1"/>
      <name val="Calibri"/>
      <family val="2"/>
      <scheme val="minor"/>
    </font>
    <font>
      <sz val="12"/>
      <color theme="0"/>
      <name val="Calibri"/>
      <family val="2"/>
      <scheme val="minor"/>
    </font>
    <font>
      <sz val="12"/>
      <name val="Calibri"/>
      <family val="2"/>
      <scheme val="minor"/>
    </font>
    <font>
      <sz val="14"/>
      <color theme="1"/>
      <name val="Calibri"/>
      <family val="2"/>
      <scheme val="minor"/>
    </font>
    <font>
      <sz val="10"/>
      <color theme="1"/>
      <name val="Calibri"/>
      <family val="2"/>
      <scheme val="minor"/>
    </font>
    <font>
      <sz val="11"/>
      <color theme="1"/>
      <name val="Calibri"/>
      <family val="2"/>
      <scheme val="minor"/>
    </font>
    <font>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57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b/>
      <sz val="20"/>
      <color theme="1"/>
      <name val="Calibri"/>
      <family val="2"/>
      <scheme val="minor"/>
    </font>
    <font>
      <b/>
      <i/>
      <sz val="11"/>
      <color theme="1"/>
      <name val="Calibri"/>
      <family val="2"/>
      <scheme val="minor"/>
    </font>
    <font>
      <b/>
      <sz val="34"/>
      <color theme="1"/>
      <name val="Calibri"/>
      <family val="2"/>
      <scheme val="minor"/>
    </font>
    <font>
      <b/>
      <sz val="10"/>
      <color theme="1"/>
      <name val="Calibri"/>
      <family val="2"/>
      <scheme val="minor"/>
    </font>
    <font>
      <b/>
      <i/>
      <sz val="10"/>
      <color theme="1"/>
      <name val="Calibri"/>
      <family val="2"/>
      <scheme val="minor"/>
    </font>
    <font>
      <b/>
      <sz val="12"/>
      <color theme="0"/>
      <name val="Calibri"/>
      <family val="2"/>
      <scheme val="minor"/>
    </font>
    <font>
      <sz val="12"/>
      <color rgb="FFFF0000"/>
      <name val="Calibri"/>
      <family val="2"/>
      <scheme val="minor"/>
    </font>
    <font>
      <sz val="12"/>
      <color theme="0" tint="-0.34998626667073579"/>
      <name val="Calibri"/>
      <family val="2"/>
      <scheme val="minor"/>
    </font>
    <font>
      <sz val="14"/>
      <color theme="0" tint="-0.34998626667073579"/>
      <name val="Calibri"/>
      <family val="2"/>
      <scheme val="minor"/>
    </font>
    <font>
      <sz val="22"/>
      <name val="Calibri"/>
      <family val="2"/>
      <scheme val="minor"/>
    </font>
    <font>
      <sz val="10"/>
      <name val="Calibri"/>
      <family val="2"/>
      <scheme val="minor"/>
    </font>
    <font>
      <sz val="11"/>
      <name val="Calibri"/>
      <family val="2"/>
      <scheme val="minor"/>
    </font>
    <font>
      <b/>
      <sz val="11"/>
      <name val="Calibri"/>
      <family val="2"/>
      <scheme val="minor"/>
    </font>
    <font>
      <b/>
      <sz val="12"/>
      <name val="Calibri"/>
      <family val="2"/>
      <scheme val="minor"/>
    </font>
    <font>
      <i/>
      <sz val="10"/>
      <name val="Calibri"/>
      <family val="2"/>
      <scheme val="minor"/>
    </font>
    <font>
      <u/>
      <sz val="11"/>
      <name val="Calibri"/>
      <family val="2"/>
      <scheme val="minor"/>
    </font>
    <font>
      <sz val="12"/>
      <color theme="1"/>
      <name val="Calibri"/>
      <family val="2"/>
      <charset val="238"/>
      <scheme val="minor"/>
    </font>
    <font>
      <sz val="9"/>
      <color theme="1"/>
      <name val="Calibri"/>
      <family val="2"/>
      <scheme val="minor"/>
    </font>
    <font>
      <b/>
      <sz val="26"/>
      <color theme="1"/>
      <name val="Calibri"/>
      <family val="2"/>
      <scheme val="minor"/>
    </font>
    <font>
      <sz val="14"/>
      <name val="Calibri"/>
      <family val="2"/>
      <scheme val="minor"/>
    </font>
    <font>
      <b/>
      <sz val="16"/>
      <color theme="1"/>
      <name val="Calibri"/>
      <family val="2"/>
      <scheme val="minor"/>
    </font>
    <font>
      <b/>
      <sz val="14"/>
      <color theme="1"/>
      <name val="Calibri"/>
      <family val="2"/>
      <scheme val="minor"/>
    </font>
    <font>
      <b/>
      <sz val="14"/>
      <color theme="0" tint="-4.9989318521683403E-2"/>
      <name val="Calibri"/>
      <family val="2"/>
      <scheme val="minor"/>
    </font>
    <font>
      <b/>
      <sz val="14"/>
      <name val="Calibri"/>
      <family val="2"/>
      <scheme val="minor"/>
    </font>
    <font>
      <b/>
      <sz val="14"/>
      <color theme="0"/>
      <name val="Calibri"/>
      <family val="2"/>
      <scheme val="minor"/>
    </font>
    <font>
      <b/>
      <sz val="18"/>
      <color theme="1"/>
      <name val="Calibri"/>
      <family val="2"/>
      <scheme val="minor"/>
    </font>
    <font>
      <b/>
      <sz val="20"/>
      <color theme="0" tint="-0.34998626667073579"/>
      <name val="Calibri"/>
      <family val="2"/>
      <scheme val="minor"/>
    </font>
    <font>
      <sz val="12"/>
      <color theme="0" tint="-4.9989318521683403E-2"/>
      <name val="Calibri"/>
      <family val="2"/>
      <scheme val="minor"/>
    </font>
    <font>
      <b/>
      <sz val="12"/>
      <color theme="0" tint="-4.9989318521683403E-2"/>
      <name val="Calibri"/>
      <family val="2"/>
      <scheme val="minor"/>
    </font>
    <font>
      <b/>
      <sz val="16"/>
      <name val="Calibri"/>
      <family val="2"/>
      <scheme val="minor"/>
    </font>
    <font>
      <sz val="14"/>
      <color theme="0" tint="-4.9989318521683403E-2"/>
      <name val="Calibri"/>
      <family val="2"/>
      <scheme val="minor"/>
    </font>
    <font>
      <sz val="14"/>
      <color theme="0"/>
      <name val="Calibri"/>
      <family val="2"/>
      <scheme val="minor"/>
    </font>
    <font>
      <b/>
      <sz val="20"/>
      <name val="Calibri"/>
      <family val="2"/>
      <scheme val="minor"/>
    </font>
    <font>
      <sz val="14"/>
      <color rgb="FF000000"/>
      <name val="Calibri"/>
      <family val="2"/>
      <scheme val="minor"/>
    </font>
    <font>
      <sz val="16"/>
      <name val="Calibri"/>
      <family val="2"/>
      <scheme val="minor"/>
    </font>
    <font>
      <sz val="14"/>
      <color theme="9" tint="-0.249977111117893"/>
      <name val="Calibri"/>
      <family val="2"/>
      <scheme val="minor"/>
    </font>
    <font>
      <sz val="12"/>
      <color theme="9" tint="-0.249977111117893"/>
      <name val="Calibri"/>
      <family val="2"/>
      <scheme val="minor"/>
    </font>
    <font>
      <sz val="14"/>
      <color rgb="FFFF0000"/>
      <name val="Calibri"/>
      <family val="2"/>
      <scheme val="minor"/>
    </font>
    <font>
      <sz val="12"/>
      <name val="Arial"/>
      <family val="2"/>
    </font>
    <font>
      <sz val="10"/>
      <color theme="0"/>
      <name val="Calibri"/>
      <family val="2"/>
      <scheme val="minor"/>
    </font>
    <font>
      <sz val="18"/>
      <color rgb="FFFF0000"/>
      <name val="Calibri"/>
      <family val="2"/>
      <scheme val="minor"/>
    </font>
    <font>
      <b/>
      <sz val="9"/>
      <name val="Calibri"/>
      <family val="2"/>
      <scheme val="minor"/>
    </font>
    <font>
      <b/>
      <sz val="11"/>
      <color theme="1"/>
      <name val="Calibri"/>
      <family val="2"/>
      <scheme val="minor"/>
    </font>
    <font>
      <sz val="14"/>
      <color theme="7"/>
      <name val="Calibri"/>
      <family val="2"/>
      <scheme val="minor"/>
    </font>
    <font>
      <b/>
      <sz val="24"/>
      <color theme="1"/>
      <name val="Calibri"/>
      <family val="2"/>
      <scheme val="minor"/>
    </font>
    <font>
      <sz val="12"/>
      <color theme="0" tint="-0.14999847407452621"/>
      <name val="Calibri"/>
      <family val="2"/>
      <scheme val="minor"/>
    </font>
    <font>
      <sz val="14"/>
      <color rgb="FF0887DE"/>
      <name val="Calibri"/>
      <family val="2"/>
      <scheme val="minor"/>
    </font>
    <font>
      <sz val="14"/>
      <color theme="5" tint="-0.249977111117893"/>
      <name val="Calibri"/>
      <family val="2"/>
      <scheme val="minor"/>
    </font>
    <font>
      <sz val="16"/>
      <color theme="4"/>
      <name val="Calibri"/>
      <family val="2"/>
      <scheme val="minor"/>
    </font>
    <font>
      <b/>
      <i/>
      <sz val="16"/>
      <color theme="1"/>
      <name val="Calibri"/>
      <family val="2"/>
      <scheme val="minor"/>
    </font>
    <font>
      <sz val="14"/>
      <color rgb="FF0070C0"/>
      <name val="Calibri"/>
      <family val="2"/>
      <scheme val="minor"/>
    </font>
    <font>
      <b/>
      <sz val="14"/>
      <color rgb="FFFF0000"/>
      <name val="Calibri"/>
      <family val="2"/>
      <scheme val="minor"/>
    </font>
    <font>
      <sz val="8"/>
      <color theme="1"/>
      <name val="Calibri"/>
      <family val="2"/>
      <scheme val="minor"/>
    </font>
    <font>
      <sz val="11"/>
      <color theme="9" tint="-0.249977111117893"/>
      <name val="Calibri"/>
      <family val="2"/>
      <scheme val="minor"/>
    </font>
    <font>
      <sz val="9"/>
      <name val="Calibri"/>
      <family val="2"/>
      <scheme val="minor"/>
    </font>
    <font>
      <sz val="7"/>
      <color rgb="FFFF0000"/>
      <name val="Calibri"/>
      <family val="2"/>
      <scheme val="minor"/>
    </font>
  </fonts>
  <fills count="69">
    <fill>
      <patternFill patternType="none"/>
    </fill>
    <fill>
      <patternFill patternType="gray125"/>
    </fill>
    <fill>
      <patternFill patternType="solid">
        <fgColor theme="1" tint="0.249977111117893"/>
        <bgColor indexed="64"/>
      </patternFill>
    </fill>
    <fill>
      <patternFill patternType="solid">
        <fgColor rgb="FFFF0000"/>
        <bgColor indexed="64"/>
      </patternFill>
    </fill>
    <fill>
      <patternFill patternType="solid">
        <fgColor theme="0"/>
        <bgColor indexed="64"/>
      </patternFill>
    </fill>
    <fill>
      <patternFill patternType="solid">
        <fgColor rgb="FF00CC00"/>
        <bgColor indexed="64"/>
      </patternFill>
    </fill>
    <fill>
      <patternFill patternType="solid">
        <fgColor rgb="FF7030A0"/>
        <bgColor indexed="64"/>
      </patternFill>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77F20"/>
        <bgColor indexed="64"/>
      </patternFill>
    </fill>
    <fill>
      <patternFill patternType="solid">
        <fgColor rgb="FFFF66FF"/>
        <bgColor indexed="64"/>
      </patternFill>
    </fill>
    <fill>
      <patternFill patternType="solid">
        <fgColor rgb="FF00CBD9"/>
        <bgColor indexed="64"/>
      </patternFill>
    </fill>
    <fill>
      <patternFill patternType="solid">
        <fgColor rgb="FFC21AA0"/>
        <bgColor indexed="64"/>
      </patternFill>
    </fill>
    <fill>
      <patternFill patternType="solid">
        <fgColor rgb="FF538DD5"/>
        <bgColor indexed="64"/>
      </patternFill>
    </fill>
    <fill>
      <patternFill patternType="solid">
        <fgColor rgb="FFA6A6A6"/>
        <bgColor indexed="64"/>
      </patternFill>
    </fill>
    <fill>
      <patternFill patternType="solid">
        <fgColor rgb="FFE26E0E"/>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FF61B4"/>
        <bgColor indexed="64"/>
      </patternFill>
    </fill>
    <fill>
      <patternFill patternType="solid">
        <fgColor rgb="FFF99A1C"/>
        <bgColor indexed="64"/>
      </patternFill>
    </fill>
    <fill>
      <patternFill patternType="solid">
        <fgColor rgb="FF57BC2E"/>
        <bgColor indexed="64"/>
      </patternFill>
    </fill>
    <fill>
      <patternFill patternType="solid">
        <fgColor rgb="FF0887DE"/>
        <bgColor indexed="64"/>
      </patternFill>
    </fill>
    <fill>
      <patternFill patternType="solid">
        <fgColor rgb="FFF6E726"/>
        <bgColor indexed="64"/>
      </patternFill>
    </fill>
    <fill>
      <patternFill patternType="solid">
        <fgColor rgb="FFDB4531"/>
        <bgColor indexed="64"/>
      </patternFill>
    </fill>
    <fill>
      <patternFill patternType="solid">
        <fgColor theme="0" tint="-4.9989318521683403E-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rgb="FF00B050"/>
        <bgColor indexed="64"/>
      </patternFill>
    </fill>
    <fill>
      <patternFill patternType="solid">
        <fgColor rgb="FFDFE0A8"/>
        <bgColor indexed="64"/>
      </patternFill>
    </fill>
    <fill>
      <patternFill patternType="solid">
        <fgColor theme="1"/>
        <bgColor indexed="64"/>
      </patternFill>
    </fill>
    <fill>
      <patternFill patternType="solid">
        <fgColor theme="8" tint="0.59999389629810485"/>
        <bgColor indexed="64"/>
      </patternFill>
    </fill>
    <fill>
      <patternFill patternType="solid">
        <fgColor theme="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rgb="FF825A3B"/>
        <bgColor indexed="64"/>
      </patternFill>
    </fill>
    <fill>
      <patternFill patternType="solid">
        <fgColor theme="5" tint="0.79998168889431442"/>
        <bgColor indexed="64"/>
      </patternFill>
    </fill>
  </fills>
  <borders count="40">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thin">
        <color auto="1"/>
      </left>
      <right/>
      <top style="thin">
        <color auto="1"/>
      </top>
      <bottom/>
      <diagonal/>
    </border>
    <border>
      <left/>
      <right style="thin">
        <color indexed="64"/>
      </right>
      <top style="thin">
        <color indexed="64"/>
      </top>
      <bottom/>
      <diagonal/>
    </border>
    <border>
      <left style="thin">
        <color auto="1"/>
      </left>
      <right/>
      <top/>
      <bottom style="thin">
        <color auto="1"/>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auto="1"/>
      </top>
      <bottom style="thin">
        <color auto="1"/>
      </bottom>
      <diagonal/>
    </border>
    <border>
      <left style="medium">
        <color indexed="64"/>
      </left>
      <right style="thin">
        <color indexed="64"/>
      </right>
      <top style="medium">
        <color indexed="64"/>
      </top>
      <bottom style="thin">
        <color auto="1"/>
      </bottom>
      <diagonal/>
    </border>
    <border>
      <left style="thin">
        <color indexed="64"/>
      </left>
      <right style="medium">
        <color indexed="64"/>
      </right>
      <top style="medium">
        <color indexed="64"/>
      </top>
      <bottom style="thin">
        <color auto="1"/>
      </bottom>
      <diagonal/>
    </border>
    <border>
      <left style="thin">
        <color indexed="64"/>
      </left>
      <right style="medium">
        <color indexed="64"/>
      </right>
      <top style="thin">
        <color auto="1"/>
      </top>
      <bottom style="thin">
        <color auto="1"/>
      </bottom>
      <diagonal/>
    </border>
    <border>
      <left style="medium">
        <color indexed="64"/>
      </left>
      <right style="thin">
        <color indexed="64"/>
      </right>
      <top style="thin">
        <color auto="1"/>
      </top>
      <bottom style="medium">
        <color indexed="64"/>
      </bottom>
      <diagonal/>
    </border>
    <border>
      <left style="thin">
        <color indexed="64"/>
      </left>
      <right style="medium">
        <color indexed="64"/>
      </right>
      <top style="thin">
        <color auto="1"/>
      </top>
      <bottom style="medium">
        <color indexed="64"/>
      </bottom>
      <diagonal/>
    </border>
    <border>
      <left style="thin">
        <color indexed="64"/>
      </left>
      <right/>
      <top style="medium">
        <color indexed="64"/>
      </top>
      <bottom style="thin">
        <color auto="1"/>
      </bottom>
      <diagonal/>
    </border>
    <border>
      <left style="thin">
        <color auto="1"/>
      </left>
      <right/>
      <top style="thin">
        <color auto="1"/>
      </top>
      <bottom style="medium">
        <color indexed="64"/>
      </bottom>
      <diagonal/>
    </border>
    <border>
      <left style="thin">
        <color auto="1"/>
      </left>
      <right style="thin">
        <color auto="1"/>
      </right>
      <top style="medium">
        <color indexed="64"/>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medium">
        <color indexed="64"/>
      </right>
      <top style="thin">
        <color auto="1"/>
      </top>
      <bottom style="medium">
        <color indexed="64"/>
      </bottom>
      <diagonal/>
    </border>
  </borders>
  <cellStyleXfs count="543">
    <xf numFmtId="0" fontId="0" fillId="0" borderId="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167" fontId="7" fillId="0" borderId="0"/>
    <xf numFmtId="44" fontId="7" fillId="0" borderId="0" applyFon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44" fontId="6" fillId="0" borderId="0" applyFont="0" applyFill="0" applyBorder="0" applyAlignment="0" applyProtection="0"/>
    <xf numFmtId="9" fontId="6" fillId="0" borderId="0" applyFon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8" fillId="0" borderId="0" applyNumberFormat="0" applyFill="0" applyBorder="0" applyAlignment="0" applyProtection="0"/>
    <xf numFmtId="0" fontId="19" fillId="0" borderId="7" applyNumberFormat="0" applyFill="0" applyAlignment="0" applyProtection="0"/>
    <xf numFmtId="0" fontId="20" fillId="0" borderId="8" applyNumberFormat="0" applyFill="0" applyAlignment="0" applyProtection="0"/>
    <xf numFmtId="0" fontId="21" fillId="0" borderId="9" applyNumberFormat="0" applyFill="0" applyAlignment="0" applyProtection="0"/>
    <xf numFmtId="0" fontId="21" fillId="0" borderId="0" applyNumberFormat="0" applyFill="0" applyBorder="0" applyAlignment="0" applyProtection="0"/>
    <xf numFmtId="0" fontId="22" fillId="8" borderId="0" applyNumberFormat="0" applyBorder="0" applyAlignment="0" applyProtection="0"/>
    <xf numFmtId="0" fontId="23" fillId="9" borderId="0" applyNumberFormat="0" applyBorder="0" applyAlignment="0" applyProtection="0"/>
    <xf numFmtId="0" fontId="24" fillId="10" borderId="0" applyNumberFormat="0" applyBorder="0" applyAlignment="0" applyProtection="0"/>
    <xf numFmtId="0" fontId="25" fillId="11" borderId="10" applyNumberFormat="0" applyAlignment="0" applyProtection="0"/>
    <xf numFmtId="0" fontId="26" fillId="12" borderId="11" applyNumberFormat="0" applyAlignment="0" applyProtection="0"/>
    <xf numFmtId="0" fontId="27" fillId="12" borderId="10" applyNumberFormat="0" applyAlignment="0" applyProtection="0"/>
    <xf numFmtId="0" fontId="28" fillId="0" borderId="12" applyNumberFormat="0" applyFill="0" applyAlignment="0" applyProtection="0"/>
    <xf numFmtId="0" fontId="29" fillId="13" borderId="13"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15" applyNumberFormat="0" applyFill="0" applyAlignment="0" applyProtection="0"/>
    <xf numFmtId="0" fontId="33"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33"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33"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33"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33"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33" fillId="35"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5" fillId="38" borderId="0" applyNumberFormat="0" applyBorder="0" applyAlignment="0" applyProtection="0"/>
    <xf numFmtId="0" fontId="5" fillId="0" borderId="0"/>
    <xf numFmtId="0" fontId="5" fillId="14" borderId="14" applyNumberFormat="0" applyFont="0" applyAlignment="0" applyProtection="0"/>
    <xf numFmtId="167" fontId="6" fillId="0" borderId="0"/>
    <xf numFmtId="0" fontId="6" fillId="0" borderId="0"/>
  </cellStyleXfs>
  <cellXfs count="742">
    <xf numFmtId="0" fontId="0" fillId="0" borderId="0" xfId="0"/>
    <xf numFmtId="0" fontId="0" fillId="0" borderId="0" xfId="317" applyNumberFormat="1" applyFont="1" applyAlignment="1">
      <alignment horizontal="center" vertical="center"/>
    </xf>
    <xf numFmtId="1" fontId="0" fillId="0" borderId="0" xfId="317" applyNumberFormat="1" applyFont="1" applyAlignment="1">
      <alignment horizontal="center" vertical="center"/>
    </xf>
    <xf numFmtId="0" fontId="14" fillId="0" borderId="0" xfId="0" applyFont="1"/>
    <xf numFmtId="0" fontId="0" fillId="0" borderId="0" xfId="0" applyAlignment="1">
      <alignment horizontal="center" vertical="center"/>
    </xf>
    <xf numFmtId="9" fontId="0" fillId="0" borderId="0" xfId="494" applyFont="1"/>
    <xf numFmtId="0" fontId="11" fillId="0" borderId="0" xfId="0" applyFont="1" applyAlignment="1">
      <alignment horizontal="right" vertical="center"/>
    </xf>
    <xf numFmtId="0" fontId="11" fillId="0" borderId="0" xfId="0" applyFont="1" applyAlignment="1">
      <alignment horizontal="center" vertical="center"/>
    </xf>
    <xf numFmtId="0" fontId="16" fillId="0" borderId="0" xfId="0" applyFont="1" applyAlignment="1">
      <alignment wrapText="1"/>
    </xf>
    <xf numFmtId="0" fontId="6" fillId="0" borderId="0" xfId="317" applyNumberFormat="1" applyFont="1" applyAlignment="1">
      <alignment horizontal="center" vertical="center"/>
    </xf>
    <xf numFmtId="0" fontId="13" fillId="4" borderId="0" xfId="317" applyNumberFormat="1" applyFont="1" applyFill="1" applyAlignment="1">
      <alignment horizontal="center" vertical="center"/>
    </xf>
    <xf numFmtId="0" fontId="17" fillId="0" borderId="1" xfId="317" applyNumberFormat="1" applyFont="1" applyBorder="1" applyAlignment="1">
      <alignment horizontal="center" vertical="center"/>
    </xf>
    <xf numFmtId="1" fontId="16" fillId="0" borderId="0" xfId="317" applyNumberFormat="1" applyFont="1" applyAlignment="1">
      <alignment horizontal="center" vertical="top"/>
    </xf>
    <xf numFmtId="1" fontId="17" fillId="0" borderId="0" xfId="317" applyNumberFormat="1" applyFont="1" applyAlignment="1">
      <alignment horizontal="right" vertical="center"/>
    </xf>
    <xf numFmtId="0" fontId="11" fillId="0" borderId="18" xfId="317" applyNumberFormat="1" applyFont="1" applyBorder="1" applyAlignment="1">
      <alignment horizontal="center" vertical="center"/>
    </xf>
    <xf numFmtId="1" fontId="34" fillId="0" borderId="0" xfId="317" applyNumberFormat="1" applyFont="1" applyAlignment="1">
      <alignment horizontal="left" vertical="center"/>
    </xf>
    <xf numFmtId="1" fontId="11" fillId="0" borderId="0" xfId="317" applyNumberFormat="1" applyFont="1" applyAlignment="1">
      <alignment horizontal="center" vertical="center"/>
    </xf>
    <xf numFmtId="1" fontId="6" fillId="0" borderId="0" xfId="317" applyNumberFormat="1" applyFont="1" applyAlignment="1">
      <alignment horizontal="center" vertical="center"/>
    </xf>
    <xf numFmtId="0" fontId="11" fillId="0" borderId="19" xfId="317" applyNumberFormat="1" applyFont="1" applyBorder="1" applyAlignment="1">
      <alignment horizontal="center" vertical="center"/>
    </xf>
    <xf numFmtId="1" fontId="6" fillId="0" borderId="17" xfId="317" applyNumberFormat="1" applyFont="1" applyBorder="1" applyAlignment="1">
      <alignment horizontal="center" vertical="center"/>
    </xf>
    <xf numFmtId="2" fontId="6" fillId="0" borderId="0" xfId="317" applyNumberFormat="1" applyFont="1" applyAlignment="1">
      <alignment vertical="center"/>
    </xf>
    <xf numFmtId="0" fontId="38" fillId="4" borderId="1" xfId="317" applyNumberFormat="1" applyFont="1" applyFill="1" applyBorder="1" applyAlignment="1">
      <alignment horizontal="center" vertical="center" wrapText="1"/>
    </xf>
    <xf numFmtId="1" fontId="6" fillId="0" borderId="0" xfId="317" applyNumberFormat="1" applyFont="1" applyAlignment="1">
      <alignment horizontal="center"/>
    </xf>
    <xf numFmtId="0" fontId="6" fillId="0" borderId="0" xfId="317" applyNumberFormat="1" applyFont="1" applyAlignment="1">
      <alignment horizontal="center"/>
    </xf>
    <xf numFmtId="1" fontId="37" fillId="0" borderId="1" xfId="317" applyNumberFormat="1" applyFont="1" applyBorder="1" applyAlignment="1">
      <alignment horizontal="center" vertical="center" wrapText="1"/>
    </xf>
    <xf numFmtId="1" fontId="37" fillId="0" borderId="17" xfId="317" applyNumberFormat="1" applyFont="1" applyBorder="1" applyAlignment="1">
      <alignment horizontal="center" vertical="center"/>
    </xf>
    <xf numFmtId="1" fontId="37" fillId="0" borderId="1" xfId="317" applyNumberFormat="1" applyFont="1" applyBorder="1" applyAlignment="1">
      <alignment horizontal="center" vertical="center"/>
    </xf>
    <xf numFmtId="0" fontId="12" fillId="0" borderId="0" xfId="0" applyFont="1"/>
    <xf numFmtId="0" fontId="41" fillId="7" borderId="0" xfId="0" applyFont="1" applyFill="1"/>
    <xf numFmtId="0" fontId="15" fillId="0" borderId="0" xfId="0" applyFont="1" applyAlignment="1">
      <alignment horizontal="center" wrapText="1"/>
    </xf>
    <xf numFmtId="0" fontId="41" fillId="0" borderId="0" xfId="0" applyFont="1"/>
    <xf numFmtId="0" fontId="42" fillId="0" borderId="0" xfId="0" applyFont="1"/>
    <xf numFmtId="0" fontId="40" fillId="0" borderId="0" xfId="0" applyFont="1" applyAlignment="1">
      <alignment horizontal="center"/>
    </xf>
    <xf numFmtId="1" fontId="14" fillId="0" borderId="0" xfId="317" applyNumberFormat="1" applyFont="1" applyAlignment="1">
      <alignment vertical="center"/>
    </xf>
    <xf numFmtId="0" fontId="14" fillId="0" borderId="0" xfId="317" applyNumberFormat="1" applyFont="1" applyAlignment="1">
      <alignment horizontal="center" vertical="center"/>
    </xf>
    <xf numFmtId="0" fontId="45" fillId="0" borderId="1" xfId="317" applyNumberFormat="1" applyFont="1" applyBorder="1" applyAlignment="1">
      <alignment horizontal="center" vertical="center"/>
    </xf>
    <xf numFmtId="0" fontId="46" fillId="0" borderId="1" xfId="317" applyNumberFormat="1" applyFont="1" applyBorder="1" applyAlignment="1">
      <alignment horizontal="center" vertical="center"/>
    </xf>
    <xf numFmtId="0" fontId="47" fillId="0" borderId="1" xfId="317" applyNumberFormat="1" applyFont="1" applyBorder="1" applyAlignment="1">
      <alignment horizontal="center" vertical="center"/>
    </xf>
    <xf numFmtId="0" fontId="45" fillId="0" borderId="0" xfId="317" applyNumberFormat="1" applyFont="1" applyAlignment="1">
      <alignment horizontal="center" vertical="center"/>
    </xf>
    <xf numFmtId="0" fontId="47" fillId="0" borderId="0" xfId="317" applyNumberFormat="1" applyFont="1" applyAlignment="1">
      <alignment horizontal="center" vertical="center"/>
    </xf>
    <xf numFmtId="0" fontId="44" fillId="0" borderId="0" xfId="0" applyFont="1"/>
    <xf numFmtId="0" fontId="48" fillId="0" borderId="0" xfId="0" applyFont="1" applyAlignment="1">
      <alignment horizontal="right"/>
    </xf>
    <xf numFmtId="0" fontId="44" fillId="0" borderId="0" xfId="0" applyFont="1" applyAlignment="1">
      <alignment horizontal="right"/>
    </xf>
    <xf numFmtId="0" fontId="14" fillId="0" borderId="2" xfId="0" applyFont="1" applyBorder="1" applyAlignment="1">
      <alignment horizontal="right"/>
    </xf>
    <xf numFmtId="0" fontId="14" fillId="0" borderId="2" xfId="317" applyNumberFormat="1" applyFont="1" applyBorder="1" applyAlignment="1">
      <alignment horizontal="center" vertical="center"/>
    </xf>
    <xf numFmtId="0" fontId="49" fillId="0" borderId="2" xfId="0" applyFont="1" applyBorder="1"/>
    <xf numFmtId="0" fontId="14" fillId="0" borderId="3" xfId="0" applyFont="1" applyBorder="1"/>
    <xf numFmtId="0" fontId="14" fillId="0" borderId="3" xfId="317" applyNumberFormat="1" applyFont="1" applyBorder="1" applyAlignment="1">
      <alignment horizontal="center" vertical="center"/>
    </xf>
    <xf numFmtId="1" fontId="13" fillId="0" borderId="1" xfId="317" applyNumberFormat="1" applyFont="1" applyBorder="1" applyAlignment="1">
      <alignment horizontal="center" vertical="center"/>
    </xf>
    <xf numFmtId="0" fontId="13" fillId="0" borderId="0" xfId="317" applyNumberFormat="1" applyFont="1" applyAlignment="1">
      <alignment horizontal="center" vertical="center"/>
    </xf>
    <xf numFmtId="0" fontId="0" fillId="0" borderId="0" xfId="0" applyAlignment="1">
      <alignment horizontal="left" vertical="center"/>
    </xf>
    <xf numFmtId="0" fontId="0" fillId="0" borderId="0" xfId="0" applyAlignment="1">
      <alignment horizontal="left"/>
    </xf>
    <xf numFmtId="0" fontId="0" fillId="0" borderId="0" xfId="0" applyAlignment="1">
      <alignment vertical="center"/>
    </xf>
    <xf numFmtId="0" fontId="0" fillId="0" borderId="0" xfId="0" applyAlignment="1">
      <alignment horizontal="right"/>
    </xf>
    <xf numFmtId="0" fontId="0" fillId="0" borderId="2" xfId="0" applyBorder="1" applyAlignment="1">
      <alignment horizontal="center" vertical="center"/>
    </xf>
    <xf numFmtId="0" fontId="0" fillId="0" borderId="0" xfId="317" applyNumberFormat="1" applyFont="1" applyAlignment="1">
      <alignment horizontal="left"/>
    </xf>
    <xf numFmtId="2" fontId="17" fillId="0" borderId="17" xfId="317" applyNumberFormat="1" applyFont="1" applyBorder="1" applyAlignment="1">
      <alignment horizontal="center" vertical="center"/>
    </xf>
    <xf numFmtId="0" fontId="35" fillId="0" borderId="0" xfId="317" applyNumberFormat="1" applyFont="1" applyAlignment="1">
      <alignment horizontal="center" vertical="center" wrapText="1"/>
    </xf>
    <xf numFmtId="1" fontId="36" fillId="0" borderId="0" xfId="317" applyNumberFormat="1" applyFont="1" applyAlignment="1">
      <alignment horizontal="left"/>
    </xf>
    <xf numFmtId="0" fontId="51" fillId="0" borderId="1" xfId="541" applyNumberFormat="1" applyFont="1" applyBorder="1" applyAlignment="1">
      <alignment horizontal="center" vertical="center" wrapText="1"/>
    </xf>
    <xf numFmtId="1" fontId="50" fillId="0" borderId="0" xfId="317" applyNumberFormat="1" applyFont="1" applyAlignment="1">
      <alignment horizontal="center" vertical="center"/>
    </xf>
    <xf numFmtId="2" fontId="0" fillId="0" borderId="0" xfId="0" applyNumberFormat="1" applyAlignment="1">
      <alignment horizontal="center" vertical="center"/>
    </xf>
    <xf numFmtId="0" fontId="40" fillId="4" borderId="0" xfId="0" applyFont="1" applyFill="1" applyAlignment="1">
      <alignment horizontal="center" vertical="center"/>
    </xf>
    <xf numFmtId="0" fontId="15" fillId="0" borderId="0" xfId="0" applyFont="1" applyAlignment="1">
      <alignment horizontal="center" vertical="center"/>
    </xf>
    <xf numFmtId="0" fontId="54" fillId="0" borderId="0" xfId="0" applyFont="1" applyAlignment="1">
      <alignment horizontal="center" vertical="center"/>
    </xf>
    <xf numFmtId="0" fontId="41" fillId="0" borderId="0" xfId="0" applyFont="1" applyAlignment="1">
      <alignment horizontal="center" vertical="center"/>
    </xf>
    <xf numFmtId="0" fontId="55" fillId="0" borderId="0" xfId="0" applyFont="1" applyAlignment="1">
      <alignment horizontal="center" vertical="center" wrapText="1"/>
    </xf>
    <xf numFmtId="0" fontId="55" fillId="4" borderId="0" xfId="0" applyFont="1" applyFill="1" applyAlignment="1">
      <alignment horizontal="center" vertical="center"/>
    </xf>
    <xf numFmtId="0" fontId="54" fillId="4" borderId="0" xfId="0" applyFont="1" applyFill="1" applyAlignment="1">
      <alignment horizontal="center" vertical="center"/>
    </xf>
    <xf numFmtId="0" fontId="15" fillId="4" borderId="0" xfId="0" applyFont="1" applyFill="1" applyAlignment="1">
      <alignment horizontal="center" vertical="center"/>
    </xf>
    <xf numFmtId="0" fontId="15" fillId="4" borderId="0" xfId="0" applyFont="1" applyFill="1" applyAlignment="1">
      <alignment horizontal="center" vertical="center" wrapText="1"/>
    </xf>
    <xf numFmtId="0" fontId="0" fillId="4" borderId="0" xfId="0" applyFill="1" applyAlignment="1">
      <alignment textRotation="90"/>
    </xf>
    <xf numFmtId="0" fontId="15" fillId="46" borderId="0" xfId="0" applyFont="1" applyFill="1" applyAlignment="1">
      <alignment horizontal="center" vertical="center"/>
    </xf>
    <xf numFmtId="0" fontId="15" fillId="46" borderId="0" xfId="0" applyFont="1" applyFill="1" applyAlignment="1">
      <alignment horizontal="center" vertical="center" wrapText="1"/>
    </xf>
    <xf numFmtId="0" fontId="41" fillId="47" borderId="0" xfId="0" applyFont="1" applyFill="1"/>
    <xf numFmtId="0" fontId="11" fillId="4" borderId="0" xfId="0" applyFont="1" applyFill="1" applyAlignment="1">
      <alignment horizontal="center" vertical="center" textRotation="90"/>
    </xf>
    <xf numFmtId="0" fontId="60" fillId="0" borderId="0" xfId="0" applyFont="1" applyAlignment="1">
      <alignment horizontal="center" vertical="center"/>
    </xf>
    <xf numFmtId="0" fontId="60" fillId="47" borderId="0" xfId="0" applyFont="1" applyFill="1" applyAlignment="1">
      <alignment horizontal="center" vertical="center"/>
    </xf>
    <xf numFmtId="0" fontId="34" fillId="0" borderId="0" xfId="0" applyFont="1" applyAlignment="1">
      <alignment horizontal="center" vertical="center"/>
    </xf>
    <xf numFmtId="0" fontId="11" fillId="46" borderId="1" xfId="0" applyFont="1" applyFill="1" applyBorder="1" applyAlignment="1">
      <alignment horizontal="center" vertical="center"/>
    </xf>
    <xf numFmtId="0" fontId="11" fillId="4" borderId="0" xfId="0" applyFont="1" applyFill="1" applyAlignment="1">
      <alignment horizontal="center" vertical="center"/>
    </xf>
    <xf numFmtId="0" fontId="0" fillId="4" borderId="0" xfId="0" applyFill="1" applyAlignment="1">
      <alignment horizontal="center" vertical="center"/>
    </xf>
    <xf numFmtId="165" fontId="53" fillId="0" borderId="0" xfId="0" applyNumberFormat="1" applyFont="1" applyAlignment="1">
      <alignment horizontal="center" vertical="center"/>
    </xf>
    <xf numFmtId="165" fontId="0" fillId="0" borderId="0" xfId="0" applyNumberFormat="1" applyAlignment="1">
      <alignment horizontal="center" vertical="center"/>
    </xf>
    <xf numFmtId="166" fontId="0" fillId="0" borderId="4" xfId="0" applyNumberForma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46" borderId="26" xfId="0" applyFill="1" applyBorder="1" applyAlignment="1" applyProtection="1">
      <alignment horizontal="center" vertical="center"/>
      <protection locked="0"/>
    </xf>
    <xf numFmtId="0" fontId="0" fillId="46" borderId="4" xfId="0" applyFill="1" applyBorder="1" applyAlignment="1" applyProtection="1">
      <alignment horizontal="center" vertical="center"/>
      <protection locked="0"/>
    </xf>
    <xf numFmtId="0" fontId="0" fillId="46" borderId="25" xfId="0" applyFill="1" applyBorder="1" applyAlignment="1" applyProtection="1">
      <alignment horizontal="center" vertical="center"/>
      <protection locked="0"/>
    </xf>
    <xf numFmtId="165" fontId="53" fillId="46" borderId="0" xfId="0" applyNumberFormat="1" applyFont="1" applyFill="1" applyAlignment="1">
      <alignment horizontal="center" vertical="center"/>
    </xf>
    <xf numFmtId="0" fontId="55" fillId="4" borderId="0" xfId="0" applyFont="1" applyFill="1" applyAlignment="1">
      <alignment horizontal="center" vertical="center" wrapText="1"/>
    </xf>
    <xf numFmtId="0" fontId="62" fillId="4" borderId="0" xfId="0" applyFont="1" applyFill="1" applyAlignment="1">
      <alignment horizontal="center" vertical="center"/>
    </xf>
    <xf numFmtId="0" fontId="39" fillId="4" borderId="0" xfId="0" applyFont="1" applyFill="1" applyAlignment="1">
      <alignment horizontal="center" vertical="center"/>
    </xf>
    <xf numFmtId="0" fontId="61" fillId="4" borderId="0" xfId="0" applyFont="1" applyFill="1" applyAlignment="1">
      <alignment horizontal="center" vertical="center"/>
    </xf>
    <xf numFmtId="0" fontId="0" fillId="4" borderId="26" xfId="0" applyFill="1" applyBorder="1" applyAlignment="1" applyProtection="1">
      <alignment horizontal="center" vertical="center"/>
      <protection locked="0"/>
    </xf>
    <xf numFmtId="0" fontId="0" fillId="4" borderId="4" xfId="0" applyFill="1" applyBorder="1" applyAlignment="1" applyProtection="1">
      <alignment horizontal="center" vertical="center"/>
      <protection locked="0"/>
    </xf>
    <xf numFmtId="165" fontId="53" fillId="4" borderId="0" xfId="0" applyNumberFormat="1" applyFont="1" applyFill="1" applyAlignment="1">
      <alignment horizontal="center" vertical="center"/>
    </xf>
    <xf numFmtId="166" fontId="0" fillId="46" borderId="4" xfId="0" applyNumberFormat="1" applyFill="1" applyBorder="1" applyAlignment="1" applyProtection="1">
      <alignment horizontal="center" vertical="center"/>
      <protection locked="0"/>
    </xf>
    <xf numFmtId="0" fontId="54" fillId="0" borderId="0" xfId="0" applyFont="1"/>
    <xf numFmtId="0" fontId="54" fillId="46" borderId="0" xfId="0" applyFont="1" applyFill="1" applyAlignment="1">
      <alignment horizontal="center" vertical="center"/>
    </xf>
    <xf numFmtId="0" fontId="57" fillId="4" borderId="0" xfId="0" applyFont="1" applyFill="1" applyAlignment="1">
      <alignment horizontal="right" vertical="center"/>
    </xf>
    <xf numFmtId="0" fontId="0" fillId="0" borderId="24" xfId="0" applyBorder="1" applyAlignment="1">
      <alignment horizontal="center" vertical="center"/>
    </xf>
    <xf numFmtId="0" fontId="0" fillId="0" borderId="22" xfId="0" applyBorder="1" applyAlignment="1">
      <alignment horizontal="center" vertical="center"/>
    </xf>
    <xf numFmtId="0" fontId="55" fillId="4" borderId="0" xfId="0" applyFont="1" applyFill="1" applyAlignment="1">
      <alignment horizontal="center" vertical="center" textRotation="90"/>
    </xf>
    <xf numFmtId="0" fontId="56" fillId="4" borderId="0" xfId="0" applyFont="1" applyFill="1" applyAlignment="1">
      <alignment horizontal="center" vertical="center" wrapText="1"/>
    </xf>
    <xf numFmtId="0" fontId="57" fillId="4" borderId="0" xfId="0" applyFont="1" applyFill="1" applyAlignment="1">
      <alignment horizontal="center" vertical="center" wrapText="1"/>
    </xf>
    <xf numFmtId="0" fontId="58" fillId="4" borderId="0" xfId="0" applyFont="1" applyFill="1" applyAlignment="1">
      <alignment horizontal="center" vertical="center" wrapText="1"/>
    </xf>
    <xf numFmtId="0" fontId="14" fillId="4" borderId="0" xfId="0" applyFont="1" applyFill="1" applyAlignment="1">
      <alignment horizontal="center" vertical="center"/>
    </xf>
    <xf numFmtId="0" fontId="4" fillId="4" borderId="0" xfId="0" applyFont="1" applyFill="1" applyAlignment="1">
      <alignment horizontal="center" vertical="center" wrapText="1"/>
    </xf>
    <xf numFmtId="0" fontId="57" fillId="0" borderId="0" xfId="0" applyFont="1" applyAlignment="1">
      <alignment horizontal="center"/>
    </xf>
    <xf numFmtId="0" fontId="14" fillId="48" borderId="0" xfId="0" applyFont="1" applyFill="1"/>
    <xf numFmtId="0" fontId="53" fillId="48" borderId="0" xfId="0" applyFont="1" applyFill="1"/>
    <xf numFmtId="0" fontId="66" fillId="48" borderId="0" xfId="0" applyFont="1" applyFill="1" applyAlignment="1">
      <alignment horizontal="center" vertical="center"/>
    </xf>
    <xf numFmtId="0" fontId="53" fillId="4" borderId="0" xfId="0" applyFont="1" applyFill="1" applyAlignment="1">
      <alignment horizontal="center" vertical="center"/>
    </xf>
    <xf numFmtId="0" fontId="67" fillId="46" borderId="0" xfId="0" applyFont="1" applyFill="1" applyAlignment="1">
      <alignment horizontal="center" vertical="center" wrapText="1"/>
    </xf>
    <xf numFmtId="0" fontId="0" fillId="4" borderId="0" xfId="0" applyFill="1" applyAlignment="1" applyProtection="1">
      <alignment horizontal="center" vertical="center"/>
      <protection locked="0"/>
    </xf>
    <xf numFmtId="0" fontId="47" fillId="48" borderId="0" xfId="0" applyFont="1" applyFill="1" applyAlignment="1">
      <alignment horizontal="center" vertical="center" wrapText="1"/>
    </xf>
    <xf numFmtId="0" fontId="63" fillId="4" borderId="0" xfId="0" applyFont="1" applyFill="1" applyAlignment="1">
      <alignment horizontal="center" vertical="center"/>
    </xf>
    <xf numFmtId="0" fontId="63" fillId="46" borderId="0" xfId="0" applyFont="1" applyFill="1" applyAlignment="1">
      <alignment horizontal="center" vertical="center"/>
    </xf>
    <xf numFmtId="0" fontId="67" fillId="0" borderId="0" xfId="0" applyFont="1" applyAlignment="1">
      <alignment horizontal="center" vertical="center" wrapText="1"/>
    </xf>
    <xf numFmtId="165" fontId="15" fillId="4" borderId="0" xfId="0" applyNumberFormat="1" applyFont="1" applyFill="1" applyAlignment="1">
      <alignment horizontal="center" vertical="center"/>
    </xf>
    <xf numFmtId="0" fontId="0" fillId="4" borderId="2" xfId="0" applyFill="1" applyBorder="1" applyAlignment="1">
      <alignment horizontal="center" vertical="center"/>
    </xf>
    <xf numFmtId="0" fontId="15" fillId="0" borderId="2" xfId="0" applyFont="1" applyBorder="1" applyAlignment="1">
      <alignment horizontal="center" vertical="center"/>
    </xf>
    <xf numFmtId="0" fontId="0" fillId="4" borderId="24" xfId="0" applyFill="1" applyBorder="1" applyAlignment="1">
      <alignment horizontal="center" vertical="center"/>
    </xf>
    <xf numFmtId="0" fontId="14" fillId="4" borderId="0" xfId="0" applyFont="1" applyFill="1" applyAlignment="1">
      <alignment textRotation="90"/>
    </xf>
    <xf numFmtId="0" fontId="53" fillId="4" borderId="0" xfId="0" applyFont="1" applyFill="1" applyAlignment="1">
      <alignment textRotation="90"/>
    </xf>
    <xf numFmtId="0" fontId="66" fillId="4" borderId="0" xfId="0" applyFont="1" applyFill="1" applyAlignment="1">
      <alignment horizontal="center" vertical="center" textRotation="90"/>
    </xf>
    <xf numFmtId="0" fontId="57" fillId="4" borderId="0" xfId="0" applyFont="1" applyFill="1" applyAlignment="1">
      <alignment horizontal="center" vertical="center" textRotation="90"/>
    </xf>
    <xf numFmtId="0" fontId="70" fillId="4" borderId="0" xfId="0" applyFont="1" applyFill="1" applyAlignment="1">
      <alignment horizontal="center" vertical="center" textRotation="90"/>
    </xf>
    <xf numFmtId="0" fontId="69" fillId="4" borderId="0" xfId="0" applyFont="1" applyFill="1" applyAlignment="1">
      <alignment horizontal="center" vertical="center" textRotation="90"/>
    </xf>
    <xf numFmtId="0" fontId="0" fillId="0" borderId="0" xfId="0" applyAlignment="1">
      <alignment horizontal="right" vertical="center"/>
    </xf>
    <xf numFmtId="0" fontId="0" fillId="0" borderId="3" xfId="0" applyBorder="1" applyAlignment="1">
      <alignment horizontal="center" vertical="center"/>
    </xf>
    <xf numFmtId="0" fontId="11" fillId="0" borderId="3" xfId="0" applyFont="1" applyBorder="1" applyAlignment="1">
      <alignment horizontal="right" vertical="center"/>
    </xf>
    <xf numFmtId="2" fontId="0" fillId="0" borderId="3" xfId="0" applyNumberFormat="1" applyBorder="1" applyAlignment="1">
      <alignment horizontal="center" vertical="center"/>
    </xf>
    <xf numFmtId="0" fontId="55" fillId="4" borderId="16" xfId="0" applyFont="1" applyFill="1" applyBorder="1" applyAlignment="1">
      <alignment horizontal="center" vertical="center" textRotation="90"/>
    </xf>
    <xf numFmtId="0" fontId="55" fillId="0" borderId="3" xfId="0" applyFont="1" applyBorder="1" applyAlignment="1">
      <alignment horizontal="center" vertical="center"/>
    </xf>
    <xf numFmtId="0" fontId="57" fillId="48" borderId="3" xfId="0" applyFont="1" applyFill="1" applyBorder="1" applyAlignment="1">
      <alignment horizontal="center" vertical="center"/>
    </xf>
    <xf numFmtId="0" fontId="56" fillId="2" borderId="3" xfId="0" applyFont="1" applyFill="1" applyBorder="1" applyAlignment="1">
      <alignment horizontal="center" vertical="center" wrapText="1"/>
    </xf>
    <xf numFmtId="0" fontId="55" fillId="3" borderId="3" xfId="0" applyFont="1" applyFill="1" applyBorder="1" applyAlignment="1">
      <alignment horizontal="center" vertical="center" wrapText="1"/>
    </xf>
    <xf numFmtId="0" fontId="55" fillId="7" borderId="3" xfId="0" applyFont="1" applyFill="1" applyBorder="1" applyAlignment="1">
      <alignment horizontal="center" vertical="center" wrapText="1"/>
    </xf>
    <xf numFmtId="0" fontId="55" fillId="43" borderId="3" xfId="0" applyFont="1" applyFill="1" applyBorder="1" applyAlignment="1">
      <alignment horizontal="center" vertical="center" wrapText="1"/>
    </xf>
    <xf numFmtId="0" fontId="55" fillId="5" borderId="3" xfId="0" applyFont="1" applyFill="1" applyBorder="1" applyAlignment="1">
      <alignment horizontal="center" vertical="center" wrapText="1"/>
    </xf>
    <xf numFmtId="0" fontId="57" fillId="39" borderId="3" xfId="0" applyFont="1" applyFill="1" applyBorder="1" applyAlignment="1">
      <alignment horizontal="center" vertical="center" wrapText="1"/>
    </xf>
    <xf numFmtId="0" fontId="57" fillId="45" borderId="3" xfId="0" applyFont="1" applyFill="1" applyBorder="1" applyAlignment="1">
      <alignment horizontal="center" vertical="center" wrapText="1"/>
    </xf>
    <xf numFmtId="0" fontId="57" fillId="40" borderId="3" xfId="0" applyFont="1" applyFill="1" applyBorder="1" applyAlignment="1">
      <alignment horizontal="center" vertical="center" wrapText="1"/>
    </xf>
    <xf numFmtId="0" fontId="57" fillId="44" borderId="3" xfId="0" applyFont="1" applyFill="1" applyBorder="1" applyAlignment="1">
      <alignment horizontal="center" vertical="center" wrapText="1"/>
    </xf>
    <xf numFmtId="0" fontId="58" fillId="6" borderId="3" xfId="0" applyFont="1" applyFill="1" applyBorder="1" applyAlignment="1">
      <alignment horizontal="center" vertical="center" wrapText="1"/>
    </xf>
    <xf numFmtId="0" fontId="55" fillId="41" borderId="3" xfId="0" applyFont="1" applyFill="1" applyBorder="1" applyAlignment="1">
      <alignment horizontal="center" vertical="center" wrapText="1"/>
    </xf>
    <xf numFmtId="0" fontId="58" fillId="42" borderId="3" xfId="0" applyFont="1" applyFill="1" applyBorder="1" applyAlignment="1">
      <alignment horizontal="center" vertical="center" wrapText="1"/>
    </xf>
    <xf numFmtId="0" fontId="55" fillId="0" borderId="3" xfId="0" applyFont="1" applyBorder="1" applyAlignment="1">
      <alignment horizontal="center" vertical="center" wrapText="1"/>
    </xf>
    <xf numFmtId="0" fontId="47" fillId="48" borderId="3" xfId="0" applyFont="1" applyFill="1" applyBorder="1" applyAlignment="1">
      <alignment horizontal="center" vertical="center" wrapText="1"/>
    </xf>
    <xf numFmtId="0" fontId="47" fillId="0" borderId="0" xfId="0" applyFont="1" applyAlignment="1">
      <alignment horizontal="center" vertical="center"/>
    </xf>
    <xf numFmtId="0" fontId="42" fillId="46" borderId="24" xfId="0" applyFont="1" applyFill="1" applyBorder="1" applyAlignment="1">
      <alignment horizontal="center" vertical="center"/>
    </xf>
    <xf numFmtId="0" fontId="15" fillId="4" borderId="24" xfId="0" applyFont="1" applyFill="1" applyBorder="1" applyAlignment="1">
      <alignment horizontal="center" vertical="center"/>
    </xf>
    <xf numFmtId="0" fontId="15" fillId="4" borderId="24" xfId="0" applyFont="1" applyFill="1" applyBorder="1" applyAlignment="1">
      <alignment horizontal="center" vertical="center" wrapText="1"/>
    </xf>
    <xf numFmtId="2" fontId="52" fillId="4" borderId="0" xfId="0" applyNumberFormat="1" applyFont="1" applyFill="1" applyAlignment="1">
      <alignment horizontal="center" vertical="center"/>
    </xf>
    <xf numFmtId="0" fontId="40" fillId="4" borderId="20" xfId="0" applyFont="1" applyFill="1" applyBorder="1" applyAlignment="1">
      <alignment horizontal="center" vertical="center" textRotation="90"/>
    </xf>
    <xf numFmtId="0" fontId="63" fillId="46" borderId="24" xfId="0" applyFont="1" applyFill="1" applyBorder="1" applyAlignment="1">
      <alignment horizontal="center" vertical="center"/>
    </xf>
    <xf numFmtId="0" fontId="15" fillId="46" borderId="24" xfId="0" applyFont="1" applyFill="1" applyBorder="1" applyAlignment="1">
      <alignment horizontal="center" vertical="center"/>
    </xf>
    <xf numFmtId="0" fontId="67" fillId="46" borderId="24" xfId="0" applyFont="1" applyFill="1" applyBorder="1" applyAlignment="1">
      <alignment horizontal="center" vertical="center" wrapText="1"/>
    </xf>
    <xf numFmtId="0" fontId="15" fillId="46" borderId="24" xfId="0" applyFont="1" applyFill="1" applyBorder="1" applyAlignment="1">
      <alignment horizontal="center" vertical="center" wrapText="1"/>
    </xf>
    <xf numFmtId="0" fontId="0" fillId="46" borderId="5" xfId="0" applyFill="1" applyBorder="1" applyAlignment="1" applyProtection="1">
      <alignment horizontal="center" vertical="center"/>
      <protection locked="0"/>
    </xf>
    <xf numFmtId="165" fontId="53" fillId="46" borderId="24" xfId="0" applyNumberFormat="1" applyFont="1" applyFill="1" applyBorder="1" applyAlignment="1">
      <alignment horizontal="center" vertical="center"/>
    </xf>
    <xf numFmtId="165" fontId="15" fillId="46" borderId="21" xfId="0" applyNumberFormat="1" applyFont="1" applyFill="1" applyBorder="1" applyAlignment="1">
      <alignment horizontal="center" vertical="center"/>
    </xf>
    <xf numFmtId="0" fontId="40" fillId="4" borderId="25" xfId="0" applyFont="1" applyFill="1" applyBorder="1" applyAlignment="1">
      <alignment horizontal="center" vertical="center" textRotation="90"/>
    </xf>
    <xf numFmtId="165" fontId="15" fillId="4" borderId="26" xfId="0" applyNumberFormat="1" applyFont="1" applyFill="1" applyBorder="1" applyAlignment="1">
      <alignment horizontal="center" vertical="center"/>
    </xf>
    <xf numFmtId="165" fontId="15" fillId="46" borderId="26" xfId="0" applyNumberFormat="1" applyFont="1" applyFill="1" applyBorder="1" applyAlignment="1">
      <alignment horizontal="center" vertical="center"/>
    </xf>
    <xf numFmtId="0" fontId="40" fillId="4" borderId="22" xfId="0" applyFont="1" applyFill="1" applyBorder="1" applyAlignment="1">
      <alignment horizontal="center" vertical="center" textRotation="90"/>
    </xf>
    <xf numFmtId="0" fontId="63" fillId="46" borderId="2" xfId="0" applyFont="1" applyFill="1" applyBorder="1" applyAlignment="1">
      <alignment horizontal="center" vertical="center"/>
    </xf>
    <xf numFmtId="0" fontId="15" fillId="46" borderId="2" xfId="0" applyFont="1" applyFill="1" applyBorder="1" applyAlignment="1">
      <alignment horizontal="center" vertical="center"/>
    </xf>
    <xf numFmtId="0" fontId="67" fillId="46" borderId="2" xfId="0" applyFont="1" applyFill="1" applyBorder="1" applyAlignment="1">
      <alignment horizontal="center" vertical="center" wrapText="1"/>
    </xf>
    <xf numFmtId="0" fontId="15" fillId="46" borderId="2" xfId="0" applyFont="1" applyFill="1" applyBorder="1" applyAlignment="1">
      <alignment horizontal="center" vertical="center" wrapText="1"/>
    </xf>
    <xf numFmtId="0" fontId="0" fillId="46" borderId="6" xfId="0" applyFill="1" applyBorder="1" applyAlignment="1" applyProtection="1">
      <alignment horizontal="center" vertical="center"/>
      <protection locked="0"/>
    </xf>
    <xf numFmtId="165" fontId="53" fillId="46" borderId="2" xfId="0" applyNumberFormat="1" applyFont="1" applyFill="1" applyBorder="1" applyAlignment="1">
      <alignment horizontal="center" vertical="center"/>
    </xf>
    <xf numFmtId="165" fontId="15" fillId="46" borderId="23" xfId="0" applyNumberFormat="1" applyFont="1" applyFill="1" applyBorder="1" applyAlignment="1">
      <alignment horizontal="center" vertical="center"/>
    </xf>
    <xf numFmtId="0" fontId="54" fillId="46" borderId="24" xfId="0" applyFont="1" applyFill="1" applyBorder="1" applyAlignment="1">
      <alignment horizontal="center" vertical="center"/>
    </xf>
    <xf numFmtId="0" fontId="69" fillId="46" borderId="24" xfId="0" applyFont="1" applyFill="1" applyBorder="1" applyAlignment="1">
      <alignment horizontal="center" vertical="center" textRotation="90"/>
    </xf>
    <xf numFmtId="0" fontId="69" fillId="46" borderId="0" xfId="0" applyFont="1" applyFill="1" applyAlignment="1">
      <alignment horizontal="center" vertical="center" textRotation="90"/>
    </xf>
    <xf numFmtId="0" fontId="15" fillId="0" borderId="0" xfId="0" applyFont="1" applyAlignment="1">
      <alignment horizontal="center" vertical="center" wrapText="1"/>
    </xf>
    <xf numFmtId="0" fontId="0" fillId="4" borderId="25" xfId="0" applyFill="1" applyBorder="1" applyAlignment="1">
      <alignment horizontal="center" vertical="center"/>
    </xf>
    <xf numFmtId="0" fontId="15" fillId="0" borderId="0" xfId="0" applyFont="1" applyAlignment="1">
      <alignment horizontal="center" vertical="center" wrapText="1" shrinkToFit="1"/>
    </xf>
    <xf numFmtId="0" fontId="54" fillId="0" borderId="2" xfId="0" applyFont="1" applyBorder="1" applyAlignment="1">
      <alignment horizontal="center" vertical="center"/>
    </xf>
    <xf numFmtId="0" fontId="15" fillId="0" borderId="2" xfId="0" applyFont="1" applyBorder="1" applyAlignment="1">
      <alignment horizontal="center" vertical="center" wrapText="1" shrinkToFit="1"/>
    </xf>
    <xf numFmtId="0" fontId="15" fillId="4" borderId="2" xfId="0" applyFont="1" applyFill="1" applyBorder="1" applyAlignment="1">
      <alignment horizontal="center" vertical="center"/>
    </xf>
    <xf numFmtId="166" fontId="0" fillId="0" borderId="6" xfId="0" applyNumberFormat="1" applyBorder="1" applyAlignment="1" applyProtection="1">
      <alignment horizontal="center" vertical="center"/>
      <protection locked="0"/>
    </xf>
    <xf numFmtId="0" fontId="0" fillId="0" borderId="6" xfId="0" applyBorder="1" applyAlignment="1" applyProtection="1">
      <alignment horizontal="center" vertical="center"/>
      <protection locked="0"/>
    </xf>
    <xf numFmtId="165" fontId="53" fillId="4" borderId="2" xfId="0" applyNumberFormat="1" applyFont="1" applyFill="1" applyBorder="1" applyAlignment="1">
      <alignment horizontal="center" vertical="center"/>
    </xf>
    <xf numFmtId="165" fontId="15" fillId="4" borderId="23" xfId="0" applyNumberFormat="1" applyFont="1" applyFill="1" applyBorder="1" applyAlignment="1">
      <alignment horizontal="center" vertical="center"/>
    </xf>
    <xf numFmtId="165" fontId="15" fillId="0" borderId="26" xfId="0" applyNumberFormat="1" applyFont="1" applyBorder="1" applyAlignment="1">
      <alignment horizontal="center" vertical="center"/>
    </xf>
    <xf numFmtId="0" fontId="15" fillId="0" borderId="2" xfId="0" applyFont="1" applyBorder="1" applyAlignment="1">
      <alignment horizontal="center" vertical="center" wrapText="1"/>
    </xf>
    <xf numFmtId="165" fontId="53" fillId="0" borderId="2" xfId="0" applyNumberFormat="1" applyFont="1" applyBorder="1" applyAlignment="1">
      <alignment horizontal="center" vertical="center"/>
    </xf>
    <xf numFmtId="165" fontId="15" fillId="0" borderId="23" xfId="0" applyNumberFormat="1" applyFont="1" applyBorder="1" applyAlignment="1">
      <alignment horizontal="center" vertical="center"/>
    </xf>
    <xf numFmtId="0" fontId="54" fillId="46" borderId="2" xfId="0" applyFont="1" applyFill="1" applyBorder="1" applyAlignment="1">
      <alignment horizontal="center" vertical="center"/>
    </xf>
    <xf numFmtId="0" fontId="0" fillId="4" borderId="20" xfId="0" applyFill="1" applyBorder="1" applyAlignment="1">
      <alignment horizontal="center" vertical="center"/>
    </xf>
    <xf numFmtId="166" fontId="0" fillId="46" borderId="5" xfId="0" applyNumberFormat="1" applyFill="1" applyBorder="1" applyAlignment="1" applyProtection="1">
      <alignment horizontal="center" vertical="center"/>
      <protection locked="0"/>
    </xf>
    <xf numFmtId="0" fontId="0" fillId="0" borderId="0" xfId="0" applyAlignment="1">
      <alignment horizontal="center" vertical="center" wrapText="1"/>
    </xf>
    <xf numFmtId="0" fontId="63" fillId="0" borderId="0" xfId="0" applyFont="1" applyAlignment="1">
      <alignment horizontal="center" vertical="center"/>
    </xf>
    <xf numFmtId="0" fontId="0" fillId="4" borderId="6" xfId="0" applyFill="1" applyBorder="1" applyAlignment="1" applyProtection="1">
      <alignment horizontal="center" vertical="center"/>
      <protection locked="0"/>
    </xf>
    <xf numFmtId="0" fontId="53" fillId="0" borderId="0" xfId="0" applyFont="1" applyAlignment="1">
      <alignment horizontal="center" vertical="center"/>
    </xf>
    <xf numFmtId="0" fontId="54" fillId="0" borderId="24" xfId="0" applyFont="1" applyBorder="1" applyAlignment="1">
      <alignment horizontal="center" vertical="center"/>
    </xf>
    <xf numFmtId="0" fontId="69" fillId="4" borderId="24" xfId="0" applyFont="1" applyFill="1" applyBorder="1" applyAlignment="1">
      <alignment horizontal="center" vertical="center" textRotation="90"/>
    </xf>
    <xf numFmtId="0" fontId="15" fillId="0" borderId="24" xfId="0" applyFont="1" applyBorder="1" applyAlignment="1">
      <alignment horizontal="center" vertical="center"/>
    </xf>
    <xf numFmtId="0" fontId="15" fillId="0" borderId="24" xfId="0" applyFont="1" applyBorder="1" applyAlignment="1">
      <alignment horizontal="center" vertical="center" wrapText="1"/>
    </xf>
    <xf numFmtId="166" fontId="0" fillId="0" borderId="5" xfId="0" applyNumberFormat="1" applyBorder="1" applyAlignment="1" applyProtection="1">
      <alignment horizontal="center" vertical="center"/>
      <protection locked="0"/>
    </xf>
    <xf numFmtId="0" fontId="0" fillId="0" borderId="5" xfId="0" applyBorder="1" applyAlignment="1" applyProtection="1">
      <alignment horizontal="center" vertical="center"/>
      <protection locked="0"/>
    </xf>
    <xf numFmtId="165" fontId="53" fillId="0" borderId="24" xfId="0" applyNumberFormat="1" applyFont="1" applyBorder="1" applyAlignment="1">
      <alignment horizontal="center" vertical="center"/>
    </xf>
    <xf numFmtId="165" fontId="15" fillId="0" borderId="21" xfId="0" applyNumberFormat="1" applyFont="1" applyBorder="1" applyAlignment="1">
      <alignment horizontal="center" vertical="center"/>
    </xf>
    <xf numFmtId="0" fontId="54" fillId="4" borderId="2" xfId="0" applyFont="1" applyFill="1" applyBorder="1" applyAlignment="1">
      <alignment horizontal="center" vertical="center"/>
    </xf>
    <xf numFmtId="44" fontId="11" fillId="4" borderId="0" xfId="0" applyNumberFormat="1" applyFont="1" applyFill="1" applyAlignment="1">
      <alignment horizontal="center" vertical="center"/>
    </xf>
    <xf numFmtId="0" fontId="15" fillId="0" borderId="0" xfId="0" applyFont="1"/>
    <xf numFmtId="0" fontId="59" fillId="0" borderId="0" xfId="0" applyFont="1" applyAlignment="1">
      <alignment horizontal="right"/>
    </xf>
    <xf numFmtId="0" fontId="42" fillId="47" borderId="0" xfId="0" applyFont="1" applyFill="1"/>
    <xf numFmtId="0" fontId="12" fillId="0" borderId="0" xfId="0" applyFont="1" applyAlignment="1">
      <alignment horizontal="left" vertical="center"/>
    </xf>
    <xf numFmtId="0" fontId="53" fillId="4" borderId="24" xfId="0" applyFont="1" applyFill="1" applyBorder="1" applyAlignment="1">
      <alignment horizontal="center" vertical="center"/>
    </xf>
    <xf numFmtId="0" fontId="40" fillId="4" borderId="0" xfId="0" applyFont="1" applyFill="1" applyAlignment="1">
      <alignment horizontal="center" vertical="center" textRotation="90"/>
    </xf>
    <xf numFmtId="0" fontId="67" fillId="0" borderId="0" xfId="0" applyFont="1" applyAlignment="1">
      <alignment horizontal="center" vertical="center"/>
    </xf>
    <xf numFmtId="0" fontId="0" fillId="46" borderId="0" xfId="0" applyFill="1" applyAlignment="1">
      <alignment horizontal="center" vertical="center" wrapText="1"/>
    </xf>
    <xf numFmtId="0" fontId="11" fillId="4" borderId="3" xfId="0" applyFont="1" applyFill="1" applyBorder="1" applyAlignment="1">
      <alignment horizontal="center" vertical="center" textRotation="90"/>
    </xf>
    <xf numFmtId="0" fontId="11" fillId="4" borderId="3" xfId="0" applyFont="1" applyFill="1" applyBorder="1" applyAlignment="1">
      <alignment horizontal="center" vertical="center"/>
    </xf>
    <xf numFmtId="0" fontId="14" fillId="48" borderId="3" xfId="0" applyFont="1" applyFill="1" applyBorder="1" applyAlignment="1">
      <alignment horizontal="center" vertical="center"/>
    </xf>
    <xf numFmtId="0" fontId="70" fillId="4" borderId="3" xfId="0" applyFont="1" applyFill="1" applyBorder="1" applyAlignment="1">
      <alignment horizontal="center" vertical="center" textRotation="90"/>
    </xf>
    <xf numFmtId="0" fontId="54" fillId="4" borderId="3" xfId="0" applyFont="1" applyFill="1" applyBorder="1" applyAlignment="1">
      <alignment horizontal="center" vertical="center"/>
    </xf>
    <xf numFmtId="0" fontId="55" fillId="4" borderId="3" xfId="0" applyFont="1" applyFill="1" applyBorder="1" applyAlignment="1">
      <alignment horizontal="center" vertical="center"/>
    </xf>
    <xf numFmtId="0" fontId="41" fillId="47" borderId="3" xfId="0" applyFont="1" applyFill="1" applyBorder="1" applyAlignment="1">
      <alignment horizontal="center" vertical="center"/>
    </xf>
    <xf numFmtId="2" fontId="52" fillId="4" borderId="3" xfId="0" applyNumberFormat="1" applyFont="1" applyFill="1" applyBorder="1" applyAlignment="1">
      <alignment horizontal="center" vertical="center"/>
    </xf>
    <xf numFmtId="165" fontId="53" fillId="0" borderId="3" xfId="0" applyNumberFormat="1" applyFont="1" applyBorder="1" applyAlignment="1">
      <alignment horizontal="center" vertical="center"/>
    </xf>
    <xf numFmtId="165" fontId="0" fillId="0" borderId="3" xfId="0" applyNumberFormat="1" applyBorder="1" applyAlignment="1">
      <alignment horizontal="center" vertical="center"/>
    </xf>
    <xf numFmtId="0" fontId="15" fillId="46" borderId="20" xfId="0" applyFont="1" applyFill="1" applyBorder="1" applyAlignment="1">
      <alignment horizontal="center" vertical="center"/>
    </xf>
    <xf numFmtId="0" fontId="15" fillId="46" borderId="21" xfId="0" applyFont="1" applyFill="1" applyBorder="1" applyAlignment="1">
      <alignment horizontal="center" vertical="center"/>
    </xf>
    <xf numFmtId="0" fontId="15" fillId="46" borderId="25" xfId="0" applyFont="1" applyFill="1" applyBorder="1" applyAlignment="1">
      <alignment horizontal="center" vertical="center"/>
    </xf>
    <xf numFmtId="0" fontId="15" fillId="46" borderId="26" xfId="0" applyFont="1" applyFill="1" applyBorder="1" applyAlignment="1">
      <alignment horizontal="center" vertical="center"/>
    </xf>
    <xf numFmtId="0" fontId="15" fillId="46" borderId="22" xfId="0" applyFont="1" applyFill="1" applyBorder="1" applyAlignment="1">
      <alignment horizontal="center" vertical="center"/>
    </xf>
    <xf numFmtId="0" fontId="15" fillId="46" borderId="23" xfId="0" applyFont="1" applyFill="1" applyBorder="1" applyAlignment="1">
      <alignment horizontal="center" vertical="center"/>
    </xf>
    <xf numFmtId="0" fontId="15" fillId="4" borderId="3" xfId="0" applyFont="1" applyFill="1" applyBorder="1" applyAlignment="1">
      <alignment horizontal="center" vertical="center"/>
    </xf>
    <xf numFmtId="0" fontId="15" fillId="46" borderId="25" xfId="0" applyFont="1" applyFill="1" applyBorder="1" applyAlignment="1">
      <alignment horizontal="center" vertical="center" wrapText="1"/>
    </xf>
    <xf numFmtId="0" fontId="15" fillId="46" borderId="20" xfId="0" applyFont="1" applyFill="1" applyBorder="1" applyAlignment="1">
      <alignment horizontal="center" vertical="center" wrapText="1"/>
    </xf>
    <xf numFmtId="0" fontId="15" fillId="46" borderId="22" xfId="0" applyFont="1" applyFill="1" applyBorder="1" applyAlignment="1">
      <alignment horizontal="center" vertical="center" wrapText="1"/>
    </xf>
    <xf numFmtId="0" fontId="0" fillId="0" borderId="0" xfId="0" applyAlignment="1">
      <alignment horizontal="right" wrapText="1"/>
    </xf>
    <xf numFmtId="0" fontId="0" fillId="46" borderId="1" xfId="0" applyFill="1" applyBorder="1" applyAlignment="1">
      <alignment horizontal="center" vertical="center" wrapText="1"/>
    </xf>
    <xf numFmtId="0" fontId="53" fillId="0" borderId="3" xfId="0" applyFont="1" applyBorder="1" applyAlignment="1">
      <alignment horizontal="center" vertical="center"/>
    </xf>
    <xf numFmtId="0" fontId="71" fillId="0" borderId="17" xfId="0" applyFont="1" applyBorder="1" applyAlignment="1">
      <alignment horizontal="center" vertical="center"/>
    </xf>
    <xf numFmtId="0" fontId="55" fillId="0" borderId="16" xfId="0" applyFont="1" applyBorder="1" applyAlignment="1">
      <alignment horizontal="center" vertical="center"/>
    </xf>
    <xf numFmtId="0" fontId="14" fillId="4" borderId="1" xfId="0" quotePrefix="1" applyFont="1" applyFill="1" applyBorder="1" applyAlignment="1">
      <alignment horizontal="center" vertical="center" wrapText="1"/>
    </xf>
    <xf numFmtId="1" fontId="0" fillId="55" borderId="1" xfId="494" applyNumberFormat="1" applyFont="1" applyFill="1" applyBorder="1" applyProtection="1">
      <protection locked="0"/>
    </xf>
    <xf numFmtId="0" fontId="11" fillId="55" borderId="16" xfId="0" applyFont="1" applyFill="1" applyBorder="1" applyAlignment="1">
      <alignment horizontal="center" vertical="center"/>
    </xf>
    <xf numFmtId="0" fontId="11" fillId="55" borderId="3" xfId="0" applyFont="1" applyFill="1" applyBorder="1" applyAlignment="1">
      <alignment horizontal="center" vertical="center"/>
    </xf>
    <xf numFmtId="0" fontId="53" fillId="46" borderId="2" xfId="0" applyFont="1" applyFill="1" applyBorder="1" applyAlignment="1">
      <alignment horizontal="center" vertical="center"/>
    </xf>
    <xf numFmtId="0" fontId="0" fillId="4" borderId="0" xfId="0" applyFill="1"/>
    <xf numFmtId="0" fontId="0" fillId="4" borderId="3" xfId="0" applyFill="1" applyBorder="1" applyAlignment="1">
      <alignment horizontal="center" vertical="center" wrapText="1"/>
    </xf>
    <xf numFmtId="0" fontId="14" fillId="57" borderId="0" xfId="0" applyFont="1" applyFill="1"/>
    <xf numFmtId="0" fontId="53" fillId="57" borderId="0" xfId="0" applyFont="1" applyFill="1"/>
    <xf numFmtId="0" fontId="66" fillId="57" borderId="0" xfId="0" applyFont="1" applyFill="1" applyAlignment="1">
      <alignment horizontal="center" vertical="center"/>
    </xf>
    <xf numFmtId="0" fontId="57" fillId="57" borderId="3" xfId="0" applyFont="1" applyFill="1" applyBorder="1" applyAlignment="1">
      <alignment horizontal="center" vertical="center"/>
    </xf>
    <xf numFmtId="0" fontId="57" fillId="57" borderId="0" xfId="0" applyFont="1" applyFill="1" applyAlignment="1">
      <alignment horizontal="center" vertical="center"/>
    </xf>
    <xf numFmtId="0" fontId="14" fillId="57" borderId="0" xfId="0" applyFont="1" applyFill="1" applyAlignment="1">
      <alignment horizontal="center" vertical="center"/>
    </xf>
    <xf numFmtId="0" fontId="53" fillId="57" borderId="24" xfId="0" applyFont="1" applyFill="1" applyBorder="1" applyAlignment="1">
      <alignment horizontal="center" vertical="center"/>
    </xf>
    <xf numFmtId="0" fontId="53" fillId="57" borderId="0" xfId="0" applyFont="1" applyFill="1" applyAlignment="1">
      <alignment horizontal="center" vertical="center"/>
    </xf>
    <xf numFmtId="0" fontId="53" fillId="57" borderId="2" xfId="0" applyFont="1" applyFill="1" applyBorder="1" applyAlignment="1">
      <alignment horizontal="center" vertical="center"/>
    </xf>
    <xf numFmtId="0" fontId="14" fillId="57" borderId="3" xfId="0" applyFont="1" applyFill="1" applyBorder="1" applyAlignment="1">
      <alignment horizontal="center" vertical="center"/>
    </xf>
    <xf numFmtId="0" fontId="14" fillId="56" borderId="0" xfId="0" applyFont="1" applyFill="1"/>
    <xf numFmtId="0" fontId="53" fillId="56" borderId="0" xfId="0" applyFont="1" applyFill="1"/>
    <xf numFmtId="0" fontId="66" fillId="56" borderId="0" xfId="0" applyFont="1" applyFill="1" applyAlignment="1">
      <alignment horizontal="center" vertical="center"/>
    </xf>
    <xf numFmtId="0" fontId="57" fillId="56" borderId="3" xfId="0" applyFont="1" applyFill="1" applyBorder="1" applyAlignment="1">
      <alignment horizontal="center" vertical="center"/>
    </xf>
    <xf numFmtId="0" fontId="57" fillId="56" borderId="0" xfId="0" applyFont="1" applyFill="1" applyAlignment="1">
      <alignment horizontal="center" vertical="center"/>
    </xf>
    <xf numFmtId="0" fontId="14" fillId="56" borderId="0" xfId="0" applyFont="1" applyFill="1" applyAlignment="1">
      <alignment horizontal="center" vertical="center"/>
    </xf>
    <xf numFmtId="0" fontId="53" fillId="56" borderId="24" xfId="0" applyFont="1" applyFill="1" applyBorder="1" applyAlignment="1">
      <alignment horizontal="center" vertical="center"/>
    </xf>
    <xf numFmtId="0" fontId="72" fillId="57" borderId="0" xfId="0" applyFont="1" applyFill="1" applyAlignment="1">
      <alignment horizontal="center" vertical="center" wrapText="1"/>
    </xf>
    <xf numFmtId="0" fontId="15" fillId="0" borderId="0" xfId="0" applyFont="1" applyAlignment="1">
      <alignment vertical="center"/>
    </xf>
    <xf numFmtId="0" fontId="15" fillId="54" borderId="2" xfId="0" applyFont="1" applyFill="1" applyBorder="1" applyAlignment="1">
      <alignment horizontal="center" vertical="center" wrapText="1"/>
    </xf>
    <xf numFmtId="0" fontId="15" fillId="53" borderId="2" xfId="0" applyFont="1" applyFill="1" applyBorder="1" applyAlignment="1">
      <alignment horizontal="center" vertical="center" wrapText="1"/>
    </xf>
    <xf numFmtId="0" fontId="15" fillId="51" borderId="2" xfId="0" applyFont="1" applyFill="1" applyBorder="1" applyAlignment="1">
      <alignment horizontal="center" vertical="center" wrapText="1"/>
    </xf>
    <xf numFmtId="0" fontId="53" fillId="50" borderId="2" xfId="0" applyFont="1" applyFill="1" applyBorder="1" applyAlignment="1">
      <alignment horizontal="center" vertical="center" wrapText="1"/>
    </xf>
    <xf numFmtId="0" fontId="53" fillId="45" borderId="2" xfId="0" applyFont="1" applyFill="1" applyBorder="1" applyAlignment="1">
      <alignment horizontal="center" vertical="center" wrapText="1"/>
    </xf>
    <xf numFmtId="0" fontId="53" fillId="49" borderId="2" xfId="0" applyFont="1" applyFill="1" applyBorder="1" applyAlignment="1">
      <alignment horizontal="center" vertical="center" wrapText="1"/>
    </xf>
    <xf numFmtId="0" fontId="53" fillId="44" borderId="2" xfId="0" applyFont="1" applyFill="1" applyBorder="1" applyAlignment="1">
      <alignment horizontal="center" vertical="center" wrapText="1"/>
    </xf>
    <xf numFmtId="0" fontId="65" fillId="6" borderId="2" xfId="0" applyFont="1" applyFill="1" applyBorder="1" applyAlignment="1">
      <alignment horizontal="center" vertical="center" wrapText="1"/>
    </xf>
    <xf numFmtId="0" fontId="15" fillId="41" borderId="2" xfId="0" applyFont="1" applyFill="1" applyBorder="1" applyAlignment="1">
      <alignment horizontal="center" vertical="center" wrapText="1"/>
    </xf>
    <xf numFmtId="0" fontId="61" fillId="2" borderId="16" xfId="0" applyFont="1" applyFill="1" applyBorder="1" applyAlignment="1">
      <alignment horizontal="center" vertical="center" wrapText="1"/>
    </xf>
    <xf numFmtId="0" fontId="0" fillId="54" borderId="3" xfId="0" applyFill="1" applyBorder="1" applyAlignment="1">
      <alignment horizontal="center" vertical="center" wrapText="1"/>
    </xf>
    <xf numFmtId="0" fontId="0" fillId="53" borderId="3" xfId="0" applyFill="1" applyBorder="1" applyAlignment="1">
      <alignment horizontal="center" vertical="center" wrapText="1"/>
    </xf>
    <xf numFmtId="0" fontId="13" fillId="52" borderId="3" xfId="0" applyFont="1" applyFill="1" applyBorder="1" applyAlignment="1">
      <alignment horizontal="center" vertical="center" wrapText="1"/>
    </xf>
    <xf numFmtId="0" fontId="0" fillId="51" borderId="3" xfId="0" applyFill="1" applyBorder="1" applyAlignment="1">
      <alignment horizontal="center" vertical="center" wrapText="1"/>
    </xf>
    <xf numFmtId="0" fontId="14" fillId="50" borderId="3" xfId="0" applyFont="1" applyFill="1" applyBorder="1" applyAlignment="1">
      <alignment horizontal="center" vertical="center" wrapText="1"/>
    </xf>
    <xf numFmtId="0" fontId="14" fillId="49" borderId="3" xfId="0" applyFont="1" applyFill="1" applyBorder="1" applyAlignment="1">
      <alignment horizontal="center" vertical="center" wrapText="1"/>
    </xf>
    <xf numFmtId="0" fontId="14" fillId="44" borderId="3" xfId="0" applyFont="1" applyFill="1" applyBorder="1" applyAlignment="1">
      <alignment horizontal="center" vertical="center" wrapText="1"/>
    </xf>
    <xf numFmtId="0" fontId="13" fillId="6" borderId="3" xfId="0" applyFont="1" applyFill="1" applyBorder="1" applyAlignment="1">
      <alignment horizontal="center" vertical="center" wrapText="1"/>
    </xf>
    <xf numFmtId="0" fontId="0" fillId="41" borderId="3" xfId="0" applyFill="1" applyBorder="1" applyAlignment="1">
      <alignment horizontal="center" vertical="center" wrapText="1"/>
    </xf>
    <xf numFmtId="0" fontId="13" fillId="42" borderId="3" xfId="0" applyFont="1" applyFill="1" applyBorder="1" applyAlignment="1">
      <alignment horizontal="center" vertical="center" wrapText="1"/>
    </xf>
    <xf numFmtId="0" fontId="0" fillId="0" borderId="17" xfId="0" applyBorder="1" applyAlignment="1">
      <alignment horizontal="center" vertical="center"/>
    </xf>
    <xf numFmtId="0" fontId="0" fillId="0" borderId="1" xfId="0" applyBorder="1" applyAlignment="1">
      <alignment horizontal="center" vertical="center"/>
    </xf>
    <xf numFmtId="0" fontId="14" fillId="0" borderId="2" xfId="0" applyFont="1" applyBorder="1" applyAlignment="1">
      <alignment horizontal="center" vertical="center"/>
    </xf>
    <xf numFmtId="0" fontId="14" fillId="0" borderId="2" xfId="0" applyFont="1" applyBorder="1" applyAlignment="1">
      <alignment horizontal="center"/>
    </xf>
    <xf numFmtId="0" fontId="0" fillId="0" borderId="25" xfId="0" applyBorder="1" applyAlignment="1">
      <alignment horizontal="center" vertical="center"/>
    </xf>
    <xf numFmtId="0" fontId="0" fillId="0" borderId="2" xfId="0" applyBorder="1" applyAlignment="1">
      <alignment horizontal="center" vertical="center" wrapText="1"/>
    </xf>
    <xf numFmtId="0" fontId="3" fillId="0" borderId="0" xfId="0" applyFont="1"/>
    <xf numFmtId="0" fontId="0" fillId="4" borderId="0" xfId="0" applyFill="1" applyAlignment="1">
      <alignment horizontal="center" vertical="center" wrapText="1"/>
    </xf>
    <xf numFmtId="0" fontId="73" fillId="4" borderId="0" xfId="0" applyFont="1" applyFill="1" applyAlignment="1">
      <alignment horizontal="center" vertical="center" wrapText="1"/>
    </xf>
    <xf numFmtId="0" fontId="13" fillId="4" borderId="0" xfId="0" applyFont="1" applyFill="1" applyAlignment="1">
      <alignment horizontal="center" vertical="center" wrapText="1"/>
    </xf>
    <xf numFmtId="0" fontId="11" fillId="58" borderId="0" xfId="0" applyFont="1" applyFill="1" applyAlignment="1">
      <alignment horizontal="center" vertical="center"/>
    </xf>
    <xf numFmtId="0" fontId="47" fillId="58" borderId="0" xfId="0" applyFont="1" applyFill="1" applyAlignment="1">
      <alignment horizontal="center" vertical="center"/>
    </xf>
    <xf numFmtId="0" fontId="59" fillId="0" borderId="0" xfId="0" applyFont="1" applyAlignment="1">
      <alignment horizontal="left"/>
    </xf>
    <xf numFmtId="0" fontId="57" fillId="4" borderId="3" xfId="0" applyFont="1" applyFill="1" applyBorder="1" applyAlignment="1">
      <alignment horizontal="center" vertical="center" textRotation="90" wrapText="1"/>
    </xf>
    <xf numFmtId="0" fontId="65" fillId="52" borderId="2" xfId="0" applyFont="1" applyFill="1" applyBorder="1" applyAlignment="1">
      <alignment horizontal="center" vertical="center" wrapText="1"/>
    </xf>
    <xf numFmtId="0" fontId="53" fillId="46" borderId="0" xfId="0" applyFont="1" applyFill="1" applyAlignment="1">
      <alignment horizontal="center" vertical="center"/>
    </xf>
    <xf numFmtId="0" fontId="12" fillId="0" borderId="0" xfId="0" applyFont="1" applyAlignment="1">
      <alignment horizontal="right" vertical="center"/>
    </xf>
    <xf numFmtId="0" fontId="14" fillId="0" borderId="0" xfId="0" applyFont="1" applyAlignment="1">
      <alignment horizontal="center"/>
    </xf>
    <xf numFmtId="1" fontId="11" fillId="0" borderId="16" xfId="317" applyNumberFormat="1" applyFont="1" applyBorder="1" applyAlignment="1">
      <alignment horizontal="center" vertical="center"/>
    </xf>
    <xf numFmtId="0" fontId="11" fillId="55" borderId="3" xfId="0" applyFont="1" applyFill="1" applyBorder="1" applyAlignment="1">
      <alignment horizontal="right" vertical="center"/>
    </xf>
    <xf numFmtId="0" fontId="0" fillId="4" borderId="0" xfId="493" applyNumberFormat="1" applyFont="1" applyFill="1" applyBorder="1" applyAlignment="1">
      <alignment vertical="center"/>
    </xf>
    <xf numFmtId="44" fontId="0" fillId="4" borderId="0" xfId="493" applyFont="1" applyFill="1" applyBorder="1" applyAlignment="1">
      <alignment vertical="center"/>
    </xf>
    <xf numFmtId="44" fontId="11" fillId="55" borderId="17" xfId="0" applyNumberFormat="1" applyFont="1" applyFill="1" applyBorder="1" applyAlignment="1">
      <alignment horizontal="center" vertical="center"/>
    </xf>
    <xf numFmtId="0" fontId="53" fillId="46" borderId="24" xfId="0" applyFont="1" applyFill="1" applyBorder="1" applyAlignment="1">
      <alignment horizontal="center" vertical="center"/>
    </xf>
    <xf numFmtId="0" fontId="0" fillId="0" borderId="22" xfId="0" applyBorder="1" applyAlignment="1">
      <alignment horizontal="center" vertical="center" wrapText="1"/>
    </xf>
    <xf numFmtId="0" fontId="47" fillId="58" borderId="0" xfId="0" applyFont="1" applyFill="1" applyAlignment="1">
      <alignment horizontal="center" vertical="center" wrapText="1"/>
    </xf>
    <xf numFmtId="0" fontId="53" fillId="46" borderId="0" xfId="0" applyFont="1" applyFill="1" applyAlignment="1">
      <alignment horizontal="center" vertical="center" wrapText="1"/>
    </xf>
    <xf numFmtId="0" fontId="53" fillId="0" borderId="0" xfId="0" applyFont="1" applyAlignment="1">
      <alignment horizontal="center" vertical="center" wrapText="1" shrinkToFit="1"/>
    </xf>
    <xf numFmtId="0" fontId="53" fillId="0" borderId="0" xfId="0" applyFont="1" applyAlignment="1">
      <alignment horizontal="center" vertical="center" wrapText="1"/>
    </xf>
    <xf numFmtId="0" fontId="2" fillId="0" borderId="0" xfId="0" applyFont="1" applyAlignment="1">
      <alignment horizontal="center" vertical="center" wrapText="1"/>
    </xf>
    <xf numFmtId="0" fontId="53" fillId="46" borderId="2" xfId="0" applyFont="1" applyFill="1" applyBorder="1" applyAlignment="1">
      <alignment horizontal="center" vertical="center" wrapText="1"/>
    </xf>
    <xf numFmtId="0" fontId="65" fillId="59" borderId="2" xfId="0" applyFont="1" applyFill="1" applyBorder="1" applyAlignment="1">
      <alignment horizontal="center" vertical="center" wrapText="1"/>
    </xf>
    <xf numFmtId="0" fontId="0" fillId="4" borderId="0" xfId="0" applyFill="1" applyProtection="1">
      <protection locked="0"/>
    </xf>
    <xf numFmtId="0" fontId="0" fillId="4" borderId="0" xfId="0" applyFill="1" applyAlignment="1">
      <alignment horizontal="right"/>
    </xf>
    <xf numFmtId="0" fontId="0" fillId="59" borderId="3" xfId="0" applyFill="1" applyBorder="1" applyAlignment="1">
      <alignment horizontal="center" vertical="center" wrapText="1"/>
    </xf>
    <xf numFmtId="165" fontId="53" fillId="4" borderId="3" xfId="0" applyNumberFormat="1" applyFont="1" applyFill="1" applyBorder="1" applyAlignment="1">
      <alignment horizontal="center" vertical="center"/>
    </xf>
    <xf numFmtId="0" fontId="55" fillId="59" borderId="3" xfId="0" applyFont="1" applyFill="1" applyBorder="1" applyAlignment="1">
      <alignment horizontal="center" vertical="center" wrapText="1"/>
    </xf>
    <xf numFmtId="0" fontId="44" fillId="0" borderId="2" xfId="0" applyFont="1" applyBorder="1" applyAlignment="1">
      <alignment horizontal="right"/>
    </xf>
    <xf numFmtId="0" fontId="15" fillId="4" borderId="0" xfId="0" applyFont="1" applyFill="1" applyAlignment="1">
      <alignment vertical="center" wrapText="1"/>
    </xf>
    <xf numFmtId="0" fontId="74" fillId="0" borderId="0" xfId="0" applyFont="1" applyAlignment="1">
      <alignment horizontal="center"/>
    </xf>
    <xf numFmtId="168" fontId="12" fillId="46" borderId="24" xfId="493" applyNumberFormat="1" applyFont="1" applyFill="1" applyBorder="1" applyAlignment="1">
      <alignment horizontal="center" vertical="center"/>
    </xf>
    <xf numFmtId="168" fontId="12" fillId="4" borderId="0" xfId="493" applyNumberFormat="1" applyFont="1" applyFill="1" applyBorder="1" applyAlignment="1">
      <alignment horizontal="center" vertical="center"/>
    </xf>
    <xf numFmtId="168" fontId="12" fillId="46" borderId="0" xfId="493" applyNumberFormat="1" applyFont="1" applyFill="1" applyBorder="1" applyAlignment="1">
      <alignment horizontal="center" vertical="center"/>
    </xf>
    <xf numFmtId="0" fontId="0" fillId="46" borderId="0" xfId="0" applyFill="1" applyAlignment="1" applyProtection="1">
      <alignment horizontal="center" vertical="center"/>
      <protection locked="0"/>
    </xf>
    <xf numFmtId="168" fontId="12" fillId="46" borderId="24" xfId="0" applyNumberFormat="1" applyFont="1" applyFill="1" applyBorder="1" applyAlignment="1">
      <alignment horizontal="center" vertical="center"/>
    </xf>
    <xf numFmtId="168" fontId="12" fillId="0" borderId="0" xfId="0" applyNumberFormat="1" applyFont="1" applyAlignment="1">
      <alignment horizontal="center" vertical="center"/>
    </xf>
    <xf numFmtId="168" fontId="12" fillId="46" borderId="0" xfId="0" applyNumberFormat="1" applyFont="1" applyFill="1" applyAlignment="1">
      <alignment horizontal="center" vertical="center"/>
    </xf>
    <xf numFmtId="168" fontId="12" fillId="0" borderId="2" xfId="0" applyNumberFormat="1" applyFont="1" applyBorder="1" applyAlignment="1">
      <alignment horizontal="center" vertical="center"/>
    </xf>
    <xf numFmtId="168" fontId="12" fillId="46" borderId="2" xfId="0" applyNumberFormat="1" applyFont="1" applyFill="1" applyBorder="1" applyAlignment="1">
      <alignment horizontal="center" vertical="center"/>
    </xf>
    <xf numFmtId="165" fontId="53" fillId="4" borderId="24" xfId="0" applyNumberFormat="1" applyFont="1" applyFill="1" applyBorder="1" applyAlignment="1">
      <alignment horizontal="center" vertical="center"/>
    </xf>
    <xf numFmtId="168" fontId="12" fillId="4" borderId="0" xfId="0" applyNumberFormat="1" applyFont="1" applyFill="1" applyAlignment="1">
      <alignment horizontal="center" vertical="center"/>
    </xf>
    <xf numFmtId="168" fontId="68" fillId="4" borderId="0" xfId="0" applyNumberFormat="1" applyFont="1" applyFill="1" applyAlignment="1">
      <alignment horizontal="center" vertical="center"/>
    </xf>
    <xf numFmtId="168" fontId="68" fillId="46" borderId="0" xfId="0" applyNumberFormat="1" applyFont="1" applyFill="1" applyAlignment="1">
      <alignment horizontal="center" vertical="center"/>
    </xf>
    <xf numFmtId="168" fontId="68" fillId="4" borderId="2" xfId="0" applyNumberFormat="1" applyFont="1" applyFill="1" applyBorder="1" applyAlignment="1">
      <alignment horizontal="center" vertical="center"/>
    </xf>
    <xf numFmtId="168" fontId="68" fillId="0" borderId="0" xfId="0" applyNumberFormat="1" applyFont="1" applyAlignment="1">
      <alignment horizontal="center" vertical="center"/>
    </xf>
    <xf numFmtId="168" fontId="68" fillId="46" borderId="2" xfId="0" applyNumberFormat="1" applyFont="1" applyFill="1" applyBorder="1" applyAlignment="1">
      <alignment horizontal="center" vertical="center"/>
    </xf>
    <xf numFmtId="168" fontId="12" fillId="0" borderId="24" xfId="0" applyNumberFormat="1" applyFont="1" applyBorder="1" applyAlignment="1">
      <alignment horizontal="center" vertical="center"/>
    </xf>
    <xf numFmtId="168" fontId="12" fillId="4" borderId="2" xfId="0" applyNumberFormat="1" applyFont="1" applyFill="1" applyBorder="1" applyAlignment="1">
      <alignment horizontal="center" vertical="center"/>
    </xf>
    <xf numFmtId="168" fontId="12" fillId="0" borderId="0" xfId="493" applyNumberFormat="1" applyFont="1" applyBorder="1" applyAlignment="1">
      <alignment horizontal="center" vertical="center"/>
    </xf>
    <xf numFmtId="168" fontId="68" fillId="4" borderId="0" xfId="493" applyNumberFormat="1" applyFont="1" applyFill="1" applyBorder="1" applyAlignment="1">
      <alignment horizontal="center" vertical="center"/>
    </xf>
    <xf numFmtId="168" fontId="68" fillId="46" borderId="2" xfId="493" applyNumberFormat="1" applyFont="1" applyFill="1" applyBorder="1" applyAlignment="1">
      <alignment horizontal="center" vertical="center"/>
    </xf>
    <xf numFmtId="168" fontId="68" fillId="46" borderId="24" xfId="493" applyNumberFormat="1" applyFont="1" applyFill="1" applyBorder="1" applyAlignment="1">
      <alignment horizontal="center" vertical="center"/>
    </xf>
    <xf numFmtId="168" fontId="68" fillId="46" borderId="0" xfId="493" applyNumberFormat="1" applyFont="1" applyFill="1" applyBorder="1" applyAlignment="1">
      <alignment horizontal="center" vertical="center"/>
    </xf>
    <xf numFmtId="168" fontId="68" fillId="46" borderId="24" xfId="0" applyNumberFormat="1" applyFont="1" applyFill="1" applyBorder="1" applyAlignment="1">
      <alignment horizontal="center" vertical="center"/>
    </xf>
    <xf numFmtId="0" fontId="14" fillId="4" borderId="0" xfId="0" applyFont="1" applyFill="1" applyAlignment="1">
      <alignment horizontal="center" vertical="center" textRotation="90"/>
    </xf>
    <xf numFmtId="0" fontId="40" fillId="4" borderId="24" xfId="0" applyFont="1" applyFill="1" applyBorder="1" applyAlignment="1">
      <alignment horizontal="center" vertical="center"/>
    </xf>
    <xf numFmtId="0" fontId="0" fillId="46" borderId="20" xfId="0" applyFill="1" applyBorder="1" applyAlignment="1" applyProtection="1">
      <alignment horizontal="center" vertical="center"/>
      <protection locked="0"/>
    </xf>
    <xf numFmtId="0" fontId="0" fillId="4" borderId="25" xfId="0" applyFill="1" applyBorder="1" applyAlignment="1" applyProtection="1">
      <alignment horizontal="center" vertical="center"/>
      <protection locked="0"/>
    </xf>
    <xf numFmtId="168" fontId="68" fillId="4" borderId="0" xfId="493" applyNumberFormat="1" applyFont="1" applyFill="1" applyAlignment="1">
      <alignment horizontal="center" vertical="center"/>
    </xf>
    <xf numFmtId="0" fontId="0" fillId="4" borderId="4" xfId="0" applyFill="1" applyBorder="1" applyAlignment="1">
      <alignment horizontal="center" vertical="center"/>
    </xf>
    <xf numFmtId="0" fontId="67" fillId="46" borderId="0" xfId="0" applyFont="1" applyFill="1" applyAlignment="1">
      <alignment horizontal="center" vertical="center"/>
    </xf>
    <xf numFmtId="168" fontId="68" fillId="46" borderId="0" xfId="493" applyNumberFormat="1" applyFont="1" applyFill="1" applyAlignment="1">
      <alignment horizontal="center" vertical="center"/>
    </xf>
    <xf numFmtId="0" fontId="63" fillId="4" borderId="2" xfId="0" applyFont="1" applyFill="1" applyBorder="1" applyAlignment="1">
      <alignment horizontal="center" vertical="center"/>
    </xf>
    <xf numFmtId="0" fontId="67" fillId="0" borderId="2" xfId="0" applyFont="1" applyBorder="1" applyAlignment="1">
      <alignment horizontal="center" vertical="center"/>
    </xf>
    <xf numFmtId="0" fontId="15" fillId="4" borderId="2" xfId="0" applyFont="1" applyFill="1" applyBorder="1" applyAlignment="1">
      <alignment horizontal="center" vertical="center" wrapText="1"/>
    </xf>
    <xf numFmtId="168" fontId="68" fillId="4" borderId="2" xfId="493" applyNumberFormat="1" applyFont="1" applyFill="1" applyBorder="1" applyAlignment="1">
      <alignment horizontal="center" vertical="center"/>
    </xf>
    <xf numFmtId="165" fontId="15" fillId="46" borderId="0" xfId="0" applyNumberFormat="1" applyFont="1" applyFill="1" applyAlignment="1">
      <alignment horizontal="center" vertical="center"/>
    </xf>
    <xf numFmtId="0" fontId="0" fillId="0" borderId="26" xfId="0" applyBorder="1" applyAlignment="1">
      <alignment horizontal="center" vertical="center"/>
    </xf>
    <xf numFmtId="0" fontId="67" fillId="0" borderId="2" xfId="0" applyFont="1" applyBorder="1" applyAlignment="1">
      <alignment horizontal="center" vertical="center" wrapText="1"/>
    </xf>
    <xf numFmtId="0" fontId="0" fillId="0" borderId="4" xfId="0" applyBorder="1" applyAlignment="1">
      <alignment horizontal="center" vertical="center"/>
    </xf>
    <xf numFmtId="165" fontId="53" fillId="46" borderId="25" xfId="0" applyNumberFormat="1" applyFont="1" applyFill="1" applyBorder="1" applyAlignment="1">
      <alignment horizontal="center" vertical="center"/>
    </xf>
    <xf numFmtId="165" fontId="53" fillId="4" borderId="22" xfId="0" applyNumberFormat="1" applyFont="1" applyFill="1" applyBorder="1" applyAlignment="1">
      <alignment horizontal="center" vertical="center"/>
    </xf>
    <xf numFmtId="166" fontId="0" fillId="4" borderId="4" xfId="0" applyNumberFormat="1" applyFill="1" applyBorder="1" applyAlignment="1" applyProtection="1">
      <alignment horizontal="center" vertical="center"/>
      <protection locked="0"/>
    </xf>
    <xf numFmtId="166" fontId="0" fillId="46" borderId="6" xfId="0" applyNumberFormat="1" applyFill="1" applyBorder="1" applyAlignment="1" applyProtection="1">
      <alignment horizontal="center" vertical="center"/>
      <protection locked="0"/>
    </xf>
    <xf numFmtId="0" fontId="72" fillId="57" borderId="2" xfId="0" applyFont="1" applyFill="1" applyBorder="1" applyAlignment="1">
      <alignment horizontal="center" vertical="center" wrapText="1"/>
    </xf>
    <xf numFmtId="165" fontId="53" fillId="46" borderId="22" xfId="0" applyNumberFormat="1" applyFont="1" applyFill="1" applyBorder="1" applyAlignment="1">
      <alignment horizontal="center" vertical="center"/>
    </xf>
    <xf numFmtId="0" fontId="57" fillId="0" borderId="17" xfId="0" applyFont="1" applyBorder="1" applyAlignment="1">
      <alignment horizontal="center" vertical="center"/>
    </xf>
    <xf numFmtId="0" fontId="64" fillId="2" borderId="2" xfId="0" applyFont="1" applyFill="1" applyBorder="1" applyAlignment="1">
      <alignment horizontal="center" vertical="center" wrapText="1"/>
    </xf>
    <xf numFmtId="0" fontId="65" fillId="42" borderId="23" xfId="0" applyFont="1" applyFill="1" applyBorder="1" applyAlignment="1">
      <alignment horizontal="center" vertical="center" wrapText="1"/>
    </xf>
    <xf numFmtId="1" fontId="75" fillId="0" borderId="1" xfId="317" applyNumberFormat="1" applyFont="1" applyBorder="1" applyAlignment="1">
      <alignment horizontal="center" vertical="center"/>
    </xf>
    <xf numFmtId="165" fontId="53" fillId="4" borderId="25" xfId="0" applyNumberFormat="1" applyFont="1" applyFill="1" applyBorder="1" applyAlignment="1">
      <alignment horizontal="center" vertical="center"/>
    </xf>
    <xf numFmtId="0" fontId="0" fillId="0" borderId="25" xfId="0" applyBorder="1" applyAlignment="1" applyProtection="1">
      <alignment horizontal="center" vertical="center"/>
      <protection locked="0"/>
    </xf>
    <xf numFmtId="166" fontId="0" fillId="0" borderId="25" xfId="0" applyNumberFormat="1" applyBorder="1" applyAlignment="1" applyProtection="1">
      <alignment horizontal="center" vertical="center"/>
      <protection locked="0"/>
    </xf>
    <xf numFmtId="165" fontId="15" fillId="0" borderId="0" xfId="0" applyNumberFormat="1" applyFont="1" applyAlignment="1">
      <alignment horizontal="center" vertical="center"/>
    </xf>
    <xf numFmtId="0" fontId="61" fillId="4" borderId="2" xfId="0" applyFont="1" applyFill="1" applyBorder="1" applyAlignment="1">
      <alignment horizontal="center" vertical="center"/>
    </xf>
    <xf numFmtId="166" fontId="0" fillId="46" borderId="25" xfId="0" applyNumberFormat="1" applyFill="1" applyBorder="1" applyAlignment="1" applyProtection="1">
      <alignment horizontal="center" vertical="center"/>
      <protection locked="0"/>
    </xf>
    <xf numFmtId="0" fontId="0" fillId="4" borderId="1" xfId="0" applyFill="1" applyBorder="1" applyAlignment="1">
      <alignment horizontal="center" vertical="center"/>
    </xf>
    <xf numFmtId="168" fontId="12" fillId="0" borderId="26" xfId="0" applyNumberFormat="1" applyFont="1" applyBorder="1" applyAlignment="1">
      <alignment horizontal="center" vertical="center"/>
    </xf>
    <xf numFmtId="0" fontId="53" fillId="0" borderId="16" xfId="0" applyFont="1" applyBorder="1" applyAlignment="1">
      <alignment horizontal="center" vertical="center"/>
    </xf>
    <xf numFmtId="0" fontId="57" fillId="0" borderId="1" xfId="0" applyFont="1" applyBorder="1" applyAlignment="1">
      <alignment horizontal="center" vertical="center"/>
    </xf>
    <xf numFmtId="0" fontId="0" fillId="0" borderId="26" xfId="0" applyBorder="1" applyAlignment="1" applyProtection="1">
      <alignment horizontal="center" vertical="center"/>
      <protection locked="0"/>
    </xf>
    <xf numFmtId="166" fontId="0" fillId="0" borderId="20" xfId="0" applyNumberFormat="1" applyBorder="1" applyAlignment="1" applyProtection="1">
      <alignment horizontal="center" vertical="center"/>
      <protection locked="0"/>
    </xf>
    <xf numFmtId="166" fontId="0" fillId="46" borderId="20" xfId="0" applyNumberFormat="1" applyFill="1" applyBorder="1" applyAlignment="1" applyProtection="1">
      <alignment horizontal="center" vertical="center"/>
      <protection locked="0"/>
    </xf>
    <xf numFmtId="166" fontId="0" fillId="4" borderId="25" xfId="0" applyNumberFormat="1" applyFill="1" applyBorder="1" applyAlignment="1" applyProtection="1">
      <alignment horizontal="center" vertical="center"/>
      <protection locked="0"/>
    </xf>
    <xf numFmtId="0" fontId="0" fillId="60" borderId="1" xfId="0" applyFill="1" applyBorder="1" applyAlignment="1">
      <alignment horizontal="center" vertical="center" wrapText="1"/>
    </xf>
    <xf numFmtId="0" fontId="15" fillId="60" borderId="1" xfId="0" applyFont="1" applyFill="1" applyBorder="1" applyAlignment="1">
      <alignment horizontal="center" vertical="center" wrapText="1"/>
    </xf>
    <xf numFmtId="0" fontId="40" fillId="4" borderId="3" xfId="0" applyFont="1" applyFill="1" applyBorder="1" applyAlignment="1">
      <alignment horizontal="center" vertical="center" textRotation="90"/>
    </xf>
    <xf numFmtId="0" fontId="0" fillId="4" borderId="3" xfId="0" applyFill="1" applyBorder="1" applyAlignment="1" applyProtection="1">
      <alignment horizontal="center" vertical="center"/>
      <protection locked="0"/>
    </xf>
    <xf numFmtId="0" fontId="0" fillId="4" borderId="3" xfId="0" applyFill="1" applyBorder="1" applyAlignment="1">
      <alignment horizontal="center" vertical="center"/>
    </xf>
    <xf numFmtId="0" fontId="61" fillId="4" borderId="3" xfId="0" applyFont="1" applyFill="1" applyBorder="1" applyAlignment="1">
      <alignment horizontal="center" vertical="center"/>
    </xf>
    <xf numFmtId="0" fontId="62" fillId="4" borderId="3" xfId="0" applyFont="1" applyFill="1" applyBorder="1" applyAlignment="1">
      <alignment horizontal="center" vertical="center"/>
    </xf>
    <xf numFmtId="0" fontId="0" fillId="46" borderId="25" xfId="0" applyFill="1" applyBorder="1" applyAlignment="1">
      <alignment horizontal="center" vertical="center" wrapText="1"/>
    </xf>
    <xf numFmtId="0" fontId="0" fillId="0" borderId="25" xfId="0" applyBorder="1" applyAlignment="1">
      <alignment horizontal="center" vertical="center" wrapText="1"/>
    </xf>
    <xf numFmtId="0" fontId="0" fillId="4" borderId="25" xfId="0" applyFill="1" applyBorder="1" applyAlignment="1">
      <alignment horizontal="center" vertical="center" wrapText="1"/>
    </xf>
    <xf numFmtId="0" fontId="0" fillId="46" borderId="4" xfId="0" applyFill="1" applyBorder="1" applyAlignment="1">
      <alignment horizontal="center" vertical="center" wrapText="1"/>
    </xf>
    <xf numFmtId="0" fontId="0" fillId="4" borderId="4" xfId="0" applyFill="1" applyBorder="1" applyAlignment="1">
      <alignment horizontal="center" vertical="center" wrapText="1"/>
    </xf>
    <xf numFmtId="0" fontId="0" fillId="4" borderId="6" xfId="0" applyFill="1" applyBorder="1" applyAlignment="1">
      <alignment horizontal="center" vertical="center" wrapText="1"/>
    </xf>
    <xf numFmtId="0" fontId="0" fillId="46" borderId="6" xfId="0" applyFill="1" applyBorder="1" applyAlignment="1">
      <alignment horizontal="center" vertical="center" wrapText="1"/>
    </xf>
    <xf numFmtId="1" fontId="6" fillId="0" borderId="0" xfId="317" applyNumberFormat="1" applyFont="1"/>
    <xf numFmtId="0" fontId="38" fillId="4" borderId="0" xfId="317" applyNumberFormat="1" applyFont="1" applyFill="1" applyAlignment="1">
      <alignment horizontal="center" vertical="center" wrapText="1"/>
    </xf>
    <xf numFmtId="2" fontId="17" fillId="0" borderId="0" xfId="317" applyNumberFormat="1" applyFont="1" applyAlignment="1">
      <alignment horizontal="center" vertical="center"/>
    </xf>
    <xf numFmtId="1" fontId="1" fillId="0" borderId="17" xfId="317" applyNumberFormat="1" applyFont="1" applyBorder="1" applyAlignment="1">
      <alignment horizontal="center" vertical="center" wrapText="1"/>
    </xf>
    <xf numFmtId="0" fontId="6" fillId="0" borderId="25" xfId="317" applyNumberFormat="1" applyFont="1" applyBorder="1"/>
    <xf numFmtId="168" fontId="12" fillId="0" borderId="23" xfId="0" applyNumberFormat="1" applyFont="1" applyBorder="1" applyAlignment="1">
      <alignment horizontal="center" vertical="center"/>
    </xf>
    <xf numFmtId="0" fontId="0" fillId="0" borderId="0" xfId="0" applyAlignment="1" applyProtection="1">
      <alignment horizontal="center" vertical="center"/>
      <protection locked="0"/>
    </xf>
    <xf numFmtId="0" fontId="64" fillId="61" borderId="2" xfId="0" applyFont="1" applyFill="1" applyBorder="1" applyAlignment="1">
      <alignment horizontal="center" vertical="center" wrapText="1"/>
    </xf>
    <xf numFmtId="1" fontId="15" fillId="0" borderId="0" xfId="317" applyNumberFormat="1" applyFont="1" applyAlignment="1">
      <alignment horizontal="center" vertical="center"/>
    </xf>
    <xf numFmtId="0" fontId="46" fillId="0" borderId="17" xfId="317" applyNumberFormat="1" applyFont="1" applyBorder="1" applyAlignment="1">
      <alignment horizontal="center" vertical="center"/>
    </xf>
    <xf numFmtId="0" fontId="46" fillId="0" borderId="26" xfId="317" applyNumberFormat="1" applyFont="1" applyBorder="1" applyAlignment="1">
      <alignment horizontal="center" vertical="center"/>
    </xf>
    <xf numFmtId="0" fontId="47" fillId="0" borderId="26" xfId="317" applyNumberFormat="1" applyFont="1" applyBorder="1" applyAlignment="1">
      <alignment horizontal="center" vertical="center"/>
    </xf>
    <xf numFmtId="1" fontId="13" fillId="0" borderId="1" xfId="317" applyNumberFormat="1" applyFont="1" applyBorder="1" applyAlignment="1">
      <alignment horizontal="center" vertical="center" wrapText="1"/>
    </xf>
    <xf numFmtId="1" fontId="0" fillId="0" borderId="2" xfId="317" applyNumberFormat="1" applyFont="1" applyBorder="1" applyAlignment="1">
      <alignment horizontal="center" vertical="center"/>
    </xf>
    <xf numFmtId="0" fontId="0" fillId="0" borderId="2" xfId="317" applyNumberFormat="1" applyFont="1" applyBorder="1" applyAlignment="1">
      <alignment horizontal="center" vertical="center"/>
    </xf>
    <xf numFmtId="1" fontId="0" fillId="0" borderId="3" xfId="317" applyNumberFormat="1" applyFont="1" applyBorder="1" applyAlignment="1">
      <alignment horizontal="center" vertical="center"/>
    </xf>
    <xf numFmtId="0" fontId="0" fillId="0" borderId="3" xfId="317" applyNumberFormat="1" applyFont="1" applyBorder="1" applyAlignment="1">
      <alignment horizontal="center" vertical="center"/>
    </xf>
    <xf numFmtId="0" fontId="49" fillId="0" borderId="0" xfId="0" applyFont="1"/>
    <xf numFmtId="0" fontId="14" fillId="0" borderId="0" xfId="317" applyNumberFormat="1" applyFont="1" applyAlignment="1">
      <alignment horizontal="center"/>
    </xf>
    <xf numFmtId="0" fontId="14" fillId="0" borderId="0" xfId="0" applyFont="1" applyAlignment="1">
      <alignment horizontal="right"/>
    </xf>
    <xf numFmtId="168" fontId="68" fillId="46" borderId="26" xfId="0" applyNumberFormat="1" applyFont="1" applyFill="1" applyBorder="1" applyAlignment="1">
      <alignment horizontal="center" vertical="center"/>
    </xf>
    <xf numFmtId="165" fontId="53" fillId="46" borderId="20" xfId="0" applyNumberFormat="1" applyFont="1" applyFill="1" applyBorder="1" applyAlignment="1">
      <alignment horizontal="center" vertical="center"/>
    </xf>
    <xf numFmtId="0" fontId="54" fillId="62" borderId="0" xfId="0" applyFont="1" applyFill="1"/>
    <xf numFmtId="0" fontId="54" fillId="62" borderId="0" xfId="0" applyFont="1" applyFill="1" applyAlignment="1">
      <alignment horizontal="center" vertical="center"/>
    </xf>
    <xf numFmtId="0" fontId="55" fillId="62" borderId="3" xfId="0" applyFont="1" applyFill="1" applyBorder="1" applyAlignment="1">
      <alignment horizontal="center" vertical="center" wrapText="1"/>
    </xf>
    <xf numFmtId="0" fontId="55" fillId="62" borderId="0" xfId="0" applyFont="1" applyFill="1" applyAlignment="1">
      <alignment horizontal="center" vertical="center"/>
    </xf>
    <xf numFmtId="0" fontId="11" fillId="0" borderId="27" xfId="317" applyNumberFormat="1" applyFont="1" applyBorder="1" applyAlignment="1">
      <alignment horizontal="center" vertical="center"/>
    </xf>
    <xf numFmtId="0" fontId="37" fillId="0" borderId="27" xfId="317" applyNumberFormat="1" applyFont="1" applyBorder="1" applyAlignment="1">
      <alignment horizontal="center" vertical="center"/>
    </xf>
    <xf numFmtId="0" fontId="76" fillId="0" borderId="27" xfId="317" applyNumberFormat="1" applyFont="1" applyBorder="1" applyAlignment="1">
      <alignment horizontal="center" vertical="center"/>
    </xf>
    <xf numFmtId="0" fontId="0" fillId="0" borderId="0" xfId="0" applyAlignment="1">
      <alignment vertical="top"/>
    </xf>
    <xf numFmtId="0" fontId="77" fillId="46" borderId="0" xfId="0" applyFont="1" applyFill="1" applyAlignment="1">
      <alignment horizontal="center" vertical="center" textRotation="90"/>
    </xf>
    <xf numFmtId="0" fontId="77" fillId="4" borderId="0" xfId="0" applyFont="1" applyFill="1" applyAlignment="1">
      <alignment horizontal="center" vertical="center" textRotation="90"/>
    </xf>
    <xf numFmtId="0" fontId="77" fillId="4" borderId="2" xfId="0" applyFont="1" applyFill="1" applyBorder="1" applyAlignment="1">
      <alignment horizontal="center" vertical="center" textRotation="90"/>
    </xf>
    <xf numFmtId="0" fontId="77" fillId="46" borderId="2" xfId="0" applyFont="1" applyFill="1" applyBorder="1" applyAlignment="1">
      <alignment horizontal="center" vertical="center" textRotation="90"/>
    </xf>
    <xf numFmtId="2" fontId="78" fillId="4" borderId="0" xfId="0" applyNumberFormat="1" applyFont="1" applyFill="1" applyAlignment="1">
      <alignment horizontal="left" vertical="center"/>
    </xf>
    <xf numFmtId="2" fontId="78" fillId="4" borderId="0" xfId="0" applyNumberFormat="1" applyFont="1" applyFill="1" applyAlignment="1">
      <alignment horizontal="center" vertical="center"/>
    </xf>
    <xf numFmtId="2" fontId="78" fillId="4" borderId="3" xfId="0" applyNumberFormat="1" applyFont="1" applyFill="1" applyBorder="1" applyAlignment="1">
      <alignment horizontal="left" vertical="center"/>
    </xf>
    <xf numFmtId="0" fontId="0" fillId="0" borderId="24" xfId="0" applyBorder="1"/>
    <xf numFmtId="1" fontId="53" fillId="0" borderId="0" xfId="317" applyNumberFormat="1" applyFont="1" applyAlignment="1">
      <alignment horizontal="center" vertical="center"/>
    </xf>
    <xf numFmtId="0" fontId="53" fillId="4" borderId="1" xfId="0" applyFont="1" applyFill="1" applyBorder="1" applyAlignment="1">
      <alignment horizontal="center" vertical="center"/>
    </xf>
    <xf numFmtId="0" fontId="79" fillId="0" borderId="0" xfId="0" applyFont="1"/>
    <xf numFmtId="0" fontId="79" fillId="0" borderId="2" xfId="0" applyFont="1" applyBorder="1" applyAlignment="1">
      <alignment horizontal="right"/>
    </xf>
    <xf numFmtId="0" fontId="79" fillId="0" borderId="24" xfId="493" applyNumberFormat="1" applyFont="1" applyBorder="1" applyAlignment="1">
      <alignment horizontal="center" vertical="center"/>
    </xf>
    <xf numFmtId="44" fontId="79" fillId="0" borderId="2" xfId="493" applyFont="1" applyBorder="1" applyAlignment="1">
      <alignment horizontal="center" vertical="center"/>
    </xf>
    <xf numFmtId="169" fontId="11" fillId="46" borderId="1" xfId="0" applyNumberFormat="1" applyFont="1" applyFill="1" applyBorder="1" applyAlignment="1">
      <alignment horizontal="center" vertical="center"/>
    </xf>
    <xf numFmtId="169" fontId="53" fillId="4" borderId="1" xfId="0" applyNumberFormat="1" applyFont="1" applyFill="1" applyBorder="1" applyAlignment="1">
      <alignment horizontal="center" vertical="center"/>
    </xf>
    <xf numFmtId="1" fontId="15" fillId="46" borderId="20" xfId="0" applyNumberFormat="1" applyFont="1" applyFill="1" applyBorder="1" applyAlignment="1">
      <alignment horizontal="center" vertical="center"/>
    </xf>
    <xf numFmtId="169" fontId="50" fillId="0" borderId="0" xfId="317" applyNumberFormat="1" applyFont="1" applyAlignment="1">
      <alignment horizontal="center" vertical="center"/>
    </xf>
    <xf numFmtId="0" fontId="69" fillId="0" borderId="0" xfId="0" applyFont="1" applyAlignment="1">
      <alignment horizontal="center" vertical="center" textRotation="90"/>
    </xf>
    <xf numFmtId="165" fontId="53" fillId="0" borderId="25" xfId="0" applyNumberFormat="1" applyFont="1" applyBorder="1" applyAlignment="1">
      <alignment horizontal="center" vertical="center"/>
    </xf>
    <xf numFmtId="0" fontId="47" fillId="0" borderId="3" xfId="0" applyFont="1" applyBorder="1" applyAlignment="1">
      <alignment horizontal="center" vertical="center" wrapText="1"/>
    </xf>
    <xf numFmtId="0" fontId="41" fillId="0" borderId="3" xfId="0" applyFont="1" applyBorder="1" applyAlignment="1">
      <alignment horizontal="center" vertical="center"/>
    </xf>
    <xf numFmtId="1" fontId="53" fillId="48" borderId="3" xfId="0" applyNumberFormat="1" applyFont="1" applyFill="1" applyBorder="1" applyAlignment="1">
      <alignment horizontal="center" vertical="center"/>
    </xf>
    <xf numFmtId="0" fontId="53" fillId="47" borderId="3" xfId="0" applyFont="1" applyFill="1" applyBorder="1" applyAlignment="1">
      <alignment horizontal="center" vertical="center"/>
    </xf>
    <xf numFmtId="0" fontId="55" fillId="0" borderId="1" xfId="0" applyFont="1" applyBorder="1" applyAlignment="1">
      <alignment horizontal="center" vertical="center"/>
    </xf>
    <xf numFmtId="0" fontId="47" fillId="0" borderId="0" xfId="0" applyFont="1" applyAlignment="1">
      <alignment horizontal="center" vertical="center" wrapText="1"/>
    </xf>
    <xf numFmtId="0" fontId="11" fillId="58" borderId="3" xfId="0" applyFont="1" applyFill="1" applyBorder="1" applyAlignment="1">
      <alignment horizontal="center" vertical="center"/>
    </xf>
    <xf numFmtId="0" fontId="47" fillId="58" borderId="3" xfId="0" applyFont="1" applyFill="1" applyBorder="1" applyAlignment="1">
      <alignment horizontal="center" vertical="center"/>
    </xf>
    <xf numFmtId="0" fontId="47" fillId="58" borderId="3" xfId="0" applyFont="1" applyFill="1" applyBorder="1" applyAlignment="1">
      <alignment horizontal="center" vertical="center" wrapText="1"/>
    </xf>
    <xf numFmtId="0" fontId="14" fillId="63" borderId="0" xfId="0" applyFont="1" applyFill="1"/>
    <xf numFmtId="0" fontId="53" fillId="63" borderId="0" xfId="0" applyFont="1" applyFill="1"/>
    <xf numFmtId="0" fontId="66" fillId="63" borderId="0" xfId="0" applyFont="1" applyFill="1" applyAlignment="1">
      <alignment horizontal="center" vertical="center"/>
    </xf>
    <xf numFmtId="0" fontId="57" fillId="63" borderId="3" xfId="0" applyFont="1" applyFill="1" applyBorder="1" applyAlignment="1">
      <alignment horizontal="center" vertical="center"/>
    </xf>
    <xf numFmtId="0" fontId="14" fillId="63" borderId="3" xfId="0" applyFont="1" applyFill="1" applyBorder="1" applyAlignment="1">
      <alignment horizontal="center" vertical="center"/>
    </xf>
    <xf numFmtId="0" fontId="53" fillId="63" borderId="3" xfId="0" applyFont="1" applyFill="1" applyBorder="1" applyAlignment="1">
      <alignment horizontal="center" vertical="center"/>
    </xf>
    <xf numFmtId="0" fontId="41" fillId="64" borderId="0" xfId="0" applyFont="1" applyFill="1"/>
    <xf numFmtId="0" fontId="42" fillId="64" borderId="0" xfId="0" applyFont="1" applyFill="1"/>
    <xf numFmtId="0" fontId="60" fillId="64" borderId="0" xfId="0" applyFont="1" applyFill="1" applyAlignment="1">
      <alignment horizontal="center" vertical="center"/>
    </xf>
    <xf numFmtId="0" fontId="47" fillId="64" borderId="3" xfId="0" applyFont="1" applyFill="1" applyBorder="1" applyAlignment="1">
      <alignment horizontal="center" vertical="center" wrapText="1"/>
    </xf>
    <xf numFmtId="0" fontId="41" fillId="64" borderId="3" xfId="0" applyFont="1" applyFill="1" applyBorder="1" applyAlignment="1">
      <alignment horizontal="center" vertical="center"/>
    </xf>
    <xf numFmtId="0" fontId="53" fillId="64" borderId="3" xfId="0" applyFont="1" applyFill="1" applyBorder="1" applyAlignment="1">
      <alignment horizontal="center" vertical="center"/>
    </xf>
    <xf numFmtId="0" fontId="14" fillId="64" borderId="3" xfId="0" applyFont="1" applyFill="1" applyBorder="1" applyAlignment="1">
      <alignment horizontal="center" vertical="center"/>
    </xf>
    <xf numFmtId="0" fontId="14" fillId="64" borderId="3" xfId="0" applyFont="1" applyFill="1" applyBorder="1" applyAlignment="1">
      <alignment horizontal="center" vertical="center" wrapText="1"/>
    </xf>
    <xf numFmtId="0" fontId="53" fillId="64" borderId="3" xfId="0" applyFont="1" applyFill="1" applyBorder="1" applyAlignment="1">
      <alignment horizontal="center" vertical="center" wrapText="1"/>
    </xf>
    <xf numFmtId="0" fontId="42" fillId="64" borderId="3" xfId="0" applyFont="1" applyFill="1" applyBorder="1" applyAlignment="1">
      <alignment horizontal="center" vertical="center"/>
    </xf>
    <xf numFmtId="0" fontId="0" fillId="46" borderId="0" xfId="0" applyFill="1"/>
    <xf numFmtId="0" fontId="47" fillId="46" borderId="3" xfId="0" applyFont="1" applyFill="1" applyBorder="1" applyAlignment="1">
      <alignment horizontal="center" vertical="center" wrapText="1"/>
    </xf>
    <xf numFmtId="0" fontId="0" fillId="46" borderId="3" xfId="0" applyFill="1" applyBorder="1" applyAlignment="1">
      <alignment horizontal="center" vertical="center"/>
    </xf>
    <xf numFmtId="0" fontId="0" fillId="46" borderId="0" xfId="0" applyFill="1" applyAlignment="1">
      <alignment horizontal="center" vertical="center"/>
    </xf>
    <xf numFmtId="0" fontId="11" fillId="46" borderId="3" xfId="0" applyFont="1" applyFill="1" applyBorder="1" applyAlignment="1">
      <alignment horizontal="center" vertical="center"/>
    </xf>
    <xf numFmtId="0" fontId="57" fillId="63" borderId="0" xfId="0" applyFont="1" applyFill="1" applyAlignment="1">
      <alignment horizontal="center" vertical="center"/>
    </xf>
    <xf numFmtId="0" fontId="14" fillId="63" borderId="0" xfId="0" applyFont="1" applyFill="1" applyAlignment="1">
      <alignment horizontal="center" vertical="center"/>
    </xf>
    <xf numFmtId="0" fontId="53" fillId="63" borderId="24" xfId="0" applyFont="1" applyFill="1" applyBorder="1" applyAlignment="1">
      <alignment horizontal="center" vertical="center"/>
    </xf>
    <xf numFmtId="0" fontId="53" fillId="63" borderId="0" xfId="0" applyFont="1" applyFill="1" applyAlignment="1">
      <alignment horizontal="center" vertical="center"/>
    </xf>
    <xf numFmtId="0" fontId="53" fillId="63" borderId="2" xfId="0" applyFont="1" applyFill="1" applyBorder="1" applyAlignment="1">
      <alignment horizontal="center" vertical="center"/>
    </xf>
    <xf numFmtId="0" fontId="57" fillId="63" borderId="24" xfId="0" applyFont="1" applyFill="1" applyBorder="1" applyAlignment="1">
      <alignment horizontal="center" vertical="center"/>
    </xf>
    <xf numFmtId="0" fontId="57" fillId="63" borderId="2" xfId="0" applyFont="1" applyFill="1" applyBorder="1" applyAlignment="1">
      <alignment horizontal="center" vertical="center"/>
    </xf>
    <xf numFmtId="0" fontId="15" fillId="4" borderId="25" xfId="0" applyFont="1" applyFill="1" applyBorder="1" applyAlignment="1">
      <alignment horizontal="center" vertical="center"/>
    </xf>
    <xf numFmtId="0" fontId="47" fillId="64" borderId="0" xfId="0" applyFont="1" applyFill="1" applyAlignment="1">
      <alignment horizontal="center" vertical="center" wrapText="1"/>
    </xf>
    <xf numFmtId="0" fontId="41" fillId="64" borderId="0" xfId="0" applyFont="1" applyFill="1" applyAlignment="1">
      <alignment horizontal="center" vertical="center"/>
    </xf>
    <xf numFmtId="0" fontId="56" fillId="0" borderId="0" xfId="0" applyFont="1" applyAlignment="1">
      <alignment horizontal="center" vertical="center" wrapText="1"/>
    </xf>
    <xf numFmtId="0" fontId="57" fillId="4" borderId="3" xfId="0" applyFont="1" applyFill="1" applyBorder="1" applyAlignment="1">
      <alignment horizontal="center" vertical="center" wrapText="1"/>
    </xf>
    <xf numFmtId="0" fontId="53" fillId="4" borderId="0" xfId="0" applyFont="1" applyFill="1" applyAlignment="1">
      <alignment wrapText="1"/>
    </xf>
    <xf numFmtId="0" fontId="69" fillId="4" borderId="0" xfId="0" applyFont="1" applyFill="1" applyAlignment="1">
      <alignment horizontal="center" vertical="center" wrapText="1"/>
    </xf>
    <xf numFmtId="0" fontId="80" fillId="46" borderId="24" xfId="0" applyFont="1" applyFill="1" applyBorder="1" applyAlignment="1">
      <alignment horizontal="center" vertical="center" wrapText="1"/>
    </xf>
    <xf numFmtId="0" fontId="71" fillId="46" borderId="0" xfId="0" applyFont="1" applyFill="1" applyAlignment="1">
      <alignment horizontal="center" vertical="center" wrapText="1"/>
    </xf>
    <xf numFmtId="0" fontId="81" fillId="46" borderId="0" xfId="0" applyFont="1" applyFill="1" applyAlignment="1">
      <alignment horizontal="center" vertical="center" wrapText="1"/>
    </xf>
    <xf numFmtId="0" fontId="80" fillId="4" borderId="0" xfId="0" applyFont="1" applyFill="1" applyAlignment="1">
      <alignment horizontal="center" vertical="center" wrapText="1"/>
    </xf>
    <xf numFmtId="0" fontId="71" fillId="4" borderId="0" xfId="0" applyFont="1" applyFill="1" applyAlignment="1">
      <alignment horizontal="center" vertical="center" wrapText="1"/>
    </xf>
    <xf numFmtId="0" fontId="81" fillId="4" borderId="0" xfId="0" applyFont="1" applyFill="1" applyAlignment="1">
      <alignment horizontal="center" vertical="center" wrapText="1"/>
    </xf>
    <xf numFmtId="0" fontId="80" fillId="46" borderId="0" xfId="0" applyFont="1" applyFill="1" applyAlignment="1">
      <alignment horizontal="center" vertical="center" wrapText="1"/>
    </xf>
    <xf numFmtId="0" fontId="81" fillId="4" borderId="2" xfId="0" applyFont="1" applyFill="1" applyBorder="1" applyAlignment="1">
      <alignment horizontal="center" vertical="center" wrapText="1"/>
    </xf>
    <xf numFmtId="0" fontId="69" fillId="4" borderId="3" xfId="0" applyFont="1" applyFill="1" applyBorder="1" applyAlignment="1">
      <alignment horizontal="center" vertical="center" wrapText="1"/>
    </xf>
    <xf numFmtId="0" fontId="81" fillId="46" borderId="2" xfId="0" applyFont="1" applyFill="1" applyBorder="1" applyAlignment="1">
      <alignment horizontal="center" vertical="center" wrapText="1"/>
    </xf>
    <xf numFmtId="0" fontId="53" fillId="4" borderId="3" xfId="0" applyFont="1" applyFill="1" applyBorder="1" applyAlignment="1">
      <alignment horizontal="center" vertical="center" wrapText="1"/>
    </xf>
    <xf numFmtId="0" fontId="53" fillId="56" borderId="3" xfId="0" applyFont="1" applyFill="1" applyBorder="1" applyAlignment="1">
      <alignment horizontal="center" vertical="center"/>
    </xf>
    <xf numFmtId="0" fontId="42" fillId="46" borderId="3" xfId="0" applyFont="1" applyFill="1" applyBorder="1" applyAlignment="1">
      <alignment horizontal="center" vertical="center"/>
    </xf>
    <xf numFmtId="0" fontId="79" fillId="0" borderId="3" xfId="493" applyNumberFormat="1" applyFont="1" applyBorder="1" applyAlignment="1">
      <alignment horizontal="center" vertical="center"/>
    </xf>
    <xf numFmtId="0" fontId="79" fillId="0" borderId="0" xfId="0" applyFont="1" applyAlignment="1">
      <alignment horizontal="center" vertical="center"/>
    </xf>
    <xf numFmtId="0" fontId="47" fillId="46" borderId="0" xfId="0" applyFont="1" applyFill="1" applyAlignment="1">
      <alignment horizontal="center" vertical="center" wrapText="1"/>
    </xf>
    <xf numFmtId="0" fontId="11" fillId="46" borderId="0" xfId="0" applyFont="1" applyFill="1" applyAlignment="1">
      <alignment horizontal="center" vertical="center"/>
    </xf>
    <xf numFmtId="0" fontId="11" fillId="0" borderId="28" xfId="317" applyNumberFormat="1" applyFont="1" applyBorder="1" applyAlignment="1">
      <alignment horizontal="center" vertical="center"/>
    </xf>
    <xf numFmtId="0" fontId="37" fillId="0" borderId="29" xfId="317" applyNumberFormat="1" applyFont="1" applyBorder="1" applyAlignment="1">
      <alignment horizontal="center" vertical="center"/>
    </xf>
    <xf numFmtId="0" fontId="11" fillId="0" borderId="30" xfId="317" applyNumberFormat="1" applyFont="1" applyBorder="1" applyAlignment="1">
      <alignment horizontal="center" vertical="center"/>
    </xf>
    <xf numFmtId="0" fontId="11" fillId="0" borderId="31" xfId="317" applyNumberFormat="1" applyFont="1" applyBorder="1" applyAlignment="1">
      <alignment horizontal="center" vertical="center"/>
    </xf>
    <xf numFmtId="0" fontId="11" fillId="0" borderId="32" xfId="317" applyNumberFormat="1" applyFont="1" applyBorder="1" applyAlignment="1">
      <alignment horizontal="center" vertical="center"/>
    </xf>
    <xf numFmtId="1" fontId="10" fillId="0" borderId="1" xfId="317" applyNumberFormat="1" applyFont="1" applyBorder="1" applyAlignment="1">
      <alignment horizontal="center" vertical="center" wrapText="1"/>
    </xf>
    <xf numFmtId="0" fontId="47" fillId="0" borderId="1" xfId="317" applyNumberFormat="1" applyFont="1" applyBorder="1" applyAlignment="1">
      <alignment horizontal="center" vertical="center" wrapText="1"/>
    </xf>
    <xf numFmtId="0" fontId="15" fillId="0" borderId="0" xfId="0" applyFont="1" applyAlignment="1">
      <alignment vertical="top"/>
    </xf>
    <xf numFmtId="0" fontId="15" fillId="0" borderId="0" xfId="0" applyFont="1" applyAlignment="1">
      <alignment horizontal="center" vertical="top"/>
    </xf>
    <xf numFmtId="166" fontId="12" fillId="0" borderId="0" xfId="0" applyNumberFormat="1" applyFont="1" applyAlignment="1">
      <alignment vertical="center"/>
    </xf>
    <xf numFmtId="0" fontId="0" fillId="0" borderId="24" xfId="0" applyBorder="1" applyAlignment="1">
      <alignment horizontal="center" vertical="center" wrapText="1"/>
    </xf>
    <xf numFmtId="0" fontId="14" fillId="4" borderId="5" xfId="0" quotePrefix="1" applyFont="1" applyFill="1" applyBorder="1" applyAlignment="1">
      <alignment horizontal="center" vertical="center" wrapText="1"/>
    </xf>
    <xf numFmtId="0" fontId="83" fillId="4" borderId="0" xfId="0" applyFont="1" applyFill="1" applyAlignment="1">
      <alignment horizontal="left" vertical="center"/>
    </xf>
    <xf numFmtId="0" fontId="0" fillId="0" borderId="1" xfId="0" applyBorder="1" applyAlignment="1">
      <alignment horizontal="center" vertical="center" wrapText="1"/>
    </xf>
    <xf numFmtId="1" fontId="6" fillId="0" borderId="2" xfId="317" applyNumberFormat="1" applyFont="1" applyBorder="1" applyAlignment="1">
      <alignment horizontal="center" vertical="center"/>
    </xf>
    <xf numFmtId="1" fontId="43" fillId="0" borderId="2" xfId="317" applyNumberFormat="1" applyFont="1" applyBorder="1" applyAlignment="1">
      <alignment horizontal="center" vertical="center"/>
    </xf>
    <xf numFmtId="0" fontId="55" fillId="0" borderId="0" xfId="0" applyFont="1" applyAlignment="1">
      <alignment horizontal="center" wrapText="1"/>
    </xf>
    <xf numFmtId="0" fontId="55" fillId="64" borderId="24" xfId="0" applyFont="1" applyFill="1" applyBorder="1" applyAlignment="1">
      <alignment horizontal="center" vertical="center" wrapText="1"/>
    </xf>
    <xf numFmtId="0" fontId="15" fillId="55" borderId="24" xfId="0" applyFont="1" applyFill="1" applyBorder="1" applyAlignment="1">
      <alignment horizontal="center" vertical="center"/>
    </xf>
    <xf numFmtId="0" fontId="15" fillId="55" borderId="24" xfId="0" applyFont="1" applyFill="1" applyBorder="1" applyAlignment="1">
      <alignment horizontal="center" vertical="center" wrapText="1"/>
    </xf>
    <xf numFmtId="0" fontId="0" fillId="55" borderId="5" xfId="0" applyFill="1" applyBorder="1" applyAlignment="1" applyProtection="1">
      <alignment horizontal="center" vertical="center"/>
      <protection locked="0"/>
    </xf>
    <xf numFmtId="165" fontId="53" fillId="55" borderId="24" xfId="0" applyNumberFormat="1" applyFont="1" applyFill="1" applyBorder="1" applyAlignment="1">
      <alignment horizontal="center" vertical="center"/>
    </xf>
    <xf numFmtId="165" fontId="15" fillId="55" borderId="21" xfId="0" applyNumberFormat="1" applyFont="1" applyFill="1" applyBorder="1" applyAlignment="1">
      <alignment horizontal="center" vertical="center"/>
    </xf>
    <xf numFmtId="0" fontId="54" fillId="55" borderId="2" xfId="0" applyFont="1" applyFill="1" applyBorder="1" applyAlignment="1">
      <alignment horizontal="center" vertical="center"/>
    </xf>
    <xf numFmtId="0" fontId="0" fillId="55" borderId="2" xfId="0" applyFill="1" applyBorder="1" applyAlignment="1">
      <alignment horizontal="center" vertical="center" wrapText="1"/>
    </xf>
    <xf numFmtId="0" fontId="82" fillId="55" borderId="2" xfId="0" applyFont="1" applyFill="1" applyBorder="1" applyAlignment="1">
      <alignment horizontal="center" vertical="center" wrapText="1"/>
    </xf>
    <xf numFmtId="0" fontId="15" fillId="55" borderId="2" xfId="0" applyFont="1" applyFill="1" applyBorder="1" applyAlignment="1">
      <alignment horizontal="center" vertical="center"/>
    </xf>
    <xf numFmtId="0" fontId="15" fillId="55" borderId="2" xfId="0" applyFont="1" applyFill="1" applyBorder="1" applyAlignment="1">
      <alignment horizontal="center" vertical="center" wrapText="1"/>
    </xf>
    <xf numFmtId="0" fontId="0" fillId="55" borderId="22" xfId="0" applyFill="1" applyBorder="1" applyAlignment="1" applyProtection="1">
      <alignment horizontal="center" vertical="center"/>
      <protection locked="0"/>
    </xf>
    <xf numFmtId="165" fontId="53" fillId="55" borderId="22" xfId="0" applyNumberFormat="1" applyFont="1" applyFill="1" applyBorder="1" applyAlignment="1">
      <alignment horizontal="center" vertical="center"/>
    </xf>
    <xf numFmtId="165" fontId="53" fillId="55" borderId="2" xfId="0" applyNumberFormat="1" applyFont="1" applyFill="1" applyBorder="1" applyAlignment="1">
      <alignment horizontal="center" vertical="center"/>
    </xf>
    <xf numFmtId="165" fontId="15" fillId="55" borderId="23" xfId="0" applyNumberFormat="1" applyFont="1" applyFill="1" applyBorder="1" applyAlignment="1">
      <alignment horizontal="center" vertical="center"/>
    </xf>
    <xf numFmtId="0" fontId="82" fillId="0" borderId="2" xfId="0" applyFont="1" applyBorder="1" applyAlignment="1">
      <alignment horizontal="center" vertical="center" wrapText="1"/>
    </xf>
    <xf numFmtId="0" fontId="0" fillId="0" borderId="22" xfId="0" applyBorder="1" applyAlignment="1" applyProtection="1">
      <alignment horizontal="center" vertical="center"/>
      <protection locked="0"/>
    </xf>
    <xf numFmtId="165" fontId="53" fillId="0" borderId="22" xfId="0" applyNumberFormat="1" applyFont="1" applyBorder="1" applyAlignment="1">
      <alignment horizontal="center" vertical="center"/>
    </xf>
    <xf numFmtId="0" fontId="0" fillId="55" borderId="4" xfId="0" applyFill="1" applyBorder="1" applyAlignment="1" applyProtection="1">
      <alignment horizontal="center" vertical="center"/>
      <protection locked="0"/>
    </xf>
    <xf numFmtId="165" fontId="15" fillId="55" borderId="26" xfId="0" applyNumberFormat="1" applyFont="1" applyFill="1" applyBorder="1" applyAlignment="1">
      <alignment horizontal="center" vertical="center"/>
    </xf>
    <xf numFmtId="0" fontId="55" fillId="55" borderId="2" xfId="0" applyFont="1" applyFill="1" applyBorder="1" applyAlignment="1">
      <alignment horizontal="center" vertical="center" wrapText="1"/>
    </xf>
    <xf numFmtId="0" fontId="0" fillId="55" borderId="25" xfId="0" applyFill="1" applyBorder="1" applyAlignment="1" applyProtection="1">
      <alignment horizontal="center" vertical="center"/>
      <protection locked="0"/>
    </xf>
    <xf numFmtId="165" fontId="53" fillId="55" borderId="25" xfId="0" applyNumberFormat="1" applyFont="1" applyFill="1" applyBorder="1" applyAlignment="1">
      <alignment horizontal="center" vertical="center"/>
    </xf>
    <xf numFmtId="0" fontId="55" fillId="65" borderId="2" xfId="0" applyFont="1" applyFill="1" applyBorder="1" applyAlignment="1">
      <alignment horizontal="center" vertical="center" wrapText="1"/>
    </xf>
    <xf numFmtId="0" fontId="55" fillId="66" borderId="2" xfId="0" applyFont="1" applyFill="1" applyBorder="1" applyAlignment="1">
      <alignment horizontal="center" vertical="center" wrapText="1"/>
    </xf>
    <xf numFmtId="0" fontId="1" fillId="0" borderId="4" xfId="0" applyFont="1" applyBorder="1" applyAlignment="1">
      <alignment vertical="center" textRotation="90"/>
    </xf>
    <xf numFmtId="0" fontId="1" fillId="0" borderId="6" xfId="0" applyFont="1" applyBorder="1" applyAlignment="1">
      <alignment vertical="center" textRotation="90"/>
    </xf>
    <xf numFmtId="0" fontId="54" fillId="55" borderId="0" xfId="0" applyFont="1" applyFill="1" applyAlignment="1">
      <alignment horizontal="center" vertical="center"/>
    </xf>
    <xf numFmtId="0" fontId="0" fillId="55" borderId="0" xfId="0" applyFill="1" applyAlignment="1">
      <alignment horizontal="center" vertical="center" wrapText="1"/>
    </xf>
    <xf numFmtId="0" fontId="82" fillId="55" borderId="0" xfId="0" applyFont="1" applyFill="1" applyAlignment="1">
      <alignment horizontal="center" vertical="center" wrapText="1"/>
    </xf>
    <xf numFmtId="0" fontId="15" fillId="55" borderId="0" xfId="0" applyFont="1" applyFill="1" applyAlignment="1">
      <alignment horizontal="center" vertical="center"/>
    </xf>
    <xf numFmtId="0" fontId="15" fillId="55" borderId="0" xfId="0" applyFont="1" applyFill="1" applyAlignment="1">
      <alignment horizontal="center" vertical="center" wrapText="1"/>
    </xf>
    <xf numFmtId="165" fontId="53" fillId="55" borderId="0" xfId="0" applyNumberFormat="1" applyFont="1" applyFill="1" applyAlignment="1">
      <alignment horizontal="center" vertical="center"/>
    </xf>
    <xf numFmtId="0" fontId="82" fillId="0" borderId="0" xfId="0" applyFont="1" applyAlignment="1">
      <alignment horizontal="center" vertical="center" wrapText="1"/>
    </xf>
    <xf numFmtId="0" fontId="40" fillId="4" borderId="24" xfId="0" applyFont="1" applyFill="1" applyBorder="1" applyAlignment="1">
      <alignment horizontal="center" vertical="center" textRotation="90"/>
    </xf>
    <xf numFmtId="0" fontId="55" fillId="64" borderId="0" xfId="0" applyFont="1" applyFill="1" applyAlignment="1">
      <alignment horizontal="center" vertical="center" wrapText="1"/>
    </xf>
    <xf numFmtId="0" fontId="11" fillId="64" borderId="0" xfId="0" applyFont="1" applyFill="1" applyAlignment="1">
      <alignment horizontal="center" vertical="center" wrapText="1"/>
    </xf>
    <xf numFmtId="0" fontId="55" fillId="65" borderId="0" xfId="0" applyFont="1" applyFill="1" applyAlignment="1">
      <alignment horizontal="center" vertical="center" wrapText="1"/>
    </xf>
    <xf numFmtId="0" fontId="55" fillId="66" borderId="0" xfId="0" applyFont="1" applyFill="1" applyAlignment="1">
      <alignment horizontal="center" vertical="center" wrapText="1"/>
    </xf>
    <xf numFmtId="0" fontId="0" fillId="0" borderId="0" xfId="0" applyAlignment="1">
      <alignment horizontal="center" vertical="center" textRotation="90"/>
    </xf>
    <xf numFmtId="0" fontId="15" fillId="0" borderId="1" xfId="0" applyFont="1" applyBorder="1" applyAlignment="1">
      <alignment vertical="center" textRotation="90"/>
    </xf>
    <xf numFmtId="0" fontId="34" fillId="4" borderId="0" xfId="0" applyFont="1" applyFill="1" applyAlignment="1">
      <alignment horizontal="left" vertical="center"/>
    </xf>
    <xf numFmtId="0" fontId="13" fillId="67" borderId="17" xfId="0" applyFont="1" applyFill="1" applyBorder="1" applyAlignment="1">
      <alignment horizontal="center" vertical="center" wrapText="1"/>
    </xf>
    <xf numFmtId="0" fontId="69" fillId="55" borderId="24" xfId="0" applyFont="1" applyFill="1" applyBorder="1" applyAlignment="1">
      <alignment horizontal="center" vertical="center" textRotation="90"/>
    </xf>
    <xf numFmtId="168" fontId="12" fillId="55" borderId="24" xfId="0" applyNumberFormat="1" applyFont="1" applyFill="1" applyBorder="1" applyAlignment="1">
      <alignment horizontal="center" vertical="center"/>
    </xf>
    <xf numFmtId="0" fontId="84" fillId="55" borderId="0" xfId="0" applyFont="1" applyFill="1" applyAlignment="1">
      <alignment horizontal="center" vertical="center" textRotation="90"/>
    </xf>
    <xf numFmtId="168" fontId="12" fillId="55" borderId="0" xfId="0" applyNumberFormat="1" applyFont="1" applyFill="1" applyAlignment="1">
      <alignment horizontal="center" vertical="center"/>
    </xf>
    <xf numFmtId="0" fontId="84" fillId="0" borderId="0" xfId="0" applyFont="1" applyAlignment="1">
      <alignment horizontal="center" vertical="center" textRotation="90"/>
    </xf>
    <xf numFmtId="0" fontId="69" fillId="55" borderId="0" xfId="0" applyFont="1" applyFill="1" applyAlignment="1">
      <alignment horizontal="center" vertical="center" textRotation="90"/>
    </xf>
    <xf numFmtId="0" fontId="15" fillId="55" borderId="0" xfId="0" applyFont="1" applyFill="1" applyAlignment="1">
      <alignment horizontal="center" vertical="center" wrapText="1" shrinkToFit="1"/>
    </xf>
    <xf numFmtId="166" fontId="0" fillId="55" borderId="4" xfId="0" applyNumberFormat="1" applyFill="1" applyBorder="1" applyAlignment="1" applyProtection="1">
      <alignment horizontal="center" vertical="center"/>
      <protection locked="0"/>
    </xf>
    <xf numFmtId="0" fontId="85" fillId="4" borderId="16" xfId="0" applyFont="1" applyFill="1" applyBorder="1" applyAlignment="1">
      <alignment horizontal="center" vertical="center" textRotation="90"/>
    </xf>
    <xf numFmtId="0" fontId="54" fillId="55" borderId="24" xfId="0" applyFont="1" applyFill="1" applyBorder="1" applyAlignment="1">
      <alignment horizontal="left" vertical="center"/>
    </xf>
    <xf numFmtId="0" fontId="54" fillId="55" borderId="0" xfId="0" applyFont="1" applyFill="1" applyAlignment="1">
      <alignment horizontal="left" vertical="center"/>
    </xf>
    <xf numFmtId="0" fontId="54" fillId="0" borderId="0" xfId="0" applyFont="1" applyAlignment="1">
      <alignment horizontal="left" vertical="center"/>
    </xf>
    <xf numFmtId="0" fontId="54" fillId="0" borderId="2" xfId="0" applyFont="1" applyBorder="1" applyAlignment="1">
      <alignment horizontal="left" vertical="center"/>
    </xf>
    <xf numFmtId="0" fontId="58" fillId="67" borderId="3" xfId="0" applyFont="1" applyFill="1" applyBorder="1" applyAlignment="1">
      <alignment horizontal="center" vertical="center" wrapText="1"/>
    </xf>
    <xf numFmtId="0" fontId="69" fillId="0" borderId="2" xfId="0" applyFont="1" applyBorder="1" applyAlignment="1">
      <alignment horizontal="center" vertical="center" textRotation="90"/>
    </xf>
    <xf numFmtId="1" fontId="16" fillId="0" borderId="17" xfId="317" applyNumberFormat="1" applyFont="1" applyBorder="1" applyAlignment="1">
      <alignment horizontal="center" vertical="center" wrapText="1"/>
    </xf>
    <xf numFmtId="0" fontId="11" fillId="0" borderId="27" xfId="317" applyNumberFormat="1" applyFont="1" applyBorder="1" applyAlignment="1">
      <alignment horizontal="left" vertical="center"/>
    </xf>
    <xf numFmtId="0" fontId="37" fillId="0" borderId="33" xfId="317" applyNumberFormat="1" applyFont="1" applyBorder="1" applyAlignment="1">
      <alignment horizontal="center" vertical="center"/>
    </xf>
    <xf numFmtId="0" fontId="11" fillId="0" borderId="16" xfId="317" applyNumberFormat="1" applyFont="1" applyBorder="1" applyAlignment="1">
      <alignment horizontal="center" vertical="center"/>
    </xf>
    <xf numFmtId="0" fontId="11" fillId="0" borderId="31" xfId="317" applyNumberFormat="1" applyFont="1" applyBorder="1" applyAlignment="1">
      <alignment horizontal="left" vertical="center"/>
    </xf>
    <xf numFmtId="0" fontId="11" fillId="0" borderId="34" xfId="317" applyNumberFormat="1" applyFont="1" applyBorder="1" applyAlignment="1">
      <alignment horizontal="center" vertical="center"/>
    </xf>
    <xf numFmtId="1" fontId="16" fillId="0" borderId="3" xfId="317" applyNumberFormat="1" applyFont="1" applyBorder="1" applyAlignment="1">
      <alignment horizontal="center" vertical="center" wrapText="1"/>
    </xf>
    <xf numFmtId="1" fontId="6" fillId="0" borderId="3" xfId="317" applyNumberFormat="1" applyFont="1" applyBorder="1" applyAlignment="1">
      <alignment horizontal="center" vertical="center"/>
    </xf>
    <xf numFmtId="0" fontId="51" fillId="0" borderId="28" xfId="541" applyNumberFormat="1" applyFont="1" applyBorder="1" applyAlignment="1">
      <alignment horizontal="center" vertical="center" wrapText="1"/>
    </xf>
    <xf numFmtId="0" fontId="51" fillId="0" borderId="35" xfId="541" applyNumberFormat="1" applyFont="1" applyBorder="1" applyAlignment="1">
      <alignment horizontal="center" vertical="center" wrapText="1"/>
    </xf>
    <xf numFmtId="0" fontId="51" fillId="0" borderId="29" xfId="541" applyNumberFormat="1" applyFont="1" applyBorder="1" applyAlignment="1">
      <alignment horizontal="center" vertical="center" wrapText="1"/>
    </xf>
    <xf numFmtId="1" fontId="11" fillId="0" borderId="36" xfId="317" applyNumberFormat="1" applyFont="1" applyBorder="1" applyAlignment="1">
      <alignment horizontal="center" vertical="center"/>
    </xf>
    <xf numFmtId="0" fontId="17" fillId="0" borderId="30" xfId="317" applyNumberFormat="1" applyFont="1" applyBorder="1" applyAlignment="1">
      <alignment horizontal="center" vertical="center"/>
    </xf>
    <xf numFmtId="1" fontId="11" fillId="0" borderId="37" xfId="317" applyNumberFormat="1" applyFont="1" applyBorder="1" applyAlignment="1">
      <alignment horizontal="center" vertical="center"/>
    </xf>
    <xf numFmtId="0" fontId="17" fillId="0" borderId="38" xfId="317" applyNumberFormat="1" applyFont="1" applyBorder="1" applyAlignment="1">
      <alignment horizontal="center" vertical="center"/>
    </xf>
    <xf numFmtId="0" fontId="17" fillId="0" borderId="32" xfId="317" applyNumberFormat="1" applyFont="1" applyBorder="1" applyAlignment="1">
      <alignment horizontal="center" vertical="center"/>
    </xf>
    <xf numFmtId="1" fontId="86" fillId="0" borderId="17" xfId="317" applyNumberFormat="1" applyFont="1" applyBorder="1" applyAlignment="1">
      <alignment horizontal="center" vertical="center" wrapText="1"/>
    </xf>
    <xf numFmtId="0" fontId="37" fillId="0" borderId="29" xfId="317" applyNumberFormat="1" applyFont="1" applyBorder="1" applyAlignment="1">
      <alignment horizontal="center" vertical="center" wrapText="1"/>
    </xf>
    <xf numFmtId="1" fontId="14" fillId="0" borderId="0" xfId="317" applyNumberFormat="1" applyFont="1" applyAlignment="1">
      <alignment horizontal="center" vertical="center"/>
    </xf>
    <xf numFmtId="1" fontId="6" fillId="0" borderId="1" xfId="317" applyNumberFormat="1" applyFont="1" applyBorder="1" applyAlignment="1">
      <alignment horizontal="center" vertical="center"/>
    </xf>
    <xf numFmtId="0" fontId="6" fillId="0" borderId="1" xfId="317" applyNumberFormat="1" applyFont="1" applyBorder="1" applyAlignment="1">
      <alignment horizontal="center" vertical="center"/>
    </xf>
    <xf numFmtId="0" fontId="1" fillId="0" borderId="1" xfId="317" applyNumberFormat="1" applyFont="1" applyBorder="1" applyAlignment="1">
      <alignment horizontal="center" vertical="center"/>
    </xf>
    <xf numFmtId="0" fontId="6" fillId="0" borderId="35" xfId="317" applyNumberFormat="1" applyFont="1" applyBorder="1" applyAlignment="1">
      <alignment horizontal="center" vertical="center" wrapText="1"/>
    </xf>
    <xf numFmtId="0" fontId="16" fillId="0" borderId="29" xfId="317" applyNumberFormat="1" applyFont="1" applyBorder="1" applyAlignment="1">
      <alignment horizontal="center" vertical="center" wrapText="1"/>
    </xf>
    <xf numFmtId="0" fontId="51" fillId="0" borderId="30" xfId="317" applyNumberFormat="1" applyFont="1" applyBorder="1" applyAlignment="1">
      <alignment horizontal="center" vertical="center" wrapText="1"/>
    </xf>
    <xf numFmtId="0" fontId="6" fillId="0" borderId="38" xfId="317" applyNumberFormat="1" applyFont="1" applyBorder="1" applyAlignment="1">
      <alignment horizontal="center" vertical="center"/>
    </xf>
    <xf numFmtId="0" fontId="51" fillId="0" borderId="32" xfId="317" applyNumberFormat="1" applyFont="1" applyBorder="1" applyAlignment="1">
      <alignment horizontal="center" vertical="center" wrapText="1"/>
    </xf>
    <xf numFmtId="1" fontId="6" fillId="0" borderId="27" xfId="317" applyNumberFormat="1" applyFont="1" applyBorder="1" applyAlignment="1">
      <alignment horizontal="center" vertical="center"/>
    </xf>
    <xf numFmtId="0" fontId="1" fillId="0" borderId="30" xfId="317" applyNumberFormat="1" applyFont="1" applyBorder="1" applyAlignment="1">
      <alignment horizontal="center" vertical="center"/>
    </xf>
    <xf numFmtId="1" fontId="6" fillId="0" borderId="31" xfId="317" applyNumberFormat="1" applyFont="1" applyBorder="1" applyAlignment="1">
      <alignment horizontal="center" vertical="center"/>
    </xf>
    <xf numFmtId="0" fontId="1" fillId="0" borderId="38" xfId="317" applyNumberFormat="1" applyFont="1" applyBorder="1" applyAlignment="1">
      <alignment horizontal="center" vertical="center"/>
    </xf>
    <xf numFmtId="0" fontId="1" fillId="0" borderId="32" xfId="317" applyNumberFormat="1" applyFont="1" applyBorder="1" applyAlignment="1">
      <alignment horizontal="center" vertical="center"/>
    </xf>
    <xf numFmtId="1" fontId="37" fillId="0" borderId="18" xfId="317" applyNumberFormat="1" applyFont="1" applyBorder="1" applyAlignment="1">
      <alignment horizontal="center" vertical="center" wrapText="1"/>
    </xf>
    <xf numFmtId="1" fontId="76" fillId="0" borderId="19" xfId="317" applyNumberFormat="1" applyFont="1" applyBorder="1" applyAlignment="1">
      <alignment horizontal="center" vertical="center" wrapText="1"/>
    </xf>
    <xf numFmtId="1" fontId="76" fillId="0" borderId="39" xfId="317" applyNumberFormat="1" applyFont="1" applyBorder="1" applyAlignment="1">
      <alignment horizontal="center" vertical="center" wrapText="1"/>
    </xf>
    <xf numFmtId="0" fontId="11" fillId="0" borderId="28" xfId="317" applyNumberFormat="1" applyFont="1" applyBorder="1" applyAlignment="1">
      <alignment horizontal="left" vertical="center"/>
    </xf>
    <xf numFmtId="0" fontId="53" fillId="0" borderId="0" xfId="0" applyFont="1"/>
    <xf numFmtId="0" fontId="66" fillId="0" borderId="0" xfId="0" applyFont="1" applyAlignment="1">
      <alignment horizontal="center" vertical="center"/>
    </xf>
    <xf numFmtId="0" fontId="57" fillId="0" borderId="3" xfId="0" applyFont="1" applyBorder="1" applyAlignment="1">
      <alignment horizontal="center" vertical="center"/>
    </xf>
    <xf numFmtId="0" fontId="57" fillId="3" borderId="3" xfId="0" applyFont="1" applyFill="1" applyBorder="1" applyAlignment="1">
      <alignment horizontal="center" vertical="center" wrapText="1"/>
    </xf>
    <xf numFmtId="1" fontId="53" fillId="57" borderId="3" xfId="0" applyNumberFormat="1" applyFont="1" applyFill="1" applyBorder="1" applyAlignment="1">
      <alignment horizontal="center" vertical="center"/>
    </xf>
    <xf numFmtId="1" fontId="53" fillId="68" borderId="3" xfId="0" applyNumberFormat="1" applyFont="1" applyFill="1" applyBorder="1" applyAlignment="1">
      <alignment horizontal="center" vertical="center"/>
    </xf>
    <xf numFmtId="1" fontId="86" fillId="0" borderId="3" xfId="317" applyNumberFormat="1" applyFont="1" applyBorder="1" applyAlignment="1">
      <alignment horizontal="center" vertical="center" wrapText="1"/>
    </xf>
    <xf numFmtId="0" fontId="13" fillId="67" borderId="1" xfId="0" applyFont="1" applyFill="1" applyBorder="1" applyAlignment="1">
      <alignment horizontal="center" vertical="center" wrapText="1"/>
    </xf>
    <xf numFmtId="0" fontId="14" fillId="45" borderId="3" xfId="0" applyFont="1" applyFill="1" applyBorder="1" applyAlignment="1">
      <alignment horizontal="center" vertical="center" wrapText="1"/>
    </xf>
    <xf numFmtId="1" fontId="46" fillId="0" borderId="1" xfId="317" applyNumberFormat="1" applyFont="1" applyBorder="1" applyAlignment="1">
      <alignment horizontal="left" vertical="center"/>
    </xf>
    <xf numFmtId="0" fontId="14" fillId="4" borderId="24" xfId="0" quotePrefix="1" applyFont="1" applyFill="1" applyBorder="1" applyAlignment="1">
      <alignment horizontal="center" vertical="center" wrapText="1"/>
    </xf>
    <xf numFmtId="2" fontId="12" fillId="0" borderId="0" xfId="0" applyNumberFormat="1" applyFont="1" applyAlignment="1">
      <alignment horizontal="center" vertical="center"/>
    </xf>
    <xf numFmtId="0" fontId="55" fillId="0" borderId="3" xfId="0" applyFont="1" applyBorder="1" applyAlignment="1">
      <alignment horizontal="left" vertical="center"/>
    </xf>
    <xf numFmtId="0" fontId="55" fillId="4" borderId="0" xfId="0" applyFont="1" applyFill="1" applyAlignment="1">
      <alignment horizontal="left" vertical="center"/>
    </xf>
    <xf numFmtId="1" fontId="14" fillId="0" borderId="3" xfId="0" applyNumberFormat="1" applyFont="1" applyBorder="1" applyAlignment="1">
      <alignment horizontal="center" vertical="center"/>
    </xf>
    <xf numFmtId="0" fontId="55" fillId="0" borderId="0" xfId="0" applyFont="1" applyAlignment="1">
      <alignment horizontal="left"/>
    </xf>
    <xf numFmtId="0" fontId="55" fillId="0" borderId="0" xfId="0" applyFont="1" applyAlignment="1">
      <alignment horizontal="left" vertical="center"/>
    </xf>
    <xf numFmtId="0" fontId="55" fillId="46" borderId="24" xfId="0" applyFont="1" applyFill="1" applyBorder="1" applyAlignment="1">
      <alignment horizontal="left" vertical="center"/>
    </xf>
    <xf numFmtId="0" fontId="55" fillId="46" borderId="0" xfId="0" applyFont="1" applyFill="1" applyAlignment="1">
      <alignment horizontal="left" vertical="center"/>
    </xf>
    <xf numFmtId="0" fontId="55" fillId="46" borderId="2" xfId="0" applyFont="1" applyFill="1" applyBorder="1" applyAlignment="1">
      <alignment horizontal="left" vertical="center"/>
    </xf>
    <xf numFmtId="0" fontId="11" fillId="0" borderId="3" xfId="0" applyFont="1" applyBorder="1" applyAlignment="1">
      <alignment horizontal="center" vertical="center"/>
    </xf>
    <xf numFmtId="0" fontId="0" fillId="46" borderId="24" xfId="0" applyFill="1" applyBorder="1" applyAlignment="1">
      <alignment horizontal="center" vertical="center"/>
    </xf>
    <xf numFmtId="0" fontId="0" fillId="0" borderId="0" xfId="0" applyAlignment="1">
      <alignment horizontal="center" vertical="center" wrapText="1" shrinkToFit="1"/>
    </xf>
    <xf numFmtId="0" fontId="0" fillId="46" borderId="0" xfId="0" applyFill="1" applyAlignment="1">
      <alignment horizontal="center" vertical="center" wrapText="1" shrinkToFit="1"/>
    </xf>
    <xf numFmtId="0" fontId="0" fillId="46" borderId="2" xfId="0" applyFill="1" applyBorder="1" applyAlignment="1">
      <alignment horizontal="center" vertical="center"/>
    </xf>
    <xf numFmtId="0" fontId="0" fillId="0" borderId="0" xfId="0" applyAlignment="1">
      <alignment horizontal="center" wrapText="1"/>
    </xf>
    <xf numFmtId="0" fontId="11" fillId="0" borderId="3" xfId="0" applyFont="1" applyBorder="1" applyAlignment="1">
      <alignment horizontal="center" vertical="center" wrapText="1"/>
    </xf>
    <xf numFmtId="0" fontId="11" fillId="4" borderId="0" xfId="0" applyFont="1" applyFill="1" applyAlignment="1">
      <alignment horizontal="center" vertical="center" wrapText="1"/>
    </xf>
    <xf numFmtId="0" fontId="0" fillId="46" borderId="24" xfId="0" applyFill="1" applyBorder="1" applyAlignment="1">
      <alignment horizontal="center" vertical="center" wrapText="1"/>
    </xf>
    <xf numFmtId="0" fontId="0" fillId="46" borderId="2" xfId="0" applyFill="1" applyBorder="1" applyAlignment="1">
      <alignment horizontal="center" vertical="center" wrapText="1"/>
    </xf>
    <xf numFmtId="166" fontId="15" fillId="0" borderId="0" xfId="0" applyNumberFormat="1" applyFont="1" applyAlignment="1">
      <alignment vertical="center"/>
    </xf>
    <xf numFmtId="2" fontId="15" fillId="0" borderId="0" xfId="0" applyNumberFormat="1" applyFont="1" applyAlignment="1">
      <alignment horizontal="center" vertical="center"/>
    </xf>
    <xf numFmtId="2" fontId="55" fillId="4" borderId="0" xfId="0" applyNumberFormat="1" applyFont="1" applyFill="1" applyAlignment="1">
      <alignment horizontal="center" vertical="center"/>
    </xf>
    <xf numFmtId="168" fontId="15" fillId="46" borderId="24" xfId="0" applyNumberFormat="1" applyFont="1" applyFill="1" applyBorder="1" applyAlignment="1">
      <alignment horizontal="center" vertical="center"/>
    </xf>
    <xf numFmtId="168" fontId="15" fillId="0" borderId="0" xfId="0" applyNumberFormat="1" applyFont="1" applyAlignment="1">
      <alignment horizontal="center" vertical="center"/>
    </xf>
    <xf numFmtId="168" fontId="15" fillId="46" borderId="0" xfId="0" applyNumberFormat="1" applyFont="1" applyFill="1" applyAlignment="1">
      <alignment horizontal="center" vertical="center"/>
    </xf>
    <xf numFmtId="168" fontId="15" fillId="46" borderId="2" xfId="0" applyNumberFormat="1" applyFont="1" applyFill="1" applyBorder="1" applyAlignment="1">
      <alignment horizontal="center" vertical="center"/>
    </xf>
    <xf numFmtId="0" fontId="45" fillId="4" borderId="0" xfId="0" applyFont="1" applyFill="1" applyAlignment="1">
      <alignment textRotation="90"/>
    </xf>
    <xf numFmtId="0" fontId="46" fillId="4" borderId="0" xfId="0" applyFont="1" applyFill="1" applyAlignment="1">
      <alignment horizontal="center" vertical="center" textRotation="90"/>
    </xf>
    <xf numFmtId="0" fontId="46" fillId="4" borderId="3" xfId="0" applyFont="1" applyFill="1" applyBorder="1" applyAlignment="1">
      <alignment horizontal="center" vertical="center" textRotation="90" wrapText="1"/>
    </xf>
    <xf numFmtId="0" fontId="87" fillId="4" borderId="0" xfId="0" applyFont="1" applyFill="1" applyAlignment="1">
      <alignment horizontal="center" vertical="center" textRotation="90"/>
    </xf>
    <xf numFmtId="0" fontId="87" fillId="46" borderId="24" xfId="0" applyFont="1" applyFill="1" applyBorder="1" applyAlignment="1">
      <alignment horizontal="center" vertical="center" textRotation="90"/>
    </xf>
    <xf numFmtId="0" fontId="87" fillId="0" borderId="0" xfId="0" applyFont="1" applyAlignment="1">
      <alignment horizontal="center" vertical="center" textRotation="90"/>
    </xf>
    <xf numFmtId="0" fontId="87" fillId="46" borderId="0" xfId="0" applyFont="1" applyFill="1" applyAlignment="1">
      <alignment horizontal="center" vertical="center" textRotation="90"/>
    </xf>
    <xf numFmtId="0" fontId="87" fillId="46" borderId="2" xfId="0" applyFont="1" applyFill="1" applyBorder="1" applyAlignment="1">
      <alignment horizontal="center" vertical="center" textRotation="90"/>
    </xf>
    <xf numFmtId="0" fontId="82" fillId="0" borderId="24" xfId="0" applyFont="1" applyBorder="1" applyAlignment="1">
      <alignment horizontal="center" vertical="center" wrapText="1"/>
    </xf>
    <xf numFmtId="0" fontId="55" fillId="0" borderId="2" xfId="0" applyFont="1" applyBorder="1" applyAlignment="1">
      <alignment horizontal="center" vertical="center" wrapText="1"/>
    </xf>
    <xf numFmtId="168" fontId="12" fillId="4" borderId="24" xfId="0" applyNumberFormat="1" applyFont="1" applyFill="1" applyBorder="1" applyAlignment="1">
      <alignment horizontal="center" vertical="center"/>
    </xf>
    <xf numFmtId="168" fontId="12" fillId="4" borderId="23" xfId="0" applyNumberFormat="1" applyFont="1" applyFill="1" applyBorder="1" applyAlignment="1">
      <alignment horizontal="center" vertical="center"/>
    </xf>
    <xf numFmtId="168" fontId="12" fillId="55" borderId="23" xfId="0" applyNumberFormat="1" applyFont="1" applyFill="1" applyBorder="1" applyAlignment="1">
      <alignment horizontal="center" vertical="center"/>
    </xf>
    <xf numFmtId="169" fontId="15" fillId="46" borderId="20" xfId="0" applyNumberFormat="1" applyFont="1" applyFill="1" applyBorder="1" applyAlignment="1">
      <alignment horizontal="center" vertical="center"/>
    </xf>
    <xf numFmtId="1" fontId="14" fillId="0" borderId="2" xfId="317" applyNumberFormat="1" applyFont="1" applyBorder="1" applyAlignment="1">
      <alignment horizontal="center" vertical="center"/>
    </xf>
    <xf numFmtId="1" fontId="0" fillId="0" borderId="0" xfId="317" applyNumberFormat="1" applyFont="1" applyAlignment="1">
      <alignment horizontal="right" vertical="center"/>
    </xf>
    <xf numFmtId="1" fontId="0" fillId="0" borderId="16" xfId="317" applyNumberFormat="1" applyFont="1" applyBorder="1" applyAlignment="1">
      <alignment horizontal="center" vertical="center"/>
    </xf>
    <xf numFmtId="1" fontId="0" fillId="0" borderId="17" xfId="317" applyNumberFormat="1" applyFont="1" applyBorder="1" applyAlignment="1">
      <alignment horizontal="center" vertical="center"/>
    </xf>
    <xf numFmtId="1" fontId="0" fillId="0" borderId="1" xfId="317" applyNumberFormat="1" applyFont="1" applyBorder="1" applyAlignment="1">
      <alignment horizontal="center" vertical="center"/>
    </xf>
    <xf numFmtId="1" fontId="0" fillId="0" borderId="25" xfId="317" applyNumberFormat="1" applyFont="1" applyBorder="1" applyAlignment="1">
      <alignment horizontal="center" vertical="center"/>
    </xf>
    <xf numFmtId="0" fontId="14" fillId="0" borderId="1" xfId="0" applyFont="1" applyBorder="1" applyAlignment="1">
      <alignment horizontal="right"/>
    </xf>
    <xf numFmtId="1" fontId="43" fillId="0" borderId="0" xfId="317" applyNumberFormat="1" applyFont="1" applyAlignment="1">
      <alignment vertical="center"/>
    </xf>
    <xf numFmtId="1" fontId="14" fillId="0" borderId="0" xfId="317" applyNumberFormat="1" applyFont="1" applyAlignment="1">
      <alignment horizontal="right" vertical="center"/>
    </xf>
    <xf numFmtId="0" fontId="10" fillId="0" borderId="1" xfId="317" applyNumberFormat="1" applyFont="1" applyBorder="1" applyAlignment="1">
      <alignment horizontal="center" vertical="center" wrapText="1"/>
    </xf>
    <xf numFmtId="1" fontId="88" fillId="0" borderId="1" xfId="317" applyNumberFormat="1" applyFont="1" applyBorder="1" applyAlignment="1">
      <alignment horizontal="left" vertical="center"/>
    </xf>
    <xf numFmtId="0" fontId="10" fillId="0" borderId="17" xfId="317" applyNumberFormat="1" applyFont="1" applyBorder="1" applyAlignment="1">
      <alignment horizontal="center" vertical="center" wrapText="1"/>
    </xf>
    <xf numFmtId="0" fontId="10" fillId="0" borderId="1" xfId="317" applyNumberFormat="1" applyFont="1" applyBorder="1" applyAlignment="1">
      <alignment horizontal="left" vertical="center"/>
    </xf>
    <xf numFmtId="0" fontId="88" fillId="0" borderId="17" xfId="317" applyNumberFormat="1" applyFont="1" applyBorder="1" applyAlignment="1">
      <alignment horizontal="left" vertical="center"/>
    </xf>
    <xf numFmtId="2" fontId="59" fillId="4" borderId="0" xfId="0" applyNumberFormat="1" applyFont="1" applyFill="1" applyAlignment="1">
      <alignment horizontal="left" vertical="center"/>
    </xf>
    <xf numFmtId="169" fontId="11" fillId="46" borderId="16" xfId="0" applyNumberFormat="1" applyFont="1" applyFill="1" applyBorder="1" applyAlignment="1">
      <alignment horizontal="center" vertical="center"/>
    </xf>
    <xf numFmtId="0" fontId="0" fillId="46" borderId="16" xfId="0" applyFill="1" applyBorder="1" applyAlignment="1">
      <alignment horizontal="center" vertical="center" wrapText="1"/>
    </xf>
    <xf numFmtId="0" fontId="14" fillId="4" borderId="1" xfId="0" applyFont="1" applyFill="1" applyBorder="1" applyAlignment="1">
      <alignment horizontal="center" vertical="center"/>
    </xf>
    <xf numFmtId="0" fontId="89" fillId="0" borderId="30" xfId="317" applyNumberFormat="1" applyFont="1" applyBorder="1" applyAlignment="1">
      <alignment horizontal="center" vertical="center" wrapText="1"/>
    </xf>
    <xf numFmtId="0" fontId="89" fillId="0" borderId="32" xfId="317" applyNumberFormat="1" applyFont="1" applyBorder="1" applyAlignment="1">
      <alignment horizontal="center" vertical="center" wrapText="1"/>
    </xf>
    <xf numFmtId="0" fontId="13" fillId="0" borderId="1" xfId="317" applyNumberFormat="1" applyFont="1" applyBorder="1" applyAlignment="1">
      <alignment horizontal="center" vertical="center"/>
    </xf>
    <xf numFmtId="0" fontId="11" fillId="4" borderId="25" xfId="0" applyFont="1" applyFill="1" applyBorder="1" applyAlignment="1">
      <alignment horizontal="center" vertic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5" xfId="0" applyBorder="1" applyAlignment="1">
      <alignment horizontal="center" vertical="center" wrapText="1"/>
    </xf>
    <xf numFmtId="0" fontId="0" fillId="55" borderId="1" xfId="0" applyFill="1" applyBorder="1" applyAlignment="1" applyProtection="1">
      <alignment horizontal="center"/>
      <protection locked="0"/>
    </xf>
    <xf numFmtId="44" fontId="11" fillId="55" borderId="3" xfId="0" applyNumberFormat="1" applyFont="1" applyFill="1" applyBorder="1" applyAlignment="1">
      <alignment horizontal="center" vertical="center"/>
    </xf>
    <xf numFmtId="0" fontId="0" fillId="0" borderId="2" xfId="0" applyBorder="1" applyAlignment="1">
      <alignment horizontal="right"/>
    </xf>
    <xf numFmtId="44" fontId="0" fillId="0" borderId="3" xfId="493" applyFont="1" applyBorder="1" applyAlignment="1">
      <alignment horizontal="center" vertical="center"/>
    </xf>
    <xf numFmtId="44" fontId="0" fillId="0" borderId="0" xfId="493" applyFont="1" applyBorder="1" applyAlignment="1">
      <alignment horizontal="center" vertical="center"/>
    </xf>
    <xf numFmtId="44" fontId="0" fillId="0" borderId="2" xfId="493" applyFont="1" applyBorder="1" applyAlignment="1">
      <alignment horizontal="center" vertical="center"/>
    </xf>
    <xf numFmtId="44" fontId="0" fillId="0" borderId="3" xfId="493" applyFont="1" applyBorder="1" applyAlignment="1">
      <alignment horizontal="right" vertical="center"/>
    </xf>
    <xf numFmtId="0" fontId="0" fillId="4" borderId="0" xfId="0" applyFill="1" applyAlignment="1">
      <alignment horizontal="left" wrapText="1"/>
    </xf>
    <xf numFmtId="164" fontId="59" fillId="0" borderId="0" xfId="0" applyNumberFormat="1" applyFont="1" applyAlignment="1">
      <alignment horizontal="center"/>
    </xf>
    <xf numFmtId="0" fontId="0" fillId="0" borderId="0" xfId="0" applyAlignment="1">
      <alignment horizontal="left" vertical="top" wrapText="1"/>
    </xf>
    <xf numFmtId="0" fontId="0" fillId="0" borderId="0" xfId="0" applyAlignment="1">
      <alignment horizontal="left" vertical="top"/>
    </xf>
    <xf numFmtId="0" fontId="14" fillId="4" borderId="1" xfId="0" applyFont="1" applyFill="1" applyBorder="1" applyAlignment="1">
      <alignment horizontal="center"/>
    </xf>
    <xf numFmtId="2" fontId="12" fillId="0" borderId="0" xfId="0" applyNumberFormat="1" applyFont="1" applyAlignment="1">
      <alignment horizontal="center" vertical="center"/>
    </xf>
    <xf numFmtId="0" fontId="15" fillId="46" borderId="5" xfId="0" applyFont="1" applyFill="1" applyBorder="1" applyAlignment="1">
      <alignment horizontal="center" vertical="center" wrapText="1"/>
    </xf>
    <xf numFmtId="0" fontId="15" fillId="46" borderId="4" xfId="0" applyFont="1" applyFill="1" applyBorder="1" applyAlignment="1">
      <alignment horizontal="center" vertical="center" wrapText="1"/>
    </xf>
    <xf numFmtId="0" fontId="15" fillId="46" borderId="6" xfId="0" applyFont="1" applyFill="1" applyBorder="1" applyAlignment="1">
      <alignment horizontal="center" vertical="center" wrapText="1"/>
    </xf>
    <xf numFmtId="1" fontId="36" fillId="0" borderId="16" xfId="317" applyNumberFormat="1" applyFont="1" applyBorder="1" applyAlignment="1">
      <alignment horizontal="left"/>
    </xf>
    <xf numFmtId="1" fontId="36" fillId="0" borderId="3" xfId="317" applyNumberFormat="1" applyFont="1" applyBorder="1" applyAlignment="1">
      <alignment horizontal="left"/>
    </xf>
    <xf numFmtId="1" fontId="36" fillId="0" borderId="17" xfId="317" applyNumberFormat="1" applyFont="1" applyBorder="1" applyAlignment="1">
      <alignment horizontal="left"/>
    </xf>
    <xf numFmtId="1" fontId="0" fillId="0" borderId="1" xfId="317" applyNumberFormat="1" applyFont="1" applyBorder="1" applyAlignment="1">
      <alignment horizontal="center"/>
    </xf>
    <xf numFmtId="1" fontId="6" fillId="0" borderId="1" xfId="317" applyNumberFormat="1" applyFont="1" applyBorder="1" applyAlignment="1">
      <alignment horizontal="center"/>
    </xf>
    <xf numFmtId="1" fontId="6" fillId="0" borderId="2" xfId="317" applyNumberFormat="1" applyFont="1" applyBorder="1" applyAlignment="1">
      <alignment horizontal="center" vertical="center"/>
    </xf>
    <xf numFmtId="2" fontId="17" fillId="0" borderId="1" xfId="317" applyNumberFormat="1" applyFont="1" applyBorder="1" applyAlignment="1">
      <alignment horizontal="center" vertical="center"/>
    </xf>
    <xf numFmtId="1" fontId="43" fillId="0" borderId="2" xfId="317" applyNumberFormat="1" applyFont="1" applyBorder="1" applyAlignment="1">
      <alignment horizontal="center" vertical="center"/>
    </xf>
    <xf numFmtId="1" fontId="14" fillId="0" borderId="2" xfId="317" applyNumberFormat="1" applyFont="1" applyBorder="1" applyAlignment="1">
      <alignment horizontal="center" vertical="center"/>
    </xf>
    <xf numFmtId="0" fontId="15" fillId="0" borderId="0" xfId="0" applyFont="1" applyAlignment="1">
      <alignment horizontal="left" vertical="top" wrapText="1"/>
    </xf>
    <xf numFmtId="0" fontId="15" fillId="0" borderId="0" xfId="0" applyFont="1" applyAlignment="1">
      <alignment horizontal="left" vertical="top"/>
    </xf>
    <xf numFmtId="1" fontId="59" fillId="0" borderId="16" xfId="317" applyNumberFormat="1" applyFont="1" applyBorder="1" applyAlignment="1">
      <alignment horizontal="center" vertical="center"/>
    </xf>
    <xf numFmtId="1" fontId="59" fillId="0" borderId="3" xfId="317" applyNumberFormat="1" applyFont="1" applyBorder="1" applyAlignment="1">
      <alignment horizontal="center" vertical="center"/>
    </xf>
    <xf numFmtId="1" fontId="59" fillId="0" borderId="17" xfId="317" applyNumberFormat="1" applyFont="1" applyBorder="1" applyAlignment="1">
      <alignment horizontal="center" vertical="center"/>
    </xf>
    <xf numFmtId="1" fontId="53" fillId="0" borderId="0" xfId="317" applyNumberFormat="1" applyFont="1" applyAlignment="1">
      <alignment horizontal="center" vertical="center"/>
    </xf>
    <xf numFmtId="0" fontId="15" fillId="0" borderId="5" xfId="0" applyFont="1" applyBorder="1" applyAlignment="1">
      <alignment horizontal="center" vertical="center" textRotation="90"/>
    </xf>
    <xf numFmtId="0" fontId="15" fillId="0" borderId="6" xfId="0" applyFont="1" applyBorder="1" applyAlignment="1">
      <alignment horizontal="center" vertical="center" textRotation="90"/>
    </xf>
    <xf numFmtId="0" fontId="15" fillId="0" borderId="4" xfId="0" applyFont="1" applyBorder="1" applyAlignment="1">
      <alignment horizontal="center" vertical="center" textRotation="90"/>
    </xf>
    <xf numFmtId="0" fontId="14" fillId="4" borderId="1" xfId="0" applyFont="1" applyFill="1" applyBorder="1" applyAlignment="1">
      <alignment horizontal="center" wrapText="1"/>
    </xf>
    <xf numFmtId="0" fontId="53" fillId="4" borderId="1" xfId="0" applyFont="1" applyFill="1" applyBorder="1" applyAlignment="1">
      <alignment horizontal="center" vertical="center"/>
    </xf>
    <xf numFmtId="1" fontId="43" fillId="0" borderId="0" xfId="317" applyNumberFormat="1" applyFont="1" applyAlignment="1">
      <alignment horizontal="center" vertical="center"/>
    </xf>
  </cellXfs>
  <cellStyles count="543">
    <cellStyle name="20% - Accent1" xfId="516" builtinId="30" customBuiltin="1"/>
    <cellStyle name="20% - Accent2" xfId="520" builtinId="34" customBuiltin="1"/>
    <cellStyle name="20% - Accent3" xfId="524" builtinId="38" customBuiltin="1"/>
    <cellStyle name="20% - Accent4" xfId="528" builtinId="42" customBuiltin="1"/>
    <cellStyle name="20% - Accent5" xfId="532" builtinId="46" customBuiltin="1"/>
    <cellStyle name="20% - Accent6" xfId="536" builtinId="50" customBuiltin="1"/>
    <cellStyle name="40% - Accent1" xfId="517" builtinId="31" customBuiltin="1"/>
    <cellStyle name="40% - Accent2" xfId="521" builtinId="35" customBuiltin="1"/>
    <cellStyle name="40% - Accent3" xfId="525" builtinId="39" customBuiltin="1"/>
    <cellStyle name="40% - Accent4" xfId="529" builtinId="43" customBuiltin="1"/>
    <cellStyle name="40% - Accent5" xfId="533" builtinId="47" customBuiltin="1"/>
    <cellStyle name="40% - Accent6" xfId="537" builtinId="51" customBuiltin="1"/>
    <cellStyle name="60% - Accent1" xfId="518" builtinId="32" customBuiltin="1"/>
    <cellStyle name="60% - Accent2" xfId="522" builtinId="36" customBuiltin="1"/>
    <cellStyle name="60% - Accent3" xfId="526" builtinId="40" customBuiltin="1"/>
    <cellStyle name="60% - Accent4" xfId="530" builtinId="44" customBuiltin="1"/>
    <cellStyle name="60% - Accent5" xfId="534" builtinId="48" customBuiltin="1"/>
    <cellStyle name="60% - Accent6" xfId="538" builtinId="52" customBuiltin="1"/>
    <cellStyle name="Accent1" xfId="515" builtinId="29" customBuiltin="1"/>
    <cellStyle name="Accent2" xfId="519" builtinId="33" customBuiltin="1"/>
    <cellStyle name="Accent3" xfId="523" builtinId="37" customBuiltin="1"/>
    <cellStyle name="Accent4" xfId="527" builtinId="41" customBuiltin="1"/>
    <cellStyle name="Accent5" xfId="531" builtinId="45" customBuiltin="1"/>
    <cellStyle name="Accent6" xfId="535" builtinId="49" customBuiltin="1"/>
    <cellStyle name="Bad" xfId="505" builtinId="27" customBuiltin="1"/>
    <cellStyle name="Calculation" xfId="509" builtinId="22" customBuiltin="1"/>
    <cellStyle name="Check Cell" xfId="511" builtinId="23" customBuiltin="1"/>
    <cellStyle name="Currency" xfId="493" builtinId="4"/>
    <cellStyle name="Currency 2" xfId="318" xr:uid="{00000000-0005-0000-0000-000000000000}"/>
    <cellStyle name="Explanatory Text" xfId="513" builtinId="53" customBuiltin="1"/>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6" builtinId="9" hidden="1"/>
    <cellStyle name="Followed Hyperlink" xfId="498" builtinId="9" hidden="1"/>
    <cellStyle name="Good" xfId="504" builtinId="26" customBuiltin="1"/>
    <cellStyle name="Heading 1" xfId="500" builtinId="16" customBuiltin="1"/>
    <cellStyle name="Heading 2" xfId="501" builtinId="17" customBuiltin="1"/>
    <cellStyle name="Heading 3" xfId="502" builtinId="18" customBuiltin="1"/>
    <cellStyle name="Heading 4" xfId="503" builtinId="19" customBuilti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5" builtinId="8" hidden="1"/>
    <cellStyle name="Hyperlink" xfId="497" builtinId="8" hidden="1"/>
    <cellStyle name="Input" xfId="507" builtinId="20" customBuiltin="1"/>
    <cellStyle name="Linked Cell" xfId="510" builtinId="24" customBuiltin="1"/>
    <cellStyle name="Navadno 2" xfId="539" xr:uid="{A5C7CE03-C78E-4763-899C-15E19DB14DB5}"/>
    <cellStyle name="Navadno 2 2" xfId="542" xr:uid="{5F07120B-2A61-4157-918F-D7D9FD19E06E}"/>
    <cellStyle name="Neutral" xfId="506" builtinId="28" customBuiltin="1"/>
    <cellStyle name="Normal" xfId="0" builtinId="0"/>
    <cellStyle name="Normal 2" xfId="317" xr:uid="{00000000-0005-0000-0000-0000F9000000}"/>
    <cellStyle name="Normal 2 2" xfId="541" xr:uid="{115E8844-1251-417D-9E82-9CB692385D02}"/>
    <cellStyle name="Opomba 2" xfId="540" xr:uid="{D7CF3504-4E46-4054-AC03-0056C5E5C4C0}"/>
    <cellStyle name="Output" xfId="508" builtinId="21" customBuiltin="1"/>
    <cellStyle name="Per cent" xfId="494" builtinId="5"/>
    <cellStyle name="Title" xfId="499" builtinId="15" customBuiltin="1"/>
    <cellStyle name="Total" xfId="514" builtinId="25" customBuiltin="1"/>
    <cellStyle name="Warning Text" xfId="512" builtinId="11" customBuiltin="1"/>
  </cellStyles>
  <dxfs count="81">
    <dxf>
      <fill>
        <patternFill>
          <bgColor rgb="FF825A3B"/>
        </patternFill>
      </fill>
      <border>
        <left style="thin">
          <color auto="1"/>
        </left>
        <right style="thin">
          <color auto="1"/>
        </right>
        <top style="thin">
          <color auto="1"/>
        </top>
        <bottom style="thin">
          <color auto="1"/>
        </bottom>
      </border>
    </dxf>
    <dxf>
      <fill>
        <patternFill>
          <bgColor rgb="FF00CBD9"/>
        </patternFill>
      </fill>
      <border>
        <left style="thin">
          <color auto="1"/>
        </left>
        <right style="thin">
          <color auto="1"/>
        </right>
        <top style="thin">
          <color auto="1"/>
        </top>
        <bottom style="thin">
          <color auto="1"/>
        </bottom>
        <vertical/>
        <horizontal/>
      </border>
    </dxf>
    <dxf>
      <font>
        <color theme="0"/>
      </font>
      <fill>
        <patternFill>
          <bgColor rgb="FF7030A0"/>
        </patternFill>
      </fill>
      <border>
        <left style="thin">
          <color auto="1"/>
        </left>
        <right style="thin">
          <color auto="1"/>
        </right>
        <top style="thin">
          <color auto="1"/>
        </top>
        <bottom style="thin">
          <color auto="1"/>
        </bottom>
        <vertical/>
        <horizontal/>
      </border>
    </dxf>
    <dxf>
      <fill>
        <patternFill>
          <bgColor rgb="FFFF61B4"/>
        </patternFill>
      </fill>
      <border>
        <left style="thin">
          <color auto="1"/>
        </left>
        <right style="thin">
          <color auto="1"/>
        </right>
        <top style="thin">
          <color auto="1"/>
        </top>
        <bottom style="thin">
          <color auto="1"/>
        </bottom>
        <vertical/>
        <horizontal/>
      </border>
    </dxf>
    <dxf>
      <fill>
        <patternFill>
          <bgColor rgb="FF57BC2E"/>
        </patternFill>
      </fill>
      <border>
        <left style="thin">
          <color auto="1"/>
        </left>
        <right style="thin">
          <color auto="1"/>
        </right>
        <top style="thin">
          <color auto="1"/>
        </top>
        <bottom style="thin">
          <color auto="1"/>
        </bottom>
        <vertical/>
        <horizontal/>
      </border>
    </dxf>
    <dxf>
      <font>
        <color theme="0"/>
      </font>
      <fill>
        <patternFill>
          <bgColor rgb="FF0887DE"/>
        </patternFill>
      </fill>
      <border>
        <left style="thin">
          <color auto="1"/>
        </left>
        <right style="thin">
          <color auto="1"/>
        </right>
        <top style="thin">
          <color auto="1"/>
        </top>
        <bottom style="thin">
          <color auto="1"/>
        </bottom>
        <vertical/>
        <horizontal/>
      </border>
    </dxf>
    <dxf>
      <fill>
        <patternFill>
          <bgColor rgb="FFF6E726"/>
        </patternFill>
      </fill>
      <border>
        <left style="thin">
          <color auto="1"/>
        </left>
        <right style="thin">
          <color auto="1"/>
        </right>
        <top style="thin">
          <color auto="1"/>
        </top>
        <bottom style="thin">
          <color auto="1"/>
        </bottom>
        <vertical/>
        <horizontal/>
      </border>
    </dxf>
    <dxf>
      <fill>
        <patternFill>
          <bgColor rgb="FFDB4531"/>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ont>
        <color theme="0"/>
      </font>
      <fill>
        <patternFill>
          <bgColor rgb="FF404040"/>
        </patternFill>
      </fill>
      <border>
        <left style="thin">
          <color auto="1"/>
        </left>
        <right style="thin">
          <color auto="1"/>
        </right>
        <top style="thin">
          <color auto="1"/>
        </top>
        <bottom style="thin">
          <color auto="1"/>
        </bottom>
        <vertical/>
        <horizontal/>
      </border>
    </dxf>
    <dxf>
      <font>
        <color theme="0"/>
      </font>
      <fill>
        <patternFill>
          <bgColor rgb="FF404040"/>
        </patternFill>
      </fill>
      <border>
        <left style="thin">
          <color auto="1"/>
        </left>
        <right style="thin">
          <color auto="1"/>
        </right>
        <top style="thin">
          <color auto="1"/>
        </top>
        <bottom style="thin">
          <color auto="1"/>
        </bottom>
        <vertical/>
        <horizontal/>
      </border>
    </dxf>
    <dxf>
      <font>
        <color theme="0"/>
      </font>
      <fill>
        <patternFill>
          <bgColor theme="1"/>
        </patternFill>
      </fill>
      <border>
        <left style="thin">
          <color auto="1"/>
        </left>
        <right style="thin">
          <color auto="1"/>
        </right>
        <top style="thin">
          <color auto="1"/>
        </top>
        <bottom style="thin">
          <color auto="1"/>
        </bottom>
        <vertical/>
        <horizontal/>
      </border>
    </dxf>
    <dxf>
      <fill>
        <patternFill>
          <bgColor rgb="FFDFE0A8"/>
        </patternFill>
      </fill>
      <border>
        <left style="thin">
          <color auto="1"/>
        </left>
        <right style="thin">
          <color auto="1"/>
        </right>
        <top style="thin">
          <color auto="1"/>
        </top>
        <bottom style="thin">
          <color auto="1"/>
        </bottom>
        <vertical/>
        <horizontal/>
      </border>
    </dxf>
    <dxf>
      <font>
        <color theme="0"/>
      </font>
      <fill>
        <patternFill>
          <bgColor rgb="FFC21AA0"/>
        </patternFill>
      </fill>
      <border>
        <left style="thin">
          <color auto="1"/>
        </left>
        <right style="thin">
          <color auto="1"/>
        </right>
        <top style="thin">
          <color auto="1"/>
        </top>
        <bottom style="thin">
          <color auto="1"/>
        </bottom>
        <vertical/>
        <horizontal/>
      </border>
    </dxf>
    <dxf>
      <font>
        <color theme="0"/>
      </font>
      <fill>
        <patternFill>
          <bgColor rgb="FFC21AA0"/>
        </patternFill>
      </fill>
      <border>
        <left style="thin">
          <color auto="1"/>
        </left>
        <right style="thin">
          <color auto="1"/>
        </right>
        <top style="thin">
          <color auto="1"/>
        </top>
        <bottom style="thin">
          <color auto="1"/>
        </bottom>
        <vertical/>
        <horizontal/>
      </border>
    </dxf>
    <dxf>
      <font>
        <color theme="0"/>
      </font>
      <fill>
        <patternFill>
          <bgColor rgb="FFC21AA0"/>
        </patternFill>
      </fill>
      <border>
        <left style="thin">
          <color auto="1"/>
        </left>
        <right style="thin">
          <color auto="1"/>
        </right>
        <top style="thin">
          <color auto="1"/>
        </top>
        <bottom style="thin">
          <color auto="1"/>
        </bottom>
        <vertical/>
        <horizontal/>
      </border>
    </dxf>
    <dxf>
      <font>
        <color theme="0"/>
      </font>
      <fill>
        <patternFill>
          <bgColor rgb="FFC21AA0"/>
        </patternFill>
      </fill>
      <border>
        <left style="thin">
          <color auto="1"/>
        </left>
        <right style="thin">
          <color auto="1"/>
        </right>
        <top style="thin">
          <color auto="1"/>
        </top>
        <bottom style="thin">
          <color auto="1"/>
        </bottom>
        <vertical/>
        <horizontal/>
      </border>
    </dxf>
    <dxf>
      <font>
        <color theme="0"/>
      </font>
      <fill>
        <patternFill>
          <bgColor rgb="FFC21AA0"/>
        </patternFill>
      </fill>
      <border>
        <left style="thin">
          <color auto="1"/>
        </left>
        <right style="thin">
          <color auto="1"/>
        </right>
        <top style="thin">
          <color auto="1"/>
        </top>
        <bottom style="thin">
          <color auto="1"/>
        </bottom>
        <vertical/>
        <horizontal/>
      </border>
    </dxf>
    <dxf>
      <font>
        <color theme="0"/>
      </font>
      <fill>
        <patternFill>
          <bgColor rgb="FFC21AA0"/>
        </patternFill>
      </fill>
      <border>
        <left style="thin">
          <color auto="1"/>
        </left>
        <right style="thin">
          <color auto="1"/>
        </right>
        <top style="thin">
          <color auto="1"/>
        </top>
        <bottom style="thin">
          <color auto="1"/>
        </bottom>
        <vertical/>
        <horizontal/>
      </border>
    </dxf>
    <dxf>
      <font>
        <color theme="0"/>
      </font>
      <fill>
        <patternFill>
          <bgColor rgb="FFC21AA0"/>
        </patternFill>
      </fill>
      <border>
        <left style="thin">
          <color auto="1"/>
        </left>
        <right style="thin">
          <color auto="1"/>
        </right>
        <top style="thin">
          <color auto="1"/>
        </top>
        <bottom style="thin">
          <color auto="1"/>
        </bottom>
        <vertical/>
        <horizontal/>
      </border>
    </dxf>
    <dxf>
      <font>
        <color theme="0"/>
      </font>
      <fill>
        <patternFill>
          <bgColor rgb="FFC21AA0"/>
        </patternFill>
      </fill>
      <border>
        <left style="thin">
          <color auto="1"/>
        </left>
        <right style="thin">
          <color auto="1"/>
        </right>
        <top style="thin">
          <color auto="1"/>
        </top>
        <bottom style="thin">
          <color auto="1"/>
        </bottom>
        <vertical/>
        <horizontal/>
      </border>
    </dxf>
    <dxf>
      <font>
        <color theme="0"/>
      </font>
      <fill>
        <patternFill>
          <bgColor rgb="FFC21AA0"/>
        </patternFill>
      </fill>
      <border>
        <left style="thin">
          <color auto="1"/>
        </left>
        <right style="thin">
          <color auto="1"/>
        </right>
        <top style="thin">
          <color auto="1"/>
        </top>
        <bottom style="thin">
          <color auto="1"/>
        </bottom>
        <vertical/>
        <horizontal/>
      </border>
    </dxf>
    <dxf>
      <font>
        <color theme="0"/>
      </font>
      <fill>
        <patternFill>
          <bgColor rgb="FFC21AA0"/>
        </patternFill>
      </fill>
      <border>
        <left style="thin">
          <color auto="1"/>
        </left>
        <right style="thin">
          <color auto="1"/>
        </right>
        <top style="thin">
          <color auto="1"/>
        </top>
        <bottom style="thin">
          <color auto="1"/>
        </bottom>
        <vertical/>
        <horizontal/>
      </border>
    </dxf>
    <dxf>
      <font>
        <color theme="0"/>
      </font>
      <fill>
        <patternFill>
          <bgColor rgb="FFC21AA0"/>
        </patternFill>
      </fill>
      <border>
        <left style="thin">
          <color auto="1"/>
        </left>
        <right style="thin">
          <color auto="1"/>
        </right>
        <top style="thin">
          <color auto="1"/>
        </top>
        <bottom style="thin">
          <color auto="1"/>
        </bottom>
        <vertical/>
        <horizontal/>
      </border>
    </dxf>
    <dxf>
      <fill>
        <patternFill>
          <bgColor rgb="FF00CBD9"/>
        </patternFill>
      </fill>
      <border>
        <left style="thin">
          <color auto="1"/>
        </left>
        <right style="thin">
          <color auto="1"/>
        </right>
        <top style="thin">
          <color auto="1"/>
        </top>
        <bottom style="thin">
          <color auto="1"/>
        </bottom>
        <vertical/>
        <horizontal/>
      </border>
    </dxf>
    <dxf>
      <fill>
        <patternFill>
          <bgColor rgb="FF00CBD9"/>
        </patternFill>
      </fill>
      <border>
        <left style="thin">
          <color auto="1"/>
        </left>
        <right style="thin">
          <color auto="1"/>
        </right>
        <top style="thin">
          <color auto="1"/>
        </top>
        <bottom style="thin">
          <color auto="1"/>
        </bottom>
        <vertical/>
        <horizontal/>
      </border>
    </dxf>
    <dxf>
      <fill>
        <patternFill>
          <bgColor rgb="FF00CBD9"/>
        </patternFill>
      </fill>
      <border>
        <left style="thin">
          <color auto="1"/>
        </left>
        <right style="thin">
          <color auto="1"/>
        </right>
        <top style="thin">
          <color auto="1"/>
        </top>
        <bottom style="thin">
          <color auto="1"/>
        </bottom>
        <vertical/>
        <horizontal/>
      </border>
    </dxf>
    <dxf>
      <fill>
        <patternFill>
          <bgColor rgb="FF00CBD9"/>
        </patternFill>
      </fill>
      <border>
        <left style="thin">
          <color auto="1"/>
        </left>
        <right style="thin">
          <color auto="1"/>
        </right>
        <top style="thin">
          <color auto="1"/>
        </top>
        <bottom style="thin">
          <color auto="1"/>
        </bottom>
        <vertical/>
        <horizontal/>
      </border>
    </dxf>
    <dxf>
      <fill>
        <patternFill>
          <bgColor rgb="FF00CBD9"/>
        </patternFill>
      </fill>
      <border>
        <left style="thin">
          <color auto="1"/>
        </left>
        <right style="thin">
          <color auto="1"/>
        </right>
        <top style="thin">
          <color auto="1"/>
        </top>
        <bottom style="thin">
          <color auto="1"/>
        </bottom>
        <vertical/>
        <horizontal/>
      </border>
    </dxf>
    <dxf>
      <fill>
        <patternFill>
          <bgColor rgb="FF00CBD9"/>
        </patternFill>
      </fill>
      <border>
        <left style="thin">
          <color auto="1"/>
        </left>
        <right style="thin">
          <color auto="1"/>
        </right>
        <top style="thin">
          <color auto="1"/>
        </top>
        <bottom style="thin">
          <color auto="1"/>
        </bottom>
        <vertical/>
        <horizontal/>
      </border>
    </dxf>
    <dxf>
      <fill>
        <patternFill>
          <bgColor rgb="FF00CBD9"/>
        </patternFill>
      </fill>
      <border>
        <left style="thin">
          <color auto="1"/>
        </left>
        <right style="thin">
          <color auto="1"/>
        </right>
        <top style="thin">
          <color auto="1"/>
        </top>
        <bottom style="thin">
          <color auto="1"/>
        </bottom>
        <vertical/>
        <horizontal/>
      </border>
    </dxf>
    <dxf>
      <fill>
        <patternFill>
          <bgColor rgb="FF00CBD9"/>
        </patternFill>
      </fill>
      <border>
        <left style="thin">
          <color auto="1"/>
        </left>
        <right style="thin">
          <color auto="1"/>
        </right>
        <top style="thin">
          <color auto="1"/>
        </top>
        <bottom style="thin">
          <color auto="1"/>
        </bottom>
        <vertical/>
        <horizontal/>
      </border>
    </dxf>
    <dxf>
      <fill>
        <patternFill>
          <bgColor rgb="FF00CBD9"/>
        </patternFill>
      </fill>
      <border>
        <left style="thin">
          <color auto="1"/>
        </left>
        <right style="thin">
          <color auto="1"/>
        </right>
        <top style="thin">
          <color auto="1"/>
        </top>
        <bottom style="thin">
          <color auto="1"/>
        </bottom>
        <vertical/>
        <horizontal/>
      </border>
    </dxf>
    <dxf>
      <fill>
        <patternFill>
          <bgColor rgb="FF00CBD9"/>
        </patternFill>
      </fill>
      <border>
        <left style="thin">
          <color auto="1"/>
        </left>
        <right style="thin">
          <color auto="1"/>
        </right>
        <top style="thin">
          <color auto="1"/>
        </top>
        <bottom style="thin">
          <color auto="1"/>
        </bottom>
        <vertical/>
        <horizontal/>
      </border>
    </dxf>
    <dxf>
      <font>
        <color theme="0"/>
      </font>
      <fill>
        <patternFill>
          <bgColor rgb="FF7030A0"/>
        </patternFill>
      </fill>
      <border>
        <left style="thin">
          <color auto="1"/>
        </left>
        <right style="thin">
          <color auto="1"/>
        </right>
        <top style="thin">
          <color auto="1"/>
        </top>
        <bottom style="thin">
          <color auto="1"/>
        </bottom>
        <vertical/>
        <horizontal/>
      </border>
    </dxf>
    <dxf>
      <fill>
        <patternFill>
          <bgColor rgb="FFA6A6A6"/>
        </patternFill>
      </fill>
      <border>
        <left style="thin">
          <color auto="1"/>
        </left>
        <right style="thin">
          <color auto="1"/>
        </right>
        <top style="thin">
          <color auto="1"/>
        </top>
        <bottom style="thin">
          <color auto="1"/>
        </bottom>
        <vertical/>
        <horizontal/>
      </border>
    </dxf>
    <dxf>
      <fill>
        <patternFill>
          <bgColor rgb="FFFF61B4"/>
        </patternFill>
      </fill>
      <border>
        <left style="thin">
          <color auto="1"/>
        </left>
        <right style="thin">
          <color auto="1"/>
        </right>
        <top style="thin">
          <color auto="1"/>
        </top>
        <bottom style="thin">
          <color auto="1"/>
        </bottom>
        <vertical/>
        <horizontal/>
      </border>
    </dxf>
    <dxf>
      <fill>
        <patternFill>
          <bgColor rgb="FFE26E0E"/>
        </patternFill>
      </fill>
      <border>
        <left style="thin">
          <color auto="1"/>
        </left>
        <right style="thin">
          <color auto="1"/>
        </right>
        <top style="thin">
          <color auto="1"/>
        </top>
        <bottom style="thin">
          <color auto="1"/>
        </bottom>
        <vertical/>
        <horizontal/>
      </border>
    </dxf>
    <dxf>
      <fill>
        <patternFill>
          <bgColor rgb="FFF99A1C"/>
        </patternFill>
      </fill>
      <border>
        <left style="thin">
          <color auto="1"/>
        </left>
        <right style="thin">
          <color auto="1"/>
        </right>
        <top style="thin">
          <color auto="1"/>
        </top>
        <bottom style="thin">
          <color auto="1"/>
        </bottom>
        <vertical/>
        <horizontal/>
      </border>
    </dxf>
    <dxf>
      <font>
        <color theme="0"/>
      </font>
      <fill>
        <patternFill>
          <bgColor rgb="FF00B050"/>
        </patternFill>
      </fill>
      <border>
        <left style="thin">
          <color auto="1"/>
        </left>
        <right style="thin">
          <color auto="1"/>
        </right>
        <top style="thin">
          <color auto="1"/>
        </top>
        <bottom style="thin">
          <color auto="1"/>
        </bottom>
        <vertical/>
        <horizontal/>
      </border>
    </dxf>
    <dxf>
      <fill>
        <patternFill>
          <bgColor rgb="FF57BC2E"/>
        </patternFill>
      </fill>
      <border>
        <left style="thin">
          <color auto="1"/>
        </left>
        <right style="thin">
          <color auto="1"/>
        </right>
        <top style="thin">
          <color auto="1"/>
        </top>
        <bottom style="thin">
          <color auto="1"/>
        </bottom>
        <vertical/>
        <horizontal/>
      </border>
    </dxf>
    <dxf>
      <fill>
        <patternFill>
          <bgColor rgb="FF57BC2E"/>
        </patternFill>
      </fill>
      <border>
        <left style="thin">
          <color auto="1"/>
        </left>
        <right style="thin">
          <color auto="1"/>
        </right>
        <top style="thin">
          <color auto="1"/>
        </top>
        <bottom style="thin">
          <color auto="1"/>
        </bottom>
        <vertical/>
        <horizontal/>
      </border>
    </dxf>
    <dxf>
      <font>
        <color theme="0"/>
      </font>
      <fill>
        <patternFill>
          <bgColor rgb="FF0887DE"/>
        </patternFill>
      </fill>
      <border>
        <left style="thin">
          <color auto="1"/>
        </left>
        <right style="thin">
          <color auto="1"/>
        </right>
        <top style="thin">
          <color auto="1"/>
        </top>
        <bottom style="thin">
          <color auto="1"/>
        </bottom>
        <vertical/>
        <horizontal/>
      </border>
    </dxf>
    <dxf>
      <fill>
        <patternFill>
          <bgColor rgb="FFF6E726"/>
        </patternFill>
      </fill>
      <border>
        <left style="thin">
          <color auto="1"/>
        </left>
        <right style="thin">
          <color auto="1"/>
        </right>
        <top style="thin">
          <color auto="1"/>
        </top>
        <bottom style="thin">
          <color auto="1"/>
        </bottom>
        <vertical/>
        <horizontal/>
      </border>
    </dxf>
    <dxf>
      <fill>
        <patternFill>
          <bgColor rgb="FFDB4531"/>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ont>
        <color theme="0"/>
      </font>
      <fill>
        <patternFill>
          <bgColor rgb="FF404040"/>
        </patternFill>
      </fill>
      <border>
        <left style="thin">
          <color auto="1"/>
        </left>
        <right style="thin">
          <color auto="1"/>
        </right>
        <top style="thin">
          <color auto="1"/>
        </top>
        <bottom style="thin">
          <color auto="1"/>
        </bottom>
        <vertical/>
        <horizontal/>
      </border>
    </dxf>
    <dxf>
      <font>
        <color theme="0"/>
      </font>
      <fill>
        <patternFill>
          <bgColor rgb="FF404040"/>
        </patternFill>
      </fill>
      <border>
        <left style="thin">
          <color auto="1"/>
        </left>
        <right style="thin">
          <color auto="1"/>
        </right>
        <top style="thin">
          <color auto="1"/>
        </top>
        <bottom style="thin">
          <color auto="1"/>
        </bottom>
        <vertical/>
        <horizontal/>
      </border>
    </dxf>
    <dxf>
      <font>
        <color theme="0"/>
      </font>
      <fill>
        <patternFill>
          <bgColor rgb="FF404040"/>
        </patternFill>
      </fill>
      <border>
        <left style="thin">
          <color auto="1"/>
        </left>
        <right style="thin">
          <color auto="1"/>
        </right>
        <top style="thin">
          <color auto="1"/>
        </top>
        <bottom style="thin">
          <color auto="1"/>
        </bottom>
        <vertical/>
        <horizontal/>
      </border>
    </dxf>
    <dxf>
      <font>
        <color theme="0"/>
      </font>
      <fill>
        <patternFill>
          <bgColor rgb="FF404040"/>
        </patternFill>
      </fill>
      <border>
        <left style="thin">
          <color auto="1"/>
        </left>
        <right style="thin">
          <color auto="1"/>
        </right>
        <top style="thin">
          <color auto="1"/>
        </top>
        <bottom style="thin">
          <color auto="1"/>
        </bottom>
        <vertical/>
        <horizontal/>
      </border>
    </dxf>
    <dxf>
      <font>
        <color theme="0"/>
      </font>
      <fill>
        <patternFill>
          <bgColor rgb="FF404040"/>
        </patternFill>
      </fill>
      <border>
        <left style="thin">
          <color auto="1"/>
        </left>
        <right style="thin">
          <color auto="1"/>
        </right>
        <top style="thin">
          <color auto="1"/>
        </top>
        <bottom style="thin">
          <color auto="1"/>
        </bottom>
        <vertical/>
        <horizontal/>
      </border>
    </dxf>
    <dxf>
      <font>
        <color theme="0"/>
      </font>
      <fill>
        <patternFill>
          <bgColor rgb="FF404040"/>
        </patternFill>
      </fill>
      <border>
        <left style="thin">
          <color auto="1"/>
        </left>
        <right style="thin">
          <color auto="1"/>
        </right>
        <top style="thin">
          <color auto="1"/>
        </top>
        <bottom style="thin">
          <color auto="1"/>
        </bottom>
        <vertical/>
        <horizontal/>
      </border>
    </dxf>
    <dxf>
      <font>
        <color theme="0"/>
      </font>
      <fill>
        <patternFill>
          <bgColor rgb="FF404040"/>
        </patternFill>
      </fill>
      <border>
        <left style="thin">
          <color auto="1"/>
        </left>
        <right style="thin">
          <color auto="1"/>
        </right>
        <top style="thin">
          <color auto="1"/>
        </top>
        <bottom style="thin">
          <color auto="1"/>
        </bottom>
        <vertical/>
        <horizontal/>
      </border>
    </dxf>
    <dxf>
      <font>
        <color theme="0"/>
      </font>
      <fill>
        <patternFill>
          <bgColor rgb="FF404040"/>
        </patternFill>
      </fill>
      <border>
        <left style="thin">
          <color auto="1"/>
        </left>
        <right style="thin">
          <color auto="1"/>
        </right>
        <top style="thin">
          <color auto="1"/>
        </top>
        <bottom style="thin">
          <color auto="1"/>
        </bottom>
        <vertical/>
        <horizontal/>
      </border>
    </dxf>
    <dxf>
      <font>
        <color theme="0"/>
      </font>
      <fill>
        <patternFill>
          <bgColor rgb="FF404040"/>
        </patternFill>
      </fill>
      <border>
        <left style="thin">
          <color auto="1"/>
        </left>
        <right style="thin">
          <color auto="1"/>
        </right>
        <top style="thin">
          <color auto="1"/>
        </top>
        <bottom style="thin">
          <color auto="1"/>
        </bottom>
        <vertical/>
        <horizontal/>
      </border>
    </dxf>
    <dxf>
      <font>
        <color theme="0"/>
      </font>
      <fill>
        <patternFill>
          <bgColor rgb="FF404040"/>
        </patternFill>
      </fill>
      <border>
        <left style="thin">
          <color auto="1"/>
        </left>
        <right style="thin">
          <color auto="1"/>
        </right>
        <top style="thin">
          <color auto="1"/>
        </top>
        <bottom style="thin">
          <color auto="1"/>
        </bottom>
        <vertical/>
        <horizontal/>
      </border>
    </dxf>
    <dxf>
      <font>
        <color theme="0"/>
      </font>
      <fill>
        <patternFill>
          <bgColor rgb="FF404040"/>
        </patternFill>
      </fill>
      <border>
        <left style="thin">
          <color auto="1"/>
        </left>
        <right style="thin">
          <color auto="1"/>
        </right>
        <top style="thin">
          <color auto="1"/>
        </top>
        <bottom style="thin">
          <color auto="1"/>
        </bottom>
        <vertical/>
        <horizontal/>
      </border>
    </dxf>
    <dxf>
      <fill>
        <patternFill>
          <bgColor rgb="FFC21AA0"/>
        </patternFill>
      </fill>
      <border>
        <left style="thin">
          <color auto="1"/>
        </left>
        <right style="thin">
          <color auto="1"/>
        </right>
        <top style="thin">
          <color auto="1"/>
        </top>
        <bottom style="thin">
          <color auto="1"/>
        </bottom>
      </border>
    </dxf>
    <dxf>
      <fill>
        <patternFill>
          <bgColor rgb="FF00CBD9"/>
        </patternFill>
      </fill>
      <border>
        <left style="thin">
          <color auto="1"/>
        </left>
        <right style="thin">
          <color auto="1"/>
        </right>
        <top style="thin">
          <color auto="1"/>
        </top>
        <bottom style="thin">
          <color auto="1"/>
        </bottom>
        <vertical/>
        <horizontal/>
      </border>
    </dxf>
    <dxf>
      <font>
        <color theme="0"/>
      </font>
      <fill>
        <patternFill>
          <bgColor rgb="FF7030A0"/>
        </patternFill>
      </fill>
      <border>
        <left style="thin">
          <color auto="1"/>
        </left>
        <right style="thin">
          <color auto="1"/>
        </right>
        <top style="thin">
          <color auto="1"/>
        </top>
        <bottom style="thin">
          <color auto="1"/>
        </bottom>
        <vertical/>
        <horizontal/>
      </border>
    </dxf>
    <dxf>
      <fill>
        <patternFill>
          <bgColor rgb="FFA6A6A6"/>
        </patternFill>
      </fill>
      <border>
        <left style="thin">
          <color auto="1"/>
        </left>
        <right style="thin">
          <color auto="1"/>
        </right>
        <top style="thin">
          <color auto="1"/>
        </top>
        <bottom style="thin">
          <color auto="1"/>
        </bottom>
        <vertical/>
        <horizontal/>
      </border>
    </dxf>
    <dxf>
      <fill>
        <patternFill>
          <bgColor rgb="FFFF61B4"/>
        </patternFill>
      </fill>
      <border>
        <left style="thin">
          <color auto="1"/>
        </left>
        <right style="thin">
          <color auto="1"/>
        </right>
        <top style="thin">
          <color auto="1"/>
        </top>
        <bottom style="thin">
          <color auto="1"/>
        </bottom>
        <vertical/>
        <horizontal/>
      </border>
    </dxf>
    <dxf>
      <fill>
        <patternFill>
          <bgColor rgb="FFE26E0E"/>
        </patternFill>
      </fill>
      <border>
        <left style="thin">
          <color auto="1"/>
        </left>
        <right style="thin">
          <color auto="1"/>
        </right>
        <top style="thin">
          <color auto="1"/>
        </top>
        <bottom style="thin">
          <color auto="1"/>
        </bottom>
        <vertical/>
        <horizontal/>
      </border>
    </dxf>
    <dxf>
      <fill>
        <patternFill>
          <bgColor rgb="FFF99A1C"/>
        </patternFill>
      </fill>
      <border>
        <left style="thin">
          <color auto="1"/>
        </left>
        <right style="thin">
          <color auto="1"/>
        </right>
        <top style="thin">
          <color auto="1"/>
        </top>
        <bottom style="thin">
          <color auto="1"/>
        </bottom>
        <vertical/>
        <horizontal/>
      </border>
    </dxf>
    <dxf>
      <font>
        <color theme="0"/>
      </font>
      <fill>
        <patternFill>
          <bgColor rgb="FF00B050"/>
        </patternFill>
      </fill>
      <border>
        <left style="thin">
          <color auto="1"/>
        </left>
        <right style="thin">
          <color auto="1"/>
        </right>
        <top style="thin">
          <color auto="1"/>
        </top>
        <bottom style="thin">
          <color auto="1"/>
        </bottom>
        <vertical/>
        <horizontal/>
      </border>
    </dxf>
    <dxf>
      <fill>
        <patternFill>
          <bgColor rgb="FF57BC2E"/>
        </patternFill>
      </fill>
      <border>
        <left style="thin">
          <color auto="1"/>
        </left>
        <right style="thin">
          <color auto="1"/>
        </right>
        <top style="thin">
          <color auto="1"/>
        </top>
        <bottom style="thin">
          <color auto="1"/>
        </bottom>
        <vertical/>
        <horizontal/>
      </border>
    </dxf>
    <dxf>
      <font>
        <color theme="0"/>
      </font>
      <fill>
        <patternFill>
          <bgColor rgb="FF0887DE"/>
        </patternFill>
      </fill>
      <border>
        <left style="thin">
          <color auto="1"/>
        </left>
        <right style="thin">
          <color auto="1"/>
        </right>
        <top style="thin">
          <color auto="1"/>
        </top>
        <bottom style="thin">
          <color auto="1"/>
        </bottom>
        <vertical/>
        <horizontal/>
      </border>
    </dxf>
    <dxf>
      <fill>
        <patternFill>
          <bgColor rgb="FFF6E726"/>
        </patternFill>
      </fill>
      <border>
        <left style="thin">
          <color auto="1"/>
        </left>
        <right style="thin">
          <color auto="1"/>
        </right>
        <top style="thin">
          <color auto="1"/>
        </top>
        <bottom style="thin">
          <color auto="1"/>
        </bottom>
        <vertical/>
        <horizontal/>
      </border>
    </dxf>
    <dxf>
      <fill>
        <patternFill>
          <bgColor rgb="FFDB4531"/>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ont>
        <color theme="0"/>
      </font>
      <fill>
        <patternFill>
          <bgColor rgb="FF404040"/>
        </patternFill>
      </fill>
      <border>
        <left style="thin">
          <color auto="1"/>
        </left>
        <right style="thin">
          <color auto="1"/>
        </right>
        <top style="thin">
          <color auto="1"/>
        </top>
        <bottom style="thin">
          <color auto="1"/>
        </bottom>
        <vertical/>
        <horizontal/>
      </border>
    </dxf>
  </dxfs>
  <tableStyles count="0" defaultTableStyle="TableStyleMedium9" defaultPivotStyle="PivotStyleMedium4"/>
  <colors>
    <mruColors>
      <color rgb="FF825A3B"/>
      <color rgb="FFC5FF00"/>
      <color rgb="FFE4FF00"/>
      <color rgb="FFFF8E00"/>
      <color rgb="FFFF00F5"/>
      <color rgb="FFC21AA0"/>
      <color rgb="FFDFE0A8"/>
      <color rgb="FFF3EE81"/>
      <color rgb="FF0887DE"/>
      <color rgb="FF7030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jpeg"/><Relationship Id="rId13" Type="http://schemas.openxmlformats.org/officeDocument/2006/relationships/image" Target="../media/image14.jpeg"/><Relationship Id="rId18" Type="http://schemas.openxmlformats.org/officeDocument/2006/relationships/image" Target="../media/image19.jpeg"/><Relationship Id="rId26" Type="http://schemas.openxmlformats.org/officeDocument/2006/relationships/image" Target="../media/image27.jpeg"/><Relationship Id="rId3" Type="http://schemas.openxmlformats.org/officeDocument/2006/relationships/image" Target="../media/image4.jpeg"/><Relationship Id="rId21" Type="http://schemas.openxmlformats.org/officeDocument/2006/relationships/image" Target="../media/image22.jpeg"/><Relationship Id="rId7" Type="http://schemas.openxmlformats.org/officeDocument/2006/relationships/image" Target="../media/image8.jpeg"/><Relationship Id="rId12" Type="http://schemas.openxmlformats.org/officeDocument/2006/relationships/image" Target="../media/image13.jpeg"/><Relationship Id="rId17" Type="http://schemas.openxmlformats.org/officeDocument/2006/relationships/image" Target="../media/image18.jpeg"/><Relationship Id="rId25" Type="http://schemas.openxmlformats.org/officeDocument/2006/relationships/image" Target="../media/image26.jpeg"/><Relationship Id="rId2" Type="http://schemas.openxmlformats.org/officeDocument/2006/relationships/image" Target="../media/image3.jpeg"/><Relationship Id="rId16" Type="http://schemas.openxmlformats.org/officeDocument/2006/relationships/image" Target="../media/image17.jpeg"/><Relationship Id="rId20" Type="http://schemas.openxmlformats.org/officeDocument/2006/relationships/image" Target="../media/image21.jpeg"/><Relationship Id="rId1" Type="http://schemas.openxmlformats.org/officeDocument/2006/relationships/image" Target="../media/image2.png"/><Relationship Id="rId6" Type="http://schemas.openxmlformats.org/officeDocument/2006/relationships/image" Target="../media/image7.jpeg"/><Relationship Id="rId11" Type="http://schemas.openxmlformats.org/officeDocument/2006/relationships/image" Target="../media/image12.jpeg"/><Relationship Id="rId24" Type="http://schemas.openxmlformats.org/officeDocument/2006/relationships/image" Target="../media/image25.jpeg"/><Relationship Id="rId5" Type="http://schemas.openxmlformats.org/officeDocument/2006/relationships/image" Target="../media/image6.jpeg"/><Relationship Id="rId15" Type="http://schemas.openxmlformats.org/officeDocument/2006/relationships/image" Target="../media/image16.jpeg"/><Relationship Id="rId23" Type="http://schemas.openxmlformats.org/officeDocument/2006/relationships/image" Target="../media/image24.jpeg"/><Relationship Id="rId10" Type="http://schemas.openxmlformats.org/officeDocument/2006/relationships/image" Target="../media/image11.jpeg"/><Relationship Id="rId19" Type="http://schemas.openxmlformats.org/officeDocument/2006/relationships/image" Target="../media/image20.jpeg"/><Relationship Id="rId4" Type="http://schemas.openxmlformats.org/officeDocument/2006/relationships/image" Target="../media/image5.jpeg"/><Relationship Id="rId9" Type="http://schemas.openxmlformats.org/officeDocument/2006/relationships/image" Target="../media/image10.jpeg"/><Relationship Id="rId14" Type="http://schemas.openxmlformats.org/officeDocument/2006/relationships/image" Target="../media/image15.jpeg"/><Relationship Id="rId22" Type="http://schemas.openxmlformats.org/officeDocument/2006/relationships/image" Target="../media/image23.jpeg"/><Relationship Id="rId27" Type="http://schemas.openxmlformats.org/officeDocument/2006/relationships/image" Target="../media/image28.jpeg"/></Relationships>
</file>

<file path=xl/drawings/_rels/drawing3.xml.rels><?xml version="1.0" encoding="UTF-8" standalone="yes"?>
<Relationships xmlns="http://schemas.openxmlformats.org/package/2006/relationships"><Relationship Id="rId117" Type="http://schemas.openxmlformats.org/officeDocument/2006/relationships/image" Target="../media/image144.jpeg"/><Relationship Id="rId299" Type="http://schemas.openxmlformats.org/officeDocument/2006/relationships/image" Target="../media/image326.jpeg"/><Relationship Id="rId21" Type="http://schemas.openxmlformats.org/officeDocument/2006/relationships/image" Target="../media/image48.jpeg"/><Relationship Id="rId63" Type="http://schemas.openxmlformats.org/officeDocument/2006/relationships/image" Target="../media/image90.jpeg"/><Relationship Id="rId159" Type="http://schemas.openxmlformats.org/officeDocument/2006/relationships/image" Target="../media/image186.jpeg"/><Relationship Id="rId170" Type="http://schemas.openxmlformats.org/officeDocument/2006/relationships/image" Target="../media/image197.jpeg"/><Relationship Id="rId226" Type="http://schemas.openxmlformats.org/officeDocument/2006/relationships/image" Target="../media/image253.jpeg"/><Relationship Id="rId268" Type="http://schemas.openxmlformats.org/officeDocument/2006/relationships/image" Target="../media/image295.jpeg"/><Relationship Id="rId32" Type="http://schemas.openxmlformats.org/officeDocument/2006/relationships/image" Target="../media/image59.jpeg"/><Relationship Id="rId74" Type="http://schemas.openxmlformats.org/officeDocument/2006/relationships/image" Target="../media/image101.jpeg"/><Relationship Id="rId128" Type="http://schemas.openxmlformats.org/officeDocument/2006/relationships/image" Target="../media/image155.jpeg"/><Relationship Id="rId5" Type="http://schemas.openxmlformats.org/officeDocument/2006/relationships/image" Target="../media/image32.png"/><Relationship Id="rId181" Type="http://schemas.openxmlformats.org/officeDocument/2006/relationships/image" Target="../media/image208.jpeg"/><Relationship Id="rId237" Type="http://schemas.openxmlformats.org/officeDocument/2006/relationships/image" Target="../media/image264.jpeg"/><Relationship Id="rId279" Type="http://schemas.openxmlformats.org/officeDocument/2006/relationships/image" Target="../media/image306.jpeg"/><Relationship Id="rId43" Type="http://schemas.openxmlformats.org/officeDocument/2006/relationships/image" Target="../media/image70.jpeg"/><Relationship Id="rId139" Type="http://schemas.openxmlformats.org/officeDocument/2006/relationships/image" Target="../media/image166.png"/><Relationship Id="rId290" Type="http://schemas.openxmlformats.org/officeDocument/2006/relationships/image" Target="../media/image317.jpeg"/><Relationship Id="rId304" Type="http://schemas.openxmlformats.org/officeDocument/2006/relationships/image" Target="../media/image331.jpeg"/><Relationship Id="rId85" Type="http://schemas.openxmlformats.org/officeDocument/2006/relationships/image" Target="../media/image112.jpeg"/><Relationship Id="rId150" Type="http://schemas.openxmlformats.org/officeDocument/2006/relationships/image" Target="../media/image177.jpeg"/><Relationship Id="rId192" Type="http://schemas.openxmlformats.org/officeDocument/2006/relationships/image" Target="../media/image219.jpeg"/><Relationship Id="rId206" Type="http://schemas.openxmlformats.org/officeDocument/2006/relationships/image" Target="../media/image233.jpeg"/><Relationship Id="rId248" Type="http://schemas.openxmlformats.org/officeDocument/2006/relationships/image" Target="../media/image275.jpeg"/><Relationship Id="rId12" Type="http://schemas.openxmlformats.org/officeDocument/2006/relationships/image" Target="../media/image39.jpeg"/><Relationship Id="rId108" Type="http://schemas.openxmlformats.org/officeDocument/2006/relationships/image" Target="../media/image135.JPG"/><Relationship Id="rId315" Type="http://schemas.openxmlformats.org/officeDocument/2006/relationships/image" Target="../media/image342.jpeg"/><Relationship Id="rId54" Type="http://schemas.openxmlformats.org/officeDocument/2006/relationships/image" Target="../media/image81.jpeg"/><Relationship Id="rId96" Type="http://schemas.openxmlformats.org/officeDocument/2006/relationships/image" Target="../media/image123.jpeg"/><Relationship Id="rId161" Type="http://schemas.openxmlformats.org/officeDocument/2006/relationships/image" Target="../media/image188.jpeg"/><Relationship Id="rId217" Type="http://schemas.openxmlformats.org/officeDocument/2006/relationships/image" Target="../media/image244.jpeg"/><Relationship Id="rId259" Type="http://schemas.openxmlformats.org/officeDocument/2006/relationships/image" Target="../media/image286.jpeg"/><Relationship Id="rId23" Type="http://schemas.openxmlformats.org/officeDocument/2006/relationships/image" Target="../media/image50.jpeg"/><Relationship Id="rId119" Type="http://schemas.openxmlformats.org/officeDocument/2006/relationships/image" Target="../media/image146.jpeg"/><Relationship Id="rId270" Type="http://schemas.openxmlformats.org/officeDocument/2006/relationships/image" Target="../media/image297.jpeg"/><Relationship Id="rId65" Type="http://schemas.openxmlformats.org/officeDocument/2006/relationships/image" Target="../media/image92.jpeg"/><Relationship Id="rId130" Type="http://schemas.openxmlformats.org/officeDocument/2006/relationships/image" Target="../media/image157.jpeg"/><Relationship Id="rId172" Type="http://schemas.openxmlformats.org/officeDocument/2006/relationships/image" Target="../media/image199.jpeg"/><Relationship Id="rId228" Type="http://schemas.openxmlformats.org/officeDocument/2006/relationships/image" Target="../media/image255.jpeg"/><Relationship Id="rId281" Type="http://schemas.openxmlformats.org/officeDocument/2006/relationships/image" Target="../media/image308.jpeg"/><Relationship Id="rId34" Type="http://schemas.openxmlformats.org/officeDocument/2006/relationships/image" Target="../media/image61.jpeg"/><Relationship Id="rId55" Type="http://schemas.openxmlformats.org/officeDocument/2006/relationships/image" Target="../media/image82.jpeg"/><Relationship Id="rId76" Type="http://schemas.openxmlformats.org/officeDocument/2006/relationships/image" Target="../media/image103.jpeg"/><Relationship Id="rId97" Type="http://schemas.openxmlformats.org/officeDocument/2006/relationships/image" Target="../media/image124.jpeg"/><Relationship Id="rId120" Type="http://schemas.openxmlformats.org/officeDocument/2006/relationships/image" Target="../media/image147.jpeg"/><Relationship Id="rId141" Type="http://schemas.openxmlformats.org/officeDocument/2006/relationships/image" Target="../media/image168.png"/><Relationship Id="rId7" Type="http://schemas.openxmlformats.org/officeDocument/2006/relationships/image" Target="../media/image34.png"/><Relationship Id="rId162" Type="http://schemas.openxmlformats.org/officeDocument/2006/relationships/image" Target="../media/image189.jpeg"/><Relationship Id="rId183" Type="http://schemas.openxmlformats.org/officeDocument/2006/relationships/image" Target="../media/image210.jpeg"/><Relationship Id="rId218" Type="http://schemas.openxmlformats.org/officeDocument/2006/relationships/image" Target="../media/image245.jpeg"/><Relationship Id="rId239" Type="http://schemas.openxmlformats.org/officeDocument/2006/relationships/image" Target="../media/image266.jpeg"/><Relationship Id="rId250" Type="http://schemas.openxmlformats.org/officeDocument/2006/relationships/image" Target="../media/image277.jpeg"/><Relationship Id="rId271" Type="http://schemas.openxmlformats.org/officeDocument/2006/relationships/image" Target="../media/image298.jpeg"/><Relationship Id="rId292" Type="http://schemas.openxmlformats.org/officeDocument/2006/relationships/image" Target="../media/image319.jpeg"/><Relationship Id="rId306" Type="http://schemas.openxmlformats.org/officeDocument/2006/relationships/image" Target="../media/image333.jpeg"/><Relationship Id="rId24" Type="http://schemas.openxmlformats.org/officeDocument/2006/relationships/image" Target="../media/image51.jpeg"/><Relationship Id="rId45" Type="http://schemas.openxmlformats.org/officeDocument/2006/relationships/image" Target="../media/image72.jpeg"/><Relationship Id="rId66" Type="http://schemas.openxmlformats.org/officeDocument/2006/relationships/image" Target="../media/image93.jpeg"/><Relationship Id="rId87" Type="http://schemas.openxmlformats.org/officeDocument/2006/relationships/image" Target="../media/image114.jpeg"/><Relationship Id="rId110" Type="http://schemas.openxmlformats.org/officeDocument/2006/relationships/image" Target="../media/image137.JPG"/><Relationship Id="rId131" Type="http://schemas.openxmlformats.org/officeDocument/2006/relationships/image" Target="../media/image158.jpeg"/><Relationship Id="rId152" Type="http://schemas.openxmlformats.org/officeDocument/2006/relationships/image" Target="../media/image179.jpeg"/><Relationship Id="rId173" Type="http://schemas.openxmlformats.org/officeDocument/2006/relationships/image" Target="../media/image200.jpeg"/><Relationship Id="rId194" Type="http://schemas.openxmlformats.org/officeDocument/2006/relationships/image" Target="../media/image221.jpeg"/><Relationship Id="rId208" Type="http://schemas.openxmlformats.org/officeDocument/2006/relationships/image" Target="../media/image235.jpeg"/><Relationship Id="rId229" Type="http://schemas.openxmlformats.org/officeDocument/2006/relationships/image" Target="../media/image256.jpeg"/><Relationship Id="rId240" Type="http://schemas.openxmlformats.org/officeDocument/2006/relationships/image" Target="../media/image267.jpeg"/><Relationship Id="rId261" Type="http://schemas.openxmlformats.org/officeDocument/2006/relationships/image" Target="../media/image288.jpeg"/><Relationship Id="rId14" Type="http://schemas.openxmlformats.org/officeDocument/2006/relationships/image" Target="../media/image41.jpeg"/><Relationship Id="rId35" Type="http://schemas.openxmlformats.org/officeDocument/2006/relationships/image" Target="../media/image62.jpeg"/><Relationship Id="rId56" Type="http://schemas.openxmlformats.org/officeDocument/2006/relationships/image" Target="../media/image83.jpeg"/><Relationship Id="rId77" Type="http://schemas.openxmlformats.org/officeDocument/2006/relationships/image" Target="../media/image104.jpeg"/><Relationship Id="rId100" Type="http://schemas.openxmlformats.org/officeDocument/2006/relationships/image" Target="../media/image127.jpeg"/><Relationship Id="rId282" Type="http://schemas.openxmlformats.org/officeDocument/2006/relationships/image" Target="../media/image309.jpeg"/><Relationship Id="rId317" Type="http://schemas.openxmlformats.org/officeDocument/2006/relationships/image" Target="../media/image344.jpeg"/><Relationship Id="rId8" Type="http://schemas.openxmlformats.org/officeDocument/2006/relationships/image" Target="../media/image35.jpeg"/><Relationship Id="rId98" Type="http://schemas.openxmlformats.org/officeDocument/2006/relationships/image" Target="../media/image125.jpeg"/><Relationship Id="rId121" Type="http://schemas.openxmlformats.org/officeDocument/2006/relationships/image" Target="../media/image148.jpeg"/><Relationship Id="rId142" Type="http://schemas.openxmlformats.org/officeDocument/2006/relationships/image" Target="../media/image169.png"/><Relationship Id="rId163" Type="http://schemas.openxmlformats.org/officeDocument/2006/relationships/image" Target="../media/image190.jpeg"/><Relationship Id="rId184" Type="http://schemas.openxmlformats.org/officeDocument/2006/relationships/image" Target="../media/image211.jpeg"/><Relationship Id="rId219" Type="http://schemas.openxmlformats.org/officeDocument/2006/relationships/image" Target="../media/image246.jpeg"/><Relationship Id="rId230" Type="http://schemas.openxmlformats.org/officeDocument/2006/relationships/image" Target="../media/image257.jpeg"/><Relationship Id="rId251" Type="http://schemas.openxmlformats.org/officeDocument/2006/relationships/image" Target="../media/image278.jpeg"/><Relationship Id="rId25" Type="http://schemas.openxmlformats.org/officeDocument/2006/relationships/image" Target="../media/image52.jpeg"/><Relationship Id="rId46" Type="http://schemas.openxmlformats.org/officeDocument/2006/relationships/image" Target="../media/image73.jpeg"/><Relationship Id="rId67" Type="http://schemas.openxmlformats.org/officeDocument/2006/relationships/image" Target="../media/image94.jpeg"/><Relationship Id="rId272" Type="http://schemas.openxmlformats.org/officeDocument/2006/relationships/image" Target="../media/image299.jpeg"/><Relationship Id="rId293" Type="http://schemas.openxmlformats.org/officeDocument/2006/relationships/image" Target="../media/image320.jpeg"/><Relationship Id="rId307" Type="http://schemas.openxmlformats.org/officeDocument/2006/relationships/image" Target="../media/image334.jpeg"/><Relationship Id="rId88" Type="http://schemas.openxmlformats.org/officeDocument/2006/relationships/image" Target="../media/image115.jpeg"/><Relationship Id="rId111" Type="http://schemas.openxmlformats.org/officeDocument/2006/relationships/image" Target="../media/image138.JPG"/><Relationship Id="rId132" Type="http://schemas.openxmlformats.org/officeDocument/2006/relationships/image" Target="../media/image159.jpeg"/><Relationship Id="rId153" Type="http://schemas.openxmlformats.org/officeDocument/2006/relationships/image" Target="../media/image180.jpeg"/><Relationship Id="rId174" Type="http://schemas.openxmlformats.org/officeDocument/2006/relationships/image" Target="../media/image201.jpeg"/><Relationship Id="rId195" Type="http://schemas.openxmlformats.org/officeDocument/2006/relationships/image" Target="../media/image222.jpeg"/><Relationship Id="rId209" Type="http://schemas.openxmlformats.org/officeDocument/2006/relationships/image" Target="../media/image236.jpeg"/><Relationship Id="rId220" Type="http://schemas.openxmlformats.org/officeDocument/2006/relationships/image" Target="../media/image247.jpeg"/><Relationship Id="rId241" Type="http://schemas.openxmlformats.org/officeDocument/2006/relationships/image" Target="../media/image268.jpeg"/><Relationship Id="rId15" Type="http://schemas.openxmlformats.org/officeDocument/2006/relationships/image" Target="../media/image42.jpeg"/><Relationship Id="rId36" Type="http://schemas.openxmlformats.org/officeDocument/2006/relationships/image" Target="../media/image63.jpeg"/><Relationship Id="rId57" Type="http://schemas.openxmlformats.org/officeDocument/2006/relationships/image" Target="../media/image84.JPG"/><Relationship Id="rId262" Type="http://schemas.openxmlformats.org/officeDocument/2006/relationships/image" Target="../media/image289.jpeg"/><Relationship Id="rId283" Type="http://schemas.openxmlformats.org/officeDocument/2006/relationships/image" Target="../media/image310.jpeg"/><Relationship Id="rId318" Type="http://schemas.openxmlformats.org/officeDocument/2006/relationships/image" Target="../media/image345.jpeg"/><Relationship Id="rId78" Type="http://schemas.openxmlformats.org/officeDocument/2006/relationships/image" Target="../media/image105.png"/><Relationship Id="rId99" Type="http://schemas.openxmlformats.org/officeDocument/2006/relationships/image" Target="../media/image126.jpeg"/><Relationship Id="rId101" Type="http://schemas.openxmlformats.org/officeDocument/2006/relationships/image" Target="../media/image128.jpeg"/><Relationship Id="rId122" Type="http://schemas.openxmlformats.org/officeDocument/2006/relationships/image" Target="../media/image149.jpeg"/><Relationship Id="rId143" Type="http://schemas.openxmlformats.org/officeDocument/2006/relationships/image" Target="../media/image170.png"/><Relationship Id="rId164" Type="http://schemas.openxmlformats.org/officeDocument/2006/relationships/image" Target="../media/image191.jpeg"/><Relationship Id="rId185" Type="http://schemas.openxmlformats.org/officeDocument/2006/relationships/image" Target="../media/image212.jpeg"/><Relationship Id="rId9" Type="http://schemas.openxmlformats.org/officeDocument/2006/relationships/image" Target="../media/image36.jpeg"/><Relationship Id="rId210" Type="http://schemas.openxmlformats.org/officeDocument/2006/relationships/image" Target="../media/image237.jpeg"/><Relationship Id="rId26" Type="http://schemas.openxmlformats.org/officeDocument/2006/relationships/image" Target="../media/image53.jpeg"/><Relationship Id="rId231" Type="http://schemas.openxmlformats.org/officeDocument/2006/relationships/image" Target="../media/image258.jpeg"/><Relationship Id="rId252" Type="http://schemas.openxmlformats.org/officeDocument/2006/relationships/image" Target="../media/image279.jpeg"/><Relationship Id="rId273" Type="http://schemas.openxmlformats.org/officeDocument/2006/relationships/image" Target="../media/image300.jpeg"/><Relationship Id="rId294" Type="http://schemas.openxmlformats.org/officeDocument/2006/relationships/image" Target="../media/image321.jpeg"/><Relationship Id="rId308" Type="http://schemas.openxmlformats.org/officeDocument/2006/relationships/image" Target="../media/image335.jpeg"/><Relationship Id="rId47" Type="http://schemas.openxmlformats.org/officeDocument/2006/relationships/image" Target="../media/image74.jpeg"/><Relationship Id="rId68" Type="http://schemas.openxmlformats.org/officeDocument/2006/relationships/image" Target="../media/image95.png"/><Relationship Id="rId89" Type="http://schemas.openxmlformats.org/officeDocument/2006/relationships/image" Target="../media/image116.jpeg"/><Relationship Id="rId112" Type="http://schemas.openxmlformats.org/officeDocument/2006/relationships/image" Target="../media/image139.png"/><Relationship Id="rId133" Type="http://schemas.openxmlformats.org/officeDocument/2006/relationships/image" Target="../media/image160.png"/><Relationship Id="rId154" Type="http://schemas.openxmlformats.org/officeDocument/2006/relationships/image" Target="../media/image181.jpeg"/><Relationship Id="rId175" Type="http://schemas.openxmlformats.org/officeDocument/2006/relationships/image" Target="../media/image202.jpeg"/><Relationship Id="rId196" Type="http://schemas.openxmlformats.org/officeDocument/2006/relationships/image" Target="../media/image223.jpeg"/><Relationship Id="rId200" Type="http://schemas.openxmlformats.org/officeDocument/2006/relationships/image" Target="../media/image227.jpeg"/><Relationship Id="rId16" Type="http://schemas.openxmlformats.org/officeDocument/2006/relationships/image" Target="../media/image43.jpeg"/><Relationship Id="rId221" Type="http://schemas.openxmlformats.org/officeDocument/2006/relationships/image" Target="../media/image248.jpeg"/><Relationship Id="rId242" Type="http://schemas.openxmlformats.org/officeDocument/2006/relationships/image" Target="../media/image269.jpeg"/><Relationship Id="rId263" Type="http://schemas.openxmlformats.org/officeDocument/2006/relationships/image" Target="../media/image290.jpeg"/><Relationship Id="rId284" Type="http://schemas.openxmlformats.org/officeDocument/2006/relationships/image" Target="../media/image311.jpeg"/><Relationship Id="rId319" Type="http://schemas.openxmlformats.org/officeDocument/2006/relationships/image" Target="../media/image346.jpeg"/><Relationship Id="rId37" Type="http://schemas.openxmlformats.org/officeDocument/2006/relationships/image" Target="../media/image64.jpeg"/><Relationship Id="rId58" Type="http://schemas.openxmlformats.org/officeDocument/2006/relationships/image" Target="../media/image85.JPG"/><Relationship Id="rId79" Type="http://schemas.openxmlformats.org/officeDocument/2006/relationships/image" Target="../media/image106.png"/><Relationship Id="rId102" Type="http://schemas.openxmlformats.org/officeDocument/2006/relationships/image" Target="../media/image129.jpeg"/><Relationship Id="rId123" Type="http://schemas.openxmlformats.org/officeDocument/2006/relationships/image" Target="../media/image150.jpeg"/><Relationship Id="rId144" Type="http://schemas.openxmlformats.org/officeDocument/2006/relationships/image" Target="../media/image171.png"/><Relationship Id="rId90" Type="http://schemas.openxmlformats.org/officeDocument/2006/relationships/image" Target="../media/image117.jpeg"/><Relationship Id="rId165" Type="http://schemas.openxmlformats.org/officeDocument/2006/relationships/image" Target="../media/image192.jpeg"/><Relationship Id="rId186" Type="http://schemas.openxmlformats.org/officeDocument/2006/relationships/image" Target="../media/image213.jpeg"/><Relationship Id="rId211" Type="http://schemas.openxmlformats.org/officeDocument/2006/relationships/image" Target="../media/image238.jpeg"/><Relationship Id="rId232" Type="http://schemas.openxmlformats.org/officeDocument/2006/relationships/image" Target="../media/image259.jpeg"/><Relationship Id="rId253" Type="http://schemas.openxmlformats.org/officeDocument/2006/relationships/image" Target="../media/image280.jpeg"/><Relationship Id="rId274" Type="http://schemas.openxmlformats.org/officeDocument/2006/relationships/image" Target="../media/image301.jpeg"/><Relationship Id="rId295" Type="http://schemas.openxmlformats.org/officeDocument/2006/relationships/image" Target="../media/image322.jpeg"/><Relationship Id="rId309" Type="http://schemas.openxmlformats.org/officeDocument/2006/relationships/image" Target="../media/image336.jpeg"/><Relationship Id="rId27" Type="http://schemas.openxmlformats.org/officeDocument/2006/relationships/image" Target="../media/image54.jpeg"/><Relationship Id="rId48" Type="http://schemas.openxmlformats.org/officeDocument/2006/relationships/image" Target="../media/image75.jpeg"/><Relationship Id="rId69" Type="http://schemas.openxmlformats.org/officeDocument/2006/relationships/image" Target="../media/image96.jpeg"/><Relationship Id="rId113" Type="http://schemas.openxmlformats.org/officeDocument/2006/relationships/image" Target="../media/image140.jpeg"/><Relationship Id="rId134" Type="http://schemas.openxmlformats.org/officeDocument/2006/relationships/image" Target="../media/image161.jpeg"/><Relationship Id="rId320" Type="http://schemas.openxmlformats.org/officeDocument/2006/relationships/image" Target="../media/image347.jpeg"/><Relationship Id="rId80" Type="http://schemas.openxmlformats.org/officeDocument/2006/relationships/image" Target="../media/image107.jpeg"/><Relationship Id="rId155" Type="http://schemas.openxmlformats.org/officeDocument/2006/relationships/image" Target="../media/image182.jpeg"/><Relationship Id="rId176" Type="http://schemas.openxmlformats.org/officeDocument/2006/relationships/image" Target="../media/image203.jpeg"/><Relationship Id="rId197" Type="http://schemas.openxmlformats.org/officeDocument/2006/relationships/image" Target="../media/image224.jpeg"/><Relationship Id="rId201" Type="http://schemas.openxmlformats.org/officeDocument/2006/relationships/image" Target="../media/image228.jpeg"/><Relationship Id="rId222" Type="http://schemas.openxmlformats.org/officeDocument/2006/relationships/image" Target="../media/image249.jpeg"/><Relationship Id="rId243" Type="http://schemas.openxmlformats.org/officeDocument/2006/relationships/image" Target="../media/image270.jpeg"/><Relationship Id="rId264" Type="http://schemas.openxmlformats.org/officeDocument/2006/relationships/image" Target="../media/image291.jpeg"/><Relationship Id="rId285" Type="http://schemas.openxmlformats.org/officeDocument/2006/relationships/image" Target="../media/image312.jpeg"/><Relationship Id="rId17" Type="http://schemas.openxmlformats.org/officeDocument/2006/relationships/image" Target="../media/image44.jpeg"/><Relationship Id="rId38" Type="http://schemas.openxmlformats.org/officeDocument/2006/relationships/image" Target="../media/image65.jpeg"/><Relationship Id="rId59" Type="http://schemas.openxmlformats.org/officeDocument/2006/relationships/image" Target="../media/image86.JPG"/><Relationship Id="rId103" Type="http://schemas.openxmlformats.org/officeDocument/2006/relationships/image" Target="../media/image130.jpeg"/><Relationship Id="rId124" Type="http://schemas.openxmlformats.org/officeDocument/2006/relationships/image" Target="../media/image151.jpeg"/><Relationship Id="rId310" Type="http://schemas.openxmlformats.org/officeDocument/2006/relationships/image" Target="../media/image337.jpeg"/><Relationship Id="rId70" Type="http://schemas.openxmlformats.org/officeDocument/2006/relationships/image" Target="../media/image97.png"/><Relationship Id="rId91" Type="http://schemas.openxmlformats.org/officeDocument/2006/relationships/image" Target="../media/image118.jpeg"/><Relationship Id="rId145" Type="http://schemas.openxmlformats.org/officeDocument/2006/relationships/image" Target="../media/image172.jpeg"/><Relationship Id="rId166" Type="http://schemas.openxmlformats.org/officeDocument/2006/relationships/image" Target="../media/image193.jpeg"/><Relationship Id="rId187" Type="http://schemas.openxmlformats.org/officeDocument/2006/relationships/image" Target="../media/image214.jpeg"/><Relationship Id="rId1" Type="http://schemas.openxmlformats.org/officeDocument/2006/relationships/image" Target="../media/image2.png"/><Relationship Id="rId212" Type="http://schemas.openxmlformats.org/officeDocument/2006/relationships/image" Target="../media/image239.jpeg"/><Relationship Id="rId233" Type="http://schemas.openxmlformats.org/officeDocument/2006/relationships/image" Target="../media/image260.jpeg"/><Relationship Id="rId254" Type="http://schemas.openxmlformats.org/officeDocument/2006/relationships/image" Target="../media/image281.jpeg"/><Relationship Id="rId28" Type="http://schemas.openxmlformats.org/officeDocument/2006/relationships/image" Target="../media/image55.jpeg"/><Relationship Id="rId49" Type="http://schemas.openxmlformats.org/officeDocument/2006/relationships/image" Target="../media/image76.jpeg"/><Relationship Id="rId114" Type="http://schemas.openxmlformats.org/officeDocument/2006/relationships/image" Target="../media/image141.jpeg"/><Relationship Id="rId275" Type="http://schemas.openxmlformats.org/officeDocument/2006/relationships/image" Target="../media/image302.jpeg"/><Relationship Id="rId296" Type="http://schemas.openxmlformats.org/officeDocument/2006/relationships/image" Target="../media/image323.jpeg"/><Relationship Id="rId300" Type="http://schemas.openxmlformats.org/officeDocument/2006/relationships/image" Target="../media/image327.jpeg"/><Relationship Id="rId60" Type="http://schemas.openxmlformats.org/officeDocument/2006/relationships/image" Target="../media/image87.JPG"/><Relationship Id="rId81" Type="http://schemas.openxmlformats.org/officeDocument/2006/relationships/image" Target="../media/image108.jpeg"/><Relationship Id="rId135" Type="http://schemas.openxmlformats.org/officeDocument/2006/relationships/image" Target="../media/image162.jpeg"/><Relationship Id="rId156" Type="http://schemas.openxmlformats.org/officeDocument/2006/relationships/image" Target="../media/image183.jpeg"/><Relationship Id="rId177" Type="http://schemas.openxmlformats.org/officeDocument/2006/relationships/image" Target="../media/image204.jpeg"/><Relationship Id="rId198" Type="http://schemas.openxmlformats.org/officeDocument/2006/relationships/image" Target="../media/image225.jpeg"/><Relationship Id="rId321" Type="http://schemas.openxmlformats.org/officeDocument/2006/relationships/image" Target="../media/image348.jpeg"/><Relationship Id="rId202" Type="http://schemas.openxmlformats.org/officeDocument/2006/relationships/image" Target="../media/image229.jpeg"/><Relationship Id="rId223" Type="http://schemas.openxmlformats.org/officeDocument/2006/relationships/image" Target="../media/image250.jpeg"/><Relationship Id="rId244" Type="http://schemas.openxmlformats.org/officeDocument/2006/relationships/image" Target="../media/image271.jpeg"/><Relationship Id="rId18" Type="http://schemas.openxmlformats.org/officeDocument/2006/relationships/image" Target="../media/image45.jpeg"/><Relationship Id="rId39" Type="http://schemas.openxmlformats.org/officeDocument/2006/relationships/image" Target="../media/image66.jpeg"/><Relationship Id="rId265" Type="http://schemas.openxmlformats.org/officeDocument/2006/relationships/image" Target="../media/image292.jpeg"/><Relationship Id="rId286" Type="http://schemas.openxmlformats.org/officeDocument/2006/relationships/image" Target="../media/image313.jpeg"/><Relationship Id="rId50" Type="http://schemas.openxmlformats.org/officeDocument/2006/relationships/image" Target="../media/image77.jpeg"/><Relationship Id="rId104" Type="http://schemas.openxmlformats.org/officeDocument/2006/relationships/image" Target="../media/image131.jpeg"/><Relationship Id="rId125" Type="http://schemas.openxmlformats.org/officeDocument/2006/relationships/image" Target="../media/image152.jpeg"/><Relationship Id="rId146" Type="http://schemas.openxmlformats.org/officeDocument/2006/relationships/image" Target="../media/image173.jpeg"/><Relationship Id="rId167" Type="http://schemas.openxmlformats.org/officeDocument/2006/relationships/image" Target="../media/image194.jpeg"/><Relationship Id="rId188" Type="http://schemas.openxmlformats.org/officeDocument/2006/relationships/image" Target="../media/image215.jpeg"/><Relationship Id="rId311" Type="http://schemas.openxmlformats.org/officeDocument/2006/relationships/image" Target="../media/image338.jpeg"/><Relationship Id="rId71" Type="http://schemas.openxmlformats.org/officeDocument/2006/relationships/image" Target="../media/image98.png"/><Relationship Id="rId92" Type="http://schemas.openxmlformats.org/officeDocument/2006/relationships/image" Target="../media/image119.png"/><Relationship Id="rId213" Type="http://schemas.openxmlformats.org/officeDocument/2006/relationships/image" Target="../media/image240.jpeg"/><Relationship Id="rId234" Type="http://schemas.openxmlformats.org/officeDocument/2006/relationships/image" Target="../media/image261.jpeg"/><Relationship Id="rId2" Type="http://schemas.openxmlformats.org/officeDocument/2006/relationships/image" Target="../media/image29.JPG"/><Relationship Id="rId29" Type="http://schemas.openxmlformats.org/officeDocument/2006/relationships/image" Target="../media/image56.jpeg"/><Relationship Id="rId255" Type="http://schemas.openxmlformats.org/officeDocument/2006/relationships/image" Target="../media/image282.jpeg"/><Relationship Id="rId276" Type="http://schemas.openxmlformats.org/officeDocument/2006/relationships/image" Target="../media/image303.jpeg"/><Relationship Id="rId297" Type="http://schemas.openxmlformats.org/officeDocument/2006/relationships/image" Target="../media/image324.jpeg"/><Relationship Id="rId40" Type="http://schemas.openxmlformats.org/officeDocument/2006/relationships/image" Target="../media/image67.jpeg"/><Relationship Id="rId115" Type="http://schemas.openxmlformats.org/officeDocument/2006/relationships/image" Target="../media/image142.jpeg"/><Relationship Id="rId136" Type="http://schemas.openxmlformats.org/officeDocument/2006/relationships/image" Target="../media/image163.jpeg"/><Relationship Id="rId157" Type="http://schemas.openxmlformats.org/officeDocument/2006/relationships/image" Target="../media/image184.jpeg"/><Relationship Id="rId178" Type="http://schemas.openxmlformats.org/officeDocument/2006/relationships/image" Target="../media/image205.jpeg"/><Relationship Id="rId301" Type="http://schemas.openxmlformats.org/officeDocument/2006/relationships/image" Target="../media/image328.jpeg"/><Relationship Id="rId322" Type="http://schemas.openxmlformats.org/officeDocument/2006/relationships/image" Target="../media/image349.jpeg"/><Relationship Id="rId61" Type="http://schemas.openxmlformats.org/officeDocument/2006/relationships/image" Target="../media/image88.jpeg"/><Relationship Id="rId82" Type="http://schemas.openxmlformats.org/officeDocument/2006/relationships/image" Target="../media/image109.jpeg"/><Relationship Id="rId199" Type="http://schemas.openxmlformats.org/officeDocument/2006/relationships/image" Target="../media/image226.jpeg"/><Relationship Id="rId203" Type="http://schemas.openxmlformats.org/officeDocument/2006/relationships/image" Target="../media/image230.jpeg"/><Relationship Id="rId19" Type="http://schemas.openxmlformats.org/officeDocument/2006/relationships/image" Target="../media/image46.jpeg"/><Relationship Id="rId224" Type="http://schemas.openxmlformats.org/officeDocument/2006/relationships/image" Target="../media/image251.jpeg"/><Relationship Id="rId245" Type="http://schemas.openxmlformats.org/officeDocument/2006/relationships/image" Target="../media/image272.jpeg"/><Relationship Id="rId266" Type="http://schemas.openxmlformats.org/officeDocument/2006/relationships/image" Target="../media/image293.jpeg"/><Relationship Id="rId287" Type="http://schemas.openxmlformats.org/officeDocument/2006/relationships/image" Target="../media/image314.jpeg"/><Relationship Id="rId30" Type="http://schemas.openxmlformats.org/officeDocument/2006/relationships/image" Target="../media/image57.jpeg"/><Relationship Id="rId105" Type="http://schemas.openxmlformats.org/officeDocument/2006/relationships/image" Target="../media/image132.jpeg"/><Relationship Id="rId126" Type="http://schemas.openxmlformats.org/officeDocument/2006/relationships/image" Target="../media/image153.jpeg"/><Relationship Id="rId147" Type="http://schemas.openxmlformats.org/officeDocument/2006/relationships/image" Target="../media/image174.jpeg"/><Relationship Id="rId168" Type="http://schemas.openxmlformats.org/officeDocument/2006/relationships/image" Target="../media/image195.jpeg"/><Relationship Id="rId312" Type="http://schemas.openxmlformats.org/officeDocument/2006/relationships/image" Target="../media/image339.jpeg"/><Relationship Id="rId51" Type="http://schemas.openxmlformats.org/officeDocument/2006/relationships/image" Target="../media/image78.jpeg"/><Relationship Id="rId72" Type="http://schemas.openxmlformats.org/officeDocument/2006/relationships/image" Target="../media/image99.jpeg"/><Relationship Id="rId93" Type="http://schemas.openxmlformats.org/officeDocument/2006/relationships/image" Target="../media/image120.png"/><Relationship Id="rId189" Type="http://schemas.openxmlformats.org/officeDocument/2006/relationships/image" Target="../media/image216.jpeg"/><Relationship Id="rId3" Type="http://schemas.openxmlformats.org/officeDocument/2006/relationships/image" Target="../media/image30.png"/><Relationship Id="rId214" Type="http://schemas.openxmlformats.org/officeDocument/2006/relationships/image" Target="../media/image241.jpeg"/><Relationship Id="rId235" Type="http://schemas.openxmlformats.org/officeDocument/2006/relationships/image" Target="../media/image262.jpeg"/><Relationship Id="rId256" Type="http://schemas.openxmlformats.org/officeDocument/2006/relationships/image" Target="../media/image283.jpeg"/><Relationship Id="rId277" Type="http://schemas.openxmlformats.org/officeDocument/2006/relationships/image" Target="../media/image304.jpeg"/><Relationship Id="rId298" Type="http://schemas.openxmlformats.org/officeDocument/2006/relationships/image" Target="../media/image325.jpeg"/><Relationship Id="rId116" Type="http://schemas.openxmlformats.org/officeDocument/2006/relationships/image" Target="../media/image143.jpeg"/><Relationship Id="rId137" Type="http://schemas.openxmlformats.org/officeDocument/2006/relationships/image" Target="../media/image164.png"/><Relationship Id="rId158" Type="http://schemas.openxmlformats.org/officeDocument/2006/relationships/image" Target="../media/image185.jpeg"/><Relationship Id="rId302" Type="http://schemas.openxmlformats.org/officeDocument/2006/relationships/image" Target="../media/image329.jpeg"/><Relationship Id="rId323" Type="http://schemas.openxmlformats.org/officeDocument/2006/relationships/image" Target="../media/image350.jpeg"/><Relationship Id="rId20" Type="http://schemas.openxmlformats.org/officeDocument/2006/relationships/image" Target="../media/image47.jpeg"/><Relationship Id="rId41" Type="http://schemas.openxmlformats.org/officeDocument/2006/relationships/image" Target="../media/image68.png"/><Relationship Id="rId62" Type="http://schemas.openxmlformats.org/officeDocument/2006/relationships/image" Target="../media/image89.jpeg"/><Relationship Id="rId83" Type="http://schemas.openxmlformats.org/officeDocument/2006/relationships/image" Target="../media/image110.jpeg"/><Relationship Id="rId179" Type="http://schemas.openxmlformats.org/officeDocument/2006/relationships/image" Target="../media/image206.jpeg"/><Relationship Id="rId190" Type="http://schemas.openxmlformats.org/officeDocument/2006/relationships/image" Target="../media/image217.jpeg"/><Relationship Id="rId204" Type="http://schemas.openxmlformats.org/officeDocument/2006/relationships/image" Target="../media/image231.jpeg"/><Relationship Id="rId225" Type="http://schemas.openxmlformats.org/officeDocument/2006/relationships/image" Target="../media/image252.jpeg"/><Relationship Id="rId246" Type="http://schemas.openxmlformats.org/officeDocument/2006/relationships/image" Target="../media/image273.jpeg"/><Relationship Id="rId267" Type="http://schemas.openxmlformats.org/officeDocument/2006/relationships/image" Target="../media/image294.jpeg"/><Relationship Id="rId288" Type="http://schemas.openxmlformats.org/officeDocument/2006/relationships/image" Target="../media/image315.jpeg"/><Relationship Id="rId106" Type="http://schemas.openxmlformats.org/officeDocument/2006/relationships/image" Target="../media/image133.jpeg"/><Relationship Id="rId127" Type="http://schemas.openxmlformats.org/officeDocument/2006/relationships/image" Target="../media/image154.jpeg"/><Relationship Id="rId313" Type="http://schemas.openxmlformats.org/officeDocument/2006/relationships/image" Target="../media/image340.jpeg"/><Relationship Id="rId10" Type="http://schemas.openxmlformats.org/officeDocument/2006/relationships/image" Target="../media/image37.jpeg"/><Relationship Id="rId31" Type="http://schemas.openxmlformats.org/officeDocument/2006/relationships/image" Target="../media/image58.jpeg"/><Relationship Id="rId52" Type="http://schemas.openxmlformats.org/officeDocument/2006/relationships/image" Target="../media/image79.jpeg"/><Relationship Id="rId73" Type="http://schemas.openxmlformats.org/officeDocument/2006/relationships/image" Target="../media/image100.jpeg"/><Relationship Id="rId94" Type="http://schemas.openxmlformats.org/officeDocument/2006/relationships/image" Target="../media/image121.jpeg"/><Relationship Id="rId148" Type="http://schemas.openxmlformats.org/officeDocument/2006/relationships/image" Target="../media/image175.jpeg"/><Relationship Id="rId169" Type="http://schemas.openxmlformats.org/officeDocument/2006/relationships/image" Target="../media/image196.jpeg"/><Relationship Id="rId4" Type="http://schemas.openxmlformats.org/officeDocument/2006/relationships/image" Target="../media/image31.png"/><Relationship Id="rId180" Type="http://schemas.openxmlformats.org/officeDocument/2006/relationships/image" Target="../media/image207.jpeg"/><Relationship Id="rId215" Type="http://schemas.openxmlformats.org/officeDocument/2006/relationships/image" Target="../media/image242.jpeg"/><Relationship Id="rId236" Type="http://schemas.openxmlformats.org/officeDocument/2006/relationships/image" Target="../media/image263.jpeg"/><Relationship Id="rId257" Type="http://schemas.openxmlformats.org/officeDocument/2006/relationships/image" Target="../media/image284.jpeg"/><Relationship Id="rId278" Type="http://schemas.openxmlformats.org/officeDocument/2006/relationships/image" Target="../media/image305.jpeg"/><Relationship Id="rId303" Type="http://schemas.openxmlformats.org/officeDocument/2006/relationships/image" Target="../media/image330.jpeg"/><Relationship Id="rId42" Type="http://schemas.openxmlformats.org/officeDocument/2006/relationships/image" Target="../media/image69.jpeg"/><Relationship Id="rId84" Type="http://schemas.openxmlformats.org/officeDocument/2006/relationships/image" Target="../media/image111.jpeg"/><Relationship Id="rId138" Type="http://schemas.openxmlformats.org/officeDocument/2006/relationships/image" Target="../media/image165.png"/><Relationship Id="rId191" Type="http://schemas.openxmlformats.org/officeDocument/2006/relationships/image" Target="../media/image218.jpeg"/><Relationship Id="rId205" Type="http://schemas.openxmlformats.org/officeDocument/2006/relationships/image" Target="../media/image232.jpeg"/><Relationship Id="rId247" Type="http://schemas.openxmlformats.org/officeDocument/2006/relationships/image" Target="../media/image274.jpeg"/><Relationship Id="rId107" Type="http://schemas.openxmlformats.org/officeDocument/2006/relationships/image" Target="../media/image134.jpeg"/><Relationship Id="rId289" Type="http://schemas.openxmlformats.org/officeDocument/2006/relationships/image" Target="../media/image316.jpeg"/><Relationship Id="rId11" Type="http://schemas.openxmlformats.org/officeDocument/2006/relationships/image" Target="../media/image38.jpeg"/><Relationship Id="rId53" Type="http://schemas.openxmlformats.org/officeDocument/2006/relationships/image" Target="../media/image80.jpeg"/><Relationship Id="rId149" Type="http://schemas.openxmlformats.org/officeDocument/2006/relationships/image" Target="../media/image176.jpeg"/><Relationship Id="rId314" Type="http://schemas.openxmlformats.org/officeDocument/2006/relationships/image" Target="../media/image341.jpeg"/><Relationship Id="rId95" Type="http://schemas.openxmlformats.org/officeDocument/2006/relationships/image" Target="../media/image122.jpeg"/><Relationship Id="rId160" Type="http://schemas.openxmlformats.org/officeDocument/2006/relationships/image" Target="../media/image187.jpeg"/><Relationship Id="rId216" Type="http://schemas.openxmlformats.org/officeDocument/2006/relationships/image" Target="../media/image243.jpeg"/><Relationship Id="rId258" Type="http://schemas.openxmlformats.org/officeDocument/2006/relationships/image" Target="../media/image285.jpeg"/><Relationship Id="rId22" Type="http://schemas.openxmlformats.org/officeDocument/2006/relationships/image" Target="../media/image49.jpeg"/><Relationship Id="rId64" Type="http://schemas.openxmlformats.org/officeDocument/2006/relationships/image" Target="../media/image91.jpeg"/><Relationship Id="rId118" Type="http://schemas.openxmlformats.org/officeDocument/2006/relationships/image" Target="../media/image145.jpeg"/><Relationship Id="rId171" Type="http://schemas.openxmlformats.org/officeDocument/2006/relationships/image" Target="../media/image198.jpeg"/><Relationship Id="rId227" Type="http://schemas.openxmlformats.org/officeDocument/2006/relationships/image" Target="../media/image254.jpeg"/><Relationship Id="rId269" Type="http://schemas.openxmlformats.org/officeDocument/2006/relationships/image" Target="../media/image296.jpeg"/><Relationship Id="rId33" Type="http://schemas.openxmlformats.org/officeDocument/2006/relationships/image" Target="../media/image60.jpeg"/><Relationship Id="rId129" Type="http://schemas.openxmlformats.org/officeDocument/2006/relationships/image" Target="../media/image156.jpeg"/><Relationship Id="rId280" Type="http://schemas.openxmlformats.org/officeDocument/2006/relationships/image" Target="../media/image307.jpeg"/><Relationship Id="rId75" Type="http://schemas.openxmlformats.org/officeDocument/2006/relationships/image" Target="../media/image102.jpeg"/><Relationship Id="rId140" Type="http://schemas.openxmlformats.org/officeDocument/2006/relationships/image" Target="../media/image167.png"/><Relationship Id="rId182" Type="http://schemas.openxmlformats.org/officeDocument/2006/relationships/image" Target="../media/image209.jpeg"/><Relationship Id="rId6" Type="http://schemas.openxmlformats.org/officeDocument/2006/relationships/image" Target="../media/image33.png"/><Relationship Id="rId238" Type="http://schemas.openxmlformats.org/officeDocument/2006/relationships/image" Target="../media/image265.jpeg"/><Relationship Id="rId291" Type="http://schemas.openxmlformats.org/officeDocument/2006/relationships/image" Target="../media/image318.jpeg"/><Relationship Id="rId305" Type="http://schemas.openxmlformats.org/officeDocument/2006/relationships/image" Target="../media/image332.jpeg"/><Relationship Id="rId44" Type="http://schemas.openxmlformats.org/officeDocument/2006/relationships/image" Target="../media/image71.jpeg"/><Relationship Id="rId86" Type="http://schemas.openxmlformats.org/officeDocument/2006/relationships/image" Target="../media/image113.jpeg"/><Relationship Id="rId151" Type="http://schemas.openxmlformats.org/officeDocument/2006/relationships/image" Target="../media/image178.jpeg"/><Relationship Id="rId193" Type="http://schemas.openxmlformats.org/officeDocument/2006/relationships/image" Target="../media/image220.jpeg"/><Relationship Id="rId207" Type="http://schemas.openxmlformats.org/officeDocument/2006/relationships/image" Target="../media/image234.jpeg"/><Relationship Id="rId249" Type="http://schemas.openxmlformats.org/officeDocument/2006/relationships/image" Target="../media/image276.jpeg"/><Relationship Id="rId13" Type="http://schemas.openxmlformats.org/officeDocument/2006/relationships/image" Target="../media/image40.jpeg"/><Relationship Id="rId109" Type="http://schemas.openxmlformats.org/officeDocument/2006/relationships/image" Target="../media/image136.JPG"/><Relationship Id="rId260" Type="http://schemas.openxmlformats.org/officeDocument/2006/relationships/image" Target="../media/image287.jpeg"/><Relationship Id="rId316" Type="http://schemas.openxmlformats.org/officeDocument/2006/relationships/image" Target="../media/image343.jpeg"/></Relationships>
</file>

<file path=xl/drawings/_rels/drawing4.xml.rels><?xml version="1.0" encoding="UTF-8" standalone="yes"?>
<Relationships xmlns="http://schemas.openxmlformats.org/package/2006/relationships"><Relationship Id="rId117" Type="http://schemas.openxmlformats.org/officeDocument/2006/relationships/image" Target="../media/image464.jpeg"/><Relationship Id="rId299" Type="http://schemas.openxmlformats.org/officeDocument/2006/relationships/image" Target="../media/image646.jpeg"/><Relationship Id="rId21" Type="http://schemas.openxmlformats.org/officeDocument/2006/relationships/image" Target="../media/image368.jpeg"/><Relationship Id="rId63" Type="http://schemas.openxmlformats.org/officeDocument/2006/relationships/image" Target="../media/image410.jpeg"/><Relationship Id="rId159" Type="http://schemas.openxmlformats.org/officeDocument/2006/relationships/image" Target="../media/image506.jpeg"/><Relationship Id="rId324" Type="http://schemas.openxmlformats.org/officeDocument/2006/relationships/image" Target="../media/image671.jpeg"/><Relationship Id="rId170" Type="http://schemas.openxmlformats.org/officeDocument/2006/relationships/image" Target="../media/image517.jpeg"/><Relationship Id="rId226" Type="http://schemas.openxmlformats.org/officeDocument/2006/relationships/image" Target="../media/image573.jpeg"/><Relationship Id="rId268" Type="http://schemas.openxmlformats.org/officeDocument/2006/relationships/image" Target="../media/image615.jpeg"/><Relationship Id="rId32" Type="http://schemas.openxmlformats.org/officeDocument/2006/relationships/image" Target="../media/image379.jpeg"/><Relationship Id="rId74" Type="http://schemas.openxmlformats.org/officeDocument/2006/relationships/image" Target="../media/image421.jpeg"/><Relationship Id="rId128" Type="http://schemas.openxmlformats.org/officeDocument/2006/relationships/image" Target="../media/image475.jpeg"/><Relationship Id="rId335" Type="http://schemas.openxmlformats.org/officeDocument/2006/relationships/image" Target="../media/image682.jpeg"/><Relationship Id="rId5" Type="http://schemas.openxmlformats.org/officeDocument/2006/relationships/image" Target="../media/image352.jpeg"/><Relationship Id="rId181" Type="http://schemas.openxmlformats.org/officeDocument/2006/relationships/image" Target="../media/image528.jpeg"/><Relationship Id="rId237" Type="http://schemas.openxmlformats.org/officeDocument/2006/relationships/image" Target="../media/image584.jpeg"/><Relationship Id="rId279" Type="http://schemas.openxmlformats.org/officeDocument/2006/relationships/image" Target="../media/image626.jpeg"/><Relationship Id="rId43" Type="http://schemas.openxmlformats.org/officeDocument/2006/relationships/image" Target="../media/image390.jpeg"/><Relationship Id="rId139" Type="http://schemas.openxmlformats.org/officeDocument/2006/relationships/image" Target="../media/image486.jpeg"/><Relationship Id="rId290" Type="http://schemas.openxmlformats.org/officeDocument/2006/relationships/image" Target="../media/image637.jpeg"/><Relationship Id="rId304" Type="http://schemas.openxmlformats.org/officeDocument/2006/relationships/image" Target="../media/image651.jpeg"/><Relationship Id="rId85" Type="http://schemas.openxmlformats.org/officeDocument/2006/relationships/image" Target="../media/image432.jpeg"/><Relationship Id="rId150" Type="http://schemas.openxmlformats.org/officeDocument/2006/relationships/image" Target="../media/image497.jpeg"/><Relationship Id="rId192" Type="http://schemas.openxmlformats.org/officeDocument/2006/relationships/image" Target="../media/image539.jpeg"/><Relationship Id="rId206" Type="http://schemas.openxmlformats.org/officeDocument/2006/relationships/image" Target="../media/image553.jpeg"/><Relationship Id="rId248" Type="http://schemas.openxmlformats.org/officeDocument/2006/relationships/image" Target="../media/image595.jpeg"/><Relationship Id="rId12" Type="http://schemas.openxmlformats.org/officeDocument/2006/relationships/image" Target="../media/image359.jpeg"/><Relationship Id="rId108" Type="http://schemas.openxmlformats.org/officeDocument/2006/relationships/image" Target="../media/image455.jpeg"/><Relationship Id="rId315" Type="http://schemas.openxmlformats.org/officeDocument/2006/relationships/image" Target="../media/image662.jpeg"/><Relationship Id="rId54" Type="http://schemas.openxmlformats.org/officeDocument/2006/relationships/image" Target="../media/image401.jpeg"/><Relationship Id="rId96" Type="http://schemas.openxmlformats.org/officeDocument/2006/relationships/image" Target="../media/image443.jpeg"/><Relationship Id="rId161" Type="http://schemas.openxmlformats.org/officeDocument/2006/relationships/image" Target="../media/image508.jpeg"/><Relationship Id="rId217" Type="http://schemas.openxmlformats.org/officeDocument/2006/relationships/image" Target="../media/image564.jpeg"/><Relationship Id="rId259" Type="http://schemas.openxmlformats.org/officeDocument/2006/relationships/image" Target="../media/image606.jpeg"/><Relationship Id="rId23" Type="http://schemas.openxmlformats.org/officeDocument/2006/relationships/image" Target="../media/image370.jpeg"/><Relationship Id="rId119" Type="http://schemas.openxmlformats.org/officeDocument/2006/relationships/image" Target="../media/image466.jpeg"/><Relationship Id="rId270" Type="http://schemas.openxmlformats.org/officeDocument/2006/relationships/image" Target="../media/image617.jpeg"/><Relationship Id="rId326" Type="http://schemas.openxmlformats.org/officeDocument/2006/relationships/image" Target="../media/image673.jpeg"/><Relationship Id="rId65" Type="http://schemas.openxmlformats.org/officeDocument/2006/relationships/image" Target="../media/image412.jpeg"/><Relationship Id="rId130" Type="http://schemas.openxmlformats.org/officeDocument/2006/relationships/image" Target="../media/image477.jpeg"/><Relationship Id="rId172" Type="http://schemas.openxmlformats.org/officeDocument/2006/relationships/image" Target="../media/image519.jpeg"/><Relationship Id="rId228" Type="http://schemas.openxmlformats.org/officeDocument/2006/relationships/image" Target="../media/image575.jpeg"/><Relationship Id="rId281" Type="http://schemas.openxmlformats.org/officeDocument/2006/relationships/image" Target="../media/image628.jpeg"/><Relationship Id="rId337" Type="http://schemas.openxmlformats.org/officeDocument/2006/relationships/image" Target="../media/image684.jpeg"/><Relationship Id="rId34" Type="http://schemas.openxmlformats.org/officeDocument/2006/relationships/image" Target="../media/image381.jpeg"/><Relationship Id="rId76" Type="http://schemas.openxmlformats.org/officeDocument/2006/relationships/image" Target="../media/image423.jpeg"/><Relationship Id="rId141" Type="http://schemas.openxmlformats.org/officeDocument/2006/relationships/image" Target="../media/image488.jpeg"/><Relationship Id="rId7" Type="http://schemas.openxmlformats.org/officeDocument/2006/relationships/image" Target="../media/image354.jpeg"/><Relationship Id="rId183" Type="http://schemas.openxmlformats.org/officeDocument/2006/relationships/image" Target="../media/image530.jpeg"/><Relationship Id="rId239" Type="http://schemas.openxmlformats.org/officeDocument/2006/relationships/image" Target="../media/image586.jpeg"/><Relationship Id="rId250" Type="http://schemas.openxmlformats.org/officeDocument/2006/relationships/image" Target="../media/image597.jpeg"/><Relationship Id="rId292" Type="http://schemas.openxmlformats.org/officeDocument/2006/relationships/image" Target="../media/image639.jpeg"/><Relationship Id="rId306" Type="http://schemas.openxmlformats.org/officeDocument/2006/relationships/image" Target="../media/image653.jpeg"/><Relationship Id="rId45" Type="http://schemas.openxmlformats.org/officeDocument/2006/relationships/image" Target="../media/image392.jpeg"/><Relationship Id="rId87" Type="http://schemas.openxmlformats.org/officeDocument/2006/relationships/image" Target="../media/image434.jpeg"/><Relationship Id="rId110" Type="http://schemas.openxmlformats.org/officeDocument/2006/relationships/image" Target="../media/image457.jpeg"/><Relationship Id="rId152" Type="http://schemas.openxmlformats.org/officeDocument/2006/relationships/image" Target="../media/image499.jpeg"/><Relationship Id="rId194" Type="http://schemas.openxmlformats.org/officeDocument/2006/relationships/image" Target="../media/image541.jpeg"/><Relationship Id="rId208" Type="http://schemas.openxmlformats.org/officeDocument/2006/relationships/image" Target="../media/image555.jpeg"/><Relationship Id="rId261" Type="http://schemas.openxmlformats.org/officeDocument/2006/relationships/image" Target="../media/image608.jpeg"/><Relationship Id="rId14" Type="http://schemas.openxmlformats.org/officeDocument/2006/relationships/image" Target="../media/image361.jpeg"/><Relationship Id="rId35" Type="http://schemas.openxmlformats.org/officeDocument/2006/relationships/image" Target="../media/image382.jpeg"/><Relationship Id="rId56" Type="http://schemas.openxmlformats.org/officeDocument/2006/relationships/image" Target="../media/image403.jpeg"/><Relationship Id="rId77" Type="http://schemas.openxmlformats.org/officeDocument/2006/relationships/image" Target="../media/image424.jpeg"/><Relationship Id="rId100" Type="http://schemas.openxmlformats.org/officeDocument/2006/relationships/image" Target="../media/image447.jpeg"/><Relationship Id="rId282" Type="http://schemas.openxmlformats.org/officeDocument/2006/relationships/image" Target="../media/image629.jpeg"/><Relationship Id="rId317" Type="http://schemas.openxmlformats.org/officeDocument/2006/relationships/image" Target="../media/image664.jpeg"/><Relationship Id="rId338" Type="http://schemas.openxmlformats.org/officeDocument/2006/relationships/image" Target="../media/image685.jpeg"/><Relationship Id="rId8" Type="http://schemas.openxmlformats.org/officeDocument/2006/relationships/image" Target="../media/image355.jpeg"/><Relationship Id="rId98" Type="http://schemas.openxmlformats.org/officeDocument/2006/relationships/image" Target="../media/image445.jpeg"/><Relationship Id="rId121" Type="http://schemas.openxmlformats.org/officeDocument/2006/relationships/image" Target="../media/image468.jpeg"/><Relationship Id="rId142" Type="http://schemas.openxmlformats.org/officeDocument/2006/relationships/image" Target="../media/image489.jpeg"/><Relationship Id="rId163" Type="http://schemas.openxmlformats.org/officeDocument/2006/relationships/image" Target="../media/image510.jpeg"/><Relationship Id="rId184" Type="http://schemas.openxmlformats.org/officeDocument/2006/relationships/image" Target="../media/image531.jpeg"/><Relationship Id="rId219" Type="http://schemas.openxmlformats.org/officeDocument/2006/relationships/image" Target="../media/image566.jpeg"/><Relationship Id="rId230" Type="http://schemas.openxmlformats.org/officeDocument/2006/relationships/image" Target="../media/image577.jpeg"/><Relationship Id="rId251" Type="http://schemas.openxmlformats.org/officeDocument/2006/relationships/image" Target="../media/image598.jpeg"/><Relationship Id="rId25" Type="http://schemas.openxmlformats.org/officeDocument/2006/relationships/image" Target="../media/image372.jpeg"/><Relationship Id="rId46" Type="http://schemas.openxmlformats.org/officeDocument/2006/relationships/image" Target="../media/image393.jpeg"/><Relationship Id="rId67" Type="http://schemas.openxmlformats.org/officeDocument/2006/relationships/image" Target="../media/image414.jpeg"/><Relationship Id="rId272" Type="http://schemas.openxmlformats.org/officeDocument/2006/relationships/image" Target="../media/image619.jpeg"/><Relationship Id="rId293" Type="http://schemas.openxmlformats.org/officeDocument/2006/relationships/image" Target="../media/image640.jpeg"/><Relationship Id="rId307" Type="http://schemas.openxmlformats.org/officeDocument/2006/relationships/image" Target="../media/image654.jpeg"/><Relationship Id="rId328" Type="http://schemas.openxmlformats.org/officeDocument/2006/relationships/image" Target="../media/image675.jpeg"/><Relationship Id="rId88" Type="http://schemas.openxmlformats.org/officeDocument/2006/relationships/image" Target="../media/image435.jpeg"/><Relationship Id="rId111" Type="http://schemas.openxmlformats.org/officeDocument/2006/relationships/image" Target="../media/image458.jpeg"/><Relationship Id="rId132" Type="http://schemas.openxmlformats.org/officeDocument/2006/relationships/image" Target="../media/image479.jpeg"/><Relationship Id="rId153" Type="http://schemas.openxmlformats.org/officeDocument/2006/relationships/image" Target="../media/image500.jpeg"/><Relationship Id="rId174" Type="http://schemas.openxmlformats.org/officeDocument/2006/relationships/image" Target="../media/image521.jpeg"/><Relationship Id="rId195" Type="http://schemas.openxmlformats.org/officeDocument/2006/relationships/image" Target="../media/image542.jpeg"/><Relationship Id="rId209" Type="http://schemas.openxmlformats.org/officeDocument/2006/relationships/image" Target="../media/image556.jpeg"/><Relationship Id="rId220" Type="http://schemas.openxmlformats.org/officeDocument/2006/relationships/image" Target="../media/image567.jpeg"/><Relationship Id="rId241" Type="http://schemas.openxmlformats.org/officeDocument/2006/relationships/image" Target="../media/image588.jpeg"/><Relationship Id="rId15" Type="http://schemas.openxmlformats.org/officeDocument/2006/relationships/image" Target="../media/image362.jpeg"/><Relationship Id="rId36" Type="http://schemas.openxmlformats.org/officeDocument/2006/relationships/image" Target="../media/image383.jpeg"/><Relationship Id="rId57" Type="http://schemas.openxmlformats.org/officeDocument/2006/relationships/image" Target="../media/image404.jpeg"/><Relationship Id="rId262" Type="http://schemas.openxmlformats.org/officeDocument/2006/relationships/image" Target="../media/image609.jpeg"/><Relationship Id="rId283" Type="http://schemas.openxmlformats.org/officeDocument/2006/relationships/image" Target="../media/image630.jpeg"/><Relationship Id="rId318" Type="http://schemas.openxmlformats.org/officeDocument/2006/relationships/image" Target="../media/image665.jpeg"/><Relationship Id="rId339" Type="http://schemas.openxmlformats.org/officeDocument/2006/relationships/image" Target="../media/image686.jpeg"/><Relationship Id="rId78" Type="http://schemas.openxmlformats.org/officeDocument/2006/relationships/image" Target="../media/image425.jpeg"/><Relationship Id="rId99" Type="http://schemas.openxmlformats.org/officeDocument/2006/relationships/image" Target="../media/image446.jpeg"/><Relationship Id="rId101" Type="http://schemas.openxmlformats.org/officeDocument/2006/relationships/image" Target="../media/image448.jpeg"/><Relationship Id="rId122" Type="http://schemas.openxmlformats.org/officeDocument/2006/relationships/image" Target="../media/image469.jpeg"/><Relationship Id="rId143" Type="http://schemas.openxmlformats.org/officeDocument/2006/relationships/image" Target="../media/image490.jpeg"/><Relationship Id="rId164" Type="http://schemas.openxmlformats.org/officeDocument/2006/relationships/image" Target="../media/image511.jpeg"/><Relationship Id="rId185" Type="http://schemas.openxmlformats.org/officeDocument/2006/relationships/image" Target="../media/image532.jpeg"/><Relationship Id="rId9" Type="http://schemas.openxmlformats.org/officeDocument/2006/relationships/image" Target="../media/image356.jpeg"/><Relationship Id="rId210" Type="http://schemas.openxmlformats.org/officeDocument/2006/relationships/image" Target="../media/image557.jpeg"/><Relationship Id="rId26" Type="http://schemas.openxmlformats.org/officeDocument/2006/relationships/image" Target="../media/image373.jpeg"/><Relationship Id="rId231" Type="http://schemas.openxmlformats.org/officeDocument/2006/relationships/image" Target="../media/image578.jpeg"/><Relationship Id="rId252" Type="http://schemas.openxmlformats.org/officeDocument/2006/relationships/image" Target="../media/image599.jpeg"/><Relationship Id="rId273" Type="http://schemas.openxmlformats.org/officeDocument/2006/relationships/image" Target="../media/image620.jpeg"/><Relationship Id="rId294" Type="http://schemas.openxmlformats.org/officeDocument/2006/relationships/image" Target="../media/image641.jpeg"/><Relationship Id="rId308" Type="http://schemas.openxmlformats.org/officeDocument/2006/relationships/image" Target="../media/image655.jpeg"/><Relationship Id="rId329" Type="http://schemas.openxmlformats.org/officeDocument/2006/relationships/image" Target="../media/image676.jpeg"/><Relationship Id="rId47" Type="http://schemas.openxmlformats.org/officeDocument/2006/relationships/image" Target="../media/image394.jpeg"/><Relationship Id="rId68" Type="http://schemas.openxmlformats.org/officeDocument/2006/relationships/image" Target="../media/image415.jpeg"/><Relationship Id="rId89" Type="http://schemas.openxmlformats.org/officeDocument/2006/relationships/image" Target="../media/image436.jpeg"/><Relationship Id="rId112" Type="http://schemas.openxmlformats.org/officeDocument/2006/relationships/image" Target="../media/image459.jpeg"/><Relationship Id="rId133" Type="http://schemas.openxmlformats.org/officeDocument/2006/relationships/image" Target="../media/image480.jpeg"/><Relationship Id="rId154" Type="http://schemas.openxmlformats.org/officeDocument/2006/relationships/image" Target="../media/image501.jpeg"/><Relationship Id="rId175" Type="http://schemas.openxmlformats.org/officeDocument/2006/relationships/image" Target="../media/image522.jpeg"/><Relationship Id="rId340" Type="http://schemas.openxmlformats.org/officeDocument/2006/relationships/image" Target="../media/image687.jpeg"/><Relationship Id="rId196" Type="http://schemas.openxmlformats.org/officeDocument/2006/relationships/image" Target="../media/image543.jpeg"/><Relationship Id="rId200" Type="http://schemas.openxmlformats.org/officeDocument/2006/relationships/image" Target="../media/image547.jpeg"/><Relationship Id="rId16" Type="http://schemas.openxmlformats.org/officeDocument/2006/relationships/image" Target="../media/image363.jpeg"/><Relationship Id="rId221" Type="http://schemas.openxmlformats.org/officeDocument/2006/relationships/image" Target="../media/image568.jpeg"/><Relationship Id="rId242" Type="http://schemas.openxmlformats.org/officeDocument/2006/relationships/image" Target="../media/image589.jpeg"/><Relationship Id="rId263" Type="http://schemas.openxmlformats.org/officeDocument/2006/relationships/image" Target="../media/image610.jpeg"/><Relationship Id="rId284" Type="http://schemas.openxmlformats.org/officeDocument/2006/relationships/image" Target="../media/image631.jpeg"/><Relationship Id="rId319" Type="http://schemas.openxmlformats.org/officeDocument/2006/relationships/image" Target="../media/image666.jpeg"/><Relationship Id="rId37" Type="http://schemas.openxmlformats.org/officeDocument/2006/relationships/image" Target="../media/image384.jpeg"/><Relationship Id="rId58" Type="http://schemas.openxmlformats.org/officeDocument/2006/relationships/image" Target="../media/image405.jpeg"/><Relationship Id="rId79" Type="http://schemas.openxmlformats.org/officeDocument/2006/relationships/image" Target="../media/image426.jpeg"/><Relationship Id="rId102" Type="http://schemas.openxmlformats.org/officeDocument/2006/relationships/image" Target="../media/image449.jpeg"/><Relationship Id="rId123" Type="http://schemas.openxmlformats.org/officeDocument/2006/relationships/image" Target="../media/image470.jpeg"/><Relationship Id="rId144" Type="http://schemas.openxmlformats.org/officeDocument/2006/relationships/image" Target="../media/image491.jpeg"/><Relationship Id="rId330" Type="http://schemas.openxmlformats.org/officeDocument/2006/relationships/image" Target="../media/image677.jpeg"/><Relationship Id="rId90" Type="http://schemas.openxmlformats.org/officeDocument/2006/relationships/image" Target="../media/image437.jpeg"/><Relationship Id="rId165" Type="http://schemas.openxmlformats.org/officeDocument/2006/relationships/image" Target="../media/image512.jpeg"/><Relationship Id="rId186" Type="http://schemas.openxmlformats.org/officeDocument/2006/relationships/image" Target="../media/image533.jpeg"/><Relationship Id="rId211" Type="http://schemas.openxmlformats.org/officeDocument/2006/relationships/image" Target="../media/image558.jpeg"/><Relationship Id="rId232" Type="http://schemas.openxmlformats.org/officeDocument/2006/relationships/image" Target="../media/image579.jpeg"/><Relationship Id="rId253" Type="http://schemas.openxmlformats.org/officeDocument/2006/relationships/image" Target="../media/image600.jpeg"/><Relationship Id="rId274" Type="http://schemas.openxmlformats.org/officeDocument/2006/relationships/image" Target="../media/image621.jpeg"/><Relationship Id="rId295" Type="http://schemas.openxmlformats.org/officeDocument/2006/relationships/image" Target="../media/image642.jpeg"/><Relationship Id="rId309" Type="http://schemas.openxmlformats.org/officeDocument/2006/relationships/image" Target="../media/image656.jpeg"/><Relationship Id="rId27" Type="http://schemas.openxmlformats.org/officeDocument/2006/relationships/image" Target="../media/image374.jpeg"/><Relationship Id="rId48" Type="http://schemas.openxmlformats.org/officeDocument/2006/relationships/image" Target="../media/image395.jpeg"/><Relationship Id="rId69" Type="http://schemas.openxmlformats.org/officeDocument/2006/relationships/image" Target="../media/image416.jpeg"/><Relationship Id="rId113" Type="http://schemas.openxmlformats.org/officeDocument/2006/relationships/image" Target="../media/image460.jpeg"/><Relationship Id="rId134" Type="http://schemas.openxmlformats.org/officeDocument/2006/relationships/image" Target="../media/image481.jpeg"/><Relationship Id="rId320" Type="http://schemas.openxmlformats.org/officeDocument/2006/relationships/image" Target="../media/image667.jpeg"/><Relationship Id="rId80" Type="http://schemas.openxmlformats.org/officeDocument/2006/relationships/image" Target="../media/image427.jpeg"/><Relationship Id="rId155" Type="http://schemas.openxmlformats.org/officeDocument/2006/relationships/image" Target="../media/image502.jpeg"/><Relationship Id="rId176" Type="http://schemas.openxmlformats.org/officeDocument/2006/relationships/image" Target="../media/image523.jpeg"/><Relationship Id="rId197" Type="http://schemas.openxmlformats.org/officeDocument/2006/relationships/image" Target="../media/image544.jpeg"/><Relationship Id="rId341" Type="http://schemas.openxmlformats.org/officeDocument/2006/relationships/image" Target="../media/image688.jpeg"/><Relationship Id="rId201" Type="http://schemas.openxmlformats.org/officeDocument/2006/relationships/image" Target="../media/image548.jpeg"/><Relationship Id="rId222" Type="http://schemas.openxmlformats.org/officeDocument/2006/relationships/image" Target="../media/image569.jpeg"/><Relationship Id="rId243" Type="http://schemas.openxmlformats.org/officeDocument/2006/relationships/image" Target="../media/image590.jpeg"/><Relationship Id="rId264" Type="http://schemas.openxmlformats.org/officeDocument/2006/relationships/image" Target="../media/image611.jpeg"/><Relationship Id="rId285" Type="http://schemas.openxmlformats.org/officeDocument/2006/relationships/image" Target="../media/image632.jpeg"/><Relationship Id="rId17" Type="http://schemas.openxmlformats.org/officeDocument/2006/relationships/image" Target="../media/image364.jpeg"/><Relationship Id="rId38" Type="http://schemas.openxmlformats.org/officeDocument/2006/relationships/image" Target="../media/image385.jpeg"/><Relationship Id="rId59" Type="http://schemas.openxmlformats.org/officeDocument/2006/relationships/image" Target="../media/image406.jpeg"/><Relationship Id="rId103" Type="http://schemas.openxmlformats.org/officeDocument/2006/relationships/image" Target="../media/image450.jpeg"/><Relationship Id="rId124" Type="http://schemas.openxmlformats.org/officeDocument/2006/relationships/image" Target="../media/image471.jpeg"/><Relationship Id="rId310" Type="http://schemas.openxmlformats.org/officeDocument/2006/relationships/image" Target="../media/image657.jpeg"/><Relationship Id="rId70" Type="http://schemas.openxmlformats.org/officeDocument/2006/relationships/image" Target="../media/image417.jpeg"/><Relationship Id="rId91" Type="http://schemas.openxmlformats.org/officeDocument/2006/relationships/image" Target="../media/image438.jpeg"/><Relationship Id="rId145" Type="http://schemas.openxmlformats.org/officeDocument/2006/relationships/image" Target="../media/image492.jpeg"/><Relationship Id="rId166" Type="http://schemas.openxmlformats.org/officeDocument/2006/relationships/image" Target="../media/image513.jpeg"/><Relationship Id="rId187" Type="http://schemas.openxmlformats.org/officeDocument/2006/relationships/image" Target="../media/image534.jpeg"/><Relationship Id="rId331" Type="http://schemas.openxmlformats.org/officeDocument/2006/relationships/image" Target="../media/image678.jpeg"/><Relationship Id="rId1" Type="http://schemas.openxmlformats.org/officeDocument/2006/relationships/image" Target="../media/image2.png"/><Relationship Id="rId212" Type="http://schemas.openxmlformats.org/officeDocument/2006/relationships/image" Target="../media/image559.jpeg"/><Relationship Id="rId233" Type="http://schemas.openxmlformats.org/officeDocument/2006/relationships/image" Target="../media/image580.jpeg"/><Relationship Id="rId254" Type="http://schemas.openxmlformats.org/officeDocument/2006/relationships/image" Target="../media/image601.jpeg"/><Relationship Id="rId28" Type="http://schemas.openxmlformats.org/officeDocument/2006/relationships/image" Target="../media/image375.jpeg"/><Relationship Id="rId49" Type="http://schemas.openxmlformats.org/officeDocument/2006/relationships/image" Target="../media/image396.jpeg"/><Relationship Id="rId114" Type="http://schemas.openxmlformats.org/officeDocument/2006/relationships/image" Target="../media/image461.jpeg"/><Relationship Id="rId275" Type="http://schemas.openxmlformats.org/officeDocument/2006/relationships/image" Target="../media/image622.jpeg"/><Relationship Id="rId296" Type="http://schemas.openxmlformats.org/officeDocument/2006/relationships/image" Target="../media/image643.jpeg"/><Relationship Id="rId300" Type="http://schemas.openxmlformats.org/officeDocument/2006/relationships/image" Target="../media/image647.jpeg"/><Relationship Id="rId60" Type="http://schemas.openxmlformats.org/officeDocument/2006/relationships/image" Target="../media/image407.jpeg"/><Relationship Id="rId81" Type="http://schemas.openxmlformats.org/officeDocument/2006/relationships/image" Target="../media/image428.jpeg"/><Relationship Id="rId135" Type="http://schemas.openxmlformats.org/officeDocument/2006/relationships/image" Target="../media/image482.jpeg"/><Relationship Id="rId156" Type="http://schemas.openxmlformats.org/officeDocument/2006/relationships/image" Target="../media/image503.jpeg"/><Relationship Id="rId177" Type="http://schemas.openxmlformats.org/officeDocument/2006/relationships/image" Target="../media/image524.jpeg"/><Relationship Id="rId198" Type="http://schemas.openxmlformats.org/officeDocument/2006/relationships/image" Target="../media/image545.jpeg"/><Relationship Id="rId321" Type="http://schemas.openxmlformats.org/officeDocument/2006/relationships/image" Target="../media/image668.jpeg"/><Relationship Id="rId342" Type="http://schemas.openxmlformats.org/officeDocument/2006/relationships/image" Target="../media/image689.jpeg"/><Relationship Id="rId202" Type="http://schemas.openxmlformats.org/officeDocument/2006/relationships/image" Target="../media/image549.jpeg"/><Relationship Id="rId223" Type="http://schemas.openxmlformats.org/officeDocument/2006/relationships/image" Target="../media/image570.jpeg"/><Relationship Id="rId244" Type="http://schemas.openxmlformats.org/officeDocument/2006/relationships/image" Target="../media/image591.jpeg"/><Relationship Id="rId18" Type="http://schemas.openxmlformats.org/officeDocument/2006/relationships/image" Target="../media/image365.jpeg"/><Relationship Id="rId39" Type="http://schemas.openxmlformats.org/officeDocument/2006/relationships/image" Target="../media/image386.jpeg"/><Relationship Id="rId265" Type="http://schemas.openxmlformats.org/officeDocument/2006/relationships/image" Target="../media/image612.jpeg"/><Relationship Id="rId286" Type="http://schemas.openxmlformats.org/officeDocument/2006/relationships/image" Target="../media/image633.jpeg"/><Relationship Id="rId50" Type="http://schemas.openxmlformats.org/officeDocument/2006/relationships/image" Target="../media/image397.jpeg"/><Relationship Id="rId104" Type="http://schemas.openxmlformats.org/officeDocument/2006/relationships/image" Target="../media/image451.jpeg"/><Relationship Id="rId125" Type="http://schemas.openxmlformats.org/officeDocument/2006/relationships/image" Target="../media/image472.jpeg"/><Relationship Id="rId146" Type="http://schemas.openxmlformats.org/officeDocument/2006/relationships/image" Target="../media/image493.jpeg"/><Relationship Id="rId167" Type="http://schemas.openxmlformats.org/officeDocument/2006/relationships/image" Target="../media/image514.jpeg"/><Relationship Id="rId188" Type="http://schemas.openxmlformats.org/officeDocument/2006/relationships/image" Target="../media/image535.jpeg"/><Relationship Id="rId311" Type="http://schemas.openxmlformats.org/officeDocument/2006/relationships/image" Target="../media/image658.jpeg"/><Relationship Id="rId332" Type="http://schemas.openxmlformats.org/officeDocument/2006/relationships/image" Target="../media/image679.jpeg"/><Relationship Id="rId71" Type="http://schemas.openxmlformats.org/officeDocument/2006/relationships/image" Target="../media/image418.jpeg"/><Relationship Id="rId92" Type="http://schemas.openxmlformats.org/officeDocument/2006/relationships/image" Target="../media/image439.jpeg"/><Relationship Id="rId213" Type="http://schemas.openxmlformats.org/officeDocument/2006/relationships/image" Target="../media/image560.jpeg"/><Relationship Id="rId234" Type="http://schemas.openxmlformats.org/officeDocument/2006/relationships/image" Target="../media/image581.jpeg"/><Relationship Id="rId2" Type="http://schemas.openxmlformats.org/officeDocument/2006/relationships/image" Target="../media/image33.png"/><Relationship Id="rId29" Type="http://schemas.openxmlformats.org/officeDocument/2006/relationships/image" Target="../media/image376.jpeg"/><Relationship Id="rId255" Type="http://schemas.openxmlformats.org/officeDocument/2006/relationships/image" Target="../media/image602.jpeg"/><Relationship Id="rId276" Type="http://schemas.openxmlformats.org/officeDocument/2006/relationships/image" Target="../media/image623.jpeg"/><Relationship Id="rId297" Type="http://schemas.openxmlformats.org/officeDocument/2006/relationships/image" Target="../media/image644.jpeg"/><Relationship Id="rId40" Type="http://schemas.openxmlformats.org/officeDocument/2006/relationships/image" Target="../media/image387.jpeg"/><Relationship Id="rId115" Type="http://schemas.openxmlformats.org/officeDocument/2006/relationships/image" Target="../media/image462.jpeg"/><Relationship Id="rId136" Type="http://schemas.openxmlformats.org/officeDocument/2006/relationships/image" Target="../media/image483.jpeg"/><Relationship Id="rId157" Type="http://schemas.openxmlformats.org/officeDocument/2006/relationships/image" Target="../media/image504.jpeg"/><Relationship Id="rId178" Type="http://schemas.openxmlformats.org/officeDocument/2006/relationships/image" Target="../media/image525.jpeg"/><Relationship Id="rId301" Type="http://schemas.openxmlformats.org/officeDocument/2006/relationships/image" Target="../media/image648.jpeg"/><Relationship Id="rId322" Type="http://schemas.openxmlformats.org/officeDocument/2006/relationships/image" Target="../media/image669.jpeg"/><Relationship Id="rId343" Type="http://schemas.openxmlformats.org/officeDocument/2006/relationships/image" Target="../media/image690.jpeg"/><Relationship Id="rId61" Type="http://schemas.openxmlformats.org/officeDocument/2006/relationships/image" Target="../media/image408.jpeg"/><Relationship Id="rId82" Type="http://schemas.openxmlformats.org/officeDocument/2006/relationships/image" Target="../media/image429.jpeg"/><Relationship Id="rId199" Type="http://schemas.openxmlformats.org/officeDocument/2006/relationships/image" Target="../media/image546.jpeg"/><Relationship Id="rId203" Type="http://schemas.openxmlformats.org/officeDocument/2006/relationships/image" Target="../media/image550.jpeg"/><Relationship Id="rId19" Type="http://schemas.openxmlformats.org/officeDocument/2006/relationships/image" Target="../media/image366.jpeg"/><Relationship Id="rId224" Type="http://schemas.openxmlformats.org/officeDocument/2006/relationships/image" Target="../media/image571.jpeg"/><Relationship Id="rId245" Type="http://schemas.openxmlformats.org/officeDocument/2006/relationships/image" Target="../media/image592.jpeg"/><Relationship Id="rId266" Type="http://schemas.openxmlformats.org/officeDocument/2006/relationships/image" Target="../media/image613.jpeg"/><Relationship Id="rId287" Type="http://schemas.openxmlformats.org/officeDocument/2006/relationships/image" Target="../media/image634.jpeg"/><Relationship Id="rId30" Type="http://schemas.openxmlformats.org/officeDocument/2006/relationships/image" Target="../media/image377.jpeg"/><Relationship Id="rId105" Type="http://schemas.openxmlformats.org/officeDocument/2006/relationships/image" Target="../media/image452.jpeg"/><Relationship Id="rId126" Type="http://schemas.openxmlformats.org/officeDocument/2006/relationships/image" Target="../media/image473.jpeg"/><Relationship Id="rId147" Type="http://schemas.openxmlformats.org/officeDocument/2006/relationships/image" Target="../media/image494.jpeg"/><Relationship Id="rId168" Type="http://schemas.openxmlformats.org/officeDocument/2006/relationships/image" Target="../media/image515.jpeg"/><Relationship Id="rId312" Type="http://schemas.openxmlformats.org/officeDocument/2006/relationships/image" Target="../media/image659.jpeg"/><Relationship Id="rId333" Type="http://schemas.openxmlformats.org/officeDocument/2006/relationships/image" Target="../media/image680.jpeg"/><Relationship Id="rId51" Type="http://schemas.openxmlformats.org/officeDocument/2006/relationships/image" Target="../media/image398.jpeg"/><Relationship Id="rId72" Type="http://schemas.openxmlformats.org/officeDocument/2006/relationships/image" Target="../media/image419.jpeg"/><Relationship Id="rId93" Type="http://schemas.openxmlformats.org/officeDocument/2006/relationships/image" Target="../media/image440.jpeg"/><Relationship Id="rId189" Type="http://schemas.openxmlformats.org/officeDocument/2006/relationships/image" Target="../media/image536.jpeg"/><Relationship Id="rId3" Type="http://schemas.openxmlformats.org/officeDocument/2006/relationships/image" Target="../media/image351.jpeg"/><Relationship Id="rId214" Type="http://schemas.openxmlformats.org/officeDocument/2006/relationships/image" Target="../media/image561.jpeg"/><Relationship Id="rId235" Type="http://schemas.openxmlformats.org/officeDocument/2006/relationships/image" Target="../media/image582.jpeg"/><Relationship Id="rId256" Type="http://schemas.openxmlformats.org/officeDocument/2006/relationships/image" Target="../media/image603.jpeg"/><Relationship Id="rId277" Type="http://schemas.openxmlformats.org/officeDocument/2006/relationships/image" Target="../media/image624.jpeg"/><Relationship Id="rId298" Type="http://schemas.openxmlformats.org/officeDocument/2006/relationships/image" Target="../media/image645.jpeg"/><Relationship Id="rId116" Type="http://schemas.openxmlformats.org/officeDocument/2006/relationships/image" Target="../media/image463.jpeg"/><Relationship Id="rId137" Type="http://schemas.openxmlformats.org/officeDocument/2006/relationships/image" Target="../media/image484.jpeg"/><Relationship Id="rId158" Type="http://schemas.openxmlformats.org/officeDocument/2006/relationships/image" Target="../media/image505.jpeg"/><Relationship Id="rId302" Type="http://schemas.openxmlformats.org/officeDocument/2006/relationships/image" Target="../media/image649.jpeg"/><Relationship Id="rId323" Type="http://schemas.openxmlformats.org/officeDocument/2006/relationships/image" Target="../media/image670.jpeg"/><Relationship Id="rId344" Type="http://schemas.openxmlformats.org/officeDocument/2006/relationships/image" Target="../media/image691.jpeg"/><Relationship Id="rId20" Type="http://schemas.openxmlformats.org/officeDocument/2006/relationships/image" Target="../media/image367.jpeg"/><Relationship Id="rId41" Type="http://schemas.openxmlformats.org/officeDocument/2006/relationships/image" Target="../media/image388.jpeg"/><Relationship Id="rId62" Type="http://schemas.openxmlformats.org/officeDocument/2006/relationships/image" Target="../media/image409.jpeg"/><Relationship Id="rId83" Type="http://schemas.openxmlformats.org/officeDocument/2006/relationships/image" Target="../media/image430.jpeg"/><Relationship Id="rId179" Type="http://schemas.openxmlformats.org/officeDocument/2006/relationships/image" Target="../media/image526.jpeg"/><Relationship Id="rId190" Type="http://schemas.openxmlformats.org/officeDocument/2006/relationships/image" Target="../media/image537.jpeg"/><Relationship Id="rId204" Type="http://schemas.openxmlformats.org/officeDocument/2006/relationships/image" Target="../media/image551.jpeg"/><Relationship Id="rId225" Type="http://schemas.openxmlformats.org/officeDocument/2006/relationships/image" Target="../media/image572.jpeg"/><Relationship Id="rId246" Type="http://schemas.openxmlformats.org/officeDocument/2006/relationships/image" Target="../media/image593.jpeg"/><Relationship Id="rId267" Type="http://schemas.openxmlformats.org/officeDocument/2006/relationships/image" Target="../media/image614.jpeg"/><Relationship Id="rId288" Type="http://schemas.openxmlformats.org/officeDocument/2006/relationships/image" Target="../media/image635.jpeg"/><Relationship Id="rId106" Type="http://schemas.openxmlformats.org/officeDocument/2006/relationships/image" Target="../media/image453.jpeg"/><Relationship Id="rId127" Type="http://schemas.openxmlformats.org/officeDocument/2006/relationships/image" Target="../media/image474.jpeg"/><Relationship Id="rId313" Type="http://schemas.openxmlformats.org/officeDocument/2006/relationships/image" Target="../media/image660.jpeg"/><Relationship Id="rId10" Type="http://schemas.openxmlformats.org/officeDocument/2006/relationships/image" Target="../media/image357.jpeg"/><Relationship Id="rId31" Type="http://schemas.openxmlformats.org/officeDocument/2006/relationships/image" Target="../media/image378.jpeg"/><Relationship Id="rId52" Type="http://schemas.openxmlformats.org/officeDocument/2006/relationships/image" Target="../media/image399.jpeg"/><Relationship Id="rId73" Type="http://schemas.openxmlformats.org/officeDocument/2006/relationships/image" Target="../media/image420.jpeg"/><Relationship Id="rId94" Type="http://schemas.openxmlformats.org/officeDocument/2006/relationships/image" Target="../media/image441.jpeg"/><Relationship Id="rId148" Type="http://schemas.openxmlformats.org/officeDocument/2006/relationships/image" Target="../media/image495.jpeg"/><Relationship Id="rId169" Type="http://schemas.openxmlformats.org/officeDocument/2006/relationships/image" Target="../media/image516.jpeg"/><Relationship Id="rId334" Type="http://schemas.openxmlformats.org/officeDocument/2006/relationships/image" Target="../media/image681.jpeg"/><Relationship Id="rId4" Type="http://schemas.openxmlformats.org/officeDocument/2006/relationships/image" Target="../media/image67.jpeg"/><Relationship Id="rId180" Type="http://schemas.openxmlformats.org/officeDocument/2006/relationships/image" Target="../media/image527.jpeg"/><Relationship Id="rId215" Type="http://schemas.openxmlformats.org/officeDocument/2006/relationships/image" Target="../media/image562.jpeg"/><Relationship Id="rId236" Type="http://schemas.openxmlformats.org/officeDocument/2006/relationships/image" Target="../media/image583.jpeg"/><Relationship Id="rId257" Type="http://schemas.openxmlformats.org/officeDocument/2006/relationships/image" Target="../media/image604.jpeg"/><Relationship Id="rId278" Type="http://schemas.openxmlformats.org/officeDocument/2006/relationships/image" Target="../media/image625.jpeg"/><Relationship Id="rId303" Type="http://schemas.openxmlformats.org/officeDocument/2006/relationships/image" Target="../media/image650.jpeg"/><Relationship Id="rId42" Type="http://schemas.openxmlformats.org/officeDocument/2006/relationships/image" Target="../media/image389.jpeg"/><Relationship Id="rId84" Type="http://schemas.openxmlformats.org/officeDocument/2006/relationships/image" Target="../media/image431.jpeg"/><Relationship Id="rId138" Type="http://schemas.openxmlformats.org/officeDocument/2006/relationships/image" Target="../media/image485.jpeg"/><Relationship Id="rId345" Type="http://schemas.openxmlformats.org/officeDocument/2006/relationships/image" Target="../media/image692.jpeg"/><Relationship Id="rId191" Type="http://schemas.openxmlformats.org/officeDocument/2006/relationships/image" Target="../media/image538.jpeg"/><Relationship Id="rId205" Type="http://schemas.openxmlformats.org/officeDocument/2006/relationships/image" Target="../media/image552.jpeg"/><Relationship Id="rId247" Type="http://schemas.openxmlformats.org/officeDocument/2006/relationships/image" Target="../media/image594.jpeg"/><Relationship Id="rId107" Type="http://schemas.openxmlformats.org/officeDocument/2006/relationships/image" Target="../media/image454.jpeg"/><Relationship Id="rId289" Type="http://schemas.openxmlformats.org/officeDocument/2006/relationships/image" Target="../media/image636.jpeg"/><Relationship Id="rId11" Type="http://schemas.openxmlformats.org/officeDocument/2006/relationships/image" Target="../media/image358.jpeg"/><Relationship Id="rId53" Type="http://schemas.openxmlformats.org/officeDocument/2006/relationships/image" Target="../media/image400.jpeg"/><Relationship Id="rId149" Type="http://schemas.openxmlformats.org/officeDocument/2006/relationships/image" Target="../media/image496.jpeg"/><Relationship Id="rId314" Type="http://schemas.openxmlformats.org/officeDocument/2006/relationships/image" Target="../media/image661.jpeg"/><Relationship Id="rId95" Type="http://schemas.openxmlformats.org/officeDocument/2006/relationships/image" Target="../media/image442.jpeg"/><Relationship Id="rId160" Type="http://schemas.openxmlformats.org/officeDocument/2006/relationships/image" Target="../media/image507.jpeg"/><Relationship Id="rId216" Type="http://schemas.openxmlformats.org/officeDocument/2006/relationships/image" Target="../media/image563.jpeg"/><Relationship Id="rId258" Type="http://schemas.openxmlformats.org/officeDocument/2006/relationships/image" Target="../media/image605.jpeg"/><Relationship Id="rId22" Type="http://schemas.openxmlformats.org/officeDocument/2006/relationships/image" Target="../media/image369.jpeg"/><Relationship Id="rId64" Type="http://schemas.openxmlformats.org/officeDocument/2006/relationships/image" Target="../media/image411.jpeg"/><Relationship Id="rId118" Type="http://schemas.openxmlformats.org/officeDocument/2006/relationships/image" Target="../media/image465.jpeg"/><Relationship Id="rId325" Type="http://schemas.openxmlformats.org/officeDocument/2006/relationships/image" Target="../media/image672.jpeg"/><Relationship Id="rId171" Type="http://schemas.openxmlformats.org/officeDocument/2006/relationships/image" Target="../media/image518.jpeg"/><Relationship Id="rId227" Type="http://schemas.openxmlformats.org/officeDocument/2006/relationships/image" Target="../media/image574.jpeg"/><Relationship Id="rId269" Type="http://schemas.openxmlformats.org/officeDocument/2006/relationships/image" Target="../media/image616.jpeg"/><Relationship Id="rId33" Type="http://schemas.openxmlformats.org/officeDocument/2006/relationships/image" Target="../media/image380.jpeg"/><Relationship Id="rId129" Type="http://schemas.openxmlformats.org/officeDocument/2006/relationships/image" Target="../media/image476.jpeg"/><Relationship Id="rId280" Type="http://schemas.openxmlformats.org/officeDocument/2006/relationships/image" Target="../media/image627.jpeg"/><Relationship Id="rId336" Type="http://schemas.openxmlformats.org/officeDocument/2006/relationships/image" Target="../media/image683.jpeg"/><Relationship Id="rId75" Type="http://schemas.openxmlformats.org/officeDocument/2006/relationships/image" Target="../media/image422.jpeg"/><Relationship Id="rId140" Type="http://schemas.openxmlformats.org/officeDocument/2006/relationships/image" Target="../media/image487.jpeg"/><Relationship Id="rId182" Type="http://schemas.openxmlformats.org/officeDocument/2006/relationships/image" Target="../media/image529.jpeg"/><Relationship Id="rId6" Type="http://schemas.openxmlformats.org/officeDocument/2006/relationships/image" Target="../media/image353.jpeg"/><Relationship Id="rId238" Type="http://schemas.openxmlformats.org/officeDocument/2006/relationships/image" Target="../media/image585.jpeg"/><Relationship Id="rId291" Type="http://schemas.openxmlformats.org/officeDocument/2006/relationships/image" Target="../media/image638.jpeg"/><Relationship Id="rId305" Type="http://schemas.openxmlformats.org/officeDocument/2006/relationships/image" Target="../media/image652.jpeg"/><Relationship Id="rId44" Type="http://schemas.openxmlformats.org/officeDocument/2006/relationships/image" Target="../media/image391.jpeg"/><Relationship Id="rId86" Type="http://schemas.openxmlformats.org/officeDocument/2006/relationships/image" Target="../media/image433.jpeg"/><Relationship Id="rId151" Type="http://schemas.openxmlformats.org/officeDocument/2006/relationships/image" Target="../media/image498.jpeg"/><Relationship Id="rId193" Type="http://schemas.openxmlformats.org/officeDocument/2006/relationships/image" Target="../media/image540.jpeg"/><Relationship Id="rId207" Type="http://schemas.openxmlformats.org/officeDocument/2006/relationships/image" Target="../media/image554.jpeg"/><Relationship Id="rId249" Type="http://schemas.openxmlformats.org/officeDocument/2006/relationships/image" Target="../media/image596.jpeg"/><Relationship Id="rId13" Type="http://schemas.openxmlformats.org/officeDocument/2006/relationships/image" Target="../media/image360.jpeg"/><Relationship Id="rId109" Type="http://schemas.openxmlformats.org/officeDocument/2006/relationships/image" Target="../media/image456.jpeg"/><Relationship Id="rId260" Type="http://schemas.openxmlformats.org/officeDocument/2006/relationships/image" Target="../media/image607.jpeg"/><Relationship Id="rId316" Type="http://schemas.openxmlformats.org/officeDocument/2006/relationships/image" Target="../media/image663.jpeg"/><Relationship Id="rId55" Type="http://schemas.openxmlformats.org/officeDocument/2006/relationships/image" Target="../media/image402.jpeg"/><Relationship Id="rId97" Type="http://schemas.openxmlformats.org/officeDocument/2006/relationships/image" Target="../media/image444.jpeg"/><Relationship Id="rId120" Type="http://schemas.openxmlformats.org/officeDocument/2006/relationships/image" Target="../media/image467.jpeg"/><Relationship Id="rId162" Type="http://schemas.openxmlformats.org/officeDocument/2006/relationships/image" Target="../media/image509.jpeg"/><Relationship Id="rId218" Type="http://schemas.openxmlformats.org/officeDocument/2006/relationships/image" Target="../media/image565.jpeg"/><Relationship Id="rId271" Type="http://schemas.openxmlformats.org/officeDocument/2006/relationships/image" Target="../media/image618.jpeg"/><Relationship Id="rId24" Type="http://schemas.openxmlformats.org/officeDocument/2006/relationships/image" Target="../media/image371.jpeg"/><Relationship Id="rId66" Type="http://schemas.openxmlformats.org/officeDocument/2006/relationships/image" Target="../media/image413.jpeg"/><Relationship Id="rId131" Type="http://schemas.openxmlformats.org/officeDocument/2006/relationships/image" Target="../media/image478.jpeg"/><Relationship Id="rId327" Type="http://schemas.openxmlformats.org/officeDocument/2006/relationships/image" Target="../media/image674.jpeg"/><Relationship Id="rId173" Type="http://schemas.openxmlformats.org/officeDocument/2006/relationships/image" Target="../media/image520.jpeg"/><Relationship Id="rId229" Type="http://schemas.openxmlformats.org/officeDocument/2006/relationships/image" Target="../media/image576.jpeg"/><Relationship Id="rId240" Type="http://schemas.openxmlformats.org/officeDocument/2006/relationships/image" Target="../media/image587.jpeg"/></Relationships>
</file>

<file path=xl/drawings/_rels/drawing5.xml.rels><?xml version="1.0" encoding="UTF-8" standalone="yes"?>
<Relationships xmlns="http://schemas.openxmlformats.org/package/2006/relationships"><Relationship Id="rId8" Type="http://schemas.openxmlformats.org/officeDocument/2006/relationships/image" Target="../media/image700.jpeg"/><Relationship Id="rId13" Type="http://schemas.openxmlformats.org/officeDocument/2006/relationships/image" Target="../media/image705.jpeg"/><Relationship Id="rId3" Type="http://schemas.openxmlformats.org/officeDocument/2006/relationships/image" Target="../media/image695.jpeg"/><Relationship Id="rId7" Type="http://schemas.openxmlformats.org/officeDocument/2006/relationships/image" Target="../media/image699.jpeg"/><Relationship Id="rId12" Type="http://schemas.openxmlformats.org/officeDocument/2006/relationships/image" Target="../media/image704.jpeg"/><Relationship Id="rId2" Type="http://schemas.openxmlformats.org/officeDocument/2006/relationships/image" Target="../media/image694.png"/><Relationship Id="rId1" Type="http://schemas.openxmlformats.org/officeDocument/2006/relationships/image" Target="../media/image693.png"/><Relationship Id="rId6" Type="http://schemas.openxmlformats.org/officeDocument/2006/relationships/image" Target="../media/image698.jpeg"/><Relationship Id="rId11" Type="http://schemas.openxmlformats.org/officeDocument/2006/relationships/image" Target="../media/image703.jpeg"/><Relationship Id="rId5" Type="http://schemas.openxmlformats.org/officeDocument/2006/relationships/image" Target="../media/image697.jpeg"/><Relationship Id="rId15" Type="http://schemas.openxmlformats.org/officeDocument/2006/relationships/image" Target="../media/image707.jpeg"/><Relationship Id="rId10" Type="http://schemas.openxmlformats.org/officeDocument/2006/relationships/image" Target="../media/image702.jpeg"/><Relationship Id="rId4" Type="http://schemas.openxmlformats.org/officeDocument/2006/relationships/image" Target="../media/image696.jpeg"/><Relationship Id="rId9" Type="http://schemas.openxmlformats.org/officeDocument/2006/relationships/image" Target="../media/image701.jpeg"/><Relationship Id="rId14" Type="http://schemas.openxmlformats.org/officeDocument/2006/relationships/image" Target="../media/image706.jpeg"/></Relationships>
</file>

<file path=xl/drawings/_rels/drawing6.xml.rels><?xml version="1.0" encoding="UTF-8" standalone="yes"?>
<Relationships xmlns="http://schemas.openxmlformats.org/package/2006/relationships"><Relationship Id="rId8" Type="http://schemas.openxmlformats.org/officeDocument/2006/relationships/image" Target="../media/image714.jpeg"/><Relationship Id="rId3" Type="http://schemas.openxmlformats.org/officeDocument/2006/relationships/image" Target="../media/image709.jpeg"/><Relationship Id="rId7" Type="http://schemas.openxmlformats.org/officeDocument/2006/relationships/image" Target="../media/image713.jpeg"/><Relationship Id="rId2" Type="http://schemas.openxmlformats.org/officeDocument/2006/relationships/image" Target="../media/image708.jpeg"/><Relationship Id="rId1" Type="http://schemas.openxmlformats.org/officeDocument/2006/relationships/image" Target="../media/image694.png"/><Relationship Id="rId6" Type="http://schemas.openxmlformats.org/officeDocument/2006/relationships/image" Target="../media/image712.jpeg"/><Relationship Id="rId5" Type="http://schemas.openxmlformats.org/officeDocument/2006/relationships/image" Target="../media/image711.jpeg"/><Relationship Id="rId4" Type="http://schemas.openxmlformats.org/officeDocument/2006/relationships/image" Target="../media/image710.jpeg"/><Relationship Id="rId9" Type="http://schemas.openxmlformats.org/officeDocument/2006/relationships/image" Target="../media/image715.jpeg"/></Relationships>
</file>

<file path=xl/drawings/drawing1.xml><?xml version="1.0" encoding="utf-8"?>
<xdr:wsDr xmlns:xdr="http://schemas.openxmlformats.org/drawingml/2006/spreadsheetDrawing" xmlns:a="http://schemas.openxmlformats.org/drawingml/2006/main">
  <xdr:oneCellAnchor>
    <xdr:from>
      <xdr:col>1</xdr:col>
      <xdr:colOff>7356</xdr:colOff>
      <xdr:row>0</xdr:row>
      <xdr:rowOff>164360</xdr:rowOff>
    </xdr:from>
    <xdr:ext cx="2451100" cy="857885"/>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95763" y="164360"/>
          <a:ext cx="2451100" cy="85788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2</xdr:col>
      <xdr:colOff>612775</xdr:colOff>
      <xdr:row>1</xdr:row>
      <xdr:rowOff>298332</xdr:rowOff>
    </xdr:from>
    <xdr:ext cx="2229486" cy="780320"/>
    <xdr:pic>
      <xdr:nvPicPr>
        <xdr:cNvPr id="2" name="Picture 1">
          <a:extLst>
            <a:ext uri="{FF2B5EF4-FFF2-40B4-BE49-F238E27FC236}">
              <a16:creationId xmlns:a16="http://schemas.microsoft.com/office/drawing/2014/main" id="{58EA2A2E-ED34-114F-9339-D4D87AD74527}"/>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2438400" y="774582"/>
          <a:ext cx="2229486" cy="780320"/>
        </a:xfrm>
        <a:prstGeom prst="rect">
          <a:avLst/>
        </a:prstGeom>
      </xdr:spPr>
    </xdr:pic>
    <xdr:clientData/>
  </xdr:oneCellAnchor>
  <xdr:twoCellAnchor>
    <xdr:from>
      <xdr:col>0</xdr:col>
      <xdr:colOff>217716</xdr:colOff>
      <xdr:row>9</xdr:row>
      <xdr:rowOff>36286</xdr:rowOff>
    </xdr:from>
    <xdr:to>
      <xdr:col>1</xdr:col>
      <xdr:colOff>1650999</xdr:colOff>
      <xdr:row>10</xdr:row>
      <xdr:rowOff>29698</xdr:rowOff>
    </xdr:to>
    <xdr:pic>
      <xdr:nvPicPr>
        <xdr:cNvPr id="3" name="Picture 2">
          <a:extLst>
            <a:ext uri="{FF2B5EF4-FFF2-40B4-BE49-F238E27FC236}">
              <a16:creationId xmlns:a16="http://schemas.microsoft.com/office/drawing/2014/main" id="{36432858-D1C8-4012-A98B-B0FD317B2883}"/>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671287" y="3537857"/>
          <a:ext cx="1705426" cy="1136412"/>
        </a:xfrm>
        <a:prstGeom prst="rect">
          <a:avLst/>
        </a:prstGeom>
      </xdr:spPr>
    </xdr:pic>
    <xdr:clientData/>
  </xdr:twoCellAnchor>
  <xdr:twoCellAnchor>
    <xdr:from>
      <xdr:col>0</xdr:col>
      <xdr:colOff>217715</xdr:colOff>
      <xdr:row>10</xdr:row>
      <xdr:rowOff>18143</xdr:rowOff>
    </xdr:from>
    <xdr:to>
      <xdr:col>1</xdr:col>
      <xdr:colOff>1596572</xdr:colOff>
      <xdr:row>10</xdr:row>
      <xdr:rowOff>1119032</xdr:rowOff>
    </xdr:to>
    <xdr:pic>
      <xdr:nvPicPr>
        <xdr:cNvPr id="4" name="Picture 3">
          <a:extLst>
            <a:ext uri="{FF2B5EF4-FFF2-40B4-BE49-F238E27FC236}">
              <a16:creationId xmlns:a16="http://schemas.microsoft.com/office/drawing/2014/main" id="{E457D8BB-FEF7-D144-7F07-C81A3BC4DE9B}"/>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671286" y="4662714"/>
          <a:ext cx="1651000" cy="1100889"/>
        </a:xfrm>
        <a:prstGeom prst="rect">
          <a:avLst/>
        </a:prstGeom>
      </xdr:spPr>
    </xdr:pic>
    <xdr:clientData/>
  </xdr:twoCellAnchor>
  <xdr:twoCellAnchor>
    <xdr:from>
      <xdr:col>0</xdr:col>
      <xdr:colOff>217715</xdr:colOff>
      <xdr:row>11</xdr:row>
      <xdr:rowOff>18144</xdr:rowOff>
    </xdr:from>
    <xdr:to>
      <xdr:col>1</xdr:col>
      <xdr:colOff>1596572</xdr:colOff>
      <xdr:row>11</xdr:row>
      <xdr:rowOff>1118328</xdr:rowOff>
    </xdr:to>
    <xdr:pic>
      <xdr:nvPicPr>
        <xdr:cNvPr id="5" name="Picture 4">
          <a:extLst>
            <a:ext uri="{FF2B5EF4-FFF2-40B4-BE49-F238E27FC236}">
              <a16:creationId xmlns:a16="http://schemas.microsoft.com/office/drawing/2014/main" id="{BD4F2A18-289C-667E-1163-6D17F486C9C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671286" y="5805715"/>
          <a:ext cx="1651000" cy="1100184"/>
        </a:xfrm>
        <a:prstGeom prst="rect">
          <a:avLst/>
        </a:prstGeom>
      </xdr:spPr>
    </xdr:pic>
    <xdr:clientData/>
  </xdr:twoCellAnchor>
  <xdr:twoCellAnchor>
    <xdr:from>
      <xdr:col>0</xdr:col>
      <xdr:colOff>199571</xdr:colOff>
      <xdr:row>12</xdr:row>
      <xdr:rowOff>0</xdr:rowOff>
    </xdr:from>
    <xdr:to>
      <xdr:col>1</xdr:col>
      <xdr:colOff>1641928</xdr:colOff>
      <xdr:row>13</xdr:row>
      <xdr:rowOff>0</xdr:rowOff>
    </xdr:to>
    <xdr:pic>
      <xdr:nvPicPr>
        <xdr:cNvPr id="6" name="Picture 5">
          <a:extLst>
            <a:ext uri="{FF2B5EF4-FFF2-40B4-BE49-F238E27FC236}">
              <a16:creationId xmlns:a16="http://schemas.microsoft.com/office/drawing/2014/main" id="{93959646-F269-934B-402A-D8655637B524}"/>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653142" y="6930571"/>
          <a:ext cx="1714500" cy="1143000"/>
        </a:xfrm>
        <a:prstGeom prst="rect">
          <a:avLst/>
        </a:prstGeom>
      </xdr:spPr>
    </xdr:pic>
    <xdr:clientData/>
  </xdr:twoCellAnchor>
  <xdr:twoCellAnchor>
    <xdr:from>
      <xdr:col>1</xdr:col>
      <xdr:colOff>0</xdr:colOff>
      <xdr:row>13</xdr:row>
      <xdr:rowOff>1</xdr:rowOff>
    </xdr:from>
    <xdr:to>
      <xdr:col>2</xdr:col>
      <xdr:colOff>18143</xdr:colOff>
      <xdr:row>13</xdr:row>
      <xdr:rowOff>1124858</xdr:rowOff>
    </xdr:to>
    <xdr:pic>
      <xdr:nvPicPr>
        <xdr:cNvPr id="7" name="Picture 6">
          <a:extLst>
            <a:ext uri="{FF2B5EF4-FFF2-40B4-BE49-F238E27FC236}">
              <a16:creationId xmlns:a16="http://schemas.microsoft.com/office/drawing/2014/main" id="{4F562065-C429-4FC9-682C-39EDD8136B0A}"/>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725714" y="8073572"/>
          <a:ext cx="1687286" cy="1124857"/>
        </a:xfrm>
        <a:prstGeom prst="rect">
          <a:avLst/>
        </a:prstGeom>
      </xdr:spPr>
    </xdr:pic>
    <xdr:clientData/>
  </xdr:twoCellAnchor>
  <xdr:twoCellAnchor>
    <xdr:from>
      <xdr:col>1</xdr:col>
      <xdr:colOff>1</xdr:colOff>
      <xdr:row>14</xdr:row>
      <xdr:rowOff>54429</xdr:rowOff>
    </xdr:from>
    <xdr:to>
      <xdr:col>1</xdr:col>
      <xdr:colOff>1632858</xdr:colOff>
      <xdr:row>15</xdr:row>
      <xdr:rowOff>0</xdr:rowOff>
    </xdr:to>
    <xdr:pic>
      <xdr:nvPicPr>
        <xdr:cNvPr id="8" name="Picture 7">
          <a:extLst>
            <a:ext uri="{FF2B5EF4-FFF2-40B4-BE49-F238E27FC236}">
              <a16:creationId xmlns:a16="http://schemas.microsoft.com/office/drawing/2014/main" id="{C220D5CA-E11D-EBDE-70AC-025CC126C774}"/>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725715" y="9271000"/>
          <a:ext cx="1632857" cy="1088571"/>
        </a:xfrm>
        <a:prstGeom prst="rect">
          <a:avLst/>
        </a:prstGeom>
      </xdr:spPr>
    </xdr:pic>
    <xdr:clientData/>
  </xdr:twoCellAnchor>
  <xdr:twoCellAnchor>
    <xdr:from>
      <xdr:col>0</xdr:col>
      <xdr:colOff>235858</xdr:colOff>
      <xdr:row>15</xdr:row>
      <xdr:rowOff>36286</xdr:rowOff>
    </xdr:from>
    <xdr:to>
      <xdr:col>1</xdr:col>
      <xdr:colOff>1651362</xdr:colOff>
      <xdr:row>16</xdr:row>
      <xdr:rowOff>18143</xdr:rowOff>
    </xdr:to>
    <xdr:pic>
      <xdr:nvPicPr>
        <xdr:cNvPr id="9" name="Picture 8">
          <a:extLst>
            <a:ext uri="{FF2B5EF4-FFF2-40B4-BE49-F238E27FC236}">
              <a16:creationId xmlns:a16="http://schemas.microsoft.com/office/drawing/2014/main" id="{ACBDA5E6-E167-1BD6-3571-1D21E171A38A}"/>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689429" y="10395857"/>
          <a:ext cx="1687647" cy="1124857"/>
        </a:xfrm>
        <a:prstGeom prst="rect">
          <a:avLst/>
        </a:prstGeom>
      </xdr:spPr>
    </xdr:pic>
    <xdr:clientData/>
  </xdr:twoCellAnchor>
  <xdr:twoCellAnchor>
    <xdr:from>
      <xdr:col>0</xdr:col>
      <xdr:colOff>254000</xdr:colOff>
      <xdr:row>16</xdr:row>
      <xdr:rowOff>36286</xdr:rowOff>
    </xdr:from>
    <xdr:to>
      <xdr:col>1</xdr:col>
      <xdr:colOff>1614715</xdr:colOff>
      <xdr:row>16</xdr:row>
      <xdr:rowOff>1124099</xdr:rowOff>
    </xdr:to>
    <xdr:pic>
      <xdr:nvPicPr>
        <xdr:cNvPr id="10" name="Picture 9">
          <a:extLst>
            <a:ext uri="{FF2B5EF4-FFF2-40B4-BE49-F238E27FC236}">
              <a16:creationId xmlns:a16="http://schemas.microsoft.com/office/drawing/2014/main" id="{57CA915B-B02A-206F-77D9-5BFF811F4D42}"/>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707571" y="11538857"/>
          <a:ext cx="1632858" cy="1087813"/>
        </a:xfrm>
        <a:prstGeom prst="rect">
          <a:avLst/>
        </a:prstGeom>
      </xdr:spPr>
    </xdr:pic>
    <xdr:clientData/>
  </xdr:twoCellAnchor>
  <xdr:twoCellAnchor>
    <xdr:from>
      <xdr:col>1</xdr:col>
      <xdr:colOff>18144</xdr:colOff>
      <xdr:row>17</xdr:row>
      <xdr:rowOff>18143</xdr:rowOff>
    </xdr:from>
    <xdr:to>
      <xdr:col>1</xdr:col>
      <xdr:colOff>1614715</xdr:colOff>
      <xdr:row>17</xdr:row>
      <xdr:rowOff>1082298</xdr:rowOff>
    </xdr:to>
    <xdr:pic>
      <xdr:nvPicPr>
        <xdr:cNvPr id="11" name="Picture 10">
          <a:extLst>
            <a:ext uri="{FF2B5EF4-FFF2-40B4-BE49-F238E27FC236}">
              <a16:creationId xmlns:a16="http://schemas.microsoft.com/office/drawing/2014/main" id="{22359766-A090-EA67-1A3A-78F966BE4765}"/>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743858" y="12663714"/>
          <a:ext cx="1596571" cy="1064155"/>
        </a:xfrm>
        <a:prstGeom prst="rect">
          <a:avLst/>
        </a:prstGeom>
      </xdr:spPr>
    </xdr:pic>
    <xdr:clientData/>
  </xdr:twoCellAnchor>
  <xdr:twoCellAnchor>
    <xdr:from>
      <xdr:col>1</xdr:col>
      <xdr:colOff>36286</xdr:colOff>
      <xdr:row>18</xdr:row>
      <xdr:rowOff>72571</xdr:rowOff>
    </xdr:from>
    <xdr:to>
      <xdr:col>2</xdr:col>
      <xdr:colOff>0</xdr:colOff>
      <xdr:row>19</xdr:row>
      <xdr:rowOff>17907</xdr:rowOff>
    </xdr:to>
    <xdr:pic>
      <xdr:nvPicPr>
        <xdr:cNvPr id="12" name="Picture 11">
          <a:extLst>
            <a:ext uri="{FF2B5EF4-FFF2-40B4-BE49-F238E27FC236}">
              <a16:creationId xmlns:a16="http://schemas.microsoft.com/office/drawing/2014/main" id="{1E8EE69F-791C-D082-AA7A-3CEE023C3868}"/>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762000" y="13861142"/>
          <a:ext cx="1632857" cy="1088336"/>
        </a:xfrm>
        <a:prstGeom prst="rect">
          <a:avLst/>
        </a:prstGeom>
      </xdr:spPr>
    </xdr:pic>
    <xdr:clientData/>
  </xdr:twoCellAnchor>
  <xdr:twoCellAnchor>
    <xdr:from>
      <xdr:col>0</xdr:col>
      <xdr:colOff>235857</xdr:colOff>
      <xdr:row>19</xdr:row>
      <xdr:rowOff>18145</xdr:rowOff>
    </xdr:from>
    <xdr:to>
      <xdr:col>1</xdr:col>
      <xdr:colOff>1632857</xdr:colOff>
      <xdr:row>19</xdr:row>
      <xdr:rowOff>1131151</xdr:rowOff>
    </xdr:to>
    <xdr:pic>
      <xdr:nvPicPr>
        <xdr:cNvPr id="13" name="Picture 12">
          <a:extLst>
            <a:ext uri="{FF2B5EF4-FFF2-40B4-BE49-F238E27FC236}">
              <a16:creationId xmlns:a16="http://schemas.microsoft.com/office/drawing/2014/main" id="{C994168B-B1A2-AB74-6439-03D909F4ACE7}"/>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689428" y="14949716"/>
          <a:ext cx="1669143" cy="1113006"/>
        </a:xfrm>
        <a:prstGeom prst="rect">
          <a:avLst/>
        </a:prstGeom>
      </xdr:spPr>
    </xdr:pic>
    <xdr:clientData/>
  </xdr:twoCellAnchor>
  <xdr:twoCellAnchor>
    <xdr:from>
      <xdr:col>0</xdr:col>
      <xdr:colOff>235857</xdr:colOff>
      <xdr:row>20</xdr:row>
      <xdr:rowOff>18145</xdr:rowOff>
    </xdr:from>
    <xdr:to>
      <xdr:col>1</xdr:col>
      <xdr:colOff>1652158</xdr:colOff>
      <xdr:row>21</xdr:row>
      <xdr:rowOff>1</xdr:rowOff>
    </xdr:to>
    <xdr:pic>
      <xdr:nvPicPr>
        <xdr:cNvPr id="14" name="Picture 13">
          <a:extLst>
            <a:ext uri="{FF2B5EF4-FFF2-40B4-BE49-F238E27FC236}">
              <a16:creationId xmlns:a16="http://schemas.microsoft.com/office/drawing/2014/main" id="{9D2937FE-7BE1-B67A-C4AF-D0B75AA071C0}"/>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689428" y="16092716"/>
          <a:ext cx="1688444" cy="1124856"/>
        </a:xfrm>
        <a:prstGeom prst="rect">
          <a:avLst/>
        </a:prstGeom>
      </xdr:spPr>
    </xdr:pic>
    <xdr:clientData/>
  </xdr:twoCellAnchor>
  <xdr:twoCellAnchor>
    <xdr:from>
      <xdr:col>0</xdr:col>
      <xdr:colOff>217715</xdr:colOff>
      <xdr:row>21</xdr:row>
      <xdr:rowOff>18144</xdr:rowOff>
    </xdr:from>
    <xdr:to>
      <xdr:col>2</xdr:col>
      <xdr:colOff>1</xdr:colOff>
      <xdr:row>22</xdr:row>
      <xdr:rowOff>24438</xdr:rowOff>
    </xdr:to>
    <xdr:pic>
      <xdr:nvPicPr>
        <xdr:cNvPr id="15" name="Picture 14">
          <a:extLst>
            <a:ext uri="{FF2B5EF4-FFF2-40B4-BE49-F238E27FC236}">
              <a16:creationId xmlns:a16="http://schemas.microsoft.com/office/drawing/2014/main" id="{69927103-6DFB-6976-290C-540059B8149C}"/>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671286" y="17235715"/>
          <a:ext cx="1723572" cy="1149294"/>
        </a:xfrm>
        <a:prstGeom prst="rect">
          <a:avLst/>
        </a:prstGeom>
      </xdr:spPr>
    </xdr:pic>
    <xdr:clientData/>
  </xdr:twoCellAnchor>
  <xdr:twoCellAnchor>
    <xdr:from>
      <xdr:col>0</xdr:col>
      <xdr:colOff>217715</xdr:colOff>
      <xdr:row>22</xdr:row>
      <xdr:rowOff>36286</xdr:rowOff>
    </xdr:from>
    <xdr:to>
      <xdr:col>1</xdr:col>
      <xdr:colOff>1632857</xdr:colOff>
      <xdr:row>23</xdr:row>
      <xdr:rowOff>18143</xdr:rowOff>
    </xdr:to>
    <xdr:pic>
      <xdr:nvPicPr>
        <xdr:cNvPr id="16" name="Picture 15">
          <a:extLst>
            <a:ext uri="{FF2B5EF4-FFF2-40B4-BE49-F238E27FC236}">
              <a16:creationId xmlns:a16="http://schemas.microsoft.com/office/drawing/2014/main" id="{DE0EB9C3-0944-6BD4-2592-5FE6CBF707C9}"/>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671286" y="18396857"/>
          <a:ext cx="1687285" cy="1124857"/>
        </a:xfrm>
        <a:prstGeom prst="rect">
          <a:avLst/>
        </a:prstGeom>
      </xdr:spPr>
    </xdr:pic>
    <xdr:clientData/>
  </xdr:twoCellAnchor>
  <xdr:twoCellAnchor>
    <xdr:from>
      <xdr:col>0</xdr:col>
      <xdr:colOff>235857</xdr:colOff>
      <xdr:row>23</xdr:row>
      <xdr:rowOff>1</xdr:rowOff>
    </xdr:from>
    <xdr:to>
      <xdr:col>2</xdr:col>
      <xdr:colOff>18143</xdr:colOff>
      <xdr:row>24</xdr:row>
      <xdr:rowOff>6049</xdr:rowOff>
    </xdr:to>
    <xdr:pic>
      <xdr:nvPicPr>
        <xdr:cNvPr id="17" name="Picture 16">
          <a:extLst>
            <a:ext uri="{FF2B5EF4-FFF2-40B4-BE49-F238E27FC236}">
              <a16:creationId xmlns:a16="http://schemas.microsoft.com/office/drawing/2014/main" id="{EE42E4C7-BD47-817A-C301-C3E98EF7D6B6}"/>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689428" y="19503572"/>
          <a:ext cx="1723572" cy="1149048"/>
        </a:xfrm>
        <a:prstGeom prst="rect">
          <a:avLst/>
        </a:prstGeom>
      </xdr:spPr>
    </xdr:pic>
    <xdr:clientData/>
  </xdr:twoCellAnchor>
  <xdr:twoCellAnchor>
    <xdr:from>
      <xdr:col>0</xdr:col>
      <xdr:colOff>217715</xdr:colOff>
      <xdr:row>24</xdr:row>
      <xdr:rowOff>36287</xdr:rowOff>
    </xdr:from>
    <xdr:to>
      <xdr:col>1</xdr:col>
      <xdr:colOff>1614715</xdr:colOff>
      <xdr:row>25</xdr:row>
      <xdr:rowOff>5802</xdr:rowOff>
    </xdr:to>
    <xdr:pic>
      <xdr:nvPicPr>
        <xdr:cNvPr id="18" name="Picture 17">
          <a:extLst>
            <a:ext uri="{FF2B5EF4-FFF2-40B4-BE49-F238E27FC236}">
              <a16:creationId xmlns:a16="http://schemas.microsoft.com/office/drawing/2014/main" id="{D9D3F8A6-AEDF-DEF5-5419-A2831F384592}"/>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671286" y="20682858"/>
          <a:ext cx="1669143" cy="1112515"/>
        </a:xfrm>
        <a:prstGeom prst="rect">
          <a:avLst/>
        </a:prstGeom>
      </xdr:spPr>
    </xdr:pic>
    <xdr:clientData/>
  </xdr:twoCellAnchor>
  <xdr:twoCellAnchor>
    <xdr:from>
      <xdr:col>1</xdr:col>
      <xdr:colOff>0</xdr:colOff>
      <xdr:row>25</xdr:row>
      <xdr:rowOff>1</xdr:rowOff>
    </xdr:from>
    <xdr:to>
      <xdr:col>1</xdr:col>
      <xdr:colOff>1651000</xdr:colOff>
      <xdr:row>25</xdr:row>
      <xdr:rowOff>1100668</xdr:rowOff>
    </xdr:to>
    <xdr:pic>
      <xdr:nvPicPr>
        <xdr:cNvPr id="19" name="Picture 18">
          <a:extLst>
            <a:ext uri="{FF2B5EF4-FFF2-40B4-BE49-F238E27FC236}">
              <a16:creationId xmlns:a16="http://schemas.microsoft.com/office/drawing/2014/main" id="{A927E560-7996-78D2-9239-3FCF1FA82F87}"/>
            </a:ext>
          </a:extLst>
        </xdr:cNvPr>
        <xdr:cNvPicPr>
          <a:picLocks noChangeAspect="1"/>
        </xdr:cNvPicPr>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xfrm>
          <a:off x="725714" y="21789572"/>
          <a:ext cx="1651000" cy="1100667"/>
        </a:xfrm>
        <a:prstGeom prst="rect">
          <a:avLst/>
        </a:prstGeom>
      </xdr:spPr>
    </xdr:pic>
    <xdr:clientData/>
  </xdr:twoCellAnchor>
  <xdr:twoCellAnchor>
    <xdr:from>
      <xdr:col>0</xdr:col>
      <xdr:colOff>235858</xdr:colOff>
      <xdr:row>26</xdr:row>
      <xdr:rowOff>72572</xdr:rowOff>
    </xdr:from>
    <xdr:to>
      <xdr:col>1</xdr:col>
      <xdr:colOff>1542143</xdr:colOff>
      <xdr:row>26</xdr:row>
      <xdr:rowOff>1125080</xdr:rowOff>
    </xdr:to>
    <xdr:pic>
      <xdr:nvPicPr>
        <xdr:cNvPr id="20" name="Picture 19">
          <a:extLst>
            <a:ext uri="{FF2B5EF4-FFF2-40B4-BE49-F238E27FC236}">
              <a16:creationId xmlns:a16="http://schemas.microsoft.com/office/drawing/2014/main" id="{88F52421-5439-61D2-9968-63B803CC28FE}"/>
            </a:ext>
          </a:extLst>
        </xdr:cNvPr>
        <xdr:cNvPicPr>
          <a:picLocks noChangeAspect="1"/>
        </xdr:cNvPicPr>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xfrm>
          <a:off x="689429" y="23005143"/>
          <a:ext cx="1578428" cy="1052508"/>
        </a:xfrm>
        <a:prstGeom prst="rect">
          <a:avLst/>
        </a:prstGeom>
      </xdr:spPr>
    </xdr:pic>
    <xdr:clientData/>
  </xdr:twoCellAnchor>
  <xdr:twoCellAnchor>
    <xdr:from>
      <xdr:col>0</xdr:col>
      <xdr:colOff>253999</xdr:colOff>
      <xdr:row>27</xdr:row>
      <xdr:rowOff>36287</xdr:rowOff>
    </xdr:from>
    <xdr:to>
      <xdr:col>1</xdr:col>
      <xdr:colOff>1632857</xdr:colOff>
      <xdr:row>27</xdr:row>
      <xdr:rowOff>1137508</xdr:rowOff>
    </xdr:to>
    <xdr:pic>
      <xdr:nvPicPr>
        <xdr:cNvPr id="21" name="Picture 20">
          <a:extLst>
            <a:ext uri="{FF2B5EF4-FFF2-40B4-BE49-F238E27FC236}">
              <a16:creationId xmlns:a16="http://schemas.microsoft.com/office/drawing/2014/main" id="{1EE4790D-6B6E-1F95-3959-F6F38FF4D287}"/>
            </a:ext>
          </a:extLst>
        </xdr:cNvPr>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xfrm>
          <a:off x="707570" y="24111858"/>
          <a:ext cx="1651001" cy="1101221"/>
        </a:xfrm>
        <a:prstGeom prst="rect">
          <a:avLst/>
        </a:prstGeom>
      </xdr:spPr>
    </xdr:pic>
    <xdr:clientData/>
  </xdr:twoCellAnchor>
  <xdr:twoCellAnchor>
    <xdr:from>
      <xdr:col>0</xdr:col>
      <xdr:colOff>272142</xdr:colOff>
      <xdr:row>28</xdr:row>
      <xdr:rowOff>36286</xdr:rowOff>
    </xdr:from>
    <xdr:to>
      <xdr:col>1</xdr:col>
      <xdr:colOff>1633235</xdr:colOff>
      <xdr:row>28</xdr:row>
      <xdr:rowOff>1124858</xdr:rowOff>
    </xdr:to>
    <xdr:pic>
      <xdr:nvPicPr>
        <xdr:cNvPr id="22" name="Picture 21">
          <a:extLst>
            <a:ext uri="{FF2B5EF4-FFF2-40B4-BE49-F238E27FC236}">
              <a16:creationId xmlns:a16="http://schemas.microsoft.com/office/drawing/2014/main" id="{E236BA81-7849-A9BF-B3B3-E86A0EE218E4}"/>
            </a:ext>
          </a:extLst>
        </xdr:cNvPr>
        <xdr:cNvPicPr>
          <a:picLocks noChangeAspect="1"/>
        </xdr:cNvPicPr>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xfrm>
          <a:off x="725713" y="25254857"/>
          <a:ext cx="1633236" cy="1088572"/>
        </a:xfrm>
        <a:prstGeom prst="rect">
          <a:avLst/>
        </a:prstGeom>
      </xdr:spPr>
    </xdr:pic>
    <xdr:clientData/>
  </xdr:twoCellAnchor>
  <xdr:twoCellAnchor>
    <xdr:from>
      <xdr:col>0</xdr:col>
      <xdr:colOff>235858</xdr:colOff>
      <xdr:row>29</xdr:row>
      <xdr:rowOff>18143</xdr:rowOff>
    </xdr:from>
    <xdr:to>
      <xdr:col>1</xdr:col>
      <xdr:colOff>1632857</xdr:colOff>
      <xdr:row>29</xdr:row>
      <xdr:rowOff>1130227</xdr:rowOff>
    </xdr:to>
    <xdr:pic>
      <xdr:nvPicPr>
        <xdr:cNvPr id="23" name="Picture 22">
          <a:extLst>
            <a:ext uri="{FF2B5EF4-FFF2-40B4-BE49-F238E27FC236}">
              <a16:creationId xmlns:a16="http://schemas.microsoft.com/office/drawing/2014/main" id="{668211ED-A64A-CA40-F822-989191DA8750}"/>
            </a:ext>
          </a:extLst>
        </xdr:cNvPr>
        <xdr:cNvPicPr>
          <a:picLocks noChangeAspect="1"/>
        </xdr:cNvPicPr>
      </xdr:nvPicPr>
      <xdr:blipFill>
        <a:blip xmlns:r="http://schemas.openxmlformats.org/officeDocument/2006/relationships" r:embed="rId22" cstate="screen">
          <a:extLst>
            <a:ext uri="{28A0092B-C50C-407E-A947-70E740481C1C}">
              <a14:useLocalDpi xmlns:a14="http://schemas.microsoft.com/office/drawing/2010/main"/>
            </a:ext>
          </a:extLst>
        </a:blip>
        <a:stretch>
          <a:fillRect/>
        </a:stretch>
      </xdr:blipFill>
      <xdr:spPr>
        <a:xfrm>
          <a:off x="689429" y="26379714"/>
          <a:ext cx="1669142" cy="1112084"/>
        </a:xfrm>
        <a:prstGeom prst="rect">
          <a:avLst/>
        </a:prstGeom>
      </xdr:spPr>
    </xdr:pic>
    <xdr:clientData/>
  </xdr:twoCellAnchor>
  <xdr:twoCellAnchor>
    <xdr:from>
      <xdr:col>0</xdr:col>
      <xdr:colOff>254001</xdr:colOff>
      <xdr:row>30</xdr:row>
      <xdr:rowOff>54427</xdr:rowOff>
    </xdr:from>
    <xdr:to>
      <xdr:col>1</xdr:col>
      <xdr:colOff>1542143</xdr:colOff>
      <xdr:row>30</xdr:row>
      <xdr:rowOff>1094617</xdr:rowOff>
    </xdr:to>
    <xdr:pic>
      <xdr:nvPicPr>
        <xdr:cNvPr id="24" name="Picture 23">
          <a:extLst>
            <a:ext uri="{FF2B5EF4-FFF2-40B4-BE49-F238E27FC236}">
              <a16:creationId xmlns:a16="http://schemas.microsoft.com/office/drawing/2014/main" id="{E726A5EA-93EE-0E61-E9B7-5A73D445A889}"/>
            </a:ext>
          </a:extLst>
        </xdr:cNvPr>
        <xdr:cNvPicPr>
          <a:picLocks noChangeAspect="1"/>
        </xdr:cNvPicPr>
      </xdr:nvPicPr>
      <xdr:blipFill>
        <a:blip xmlns:r="http://schemas.openxmlformats.org/officeDocument/2006/relationships" r:embed="rId23" cstate="screen">
          <a:extLst>
            <a:ext uri="{28A0092B-C50C-407E-A947-70E740481C1C}">
              <a14:useLocalDpi xmlns:a14="http://schemas.microsoft.com/office/drawing/2010/main"/>
            </a:ext>
          </a:extLst>
        </a:blip>
        <a:stretch>
          <a:fillRect/>
        </a:stretch>
      </xdr:blipFill>
      <xdr:spPr>
        <a:xfrm>
          <a:off x="707572" y="27558998"/>
          <a:ext cx="1560285" cy="1040190"/>
        </a:xfrm>
        <a:prstGeom prst="rect">
          <a:avLst/>
        </a:prstGeom>
      </xdr:spPr>
    </xdr:pic>
    <xdr:clientData/>
  </xdr:twoCellAnchor>
  <xdr:twoCellAnchor>
    <xdr:from>
      <xdr:col>0</xdr:col>
      <xdr:colOff>217715</xdr:colOff>
      <xdr:row>31</xdr:row>
      <xdr:rowOff>36286</xdr:rowOff>
    </xdr:from>
    <xdr:to>
      <xdr:col>1</xdr:col>
      <xdr:colOff>1614715</xdr:colOff>
      <xdr:row>32</xdr:row>
      <xdr:rowOff>6321</xdr:rowOff>
    </xdr:to>
    <xdr:pic>
      <xdr:nvPicPr>
        <xdr:cNvPr id="25" name="Picture 24">
          <a:extLst>
            <a:ext uri="{FF2B5EF4-FFF2-40B4-BE49-F238E27FC236}">
              <a16:creationId xmlns:a16="http://schemas.microsoft.com/office/drawing/2014/main" id="{70EA1429-82E7-7617-4A24-C438AE6D3C88}"/>
            </a:ext>
          </a:extLst>
        </xdr:cNvPr>
        <xdr:cNvPicPr>
          <a:picLocks noChangeAspect="1"/>
        </xdr:cNvPicPr>
      </xdr:nvPicPr>
      <xdr:blipFill>
        <a:blip xmlns:r="http://schemas.openxmlformats.org/officeDocument/2006/relationships" r:embed="rId24" cstate="screen">
          <a:extLst>
            <a:ext uri="{28A0092B-C50C-407E-A947-70E740481C1C}">
              <a14:useLocalDpi xmlns:a14="http://schemas.microsoft.com/office/drawing/2010/main"/>
            </a:ext>
          </a:extLst>
        </a:blip>
        <a:stretch>
          <a:fillRect/>
        </a:stretch>
      </xdr:blipFill>
      <xdr:spPr>
        <a:xfrm>
          <a:off x="671286" y="28683857"/>
          <a:ext cx="1669143" cy="1113035"/>
        </a:xfrm>
        <a:prstGeom prst="rect">
          <a:avLst/>
        </a:prstGeom>
      </xdr:spPr>
    </xdr:pic>
    <xdr:clientData/>
  </xdr:twoCellAnchor>
  <xdr:twoCellAnchor>
    <xdr:from>
      <xdr:col>1</xdr:col>
      <xdr:colOff>1</xdr:colOff>
      <xdr:row>32</xdr:row>
      <xdr:rowOff>36287</xdr:rowOff>
    </xdr:from>
    <xdr:to>
      <xdr:col>1</xdr:col>
      <xdr:colOff>1651000</xdr:colOff>
      <xdr:row>32</xdr:row>
      <xdr:rowOff>1137229</xdr:rowOff>
    </xdr:to>
    <xdr:pic>
      <xdr:nvPicPr>
        <xdr:cNvPr id="26" name="Picture 25">
          <a:extLst>
            <a:ext uri="{FF2B5EF4-FFF2-40B4-BE49-F238E27FC236}">
              <a16:creationId xmlns:a16="http://schemas.microsoft.com/office/drawing/2014/main" id="{004A4211-7D03-C5A2-6B4E-ACD1A42A3B32}"/>
            </a:ext>
          </a:extLst>
        </xdr:cNvPr>
        <xdr:cNvPicPr>
          <a:picLocks noChangeAspect="1"/>
        </xdr:cNvPicPr>
      </xdr:nvPicPr>
      <xdr:blipFill>
        <a:blip xmlns:r="http://schemas.openxmlformats.org/officeDocument/2006/relationships" r:embed="rId25" cstate="screen">
          <a:extLst>
            <a:ext uri="{28A0092B-C50C-407E-A947-70E740481C1C}">
              <a14:useLocalDpi xmlns:a14="http://schemas.microsoft.com/office/drawing/2010/main"/>
            </a:ext>
          </a:extLst>
        </a:blip>
        <a:stretch>
          <a:fillRect/>
        </a:stretch>
      </xdr:blipFill>
      <xdr:spPr>
        <a:xfrm>
          <a:off x="725715" y="29826858"/>
          <a:ext cx="1650999" cy="1100942"/>
        </a:xfrm>
        <a:prstGeom prst="rect">
          <a:avLst/>
        </a:prstGeom>
      </xdr:spPr>
    </xdr:pic>
    <xdr:clientData/>
  </xdr:twoCellAnchor>
  <xdr:twoCellAnchor>
    <xdr:from>
      <xdr:col>0</xdr:col>
      <xdr:colOff>235857</xdr:colOff>
      <xdr:row>33</xdr:row>
      <xdr:rowOff>18144</xdr:rowOff>
    </xdr:from>
    <xdr:to>
      <xdr:col>1</xdr:col>
      <xdr:colOff>1632858</xdr:colOff>
      <xdr:row>33</xdr:row>
      <xdr:rowOff>1130907</xdr:rowOff>
    </xdr:to>
    <xdr:pic>
      <xdr:nvPicPr>
        <xdr:cNvPr id="27" name="Picture 26">
          <a:extLst>
            <a:ext uri="{FF2B5EF4-FFF2-40B4-BE49-F238E27FC236}">
              <a16:creationId xmlns:a16="http://schemas.microsoft.com/office/drawing/2014/main" id="{C9807445-D77D-EBF2-AE8A-3D75C1A4E244}"/>
            </a:ext>
          </a:extLst>
        </xdr:cNvPr>
        <xdr:cNvPicPr>
          <a:picLocks noChangeAspect="1"/>
        </xdr:cNvPicPr>
      </xdr:nvPicPr>
      <xdr:blipFill>
        <a:blip xmlns:r="http://schemas.openxmlformats.org/officeDocument/2006/relationships" r:embed="rId26" cstate="screen">
          <a:extLst>
            <a:ext uri="{28A0092B-C50C-407E-A947-70E740481C1C}">
              <a14:useLocalDpi xmlns:a14="http://schemas.microsoft.com/office/drawing/2010/main"/>
            </a:ext>
          </a:extLst>
        </a:blip>
        <a:stretch>
          <a:fillRect/>
        </a:stretch>
      </xdr:blipFill>
      <xdr:spPr>
        <a:xfrm>
          <a:off x="689428" y="30951715"/>
          <a:ext cx="1669144" cy="1112763"/>
        </a:xfrm>
        <a:prstGeom prst="rect">
          <a:avLst/>
        </a:prstGeom>
      </xdr:spPr>
    </xdr:pic>
    <xdr:clientData/>
  </xdr:twoCellAnchor>
  <xdr:twoCellAnchor editAs="oneCell">
    <xdr:from>
      <xdr:col>1</xdr:col>
      <xdr:colOff>619125</xdr:colOff>
      <xdr:row>1</xdr:row>
      <xdr:rowOff>63500</xdr:rowOff>
    </xdr:from>
    <xdr:to>
      <xdr:col>2</xdr:col>
      <xdr:colOff>181430</xdr:colOff>
      <xdr:row>4</xdr:row>
      <xdr:rowOff>46214</xdr:rowOff>
    </xdr:to>
    <xdr:pic>
      <xdr:nvPicPr>
        <xdr:cNvPr id="28" name="Picture 27">
          <a:extLst>
            <a:ext uri="{FF2B5EF4-FFF2-40B4-BE49-F238E27FC236}">
              <a16:creationId xmlns:a16="http://schemas.microsoft.com/office/drawing/2014/main" id="{26F8B062-B7FE-9F47-B0BD-1B7578459898}"/>
            </a:ext>
          </a:extLst>
        </xdr:cNvPr>
        <xdr:cNvPicPr>
          <a:picLocks noChangeAspect="1"/>
        </xdr:cNvPicPr>
      </xdr:nvPicPr>
      <xdr:blipFill rotWithShape="1">
        <a:blip xmlns:r="http://schemas.openxmlformats.org/officeDocument/2006/relationships" r:embed="rId27" cstate="email">
          <a:extLst>
            <a:ext uri="{28A0092B-C50C-407E-A947-70E740481C1C}">
              <a14:useLocalDpi xmlns:a14="http://schemas.microsoft.com/office/drawing/2010/main"/>
            </a:ext>
          </a:extLst>
        </a:blip>
        <a:srcRect/>
        <a:stretch/>
      </xdr:blipFill>
      <xdr:spPr>
        <a:xfrm>
          <a:off x="1349375" y="539750"/>
          <a:ext cx="1118055" cy="10463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6</xdr:col>
      <xdr:colOff>1485900</xdr:colOff>
      <xdr:row>2</xdr:row>
      <xdr:rowOff>345957</xdr:rowOff>
    </xdr:from>
    <xdr:ext cx="2229486" cy="780320"/>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6642100" y="1196857"/>
          <a:ext cx="2229486" cy="780320"/>
        </a:xfrm>
        <a:prstGeom prst="rect">
          <a:avLst/>
        </a:prstGeom>
      </xdr:spPr>
    </xdr:pic>
    <xdr:clientData/>
  </xdr:oneCellAnchor>
  <xdr:twoCellAnchor>
    <xdr:from>
      <xdr:col>2</xdr:col>
      <xdr:colOff>22135</xdr:colOff>
      <xdr:row>72</xdr:row>
      <xdr:rowOff>49620</xdr:rowOff>
    </xdr:from>
    <xdr:to>
      <xdr:col>2</xdr:col>
      <xdr:colOff>1658575</xdr:colOff>
      <xdr:row>72</xdr:row>
      <xdr:rowOff>1127668</xdr:rowOff>
    </xdr:to>
    <xdr:pic>
      <xdr:nvPicPr>
        <xdr:cNvPr id="28" name="Picture 27">
          <a:extLst>
            <a:ext uri="{FF2B5EF4-FFF2-40B4-BE49-F238E27FC236}">
              <a16:creationId xmlns:a16="http://schemas.microsoft.com/office/drawing/2014/main" id="{3C2D667B-9206-4D4F-B1E4-2AAE081B43A8}"/>
            </a:ext>
          </a:extLst>
        </xdr:cNvPr>
        <xdr:cNvPicPr>
          <a:picLocks noChangeAspect="1"/>
        </xdr:cNvPicPr>
      </xdr:nvPicPr>
      <xdr:blipFill>
        <a:blip xmlns:r="http://schemas.openxmlformats.org/officeDocument/2006/relationships" r:embed="rId2"/>
        <a:stretch>
          <a:fillRect/>
        </a:stretch>
      </xdr:blipFill>
      <xdr:spPr>
        <a:xfrm>
          <a:off x="1133385" y="51040120"/>
          <a:ext cx="1626915" cy="1066618"/>
        </a:xfrm>
        <a:prstGeom prst="rect">
          <a:avLst/>
        </a:prstGeom>
      </xdr:spPr>
    </xdr:pic>
    <xdr:clientData/>
  </xdr:twoCellAnchor>
  <xdr:twoCellAnchor>
    <xdr:from>
      <xdr:col>2</xdr:col>
      <xdr:colOff>131764</xdr:colOff>
      <xdr:row>42</xdr:row>
      <xdr:rowOff>1114723</xdr:rowOff>
    </xdr:from>
    <xdr:to>
      <xdr:col>2</xdr:col>
      <xdr:colOff>1623059</xdr:colOff>
      <xdr:row>43</xdr:row>
      <xdr:rowOff>1104901</xdr:rowOff>
    </xdr:to>
    <xdr:pic>
      <xdr:nvPicPr>
        <xdr:cNvPr id="35" name="Slika 34">
          <a:extLst>
            <a:ext uri="{FF2B5EF4-FFF2-40B4-BE49-F238E27FC236}">
              <a16:creationId xmlns:a16="http://schemas.microsoft.com/office/drawing/2014/main" id="{9B052D3F-3668-41AD-AA41-310C45861388}"/>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1236664" y="66557823"/>
          <a:ext cx="1491295" cy="1133178"/>
        </a:xfrm>
        <a:prstGeom prst="rect">
          <a:avLst/>
        </a:prstGeom>
      </xdr:spPr>
    </xdr:pic>
    <xdr:clientData/>
  </xdr:twoCellAnchor>
  <xdr:twoCellAnchor>
    <xdr:from>
      <xdr:col>2</xdr:col>
      <xdr:colOff>257630</xdr:colOff>
      <xdr:row>77</xdr:row>
      <xdr:rowOff>1115777</xdr:rowOff>
    </xdr:from>
    <xdr:to>
      <xdr:col>2</xdr:col>
      <xdr:colOff>1503407</xdr:colOff>
      <xdr:row>78</xdr:row>
      <xdr:rowOff>1130300</xdr:rowOff>
    </xdr:to>
    <xdr:pic>
      <xdr:nvPicPr>
        <xdr:cNvPr id="59" name="Slika 58">
          <a:extLst>
            <a:ext uri="{FF2B5EF4-FFF2-40B4-BE49-F238E27FC236}">
              <a16:creationId xmlns:a16="http://schemas.microsoft.com/office/drawing/2014/main" id="{D86D359D-C68D-49CA-B33D-6F7E9411663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1362530" y="106055877"/>
          <a:ext cx="1245777" cy="1157523"/>
        </a:xfrm>
        <a:prstGeom prst="rect">
          <a:avLst/>
        </a:prstGeom>
      </xdr:spPr>
    </xdr:pic>
    <xdr:clientData/>
  </xdr:twoCellAnchor>
  <xdr:twoCellAnchor>
    <xdr:from>
      <xdr:col>2</xdr:col>
      <xdr:colOff>154215</xdr:colOff>
      <xdr:row>268</xdr:row>
      <xdr:rowOff>1129312</xdr:rowOff>
    </xdr:from>
    <xdr:to>
      <xdr:col>2</xdr:col>
      <xdr:colOff>1602467</xdr:colOff>
      <xdr:row>269</xdr:row>
      <xdr:rowOff>1130300</xdr:rowOff>
    </xdr:to>
    <xdr:pic>
      <xdr:nvPicPr>
        <xdr:cNvPr id="133" name="Slika 132">
          <a:extLst>
            <a:ext uri="{FF2B5EF4-FFF2-40B4-BE49-F238E27FC236}">
              <a16:creationId xmlns:a16="http://schemas.microsoft.com/office/drawing/2014/main" id="{F331EC72-3EF8-436C-B64A-9D22C796772E}"/>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1259115" y="320826412"/>
          <a:ext cx="1448252" cy="1143988"/>
        </a:xfrm>
        <a:prstGeom prst="rect">
          <a:avLst/>
        </a:prstGeom>
      </xdr:spPr>
    </xdr:pic>
    <xdr:clientData/>
  </xdr:twoCellAnchor>
  <xdr:twoCellAnchor>
    <xdr:from>
      <xdr:col>2</xdr:col>
      <xdr:colOff>111126</xdr:colOff>
      <xdr:row>256</xdr:row>
      <xdr:rowOff>0</xdr:rowOff>
    </xdr:from>
    <xdr:to>
      <xdr:col>2</xdr:col>
      <xdr:colOff>1508126</xdr:colOff>
      <xdr:row>256</xdr:row>
      <xdr:rowOff>0</xdr:rowOff>
    </xdr:to>
    <xdr:pic>
      <xdr:nvPicPr>
        <xdr:cNvPr id="128" name="Slika 127">
          <a:extLst>
            <a:ext uri="{FF2B5EF4-FFF2-40B4-BE49-F238E27FC236}">
              <a16:creationId xmlns:a16="http://schemas.microsoft.com/office/drawing/2014/main" id="{B2CBCF87-9522-4FB1-B4CD-353024E17D8F}"/>
            </a:ext>
          </a:extLst>
        </xdr:cNvPr>
        <xdr:cNvPicPr>
          <a:picLocks noChangeAspect="1"/>
        </xdr:cNvPicPr>
      </xdr:nvPicPr>
      <xdr:blipFill>
        <a:blip xmlns:r="http://schemas.openxmlformats.org/officeDocument/2006/relationships" r:embed="rId6"/>
        <a:stretch>
          <a:fillRect/>
        </a:stretch>
      </xdr:blipFill>
      <xdr:spPr>
        <a:xfrm>
          <a:off x="952501" y="154099506"/>
          <a:ext cx="1397000" cy="666082"/>
        </a:xfrm>
        <a:prstGeom prst="rect">
          <a:avLst/>
        </a:prstGeom>
      </xdr:spPr>
    </xdr:pic>
    <xdr:clientData/>
  </xdr:twoCellAnchor>
  <xdr:twoCellAnchor>
    <xdr:from>
      <xdr:col>2</xdr:col>
      <xdr:colOff>63837</xdr:colOff>
      <xdr:row>120</xdr:row>
      <xdr:rowOff>202746</xdr:rowOff>
    </xdr:from>
    <xdr:to>
      <xdr:col>2</xdr:col>
      <xdr:colOff>1635472</xdr:colOff>
      <xdr:row>120</xdr:row>
      <xdr:rowOff>971368</xdr:rowOff>
    </xdr:to>
    <xdr:pic>
      <xdr:nvPicPr>
        <xdr:cNvPr id="138" name="Slika 137">
          <a:extLst>
            <a:ext uri="{FF2B5EF4-FFF2-40B4-BE49-F238E27FC236}">
              <a16:creationId xmlns:a16="http://schemas.microsoft.com/office/drawing/2014/main" id="{00702B74-BFA2-4A73-A648-B3917321842A}"/>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1175087" y="78752246"/>
          <a:ext cx="1571635" cy="762907"/>
        </a:xfrm>
        <a:prstGeom prst="rect">
          <a:avLst/>
        </a:prstGeom>
      </xdr:spPr>
    </xdr:pic>
    <xdr:clientData/>
  </xdr:twoCellAnchor>
  <xdr:twoCellAnchor>
    <xdr:from>
      <xdr:col>2</xdr:col>
      <xdr:colOff>16669</xdr:colOff>
      <xdr:row>8</xdr:row>
      <xdr:rowOff>24606</xdr:rowOff>
    </xdr:from>
    <xdr:to>
      <xdr:col>2</xdr:col>
      <xdr:colOff>1658144</xdr:colOff>
      <xdr:row>8</xdr:row>
      <xdr:rowOff>1119566</xdr:rowOff>
    </xdr:to>
    <xdr:pic>
      <xdr:nvPicPr>
        <xdr:cNvPr id="29" name="Picture 28">
          <a:extLst>
            <a:ext uri="{FF2B5EF4-FFF2-40B4-BE49-F238E27FC236}">
              <a16:creationId xmlns:a16="http://schemas.microsoft.com/office/drawing/2014/main" id="{50504CD4-CA2B-2A9A-C7E4-47078F2AAEBD}"/>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1127919" y="2882106"/>
          <a:ext cx="1631950" cy="1076545"/>
        </a:xfrm>
        <a:prstGeom prst="rect">
          <a:avLst/>
        </a:prstGeom>
      </xdr:spPr>
    </xdr:pic>
    <xdr:clientData/>
  </xdr:twoCellAnchor>
  <xdr:twoCellAnchor>
    <xdr:from>
      <xdr:col>1</xdr:col>
      <xdr:colOff>256118</xdr:colOff>
      <xdr:row>10</xdr:row>
      <xdr:rowOff>93133</xdr:rowOff>
    </xdr:from>
    <xdr:to>
      <xdr:col>3</xdr:col>
      <xdr:colOff>38196</xdr:colOff>
      <xdr:row>10</xdr:row>
      <xdr:rowOff>1139190</xdr:rowOff>
    </xdr:to>
    <xdr:pic>
      <xdr:nvPicPr>
        <xdr:cNvPr id="50" name="Picture 49">
          <a:extLst>
            <a:ext uri="{FF2B5EF4-FFF2-40B4-BE49-F238E27FC236}">
              <a16:creationId xmlns:a16="http://schemas.microsoft.com/office/drawing/2014/main" id="{CC9FA55D-FF92-FEE2-2A73-1DE7D3111DAF}"/>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1094318" y="5300133"/>
          <a:ext cx="1725178" cy="1133475"/>
        </a:xfrm>
        <a:prstGeom prst="rect">
          <a:avLst/>
        </a:prstGeom>
      </xdr:spPr>
    </xdr:pic>
    <xdr:clientData/>
  </xdr:twoCellAnchor>
  <xdr:twoCellAnchor>
    <xdr:from>
      <xdr:col>2</xdr:col>
      <xdr:colOff>11906</xdr:colOff>
      <xdr:row>12</xdr:row>
      <xdr:rowOff>29367</xdr:rowOff>
    </xdr:from>
    <xdr:to>
      <xdr:col>2</xdr:col>
      <xdr:colOff>1656274</xdr:colOff>
      <xdr:row>12</xdr:row>
      <xdr:rowOff>1135378</xdr:rowOff>
    </xdr:to>
    <xdr:pic>
      <xdr:nvPicPr>
        <xdr:cNvPr id="63" name="Picture 62">
          <a:extLst>
            <a:ext uri="{FF2B5EF4-FFF2-40B4-BE49-F238E27FC236}">
              <a16:creationId xmlns:a16="http://schemas.microsoft.com/office/drawing/2014/main" id="{876822C9-C746-A4C4-D913-5D3C979B5748}"/>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1116806" y="7522367"/>
          <a:ext cx="1653893" cy="1113631"/>
        </a:xfrm>
        <a:prstGeom prst="rect">
          <a:avLst/>
        </a:prstGeom>
      </xdr:spPr>
    </xdr:pic>
    <xdr:clientData/>
  </xdr:twoCellAnchor>
  <xdr:twoCellAnchor>
    <xdr:from>
      <xdr:col>1</xdr:col>
      <xdr:colOff>216694</xdr:colOff>
      <xdr:row>14</xdr:row>
      <xdr:rowOff>18255</xdr:rowOff>
    </xdr:from>
    <xdr:to>
      <xdr:col>3</xdr:col>
      <xdr:colOff>16940</xdr:colOff>
      <xdr:row>14</xdr:row>
      <xdr:rowOff>1117600</xdr:rowOff>
    </xdr:to>
    <xdr:pic>
      <xdr:nvPicPr>
        <xdr:cNvPr id="131" name="Picture 130">
          <a:extLst>
            <a:ext uri="{FF2B5EF4-FFF2-40B4-BE49-F238E27FC236}">
              <a16:creationId xmlns:a16="http://schemas.microsoft.com/office/drawing/2014/main" id="{CB65F2E2-19B2-FA8B-2C42-4D26748D5454}"/>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1054894" y="33965355"/>
          <a:ext cx="1743346" cy="1099345"/>
        </a:xfrm>
        <a:prstGeom prst="rect">
          <a:avLst/>
        </a:prstGeom>
      </xdr:spPr>
    </xdr:pic>
    <xdr:clientData/>
  </xdr:twoCellAnchor>
  <xdr:twoCellAnchor>
    <xdr:from>
      <xdr:col>2</xdr:col>
      <xdr:colOff>30163</xdr:colOff>
      <xdr:row>16</xdr:row>
      <xdr:rowOff>14286</xdr:rowOff>
    </xdr:from>
    <xdr:to>
      <xdr:col>2</xdr:col>
      <xdr:colOff>1659890</xdr:colOff>
      <xdr:row>16</xdr:row>
      <xdr:rowOff>1106867</xdr:rowOff>
    </xdr:to>
    <xdr:pic>
      <xdr:nvPicPr>
        <xdr:cNvPr id="137" name="Picture 136">
          <a:extLst>
            <a:ext uri="{FF2B5EF4-FFF2-40B4-BE49-F238E27FC236}">
              <a16:creationId xmlns:a16="http://schemas.microsoft.com/office/drawing/2014/main" id="{7DF2654A-75F8-5C93-2125-2B20E48D2478}"/>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1141413" y="12015786"/>
          <a:ext cx="1633537" cy="1105281"/>
        </a:xfrm>
        <a:prstGeom prst="rect">
          <a:avLst/>
        </a:prstGeom>
      </xdr:spPr>
    </xdr:pic>
    <xdr:clientData/>
  </xdr:twoCellAnchor>
  <xdr:twoCellAnchor>
    <xdr:from>
      <xdr:col>2</xdr:col>
      <xdr:colOff>0</xdr:colOff>
      <xdr:row>18</xdr:row>
      <xdr:rowOff>11905</xdr:rowOff>
    </xdr:from>
    <xdr:to>
      <xdr:col>3</xdr:col>
      <xdr:colOff>60564</xdr:colOff>
      <xdr:row>19</xdr:row>
      <xdr:rowOff>0</xdr:rowOff>
    </xdr:to>
    <xdr:pic>
      <xdr:nvPicPr>
        <xdr:cNvPr id="142" name="Picture 141">
          <a:extLst>
            <a:ext uri="{FF2B5EF4-FFF2-40B4-BE49-F238E27FC236}">
              <a16:creationId xmlns:a16="http://schemas.microsoft.com/office/drawing/2014/main" id="{3E238144-F047-BCC9-751D-08174A9BD447}"/>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1100667" y="17305072"/>
          <a:ext cx="1739715" cy="1131095"/>
        </a:xfrm>
        <a:prstGeom prst="rect">
          <a:avLst/>
        </a:prstGeom>
      </xdr:spPr>
    </xdr:pic>
    <xdr:clientData/>
  </xdr:twoCellAnchor>
  <xdr:twoCellAnchor>
    <xdr:from>
      <xdr:col>2</xdr:col>
      <xdr:colOff>8731</xdr:colOff>
      <xdr:row>20</xdr:row>
      <xdr:rowOff>15080</xdr:rowOff>
    </xdr:from>
    <xdr:to>
      <xdr:col>2</xdr:col>
      <xdr:colOff>1653662</xdr:colOff>
      <xdr:row>20</xdr:row>
      <xdr:rowOff>1107280</xdr:rowOff>
    </xdr:to>
    <xdr:pic>
      <xdr:nvPicPr>
        <xdr:cNvPr id="147" name="Picture 146">
          <a:extLst>
            <a:ext uri="{FF2B5EF4-FFF2-40B4-BE49-F238E27FC236}">
              <a16:creationId xmlns:a16="http://schemas.microsoft.com/office/drawing/2014/main" id="{ACAB091F-473A-E675-24D0-D1E162DF5628}"/>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1119981" y="16588580"/>
          <a:ext cx="1648741" cy="1104900"/>
        </a:xfrm>
        <a:prstGeom prst="rect">
          <a:avLst/>
        </a:prstGeom>
      </xdr:spPr>
    </xdr:pic>
    <xdr:clientData/>
  </xdr:twoCellAnchor>
  <xdr:twoCellAnchor>
    <xdr:from>
      <xdr:col>1</xdr:col>
      <xdr:colOff>254000</xdr:colOff>
      <xdr:row>22</xdr:row>
      <xdr:rowOff>24606</xdr:rowOff>
    </xdr:from>
    <xdr:to>
      <xdr:col>2</xdr:col>
      <xdr:colOff>1659599</xdr:colOff>
      <xdr:row>22</xdr:row>
      <xdr:rowOff>1124744</xdr:rowOff>
    </xdr:to>
    <xdr:pic>
      <xdr:nvPicPr>
        <xdr:cNvPr id="150" name="Picture 149">
          <a:extLst>
            <a:ext uri="{FF2B5EF4-FFF2-40B4-BE49-F238E27FC236}">
              <a16:creationId xmlns:a16="http://schemas.microsoft.com/office/drawing/2014/main" id="{B08DCCE6-6344-CF0B-C54E-4CE7DBF4AB42}"/>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1095375" y="18884106"/>
          <a:ext cx="1683094" cy="1109663"/>
        </a:xfrm>
        <a:prstGeom prst="rect">
          <a:avLst/>
        </a:prstGeom>
      </xdr:spPr>
    </xdr:pic>
    <xdr:clientData/>
  </xdr:twoCellAnchor>
  <xdr:twoCellAnchor>
    <xdr:from>
      <xdr:col>2</xdr:col>
      <xdr:colOff>32976</xdr:colOff>
      <xdr:row>24</xdr:row>
      <xdr:rowOff>95251</xdr:rowOff>
    </xdr:from>
    <xdr:to>
      <xdr:col>2</xdr:col>
      <xdr:colOff>1617021</xdr:colOff>
      <xdr:row>25</xdr:row>
      <xdr:rowOff>0</xdr:rowOff>
    </xdr:to>
    <xdr:pic>
      <xdr:nvPicPr>
        <xdr:cNvPr id="167" name="Picture 166">
          <a:extLst>
            <a:ext uri="{FF2B5EF4-FFF2-40B4-BE49-F238E27FC236}">
              <a16:creationId xmlns:a16="http://schemas.microsoft.com/office/drawing/2014/main" id="{B667265F-48B9-FBF3-E029-E9AC13F3DFD9}"/>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1133643" y="21685251"/>
          <a:ext cx="1576425" cy="1061245"/>
        </a:xfrm>
        <a:prstGeom prst="rect">
          <a:avLst/>
        </a:prstGeom>
      </xdr:spPr>
    </xdr:pic>
    <xdr:clientData/>
  </xdr:twoCellAnchor>
  <xdr:twoCellAnchor>
    <xdr:from>
      <xdr:col>2</xdr:col>
      <xdr:colOff>27215</xdr:colOff>
      <xdr:row>66</xdr:row>
      <xdr:rowOff>29935</xdr:rowOff>
    </xdr:from>
    <xdr:to>
      <xdr:col>2</xdr:col>
      <xdr:colOff>1654595</xdr:colOff>
      <xdr:row>66</xdr:row>
      <xdr:rowOff>1101996</xdr:rowOff>
    </xdr:to>
    <xdr:pic>
      <xdr:nvPicPr>
        <xdr:cNvPr id="220" name="Picture 219">
          <a:extLst>
            <a:ext uri="{FF2B5EF4-FFF2-40B4-BE49-F238E27FC236}">
              <a16:creationId xmlns:a16="http://schemas.microsoft.com/office/drawing/2014/main" id="{764DA3F8-1DF2-8464-A7F8-6FE744900D5F}"/>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1138465" y="47591435"/>
          <a:ext cx="1631190" cy="1085396"/>
        </a:xfrm>
        <a:prstGeom prst="rect">
          <a:avLst/>
        </a:prstGeom>
      </xdr:spPr>
    </xdr:pic>
    <xdr:clientData/>
  </xdr:twoCellAnchor>
  <xdr:twoCellAnchor>
    <xdr:from>
      <xdr:col>2</xdr:col>
      <xdr:colOff>10433</xdr:colOff>
      <xdr:row>145</xdr:row>
      <xdr:rowOff>12246</xdr:rowOff>
    </xdr:from>
    <xdr:to>
      <xdr:col>2</xdr:col>
      <xdr:colOff>1658133</xdr:colOff>
      <xdr:row>145</xdr:row>
      <xdr:rowOff>1086212</xdr:rowOff>
    </xdr:to>
    <xdr:pic>
      <xdr:nvPicPr>
        <xdr:cNvPr id="272" name="Picture 271">
          <a:extLst>
            <a:ext uri="{FF2B5EF4-FFF2-40B4-BE49-F238E27FC236}">
              <a16:creationId xmlns:a16="http://schemas.microsoft.com/office/drawing/2014/main" id="{65707538-9E12-8654-3E35-46E1D844EE02}"/>
            </a:ext>
          </a:extLst>
        </xdr:cNvPr>
        <xdr:cNvPicPr>
          <a:picLocks noChangeAspect="1"/>
        </xdr:cNvPicPr>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xfrm>
          <a:off x="1121683" y="92912746"/>
          <a:ext cx="1637540" cy="1085396"/>
        </a:xfrm>
        <a:prstGeom prst="rect">
          <a:avLst/>
        </a:prstGeom>
      </xdr:spPr>
    </xdr:pic>
    <xdr:clientData/>
  </xdr:twoCellAnchor>
  <xdr:twoCellAnchor>
    <xdr:from>
      <xdr:col>1</xdr:col>
      <xdr:colOff>217261</xdr:colOff>
      <xdr:row>147</xdr:row>
      <xdr:rowOff>38100</xdr:rowOff>
    </xdr:from>
    <xdr:to>
      <xdr:col>3</xdr:col>
      <xdr:colOff>20456</xdr:colOff>
      <xdr:row>147</xdr:row>
      <xdr:rowOff>1130300</xdr:rowOff>
    </xdr:to>
    <xdr:pic>
      <xdr:nvPicPr>
        <xdr:cNvPr id="274" name="Picture 273">
          <a:extLst>
            <a:ext uri="{FF2B5EF4-FFF2-40B4-BE49-F238E27FC236}">
              <a16:creationId xmlns:a16="http://schemas.microsoft.com/office/drawing/2014/main" id="{C3BFAAD3-CA2A-C7E3-BC0C-AEE34E480755}"/>
            </a:ext>
          </a:extLst>
        </xdr:cNvPr>
        <xdr:cNvPicPr>
          <a:picLocks noChangeAspect="1"/>
        </xdr:cNvPicPr>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xfrm>
          <a:off x="1055461" y="183464200"/>
          <a:ext cx="1746295" cy="1092200"/>
        </a:xfrm>
        <a:prstGeom prst="rect">
          <a:avLst/>
        </a:prstGeom>
      </xdr:spPr>
    </xdr:pic>
    <xdr:clientData/>
  </xdr:twoCellAnchor>
  <xdr:twoCellAnchor>
    <xdr:from>
      <xdr:col>2</xdr:col>
      <xdr:colOff>7257</xdr:colOff>
      <xdr:row>162</xdr:row>
      <xdr:rowOff>22678</xdr:rowOff>
    </xdr:from>
    <xdr:to>
      <xdr:col>2</xdr:col>
      <xdr:colOff>1656933</xdr:colOff>
      <xdr:row>162</xdr:row>
      <xdr:rowOff>1125492</xdr:rowOff>
    </xdr:to>
    <xdr:pic>
      <xdr:nvPicPr>
        <xdr:cNvPr id="278" name="Picture 277">
          <a:extLst>
            <a:ext uri="{FF2B5EF4-FFF2-40B4-BE49-F238E27FC236}">
              <a16:creationId xmlns:a16="http://schemas.microsoft.com/office/drawing/2014/main" id="{D07FBD31-D211-2A85-951C-2E1A5C2E4517}"/>
            </a:ext>
          </a:extLst>
        </xdr:cNvPr>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xfrm>
          <a:off x="1118507" y="102702178"/>
          <a:ext cx="1661106" cy="1095829"/>
        </a:xfrm>
        <a:prstGeom prst="rect">
          <a:avLst/>
        </a:prstGeom>
      </xdr:spPr>
    </xdr:pic>
    <xdr:clientData/>
  </xdr:twoCellAnchor>
  <xdr:twoCellAnchor>
    <xdr:from>
      <xdr:col>2</xdr:col>
      <xdr:colOff>7258</xdr:colOff>
      <xdr:row>175</xdr:row>
      <xdr:rowOff>1136197</xdr:rowOff>
    </xdr:from>
    <xdr:to>
      <xdr:col>3</xdr:col>
      <xdr:colOff>18320</xdr:colOff>
      <xdr:row>176</xdr:row>
      <xdr:rowOff>1117600</xdr:rowOff>
    </xdr:to>
    <xdr:pic>
      <xdr:nvPicPr>
        <xdr:cNvPr id="292" name="Picture 291">
          <a:extLst>
            <a:ext uri="{FF2B5EF4-FFF2-40B4-BE49-F238E27FC236}">
              <a16:creationId xmlns:a16="http://schemas.microsoft.com/office/drawing/2014/main" id="{6C8B7FEA-7EF4-B220-C306-4FEF8EF405C2}"/>
            </a:ext>
          </a:extLst>
        </xdr:cNvPr>
        <xdr:cNvPicPr>
          <a:picLocks noChangeAspect="1"/>
        </xdr:cNvPicPr>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xfrm>
          <a:off x="1112158" y="216058297"/>
          <a:ext cx="1687462" cy="1124403"/>
        </a:xfrm>
        <a:prstGeom prst="rect">
          <a:avLst/>
        </a:prstGeom>
      </xdr:spPr>
    </xdr:pic>
    <xdr:clientData/>
  </xdr:twoCellAnchor>
  <xdr:twoCellAnchor>
    <xdr:from>
      <xdr:col>2</xdr:col>
      <xdr:colOff>16631</xdr:colOff>
      <xdr:row>226</xdr:row>
      <xdr:rowOff>29935</xdr:rowOff>
    </xdr:from>
    <xdr:to>
      <xdr:col>2</xdr:col>
      <xdr:colOff>1655203</xdr:colOff>
      <xdr:row>226</xdr:row>
      <xdr:rowOff>1117078</xdr:rowOff>
    </xdr:to>
    <xdr:pic>
      <xdr:nvPicPr>
        <xdr:cNvPr id="314" name="Picture 313">
          <a:extLst>
            <a:ext uri="{FF2B5EF4-FFF2-40B4-BE49-F238E27FC236}">
              <a16:creationId xmlns:a16="http://schemas.microsoft.com/office/drawing/2014/main" id="{A62C2DE1-020B-A7AC-FFC0-A9AC3EB6B49A}"/>
            </a:ext>
          </a:extLst>
        </xdr:cNvPr>
        <xdr:cNvPicPr>
          <a:picLocks noChangeAspect="1"/>
        </xdr:cNvPicPr>
      </xdr:nvPicPr>
      <xdr:blipFill>
        <a:blip xmlns:r="http://schemas.openxmlformats.org/officeDocument/2006/relationships" r:embed="rId22" cstate="screen">
          <a:extLst>
            <a:ext uri="{28A0092B-C50C-407E-A947-70E740481C1C}">
              <a14:useLocalDpi xmlns:a14="http://schemas.microsoft.com/office/drawing/2010/main"/>
            </a:ext>
          </a:extLst>
        </a:blip>
        <a:stretch>
          <a:fillRect/>
        </a:stretch>
      </xdr:blipFill>
      <xdr:spPr>
        <a:xfrm>
          <a:off x="1117298" y="147857935"/>
          <a:ext cx="1632857" cy="1102383"/>
        </a:xfrm>
        <a:prstGeom prst="rect">
          <a:avLst/>
        </a:prstGeom>
      </xdr:spPr>
    </xdr:pic>
    <xdr:clientData/>
  </xdr:twoCellAnchor>
  <xdr:twoCellAnchor>
    <xdr:from>
      <xdr:col>2</xdr:col>
      <xdr:colOff>43847</xdr:colOff>
      <xdr:row>231</xdr:row>
      <xdr:rowOff>1116239</xdr:rowOff>
    </xdr:from>
    <xdr:to>
      <xdr:col>2</xdr:col>
      <xdr:colOff>1618101</xdr:colOff>
      <xdr:row>232</xdr:row>
      <xdr:rowOff>1028700</xdr:rowOff>
    </xdr:to>
    <xdr:pic>
      <xdr:nvPicPr>
        <xdr:cNvPr id="320" name="Picture 319">
          <a:extLst>
            <a:ext uri="{FF2B5EF4-FFF2-40B4-BE49-F238E27FC236}">
              <a16:creationId xmlns:a16="http://schemas.microsoft.com/office/drawing/2014/main" id="{DE377EE7-EB6B-AA3D-29D3-4D783384D4B3}"/>
            </a:ext>
          </a:extLst>
        </xdr:cNvPr>
        <xdr:cNvPicPr>
          <a:picLocks noChangeAspect="1"/>
        </xdr:cNvPicPr>
      </xdr:nvPicPr>
      <xdr:blipFill rotWithShape="1">
        <a:blip xmlns:r="http://schemas.openxmlformats.org/officeDocument/2006/relationships" r:embed="rId23" cstate="screen">
          <a:extLst>
            <a:ext uri="{28A0092B-C50C-407E-A947-70E740481C1C}">
              <a14:useLocalDpi xmlns:a14="http://schemas.microsoft.com/office/drawing/2010/main"/>
            </a:ext>
          </a:extLst>
        </a:blip>
        <a:srcRect/>
        <a:stretch/>
      </xdr:blipFill>
      <xdr:spPr>
        <a:xfrm>
          <a:off x="1148747" y="279030339"/>
          <a:ext cx="1574254" cy="1055461"/>
        </a:xfrm>
        <a:prstGeom prst="rect">
          <a:avLst/>
        </a:prstGeom>
      </xdr:spPr>
    </xdr:pic>
    <xdr:clientData/>
  </xdr:twoCellAnchor>
  <xdr:twoCellAnchor>
    <xdr:from>
      <xdr:col>1</xdr:col>
      <xdr:colOff>243419</xdr:colOff>
      <xdr:row>235</xdr:row>
      <xdr:rowOff>1136197</xdr:rowOff>
    </xdr:from>
    <xdr:to>
      <xdr:col>3</xdr:col>
      <xdr:colOff>19657</xdr:colOff>
      <xdr:row>236</xdr:row>
      <xdr:rowOff>1066800</xdr:rowOff>
    </xdr:to>
    <xdr:pic>
      <xdr:nvPicPr>
        <xdr:cNvPr id="324" name="Picture 323">
          <a:extLst>
            <a:ext uri="{FF2B5EF4-FFF2-40B4-BE49-F238E27FC236}">
              <a16:creationId xmlns:a16="http://schemas.microsoft.com/office/drawing/2014/main" id="{93273833-17A3-7FE4-E226-7A410C5DD941}"/>
            </a:ext>
          </a:extLst>
        </xdr:cNvPr>
        <xdr:cNvPicPr>
          <a:picLocks noChangeAspect="1"/>
        </xdr:cNvPicPr>
      </xdr:nvPicPr>
      <xdr:blipFill>
        <a:blip xmlns:r="http://schemas.openxmlformats.org/officeDocument/2006/relationships" r:embed="rId24" cstate="screen">
          <a:extLst>
            <a:ext uri="{28A0092B-C50C-407E-A947-70E740481C1C}">
              <a14:useLocalDpi xmlns:a14="http://schemas.microsoft.com/office/drawing/2010/main"/>
            </a:ext>
          </a:extLst>
        </a:blip>
        <a:stretch>
          <a:fillRect/>
        </a:stretch>
      </xdr:blipFill>
      <xdr:spPr>
        <a:xfrm>
          <a:off x="1081619" y="283622297"/>
          <a:ext cx="1719338" cy="1073603"/>
        </a:xfrm>
        <a:prstGeom prst="rect">
          <a:avLst/>
        </a:prstGeom>
      </xdr:spPr>
    </xdr:pic>
    <xdr:clientData/>
  </xdr:twoCellAnchor>
  <xdr:twoCellAnchor>
    <xdr:from>
      <xdr:col>2</xdr:col>
      <xdr:colOff>10432</xdr:colOff>
      <xdr:row>240</xdr:row>
      <xdr:rowOff>26760</xdr:rowOff>
    </xdr:from>
    <xdr:to>
      <xdr:col>3</xdr:col>
      <xdr:colOff>16107</xdr:colOff>
      <xdr:row>240</xdr:row>
      <xdr:rowOff>1121591</xdr:rowOff>
    </xdr:to>
    <xdr:pic>
      <xdr:nvPicPr>
        <xdr:cNvPr id="328" name="Picture 327">
          <a:extLst>
            <a:ext uri="{FF2B5EF4-FFF2-40B4-BE49-F238E27FC236}">
              <a16:creationId xmlns:a16="http://schemas.microsoft.com/office/drawing/2014/main" id="{333F7709-CF17-C161-1BE4-FFCE3E77FE72}"/>
            </a:ext>
          </a:extLst>
        </xdr:cNvPr>
        <xdr:cNvPicPr>
          <a:picLocks noChangeAspect="1"/>
        </xdr:cNvPicPr>
      </xdr:nvPicPr>
      <xdr:blipFill>
        <a:blip xmlns:r="http://schemas.openxmlformats.org/officeDocument/2006/relationships" r:embed="rId25" cstate="screen">
          <a:extLst>
            <a:ext uri="{28A0092B-C50C-407E-A947-70E740481C1C}">
              <a14:useLocalDpi xmlns:a14="http://schemas.microsoft.com/office/drawing/2010/main"/>
            </a:ext>
          </a:extLst>
        </a:blip>
        <a:stretch>
          <a:fillRect/>
        </a:stretch>
      </xdr:blipFill>
      <xdr:spPr>
        <a:xfrm>
          <a:off x="1115332" y="264732860"/>
          <a:ext cx="1682075" cy="1094831"/>
        </a:xfrm>
        <a:prstGeom prst="rect">
          <a:avLst/>
        </a:prstGeom>
      </xdr:spPr>
    </xdr:pic>
    <xdr:clientData/>
  </xdr:twoCellAnchor>
  <xdr:twoCellAnchor>
    <xdr:from>
      <xdr:col>2</xdr:col>
      <xdr:colOff>27214</xdr:colOff>
      <xdr:row>242</xdr:row>
      <xdr:rowOff>10886</xdr:rowOff>
    </xdr:from>
    <xdr:to>
      <xdr:col>2</xdr:col>
      <xdr:colOff>1658166</xdr:colOff>
      <xdr:row>242</xdr:row>
      <xdr:rowOff>1125484</xdr:rowOff>
    </xdr:to>
    <xdr:pic>
      <xdr:nvPicPr>
        <xdr:cNvPr id="330" name="Picture 329">
          <a:extLst>
            <a:ext uri="{FF2B5EF4-FFF2-40B4-BE49-F238E27FC236}">
              <a16:creationId xmlns:a16="http://schemas.microsoft.com/office/drawing/2014/main" id="{CE675705-35C8-005C-7415-BFF5CF33CEEE}"/>
            </a:ext>
          </a:extLst>
        </xdr:cNvPr>
        <xdr:cNvPicPr>
          <a:picLocks noChangeAspect="1"/>
        </xdr:cNvPicPr>
      </xdr:nvPicPr>
      <xdr:blipFill>
        <a:blip xmlns:r="http://schemas.openxmlformats.org/officeDocument/2006/relationships" r:embed="rId26" cstate="screen">
          <a:extLst>
            <a:ext uri="{28A0092B-C50C-407E-A947-70E740481C1C}">
              <a14:useLocalDpi xmlns:a14="http://schemas.microsoft.com/office/drawing/2010/main"/>
            </a:ext>
          </a:extLst>
        </a:blip>
        <a:stretch>
          <a:fillRect/>
        </a:stretch>
      </xdr:blipFill>
      <xdr:spPr>
        <a:xfrm>
          <a:off x="1138464" y="148537386"/>
          <a:ext cx="1623332" cy="1104438"/>
        </a:xfrm>
        <a:prstGeom prst="rect">
          <a:avLst/>
        </a:prstGeom>
      </xdr:spPr>
    </xdr:pic>
    <xdr:clientData/>
  </xdr:twoCellAnchor>
  <xdr:twoCellAnchor>
    <xdr:from>
      <xdr:col>2</xdr:col>
      <xdr:colOff>149225</xdr:colOff>
      <xdr:row>247</xdr:row>
      <xdr:rowOff>1141385</xdr:rowOff>
    </xdr:from>
    <xdr:to>
      <xdr:col>2</xdr:col>
      <xdr:colOff>1498600</xdr:colOff>
      <xdr:row>249</xdr:row>
      <xdr:rowOff>12700</xdr:rowOff>
    </xdr:to>
    <xdr:pic>
      <xdr:nvPicPr>
        <xdr:cNvPr id="336" name="Picture 335">
          <a:extLst>
            <a:ext uri="{FF2B5EF4-FFF2-40B4-BE49-F238E27FC236}">
              <a16:creationId xmlns:a16="http://schemas.microsoft.com/office/drawing/2014/main" id="{31B59BA2-6792-4287-9329-460CF83ED48C}"/>
            </a:ext>
          </a:extLst>
        </xdr:cNvPr>
        <xdr:cNvPicPr>
          <a:picLocks noChangeAspect="1"/>
        </xdr:cNvPicPr>
      </xdr:nvPicPr>
      <xdr:blipFill rotWithShape="1">
        <a:blip xmlns:r="http://schemas.openxmlformats.org/officeDocument/2006/relationships" r:embed="rId27" cstate="screen">
          <a:extLst>
            <a:ext uri="{28A0092B-C50C-407E-A947-70E740481C1C}">
              <a14:useLocalDpi xmlns:a14="http://schemas.microsoft.com/office/drawing/2010/main"/>
            </a:ext>
          </a:extLst>
        </a:blip>
        <a:srcRect/>
        <a:stretch/>
      </xdr:blipFill>
      <xdr:spPr>
        <a:xfrm>
          <a:off x="1254125" y="273848485"/>
          <a:ext cx="1349375" cy="1157315"/>
        </a:xfrm>
        <a:prstGeom prst="rect">
          <a:avLst/>
        </a:prstGeom>
      </xdr:spPr>
    </xdr:pic>
    <xdr:clientData/>
  </xdr:twoCellAnchor>
  <xdr:twoCellAnchor>
    <xdr:from>
      <xdr:col>2</xdr:col>
      <xdr:colOff>286659</xdr:colOff>
      <xdr:row>251</xdr:row>
      <xdr:rowOff>1137558</xdr:rowOff>
    </xdr:from>
    <xdr:to>
      <xdr:col>2</xdr:col>
      <xdr:colOff>1498601</xdr:colOff>
      <xdr:row>252</xdr:row>
      <xdr:rowOff>1094566</xdr:rowOff>
    </xdr:to>
    <xdr:pic>
      <xdr:nvPicPr>
        <xdr:cNvPr id="340" name="Picture 339">
          <a:extLst>
            <a:ext uri="{FF2B5EF4-FFF2-40B4-BE49-F238E27FC236}">
              <a16:creationId xmlns:a16="http://schemas.microsoft.com/office/drawing/2014/main" id="{FA8850BC-F8F8-D36F-5DA6-FEFB9055212A}"/>
            </a:ext>
          </a:extLst>
        </xdr:cNvPr>
        <xdr:cNvPicPr>
          <a:picLocks noChangeAspect="1"/>
        </xdr:cNvPicPr>
      </xdr:nvPicPr>
      <xdr:blipFill rotWithShape="1">
        <a:blip xmlns:r="http://schemas.openxmlformats.org/officeDocument/2006/relationships" r:embed="rId28" cstate="screen">
          <a:extLst>
            <a:ext uri="{28A0092B-C50C-407E-A947-70E740481C1C}">
              <a14:useLocalDpi xmlns:a14="http://schemas.microsoft.com/office/drawing/2010/main"/>
            </a:ext>
          </a:extLst>
        </a:blip>
        <a:srcRect/>
        <a:stretch/>
      </xdr:blipFill>
      <xdr:spPr>
        <a:xfrm>
          <a:off x="1391559" y="278416658"/>
          <a:ext cx="1211942" cy="1100008"/>
        </a:xfrm>
        <a:prstGeom prst="rect">
          <a:avLst/>
        </a:prstGeom>
      </xdr:spPr>
    </xdr:pic>
    <xdr:clientData/>
  </xdr:twoCellAnchor>
  <xdr:twoCellAnchor>
    <xdr:from>
      <xdr:col>2</xdr:col>
      <xdr:colOff>160111</xdr:colOff>
      <xdr:row>260</xdr:row>
      <xdr:rowOff>1109890</xdr:rowOff>
    </xdr:from>
    <xdr:to>
      <xdr:col>2</xdr:col>
      <xdr:colOff>1511528</xdr:colOff>
      <xdr:row>261</xdr:row>
      <xdr:rowOff>1104900</xdr:rowOff>
    </xdr:to>
    <xdr:pic>
      <xdr:nvPicPr>
        <xdr:cNvPr id="346" name="Picture 345">
          <a:extLst>
            <a:ext uri="{FF2B5EF4-FFF2-40B4-BE49-F238E27FC236}">
              <a16:creationId xmlns:a16="http://schemas.microsoft.com/office/drawing/2014/main" id="{725AF0CE-B286-A5F7-681C-CFBF9F65FB6B}"/>
            </a:ext>
          </a:extLst>
        </xdr:cNvPr>
        <xdr:cNvPicPr>
          <a:picLocks noChangeAspect="1"/>
        </xdr:cNvPicPr>
      </xdr:nvPicPr>
      <xdr:blipFill rotWithShape="1">
        <a:blip xmlns:r="http://schemas.openxmlformats.org/officeDocument/2006/relationships" r:embed="rId29" cstate="screen">
          <a:extLst>
            <a:ext uri="{28A0092B-C50C-407E-A947-70E740481C1C}">
              <a14:useLocalDpi xmlns:a14="http://schemas.microsoft.com/office/drawing/2010/main"/>
            </a:ext>
          </a:extLst>
        </a:blip>
        <a:srcRect/>
        <a:stretch/>
      </xdr:blipFill>
      <xdr:spPr>
        <a:xfrm>
          <a:off x="1265011" y="288167990"/>
          <a:ext cx="1351417" cy="1138010"/>
        </a:xfrm>
        <a:prstGeom prst="rect">
          <a:avLst/>
        </a:prstGeom>
      </xdr:spPr>
    </xdr:pic>
    <xdr:clientData/>
  </xdr:twoCellAnchor>
  <xdr:twoCellAnchor>
    <xdr:from>
      <xdr:col>1</xdr:col>
      <xdr:colOff>226635</xdr:colOff>
      <xdr:row>264</xdr:row>
      <xdr:rowOff>1100667</xdr:rowOff>
    </xdr:from>
    <xdr:to>
      <xdr:col>2</xdr:col>
      <xdr:colOff>1660856</xdr:colOff>
      <xdr:row>265</xdr:row>
      <xdr:rowOff>1041400</xdr:rowOff>
    </xdr:to>
    <xdr:pic>
      <xdr:nvPicPr>
        <xdr:cNvPr id="350" name="Picture 349">
          <a:extLst>
            <a:ext uri="{FF2B5EF4-FFF2-40B4-BE49-F238E27FC236}">
              <a16:creationId xmlns:a16="http://schemas.microsoft.com/office/drawing/2014/main" id="{96AD0B38-D23B-8268-6508-0713A7C59DBF}"/>
            </a:ext>
          </a:extLst>
        </xdr:cNvPr>
        <xdr:cNvPicPr>
          <a:picLocks noChangeAspect="1"/>
        </xdr:cNvPicPr>
      </xdr:nvPicPr>
      <xdr:blipFill>
        <a:blip xmlns:r="http://schemas.openxmlformats.org/officeDocument/2006/relationships" r:embed="rId30" cstate="screen">
          <a:extLst>
            <a:ext uri="{28A0092B-C50C-407E-A947-70E740481C1C}">
              <a14:useLocalDpi xmlns:a14="http://schemas.microsoft.com/office/drawing/2010/main"/>
            </a:ext>
          </a:extLst>
        </a:blip>
        <a:stretch>
          <a:fillRect/>
        </a:stretch>
      </xdr:blipFill>
      <xdr:spPr>
        <a:xfrm>
          <a:off x="1064835" y="316225767"/>
          <a:ext cx="1700921" cy="1083733"/>
        </a:xfrm>
        <a:prstGeom prst="rect">
          <a:avLst/>
        </a:prstGeom>
      </xdr:spPr>
    </xdr:pic>
    <xdr:clientData/>
  </xdr:twoCellAnchor>
  <xdr:twoCellAnchor>
    <xdr:from>
      <xdr:col>1</xdr:col>
      <xdr:colOff>222250</xdr:colOff>
      <xdr:row>328</xdr:row>
      <xdr:rowOff>15875</xdr:rowOff>
    </xdr:from>
    <xdr:to>
      <xdr:col>2</xdr:col>
      <xdr:colOff>1599575</xdr:colOff>
      <xdr:row>328</xdr:row>
      <xdr:rowOff>1116965</xdr:rowOff>
    </xdr:to>
    <xdr:pic>
      <xdr:nvPicPr>
        <xdr:cNvPr id="4" name="Picture 3">
          <a:extLst>
            <a:ext uri="{FF2B5EF4-FFF2-40B4-BE49-F238E27FC236}">
              <a16:creationId xmlns:a16="http://schemas.microsoft.com/office/drawing/2014/main" id="{27C779E2-E87B-4889-8CAE-9083E2968B86}"/>
            </a:ext>
          </a:extLst>
        </xdr:cNvPr>
        <xdr:cNvPicPr>
          <a:picLocks noChangeAspect="1"/>
        </xdr:cNvPicPr>
      </xdr:nvPicPr>
      <xdr:blipFill>
        <a:blip xmlns:r="http://schemas.openxmlformats.org/officeDocument/2006/relationships" r:embed="rId31" cstate="screen">
          <a:extLst>
            <a:ext uri="{28A0092B-C50C-407E-A947-70E740481C1C}">
              <a14:useLocalDpi xmlns:a14="http://schemas.microsoft.com/office/drawing/2010/main"/>
            </a:ext>
          </a:extLst>
        </a:blip>
        <a:stretch>
          <a:fillRect/>
        </a:stretch>
      </xdr:blipFill>
      <xdr:spPr>
        <a:xfrm>
          <a:off x="1063625" y="178101625"/>
          <a:ext cx="1650375" cy="1095375"/>
        </a:xfrm>
        <a:prstGeom prst="rect">
          <a:avLst/>
        </a:prstGeom>
      </xdr:spPr>
    </xdr:pic>
    <xdr:clientData/>
  </xdr:twoCellAnchor>
  <xdr:twoCellAnchor>
    <xdr:from>
      <xdr:col>1</xdr:col>
      <xdr:colOff>203200</xdr:colOff>
      <xdr:row>330</xdr:row>
      <xdr:rowOff>0</xdr:rowOff>
    </xdr:from>
    <xdr:to>
      <xdr:col>2</xdr:col>
      <xdr:colOff>1617395</xdr:colOff>
      <xdr:row>330</xdr:row>
      <xdr:rowOff>1125855</xdr:rowOff>
    </xdr:to>
    <xdr:pic>
      <xdr:nvPicPr>
        <xdr:cNvPr id="6" name="Picture 5">
          <a:extLst>
            <a:ext uri="{FF2B5EF4-FFF2-40B4-BE49-F238E27FC236}">
              <a16:creationId xmlns:a16="http://schemas.microsoft.com/office/drawing/2014/main" id="{E4A9C947-D7F1-4265-9107-7B82CAD10191}"/>
            </a:ext>
          </a:extLst>
        </xdr:cNvPr>
        <xdr:cNvPicPr>
          <a:picLocks noChangeAspect="1"/>
        </xdr:cNvPicPr>
      </xdr:nvPicPr>
      <xdr:blipFill>
        <a:blip xmlns:r="http://schemas.openxmlformats.org/officeDocument/2006/relationships" r:embed="rId32" cstate="screen">
          <a:extLst>
            <a:ext uri="{28A0092B-C50C-407E-A947-70E740481C1C}">
              <a14:useLocalDpi xmlns:a14="http://schemas.microsoft.com/office/drawing/2010/main"/>
            </a:ext>
          </a:extLst>
        </a:blip>
        <a:stretch>
          <a:fillRect/>
        </a:stretch>
      </xdr:blipFill>
      <xdr:spPr>
        <a:xfrm>
          <a:off x="1044575" y="179228750"/>
          <a:ext cx="1694230" cy="1130300"/>
        </a:xfrm>
        <a:prstGeom prst="rect">
          <a:avLst/>
        </a:prstGeom>
      </xdr:spPr>
    </xdr:pic>
    <xdr:clientData/>
  </xdr:twoCellAnchor>
  <xdr:twoCellAnchor>
    <xdr:from>
      <xdr:col>1</xdr:col>
      <xdr:colOff>203201</xdr:colOff>
      <xdr:row>332</xdr:row>
      <xdr:rowOff>0</xdr:rowOff>
    </xdr:from>
    <xdr:to>
      <xdr:col>2</xdr:col>
      <xdr:colOff>1584530</xdr:colOff>
      <xdr:row>332</xdr:row>
      <xdr:rowOff>1120140</xdr:rowOff>
    </xdr:to>
    <xdr:pic>
      <xdr:nvPicPr>
        <xdr:cNvPr id="11" name="Picture 10">
          <a:extLst>
            <a:ext uri="{FF2B5EF4-FFF2-40B4-BE49-F238E27FC236}">
              <a16:creationId xmlns:a16="http://schemas.microsoft.com/office/drawing/2014/main" id="{E5FCC0B6-6693-4FBA-8ABB-3711C5B0703B}"/>
            </a:ext>
          </a:extLst>
        </xdr:cNvPr>
        <xdr:cNvPicPr>
          <a:picLocks noChangeAspect="1"/>
        </xdr:cNvPicPr>
      </xdr:nvPicPr>
      <xdr:blipFill>
        <a:blip xmlns:r="http://schemas.openxmlformats.org/officeDocument/2006/relationships" r:embed="rId33" cstate="screen">
          <a:extLst>
            <a:ext uri="{28A0092B-C50C-407E-A947-70E740481C1C}">
              <a14:useLocalDpi xmlns:a14="http://schemas.microsoft.com/office/drawing/2010/main"/>
            </a:ext>
          </a:extLst>
        </a:blip>
        <a:stretch>
          <a:fillRect/>
        </a:stretch>
      </xdr:blipFill>
      <xdr:spPr>
        <a:xfrm>
          <a:off x="1044576" y="180371750"/>
          <a:ext cx="1664539" cy="1114425"/>
        </a:xfrm>
        <a:prstGeom prst="rect">
          <a:avLst/>
        </a:prstGeom>
      </xdr:spPr>
    </xdr:pic>
    <xdr:clientData/>
  </xdr:twoCellAnchor>
  <xdr:twoCellAnchor>
    <xdr:from>
      <xdr:col>1</xdr:col>
      <xdr:colOff>165100</xdr:colOff>
      <xdr:row>334</xdr:row>
      <xdr:rowOff>0</xdr:rowOff>
    </xdr:from>
    <xdr:to>
      <xdr:col>2</xdr:col>
      <xdr:colOff>1579299</xdr:colOff>
      <xdr:row>334</xdr:row>
      <xdr:rowOff>1125855</xdr:rowOff>
    </xdr:to>
    <xdr:pic>
      <xdr:nvPicPr>
        <xdr:cNvPr id="15" name="Picture 14">
          <a:extLst>
            <a:ext uri="{FF2B5EF4-FFF2-40B4-BE49-F238E27FC236}">
              <a16:creationId xmlns:a16="http://schemas.microsoft.com/office/drawing/2014/main" id="{23812649-5727-413A-A10F-F5C9A6073E8B}"/>
            </a:ext>
          </a:extLst>
        </xdr:cNvPr>
        <xdr:cNvPicPr>
          <a:picLocks noChangeAspect="1"/>
        </xdr:cNvPicPr>
      </xdr:nvPicPr>
      <xdr:blipFill>
        <a:blip xmlns:r="http://schemas.openxmlformats.org/officeDocument/2006/relationships" r:embed="rId34" cstate="screen">
          <a:extLst>
            <a:ext uri="{28A0092B-C50C-407E-A947-70E740481C1C}">
              <a14:useLocalDpi xmlns:a14="http://schemas.microsoft.com/office/drawing/2010/main"/>
            </a:ext>
          </a:extLst>
        </a:blip>
        <a:stretch>
          <a:fillRect/>
        </a:stretch>
      </xdr:blipFill>
      <xdr:spPr>
        <a:xfrm>
          <a:off x="1006475" y="181514750"/>
          <a:ext cx="1694234" cy="1130300"/>
        </a:xfrm>
        <a:prstGeom prst="rect">
          <a:avLst/>
        </a:prstGeom>
      </xdr:spPr>
    </xdr:pic>
    <xdr:clientData/>
  </xdr:twoCellAnchor>
  <xdr:twoCellAnchor>
    <xdr:from>
      <xdr:col>1</xdr:col>
      <xdr:colOff>203200</xdr:colOff>
      <xdr:row>336</xdr:row>
      <xdr:rowOff>0</xdr:rowOff>
    </xdr:from>
    <xdr:to>
      <xdr:col>2</xdr:col>
      <xdr:colOff>1581876</xdr:colOff>
      <xdr:row>336</xdr:row>
      <xdr:rowOff>1087755</xdr:rowOff>
    </xdr:to>
    <xdr:pic>
      <xdr:nvPicPr>
        <xdr:cNvPr id="20" name="Picture 19">
          <a:extLst>
            <a:ext uri="{FF2B5EF4-FFF2-40B4-BE49-F238E27FC236}">
              <a16:creationId xmlns:a16="http://schemas.microsoft.com/office/drawing/2014/main" id="{837A81A6-46D7-4AA3-AC2C-ABD1B6255692}"/>
            </a:ext>
          </a:extLst>
        </xdr:cNvPr>
        <xdr:cNvPicPr>
          <a:picLocks noChangeAspect="1"/>
        </xdr:cNvPicPr>
      </xdr:nvPicPr>
      <xdr:blipFill>
        <a:blip xmlns:r="http://schemas.openxmlformats.org/officeDocument/2006/relationships" r:embed="rId35" cstate="screen">
          <a:extLst>
            <a:ext uri="{28A0092B-C50C-407E-A947-70E740481C1C}">
              <a14:useLocalDpi xmlns:a14="http://schemas.microsoft.com/office/drawing/2010/main"/>
            </a:ext>
          </a:extLst>
        </a:blip>
        <a:stretch>
          <a:fillRect/>
        </a:stretch>
      </xdr:blipFill>
      <xdr:spPr>
        <a:xfrm>
          <a:off x="1044575" y="182657750"/>
          <a:ext cx="1647916" cy="1092200"/>
        </a:xfrm>
        <a:prstGeom prst="rect">
          <a:avLst/>
        </a:prstGeom>
      </xdr:spPr>
    </xdr:pic>
    <xdr:clientData/>
  </xdr:twoCellAnchor>
  <xdr:twoCellAnchor>
    <xdr:from>
      <xdr:col>1</xdr:col>
      <xdr:colOff>184151</xdr:colOff>
      <xdr:row>338</xdr:row>
      <xdr:rowOff>0</xdr:rowOff>
    </xdr:from>
    <xdr:to>
      <xdr:col>2</xdr:col>
      <xdr:colOff>1578108</xdr:colOff>
      <xdr:row>338</xdr:row>
      <xdr:rowOff>1120140</xdr:rowOff>
    </xdr:to>
    <xdr:pic>
      <xdr:nvPicPr>
        <xdr:cNvPr id="22" name="Picture 21">
          <a:extLst>
            <a:ext uri="{FF2B5EF4-FFF2-40B4-BE49-F238E27FC236}">
              <a16:creationId xmlns:a16="http://schemas.microsoft.com/office/drawing/2014/main" id="{844BDAA0-7AF1-48EC-BBDD-205A2E39F723}"/>
            </a:ext>
          </a:extLst>
        </xdr:cNvPr>
        <xdr:cNvPicPr>
          <a:picLocks noChangeAspect="1"/>
        </xdr:cNvPicPr>
      </xdr:nvPicPr>
      <xdr:blipFill>
        <a:blip xmlns:r="http://schemas.openxmlformats.org/officeDocument/2006/relationships" r:embed="rId36" cstate="screen">
          <a:extLst>
            <a:ext uri="{28A0092B-C50C-407E-A947-70E740481C1C}">
              <a14:useLocalDpi xmlns:a14="http://schemas.microsoft.com/office/drawing/2010/main"/>
            </a:ext>
          </a:extLst>
        </a:blip>
        <a:stretch>
          <a:fillRect/>
        </a:stretch>
      </xdr:blipFill>
      <xdr:spPr>
        <a:xfrm>
          <a:off x="1025526" y="183800750"/>
          <a:ext cx="1665737" cy="1114425"/>
        </a:xfrm>
        <a:prstGeom prst="rect">
          <a:avLst/>
        </a:prstGeom>
      </xdr:spPr>
    </xdr:pic>
    <xdr:clientData/>
  </xdr:twoCellAnchor>
  <xdr:twoCellAnchor>
    <xdr:from>
      <xdr:col>2</xdr:col>
      <xdr:colOff>25399</xdr:colOff>
      <xdr:row>340</xdr:row>
      <xdr:rowOff>74337</xdr:rowOff>
    </xdr:from>
    <xdr:to>
      <xdr:col>2</xdr:col>
      <xdr:colOff>1584784</xdr:colOff>
      <xdr:row>340</xdr:row>
      <xdr:rowOff>1116964</xdr:rowOff>
    </xdr:to>
    <xdr:pic>
      <xdr:nvPicPr>
        <xdr:cNvPr id="24" name="Picture 23">
          <a:extLst>
            <a:ext uri="{FF2B5EF4-FFF2-40B4-BE49-F238E27FC236}">
              <a16:creationId xmlns:a16="http://schemas.microsoft.com/office/drawing/2014/main" id="{87FAA76A-B3BA-47F9-8C45-3C69C8AB2227}"/>
            </a:ext>
          </a:extLst>
        </xdr:cNvPr>
        <xdr:cNvPicPr>
          <a:picLocks noChangeAspect="1"/>
        </xdr:cNvPicPr>
      </xdr:nvPicPr>
      <xdr:blipFill>
        <a:blip xmlns:r="http://schemas.openxmlformats.org/officeDocument/2006/relationships" r:embed="rId37" cstate="screen">
          <a:extLst>
            <a:ext uri="{28A0092B-C50C-407E-A947-70E740481C1C}">
              <a14:useLocalDpi xmlns:a14="http://schemas.microsoft.com/office/drawing/2010/main"/>
            </a:ext>
          </a:extLst>
        </a:blip>
        <a:stretch>
          <a:fillRect/>
        </a:stretch>
      </xdr:blipFill>
      <xdr:spPr>
        <a:xfrm>
          <a:off x="1130299" y="375397437"/>
          <a:ext cx="1559385" cy="1042627"/>
        </a:xfrm>
        <a:prstGeom prst="rect">
          <a:avLst/>
        </a:prstGeom>
      </xdr:spPr>
    </xdr:pic>
    <xdr:clientData/>
  </xdr:twoCellAnchor>
  <xdr:twoCellAnchor>
    <xdr:from>
      <xdr:col>1</xdr:col>
      <xdr:colOff>232833</xdr:colOff>
      <xdr:row>59</xdr:row>
      <xdr:rowOff>1138312</xdr:rowOff>
    </xdr:from>
    <xdr:to>
      <xdr:col>2</xdr:col>
      <xdr:colOff>1656689</xdr:colOff>
      <xdr:row>61</xdr:row>
      <xdr:rowOff>76200</xdr:rowOff>
    </xdr:to>
    <xdr:pic>
      <xdr:nvPicPr>
        <xdr:cNvPr id="453" name="Picture 452">
          <a:extLst>
            <a:ext uri="{FF2B5EF4-FFF2-40B4-BE49-F238E27FC236}">
              <a16:creationId xmlns:a16="http://schemas.microsoft.com/office/drawing/2014/main" id="{DC643300-035A-C1F2-D63B-CD92B8D69876}"/>
            </a:ext>
          </a:extLst>
        </xdr:cNvPr>
        <xdr:cNvPicPr>
          <a:picLocks noChangeAspect="1"/>
        </xdr:cNvPicPr>
      </xdr:nvPicPr>
      <xdr:blipFill>
        <a:blip xmlns:r="http://schemas.openxmlformats.org/officeDocument/2006/relationships" r:embed="rId38" cstate="screen">
          <a:extLst>
            <a:ext uri="{28A0092B-C50C-407E-A947-70E740481C1C}">
              <a14:useLocalDpi xmlns:a14="http://schemas.microsoft.com/office/drawing/2010/main"/>
            </a:ext>
          </a:extLst>
        </a:blip>
        <a:stretch>
          <a:fillRect/>
        </a:stretch>
      </xdr:blipFill>
      <xdr:spPr>
        <a:xfrm>
          <a:off x="1071033" y="62009412"/>
          <a:ext cx="1690556" cy="1223888"/>
        </a:xfrm>
        <a:prstGeom prst="rect">
          <a:avLst/>
        </a:prstGeom>
      </xdr:spPr>
    </xdr:pic>
    <xdr:clientData/>
  </xdr:twoCellAnchor>
  <xdr:twoCellAnchor>
    <xdr:from>
      <xdr:col>1</xdr:col>
      <xdr:colOff>250674</xdr:colOff>
      <xdr:row>63</xdr:row>
      <xdr:rowOff>1111551</xdr:rowOff>
    </xdr:from>
    <xdr:to>
      <xdr:col>2</xdr:col>
      <xdr:colOff>1659087</xdr:colOff>
      <xdr:row>64</xdr:row>
      <xdr:rowOff>1104900</xdr:rowOff>
    </xdr:to>
    <xdr:pic>
      <xdr:nvPicPr>
        <xdr:cNvPr id="454" name="Picture 453">
          <a:extLst>
            <a:ext uri="{FF2B5EF4-FFF2-40B4-BE49-F238E27FC236}">
              <a16:creationId xmlns:a16="http://schemas.microsoft.com/office/drawing/2014/main" id="{5A0DC248-AFA6-43A1-95B6-603E8FAE19F6}"/>
            </a:ext>
          </a:extLst>
        </xdr:cNvPr>
        <xdr:cNvPicPr>
          <a:picLocks noChangeAspect="1"/>
        </xdr:cNvPicPr>
      </xdr:nvPicPr>
      <xdr:blipFill>
        <a:blip xmlns:r="http://schemas.openxmlformats.org/officeDocument/2006/relationships" r:embed="rId39" cstate="screen">
          <a:extLst>
            <a:ext uri="{28A0092B-C50C-407E-A947-70E740481C1C}">
              <a14:useLocalDpi xmlns:a14="http://schemas.microsoft.com/office/drawing/2010/main"/>
            </a:ext>
          </a:extLst>
        </a:blip>
        <a:stretch>
          <a:fillRect/>
        </a:stretch>
      </xdr:blipFill>
      <xdr:spPr>
        <a:xfrm>
          <a:off x="1088874" y="90049651"/>
          <a:ext cx="1675113" cy="1136349"/>
        </a:xfrm>
        <a:prstGeom prst="rect">
          <a:avLst/>
        </a:prstGeom>
      </xdr:spPr>
    </xdr:pic>
    <xdr:clientData/>
  </xdr:twoCellAnchor>
  <xdr:twoCellAnchor editAs="oneCell">
    <xdr:from>
      <xdr:col>2</xdr:col>
      <xdr:colOff>698307</xdr:colOff>
      <xdr:row>1</xdr:row>
      <xdr:rowOff>295277</xdr:rowOff>
    </xdr:from>
    <xdr:to>
      <xdr:col>3</xdr:col>
      <xdr:colOff>308104</xdr:colOff>
      <xdr:row>4</xdr:row>
      <xdr:rowOff>193677</xdr:rowOff>
    </xdr:to>
    <xdr:pic>
      <xdr:nvPicPr>
        <xdr:cNvPr id="7" name="Slika 6">
          <a:extLst>
            <a:ext uri="{FF2B5EF4-FFF2-40B4-BE49-F238E27FC236}">
              <a16:creationId xmlns:a16="http://schemas.microsoft.com/office/drawing/2014/main" id="{5284E79C-143A-866B-2B17-FAC297E30AA9}"/>
            </a:ext>
          </a:extLst>
        </xdr:cNvPr>
        <xdr:cNvPicPr>
          <a:picLocks noChangeAspect="1"/>
        </xdr:cNvPicPr>
      </xdr:nvPicPr>
      <xdr:blipFill>
        <a:blip xmlns:r="http://schemas.openxmlformats.org/officeDocument/2006/relationships" r:embed="rId40" cstate="screen">
          <a:extLst>
            <a:ext uri="{28A0092B-C50C-407E-A947-70E740481C1C}">
              <a14:useLocalDpi xmlns:a14="http://schemas.microsoft.com/office/drawing/2010/main"/>
            </a:ext>
          </a:extLst>
        </a:blip>
        <a:stretch>
          <a:fillRect/>
        </a:stretch>
      </xdr:blipFill>
      <xdr:spPr>
        <a:xfrm rot="21149532">
          <a:off x="1803207" y="777877"/>
          <a:ext cx="1288102" cy="1146810"/>
        </a:xfrm>
        <a:prstGeom prst="rect">
          <a:avLst/>
        </a:prstGeom>
      </xdr:spPr>
    </xdr:pic>
    <xdr:clientData/>
  </xdr:twoCellAnchor>
  <xdr:twoCellAnchor>
    <xdr:from>
      <xdr:col>2</xdr:col>
      <xdr:colOff>136528</xdr:colOff>
      <xdr:row>26</xdr:row>
      <xdr:rowOff>30852</xdr:rowOff>
    </xdr:from>
    <xdr:to>
      <xdr:col>2</xdr:col>
      <xdr:colOff>1580516</xdr:colOff>
      <xdr:row>26</xdr:row>
      <xdr:rowOff>1089562</xdr:rowOff>
    </xdr:to>
    <xdr:pic>
      <xdr:nvPicPr>
        <xdr:cNvPr id="469" name="Slika 468">
          <a:extLst>
            <a:ext uri="{FF2B5EF4-FFF2-40B4-BE49-F238E27FC236}">
              <a16:creationId xmlns:a16="http://schemas.microsoft.com/office/drawing/2014/main" id="{8183D84A-798E-48B4-8827-BFE63F2ECFA2}"/>
            </a:ext>
          </a:extLst>
        </xdr:cNvPr>
        <xdr:cNvPicPr>
          <a:picLocks noChangeAspect="1"/>
        </xdr:cNvPicPr>
      </xdr:nvPicPr>
      <xdr:blipFill>
        <a:blip xmlns:r="http://schemas.openxmlformats.org/officeDocument/2006/relationships" r:embed="rId41" cstate="screen">
          <a:extLst>
            <a:ext uri="{28A0092B-C50C-407E-A947-70E740481C1C}">
              <a14:useLocalDpi xmlns:a14="http://schemas.microsoft.com/office/drawing/2010/main"/>
            </a:ext>
          </a:extLst>
        </a:blip>
        <a:stretch>
          <a:fillRect/>
        </a:stretch>
      </xdr:blipFill>
      <xdr:spPr>
        <a:xfrm>
          <a:off x="1241428" y="48836952"/>
          <a:ext cx="1443988" cy="1058710"/>
        </a:xfrm>
        <a:prstGeom prst="rect">
          <a:avLst/>
        </a:prstGeom>
      </xdr:spPr>
    </xdr:pic>
    <xdr:clientData/>
  </xdr:twoCellAnchor>
  <xdr:twoCellAnchor>
    <xdr:from>
      <xdr:col>2</xdr:col>
      <xdr:colOff>47625</xdr:colOff>
      <xdr:row>29</xdr:row>
      <xdr:rowOff>82549</xdr:rowOff>
    </xdr:from>
    <xdr:to>
      <xdr:col>2</xdr:col>
      <xdr:colOff>1618455</xdr:colOff>
      <xdr:row>29</xdr:row>
      <xdr:rowOff>1118733</xdr:rowOff>
    </xdr:to>
    <xdr:pic>
      <xdr:nvPicPr>
        <xdr:cNvPr id="470" name="Picture 461">
          <a:extLst>
            <a:ext uri="{FF2B5EF4-FFF2-40B4-BE49-F238E27FC236}">
              <a16:creationId xmlns:a16="http://schemas.microsoft.com/office/drawing/2014/main" id="{8CFA7606-3FF2-45EF-BD80-CFB9562D1782}"/>
            </a:ext>
          </a:extLst>
        </xdr:cNvPr>
        <xdr:cNvPicPr>
          <a:picLocks noChangeAspect="1"/>
        </xdr:cNvPicPr>
      </xdr:nvPicPr>
      <xdr:blipFill>
        <a:blip xmlns:r="http://schemas.openxmlformats.org/officeDocument/2006/relationships" r:embed="rId42" cstate="screen">
          <a:extLst>
            <a:ext uri="{28A0092B-C50C-407E-A947-70E740481C1C}">
              <a14:useLocalDpi xmlns:a14="http://schemas.microsoft.com/office/drawing/2010/main"/>
            </a:ext>
          </a:extLst>
        </a:blip>
        <a:stretch>
          <a:fillRect/>
        </a:stretch>
      </xdr:blipFill>
      <xdr:spPr>
        <a:xfrm>
          <a:off x="1152525" y="51301649"/>
          <a:ext cx="1570830" cy="1036184"/>
        </a:xfrm>
        <a:prstGeom prst="rect">
          <a:avLst/>
        </a:prstGeom>
      </xdr:spPr>
    </xdr:pic>
    <xdr:clientData/>
  </xdr:twoCellAnchor>
  <xdr:twoCellAnchor>
    <xdr:from>
      <xdr:col>2</xdr:col>
      <xdr:colOff>1588</xdr:colOff>
      <xdr:row>31</xdr:row>
      <xdr:rowOff>46830</xdr:rowOff>
    </xdr:from>
    <xdr:to>
      <xdr:col>2</xdr:col>
      <xdr:colOff>1659255</xdr:colOff>
      <xdr:row>32</xdr:row>
      <xdr:rowOff>16240</xdr:rowOff>
    </xdr:to>
    <xdr:pic>
      <xdr:nvPicPr>
        <xdr:cNvPr id="471" name="Picture 462">
          <a:extLst>
            <a:ext uri="{FF2B5EF4-FFF2-40B4-BE49-F238E27FC236}">
              <a16:creationId xmlns:a16="http://schemas.microsoft.com/office/drawing/2014/main" id="{795A30B2-ECAE-4716-AC8E-4995173AE311}"/>
            </a:ext>
          </a:extLst>
        </xdr:cNvPr>
        <xdr:cNvPicPr>
          <a:picLocks noChangeAspect="1"/>
        </xdr:cNvPicPr>
      </xdr:nvPicPr>
      <xdr:blipFill>
        <a:blip xmlns:r="http://schemas.openxmlformats.org/officeDocument/2006/relationships" r:embed="rId43" cstate="screen">
          <a:extLst>
            <a:ext uri="{28A0092B-C50C-407E-A947-70E740481C1C}">
              <a14:useLocalDpi xmlns:a14="http://schemas.microsoft.com/office/drawing/2010/main"/>
            </a:ext>
          </a:extLst>
        </a:blip>
        <a:stretch>
          <a:fillRect/>
        </a:stretch>
      </xdr:blipFill>
      <xdr:spPr>
        <a:xfrm>
          <a:off x="1106488" y="54059930"/>
          <a:ext cx="1657667" cy="1112410"/>
        </a:xfrm>
        <a:prstGeom prst="rect">
          <a:avLst/>
        </a:prstGeom>
      </xdr:spPr>
    </xdr:pic>
    <xdr:clientData/>
  </xdr:twoCellAnchor>
  <xdr:twoCellAnchor>
    <xdr:from>
      <xdr:col>2</xdr:col>
      <xdr:colOff>47625</xdr:colOff>
      <xdr:row>33</xdr:row>
      <xdr:rowOff>61117</xdr:rowOff>
    </xdr:from>
    <xdr:to>
      <xdr:col>2</xdr:col>
      <xdr:colOff>1639634</xdr:colOff>
      <xdr:row>33</xdr:row>
      <xdr:rowOff>1127125</xdr:rowOff>
    </xdr:to>
    <xdr:pic>
      <xdr:nvPicPr>
        <xdr:cNvPr id="472" name="Picture 463">
          <a:extLst>
            <a:ext uri="{FF2B5EF4-FFF2-40B4-BE49-F238E27FC236}">
              <a16:creationId xmlns:a16="http://schemas.microsoft.com/office/drawing/2014/main" id="{59207EBC-C2ED-47D7-9E72-4B74C7484882}"/>
            </a:ext>
          </a:extLst>
        </xdr:cNvPr>
        <xdr:cNvPicPr>
          <a:picLocks noChangeAspect="1"/>
        </xdr:cNvPicPr>
      </xdr:nvPicPr>
      <xdr:blipFill>
        <a:blip xmlns:r="http://schemas.openxmlformats.org/officeDocument/2006/relationships" r:embed="rId44" cstate="screen">
          <a:extLst>
            <a:ext uri="{28A0092B-C50C-407E-A947-70E740481C1C}">
              <a14:useLocalDpi xmlns:a14="http://schemas.microsoft.com/office/drawing/2010/main"/>
            </a:ext>
          </a:extLst>
        </a:blip>
        <a:stretch>
          <a:fillRect/>
        </a:stretch>
      </xdr:blipFill>
      <xdr:spPr>
        <a:xfrm>
          <a:off x="1152525" y="56360217"/>
          <a:ext cx="1592009" cy="1066008"/>
        </a:xfrm>
        <a:prstGeom prst="rect">
          <a:avLst/>
        </a:prstGeom>
      </xdr:spPr>
    </xdr:pic>
    <xdr:clientData/>
  </xdr:twoCellAnchor>
  <xdr:twoCellAnchor>
    <xdr:from>
      <xdr:col>1</xdr:col>
      <xdr:colOff>178065</xdr:colOff>
      <xdr:row>35</xdr:row>
      <xdr:rowOff>126734</xdr:rowOff>
    </xdr:from>
    <xdr:to>
      <xdr:col>2</xdr:col>
      <xdr:colOff>1582654</xdr:colOff>
      <xdr:row>36</xdr:row>
      <xdr:rowOff>99248</xdr:rowOff>
    </xdr:to>
    <xdr:pic>
      <xdr:nvPicPr>
        <xdr:cNvPr id="473" name="Picture 464">
          <a:extLst>
            <a:ext uri="{FF2B5EF4-FFF2-40B4-BE49-F238E27FC236}">
              <a16:creationId xmlns:a16="http://schemas.microsoft.com/office/drawing/2014/main" id="{B77824FE-B4EC-48F4-8E49-BF392F9FF853}"/>
            </a:ext>
          </a:extLst>
        </xdr:cNvPr>
        <xdr:cNvPicPr>
          <a:picLocks noChangeAspect="1"/>
        </xdr:cNvPicPr>
      </xdr:nvPicPr>
      <xdr:blipFill>
        <a:blip xmlns:r="http://schemas.openxmlformats.org/officeDocument/2006/relationships" r:embed="rId45" cstate="screen">
          <a:extLst>
            <a:ext uri="{28A0092B-C50C-407E-A947-70E740481C1C}">
              <a14:useLocalDpi xmlns:a14="http://schemas.microsoft.com/office/drawing/2010/main"/>
            </a:ext>
          </a:extLst>
        </a:blip>
        <a:stretch>
          <a:fillRect/>
        </a:stretch>
      </xdr:blipFill>
      <xdr:spPr>
        <a:xfrm>
          <a:off x="1016265" y="58711834"/>
          <a:ext cx="1671289" cy="1115514"/>
        </a:xfrm>
        <a:prstGeom prst="rect">
          <a:avLst/>
        </a:prstGeom>
      </xdr:spPr>
    </xdr:pic>
    <xdr:clientData/>
  </xdr:twoCellAnchor>
  <xdr:twoCellAnchor>
    <xdr:from>
      <xdr:col>2</xdr:col>
      <xdr:colOff>29369</xdr:colOff>
      <xdr:row>37</xdr:row>
      <xdr:rowOff>61118</xdr:rowOff>
    </xdr:from>
    <xdr:to>
      <xdr:col>2</xdr:col>
      <xdr:colOff>1641007</xdr:colOff>
      <xdr:row>37</xdr:row>
      <xdr:rowOff>1128237</xdr:rowOff>
    </xdr:to>
    <xdr:pic>
      <xdr:nvPicPr>
        <xdr:cNvPr id="474" name="Picture 465">
          <a:extLst>
            <a:ext uri="{FF2B5EF4-FFF2-40B4-BE49-F238E27FC236}">
              <a16:creationId xmlns:a16="http://schemas.microsoft.com/office/drawing/2014/main" id="{2AE10BA5-DA10-4FC8-A0F9-A2E014002346}"/>
            </a:ext>
          </a:extLst>
        </xdr:cNvPr>
        <xdr:cNvPicPr>
          <a:picLocks noChangeAspect="1"/>
        </xdr:cNvPicPr>
      </xdr:nvPicPr>
      <xdr:blipFill>
        <a:blip xmlns:r="http://schemas.openxmlformats.org/officeDocument/2006/relationships" r:embed="rId46" cstate="screen">
          <a:extLst>
            <a:ext uri="{28A0092B-C50C-407E-A947-70E740481C1C}">
              <a14:useLocalDpi xmlns:a14="http://schemas.microsoft.com/office/drawing/2010/main"/>
            </a:ext>
          </a:extLst>
        </a:blip>
        <a:stretch>
          <a:fillRect/>
        </a:stretch>
      </xdr:blipFill>
      <xdr:spPr>
        <a:xfrm>
          <a:off x="1134269" y="60932218"/>
          <a:ext cx="1611638" cy="1067119"/>
        </a:xfrm>
        <a:prstGeom prst="rect">
          <a:avLst/>
        </a:prstGeom>
      </xdr:spPr>
    </xdr:pic>
    <xdr:clientData/>
  </xdr:twoCellAnchor>
  <xdr:twoCellAnchor>
    <xdr:from>
      <xdr:col>1</xdr:col>
      <xdr:colOff>218281</xdr:colOff>
      <xdr:row>39</xdr:row>
      <xdr:rowOff>34925</xdr:rowOff>
    </xdr:from>
    <xdr:to>
      <xdr:col>3</xdr:col>
      <xdr:colOff>16059</xdr:colOff>
      <xdr:row>40</xdr:row>
      <xdr:rowOff>38735</xdr:rowOff>
    </xdr:to>
    <xdr:pic>
      <xdr:nvPicPr>
        <xdr:cNvPr id="475" name="Picture 466">
          <a:extLst>
            <a:ext uri="{FF2B5EF4-FFF2-40B4-BE49-F238E27FC236}">
              <a16:creationId xmlns:a16="http://schemas.microsoft.com/office/drawing/2014/main" id="{9C19EEAE-743B-4727-98E5-8D7BE9679C07}"/>
            </a:ext>
          </a:extLst>
        </xdr:cNvPr>
        <xdr:cNvPicPr>
          <a:picLocks noChangeAspect="1"/>
        </xdr:cNvPicPr>
      </xdr:nvPicPr>
      <xdr:blipFill>
        <a:blip xmlns:r="http://schemas.openxmlformats.org/officeDocument/2006/relationships" r:embed="rId47" cstate="screen">
          <a:extLst>
            <a:ext uri="{28A0092B-C50C-407E-A947-70E740481C1C}">
              <a14:useLocalDpi xmlns:a14="http://schemas.microsoft.com/office/drawing/2010/main"/>
            </a:ext>
          </a:extLst>
        </a:blip>
        <a:stretch>
          <a:fillRect/>
        </a:stretch>
      </xdr:blipFill>
      <xdr:spPr>
        <a:xfrm>
          <a:off x="1056481" y="63192025"/>
          <a:ext cx="1740878" cy="1146810"/>
        </a:xfrm>
        <a:prstGeom prst="rect">
          <a:avLst/>
        </a:prstGeom>
      </xdr:spPr>
    </xdr:pic>
    <xdr:clientData/>
  </xdr:twoCellAnchor>
  <xdr:twoCellAnchor>
    <xdr:from>
      <xdr:col>2</xdr:col>
      <xdr:colOff>11907</xdr:colOff>
      <xdr:row>41</xdr:row>
      <xdr:rowOff>30161</xdr:rowOff>
    </xdr:from>
    <xdr:to>
      <xdr:col>2</xdr:col>
      <xdr:colOff>1654670</xdr:colOff>
      <xdr:row>41</xdr:row>
      <xdr:rowOff>1122361</xdr:rowOff>
    </xdr:to>
    <xdr:pic>
      <xdr:nvPicPr>
        <xdr:cNvPr id="477" name="Picture 197">
          <a:extLst>
            <a:ext uri="{FF2B5EF4-FFF2-40B4-BE49-F238E27FC236}">
              <a16:creationId xmlns:a16="http://schemas.microsoft.com/office/drawing/2014/main" id="{4602FA30-F6CB-4432-8B1C-4BE11BC9626D}"/>
            </a:ext>
          </a:extLst>
        </xdr:cNvPr>
        <xdr:cNvPicPr>
          <a:picLocks noChangeAspect="1"/>
        </xdr:cNvPicPr>
      </xdr:nvPicPr>
      <xdr:blipFill>
        <a:blip xmlns:r="http://schemas.openxmlformats.org/officeDocument/2006/relationships" r:embed="rId48" cstate="screen">
          <a:extLst>
            <a:ext uri="{28A0092B-C50C-407E-A947-70E740481C1C}">
              <a14:useLocalDpi xmlns:a14="http://schemas.microsoft.com/office/drawing/2010/main"/>
            </a:ext>
          </a:extLst>
        </a:blip>
        <a:stretch>
          <a:fillRect/>
        </a:stretch>
      </xdr:blipFill>
      <xdr:spPr>
        <a:xfrm>
          <a:off x="1116807" y="65473261"/>
          <a:ext cx="1642763" cy="1092200"/>
        </a:xfrm>
        <a:prstGeom prst="rect">
          <a:avLst/>
        </a:prstGeom>
      </xdr:spPr>
    </xdr:pic>
    <xdr:clientData/>
  </xdr:twoCellAnchor>
  <xdr:twoCellAnchor>
    <xdr:from>
      <xdr:col>2</xdr:col>
      <xdr:colOff>14362</xdr:colOff>
      <xdr:row>46</xdr:row>
      <xdr:rowOff>38553</xdr:rowOff>
    </xdr:from>
    <xdr:to>
      <xdr:col>2</xdr:col>
      <xdr:colOff>1603222</xdr:colOff>
      <xdr:row>46</xdr:row>
      <xdr:rowOff>1089337</xdr:rowOff>
    </xdr:to>
    <xdr:pic>
      <xdr:nvPicPr>
        <xdr:cNvPr id="478" name="Picture 454">
          <a:extLst>
            <a:ext uri="{FF2B5EF4-FFF2-40B4-BE49-F238E27FC236}">
              <a16:creationId xmlns:a16="http://schemas.microsoft.com/office/drawing/2014/main" id="{778BD290-24B9-4336-B439-580DBC6F23A1}"/>
            </a:ext>
          </a:extLst>
        </xdr:cNvPr>
        <xdr:cNvPicPr>
          <a:picLocks noChangeAspect="1"/>
        </xdr:cNvPicPr>
      </xdr:nvPicPr>
      <xdr:blipFill>
        <a:blip xmlns:r="http://schemas.openxmlformats.org/officeDocument/2006/relationships" r:embed="rId49" cstate="screen">
          <a:extLst>
            <a:ext uri="{28A0092B-C50C-407E-A947-70E740481C1C}">
              <a14:useLocalDpi xmlns:a14="http://schemas.microsoft.com/office/drawing/2010/main"/>
            </a:ext>
          </a:extLst>
        </a:blip>
        <a:stretch>
          <a:fillRect/>
        </a:stretch>
      </xdr:blipFill>
      <xdr:spPr>
        <a:xfrm>
          <a:off x="1119262" y="70180653"/>
          <a:ext cx="1588860" cy="1050784"/>
        </a:xfrm>
        <a:prstGeom prst="rect">
          <a:avLst/>
        </a:prstGeom>
      </xdr:spPr>
    </xdr:pic>
    <xdr:clientData/>
  </xdr:twoCellAnchor>
  <xdr:twoCellAnchor>
    <xdr:from>
      <xdr:col>1</xdr:col>
      <xdr:colOff>222250</xdr:colOff>
      <xdr:row>48</xdr:row>
      <xdr:rowOff>52160</xdr:rowOff>
    </xdr:from>
    <xdr:to>
      <xdr:col>2</xdr:col>
      <xdr:colOff>1619789</xdr:colOff>
      <xdr:row>49</xdr:row>
      <xdr:rowOff>23675</xdr:rowOff>
    </xdr:to>
    <xdr:pic>
      <xdr:nvPicPr>
        <xdr:cNvPr id="479" name="Picture 455">
          <a:extLst>
            <a:ext uri="{FF2B5EF4-FFF2-40B4-BE49-F238E27FC236}">
              <a16:creationId xmlns:a16="http://schemas.microsoft.com/office/drawing/2014/main" id="{9CED575F-C82E-4609-A511-287D05CAF119}"/>
            </a:ext>
          </a:extLst>
        </xdr:cNvPr>
        <xdr:cNvPicPr>
          <a:picLocks noChangeAspect="1"/>
        </xdr:cNvPicPr>
      </xdr:nvPicPr>
      <xdr:blipFill>
        <a:blip xmlns:r="http://schemas.openxmlformats.org/officeDocument/2006/relationships" r:embed="rId50" cstate="screen">
          <a:extLst>
            <a:ext uri="{28A0092B-C50C-407E-A947-70E740481C1C}">
              <a14:useLocalDpi xmlns:a14="http://schemas.microsoft.com/office/drawing/2010/main"/>
            </a:ext>
          </a:extLst>
        </a:blip>
        <a:stretch>
          <a:fillRect/>
        </a:stretch>
      </xdr:blipFill>
      <xdr:spPr>
        <a:xfrm>
          <a:off x="1060450" y="72988260"/>
          <a:ext cx="1664239" cy="1114515"/>
        </a:xfrm>
        <a:prstGeom prst="rect">
          <a:avLst/>
        </a:prstGeom>
      </xdr:spPr>
    </xdr:pic>
    <xdr:clientData/>
  </xdr:twoCellAnchor>
  <xdr:twoCellAnchor>
    <xdr:from>
      <xdr:col>1</xdr:col>
      <xdr:colOff>252640</xdr:colOff>
      <xdr:row>50</xdr:row>
      <xdr:rowOff>29934</xdr:rowOff>
    </xdr:from>
    <xdr:to>
      <xdr:col>2</xdr:col>
      <xdr:colOff>1615561</xdr:colOff>
      <xdr:row>50</xdr:row>
      <xdr:rowOff>1127047</xdr:rowOff>
    </xdr:to>
    <xdr:pic>
      <xdr:nvPicPr>
        <xdr:cNvPr id="480" name="Picture 456">
          <a:extLst>
            <a:ext uri="{FF2B5EF4-FFF2-40B4-BE49-F238E27FC236}">
              <a16:creationId xmlns:a16="http://schemas.microsoft.com/office/drawing/2014/main" id="{41E2C662-6E17-4944-AD50-6CE946E99B06}"/>
            </a:ext>
          </a:extLst>
        </xdr:cNvPr>
        <xdr:cNvPicPr>
          <a:picLocks noChangeAspect="1"/>
        </xdr:cNvPicPr>
      </xdr:nvPicPr>
      <xdr:blipFill>
        <a:blip xmlns:r="http://schemas.openxmlformats.org/officeDocument/2006/relationships" r:embed="rId51" cstate="screen">
          <a:extLst>
            <a:ext uri="{28A0092B-C50C-407E-A947-70E740481C1C}">
              <a14:useLocalDpi xmlns:a14="http://schemas.microsoft.com/office/drawing/2010/main"/>
            </a:ext>
          </a:extLst>
        </a:blip>
        <a:stretch>
          <a:fillRect/>
        </a:stretch>
      </xdr:blipFill>
      <xdr:spPr>
        <a:xfrm>
          <a:off x="1090840" y="75252034"/>
          <a:ext cx="1629621" cy="1097113"/>
        </a:xfrm>
        <a:prstGeom prst="rect">
          <a:avLst/>
        </a:prstGeom>
      </xdr:spPr>
    </xdr:pic>
    <xdr:clientData/>
  </xdr:twoCellAnchor>
  <xdr:twoCellAnchor>
    <xdr:from>
      <xdr:col>1</xdr:col>
      <xdr:colOff>216204</xdr:colOff>
      <xdr:row>52</xdr:row>
      <xdr:rowOff>29029</xdr:rowOff>
    </xdr:from>
    <xdr:to>
      <xdr:col>2</xdr:col>
      <xdr:colOff>1653755</xdr:colOff>
      <xdr:row>53</xdr:row>
      <xdr:rowOff>22406</xdr:rowOff>
    </xdr:to>
    <xdr:pic>
      <xdr:nvPicPr>
        <xdr:cNvPr id="481" name="Picture 457">
          <a:extLst>
            <a:ext uri="{FF2B5EF4-FFF2-40B4-BE49-F238E27FC236}">
              <a16:creationId xmlns:a16="http://schemas.microsoft.com/office/drawing/2014/main" id="{B007A2A4-FBD3-4504-B0F4-35B725D1DE27}"/>
            </a:ext>
          </a:extLst>
        </xdr:cNvPr>
        <xdr:cNvPicPr>
          <a:picLocks noChangeAspect="1"/>
        </xdr:cNvPicPr>
      </xdr:nvPicPr>
      <xdr:blipFill>
        <a:blip xmlns:r="http://schemas.openxmlformats.org/officeDocument/2006/relationships" r:embed="rId52" cstate="screen">
          <a:extLst>
            <a:ext uri="{28A0092B-C50C-407E-A947-70E740481C1C}">
              <a14:useLocalDpi xmlns:a14="http://schemas.microsoft.com/office/drawing/2010/main"/>
            </a:ext>
          </a:extLst>
        </a:blip>
        <a:stretch>
          <a:fillRect/>
        </a:stretch>
      </xdr:blipFill>
      <xdr:spPr>
        <a:xfrm>
          <a:off x="1054404" y="77537129"/>
          <a:ext cx="1704251" cy="1136377"/>
        </a:xfrm>
        <a:prstGeom prst="rect">
          <a:avLst/>
        </a:prstGeom>
      </xdr:spPr>
    </xdr:pic>
    <xdr:clientData/>
  </xdr:twoCellAnchor>
  <xdr:twoCellAnchor>
    <xdr:from>
      <xdr:col>1</xdr:col>
      <xdr:colOff>232683</xdr:colOff>
      <xdr:row>54</xdr:row>
      <xdr:rowOff>14059</xdr:rowOff>
    </xdr:from>
    <xdr:to>
      <xdr:col>2</xdr:col>
      <xdr:colOff>1620765</xdr:colOff>
      <xdr:row>54</xdr:row>
      <xdr:rowOff>1125763</xdr:rowOff>
    </xdr:to>
    <xdr:pic>
      <xdr:nvPicPr>
        <xdr:cNvPr id="482" name="Picture 458">
          <a:extLst>
            <a:ext uri="{FF2B5EF4-FFF2-40B4-BE49-F238E27FC236}">
              <a16:creationId xmlns:a16="http://schemas.microsoft.com/office/drawing/2014/main" id="{6ADAABC6-DE58-4CE7-BF11-C1E1D877533F}"/>
            </a:ext>
          </a:extLst>
        </xdr:cNvPr>
        <xdr:cNvPicPr>
          <a:picLocks noChangeAspect="1"/>
        </xdr:cNvPicPr>
      </xdr:nvPicPr>
      <xdr:blipFill>
        <a:blip xmlns:r="http://schemas.openxmlformats.org/officeDocument/2006/relationships" r:embed="rId53" cstate="screen">
          <a:extLst>
            <a:ext uri="{28A0092B-C50C-407E-A947-70E740481C1C}">
              <a14:useLocalDpi xmlns:a14="http://schemas.microsoft.com/office/drawing/2010/main"/>
            </a:ext>
          </a:extLst>
        </a:blip>
        <a:stretch>
          <a:fillRect/>
        </a:stretch>
      </xdr:blipFill>
      <xdr:spPr>
        <a:xfrm>
          <a:off x="1070883" y="79808159"/>
          <a:ext cx="1654782" cy="1111704"/>
        </a:xfrm>
        <a:prstGeom prst="rect">
          <a:avLst/>
        </a:prstGeom>
      </xdr:spPr>
    </xdr:pic>
    <xdr:clientData/>
  </xdr:twoCellAnchor>
  <xdr:twoCellAnchor>
    <xdr:from>
      <xdr:col>1</xdr:col>
      <xdr:colOff>229507</xdr:colOff>
      <xdr:row>56</xdr:row>
      <xdr:rowOff>11791</xdr:rowOff>
    </xdr:from>
    <xdr:to>
      <xdr:col>2</xdr:col>
      <xdr:colOff>1641730</xdr:colOff>
      <xdr:row>56</xdr:row>
      <xdr:rowOff>1130116</xdr:rowOff>
    </xdr:to>
    <xdr:pic>
      <xdr:nvPicPr>
        <xdr:cNvPr id="483" name="Picture 459">
          <a:extLst>
            <a:ext uri="{FF2B5EF4-FFF2-40B4-BE49-F238E27FC236}">
              <a16:creationId xmlns:a16="http://schemas.microsoft.com/office/drawing/2014/main" id="{061A51A2-D4EC-4B48-AD94-231BB6E91C3A}"/>
            </a:ext>
          </a:extLst>
        </xdr:cNvPr>
        <xdr:cNvPicPr>
          <a:picLocks noChangeAspect="1"/>
        </xdr:cNvPicPr>
      </xdr:nvPicPr>
      <xdr:blipFill>
        <a:blip xmlns:r="http://schemas.openxmlformats.org/officeDocument/2006/relationships" r:embed="rId54" cstate="screen">
          <a:extLst>
            <a:ext uri="{28A0092B-C50C-407E-A947-70E740481C1C}">
              <a14:useLocalDpi xmlns:a14="http://schemas.microsoft.com/office/drawing/2010/main"/>
            </a:ext>
          </a:extLst>
        </a:blip>
        <a:stretch>
          <a:fillRect/>
        </a:stretch>
      </xdr:blipFill>
      <xdr:spPr>
        <a:xfrm>
          <a:off x="1067707" y="82091891"/>
          <a:ext cx="1678923" cy="1118325"/>
        </a:xfrm>
        <a:prstGeom prst="rect">
          <a:avLst/>
        </a:prstGeom>
      </xdr:spPr>
    </xdr:pic>
    <xdr:clientData/>
  </xdr:twoCellAnchor>
  <xdr:twoCellAnchor>
    <xdr:from>
      <xdr:col>1</xdr:col>
      <xdr:colOff>252639</xdr:colOff>
      <xdr:row>58</xdr:row>
      <xdr:rowOff>11791</xdr:rowOff>
    </xdr:from>
    <xdr:to>
      <xdr:col>2</xdr:col>
      <xdr:colOff>1621547</xdr:colOff>
      <xdr:row>58</xdr:row>
      <xdr:rowOff>1087504</xdr:rowOff>
    </xdr:to>
    <xdr:pic>
      <xdr:nvPicPr>
        <xdr:cNvPr id="485" name="Picture 460">
          <a:extLst>
            <a:ext uri="{FF2B5EF4-FFF2-40B4-BE49-F238E27FC236}">
              <a16:creationId xmlns:a16="http://schemas.microsoft.com/office/drawing/2014/main" id="{5C14EAFE-E699-4447-A675-B1ED783AA28A}"/>
            </a:ext>
          </a:extLst>
        </xdr:cNvPr>
        <xdr:cNvPicPr>
          <a:picLocks noChangeAspect="1"/>
        </xdr:cNvPicPr>
      </xdr:nvPicPr>
      <xdr:blipFill>
        <a:blip xmlns:r="http://schemas.openxmlformats.org/officeDocument/2006/relationships" r:embed="rId55" cstate="screen">
          <a:extLst>
            <a:ext uri="{28A0092B-C50C-407E-A947-70E740481C1C}">
              <a14:useLocalDpi xmlns:a14="http://schemas.microsoft.com/office/drawing/2010/main"/>
            </a:ext>
          </a:extLst>
        </a:blip>
        <a:stretch>
          <a:fillRect/>
        </a:stretch>
      </xdr:blipFill>
      <xdr:spPr>
        <a:xfrm>
          <a:off x="1090839" y="84377891"/>
          <a:ext cx="1635608" cy="1075713"/>
        </a:xfrm>
        <a:prstGeom prst="rect">
          <a:avLst/>
        </a:prstGeom>
      </xdr:spPr>
    </xdr:pic>
    <xdr:clientData/>
  </xdr:twoCellAnchor>
  <xdr:twoCellAnchor>
    <xdr:from>
      <xdr:col>2</xdr:col>
      <xdr:colOff>7257</xdr:colOff>
      <xdr:row>62</xdr:row>
      <xdr:rowOff>22678</xdr:rowOff>
    </xdr:from>
    <xdr:to>
      <xdr:col>2</xdr:col>
      <xdr:colOff>1655663</xdr:colOff>
      <xdr:row>62</xdr:row>
      <xdr:rowOff>1123587</xdr:rowOff>
    </xdr:to>
    <xdr:pic>
      <xdr:nvPicPr>
        <xdr:cNvPr id="487" name="Picture 215">
          <a:extLst>
            <a:ext uri="{FF2B5EF4-FFF2-40B4-BE49-F238E27FC236}">
              <a16:creationId xmlns:a16="http://schemas.microsoft.com/office/drawing/2014/main" id="{60912950-72A2-40E6-9823-25DC6BC0A05C}"/>
            </a:ext>
          </a:extLst>
        </xdr:cNvPr>
        <xdr:cNvPicPr>
          <a:picLocks noChangeAspect="1"/>
        </xdr:cNvPicPr>
      </xdr:nvPicPr>
      <xdr:blipFill>
        <a:blip xmlns:r="http://schemas.openxmlformats.org/officeDocument/2006/relationships" r:embed="rId56" cstate="screen">
          <a:extLst>
            <a:ext uri="{28A0092B-C50C-407E-A947-70E740481C1C}">
              <a14:useLocalDpi xmlns:a14="http://schemas.microsoft.com/office/drawing/2010/main"/>
            </a:ext>
          </a:extLst>
        </a:blip>
        <a:stretch>
          <a:fillRect/>
        </a:stretch>
      </xdr:blipFill>
      <xdr:spPr>
        <a:xfrm>
          <a:off x="1112157" y="88960778"/>
          <a:ext cx="1648406" cy="1100909"/>
        </a:xfrm>
        <a:prstGeom prst="rect">
          <a:avLst/>
        </a:prstGeom>
      </xdr:spPr>
    </xdr:pic>
    <xdr:clientData/>
  </xdr:twoCellAnchor>
  <xdr:twoCellAnchor>
    <xdr:from>
      <xdr:col>1</xdr:col>
      <xdr:colOff>269513</xdr:colOff>
      <xdr:row>68</xdr:row>
      <xdr:rowOff>11974</xdr:rowOff>
    </xdr:from>
    <xdr:to>
      <xdr:col>3</xdr:col>
      <xdr:colOff>36787</xdr:colOff>
      <xdr:row>68</xdr:row>
      <xdr:rowOff>1089479</xdr:rowOff>
    </xdr:to>
    <xdr:pic>
      <xdr:nvPicPr>
        <xdr:cNvPr id="490" name="Picture 60">
          <a:extLst>
            <a:ext uri="{FF2B5EF4-FFF2-40B4-BE49-F238E27FC236}">
              <a16:creationId xmlns:a16="http://schemas.microsoft.com/office/drawing/2014/main" id="{219CDE86-D685-4702-9670-F67E32A23F7E}"/>
            </a:ext>
          </a:extLst>
        </xdr:cNvPr>
        <xdr:cNvPicPr>
          <a:picLocks noChangeAspect="1"/>
        </xdr:cNvPicPr>
      </xdr:nvPicPr>
      <xdr:blipFill>
        <a:blip xmlns:r="http://schemas.openxmlformats.org/officeDocument/2006/relationships" r:embed="rId57"/>
        <a:stretch>
          <a:fillRect/>
        </a:stretch>
      </xdr:blipFill>
      <xdr:spPr>
        <a:xfrm>
          <a:off x="1107713" y="95808074"/>
          <a:ext cx="1710374" cy="1077505"/>
        </a:xfrm>
        <a:prstGeom prst="rect">
          <a:avLst/>
        </a:prstGeom>
      </xdr:spPr>
    </xdr:pic>
    <xdr:clientData/>
  </xdr:twoCellAnchor>
  <xdr:twoCellAnchor>
    <xdr:from>
      <xdr:col>2</xdr:col>
      <xdr:colOff>28575</xdr:colOff>
      <xdr:row>70</xdr:row>
      <xdr:rowOff>32203</xdr:rowOff>
    </xdr:from>
    <xdr:to>
      <xdr:col>2</xdr:col>
      <xdr:colOff>1660147</xdr:colOff>
      <xdr:row>70</xdr:row>
      <xdr:rowOff>1124494</xdr:rowOff>
    </xdr:to>
    <xdr:pic>
      <xdr:nvPicPr>
        <xdr:cNvPr id="491" name="Picture 45">
          <a:extLst>
            <a:ext uri="{FF2B5EF4-FFF2-40B4-BE49-F238E27FC236}">
              <a16:creationId xmlns:a16="http://schemas.microsoft.com/office/drawing/2014/main" id="{F5E844EB-4A3D-4297-93D5-2784B730F1BB}"/>
            </a:ext>
          </a:extLst>
        </xdr:cNvPr>
        <xdr:cNvPicPr>
          <a:picLocks noChangeAspect="1"/>
        </xdr:cNvPicPr>
      </xdr:nvPicPr>
      <xdr:blipFill>
        <a:blip xmlns:r="http://schemas.openxmlformats.org/officeDocument/2006/relationships" r:embed="rId58"/>
        <a:stretch>
          <a:fillRect/>
        </a:stretch>
      </xdr:blipFill>
      <xdr:spPr>
        <a:xfrm>
          <a:off x="1133475" y="98114303"/>
          <a:ext cx="1631572" cy="1092291"/>
        </a:xfrm>
        <a:prstGeom prst="rect">
          <a:avLst/>
        </a:prstGeom>
      </xdr:spPr>
    </xdr:pic>
    <xdr:clientData/>
  </xdr:twoCellAnchor>
  <xdr:twoCellAnchor>
    <xdr:from>
      <xdr:col>2</xdr:col>
      <xdr:colOff>35560</xdr:colOff>
      <xdr:row>74</xdr:row>
      <xdr:rowOff>52644</xdr:rowOff>
    </xdr:from>
    <xdr:to>
      <xdr:col>2</xdr:col>
      <xdr:colOff>1660527</xdr:colOff>
      <xdr:row>74</xdr:row>
      <xdr:rowOff>1122408</xdr:rowOff>
    </xdr:to>
    <xdr:pic>
      <xdr:nvPicPr>
        <xdr:cNvPr id="493" name="Picture 16">
          <a:extLst>
            <a:ext uri="{FF2B5EF4-FFF2-40B4-BE49-F238E27FC236}">
              <a16:creationId xmlns:a16="http://schemas.microsoft.com/office/drawing/2014/main" id="{8CB41103-4292-4F68-9FC9-023298A5C931}"/>
            </a:ext>
          </a:extLst>
        </xdr:cNvPr>
        <xdr:cNvPicPr>
          <a:picLocks noChangeAspect="1"/>
        </xdr:cNvPicPr>
      </xdr:nvPicPr>
      <xdr:blipFill>
        <a:blip xmlns:r="http://schemas.openxmlformats.org/officeDocument/2006/relationships" r:embed="rId59"/>
        <a:stretch>
          <a:fillRect/>
        </a:stretch>
      </xdr:blipFill>
      <xdr:spPr>
        <a:xfrm>
          <a:off x="1140460" y="102706744"/>
          <a:ext cx="1624967" cy="1069764"/>
        </a:xfrm>
        <a:prstGeom prst="rect">
          <a:avLst/>
        </a:prstGeom>
      </xdr:spPr>
    </xdr:pic>
    <xdr:clientData/>
  </xdr:twoCellAnchor>
  <xdr:twoCellAnchor>
    <xdr:from>
      <xdr:col>2</xdr:col>
      <xdr:colOff>6803</xdr:colOff>
      <xdr:row>76</xdr:row>
      <xdr:rowOff>49793</xdr:rowOff>
    </xdr:from>
    <xdr:to>
      <xdr:col>2</xdr:col>
      <xdr:colOff>1660342</xdr:colOff>
      <xdr:row>76</xdr:row>
      <xdr:rowOff>1126186</xdr:rowOff>
    </xdr:to>
    <xdr:pic>
      <xdr:nvPicPr>
        <xdr:cNvPr id="494" name="Picture 72">
          <a:extLst>
            <a:ext uri="{FF2B5EF4-FFF2-40B4-BE49-F238E27FC236}">
              <a16:creationId xmlns:a16="http://schemas.microsoft.com/office/drawing/2014/main" id="{D3C21125-F1ED-455D-9C8B-6F58D31CCBF9}"/>
            </a:ext>
          </a:extLst>
        </xdr:cNvPr>
        <xdr:cNvPicPr>
          <a:picLocks noChangeAspect="1"/>
        </xdr:cNvPicPr>
      </xdr:nvPicPr>
      <xdr:blipFill>
        <a:blip xmlns:r="http://schemas.openxmlformats.org/officeDocument/2006/relationships" r:embed="rId60"/>
        <a:stretch>
          <a:fillRect/>
        </a:stretch>
      </xdr:blipFill>
      <xdr:spPr>
        <a:xfrm>
          <a:off x="1111703" y="104989893"/>
          <a:ext cx="1653539" cy="1076393"/>
        </a:xfrm>
        <a:prstGeom prst="rect">
          <a:avLst/>
        </a:prstGeom>
      </xdr:spPr>
    </xdr:pic>
    <xdr:clientData/>
  </xdr:twoCellAnchor>
  <xdr:twoCellAnchor>
    <xdr:from>
      <xdr:col>2</xdr:col>
      <xdr:colOff>27215</xdr:colOff>
      <xdr:row>81</xdr:row>
      <xdr:rowOff>48985</xdr:rowOff>
    </xdr:from>
    <xdr:to>
      <xdr:col>2</xdr:col>
      <xdr:colOff>1654595</xdr:colOff>
      <xdr:row>81</xdr:row>
      <xdr:rowOff>1122951</xdr:rowOff>
    </xdr:to>
    <xdr:pic>
      <xdr:nvPicPr>
        <xdr:cNvPr id="496" name="Picture 221">
          <a:extLst>
            <a:ext uri="{FF2B5EF4-FFF2-40B4-BE49-F238E27FC236}">
              <a16:creationId xmlns:a16="http://schemas.microsoft.com/office/drawing/2014/main" id="{E2A72EAB-FD42-49E0-BCB2-1037FCE34338}"/>
            </a:ext>
          </a:extLst>
        </xdr:cNvPr>
        <xdr:cNvPicPr>
          <a:picLocks noChangeAspect="1"/>
        </xdr:cNvPicPr>
      </xdr:nvPicPr>
      <xdr:blipFill>
        <a:blip xmlns:r="http://schemas.openxmlformats.org/officeDocument/2006/relationships" r:embed="rId61" cstate="screen">
          <a:extLst>
            <a:ext uri="{28A0092B-C50C-407E-A947-70E740481C1C}">
              <a14:useLocalDpi xmlns:a14="http://schemas.microsoft.com/office/drawing/2010/main"/>
            </a:ext>
          </a:extLst>
        </a:blip>
        <a:stretch>
          <a:fillRect/>
        </a:stretch>
      </xdr:blipFill>
      <xdr:spPr>
        <a:xfrm>
          <a:off x="1132115" y="109688085"/>
          <a:ext cx="1627380" cy="1073966"/>
        </a:xfrm>
        <a:prstGeom prst="rect">
          <a:avLst/>
        </a:prstGeom>
      </xdr:spPr>
    </xdr:pic>
    <xdr:clientData/>
  </xdr:twoCellAnchor>
  <xdr:twoCellAnchor>
    <xdr:from>
      <xdr:col>2</xdr:col>
      <xdr:colOff>0</xdr:colOff>
      <xdr:row>83</xdr:row>
      <xdr:rowOff>9979</xdr:rowOff>
    </xdr:from>
    <xdr:to>
      <xdr:col>2</xdr:col>
      <xdr:colOff>1655461</xdr:colOff>
      <xdr:row>83</xdr:row>
      <xdr:rowOff>1122590</xdr:rowOff>
    </xdr:to>
    <xdr:pic>
      <xdr:nvPicPr>
        <xdr:cNvPr id="497" name="Picture 223">
          <a:extLst>
            <a:ext uri="{FF2B5EF4-FFF2-40B4-BE49-F238E27FC236}">
              <a16:creationId xmlns:a16="http://schemas.microsoft.com/office/drawing/2014/main" id="{ADD471D1-2EE3-4ED2-80ED-DB62BBEA1C64}"/>
            </a:ext>
          </a:extLst>
        </xdr:cNvPr>
        <xdr:cNvPicPr>
          <a:picLocks noChangeAspect="1"/>
        </xdr:cNvPicPr>
      </xdr:nvPicPr>
      <xdr:blipFill>
        <a:blip xmlns:r="http://schemas.openxmlformats.org/officeDocument/2006/relationships" r:embed="rId62" cstate="screen">
          <a:extLst>
            <a:ext uri="{28A0092B-C50C-407E-A947-70E740481C1C}">
              <a14:useLocalDpi xmlns:a14="http://schemas.microsoft.com/office/drawing/2010/main"/>
            </a:ext>
          </a:extLst>
        </a:blip>
        <a:stretch>
          <a:fillRect/>
        </a:stretch>
      </xdr:blipFill>
      <xdr:spPr>
        <a:xfrm>
          <a:off x="1104900" y="112443079"/>
          <a:ext cx="1655461" cy="1112611"/>
        </a:xfrm>
        <a:prstGeom prst="rect">
          <a:avLst/>
        </a:prstGeom>
      </xdr:spPr>
    </xdr:pic>
    <xdr:clientData/>
  </xdr:twoCellAnchor>
  <xdr:twoCellAnchor>
    <xdr:from>
      <xdr:col>2</xdr:col>
      <xdr:colOff>20864</xdr:colOff>
      <xdr:row>85</xdr:row>
      <xdr:rowOff>10886</xdr:rowOff>
    </xdr:from>
    <xdr:to>
      <xdr:col>2</xdr:col>
      <xdr:colOff>1660945</xdr:colOff>
      <xdr:row>85</xdr:row>
      <xdr:rowOff>1084853</xdr:rowOff>
    </xdr:to>
    <xdr:pic>
      <xdr:nvPicPr>
        <xdr:cNvPr id="498" name="Picture 225">
          <a:extLst>
            <a:ext uri="{FF2B5EF4-FFF2-40B4-BE49-F238E27FC236}">
              <a16:creationId xmlns:a16="http://schemas.microsoft.com/office/drawing/2014/main" id="{48AA4E95-01A9-401B-9346-F7CA1F90A153}"/>
            </a:ext>
          </a:extLst>
        </xdr:cNvPr>
        <xdr:cNvPicPr>
          <a:picLocks noChangeAspect="1"/>
        </xdr:cNvPicPr>
      </xdr:nvPicPr>
      <xdr:blipFill>
        <a:blip xmlns:r="http://schemas.openxmlformats.org/officeDocument/2006/relationships" r:embed="rId63" cstate="screen">
          <a:extLst>
            <a:ext uri="{28A0092B-C50C-407E-A947-70E740481C1C}">
              <a14:useLocalDpi xmlns:a14="http://schemas.microsoft.com/office/drawing/2010/main"/>
            </a:ext>
          </a:extLst>
        </a:blip>
        <a:stretch>
          <a:fillRect/>
        </a:stretch>
      </xdr:blipFill>
      <xdr:spPr>
        <a:xfrm>
          <a:off x="1125764" y="114729986"/>
          <a:ext cx="1640081" cy="1073967"/>
        </a:xfrm>
        <a:prstGeom prst="rect">
          <a:avLst/>
        </a:prstGeom>
      </xdr:spPr>
    </xdr:pic>
    <xdr:clientData/>
  </xdr:twoCellAnchor>
  <xdr:twoCellAnchor>
    <xdr:from>
      <xdr:col>1</xdr:col>
      <xdr:colOff>258536</xdr:colOff>
      <xdr:row>87</xdr:row>
      <xdr:rowOff>31298</xdr:rowOff>
    </xdr:from>
    <xdr:to>
      <xdr:col>3</xdr:col>
      <xdr:colOff>21055</xdr:colOff>
      <xdr:row>88</xdr:row>
      <xdr:rowOff>19867</xdr:rowOff>
    </xdr:to>
    <xdr:pic>
      <xdr:nvPicPr>
        <xdr:cNvPr id="499" name="Picture 227">
          <a:extLst>
            <a:ext uri="{FF2B5EF4-FFF2-40B4-BE49-F238E27FC236}">
              <a16:creationId xmlns:a16="http://schemas.microsoft.com/office/drawing/2014/main" id="{22D5A8F3-C19C-42AD-BAAF-9399FE037801}"/>
            </a:ext>
          </a:extLst>
        </xdr:cNvPr>
        <xdr:cNvPicPr>
          <a:picLocks noChangeAspect="1"/>
        </xdr:cNvPicPr>
      </xdr:nvPicPr>
      <xdr:blipFill>
        <a:blip xmlns:r="http://schemas.openxmlformats.org/officeDocument/2006/relationships" r:embed="rId64" cstate="screen">
          <a:extLst>
            <a:ext uri="{28A0092B-C50C-407E-A947-70E740481C1C}">
              <a14:useLocalDpi xmlns:a14="http://schemas.microsoft.com/office/drawing/2010/main"/>
            </a:ext>
          </a:extLst>
        </a:blip>
        <a:stretch>
          <a:fillRect/>
        </a:stretch>
      </xdr:blipFill>
      <xdr:spPr>
        <a:xfrm>
          <a:off x="1096736" y="117036398"/>
          <a:ext cx="1705619" cy="1131569"/>
        </a:xfrm>
        <a:prstGeom prst="rect">
          <a:avLst/>
        </a:prstGeom>
      </xdr:spPr>
    </xdr:pic>
    <xdr:clientData/>
  </xdr:twoCellAnchor>
  <xdr:twoCellAnchor>
    <xdr:from>
      <xdr:col>2</xdr:col>
      <xdr:colOff>10433</xdr:colOff>
      <xdr:row>89</xdr:row>
      <xdr:rowOff>23586</xdr:rowOff>
    </xdr:from>
    <xdr:to>
      <xdr:col>2</xdr:col>
      <xdr:colOff>1655663</xdr:colOff>
      <xdr:row>90</xdr:row>
      <xdr:rowOff>13879</xdr:rowOff>
    </xdr:to>
    <xdr:pic>
      <xdr:nvPicPr>
        <xdr:cNvPr id="500" name="Picture 229">
          <a:extLst>
            <a:ext uri="{FF2B5EF4-FFF2-40B4-BE49-F238E27FC236}">
              <a16:creationId xmlns:a16="http://schemas.microsoft.com/office/drawing/2014/main" id="{F9B0F751-1995-4DAA-A72A-A7DAFCD63607}"/>
            </a:ext>
          </a:extLst>
        </xdr:cNvPr>
        <xdr:cNvPicPr>
          <a:picLocks noChangeAspect="1"/>
        </xdr:cNvPicPr>
      </xdr:nvPicPr>
      <xdr:blipFill>
        <a:blip xmlns:r="http://schemas.openxmlformats.org/officeDocument/2006/relationships" r:embed="rId65" cstate="screen">
          <a:extLst>
            <a:ext uri="{28A0092B-C50C-407E-A947-70E740481C1C}">
              <a14:useLocalDpi xmlns:a14="http://schemas.microsoft.com/office/drawing/2010/main"/>
            </a:ext>
          </a:extLst>
        </a:blip>
        <a:stretch>
          <a:fillRect/>
        </a:stretch>
      </xdr:blipFill>
      <xdr:spPr>
        <a:xfrm>
          <a:off x="1115333" y="119314686"/>
          <a:ext cx="1645230" cy="1133293"/>
        </a:xfrm>
        <a:prstGeom prst="rect">
          <a:avLst/>
        </a:prstGeom>
      </xdr:spPr>
    </xdr:pic>
    <xdr:clientData/>
  </xdr:twoCellAnchor>
  <xdr:twoCellAnchor>
    <xdr:from>
      <xdr:col>1</xdr:col>
      <xdr:colOff>235406</xdr:colOff>
      <xdr:row>91</xdr:row>
      <xdr:rowOff>9978</xdr:rowOff>
    </xdr:from>
    <xdr:to>
      <xdr:col>3</xdr:col>
      <xdr:colOff>21141</xdr:colOff>
      <xdr:row>92</xdr:row>
      <xdr:rowOff>15693</xdr:rowOff>
    </xdr:to>
    <xdr:pic>
      <xdr:nvPicPr>
        <xdr:cNvPr id="501" name="Picture 231">
          <a:extLst>
            <a:ext uri="{FF2B5EF4-FFF2-40B4-BE49-F238E27FC236}">
              <a16:creationId xmlns:a16="http://schemas.microsoft.com/office/drawing/2014/main" id="{A003A3B1-FAFF-4BE1-AE0E-70B89433B877}"/>
            </a:ext>
          </a:extLst>
        </xdr:cNvPr>
        <xdr:cNvPicPr>
          <a:picLocks noChangeAspect="1"/>
        </xdr:cNvPicPr>
      </xdr:nvPicPr>
      <xdr:blipFill>
        <a:blip xmlns:r="http://schemas.openxmlformats.org/officeDocument/2006/relationships" r:embed="rId66" cstate="screen">
          <a:extLst>
            <a:ext uri="{28A0092B-C50C-407E-A947-70E740481C1C}">
              <a14:useLocalDpi xmlns:a14="http://schemas.microsoft.com/office/drawing/2010/main"/>
            </a:ext>
          </a:extLst>
        </a:blip>
        <a:stretch>
          <a:fillRect/>
        </a:stretch>
      </xdr:blipFill>
      <xdr:spPr>
        <a:xfrm>
          <a:off x="1073606" y="121587078"/>
          <a:ext cx="1728835" cy="1148715"/>
        </a:xfrm>
        <a:prstGeom prst="rect">
          <a:avLst/>
        </a:prstGeom>
      </xdr:spPr>
    </xdr:pic>
    <xdr:clientData/>
  </xdr:twoCellAnchor>
  <xdr:twoCellAnchor>
    <xdr:from>
      <xdr:col>2</xdr:col>
      <xdr:colOff>54428</xdr:colOff>
      <xdr:row>93</xdr:row>
      <xdr:rowOff>50799</xdr:rowOff>
    </xdr:from>
    <xdr:to>
      <xdr:col>2</xdr:col>
      <xdr:colOff>1658515</xdr:colOff>
      <xdr:row>93</xdr:row>
      <xdr:rowOff>1090567</xdr:rowOff>
    </xdr:to>
    <xdr:pic>
      <xdr:nvPicPr>
        <xdr:cNvPr id="502" name="Picture 233">
          <a:extLst>
            <a:ext uri="{FF2B5EF4-FFF2-40B4-BE49-F238E27FC236}">
              <a16:creationId xmlns:a16="http://schemas.microsoft.com/office/drawing/2014/main" id="{C91B99BE-FA7E-4C78-903C-148B158EF166}"/>
            </a:ext>
          </a:extLst>
        </xdr:cNvPr>
        <xdr:cNvPicPr>
          <a:picLocks noChangeAspect="1"/>
        </xdr:cNvPicPr>
      </xdr:nvPicPr>
      <xdr:blipFill>
        <a:blip xmlns:r="http://schemas.openxmlformats.org/officeDocument/2006/relationships" r:embed="rId67" cstate="screen">
          <a:extLst>
            <a:ext uri="{28A0092B-C50C-407E-A947-70E740481C1C}">
              <a14:useLocalDpi xmlns:a14="http://schemas.microsoft.com/office/drawing/2010/main"/>
            </a:ext>
          </a:extLst>
        </a:blip>
        <a:stretch>
          <a:fillRect/>
        </a:stretch>
      </xdr:blipFill>
      <xdr:spPr>
        <a:xfrm>
          <a:off x="1159328" y="123913899"/>
          <a:ext cx="1604087" cy="1039768"/>
        </a:xfrm>
        <a:prstGeom prst="rect">
          <a:avLst/>
        </a:prstGeom>
      </xdr:spPr>
    </xdr:pic>
    <xdr:clientData/>
  </xdr:twoCellAnchor>
  <xdr:twoCellAnchor>
    <xdr:from>
      <xdr:col>2</xdr:col>
      <xdr:colOff>47516</xdr:colOff>
      <xdr:row>95</xdr:row>
      <xdr:rowOff>139700</xdr:rowOff>
    </xdr:from>
    <xdr:to>
      <xdr:col>3</xdr:col>
      <xdr:colOff>15421</xdr:colOff>
      <xdr:row>95</xdr:row>
      <xdr:rowOff>1047934</xdr:rowOff>
    </xdr:to>
    <xdr:pic>
      <xdr:nvPicPr>
        <xdr:cNvPr id="503" name="Slika 502">
          <a:extLst>
            <a:ext uri="{FF2B5EF4-FFF2-40B4-BE49-F238E27FC236}">
              <a16:creationId xmlns:a16="http://schemas.microsoft.com/office/drawing/2014/main" id="{759B75A8-0F74-49F6-B5CA-210CD99B30C7}"/>
            </a:ext>
          </a:extLst>
        </xdr:cNvPr>
        <xdr:cNvPicPr>
          <a:picLocks noChangeAspect="1"/>
        </xdr:cNvPicPr>
      </xdr:nvPicPr>
      <xdr:blipFill>
        <a:blip xmlns:r="http://schemas.openxmlformats.org/officeDocument/2006/relationships" r:embed="rId68" cstate="screen">
          <a:extLst>
            <a:ext uri="{28A0092B-C50C-407E-A947-70E740481C1C}">
              <a14:useLocalDpi xmlns:a14="http://schemas.microsoft.com/office/drawing/2010/main"/>
            </a:ext>
          </a:extLst>
        </a:blip>
        <a:stretch>
          <a:fillRect/>
        </a:stretch>
      </xdr:blipFill>
      <xdr:spPr>
        <a:xfrm>
          <a:off x="1152416" y="101650800"/>
          <a:ext cx="1644305" cy="908234"/>
        </a:xfrm>
        <a:prstGeom prst="rect">
          <a:avLst/>
        </a:prstGeom>
      </xdr:spPr>
    </xdr:pic>
    <xdr:clientData/>
  </xdr:twoCellAnchor>
  <xdr:twoCellAnchor>
    <xdr:from>
      <xdr:col>2</xdr:col>
      <xdr:colOff>27216</xdr:colOff>
      <xdr:row>98</xdr:row>
      <xdr:rowOff>54429</xdr:rowOff>
    </xdr:from>
    <xdr:to>
      <xdr:col>2</xdr:col>
      <xdr:colOff>1656167</xdr:colOff>
      <xdr:row>98</xdr:row>
      <xdr:rowOff>1123950</xdr:rowOff>
    </xdr:to>
    <xdr:pic>
      <xdr:nvPicPr>
        <xdr:cNvPr id="504" name="Picture 235">
          <a:extLst>
            <a:ext uri="{FF2B5EF4-FFF2-40B4-BE49-F238E27FC236}">
              <a16:creationId xmlns:a16="http://schemas.microsoft.com/office/drawing/2014/main" id="{DF06AE52-43D5-4626-BB11-F6A2742504FC}"/>
            </a:ext>
          </a:extLst>
        </xdr:cNvPr>
        <xdr:cNvPicPr>
          <a:picLocks noChangeAspect="1"/>
        </xdr:cNvPicPr>
      </xdr:nvPicPr>
      <xdr:blipFill>
        <a:blip xmlns:r="http://schemas.openxmlformats.org/officeDocument/2006/relationships" r:embed="rId69" cstate="screen">
          <a:extLst>
            <a:ext uri="{28A0092B-C50C-407E-A947-70E740481C1C}">
              <a14:useLocalDpi xmlns:a14="http://schemas.microsoft.com/office/drawing/2010/main"/>
            </a:ext>
          </a:extLst>
        </a:blip>
        <a:stretch>
          <a:fillRect/>
        </a:stretch>
      </xdr:blipFill>
      <xdr:spPr>
        <a:xfrm>
          <a:off x="1132116" y="128616529"/>
          <a:ext cx="1628951" cy="1069521"/>
        </a:xfrm>
        <a:prstGeom prst="rect">
          <a:avLst/>
        </a:prstGeom>
      </xdr:spPr>
    </xdr:pic>
    <xdr:clientData/>
  </xdr:twoCellAnchor>
  <xdr:twoCellAnchor>
    <xdr:from>
      <xdr:col>2</xdr:col>
      <xdr:colOff>25705</xdr:colOff>
      <xdr:row>100</xdr:row>
      <xdr:rowOff>98748</xdr:rowOff>
    </xdr:from>
    <xdr:to>
      <xdr:col>2</xdr:col>
      <xdr:colOff>1656835</xdr:colOff>
      <xdr:row>100</xdr:row>
      <xdr:rowOff>1046026</xdr:rowOff>
    </xdr:to>
    <xdr:pic>
      <xdr:nvPicPr>
        <xdr:cNvPr id="506" name="Slika 505">
          <a:extLst>
            <a:ext uri="{FF2B5EF4-FFF2-40B4-BE49-F238E27FC236}">
              <a16:creationId xmlns:a16="http://schemas.microsoft.com/office/drawing/2014/main" id="{FD701B4D-80EE-41A7-A1BE-655CD12CC660}"/>
            </a:ext>
          </a:extLst>
        </xdr:cNvPr>
        <xdr:cNvPicPr>
          <a:picLocks noChangeAspect="1"/>
        </xdr:cNvPicPr>
      </xdr:nvPicPr>
      <xdr:blipFill>
        <a:blip xmlns:r="http://schemas.openxmlformats.org/officeDocument/2006/relationships" r:embed="rId70" cstate="screen">
          <a:extLst>
            <a:ext uri="{28A0092B-C50C-407E-A947-70E740481C1C}">
              <a14:useLocalDpi xmlns:a14="http://schemas.microsoft.com/office/drawing/2010/main"/>
            </a:ext>
          </a:extLst>
        </a:blip>
        <a:stretch>
          <a:fillRect/>
        </a:stretch>
      </xdr:blipFill>
      <xdr:spPr>
        <a:xfrm>
          <a:off x="1130605" y="131454848"/>
          <a:ext cx="1631130" cy="947278"/>
        </a:xfrm>
        <a:prstGeom prst="rect">
          <a:avLst/>
        </a:prstGeom>
      </xdr:spPr>
    </xdr:pic>
    <xdr:clientData/>
  </xdr:twoCellAnchor>
  <xdr:twoCellAnchor>
    <xdr:from>
      <xdr:col>2</xdr:col>
      <xdr:colOff>48079</xdr:colOff>
      <xdr:row>102</xdr:row>
      <xdr:rowOff>175338</xdr:rowOff>
    </xdr:from>
    <xdr:to>
      <xdr:col>2</xdr:col>
      <xdr:colOff>1659169</xdr:colOff>
      <xdr:row>102</xdr:row>
      <xdr:rowOff>1016363</xdr:rowOff>
    </xdr:to>
    <xdr:pic>
      <xdr:nvPicPr>
        <xdr:cNvPr id="507" name="Slika 506">
          <a:extLst>
            <a:ext uri="{FF2B5EF4-FFF2-40B4-BE49-F238E27FC236}">
              <a16:creationId xmlns:a16="http://schemas.microsoft.com/office/drawing/2014/main" id="{25DBF70F-6C47-4ED0-9BF8-E42D8577FEF4}"/>
            </a:ext>
          </a:extLst>
        </xdr:cNvPr>
        <xdr:cNvPicPr>
          <a:picLocks noChangeAspect="1"/>
        </xdr:cNvPicPr>
      </xdr:nvPicPr>
      <xdr:blipFill>
        <a:blip xmlns:r="http://schemas.openxmlformats.org/officeDocument/2006/relationships" r:embed="rId71" cstate="screen">
          <a:extLst>
            <a:ext uri="{28A0092B-C50C-407E-A947-70E740481C1C}">
              <a14:useLocalDpi xmlns:a14="http://schemas.microsoft.com/office/drawing/2010/main"/>
            </a:ext>
          </a:extLst>
        </a:blip>
        <a:stretch>
          <a:fillRect/>
        </a:stretch>
      </xdr:blipFill>
      <xdr:spPr>
        <a:xfrm>
          <a:off x="1152979" y="133817438"/>
          <a:ext cx="1611090" cy="841025"/>
        </a:xfrm>
        <a:prstGeom prst="rect">
          <a:avLst/>
        </a:prstGeom>
      </xdr:spPr>
    </xdr:pic>
    <xdr:clientData/>
  </xdr:twoCellAnchor>
  <xdr:twoCellAnchor>
    <xdr:from>
      <xdr:col>2</xdr:col>
      <xdr:colOff>10433</xdr:colOff>
      <xdr:row>104</xdr:row>
      <xdr:rowOff>38553</xdr:rowOff>
    </xdr:from>
    <xdr:to>
      <xdr:col>2</xdr:col>
      <xdr:colOff>1658133</xdr:colOff>
      <xdr:row>104</xdr:row>
      <xdr:rowOff>1127124</xdr:rowOff>
    </xdr:to>
    <xdr:pic>
      <xdr:nvPicPr>
        <xdr:cNvPr id="508" name="Picture 237">
          <a:extLst>
            <a:ext uri="{FF2B5EF4-FFF2-40B4-BE49-F238E27FC236}">
              <a16:creationId xmlns:a16="http://schemas.microsoft.com/office/drawing/2014/main" id="{A9C64EA2-E01A-4DF8-B4E8-DE864727CE50}"/>
            </a:ext>
          </a:extLst>
        </xdr:cNvPr>
        <xdr:cNvPicPr>
          <a:picLocks noChangeAspect="1"/>
        </xdr:cNvPicPr>
      </xdr:nvPicPr>
      <xdr:blipFill>
        <a:blip xmlns:r="http://schemas.openxmlformats.org/officeDocument/2006/relationships" r:embed="rId72" cstate="screen">
          <a:extLst>
            <a:ext uri="{28A0092B-C50C-407E-A947-70E740481C1C}">
              <a14:useLocalDpi xmlns:a14="http://schemas.microsoft.com/office/drawing/2010/main"/>
            </a:ext>
          </a:extLst>
        </a:blip>
        <a:stretch>
          <a:fillRect/>
        </a:stretch>
      </xdr:blipFill>
      <xdr:spPr>
        <a:xfrm>
          <a:off x="1115333" y="135966653"/>
          <a:ext cx="1647700" cy="1088571"/>
        </a:xfrm>
        <a:prstGeom prst="rect">
          <a:avLst/>
        </a:prstGeom>
      </xdr:spPr>
    </xdr:pic>
    <xdr:clientData/>
  </xdr:twoCellAnchor>
  <xdr:twoCellAnchor>
    <xdr:from>
      <xdr:col>2</xdr:col>
      <xdr:colOff>7258</xdr:colOff>
      <xdr:row>106</xdr:row>
      <xdr:rowOff>12246</xdr:rowOff>
    </xdr:from>
    <xdr:to>
      <xdr:col>3</xdr:col>
      <xdr:colOff>22130</xdr:colOff>
      <xdr:row>106</xdr:row>
      <xdr:rowOff>1123859</xdr:rowOff>
    </xdr:to>
    <xdr:pic>
      <xdr:nvPicPr>
        <xdr:cNvPr id="509" name="Picture 239">
          <a:extLst>
            <a:ext uri="{FF2B5EF4-FFF2-40B4-BE49-F238E27FC236}">
              <a16:creationId xmlns:a16="http://schemas.microsoft.com/office/drawing/2014/main" id="{C52B42F2-3F73-4B2D-B70B-651F0710FB84}"/>
            </a:ext>
          </a:extLst>
        </xdr:cNvPr>
        <xdr:cNvPicPr>
          <a:picLocks noChangeAspect="1"/>
        </xdr:cNvPicPr>
      </xdr:nvPicPr>
      <xdr:blipFill>
        <a:blip xmlns:r="http://schemas.openxmlformats.org/officeDocument/2006/relationships" r:embed="rId73" cstate="screen">
          <a:extLst>
            <a:ext uri="{28A0092B-C50C-407E-A947-70E740481C1C}">
              <a14:useLocalDpi xmlns:a14="http://schemas.microsoft.com/office/drawing/2010/main"/>
            </a:ext>
          </a:extLst>
        </a:blip>
        <a:stretch>
          <a:fillRect/>
        </a:stretch>
      </xdr:blipFill>
      <xdr:spPr>
        <a:xfrm>
          <a:off x="1112158" y="138226346"/>
          <a:ext cx="1691272" cy="1111613"/>
        </a:xfrm>
        <a:prstGeom prst="rect">
          <a:avLst/>
        </a:prstGeom>
      </xdr:spPr>
    </xdr:pic>
    <xdr:clientData/>
  </xdr:twoCellAnchor>
  <xdr:twoCellAnchor>
    <xdr:from>
      <xdr:col>2</xdr:col>
      <xdr:colOff>7257</xdr:colOff>
      <xdr:row>108</xdr:row>
      <xdr:rowOff>12247</xdr:rowOff>
    </xdr:from>
    <xdr:to>
      <xdr:col>2</xdr:col>
      <xdr:colOff>1660624</xdr:colOff>
      <xdr:row>108</xdr:row>
      <xdr:rowOff>1092472</xdr:rowOff>
    </xdr:to>
    <xdr:pic>
      <xdr:nvPicPr>
        <xdr:cNvPr id="510" name="Picture 241">
          <a:extLst>
            <a:ext uri="{FF2B5EF4-FFF2-40B4-BE49-F238E27FC236}">
              <a16:creationId xmlns:a16="http://schemas.microsoft.com/office/drawing/2014/main" id="{ED98637D-6A4F-44D7-BB75-A132AFE23F45}"/>
            </a:ext>
          </a:extLst>
        </xdr:cNvPr>
        <xdr:cNvPicPr>
          <a:picLocks noChangeAspect="1"/>
        </xdr:cNvPicPr>
      </xdr:nvPicPr>
      <xdr:blipFill>
        <a:blip xmlns:r="http://schemas.openxmlformats.org/officeDocument/2006/relationships" r:embed="rId74" cstate="screen">
          <a:extLst>
            <a:ext uri="{28A0092B-C50C-407E-A947-70E740481C1C}">
              <a14:useLocalDpi xmlns:a14="http://schemas.microsoft.com/office/drawing/2010/main"/>
            </a:ext>
          </a:extLst>
        </a:blip>
        <a:stretch>
          <a:fillRect/>
        </a:stretch>
      </xdr:blipFill>
      <xdr:spPr>
        <a:xfrm>
          <a:off x="1112157" y="140512347"/>
          <a:ext cx="1653367" cy="1080225"/>
        </a:xfrm>
        <a:prstGeom prst="rect">
          <a:avLst/>
        </a:prstGeom>
      </xdr:spPr>
    </xdr:pic>
    <xdr:clientData/>
  </xdr:twoCellAnchor>
  <xdr:twoCellAnchor>
    <xdr:from>
      <xdr:col>2</xdr:col>
      <xdr:colOff>101480</xdr:colOff>
      <xdr:row>110</xdr:row>
      <xdr:rowOff>27215</xdr:rowOff>
    </xdr:from>
    <xdr:to>
      <xdr:col>3</xdr:col>
      <xdr:colOff>17553</xdr:colOff>
      <xdr:row>110</xdr:row>
      <xdr:rowOff>1087755</xdr:rowOff>
    </xdr:to>
    <xdr:pic>
      <xdr:nvPicPr>
        <xdr:cNvPr id="511" name="Picture 243">
          <a:extLst>
            <a:ext uri="{FF2B5EF4-FFF2-40B4-BE49-F238E27FC236}">
              <a16:creationId xmlns:a16="http://schemas.microsoft.com/office/drawing/2014/main" id="{FA7C1DC1-203F-46B6-A089-5EEEE5AF50E1}"/>
            </a:ext>
          </a:extLst>
        </xdr:cNvPr>
        <xdr:cNvPicPr>
          <a:picLocks noChangeAspect="1"/>
        </xdr:cNvPicPr>
      </xdr:nvPicPr>
      <xdr:blipFill>
        <a:blip xmlns:r="http://schemas.openxmlformats.org/officeDocument/2006/relationships" r:embed="rId75" cstate="screen">
          <a:extLst>
            <a:ext uri="{28A0092B-C50C-407E-A947-70E740481C1C}">
              <a14:useLocalDpi xmlns:a14="http://schemas.microsoft.com/office/drawing/2010/main"/>
            </a:ext>
          </a:extLst>
        </a:blip>
        <a:stretch>
          <a:fillRect/>
        </a:stretch>
      </xdr:blipFill>
      <xdr:spPr>
        <a:xfrm>
          <a:off x="1206380" y="142813315"/>
          <a:ext cx="1592473" cy="1060540"/>
        </a:xfrm>
        <a:prstGeom prst="rect">
          <a:avLst/>
        </a:prstGeom>
      </xdr:spPr>
    </xdr:pic>
    <xdr:clientData/>
  </xdr:twoCellAnchor>
  <xdr:twoCellAnchor>
    <xdr:from>
      <xdr:col>2</xdr:col>
      <xdr:colOff>27215</xdr:colOff>
      <xdr:row>112</xdr:row>
      <xdr:rowOff>12246</xdr:rowOff>
    </xdr:from>
    <xdr:to>
      <xdr:col>2</xdr:col>
      <xdr:colOff>1654595</xdr:colOff>
      <xdr:row>112</xdr:row>
      <xdr:rowOff>1086212</xdr:rowOff>
    </xdr:to>
    <xdr:pic>
      <xdr:nvPicPr>
        <xdr:cNvPr id="64" name="Picture 245">
          <a:extLst>
            <a:ext uri="{FF2B5EF4-FFF2-40B4-BE49-F238E27FC236}">
              <a16:creationId xmlns:a16="http://schemas.microsoft.com/office/drawing/2014/main" id="{CA32ECCC-88A0-466E-B4CE-32051A283248}"/>
            </a:ext>
          </a:extLst>
        </xdr:cNvPr>
        <xdr:cNvPicPr>
          <a:picLocks noChangeAspect="1"/>
        </xdr:cNvPicPr>
      </xdr:nvPicPr>
      <xdr:blipFill>
        <a:blip xmlns:r="http://schemas.openxmlformats.org/officeDocument/2006/relationships" r:embed="rId76" cstate="screen">
          <a:extLst>
            <a:ext uri="{28A0092B-C50C-407E-A947-70E740481C1C}">
              <a14:useLocalDpi xmlns:a14="http://schemas.microsoft.com/office/drawing/2010/main"/>
            </a:ext>
          </a:extLst>
        </a:blip>
        <a:stretch>
          <a:fillRect/>
        </a:stretch>
      </xdr:blipFill>
      <xdr:spPr>
        <a:xfrm>
          <a:off x="1132115" y="145084346"/>
          <a:ext cx="1627380" cy="1073966"/>
        </a:xfrm>
        <a:prstGeom prst="rect">
          <a:avLst/>
        </a:prstGeom>
      </xdr:spPr>
    </xdr:pic>
    <xdr:clientData/>
  </xdr:twoCellAnchor>
  <xdr:twoCellAnchor>
    <xdr:from>
      <xdr:col>1</xdr:col>
      <xdr:colOff>255361</xdr:colOff>
      <xdr:row>114</xdr:row>
      <xdr:rowOff>10886</xdr:rowOff>
    </xdr:from>
    <xdr:to>
      <xdr:col>3</xdr:col>
      <xdr:colOff>20661</xdr:colOff>
      <xdr:row>114</xdr:row>
      <xdr:rowOff>1122499</xdr:rowOff>
    </xdr:to>
    <xdr:pic>
      <xdr:nvPicPr>
        <xdr:cNvPr id="65" name="Picture 247">
          <a:extLst>
            <a:ext uri="{FF2B5EF4-FFF2-40B4-BE49-F238E27FC236}">
              <a16:creationId xmlns:a16="http://schemas.microsoft.com/office/drawing/2014/main" id="{B6307D12-8AB1-4F40-948C-ADDFE51439A6}"/>
            </a:ext>
          </a:extLst>
        </xdr:cNvPr>
        <xdr:cNvPicPr>
          <a:picLocks noChangeAspect="1"/>
        </xdr:cNvPicPr>
      </xdr:nvPicPr>
      <xdr:blipFill>
        <a:blip xmlns:r="http://schemas.openxmlformats.org/officeDocument/2006/relationships" r:embed="rId77" cstate="screen">
          <a:extLst>
            <a:ext uri="{28A0092B-C50C-407E-A947-70E740481C1C}">
              <a14:useLocalDpi xmlns:a14="http://schemas.microsoft.com/office/drawing/2010/main"/>
            </a:ext>
          </a:extLst>
        </a:blip>
        <a:stretch>
          <a:fillRect/>
        </a:stretch>
      </xdr:blipFill>
      <xdr:spPr>
        <a:xfrm>
          <a:off x="1093561" y="147368986"/>
          <a:ext cx="1708400" cy="1111613"/>
        </a:xfrm>
        <a:prstGeom prst="rect">
          <a:avLst/>
        </a:prstGeom>
      </xdr:spPr>
    </xdr:pic>
    <xdr:clientData/>
  </xdr:twoCellAnchor>
  <xdr:twoCellAnchor>
    <xdr:from>
      <xdr:col>2</xdr:col>
      <xdr:colOff>192589</xdr:colOff>
      <xdr:row>116</xdr:row>
      <xdr:rowOff>114300</xdr:rowOff>
    </xdr:from>
    <xdr:to>
      <xdr:col>2</xdr:col>
      <xdr:colOff>1621787</xdr:colOff>
      <xdr:row>117</xdr:row>
      <xdr:rowOff>17417</xdr:rowOff>
    </xdr:to>
    <xdr:pic>
      <xdr:nvPicPr>
        <xdr:cNvPr id="66" name="Slika 65">
          <a:extLst>
            <a:ext uri="{FF2B5EF4-FFF2-40B4-BE49-F238E27FC236}">
              <a16:creationId xmlns:a16="http://schemas.microsoft.com/office/drawing/2014/main" id="{98C146FE-3E9D-473A-A72B-CC99C1A94569}"/>
            </a:ext>
          </a:extLst>
        </xdr:cNvPr>
        <xdr:cNvPicPr>
          <a:picLocks noChangeAspect="1"/>
        </xdr:cNvPicPr>
      </xdr:nvPicPr>
      <xdr:blipFill>
        <a:blip xmlns:r="http://schemas.openxmlformats.org/officeDocument/2006/relationships" r:embed="rId78" cstate="screen">
          <a:extLst>
            <a:ext uri="{28A0092B-C50C-407E-A947-70E740481C1C}">
              <a14:useLocalDpi xmlns:a14="http://schemas.microsoft.com/office/drawing/2010/main"/>
            </a:ext>
          </a:extLst>
        </a:blip>
        <a:stretch>
          <a:fillRect/>
        </a:stretch>
      </xdr:blipFill>
      <xdr:spPr>
        <a:xfrm>
          <a:off x="1297489" y="125120400"/>
          <a:ext cx="1429198" cy="1046117"/>
        </a:xfrm>
        <a:prstGeom prst="rect">
          <a:avLst/>
        </a:prstGeom>
      </xdr:spPr>
    </xdr:pic>
    <xdr:clientData/>
  </xdr:twoCellAnchor>
  <xdr:twoCellAnchor>
    <xdr:from>
      <xdr:col>2</xdr:col>
      <xdr:colOff>180068</xdr:colOff>
      <xdr:row>118</xdr:row>
      <xdr:rowOff>12700</xdr:rowOff>
    </xdr:from>
    <xdr:to>
      <xdr:col>2</xdr:col>
      <xdr:colOff>1580270</xdr:colOff>
      <xdr:row>118</xdr:row>
      <xdr:rowOff>1124144</xdr:rowOff>
    </xdr:to>
    <xdr:pic>
      <xdr:nvPicPr>
        <xdr:cNvPr id="67" name="Slika 66">
          <a:extLst>
            <a:ext uri="{FF2B5EF4-FFF2-40B4-BE49-F238E27FC236}">
              <a16:creationId xmlns:a16="http://schemas.microsoft.com/office/drawing/2014/main" id="{56DA2B8C-CD2B-4D64-8AB0-A5993D44A800}"/>
            </a:ext>
          </a:extLst>
        </xdr:cNvPr>
        <xdr:cNvPicPr>
          <a:picLocks noChangeAspect="1"/>
        </xdr:cNvPicPr>
      </xdr:nvPicPr>
      <xdr:blipFill>
        <a:blip xmlns:r="http://schemas.openxmlformats.org/officeDocument/2006/relationships" r:embed="rId79" cstate="screen">
          <a:extLst>
            <a:ext uri="{28A0092B-C50C-407E-A947-70E740481C1C}">
              <a14:useLocalDpi xmlns:a14="http://schemas.microsoft.com/office/drawing/2010/main"/>
            </a:ext>
          </a:extLst>
        </a:blip>
        <a:stretch>
          <a:fillRect/>
        </a:stretch>
      </xdr:blipFill>
      <xdr:spPr>
        <a:xfrm>
          <a:off x="1284968" y="151942800"/>
          <a:ext cx="1400202" cy="1111444"/>
        </a:xfrm>
        <a:prstGeom prst="rect">
          <a:avLst/>
        </a:prstGeom>
      </xdr:spPr>
    </xdr:pic>
    <xdr:clientData/>
  </xdr:twoCellAnchor>
  <xdr:twoCellAnchor>
    <xdr:from>
      <xdr:col>2</xdr:col>
      <xdr:colOff>47625</xdr:colOff>
      <xdr:row>122</xdr:row>
      <xdr:rowOff>28121</xdr:rowOff>
    </xdr:from>
    <xdr:to>
      <xdr:col>2</xdr:col>
      <xdr:colOff>1654030</xdr:colOff>
      <xdr:row>122</xdr:row>
      <xdr:rowOff>1126456</xdr:rowOff>
    </xdr:to>
    <xdr:pic>
      <xdr:nvPicPr>
        <xdr:cNvPr id="69" name="Picture 249">
          <a:extLst>
            <a:ext uri="{FF2B5EF4-FFF2-40B4-BE49-F238E27FC236}">
              <a16:creationId xmlns:a16="http://schemas.microsoft.com/office/drawing/2014/main" id="{63FD1B70-83D8-4907-9F28-F6762E056B45}"/>
            </a:ext>
          </a:extLst>
        </xdr:cNvPr>
        <xdr:cNvPicPr>
          <a:picLocks noChangeAspect="1"/>
        </xdr:cNvPicPr>
      </xdr:nvPicPr>
      <xdr:blipFill>
        <a:blip xmlns:r="http://schemas.openxmlformats.org/officeDocument/2006/relationships" r:embed="rId80" cstate="screen">
          <a:extLst>
            <a:ext uri="{28A0092B-C50C-407E-A947-70E740481C1C}">
              <a14:useLocalDpi xmlns:a14="http://schemas.microsoft.com/office/drawing/2010/main"/>
            </a:ext>
          </a:extLst>
        </a:blip>
        <a:stretch>
          <a:fillRect/>
        </a:stretch>
      </xdr:blipFill>
      <xdr:spPr>
        <a:xfrm>
          <a:off x="1152525" y="156530221"/>
          <a:ext cx="1606405" cy="1098335"/>
        </a:xfrm>
        <a:prstGeom prst="rect">
          <a:avLst/>
        </a:prstGeom>
      </xdr:spPr>
    </xdr:pic>
    <xdr:clientData/>
  </xdr:twoCellAnchor>
  <xdr:twoCellAnchor>
    <xdr:from>
      <xdr:col>2</xdr:col>
      <xdr:colOff>30389</xdr:colOff>
      <xdr:row>124</xdr:row>
      <xdr:rowOff>30842</xdr:rowOff>
    </xdr:from>
    <xdr:to>
      <xdr:col>2</xdr:col>
      <xdr:colOff>1658737</xdr:colOff>
      <xdr:row>124</xdr:row>
      <xdr:rowOff>1086757</xdr:rowOff>
    </xdr:to>
    <xdr:pic>
      <xdr:nvPicPr>
        <xdr:cNvPr id="70" name="Picture 251">
          <a:extLst>
            <a:ext uri="{FF2B5EF4-FFF2-40B4-BE49-F238E27FC236}">
              <a16:creationId xmlns:a16="http://schemas.microsoft.com/office/drawing/2014/main" id="{6E2D5BBB-A90E-4F0E-A3D7-58CDBA638A48}"/>
            </a:ext>
          </a:extLst>
        </xdr:cNvPr>
        <xdr:cNvPicPr>
          <a:picLocks noChangeAspect="1"/>
        </xdr:cNvPicPr>
      </xdr:nvPicPr>
      <xdr:blipFill>
        <a:blip xmlns:r="http://schemas.openxmlformats.org/officeDocument/2006/relationships" r:embed="rId81" cstate="screen">
          <a:extLst>
            <a:ext uri="{28A0092B-C50C-407E-A947-70E740481C1C}">
              <a14:useLocalDpi xmlns:a14="http://schemas.microsoft.com/office/drawing/2010/main"/>
            </a:ext>
          </a:extLst>
        </a:blip>
        <a:stretch>
          <a:fillRect/>
        </a:stretch>
      </xdr:blipFill>
      <xdr:spPr>
        <a:xfrm>
          <a:off x="1135289" y="158818942"/>
          <a:ext cx="1628348" cy="1055915"/>
        </a:xfrm>
        <a:prstGeom prst="rect">
          <a:avLst/>
        </a:prstGeom>
      </xdr:spPr>
    </xdr:pic>
    <xdr:clientData/>
  </xdr:twoCellAnchor>
  <xdr:twoCellAnchor>
    <xdr:from>
      <xdr:col>2</xdr:col>
      <xdr:colOff>24413</xdr:colOff>
      <xdr:row>126</xdr:row>
      <xdr:rowOff>31750</xdr:rowOff>
    </xdr:from>
    <xdr:to>
      <xdr:col>3</xdr:col>
      <xdr:colOff>56091</xdr:colOff>
      <xdr:row>126</xdr:row>
      <xdr:rowOff>1125401</xdr:rowOff>
    </xdr:to>
    <xdr:pic>
      <xdr:nvPicPr>
        <xdr:cNvPr id="71" name="Picture 253">
          <a:extLst>
            <a:ext uri="{FF2B5EF4-FFF2-40B4-BE49-F238E27FC236}">
              <a16:creationId xmlns:a16="http://schemas.microsoft.com/office/drawing/2014/main" id="{7626C190-919A-4C9A-A1A8-7EA7F9D6641A}"/>
            </a:ext>
          </a:extLst>
        </xdr:cNvPr>
        <xdr:cNvPicPr>
          <a:picLocks noChangeAspect="1"/>
        </xdr:cNvPicPr>
      </xdr:nvPicPr>
      <xdr:blipFill rotWithShape="1">
        <a:blip xmlns:r="http://schemas.openxmlformats.org/officeDocument/2006/relationships" r:embed="rId82" cstate="screen">
          <a:extLst>
            <a:ext uri="{28A0092B-C50C-407E-A947-70E740481C1C}">
              <a14:useLocalDpi xmlns:a14="http://schemas.microsoft.com/office/drawing/2010/main"/>
            </a:ext>
          </a:extLst>
        </a:blip>
        <a:srcRect/>
        <a:stretch/>
      </xdr:blipFill>
      <xdr:spPr>
        <a:xfrm>
          <a:off x="1129313" y="159962850"/>
          <a:ext cx="1708078" cy="1093651"/>
        </a:xfrm>
        <a:prstGeom prst="rect">
          <a:avLst/>
        </a:prstGeom>
      </xdr:spPr>
    </xdr:pic>
    <xdr:clientData/>
  </xdr:twoCellAnchor>
  <xdr:twoCellAnchor>
    <xdr:from>
      <xdr:col>1</xdr:col>
      <xdr:colOff>254001</xdr:colOff>
      <xdr:row>129</xdr:row>
      <xdr:rowOff>75744</xdr:rowOff>
    </xdr:from>
    <xdr:to>
      <xdr:col>2</xdr:col>
      <xdr:colOff>1654401</xdr:colOff>
      <xdr:row>130</xdr:row>
      <xdr:rowOff>21224</xdr:rowOff>
    </xdr:to>
    <xdr:pic>
      <xdr:nvPicPr>
        <xdr:cNvPr id="74" name="Picture 408">
          <a:extLst>
            <a:ext uri="{FF2B5EF4-FFF2-40B4-BE49-F238E27FC236}">
              <a16:creationId xmlns:a16="http://schemas.microsoft.com/office/drawing/2014/main" id="{594594CA-5C9E-43FB-A6B5-E03D340C8AAB}"/>
            </a:ext>
          </a:extLst>
        </xdr:cNvPr>
        <xdr:cNvPicPr>
          <a:picLocks noChangeAspect="1"/>
        </xdr:cNvPicPr>
      </xdr:nvPicPr>
      <xdr:blipFill>
        <a:blip xmlns:r="http://schemas.openxmlformats.org/officeDocument/2006/relationships" r:embed="rId83" cstate="screen">
          <a:extLst>
            <a:ext uri="{28A0092B-C50C-407E-A947-70E740481C1C}">
              <a14:useLocalDpi xmlns:a14="http://schemas.microsoft.com/office/drawing/2010/main"/>
            </a:ext>
          </a:extLst>
        </a:blip>
        <a:stretch>
          <a:fillRect/>
        </a:stretch>
      </xdr:blipFill>
      <xdr:spPr>
        <a:xfrm>
          <a:off x="1092201" y="163562844"/>
          <a:ext cx="1667100" cy="1088480"/>
        </a:xfrm>
        <a:prstGeom prst="rect">
          <a:avLst/>
        </a:prstGeom>
      </xdr:spPr>
    </xdr:pic>
    <xdr:clientData/>
  </xdr:twoCellAnchor>
  <xdr:twoCellAnchor>
    <xdr:from>
      <xdr:col>1</xdr:col>
      <xdr:colOff>244930</xdr:colOff>
      <xdr:row>131</xdr:row>
      <xdr:rowOff>41425</xdr:rowOff>
    </xdr:from>
    <xdr:to>
      <xdr:col>2</xdr:col>
      <xdr:colOff>1655160</xdr:colOff>
      <xdr:row>132</xdr:row>
      <xdr:rowOff>16751</xdr:rowOff>
    </xdr:to>
    <xdr:pic>
      <xdr:nvPicPr>
        <xdr:cNvPr id="75" name="Picture 409">
          <a:extLst>
            <a:ext uri="{FF2B5EF4-FFF2-40B4-BE49-F238E27FC236}">
              <a16:creationId xmlns:a16="http://schemas.microsoft.com/office/drawing/2014/main" id="{916D8A0E-57F7-48B2-A92C-3F4866E771C3}"/>
            </a:ext>
          </a:extLst>
        </xdr:cNvPr>
        <xdr:cNvPicPr>
          <a:picLocks noChangeAspect="1"/>
        </xdr:cNvPicPr>
      </xdr:nvPicPr>
      <xdr:blipFill>
        <a:blip xmlns:r="http://schemas.openxmlformats.org/officeDocument/2006/relationships" r:embed="rId84" cstate="screen">
          <a:extLst>
            <a:ext uri="{28A0092B-C50C-407E-A947-70E740481C1C}">
              <a14:useLocalDpi xmlns:a14="http://schemas.microsoft.com/office/drawing/2010/main"/>
            </a:ext>
          </a:extLst>
        </a:blip>
        <a:stretch>
          <a:fillRect/>
        </a:stretch>
      </xdr:blipFill>
      <xdr:spPr>
        <a:xfrm>
          <a:off x="1083130" y="166322525"/>
          <a:ext cx="1676930" cy="1118326"/>
        </a:xfrm>
        <a:prstGeom prst="rect">
          <a:avLst/>
        </a:prstGeom>
      </xdr:spPr>
    </xdr:pic>
    <xdr:clientData/>
  </xdr:twoCellAnchor>
  <xdr:twoCellAnchor>
    <xdr:from>
      <xdr:col>2</xdr:col>
      <xdr:colOff>10432</xdr:colOff>
      <xdr:row>133</xdr:row>
      <xdr:rowOff>40519</xdr:rowOff>
    </xdr:from>
    <xdr:to>
      <xdr:col>2</xdr:col>
      <xdr:colOff>1658133</xdr:colOff>
      <xdr:row>133</xdr:row>
      <xdr:rowOff>1122106</xdr:rowOff>
    </xdr:to>
    <xdr:pic>
      <xdr:nvPicPr>
        <xdr:cNvPr id="76" name="Picture 410">
          <a:extLst>
            <a:ext uri="{FF2B5EF4-FFF2-40B4-BE49-F238E27FC236}">
              <a16:creationId xmlns:a16="http://schemas.microsoft.com/office/drawing/2014/main" id="{7787A4AC-2008-4A38-B6C4-63A85B316971}"/>
            </a:ext>
          </a:extLst>
        </xdr:cNvPr>
        <xdr:cNvPicPr>
          <a:picLocks noChangeAspect="1"/>
        </xdr:cNvPicPr>
      </xdr:nvPicPr>
      <xdr:blipFill>
        <a:blip xmlns:r="http://schemas.openxmlformats.org/officeDocument/2006/relationships" r:embed="rId85" cstate="screen">
          <a:extLst>
            <a:ext uri="{28A0092B-C50C-407E-A947-70E740481C1C}">
              <a14:useLocalDpi xmlns:a14="http://schemas.microsoft.com/office/drawing/2010/main"/>
            </a:ext>
          </a:extLst>
        </a:blip>
        <a:stretch>
          <a:fillRect/>
        </a:stretch>
      </xdr:blipFill>
      <xdr:spPr>
        <a:xfrm>
          <a:off x="1115332" y="168607619"/>
          <a:ext cx="1647701" cy="1081587"/>
        </a:xfrm>
        <a:prstGeom prst="rect">
          <a:avLst/>
        </a:prstGeom>
      </xdr:spPr>
    </xdr:pic>
    <xdr:clientData/>
  </xdr:twoCellAnchor>
  <xdr:twoCellAnchor>
    <xdr:from>
      <xdr:col>2</xdr:col>
      <xdr:colOff>40822</xdr:colOff>
      <xdr:row>135</xdr:row>
      <xdr:rowOff>92075</xdr:rowOff>
    </xdr:from>
    <xdr:to>
      <xdr:col>2</xdr:col>
      <xdr:colOff>1658607</xdr:colOff>
      <xdr:row>136</xdr:row>
      <xdr:rowOff>24039</xdr:rowOff>
    </xdr:to>
    <xdr:pic>
      <xdr:nvPicPr>
        <xdr:cNvPr id="77" name="Picture 405">
          <a:extLst>
            <a:ext uri="{FF2B5EF4-FFF2-40B4-BE49-F238E27FC236}">
              <a16:creationId xmlns:a16="http://schemas.microsoft.com/office/drawing/2014/main" id="{8C900C7D-DEFB-40B1-973F-49472D6C3C66}"/>
            </a:ext>
          </a:extLst>
        </xdr:cNvPr>
        <xdr:cNvPicPr>
          <a:picLocks noChangeAspect="1"/>
        </xdr:cNvPicPr>
      </xdr:nvPicPr>
      <xdr:blipFill>
        <a:blip xmlns:r="http://schemas.openxmlformats.org/officeDocument/2006/relationships" r:embed="rId86" cstate="screen">
          <a:extLst>
            <a:ext uri="{28A0092B-C50C-407E-A947-70E740481C1C}">
              <a14:useLocalDpi xmlns:a14="http://schemas.microsoft.com/office/drawing/2010/main"/>
            </a:ext>
          </a:extLst>
        </a:blip>
        <a:stretch>
          <a:fillRect/>
        </a:stretch>
      </xdr:blipFill>
      <xdr:spPr>
        <a:xfrm>
          <a:off x="1145722" y="170945175"/>
          <a:ext cx="1617785" cy="1074964"/>
        </a:xfrm>
        <a:prstGeom prst="rect">
          <a:avLst/>
        </a:prstGeom>
      </xdr:spPr>
    </xdr:pic>
    <xdr:clientData/>
  </xdr:twoCellAnchor>
  <xdr:twoCellAnchor>
    <xdr:from>
      <xdr:col>2</xdr:col>
      <xdr:colOff>30390</xdr:colOff>
      <xdr:row>137</xdr:row>
      <xdr:rowOff>38250</xdr:rowOff>
    </xdr:from>
    <xdr:to>
      <xdr:col>2</xdr:col>
      <xdr:colOff>1660310</xdr:colOff>
      <xdr:row>137</xdr:row>
      <xdr:rowOff>1119836</xdr:rowOff>
    </xdr:to>
    <xdr:pic>
      <xdr:nvPicPr>
        <xdr:cNvPr id="78" name="Picture 407">
          <a:extLst>
            <a:ext uri="{FF2B5EF4-FFF2-40B4-BE49-F238E27FC236}">
              <a16:creationId xmlns:a16="http://schemas.microsoft.com/office/drawing/2014/main" id="{29731F5E-A89E-4162-8AE6-394B4B0F802C}"/>
            </a:ext>
          </a:extLst>
        </xdr:cNvPr>
        <xdr:cNvPicPr>
          <a:picLocks noChangeAspect="1"/>
        </xdr:cNvPicPr>
      </xdr:nvPicPr>
      <xdr:blipFill>
        <a:blip xmlns:r="http://schemas.openxmlformats.org/officeDocument/2006/relationships" r:embed="rId87" cstate="screen">
          <a:extLst>
            <a:ext uri="{28A0092B-C50C-407E-A947-70E740481C1C}">
              <a14:useLocalDpi xmlns:a14="http://schemas.microsoft.com/office/drawing/2010/main"/>
            </a:ext>
          </a:extLst>
        </a:blip>
        <a:stretch>
          <a:fillRect/>
        </a:stretch>
      </xdr:blipFill>
      <xdr:spPr>
        <a:xfrm>
          <a:off x="1135290" y="173177350"/>
          <a:ext cx="1629920" cy="1081586"/>
        </a:xfrm>
        <a:prstGeom prst="rect">
          <a:avLst/>
        </a:prstGeom>
      </xdr:spPr>
    </xdr:pic>
    <xdr:clientData/>
  </xdr:twoCellAnchor>
  <xdr:twoCellAnchor>
    <xdr:from>
      <xdr:col>2</xdr:col>
      <xdr:colOff>1</xdr:colOff>
      <xdr:row>139</xdr:row>
      <xdr:rowOff>41728</xdr:rowOff>
    </xdr:from>
    <xdr:to>
      <xdr:col>3</xdr:col>
      <xdr:colOff>22493</xdr:colOff>
      <xdr:row>140</xdr:row>
      <xdr:rowOff>12246</xdr:rowOff>
    </xdr:to>
    <xdr:pic>
      <xdr:nvPicPr>
        <xdr:cNvPr id="79" name="Picture 403">
          <a:extLst>
            <a:ext uri="{FF2B5EF4-FFF2-40B4-BE49-F238E27FC236}">
              <a16:creationId xmlns:a16="http://schemas.microsoft.com/office/drawing/2014/main" id="{B2A006FC-041B-47D9-A8CE-7FD009813E48}"/>
            </a:ext>
          </a:extLst>
        </xdr:cNvPr>
        <xdr:cNvPicPr>
          <a:picLocks noChangeAspect="1"/>
        </xdr:cNvPicPr>
      </xdr:nvPicPr>
      <xdr:blipFill>
        <a:blip xmlns:r="http://schemas.openxmlformats.org/officeDocument/2006/relationships" r:embed="rId88" cstate="screen">
          <a:extLst>
            <a:ext uri="{28A0092B-C50C-407E-A947-70E740481C1C}">
              <a14:useLocalDpi xmlns:a14="http://schemas.microsoft.com/office/drawing/2010/main"/>
            </a:ext>
          </a:extLst>
        </a:blip>
        <a:stretch>
          <a:fillRect/>
        </a:stretch>
      </xdr:blipFill>
      <xdr:spPr>
        <a:xfrm>
          <a:off x="1104901" y="175466828"/>
          <a:ext cx="1698892" cy="1113518"/>
        </a:xfrm>
        <a:prstGeom prst="rect">
          <a:avLst/>
        </a:prstGeom>
      </xdr:spPr>
    </xdr:pic>
    <xdr:clientData/>
  </xdr:twoCellAnchor>
  <xdr:twoCellAnchor>
    <xdr:from>
      <xdr:col>2</xdr:col>
      <xdr:colOff>10432</xdr:colOff>
      <xdr:row>141</xdr:row>
      <xdr:rowOff>43996</xdr:rowOff>
    </xdr:from>
    <xdr:to>
      <xdr:col>2</xdr:col>
      <xdr:colOff>1655663</xdr:colOff>
      <xdr:row>141</xdr:row>
      <xdr:rowOff>1119505</xdr:rowOff>
    </xdr:to>
    <xdr:pic>
      <xdr:nvPicPr>
        <xdr:cNvPr id="80" name="Picture 404">
          <a:extLst>
            <a:ext uri="{FF2B5EF4-FFF2-40B4-BE49-F238E27FC236}">
              <a16:creationId xmlns:a16="http://schemas.microsoft.com/office/drawing/2014/main" id="{51A9F61B-8E4B-4839-BBDD-04B8A543664D}"/>
            </a:ext>
          </a:extLst>
        </xdr:cNvPr>
        <xdr:cNvPicPr>
          <a:picLocks noChangeAspect="1"/>
        </xdr:cNvPicPr>
      </xdr:nvPicPr>
      <xdr:blipFill>
        <a:blip xmlns:r="http://schemas.openxmlformats.org/officeDocument/2006/relationships" r:embed="rId89" cstate="screen">
          <a:extLst>
            <a:ext uri="{28A0092B-C50C-407E-A947-70E740481C1C}">
              <a14:useLocalDpi xmlns:a14="http://schemas.microsoft.com/office/drawing/2010/main"/>
            </a:ext>
          </a:extLst>
        </a:blip>
        <a:stretch>
          <a:fillRect/>
        </a:stretch>
      </xdr:blipFill>
      <xdr:spPr>
        <a:xfrm>
          <a:off x="1115332" y="177755096"/>
          <a:ext cx="1645231" cy="1075509"/>
        </a:xfrm>
        <a:prstGeom prst="rect">
          <a:avLst/>
        </a:prstGeom>
      </xdr:spPr>
    </xdr:pic>
    <xdr:clientData/>
  </xdr:twoCellAnchor>
  <xdr:twoCellAnchor>
    <xdr:from>
      <xdr:col>2</xdr:col>
      <xdr:colOff>66675</xdr:colOff>
      <xdr:row>143</xdr:row>
      <xdr:rowOff>1512</xdr:rowOff>
    </xdr:from>
    <xdr:to>
      <xdr:col>3</xdr:col>
      <xdr:colOff>20649</xdr:colOff>
      <xdr:row>143</xdr:row>
      <xdr:rowOff>1083707</xdr:rowOff>
    </xdr:to>
    <xdr:pic>
      <xdr:nvPicPr>
        <xdr:cNvPr id="81" name="Picture 406">
          <a:extLst>
            <a:ext uri="{FF2B5EF4-FFF2-40B4-BE49-F238E27FC236}">
              <a16:creationId xmlns:a16="http://schemas.microsoft.com/office/drawing/2014/main" id="{FC7674BE-1311-4E42-A64D-481AB423B394}"/>
            </a:ext>
          </a:extLst>
        </xdr:cNvPr>
        <xdr:cNvPicPr>
          <a:picLocks noChangeAspect="1"/>
        </xdr:cNvPicPr>
      </xdr:nvPicPr>
      <xdr:blipFill>
        <a:blip xmlns:r="http://schemas.openxmlformats.org/officeDocument/2006/relationships" r:embed="rId90" cstate="screen">
          <a:extLst>
            <a:ext uri="{28A0092B-C50C-407E-A947-70E740481C1C}">
              <a14:useLocalDpi xmlns:a14="http://schemas.microsoft.com/office/drawing/2010/main"/>
            </a:ext>
          </a:extLst>
        </a:blip>
        <a:stretch>
          <a:fillRect/>
        </a:stretch>
      </xdr:blipFill>
      <xdr:spPr>
        <a:xfrm>
          <a:off x="1171575" y="179998612"/>
          <a:ext cx="1630374" cy="1082195"/>
        </a:xfrm>
        <a:prstGeom prst="rect">
          <a:avLst/>
        </a:prstGeom>
      </xdr:spPr>
    </xdr:pic>
    <xdr:clientData/>
  </xdr:twoCellAnchor>
  <xdr:twoCellAnchor>
    <xdr:from>
      <xdr:col>2</xdr:col>
      <xdr:colOff>27215</xdr:colOff>
      <xdr:row>149</xdr:row>
      <xdr:rowOff>22679</xdr:rowOff>
    </xdr:from>
    <xdr:to>
      <xdr:col>2</xdr:col>
      <xdr:colOff>1641190</xdr:colOff>
      <xdr:row>149</xdr:row>
      <xdr:rowOff>1100183</xdr:rowOff>
    </xdr:to>
    <xdr:pic>
      <xdr:nvPicPr>
        <xdr:cNvPr id="83" name="Picture 275">
          <a:extLst>
            <a:ext uri="{FF2B5EF4-FFF2-40B4-BE49-F238E27FC236}">
              <a16:creationId xmlns:a16="http://schemas.microsoft.com/office/drawing/2014/main" id="{FDE06DFA-CED9-4908-962A-DD78DCDFB42F}"/>
            </a:ext>
          </a:extLst>
        </xdr:cNvPr>
        <xdr:cNvPicPr>
          <a:picLocks noChangeAspect="1"/>
        </xdr:cNvPicPr>
      </xdr:nvPicPr>
      <xdr:blipFill>
        <a:blip xmlns:r="http://schemas.openxmlformats.org/officeDocument/2006/relationships" r:embed="rId91" cstate="screen">
          <a:extLst>
            <a:ext uri="{28A0092B-C50C-407E-A947-70E740481C1C}">
              <a14:useLocalDpi xmlns:a14="http://schemas.microsoft.com/office/drawing/2010/main"/>
            </a:ext>
          </a:extLst>
        </a:blip>
        <a:stretch>
          <a:fillRect/>
        </a:stretch>
      </xdr:blipFill>
      <xdr:spPr>
        <a:xfrm>
          <a:off x="1132115" y="186877779"/>
          <a:ext cx="1613975" cy="1077504"/>
        </a:xfrm>
        <a:prstGeom prst="rect">
          <a:avLst/>
        </a:prstGeom>
      </xdr:spPr>
    </xdr:pic>
    <xdr:clientData/>
  </xdr:twoCellAnchor>
  <xdr:twoCellAnchor>
    <xdr:from>
      <xdr:col>1</xdr:col>
      <xdr:colOff>268968</xdr:colOff>
      <xdr:row>151</xdr:row>
      <xdr:rowOff>162832</xdr:rowOff>
    </xdr:from>
    <xdr:to>
      <xdr:col>3</xdr:col>
      <xdr:colOff>17069</xdr:colOff>
      <xdr:row>151</xdr:row>
      <xdr:rowOff>1007573</xdr:rowOff>
    </xdr:to>
    <xdr:pic>
      <xdr:nvPicPr>
        <xdr:cNvPr id="84" name="Slika 83">
          <a:extLst>
            <a:ext uri="{FF2B5EF4-FFF2-40B4-BE49-F238E27FC236}">
              <a16:creationId xmlns:a16="http://schemas.microsoft.com/office/drawing/2014/main" id="{1ABD5CC7-EBB5-4FA9-B86F-6F52CBD4A066}"/>
            </a:ext>
          </a:extLst>
        </xdr:cNvPr>
        <xdr:cNvPicPr>
          <a:picLocks noChangeAspect="1"/>
        </xdr:cNvPicPr>
      </xdr:nvPicPr>
      <xdr:blipFill>
        <a:blip xmlns:r="http://schemas.openxmlformats.org/officeDocument/2006/relationships" r:embed="rId92" cstate="screen">
          <a:extLst>
            <a:ext uri="{28A0092B-C50C-407E-A947-70E740481C1C}">
              <a14:useLocalDpi xmlns:a14="http://schemas.microsoft.com/office/drawing/2010/main"/>
            </a:ext>
          </a:extLst>
        </a:blip>
        <a:stretch>
          <a:fillRect/>
        </a:stretch>
      </xdr:blipFill>
      <xdr:spPr>
        <a:xfrm>
          <a:off x="1107168" y="189303932"/>
          <a:ext cx="1691201" cy="844741"/>
        </a:xfrm>
        <a:prstGeom prst="rect">
          <a:avLst/>
        </a:prstGeom>
      </xdr:spPr>
    </xdr:pic>
    <xdr:clientData/>
  </xdr:twoCellAnchor>
  <xdr:twoCellAnchor>
    <xdr:from>
      <xdr:col>2</xdr:col>
      <xdr:colOff>35379</xdr:colOff>
      <xdr:row>153</xdr:row>
      <xdr:rowOff>106136</xdr:rowOff>
    </xdr:from>
    <xdr:to>
      <xdr:col>2</xdr:col>
      <xdr:colOff>1639915</xdr:colOff>
      <xdr:row>153</xdr:row>
      <xdr:rowOff>1047459</xdr:rowOff>
    </xdr:to>
    <xdr:pic>
      <xdr:nvPicPr>
        <xdr:cNvPr id="85" name="Slika 84">
          <a:extLst>
            <a:ext uri="{FF2B5EF4-FFF2-40B4-BE49-F238E27FC236}">
              <a16:creationId xmlns:a16="http://schemas.microsoft.com/office/drawing/2014/main" id="{74ADF729-41A4-4A40-836B-23AFF4DBA296}"/>
            </a:ext>
          </a:extLst>
        </xdr:cNvPr>
        <xdr:cNvPicPr>
          <a:picLocks noChangeAspect="1"/>
        </xdr:cNvPicPr>
      </xdr:nvPicPr>
      <xdr:blipFill>
        <a:blip xmlns:r="http://schemas.openxmlformats.org/officeDocument/2006/relationships" r:embed="rId93" cstate="screen">
          <a:extLst>
            <a:ext uri="{28A0092B-C50C-407E-A947-70E740481C1C}">
              <a14:useLocalDpi xmlns:a14="http://schemas.microsoft.com/office/drawing/2010/main"/>
            </a:ext>
          </a:extLst>
        </a:blip>
        <a:stretch>
          <a:fillRect/>
        </a:stretch>
      </xdr:blipFill>
      <xdr:spPr>
        <a:xfrm>
          <a:off x="1140279" y="191533236"/>
          <a:ext cx="1604536" cy="941323"/>
        </a:xfrm>
        <a:prstGeom prst="rect">
          <a:avLst/>
        </a:prstGeom>
      </xdr:spPr>
    </xdr:pic>
    <xdr:clientData/>
  </xdr:twoCellAnchor>
  <xdr:twoCellAnchor>
    <xdr:from>
      <xdr:col>2</xdr:col>
      <xdr:colOff>0</xdr:colOff>
      <xdr:row>155</xdr:row>
      <xdr:rowOff>0</xdr:rowOff>
    </xdr:from>
    <xdr:to>
      <xdr:col>2</xdr:col>
      <xdr:colOff>1619250</xdr:colOff>
      <xdr:row>155</xdr:row>
      <xdr:rowOff>1079500</xdr:rowOff>
    </xdr:to>
    <xdr:pic>
      <xdr:nvPicPr>
        <xdr:cNvPr id="86" name="Slika 85">
          <a:extLst>
            <a:ext uri="{FF2B5EF4-FFF2-40B4-BE49-F238E27FC236}">
              <a16:creationId xmlns:a16="http://schemas.microsoft.com/office/drawing/2014/main" id="{2B123DAC-28CD-4798-BB83-3367FB2A0880}"/>
            </a:ext>
          </a:extLst>
        </xdr:cNvPr>
        <xdr:cNvPicPr>
          <a:picLocks noChangeAspect="1"/>
        </xdr:cNvPicPr>
      </xdr:nvPicPr>
      <xdr:blipFill>
        <a:blip xmlns:r="http://schemas.openxmlformats.org/officeDocument/2006/relationships" r:embed="rId94" cstate="screen">
          <a:extLst>
            <a:ext uri="{28A0092B-C50C-407E-A947-70E740481C1C}">
              <a14:useLocalDpi xmlns:a14="http://schemas.microsoft.com/office/drawing/2010/main"/>
            </a:ext>
          </a:extLst>
        </a:blip>
        <a:stretch>
          <a:fillRect/>
        </a:stretch>
      </xdr:blipFill>
      <xdr:spPr>
        <a:xfrm>
          <a:off x="1104900" y="193713100"/>
          <a:ext cx="1619250" cy="1079500"/>
        </a:xfrm>
        <a:prstGeom prst="rect">
          <a:avLst/>
        </a:prstGeom>
      </xdr:spPr>
    </xdr:pic>
    <xdr:clientData/>
  </xdr:twoCellAnchor>
  <xdr:twoCellAnchor>
    <xdr:from>
      <xdr:col>2</xdr:col>
      <xdr:colOff>0</xdr:colOff>
      <xdr:row>157</xdr:row>
      <xdr:rowOff>0</xdr:rowOff>
    </xdr:from>
    <xdr:to>
      <xdr:col>2</xdr:col>
      <xdr:colOff>1638300</xdr:colOff>
      <xdr:row>157</xdr:row>
      <xdr:rowOff>1092200</xdr:rowOff>
    </xdr:to>
    <xdr:pic>
      <xdr:nvPicPr>
        <xdr:cNvPr id="87" name="Slika 86">
          <a:extLst>
            <a:ext uri="{FF2B5EF4-FFF2-40B4-BE49-F238E27FC236}">
              <a16:creationId xmlns:a16="http://schemas.microsoft.com/office/drawing/2014/main" id="{CFF8807E-0310-43E0-A05A-9FB3F3CAECA2}"/>
            </a:ext>
          </a:extLst>
        </xdr:cNvPr>
        <xdr:cNvPicPr>
          <a:picLocks noChangeAspect="1"/>
        </xdr:cNvPicPr>
      </xdr:nvPicPr>
      <xdr:blipFill>
        <a:blip xmlns:r="http://schemas.openxmlformats.org/officeDocument/2006/relationships" r:embed="rId95" cstate="screen">
          <a:extLst>
            <a:ext uri="{28A0092B-C50C-407E-A947-70E740481C1C}">
              <a14:useLocalDpi xmlns:a14="http://schemas.microsoft.com/office/drawing/2010/main"/>
            </a:ext>
          </a:extLst>
        </a:blip>
        <a:stretch>
          <a:fillRect/>
        </a:stretch>
      </xdr:blipFill>
      <xdr:spPr>
        <a:xfrm>
          <a:off x="1104900" y="195999100"/>
          <a:ext cx="1638300" cy="1092200"/>
        </a:xfrm>
        <a:prstGeom prst="rect">
          <a:avLst/>
        </a:prstGeom>
      </xdr:spPr>
    </xdr:pic>
    <xdr:clientData/>
  </xdr:twoCellAnchor>
  <xdr:twoCellAnchor>
    <xdr:from>
      <xdr:col>2</xdr:col>
      <xdr:colOff>0</xdr:colOff>
      <xdr:row>159</xdr:row>
      <xdr:rowOff>0</xdr:rowOff>
    </xdr:from>
    <xdr:to>
      <xdr:col>2</xdr:col>
      <xdr:colOff>1676400</xdr:colOff>
      <xdr:row>159</xdr:row>
      <xdr:rowOff>1117600</xdr:rowOff>
    </xdr:to>
    <xdr:pic>
      <xdr:nvPicPr>
        <xdr:cNvPr id="88" name="Slika 87">
          <a:extLst>
            <a:ext uri="{FF2B5EF4-FFF2-40B4-BE49-F238E27FC236}">
              <a16:creationId xmlns:a16="http://schemas.microsoft.com/office/drawing/2014/main" id="{D42A8C00-6C18-41A2-A298-BBACAB9306F8}"/>
            </a:ext>
          </a:extLst>
        </xdr:cNvPr>
        <xdr:cNvPicPr>
          <a:picLocks noChangeAspect="1"/>
        </xdr:cNvPicPr>
      </xdr:nvPicPr>
      <xdr:blipFill>
        <a:blip xmlns:r="http://schemas.openxmlformats.org/officeDocument/2006/relationships" r:embed="rId96" cstate="screen">
          <a:extLst>
            <a:ext uri="{28A0092B-C50C-407E-A947-70E740481C1C}">
              <a14:useLocalDpi xmlns:a14="http://schemas.microsoft.com/office/drawing/2010/main"/>
            </a:ext>
          </a:extLst>
        </a:blip>
        <a:stretch>
          <a:fillRect/>
        </a:stretch>
      </xdr:blipFill>
      <xdr:spPr>
        <a:xfrm>
          <a:off x="1104900" y="198285100"/>
          <a:ext cx="1676400" cy="1117600"/>
        </a:xfrm>
        <a:prstGeom prst="rect">
          <a:avLst/>
        </a:prstGeom>
      </xdr:spPr>
    </xdr:pic>
    <xdr:clientData/>
  </xdr:twoCellAnchor>
  <xdr:twoCellAnchor>
    <xdr:from>
      <xdr:col>2</xdr:col>
      <xdr:colOff>0</xdr:colOff>
      <xdr:row>164</xdr:row>
      <xdr:rowOff>29936</xdr:rowOff>
    </xdr:from>
    <xdr:to>
      <xdr:col>2</xdr:col>
      <xdr:colOff>1659271</xdr:colOff>
      <xdr:row>164</xdr:row>
      <xdr:rowOff>1125402</xdr:rowOff>
    </xdr:to>
    <xdr:pic>
      <xdr:nvPicPr>
        <xdr:cNvPr id="92" name="Picture 279">
          <a:extLst>
            <a:ext uri="{FF2B5EF4-FFF2-40B4-BE49-F238E27FC236}">
              <a16:creationId xmlns:a16="http://schemas.microsoft.com/office/drawing/2014/main" id="{986EEF08-0D73-448A-8D14-82F1113D41D1}"/>
            </a:ext>
          </a:extLst>
        </xdr:cNvPr>
        <xdr:cNvPicPr>
          <a:picLocks noChangeAspect="1"/>
        </xdr:cNvPicPr>
      </xdr:nvPicPr>
      <xdr:blipFill>
        <a:blip xmlns:r="http://schemas.openxmlformats.org/officeDocument/2006/relationships" r:embed="rId97" cstate="screen">
          <a:extLst>
            <a:ext uri="{28A0092B-C50C-407E-A947-70E740481C1C}">
              <a14:useLocalDpi xmlns:a14="http://schemas.microsoft.com/office/drawing/2010/main"/>
            </a:ext>
          </a:extLst>
        </a:blip>
        <a:stretch>
          <a:fillRect/>
        </a:stretch>
      </xdr:blipFill>
      <xdr:spPr>
        <a:xfrm>
          <a:off x="1104900" y="203522036"/>
          <a:ext cx="1659271" cy="1095466"/>
        </a:xfrm>
        <a:prstGeom prst="rect">
          <a:avLst/>
        </a:prstGeom>
      </xdr:spPr>
    </xdr:pic>
    <xdr:clientData/>
  </xdr:twoCellAnchor>
  <xdr:twoCellAnchor>
    <xdr:from>
      <xdr:col>2</xdr:col>
      <xdr:colOff>7258</xdr:colOff>
      <xdr:row>166</xdr:row>
      <xdr:rowOff>10886</xdr:rowOff>
    </xdr:from>
    <xdr:to>
      <xdr:col>2</xdr:col>
      <xdr:colOff>1656933</xdr:colOff>
      <xdr:row>166</xdr:row>
      <xdr:rowOff>1124494</xdr:rowOff>
    </xdr:to>
    <xdr:pic>
      <xdr:nvPicPr>
        <xdr:cNvPr id="93" name="Picture 281">
          <a:extLst>
            <a:ext uri="{FF2B5EF4-FFF2-40B4-BE49-F238E27FC236}">
              <a16:creationId xmlns:a16="http://schemas.microsoft.com/office/drawing/2014/main" id="{ACE1752C-AA27-4ADC-A998-8397CAD54776}"/>
            </a:ext>
          </a:extLst>
        </xdr:cNvPr>
        <xdr:cNvPicPr>
          <a:picLocks noChangeAspect="1"/>
        </xdr:cNvPicPr>
      </xdr:nvPicPr>
      <xdr:blipFill>
        <a:blip xmlns:r="http://schemas.openxmlformats.org/officeDocument/2006/relationships" r:embed="rId98" cstate="screen">
          <a:extLst>
            <a:ext uri="{28A0092B-C50C-407E-A947-70E740481C1C}">
              <a14:useLocalDpi xmlns:a14="http://schemas.microsoft.com/office/drawing/2010/main"/>
            </a:ext>
          </a:extLst>
        </a:blip>
        <a:stretch>
          <a:fillRect/>
        </a:stretch>
      </xdr:blipFill>
      <xdr:spPr>
        <a:xfrm>
          <a:off x="1112158" y="205788986"/>
          <a:ext cx="1649675" cy="1113608"/>
        </a:xfrm>
        <a:prstGeom prst="rect">
          <a:avLst/>
        </a:prstGeom>
      </xdr:spPr>
    </xdr:pic>
    <xdr:clientData/>
  </xdr:twoCellAnchor>
  <xdr:twoCellAnchor>
    <xdr:from>
      <xdr:col>2</xdr:col>
      <xdr:colOff>27215</xdr:colOff>
      <xdr:row>168</xdr:row>
      <xdr:rowOff>30842</xdr:rowOff>
    </xdr:from>
    <xdr:to>
      <xdr:col>2</xdr:col>
      <xdr:colOff>1658405</xdr:colOff>
      <xdr:row>168</xdr:row>
      <xdr:rowOff>1118143</xdr:rowOff>
    </xdr:to>
    <xdr:pic>
      <xdr:nvPicPr>
        <xdr:cNvPr id="94" name="Picture 283">
          <a:extLst>
            <a:ext uri="{FF2B5EF4-FFF2-40B4-BE49-F238E27FC236}">
              <a16:creationId xmlns:a16="http://schemas.microsoft.com/office/drawing/2014/main" id="{BCB845C9-922D-4AEB-BC4E-05A4C04959B8}"/>
            </a:ext>
          </a:extLst>
        </xdr:cNvPr>
        <xdr:cNvPicPr>
          <a:picLocks noChangeAspect="1"/>
        </xdr:cNvPicPr>
      </xdr:nvPicPr>
      <xdr:blipFill>
        <a:blip xmlns:r="http://schemas.openxmlformats.org/officeDocument/2006/relationships" r:embed="rId99" cstate="screen">
          <a:extLst>
            <a:ext uri="{28A0092B-C50C-407E-A947-70E740481C1C}">
              <a14:useLocalDpi xmlns:a14="http://schemas.microsoft.com/office/drawing/2010/main"/>
            </a:ext>
          </a:extLst>
        </a:blip>
        <a:stretch>
          <a:fillRect/>
        </a:stretch>
      </xdr:blipFill>
      <xdr:spPr>
        <a:xfrm>
          <a:off x="1132115" y="208094942"/>
          <a:ext cx="1631190" cy="1087301"/>
        </a:xfrm>
        <a:prstGeom prst="rect">
          <a:avLst/>
        </a:prstGeom>
      </xdr:spPr>
    </xdr:pic>
    <xdr:clientData/>
  </xdr:twoCellAnchor>
  <xdr:twoCellAnchor>
    <xdr:from>
      <xdr:col>2</xdr:col>
      <xdr:colOff>20863</xdr:colOff>
      <xdr:row>170</xdr:row>
      <xdr:rowOff>29935</xdr:rowOff>
    </xdr:from>
    <xdr:to>
      <xdr:col>2</xdr:col>
      <xdr:colOff>1658414</xdr:colOff>
      <xdr:row>170</xdr:row>
      <xdr:rowOff>1117237</xdr:rowOff>
    </xdr:to>
    <xdr:pic>
      <xdr:nvPicPr>
        <xdr:cNvPr id="96" name="Picture 285">
          <a:extLst>
            <a:ext uri="{FF2B5EF4-FFF2-40B4-BE49-F238E27FC236}">
              <a16:creationId xmlns:a16="http://schemas.microsoft.com/office/drawing/2014/main" id="{547DDF1C-BCF0-45BC-82F6-1079DF46A252}"/>
            </a:ext>
          </a:extLst>
        </xdr:cNvPr>
        <xdr:cNvPicPr>
          <a:picLocks noChangeAspect="1"/>
        </xdr:cNvPicPr>
      </xdr:nvPicPr>
      <xdr:blipFill>
        <a:blip xmlns:r="http://schemas.openxmlformats.org/officeDocument/2006/relationships" r:embed="rId100" cstate="screen">
          <a:extLst>
            <a:ext uri="{28A0092B-C50C-407E-A947-70E740481C1C}">
              <a14:useLocalDpi xmlns:a14="http://schemas.microsoft.com/office/drawing/2010/main"/>
            </a:ext>
          </a:extLst>
        </a:blip>
        <a:stretch>
          <a:fillRect/>
        </a:stretch>
      </xdr:blipFill>
      <xdr:spPr>
        <a:xfrm>
          <a:off x="1125763" y="210380035"/>
          <a:ext cx="1637551" cy="1087302"/>
        </a:xfrm>
        <a:prstGeom prst="rect">
          <a:avLst/>
        </a:prstGeom>
      </xdr:spPr>
    </xdr:pic>
    <xdr:clientData/>
  </xdr:twoCellAnchor>
  <xdr:twoCellAnchor>
    <xdr:from>
      <xdr:col>2</xdr:col>
      <xdr:colOff>7257</xdr:colOff>
      <xdr:row>172</xdr:row>
      <xdr:rowOff>22678</xdr:rowOff>
    </xdr:from>
    <xdr:to>
      <xdr:col>2</xdr:col>
      <xdr:colOff>1656933</xdr:colOff>
      <xdr:row>172</xdr:row>
      <xdr:rowOff>1125492</xdr:rowOff>
    </xdr:to>
    <xdr:pic>
      <xdr:nvPicPr>
        <xdr:cNvPr id="98" name="Picture 287">
          <a:extLst>
            <a:ext uri="{FF2B5EF4-FFF2-40B4-BE49-F238E27FC236}">
              <a16:creationId xmlns:a16="http://schemas.microsoft.com/office/drawing/2014/main" id="{FE71C956-3743-4F5B-AF91-1C5B1193F632}"/>
            </a:ext>
          </a:extLst>
        </xdr:cNvPr>
        <xdr:cNvPicPr>
          <a:picLocks noChangeAspect="1"/>
        </xdr:cNvPicPr>
      </xdr:nvPicPr>
      <xdr:blipFill>
        <a:blip xmlns:r="http://schemas.openxmlformats.org/officeDocument/2006/relationships" r:embed="rId101" cstate="screen">
          <a:extLst>
            <a:ext uri="{28A0092B-C50C-407E-A947-70E740481C1C}">
              <a14:useLocalDpi xmlns:a14="http://schemas.microsoft.com/office/drawing/2010/main"/>
            </a:ext>
          </a:extLst>
        </a:blip>
        <a:stretch>
          <a:fillRect/>
        </a:stretch>
      </xdr:blipFill>
      <xdr:spPr>
        <a:xfrm>
          <a:off x="1112157" y="212658778"/>
          <a:ext cx="1649676" cy="1102814"/>
        </a:xfrm>
        <a:prstGeom prst="rect">
          <a:avLst/>
        </a:prstGeom>
      </xdr:spPr>
    </xdr:pic>
    <xdr:clientData/>
  </xdr:twoCellAnchor>
  <xdr:twoCellAnchor>
    <xdr:from>
      <xdr:col>2</xdr:col>
      <xdr:colOff>30389</xdr:colOff>
      <xdr:row>174</xdr:row>
      <xdr:rowOff>10885</xdr:rowOff>
    </xdr:from>
    <xdr:to>
      <xdr:col>2</xdr:col>
      <xdr:colOff>1660071</xdr:colOff>
      <xdr:row>174</xdr:row>
      <xdr:rowOff>1124698</xdr:rowOff>
    </xdr:to>
    <xdr:pic>
      <xdr:nvPicPr>
        <xdr:cNvPr id="99" name="Picture 289">
          <a:extLst>
            <a:ext uri="{FF2B5EF4-FFF2-40B4-BE49-F238E27FC236}">
              <a16:creationId xmlns:a16="http://schemas.microsoft.com/office/drawing/2014/main" id="{ABF126CC-7CAF-478F-884C-056FEE8610D7}"/>
            </a:ext>
          </a:extLst>
        </xdr:cNvPr>
        <xdr:cNvPicPr>
          <a:picLocks noChangeAspect="1"/>
        </xdr:cNvPicPr>
      </xdr:nvPicPr>
      <xdr:blipFill>
        <a:blip xmlns:r="http://schemas.openxmlformats.org/officeDocument/2006/relationships" r:embed="rId102" cstate="screen">
          <a:extLst>
            <a:ext uri="{28A0092B-C50C-407E-A947-70E740481C1C}">
              <a14:useLocalDpi xmlns:a14="http://schemas.microsoft.com/office/drawing/2010/main"/>
            </a:ext>
          </a:extLst>
        </a:blip>
        <a:stretch>
          <a:fillRect/>
        </a:stretch>
      </xdr:blipFill>
      <xdr:spPr>
        <a:xfrm>
          <a:off x="1135289" y="214932985"/>
          <a:ext cx="1629682" cy="1113813"/>
        </a:xfrm>
        <a:prstGeom prst="rect">
          <a:avLst/>
        </a:prstGeom>
      </xdr:spPr>
    </xdr:pic>
    <xdr:clientData/>
  </xdr:twoCellAnchor>
  <xdr:twoCellAnchor>
    <xdr:from>
      <xdr:col>2</xdr:col>
      <xdr:colOff>17689</xdr:colOff>
      <xdr:row>178</xdr:row>
      <xdr:rowOff>42636</xdr:rowOff>
    </xdr:from>
    <xdr:to>
      <xdr:col>2</xdr:col>
      <xdr:colOff>1645705</xdr:colOff>
      <xdr:row>178</xdr:row>
      <xdr:rowOff>1131208</xdr:rowOff>
    </xdr:to>
    <xdr:pic>
      <xdr:nvPicPr>
        <xdr:cNvPr id="102" name="Picture 293">
          <a:extLst>
            <a:ext uri="{FF2B5EF4-FFF2-40B4-BE49-F238E27FC236}">
              <a16:creationId xmlns:a16="http://schemas.microsoft.com/office/drawing/2014/main" id="{0C15942C-725D-4756-856A-AB63D2C50453}"/>
            </a:ext>
          </a:extLst>
        </xdr:cNvPr>
        <xdr:cNvPicPr>
          <a:picLocks noChangeAspect="1"/>
        </xdr:cNvPicPr>
      </xdr:nvPicPr>
      <xdr:blipFill>
        <a:blip xmlns:r="http://schemas.openxmlformats.org/officeDocument/2006/relationships" r:embed="rId103" cstate="screen">
          <a:extLst>
            <a:ext uri="{28A0092B-C50C-407E-A947-70E740481C1C}">
              <a14:useLocalDpi xmlns:a14="http://schemas.microsoft.com/office/drawing/2010/main"/>
            </a:ext>
          </a:extLst>
        </a:blip>
        <a:stretch>
          <a:fillRect/>
        </a:stretch>
      </xdr:blipFill>
      <xdr:spPr>
        <a:xfrm>
          <a:off x="1122589" y="194898736"/>
          <a:ext cx="1628016" cy="1088572"/>
        </a:xfrm>
        <a:prstGeom prst="rect">
          <a:avLst/>
        </a:prstGeom>
      </xdr:spPr>
    </xdr:pic>
    <xdr:clientData/>
  </xdr:twoCellAnchor>
  <xdr:twoCellAnchor>
    <xdr:from>
      <xdr:col>2</xdr:col>
      <xdr:colOff>20864</xdr:colOff>
      <xdr:row>180</xdr:row>
      <xdr:rowOff>47625</xdr:rowOff>
    </xdr:from>
    <xdr:to>
      <xdr:col>2</xdr:col>
      <xdr:colOff>1657895</xdr:colOff>
      <xdr:row>180</xdr:row>
      <xdr:rowOff>1125313</xdr:rowOff>
    </xdr:to>
    <xdr:pic>
      <xdr:nvPicPr>
        <xdr:cNvPr id="103" name="Picture 295">
          <a:extLst>
            <a:ext uri="{FF2B5EF4-FFF2-40B4-BE49-F238E27FC236}">
              <a16:creationId xmlns:a16="http://schemas.microsoft.com/office/drawing/2014/main" id="{5E5EC4E6-59DA-4952-BACB-3575EC5F2283}"/>
            </a:ext>
          </a:extLst>
        </xdr:cNvPr>
        <xdr:cNvPicPr>
          <a:picLocks noChangeAspect="1"/>
        </xdr:cNvPicPr>
      </xdr:nvPicPr>
      <xdr:blipFill>
        <a:blip xmlns:r="http://schemas.openxmlformats.org/officeDocument/2006/relationships" r:embed="rId104" cstate="screen">
          <a:extLst>
            <a:ext uri="{28A0092B-C50C-407E-A947-70E740481C1C}">
              <a14:useLocalDpi xmlns:a14="http://schemas.microsoft.com/office/drawing/2010/main"/>
            </a:ext>
          </a:extLst>
        </a:blip>
        <a:stretch>
          <a:fillRect/>
        </a:stretch>
      </xdr:blipFill>
      <xdr:spPr>
        <a:xfrm>
          <a:off x="1125764" y="221827725"/>
          <a:ext cx="1637031" cy="1077688"/>
        </a:xfrm>
        <a:prstGeom prst="rect">
          <a:avLst/>
        </a:prstGeom>
      </xdr:spPr>
    </xdr:pic>
    <xdr:clientData/>
  </xdr:twoCellAnchor>
  <xdr:twoCellAnchor>
    <xdr:from>
      <xdr:col>2</xdr:col>
      <xdr:colOff>10433</xdr:colOff>
      <xdr:row>182</xdr:row>
      <xdr:rowOff>30843</xdr:rowOff>
    </xdr:from>
    <xdr:to>
      <xdr:col>2</xdr:col>
      <xdr:colOff>1659473</xdr:colOff>
      <xdr:row>182</xdr:row>
      <xdr:rowOff>1117781</xdr:rowOff>
    </xdr:to>
    <xdr:pic>
      <xdr:nvPicPr>
        <xdr:cNvPr id="104" name="Picture 297">
          <a:extLst>
            <a:ext uri="{FF2B5EF4-FFF2-40B4-BE49-F238E27FC236}">
              <a16:creationId xmlns:a16="http://schemas.microsoft.com/office/drawing/2014/main" id="{735974C6-F7F8-40C9-B1AC-3750F5DFF456}"/>
            </a:ext>
          </a:extLst>
        </xdr:cNvPr>
        <xdr:cNvPicPr>
          <a:picLocks noChangeAspect="1"/>
        </xdr:cNvPicPr>
      </xdr:nvPicPr>
      <xdr:blipFill>
        <a:blip xmlns:r="http://schemas.openxmlformats.org/officeDocument/2006/relationships" r:embed="rId105" cstate="screen">
          <a:extLst>
            <a:ext uri="{28A0092B-C50C-407E-A947-70E740481C1C}">
              <a14:useLocalDpi xmlns:a14="http://schemas.microsoft.com/office/drawing/2010/main"/>
            </a:ext>
          </a:extLst>
        </a:blip>
        <a:stretch>
          <a:fillRect/>
        </a:stretch>
      </xdr:blipFill>
      <xdr:spPr>
        <a:xfrm>
          <a:off x="1115333" y="224096943"/>
          <a:ext cx="1649040" cy="1086938"/>
        </a:xfrm>
        <a:prstGeom prst="rect">
          <a:avLst/>
        </a:prstGeom>
      </xdr:spPr>
    </xdr:pic>
    <xdr:clientData/>
  </xdr:twoCellAnchor>
  <xdr:twoCellAnchor>
    <xdr:from>
      <xdr:col>2</xdr:col>
      <xdr:colOff>7258</xdr:colOff>
      <xdr:row>184</xdr:row>
      <xdr:rowOff>30843</xdr:rowOff>
    </xdr:from>
    <xdr:to>
      <xdr:col>3</xdr:col>
      <xdr:colOff>0</xdr:colOff>
      <xdr:row>184</xdr:row>
      <xdr:rowOff>1116777</xdr:rowOff>
    </xdr:to>
    <xdr:pic>
      <xdr:nvPicPr>
        <xdr:cNvPr id="105" name="Picture 299">
          <a:extLst>
            <a:ext uri="{FF2B5EF4-FFF2-40B4-BE49-F238E27FC236}">
              <a16:creationId xmlns:a16="http://schemas.microsoft.com/office/drawing/2014/main" id="{C0ABD749-E519-4378-A1C5-85AE370F2B00}"/>
            </a:ext>
          </a:extLst>
        </xdr:cNvPr>
        <xdr:cNvPicPr>
          <a:picLocks noChangeAspect="1"/>
        </xdr:cNvPicPr>
      </xdr:nvPicPr>
      <xdr:blipFill>
        <a:blip xmlns:r="http://schemas.openxmlformats.org/officeDocument/2006/relationships" r:embed="rId106" cstate="screen">
          <a:extLst>
            <a:ext uri="{28A0092B-C50C-407E-A947-70E740481C1C}">
              <a14:useLocalDpi xmlns:a14="http://schemas.microsoft.com/office/drawing/2010/main"/>
            </a:ext>
          </a:extLst>
        </a:blip>
        <a:stretch>
          <a:fillRect/>
        </a:stretch>
      </xdr:blipFill>
      <xdr:spPr>
        <a:xfrm>
          <a:off x="1112158" y="226382943"/>
          <a:ext cx="1669142" cy="1085934"/>
        </a:xfrm>
        <a:prstGeom prst="rect">
          <a:avLst/>
        </a:prstGeom>
      </xdr:spPr>
    </xdr:pic>
    <xdr:clientData/>
  </xdr:twoCellAnchor>
  <xdr:twoCellAnchor>
    <xdr:from>
      <xdr:col>2</xdr:col>
      <xdr:colOff>31296</xdr:colOff>
      <xdr:row>186</xdr:row>
      <xdr:rowOff>30842</xdr:rowOff>
    </xdr:from>
    <xdr:to>
      <xdr:col>2</xdr:col>
      <xdr:colOff>1660071</xdr:colOff>
      <xdr:row>186</xdr:row>
      <xdr:rowOff>1080489</xdr:rowOff>
    </xdr:to>
    <xdr:pic>
      <xdr:nvPicPr>
        <xdr:cNvPr id="107" name="Picture 301">
          <a:extLst>
            <a:ext uri="{FF2B5EF4-FFF2-40B4-BE49-F238E27FC236}">
              <a16:creationId xmlns:a16="http://schemas.microsoft.com/office/drawing/2014/main" id="{F12F9EEA-A386-468F-86F0-35236660DF34}"/>
            </a:ext>
          </a:extLst>
        </xdr:cNvPr>
        <xdr:cNvPicPr>
          <a:picLocks noChangeAspect="1"/>
        </xdr:cNvPicPr>
      </xdr:nvPicPr>
      <xdr:blipFill>
        <a:blip xmlns:r="http://schemas.openxmlformats.org/officeDocument/2006/relationships" r:embed="rId107" cstate="screen">
          <a:extLst>
            <a:ext uri="{28A0092B-C50C-407E-A947-70E740481C1C}">
              <a14:useLocalDpi xmlns:a14="http://schemas.microsoft.com/office/drawing/2010/main"/>
            </a:ext>
          </a:extLst>
        </a:blip>
        <a:stretch>
          <a:fillRect/>
        </a:stretch>
      </xdr:blipFill>
      <xdr:spPr>
        <a:xfrm>
          <a:off x="1136196" y="228668942"/>
          <a:ext cx="1628775" cy="1049647"/>
        </a:xfrm>
        <a:prstGeom prst="rect">
          <a:avLst/>
        </a:prstGeom>
      </xdr:spPr>
    </xdr:pic>
    <xdr:clientData/>
  </xdr:twoCellAnchor>
  <xdr:twoCellAnchor>
    <xdr:from>
      <xdr:col>1</xdr:col>
      <xdr:colOff>263526</xdr:colOff>
      <xdr:row>188</xdr:row>
      <xdr:rowOff>34017</xdr:rowOff>
    </xdr:from>
    <xdr:to>
      <xdr:col>2</xdr:col>
      <xdr:colOff>1655354</xdr:colOff>
      <xdr:row>188</xdr:row>
      <xdr:rowOff>1085791</xdr:rowOff>
    </xdr:to>
    <xdr:pic>
      <xdr:nvPicPr>
        <xdr:cNvPr id="108" name="Picture 128">
          <a:extLst>
            <a:ext uri="{FF2B5EF4-FFF2-40B4-BE49-F238E27FC236}">
              <a16:creationId xmlns:a16="http://schemas.microsoft.com/office/drawing/2014/main" id="{43FED163-B6BD-4B62-8BC9-D35A49CDEE7B}"/>
            </a:ext>
          </a:extLst>
        </xdr:cNvPr>
        <xdr:cNvPicPr>
          <a:picLocks noChangeAspect="1"/>
        </xdr:cNvPicPr>
      </xdr:nvPicPr>
      <xdr:blipFill>
        <a:blip xmlns:r="http://schemas.openxmlformats.org/officeDocument/2006/relationships" r:embed="rId108"/>
        <a:stretch>
          <a:fillRect/>
        </a:stretch>
      </xdr:blipFill>
      <xdr:spPr>
        <a:xfrm>
          <a:off x="1101726" y="230958117"/>
          <a:ext cx="1658528" cy="1051774"/>
        </a:xfrm>
        <a:prstGeom prst="rect">
          <a:avLst/>
        </a:prstGeom>
      </xdr:spPr>
    </xdr:pic>
    <xdr:clientData/>
  </xdr:twoCellAnchor>
  <xdr:twoCellAnchor>
    <xdr:from>
      <xdr:col>2</xdr:col>
      <xdr:colOff>19957</xdr:colOff>
      <xdr:row>190</xdr:row>
      <xdr:rowOff>52614</xdr:rowOff>
    </xdr:from>
    <xdr:to>
      <xdr:col>2</xdr:col>
      <xdr:colOff>1658257</xdr:colOff>
      <xdr:row>190</xdr:row>
      <xdr:rowOff>1116239</xdr:rowOff>
    </xdr:to>
    <xdr:pic>
      <xdr:nvPicPr>
        <xdr:cNvPr id="110" name="Picture 126">
          <a:extLst>
            <a:ext uri="{FF2B5EF4-FFF2-40B4-BE49-F238E27FC236}">
              <a16:creationId xmlns:a16="http://schemas.microsoft.com/office/drawing/2014/main" id="{A84B93E2-8D9A-430A-9F26-45EA362393C5}"/>
            </a:ext>
          </a:extLst>
        </xdr:cNvPr>
        <xdr:cNvPicPr>
          <a:picLocks noChangeAspect="1"/>
        </xdr:cNvPicPr>
      </xdr:nvPicPr>
      <xdr:blipFill>
        <a:blip xmlns:r="http://schemas.openxmlformats.org/officeDocument/2006/relationships" r:embed="rId109"/>
        <a:stretch>
          <a:fillRect/>
        </a:stretch>
      </xdr:blipFill>
      <xdr:spPr>
        <a:xfrm>
          <a:off x="1124857" y="233262714"/>
          <a:ext cx="1638300" cy="1063625"/>
        </a:xfrm>
        <a:prstGeom prst="rect">
          <a:avLst/>
        </a:prstGeom>
      </xdr:spPr>
    </xdr:pic>
    <xdr:clientData/>
  </xdr:twoCellAnchor>
  <xdr:twoCellAnchor>
    <xdr:from>
      <xdr:col>2</xdr:col>
      <xdr:colOff>26307</xdr:colOff>
      <xdr:row>190</xdr:row>
      <xdr:rowOff>71664</xdr:rowOff>
    </xdr:from>
    <xdr:to>
      <xdr:col>2</xdr:col>
      <xdr:colOff>1656987</xdr:colOff>
      <xdr:row>190</xdr:row>
      <xdr:rowOff>1118779</xdr:rowOff>
    </xdr:to>
    <xdr:pic>
      <xdr:nvPicPr>
        <xdr:cNvPr id="111" name="Picture 121">
          <a:extLst>
            <a:ext uri="{FF2B5EF4-FFF2-40B4-BE49-F238E27FC236}">
              <a16:creationId xmlns:a16="http://schemas.microsoft.com/office/drawing/2014/main" id="{66F8FE39-CC90-49BB-B817-CBCCA311D699}"/>
            </a:ext>
          </a:extLst>
        </xdr:cNvPr>
        <xdr:cNvPicPr>
          <a:picLocks noChangeAspect="1"/>
        </xdr:cNvPicPr>
      </xdr:nvPicPr>
      <xdr:blipFill>
        <a:blip xmlns:r="http://schemas.openxmlformats.org/officeDocument/2006/relationships" r:embed="rId109"/>
        <a:stretch>
          <a:fillRect/>
        </a:stretch>
      </xdr:blipFill>
      <xdr:spPr>
        <a:xfrm>
          <a:off x="1131207" y="233281764"/>
          <a:ext cx="1630680" cy="1047115"/>
        </a:xfrm>
        <a:prstGeom prst="rect">
          <a:avLst/>
        </a:prstGeom>
      </xdr:spPr>
    </xdr:pic>
    <xdr:clientData/>
  </xdr:twoCellAnchor>
  <xdr:twoCellAnchor>
    <xdr:from>
      <xdr:col>2</xdr:col>
      <xdr:colOff>2268</xdr:colOff>
      <xdr:row>192</xdr:row>
      <xdr:rowOff>13155</xdr:rowOff>
    </xdr:from>
    <xdr:to>
      <xdr:col>3</xdr:col>
      <xdr:colOff>55195</xdr:colOff>
      <xdr:row>192</xdr:row>
      <xdr:rowOff>1084399</xdr:rowOff>
    </xdr:to>
    <xdr:pic>
      <xdr:nvPicPr>
        <xdr:cNvPr id="112" name="Picture 124">
          <a:extLst>
            <a:ext uri="{FF2B5EF4-FFF2-40B4-BE49-F238E27FC236}">
              <a16:creationId xmlns:a16="http://schemas.microsoft.com/office/drawing/2014/main" id="{DE0B526D-5DB9-4AEB-9C66-D27E6CEC5324}"/>
            </a:ext>
          </a:extLst>
        </xdr:cNvPr>
        <xdr:cNvPicPr>
          <a:picLocks noChangeAspect="1"/>
        </xdr:cNvPicPr>
      </xdr:nvPicPr>
      <xdr:blipFill>
        <a:blip xmlns:r="http://schemas.openxmlformats.org/officeDocument/2006/relationships" r:embed="rId110"/>
        <a:stretch>
          <a:fillRect/>
        </a:stretch>
      </xdr:blipFill>
      <xdr:spPr>
        <a:xfrm>
          <a:off x="1107168" y="235509255"/>
          <a:ext cx="1729327" cy="1071244"/>
        </a:xfrm>
        <a:prstGeom prst="rect">
          <a:avLst/>
        </a:prstGeom>
      </xdr:spPr>
    </xdr:pic>
    <xdr:clientData/>
  </xdr:twoCellAnchor>
  <xdr:twoCellAnchor>
    <xdr:from>
      <xdr:col>2</xdr:col>
      <xdr:colOff>41228</xdr:colOff>
      <xdr:row>194</xdr:row>
      <xdr:rowOff>49439</xdr:rowOff>
    </xdr:from>
    <xdr:to>
      <xdr:col>2</xdr:col>
      <xdr:colOff>1656987</xdr:colOff>
      <xdr:row>194</xdr:row>
      <xdr:rowOff>1083006</xdr:rowOff>
    </xdr:to>
    <xdr:pic>
      <xdr:nvPicPr>
        <xdr:cNvPr id="113" name="Picture 122">
          <a:extLst>
            <a:ext uri="{FF2B5EF4-FFF2-40B4-BE49-F238E27FC236}">
              <a16:creationId xmlns:a16="http://schemas.microsoft.com/office/drawing/2014/main" id="{10F79EE6-E93B-48A0-B564-11C62D6D7071}"/>
            </a:ext>
          </a:extLst>
        </xdr:cNvPr>
        <xdr:cNvPicPr>
          <a:picLocks noChangeAspect="1"/>
        </xdr:cNvPicPr>
      </xdr:nvPicPr>
      <xdr:blipFill>
        <a:blip xmlns:r="http://schemas.openxmlformats.org/officeDocument/2006/relationships" r:embed="rId111"/>
        <a:stretch>
          <a:fillRect/>
        </a:stretch>
      </xdr:blipFill>
      <xdr:spPr>
        <a:xfrm>
          <a:off x="1146128" y="237831539"/>
          <a:ext cx="1615759" cy="1033567"/>
        </a:xfrm>
        <a:prstGeom prst="rect">
          <a:avLst/>
        </a:prstGeom>
      </xdr:spPr>
    </xdr:pic>
    <xdr:clientData/>
  </xdr:twoCellAnchor>
  <xdr:twoCellAnchor>
    <xdr:from>
      <xdr:col>2</xdr:col>
      <xdr:colOff>48078</xdr:colOff>
      <xdr:row>196</xdr:row>
      <xdr:rowOff>11522</xdr:rowOff>
    </xdr:from>
    <xdr:to>
      <xdr:col>2</xdr:col>
      <xdr:colOff>1660707</xdr:colOff>
      <xdr:row>196</xdr:row>
      <xdr:rowOff>1088389</xdr:rowOff>
    </xdr:to>
    <xdr:pic>
      <xdr:nvPicPr>
        <xdr:cNvPr id="114" name="Slika 113">
          <a:extLst>
            <a:ext uri="{FF2B5EF4-FFF2-40B4-BE49-F238E27FC236}">
              <a16:creationId xmlns:a16="http://schemas.microsoft.com/office/drawing/2014/main" id="{68266B74-4131-450E-8C80-BEC21EFBABA2}"/>
            </a:ext>
          </a:extLst>
        </xdr:cNvPr>
        <xdr:cNvPicPr>
          <a:picLocks noChangeAspect="1"/>
        </xdr:cNvPicPr>
      </xdr:nvPicPr>
      <xdr:blipFill>
        <a:blip xmlns:r="http://schemas.openxmlformats.org/officeDocument/2006/relationships" r:embed="rId112" cstate="screen">
          <a:extLst>
            <a:ext uri="{28A0092B-C50C-407E-A947-70E740481C1C}">
              <a14:useLocalDpi xmlns:a14="http://schemas.microsoft.com/office/drawing/2010/main"/>
            </a:ext>
          </a:extLst>
        </a:blip>
        <a:stretch>
          <a:fillRect/>
        </a:stretch>
      </xdr:blipFill>
      <xdr:spPr>
        <a:xfrm>
          <a:off x="1152978" y="240079622"/>
          <a:ext cx="1612629" cy="1076867"/>
        </a:xfrm>
        <a:prstGeom prst="rect">
          <a:avLst/>
        </a:prstGeom>
      </xdr:spPr>
    </xdr:pic>
    <xdr:clientData/>
  </xdr:twoCellAnchor>
  <xdr:twoCellAnchor>
    <xdr:from>
      <xdr:col>2</xdr:col>
      <xdr:colOff>12700</xdr:colOff>
      <xdr:row>199</xdr:row>
      <xdr:rowOff>12700</xdr:rowOff>
    </xdr:from>
    <xdr:to>
      <xdr:col>2</xdr:col>
      <xdr:colOff>1631950</xdr:colOff>
      <xdr:row>199</xdr:row>
      <xdr:rowOff>1092200</xdr:rowOff>
    </xdr:to>
    <xdr:pic>
      <xdr:nvPicPr>
        <xdr:cNvPr id="115" name="Slika 114">
          <a:extLst>
            <a:ext uri="{FF2B5EF4-FFF2-40B4-BE49-F238E27FC236}">
              <a16:creationId xmlns:a16="http://schemas.microsoft.com/office/drawing/2014/main" id="{3726779B-D910-482F-907F-29E3CF98706E}"/>
            </a:ext>
          </a:extLst>
        </xdr:cNvPr>
        <xdr:cNvPicPr>
          <a:picLocks noChangeAspect="1"/>
        </xdr:cNvPicPr>
      </xdr:nvPicPr>
      <xdr:blipFill>
        <a:blip xmlns:r="http://schemas.openxmlformats.org/officeDocument/2006/relationships" r:embed="rId113" cstate="screen">
          <a:extLst>
            <a:ext uri="{28A0092B-C50C-407E-A947-70E740481C1C}">
              <a14:useLocalDpi xmlns:a14="http://schemas.microsoft.com/office/drawing/2010/main"/>
            </a:ext>
          </a:extLst>
        </a:blip>
        <a:stretch>
          <a:fillRect/>
        </a:stretch>
      </xdr:blipFill>
      <xdr:spPr>
        <a:xfrm>
          <a:off x="1117600" y="242493800"/>
          <a:ext cx="1619250" cy="1079500"/>
        </a:xfrm>
        <a:prstGeom prst="rect">
          <a:avLst/>
        </a:prstGeom>
      </xdr:spPr>
    </xdr:pic>
    <xdr:clientData/>
  </xdr:twoCellAnchor>
  <xdr:twoCellAnchor>
    <xdr:from>
      <xdr:col>1</xdr:col>
      <xdr:colOff>228600</xdr:colOff>
      <xdr:row>201</xdr:row>
      <xdr:rowOff>0</xdr:rowOff>
    </xdr:from>
    <xdr:to>
      <xdr:col>2</xdr:col>
      <xdr:colOff>1673225</xdr:colOff>
      <xdr:row>202</xdr:row>
      <xdr:rowOff>0</xdr:rowOff>
    </xdr:to>
    <xdr:pic>
      <xdr:nvPicPr>
        <xdr:cNvPr id="116" name="Slika 115">
          <a:extLst>
            <a:ext uri="{FF2B5EF4-FFF2-40B4-BE49-F238E27FC236}">
              <a16:creationId xmlns:a16="http://schemas.microsoft.com/office/drawing/2014/main" id="{B3D3B1F1-9F69-48A7-A9E8-1AF57E6D8AF3}"/>
            </a:ext>
          </a:extLst>
        </xdr:cNvPr>
        <xdr:cNvPicPr>
          <a:picLocks noChangeAspect="1"/>
        </xdr:cNvPicPr>
      </xdr:nvPicPr>
      <xdr:blipFill>
        <a:blip xmlns:r="http://schemas.openxmlformats.org/officeDocument/2006/relationships" r:embed="rId114" cstate="screen">
          <a:extLst>
            <a:ext uri="{28A0092B-C50C-407E-A947-70E740481C1C}">
              <a14:useLocalDpi xmlns:a14="http://schemas.microsoft.com/office/drawing/2010/main"/>
            </a:ext>
          </a:extLst>
        </a:blip>
        <a:stretch>
          <a:fillRect/>
        </a:stretch>
      </xdr:blipFill>
      <xdr:spPr>
        <a:xfrm>
          <a:off x="1066800" y="245275100"/>
          <a:ext cx="1714500" cy="1143000"/>
        </a:xfrm>
        <a:prstGeom prst="rect">
          <a:avLst/>
        </a:prstGeom>
      </xdr:spPr>
    </xdr:pic>
    <xdr:clientData/>
  </xdr:twoCellAnchor>
  <xdr:twoCellAnchor>
    <xdr:from>
      <xdr:col>1</xdr:col>
      <xdr:colOff>241300</xdr:colOff>
      <xdr:row>203</xdr:row>
      <xdr:rowOff>0</xdr:rowOff>
    </xdr:from>
    <xdr:to>
      <xdr:col>2</xdr:col>
      <xdr:colOff>1666875</xdr:colOff>
      <xdr:row>203</xdr:row>
      <xdr:rowOff>1130300</xdr:rowOff>
    </xdr:to>
    <xdr:pic>
      <xdr:nvPicPr>
        <xdr:cNvPr id="117" name="Slika 116">
          <a:extLst>
            <a:ext uri="{FF2B5EF4-FFF2-40B4-BE49-F238E27FC236}">
              <a16:creationId xmlns:a16="http://schemas.microsoft.com/office/drawing/2014/main" id="{98160287-1007-4BDF-B8DC-593B19D4BC02}"/>
            </a:ext>
          </a:extLst>
        </xdr:cNvPr>
        <xdr:cNvPicPr>
          <a:picLocks noChangeAspect="1"/>
        </xdr:cNvPicPr>
      </xdr:nvPicPr>
      <xdr:blipFill>
        <a:blip xmlns:r="http://schemas.openxmlformats.org/officeDocument/2006/relationships" r:embed="rId115" cstate="screen">
          <a:extLst>
            <a:ext uri="{28A0092B-C50C-407E-A947-70E740481C1C}">
              <a14:useLocalDpi xmlns:a14="http://schemas.microsoft.com/office/drawing/2010/main"/>
            </a:ext>
          </a:extLst>
        </a:blip>
        <a:stretch>
          <a:fillRect/>
        </a:stretch>
      </xdr:blipFill>
      <xdr:spPr>
        <a:xfrm>
          <a:off x="1079500" y="247561100"/>
          <a:ext cx="1695450" cy="1130300"/>
        </a:xfrm>
        <a:prstGeom prst="rect">
          <a:avLst/>
        </a:prstGeom>
      </xdr:spPr>
    </xdr:pic>
    <xdr:clientData/>
  </xdr:twoCellAnchor>
  <xdr:twoCellAnchor>
    <xdr:from>
      <xdr:col>2</xdr:col>
      <xdr:colOff>0</xdr:colOff>
      <xdr:row>205</xdr:row>
      <xdr:rowOff>12700</xdr:rowOff>
    </xdr:from>
    <xdr:to>
      <xdr:col>2</xdr:col>
      <xdr:colOff>1676400</xdr:colOff>
      <xdr:row>205</xdr:row>
      <xdr:rowOff>1130300</xdr:rowOff>
    </xdr:to>
    <xdr:pic>
      <xdr:nvPicPr>
        <xdr:cNvPr id="118" name="Slika 117">
          <a:extLst>
            <a:ext uri="{FF2B5EF4-FFF2-40B4-BE49-F238E27FC236}">
              <a16:creationId xmlns:a16="http://schemas.microsoft.com/office/drawing/2014/main" id="{344B7BEA-C3B9-4E1F-A4BD-1405452FD70C}"/>
            </a:ext>
          </a:extLst>
        </xdr:cNvPr>
        <xdr:cNvPicPr>
          <a:picLocks noChangeAspect="1"/>
        </xdr:cNvPicPr>
      </xdr:nvPicPr>
      <xdr:blipFill>
        <a:blip xmlns:r="http://schemas.openxmlformats.org/officeDocument/2006/relationships" r:embed="rId116" cstate="screen">
          <a:extLst>
            <a:ext uri="{28A0092B-C50C-407E-A947-70E740481C1C}">
              <a14:useLocalDpi xmlns:a14="http://schemas.microsoft.com/office/drawing/2010/main"/>
            </a:ext>
          </a:extLst>
        </a:blip>
        <a:stretch>
          <a:fillRect/>
        </a:stretch>
      </xdr:blipFill>
      <xdr:spPr>
        <a:xfrm>
          <a:off x="1104900" y="249859800"/>
          <a:ext cx="1676400" cy="1117600"/>
        </a:xfrm>
        <a:prstGeom prst="rect">
          <a:avLst/>
        </a:prstGeom>
      </xdr:spPr>
    </xdr:pic>
    <xdr:clientData/>
  </xdr:twoCellAnchor>
  <xdr:twoCellAnchor>
    <xdr:from>
      <xdr:col>1</xdr:col>
      <xdr:colOff>254000</xdr:colOff>
      <xdr:row>207</xdr:row>
      <xdr:rowOff>12700</xdr:rowOff>
    </xdr:from>
    <xdr:to>
      <xdr:col>2</xdr:col>
      <xdr:colOff>1641475</xdr:colOff>
      <xdr:row>207</xdr:row>
      <xdr:rowOff>1117600</xdr:rowOff>
    </xdr:to>
    <xdr:pic>
      <xdr:nvPicPr>
        <xdr:cNvPr id="119" name="Slika 118">
          <a:extLst>
            <a:ext uri="{FF2B5EF4-FFF2-40B4-BE49-F238E27FC236}">
              <a16:creationId xmlns:a16="http://schemas.microsoft.com/office/drawing/2014/main" id="{530D3E3F-44E6-4613-8172-82CD196D96A2}"/>
            </a:ext>
          </a:extLst>
        </xdr:cNvPr>
        <xdr:cNvPicPr>
          <a:picLocks noChangeAspect="1"/>
        </xdr:cNvPicPr>
      </xdr:nvPicPr>
      <xdr:blipFill>
        <a:blip xmlns:r="http://schemas.openxmlformats.org/officeDocument/2006/relationships" r:embed="rId117" cstate="screen">
          <a:extLst>
            <a:ext uri="{28A0092B-C50C-407E-A947-70E740481C1C}">
              <a14:useLocalDpi xmlns:a14="http://schemas.microsoft.com/office/drawing/2010/main"/>
            </a:ext>
          </a:extLst>
        </a:blip>
        <a:stretch>
          <a:fillRect/>
        </a:stretch>
      </xdr:blipFill>
      <xdr:spPr>
        <a:xfrm>
          <a:off x="1092200" y="252145800"/>
          <a:ext cx="1657350" cy="1104900"/>
        </a:xfrm>
        <a:prstGeom prst="rect">
          <a:avLst/>
        </a:prstGeom>
      </xdr:spPr>
    </xdr:pic>
    <xdr:clientData/>
  </xdr:twoCellAnchor>
  <xdr:twoCellAnchor>
    <xdr:from>
      <xdr:col>2</xdr:col>
      <xdr:colOff>51435</xdr:colOff>
      <xdr:row>209</xdr:row>
      <xdr:rowOff>55245</xdr:rowOff>
    </xdr:from>
    <xdr:to>
      <xdr:col>2</xdr:col>
      <xdr:colOff>1637739</xdr:colOff>
      <xdr:row>209</xdr:row>
      <xdr:rowOff>1118870</xdr:rowOff>
    </xdr:to>
    <xdr:pic>
      <xdr:nvPicPr>
        <xdr:cNvPr id="120" name="Slika 119">
          <a:extLst>
            <a:ext uri="{FF2B5EF4-FFF2-40B4-BE49-F238E27FC236}">
              <a16:creationId xmlns:a16="http://schemas.microsoft.com/office/drawing/2014/main" id="{6C775376-F224-432A-B5A4-535B42B20422}"/>
            </a:ext>
          </a:extLst>
        </xdr:cNvPr>
        <xdr:cNvPicPr>
          <a:picLocks noChangeAspect="1"/>
        </xdr:cNvPicPr>
      </xdr:nvPicPr>
      <xdr:blipFill>
        <a:blip xmlns:r="http://schemas.openxmlformats.org/officeDocument/2006/relationships" r:embed="rId118" cstate="screen">
          <a:extLst>
            <a:ext uri="{28A0092B-C50C-407E-A947-70E740481C1C}">
              <a14:useLocalDpi xmlns:a14="http://schemas.microsoft.com/office/drawing/2010/main"/>
            </a:ext>
          </a:extLst>
        </a:blip>
        <a:stretch>
          <a:fillRect/>
        </a:stretch>
      </xdr:blipFill>
      <xdr:spPr>
        <a:xfrm>
          <a:off x="1156335" y="254474345"/>
          <a:ext cx="1586304" cy="1063625"/>
        </a:xfrm>
        <a:prstGeom prst="rect">
          <a:avLst/>
        </a:prstGeom>
      </xdr:spPr>
    </xdr:pic>
    <xdr:clientData/>
  </xdr:twoCellAnchor>
  <xdr:twoCellAnchor>
    <xdr:from>
      <xdr:col>2</xdr:col>
      <xdr:colOff>15876</xdr:colOff>
      <xdr:row>213</xdr:row>
      <xdr:rowOff>39370</xdr:rowOff>
    </xdr:from>
    <xdr:to>
      <xdr:col>2</xdr:col>
      <xdr:colOff>1661058</xdr:colOff>
      <xdr:row>213</xdr:row>
      <xdr:rowOff>1121410</xdr:rowOff>
    </xdr:to>
    <xdr:pic>
      <xdr:nvPicPr>
        <xdr:cNvPr id="132" name="Slika 131">
          <a:extLst>
            <a:ext uri="{FF2B5EF4-FFF2-40B4-BE49-F238E27FC236}">
              <a16:creationId xmlns:a16="http://schemas.microsoft.com/office/drawing/2014/main" id="{EEBA9A79-870F-4D7C-92D3-FE2A52E94447}"/>
            </a:ext>
          </a:extLst>
        </xdr:cNvPr>
        <xdr:cNvPicPr>
          <a:picLocks noChangeAspect="1"/>
        </xdr:cNvPicPr>
      </xdr:nvPicPr>
      <xdr:blipFill>
        <a:blip xmlns:r="http://schemas.openxmlformats.org/officeDocument/2006/relationships" r:embed="rId119" cstate="screen">
          <a:extLst>
            <a:ext uri="{28A0092B-C50C-407E-A947-70E740481C1C}">
              <a14:useLocalDpi xmlns:a14="http://schemas.microsoft.com/office/drawing/2010/main"/>
            </a:ext>
          </a:extLst>
        </a:blip>
        <a:stretch>
          <a:fillRect/>
        </a:stretch>
      </xdr:blipFill>
      <xdr:spPr>
        <a:xfrm>
          <a:off x="1120776" y="259030470"/>
          <a:ext cx="1645182" cy="1082040"/>
        </a:xfrm>
        <a:prstGeom prst="rect">
          <a:avLst/>
        </a:prstGeom>
      </xdr:spPr>
    </xdr:pic>
    <xdr:clientData/>
  </xdr:twoCellAnchor>
  <xdr:twoCellAnchor>
    <xdr:from>
      <xdr:col>1</xdr:col>
      <xdr:colOff>250191</xdr:colOff>
      <xdr:row>215</xdr:row>
      <xdr:rowOff>19685</xdr:rowOff>
    </xdr:from>
    <xdr:to>
      <xdr:col>3</xdr:col>
      <xdr:colOff>733</xdr:colOff>
      <xdr:row>216</xdr:row>
      <xdr:rowOff>15240</xdr:rowOff>
    </xdr:to>
    <xdr:pic>
      <xdr:nvPicPr>
        <xdr:cNvPr id="3" name="Slika 2">
          <a:extLst>
            <a:ext uri="{FF2B5EF4-FFF2-40B4-BE49-F238E27FC236}">
              <a16:creationId xmlns:a16="http://schemas.microsoft.com/office/drawing/2014/main" id="{46F2888C-E787-4962-A231-CDE4E0816E75}"/>
            </a:ext>
          </a:extLst>
        </xdr:cNvPr>
        <xdr:cNvPicPr>
          <a:picLocks noChangeAspect="1"/>
        </xdr:cNvPicPr>
      </xdr:nvPicPr>
      <xdr:blipFill>
        <a:blip xmlns:r="http://schemas.openxmlformats.org/officeDocument/2006/relationships" r:embed="rId120" cstate="screen">
          <a:extLst>
            <a:ext uri="{28A0092B-C50C-407E-A947-70E740481C1C}">
              <a14:useLocalDpi xmlns:a14="http://schemas.microsoft.com/office/drawing/2010/main"/>
            </a:ext>
          </a:extLst>
        </a:blip>
        <a:stretch>
          <a:fillRect/>
        </a:stretch>
      </xdr:blipFill>
      <xdr:spPr>
        <a:xfrm>
          <a:off x="1088391" y="261296785"/>
          <a:ext cx="1693642" cy="1138555"/>
        </a:xfrm>
        <a:prstGeom prst="rect">
          <a:avLst/>
        </a:prstGeom>
      </xdr:spPr>
    </xdr:pic>
    <xdr:clientData/>
  </xdr:twoCellAnchor>
  <xdr:twoCellAnchor>
    <xdr:from>
      <xdr:col>1</xdr:col>
      <xdr:colOff>254001</xdr:colOff>
      <xdr:row>217</xdr:row>
      <xdr:rowOff>0</xdr:rowOff>
    </xdr:from>
    <xdr:to>
      <xdr:col>3</xdr:col>
      <xdr:colOff>733</xdr:colOff>
      <xdr:row>217</xdr:row>
      <xdr:rowOff>1127125</xdr:rowOff>
    </xdr:to>
    <xdr:pic>
      <xdr:nvPicPr>
        <xdr:cNvPr id="5" name="Slika 4">
          <a:extLst>
            <a:ext uri="{FF2B5EF4-FFF2-40B4-BE49-F238E27FC236}">
              <a16:creationId xmlns:a16="http://schemas.microsoft.com/office/drawing/2014/main" id="{B97F6A9D-7271-4F57-AD32-057A00F12AF3}"/>
            </a:ext>
          </a:extLst>
        </xdr:cNvPr>
        <xdr:cNvPicPr>
          <a:picLocks noChangeAspect="1"/>
        </xdr:cNvPicPr>
      </xdr:nvPicPr>
      <xdr:blipFill>
        <a:blip xmlns:r="http://schemas.openxmlformats.org/officeDocument/2006/relationships" r:embed="rId121" cstate="screen">
          <a:extLst>
            <a:ext uri="{28A0092B-C50C-407E-A947-70E740481C1C}">
              <a14:useLocalDpi xmlns:a14="http://schemas.microsoft.com/office/drawing/2010/main"/>
            </a:ext>
          </a:extLst>
        </a:blip>
        <a:stretch>
          <a:fillRect/>
        </a:stretch>
      </xdr:blipFill>
      <xdr:spPr>
        <a:xfrm>
          <a:off x="1092201" y="263563100"/>
          <a:ext cx="1689832" cy="1127125"/>
        </a:xfrm>
        <a:prstGeom prst="rect">
          <a:avLst/>
        </a:prstGeom>
      </xdr:spPr>
    </xdr:pic>
    <xdr:clientData/>
  </xdr:twoCellAnchor>
  <xdr:twoCellAnchor>
    <xdr:from>
      <xdr:col>1</xdr:col>
      <xdr:colOff>236220</xdr:colOff>
      <xdr:row>219</xdr:row>
      <xdr:rowOff>15874</xdr:rowOff>
    </xdr:from>
    <xdr:to>
      <xdr:col>2</xdr:col>
      <xdr:colOff>1657278</xdr:colOff>
      <xdr:row>219</xdr:row>
      <xdr:rowOff>1127759</xdr:rowOff>
    </xdr:to>
    <xdr:pic>
      <xdr:nvPicPr>
        <xdr:cNvPr id="8" name="Slika 7">
          <a:extLst>
            <a:ext uri="{FF2B5EF4-FFF2-40B4-BE49-F238E27FC236}">
              <a16:creationId xmlns:a16="http://schemas.microsoft.com/office/drawing/2014/main" id="{F15CB43D-2F2D-4B71-A72F-C64C4BF23DF3}"/>
            </a:ext>
          </a:extLst>
        </xdr:cNvPr>
        <xdr:cNvPicPr>
          <a:picLocks noChangeAspect="1"/>
        </xdr:cNvPicPr>
      </xdr:nvPicPr>
      <xdr:blipFill>
        <a:blip xmlns:r="http://schemas.openxmlformats.org/officeDocument/2006/relationships" r:embed="rId122" cstate="screen">
          <a:extLst>
            <a:ext uri="{28A0092B-C50C-407E-A947-70E740481C1C}">
              <a14:useLocalDpi xmlns:a14="http://schemas.microsoft.com/office/drawing/2010/main"/>
            </a:ext>
          </a:extLst>
        </a:blip>
        <a:stretch>
          <a:fillRect/>
        </a:stretch>
      </xdr:blipFill>
      <xdr:spPr>
        <a:xfrm>
          <a:off x="1074420" y="265864974"/>
          <a:ext cx="1687758" cy="1111885"/>
        </a:xfrm>
        <a:prstGeom prst="rect">
          <a:avLst/>
        </a:prstGeom>
      </xdr:spPr>
    </xdr:pic>
    <xdr:clientData/>
  </xdr:twoCellAnchor>
  <xdr:twoCellAnchor>
    <xdr:from>
      <xdr:col>1</xdr:col>
      <xdr:colOff>254000</xdr:colOff>
      <xdr:row>221</xdr:row>
      <xdr:rowOff>0</xdr:rowOff>
    </xdr:from>
    <xdr:to>
      <xdr:col>2</xdr:col>
      <xdr:colOff>1653994</xdr:colOff>
      <xdr:row>221</xdr:row>
      <xdr:rowOff>1126490</xdr:rowOff>
    </xdr:to>
    <xdr:pic>
      <xdr:nvPicPr>
        <xdr:cNvPr id="9" name="Slika 8">
          <a:extLst>
            <a:ext uri="{FF2B5EF4-FFF2-40B4-BE49-F238E27FC236}">
              <a16:creationId xmlns:a16="http://schemas.microsoft.com/office/drawing/2014/main" id="{B4253042-9771-4C2B-86FF-FB3D2CAEB927}"/>
            </a:ext>
          </a:extLst>
        </xdr:cNvPr>
        <xdr:cNvPicPr>
          <a:picLocks noChangeAspect="1"/>
        </xdr:cNvPicPr>
      </xdr:nvPicPr>
      <xdr:blipFill>
        <a:blip xmlns:r="http://schemas.openxmlformats.org/officeDocument/2006/relationships" r:embed="rId123" cstate="screen">
          <a:extLst>
            <a:ext uri="{28A0092B-C50C-407E-A947-70E740481C1C}">
              <a14:useLocalDpi xmlns:a14="http://schemas.microsoft.com/office/drawing/2010/main"/>
            </a:ext>
          </a:extLst>
        </a:blip>
        <a:stretch>
          <a:fillRect/>
        </a:stretch>
      </xdr:blipFill>
      <xdr:spPr>
        <a:xfrm>
          <a:off x="1092200" y="268135100"/>
          <a:ext cx="1666694" cy="1126490"/>
        </a:xfrm>
        <a:prstGeom prst="rect">
          <a:avLst/>
        </a:prstGeom>
      </xdr:spPr>
    </xdr:pic>
    <xdr:clientData/>
  </xdr:twoCellAnchor>
  <xdr:twoCellAnchor>
    <xdr:from>
      <xdr:col>1</xdr:col>
      <xdr:colOff>254000</xdr:colOff>
      <xdr:row>223</xdr:row>
      <xdr:rowOff>0</xdr:rowOff>
    </xdr:from>
    <xdr:to>
      <xdr:col>2</xdr:col>
      <xdr:colOff>1653994</xdr:colOff>
      <xdr:row>223</xdr:row>
      <xdr:rowOff>1126490</xdr:rowOff>
    </xdr:to>
    <xdr:pic>
      <xdr:nvPicPr>
        <xdr:cNvPr id="10" name="Slika 9">
          <a:extLst>
            <a:ext uri="{FF2B5EF4-FFF2-40B4-BE49-F238E27FC236}">
              <a16:creationId xmlns:a16="http://schemas.microsoft.com/office/drawing/2014/main" id="{FBDCD78D-5B03-4F5D-AB9F-3F903F08C76A}"/>
            </a:ext>
          </a:extLst>
        </xdr:cNvPr>
        <xdr:cNvPicPr>
          <a:picLocks noChangeAspect="1"/>
        </xdr:cNvPicPr>
      </xdr:nvPicPr>
      <xdr:blipFill>
        <a:blip xmlns:r="http://schemas.openxmlformats.org/officeDocument/2006/relationships" r:embed="rId124" cstate="screen">
          <a:extLst>
            <a:ext uri="{28A0092B-C50C-407E-A947-70E740481C1C}">
              <a14:useLocalDpi xmlns:a14="http://schemas.microsoft.com/office/drawing/2010/main"/>
            </a:ext>
          </a:extLst>
        </a:blip>
        <a:stretch>
          <a:fillRect/>
        </a:stretch>
      </xdr:blipFill>
      <xdr:spPr>
        <a:xfrm>
          <a:off x="1092200" y="270421100"/>
          <a:ext cx="1666694" cy="1126490"/>
        </a:xfrm>
        <a:prstGeom prst="rect">
          <a:avLst/>
        </a:prstGeom>
      </xdr:spPr>
    </xdr:pic>
    <xdr:clientData/>
  </xdr:twoCellAnchor>
  <xdr:twoCellAnchor>
    <xdr:from>
      <xdr:col>2</xdr:col>
      <xdr:colOff>0</xdr:colOff>
      <xdr:row>211</xdr:row>
      <xdr:rowOff>0</xdr:rowOff>
    </xdr:from>
    <xdr:to>
      <xdr:col>2</xdr:col>
      <xdr:colOff>1638300</xdr:colOff>
      <xdr:row>211</xdr:row>
      <xdr:rowOff>1092200</xdr:rowOff>
    </xdr:to>
    <xdr:pic>
      <xdr:nvPicPr>
        <xdr:cNvPr id="14" name="Slika 13">
          <a:extLst>
            <a:ext uri="{FF2B5EF4-FFF2-40B4-BE49-F238E27FC236}">
              <a16:creationId xmlns:a16="http://schemas.microsoft.com/office/drawing/2014/main" id="{B44A4027-C4D4-7554-A31B-E7324E9DD794}"/>
            </a:ext>
          </a:extLst>
        </xdr:cNvPr>
        <xdr:cNvPicPr>
          <a:picLocks noChangeAspect="1"/>
        </xdr:cNvPicPr>
      </xdr:nvPicPr>
      <xdr:blipFill>
        <a:blip xmlns:r="http://schemas.openxmlformats.org/officeDocument/2006/relationships" r:embed="rId125" cstate="screen">
          <a:extLst>
            <a:ext uri="{28A0092B-C50C-407E-A947-70E740481C1C}">
              <a14:useLocalDpi xmlns:a14="http://schemas.microsoft.com/office/drawing/2010/main"/>
            </a:ext>
          </a:extLst>
        </a:blip>
        <a:stretch>
          <a:fillRect/>
        </a:stretch>
      </xdr:blipFill>
      <xdr:spPr>
        <a:xfrm>
          <a:off x="1104900" y="255562100"/>
          <a:ext cx="1638300" cy="1092200"/>
        </a:xfrm>
        <a:prstGeom prst="rect">
          <a:avLst/>
        </a:prstGeom>
      </xdr:spPr>
    </xdr:pic>
    <xdr:clientData/>
  </xdr:twoCellAnchor>
  <xdr:twoCellAnchor>
    <xdr:from>
      <xdr:col>1</xdr:col>
      <xdr:colOff>254001</xdr:colOff>
      <xdr:row>227</xdr:row>
      <xdr:rowOff>1141186</xdr:rowOff>
    </xdr:from>
    <xdr:to>
      <xdr:col>3</xdr:col>
      <xdr:colOff>19528</xdr:colOff>
      <xdr:row>229</xdr:row>
      <xdr:rowOff>91</xdr:rowOff>
    </xdr:to>
    <xdr:pic>
      <xdr:nvPicPr>
        <xdr:cNvPr id="17" name="Picture 315">
          <a:extLst>
            <a:ext uri="{FF2B5EF4-FFF2-40B4-BE49-F238E27FC236}">
              <a16:creationId xmlns:a16="http://schemas.microsoft.com/office/drawing/2014/main" id="{6788AF6F-4EBF-486D-BD8B-B5331F7B147E}"/>
            </a:ext>
          </a:extLst>
        </xdr:cNvPr>
        <xdr:cNvPicPr>
          <a:picLocks noChangeAspect="1"/>
        </xdr:cNvPicPr>
      </xdr:nvPicPr>
      <xdr:blipFill>
        <a:blip xmlns:r="http://schemas.openxmlformats.org/officeDocument/2006/relationships" r:embed="rId126" cstate="screen">
          <a:extLst>
            <a:ext uri="{28A0092B-C50C-407E-A947-70E740481C1C}">
              <a14:useLocalDpi xmlns:a14="http://schemas.microsoft.com/office/drawing/2010/main"/>
            </a:ext>
          </a:extLst>
        </a:blip>
        <a:stretch>
          <a:fillRect/>
        </a:stretch>
      </xdr:blipFill>
      <xdr:spPr>
        <a:xfrm>
          <a:off x="1092201" y="250988286"/>
          <a:ext cx="1708627" cy="1144905"/>
        </a:xfrm>
        <a:prstGeom prst="rect">
          <a:avLst/>
        </a:prstGeom>
      </xdr:spPr>
    </xdr:pic>
    <xdr:clientData/>
  </xdr:twoCellAnchor>
  <xdr:twoCellAnchor>
    <xdr:from>
      <xdr:col>1</xdr:col>
      <xdr:colOff>231473</xdr:colOff>
      <xdr:row>230</xdr:row>
      <xdr:rowOff>40519</xdr:rowOff>
    </xdr:from>
    <xdr:to>
      <xdr:col>2</xdr:col>
      <xdr:colOff>1578519</xdr:colOff>
      <xdr:row>230</xdr:row>
      <xdr:rowOff>1124297</xdr:rowOff>
    </xdr:to>
    <xdr:pic>
      <xdr:nvPicPr>
        <xdr:cNvPr id="21" name="Picture 317">
          <a:extLst>
            <a:ext uri="{FF2B5EF4-FFF2-40B4-BE49-F238E27FC236}">
              <a16:creationId xmlns:a16="http://schemas.microsoft.com/office/drawing/2014/main" id="{EFB143BD-0FF2-4A5E-AC4C-573D1F62BFE0}"/>
            </a:ext>
          </a:extLst>
        </xdr:cNvPr>
        <xdr:cNvPicPr>
          <a:picLocks noChangeAspect="1"/>
        </xdr:cNvPicPr>
      </xdr:nvPicPr>
      <xdr:blipFill>
        <a:blip xmlns:r="http://schemas.openxmlformats.org/officeDocument/2006/relationships" r:embed="rId127" cstate="screen">
          <a:extLst>
            <a:ext uri="{28A0092B-C50C-407E-A947-70E740481C1C}">
              <a14:useLocalDpi xmlns:a14="http://schemas.microsoft.com/office/drawing/2010/main"/>
            </a:ext>
          </a:extLst>
        </a:blip>
        <a:stretch>
          <a:fillRect/>
        </a:stretch>
      </xdr:blipFill>
      <xdr:spPr>
        <a:xfrm>
          <a:off x="1069673" y="277954619"/>
          <a:ext cx="1613746" cy="1083778"/>
        </a:xfrm>
        <a:prstGeom prst="rect">
          <a:avLst/>
        </a:prstGeom>
      </xdr:spPr>
    </xdr:pic>
    <xdr:clientData/>
  </xdr:twoCellAnchor>
  <xdr:twoCellAnchor>
    <xdr:from>
      <xdr:col>2</xdr:col>
      <xdr:colOff>43845</xdr:colOff>
      <xdr:row>234</xdr:row>
      <xdr:rowOff>48986</xdr:rowOff>
    </xdr:from>
    <xdr:to>
      <xdr:col>2</xdr:col>
      <xdr:colOff>1639055</xdr:colOff>
      <xdr:row>234</xdr:row>
      <xdr:rowOff>1126929</xdr:rowOff>
    </xdr:to>
    <xdr:pic>
      <xdr:nvPicPr>
        <xdr:cNvPr id="25" name="Picture 321">
          <a:extLst>
            <a:ext uri="{FF2B5EF4-FFF2-40B4-BE49-F238E27FC236}">
              <a16:creationId xmlns:a16="http://schemas.microsoft.com/office/drawing/2014/main" id="{0840C7EA-5A88-41E3-8F99-2EEF25CD2629}"/>
            </a:ext>
          </a:extLst>
        </xdr:cNvPr>
        <xdr:cNvPicPr>
          <a:picLocks noChangeAspect="1"/>
        </xdr:cNvPicPr>
      </xdr:nvPicPr>
      <xdr:blipFill>
        <a:blip xmlns:r="http://schemas.openxmlformats.org/officeDocument/2006/relationships" r:embed="rId128" cstate="screen">
          <a:extLst>
            <a:ext uri="{28A0092B-C50C-407E-A947-70E740481C1C}">
              <a14:useLocalDpi xmlns:a14="http://schemas.microsoft.com/office/drawing/2010/main"/>
            </a:ext>
          </a:extLst>
        </a:blip>
        <a:stretch>
          <a:fillRect/>
        </a:stretch>
      </xdr:blipFill>
      <xdr:spPr>
        <a:xfrm>
          <a:off x="1148745" y="282535086"/>
          <a:ext cx="1595210" cy="1077943"/>
        </a:xfrm>
        <a:prstGeom prst="rect">
          <a:avLst/>
        </a:prstGeom>
      </xdr:spPr>
    </xdr:pic>
    <xdr:clientData/>
  </xdr:twoCellAnchor>
  <xdr:twoCellAnchor>
    <xdr:from>
      <xdr:col>2</xdr:col>
      <xdr:colOff>10432</xdr:colOff>
      <xdr:row>238</xdr:row>
      <xdr:rowOff>29935</xdr:rowOff>
    </xdr:from>
    <xdr:to>
      <xdr:col>2</xdr:col>
      <xdr:colOff>1659473</xdr:colOff>
      <xdr:row>238</xdr:row>
      <xdr:rowOff>1116874</xdr:rowOff>
    </xdr:to>
    <xdr:pic>
      <xdr:nvPicPr>
        <xdr:cNvPr id="32" name="Picture 325">
          <a:extLst>
            <a:ext uri="{FF2B5EF4-FFF2-40B4-BE49-F238E27FC236}">
              <a16:creationId xmlns:a16="http://schemas.microsoft.com/office/drawing/2014/main" id="{9DB4B065-B00C-4150-A9C1-A8301D5E459C}"/>
            </a:ext>
          </a:extLst>
        </xdr:cNvPr>
        <xdr:cNvPicPr>
          <a:picLocks noChangeAspect="1"/>
        </xdr:cNvPicPr>
      </xdr:nvPicPr>
      <xdr:blipFill>
        <a:blip xmlns:r="http://schemas.openxmlformats.org/officeDocument/2006/relationships" r:embed="rId129" cstate="screen">
          <a:extLst>
            <a:ext uri="{28A0092B-C50C-407E-A947-70E740481C1C}">
              <a14:useLocalDpi xmlns:a14="http://schemas.microsoft.com/office/drawing/2010/main"/>
            </a:ext>
          </a:extLst>
        </a:blip>
        <a:stretch>
          <a:fillRect/>
        </a:stretch>
      </xdr:blipFill>
      <xdr:spPr>
        <a:xfrm>
          <a:off x="1115332" y="287088035"/>
          <a:ext cx="1649041" cy="1086939"/>
        </a:xfrm>
        <a:prstGeom prst="rect">
          <a:avLst/>
        </a:prstGeom>
      </xdr:spPr>
    </xdr:pic>
    <xdr:clientData/>
  </xdr:twoCellAnchor>
  <xdr:twoCellAnchor>
    <xdr:from>
      <xdr:col>2</xdr:col>
      <xdr:colOff>7258</xdr:colOff>
      <xdr:row>244</xdr:row>
      <xdr:rowOff>22678</xdr:rowOff>
    </xdr:from>
    <xdr:to>
      <xdr:col>3</xdr:col>
      <xdr:colOff>18320</xdr:colOff>
      <xdr:row>244</xdr:row>
      <xdr:rowOff>1141095</xdr:rowOff>
    </xdr:to>
    <xdr:pic>
      <xdr:nvPicPr>
        <xdr:cNvPr id="39" name="Picture 331">
          <a:extLst>
            <a:ext uri="{FF2B5EF4-FFF2-40B4-BE49-F238E27FC236}">
              <a16:creationId xmlns:a16="http://schemas.microsoft.com/office/drawing/2014/main" id="{50115D7A-62DA-4C4F-9AF1-7994D71FF304}"/>
            </a:ext>
          </a:extLst>
        </xdr:cNvPr>
        <xdr:cNvPicPr>
          <a:picLocks noChangeAspect="1"/>
        </xdr:cNvPicPr>
      </xdr:nvPicPr>
      <xdr:blipFill>
        <a:blip xmlns:r="http://schemas.openxmlformats.org/officeDocument/2006/relationships" r:embed="rId130" cstate="screen">
          <a:extLst>
            <a:ext uri="{28A0092B-C50C-407E-A947-70E740481C1C}">
              <a14:useLocalDpi xmlns:a14="http://schemas.microsoft.com/office/drawing/2010/main"/>
            </a:ext>
          </a:extLst>
        </a:blip>
        <a:stretch>
          <a:fillRect/>
        </a:stretch>
      </xdr:blipFill>
      <xdr:spPr>
        <a:xfrm>
          <a:off x="1112158" y="293938778"/>
          <a:ext cx="1687462" cy="1118417"/>
        </a:xfrm>
        <a:prstGeom prst="rect">
          <a:avLst/>
        </a:prstGeom>
      </xdr:spPr>
    </xdr:pic>
    <xdr:clientData/>
  </xdr:twoCellAnchor>
  <xdr:twoCellAnchor>
    <xdr:from>
      <xdr:col>2</xdr:col>
      <xdr:colOff>10432</xdr:colOff>
      <xdr:row>246</xdr:row>
      <xdr:rowOff>23585</xdr:rowOff>
    </xdr:from>
    <xdr:to>
      <xdr:col>2</xdr:col>
      <xdr:colOff>1659473</xdr:colOff>
      <xdr:row>246</xdr:row>
      <xdr:rowOff>1122589</xdr:rowOff>
    </xdr:to>
    <xdr:pic>
      <xdr:nvPicPr>
        <xdr:cNvPr id="43" name="Picture 333">
          <a:extLst>
            <a:ext uri="{FF2B5EF4-FFF2-40B4-BE49-F238E27FC236}">
              <a16:creationId xmlns:a16="http://schemas.microsoft.com/office/drawing/2014/main" id="{00FA24D0-3E83-4470-B9F3-8B9EC2DA45D5}"/>
            </a:ext>
          </a:extLst>
        </xdr:cNvPr>
        <xdr:cNvPicPr>
          <a:picLocks noChangeAspect="1"/>
        </xdr:cNvPicPr>
      </xdr:nvPicPr>
      <xdr:blipFill>
        <a:blip xmlns:r="http://schemas.openxmlformats.org/officeDocument/2006/relationships" r:embed="rId131" cstate="screen">
          <a:extLst>
            <a:ext uri="{28A0092B-C50C-407E-A947-70E740481C1C}">
              <a14:useLocalDpi xmlns:a14="http://schemas.microsoft.com/office/drawing/2010/main"/>
            </a:ext>
          </a:extLst>
        </a:blip>
        <a:stretch>
          <a:fillRect/>
        </a:stretch>
      </xdr:blipFill>
      <xdr:spPr>
        <a:xfrm>
          <a:off x="1115332" y="296225685"/>
          <a:ext cx="1649041" cy="1099004"/>
        </a:xfrm>
        <a:prstGeom prst="rect">
          <a:avLst/>
        </a:prstGeom>
      </xdr:spPr>
    </xdr:pic>
    <xdr:clientData/>
  </xdr:twoCellAnchor>
  <xdr:twoCellAnchor>
    <xdr:from>
      <xdr:col>2</xdr:col>
      <xdr:colOff>7258</xdr:colOff>
      <xdr:row>250</xdr:row>
      <xdr:rowOff>22678</xdr:rowOff>
    </xdr:from>
    <xdr:to>
      <xdr:col>2</xdr:col>
      <xdr:colOff>1659850</xdr:colOff>
      <xdr:row>250</xdr:row>
      <xdr:rowOff>1121681</xdr:rowOff>
    </xdr:to>
    <xdr:pic>
      <xdr:nvPicPr>
        <xdr:cNvPr id="48" name="Picture 337">
          <a:extLst>
            <a:ext uri="{FF2B5EF4-FFF2-40B4-BE49-F238E27FC236}">
              <a16:creationId xmlns:a16="http://schemas.microsoft.com/office/drawing/2014/main" id="{7F2A9B81-AE53-4A63-BCE0-A9566C21EAE0}"/>
            </a:ext>
          </a:extLst>
        </xdr:cNvPr>
        <xdr:cNvPicPr>
          <a:picLocks noChangeAspect="1"/>
        </xdr:cNvPicPr>
      </xdr:nvPicPr>
      <xdr:blipFill>
        <a:blip xmlns:r="http://schemas.openxmlformats.org/officeDocument/2006/relationships" r:embed="rId132" cstate="screen">
          <a:extLst>
            <a:ext uri="{28A0092B-C50C-407E-A947-70E740481C1C}">
              <a14:useLocalDpi xmlns:a14="http://schemas.microsoft.com/office/drawing/2010/main"/>
            </a:ext>
          </a:extLst>
        </a:blip>
        <a:stretch>
          <a:fillRect/>
        </a:stretch>
      </xdr:blipFill>
      <xdr:spPr>
        <a:xfrm>
          <a:off x="1112158" y="300796778"/>
          <a:ext cx="1652592" cy="1099003"/>
        </a:xfrm>
        <a:prstGeom prst="rect">
          <a:avLst/>
        </a:prstGeom>
      </xdr:spPr>
    </xdr:pic>
    <xdr:clientData/>
  </xdr:twoCellAnchor>
  <xdr:twoCellAnchor>
    <xdr:from>
      <xdr:col>2</xdr:col>
      <xdr:colOff>27214</xdr:colOff>
      <xdr:row>254</xdr:row>
      <xdr:rowOff>202956</xdr:rowOff>
    </xdr:from>
    <xdr:to>
      <xdr:col>2</xdr:col>
      <xdr:colOff>1654175</xdr:colOff>
      <xdr:row>254</xdr:row>
      <xdr:rowOff>975510</xdr:rowOff>
    </xdr:to>
    <xdr:pic>
      <xdr:nvPicPr>
        <xdr:cNvPr id="51" name="Slika 50">
          <a:extLst>
            <a:ext uri="{FF2B5EF4-FFF2-40B4-BE49-F238E27FC236}">
              <a16:creationId xmlns:a16="http://schemas.microsoft.com/office/drawing/2014/main" id="{FDEE18F0-F40E-4377-9B29-E0C94E835F6C}"/>
            </a:ext>
          </a:extLst>
        </xdr:cNvPr>
        <xdr:cNvPicPr>
          <a:picLocks noChangeAspect="1"/>
        </xdr:cNvPicPr>
      </xdr:nvPicPr>
      <xdr:blipFill>
        <a:blip xmlns:r="http://schemas.openxmlformats.org/officeDocument/2006/relationships" r:embed="rId133" cstate="screen">
          <a:extLst>
            <a:ext uri="{28A0092B-C50C-407E-A947-70E740481C1C}">
              <a14:useLocalDpi xmlns:a14="http://schemas.microsoft.com/office/drawing/2010/main"/>
            </a:ext>
          </a:extLst>
        </a:blip>
        <a:stretch>
          <a:fillRect/>
        </a:stretch>
      </xdr:blipFill>
      <xdr:spPr>
        <a:xfrm>
          <a:off x="1132114" y="305549056"/>
          <a:ext cx="1626961" cy="772554"/>
        </a:xfrm>
        <a:prstGeom prst="rect">
          <a:avLst/>
        </a:prstGeom>
      </xdr:spPr>
    </xdr:pic>
    <xdr:clientData/>
  </xdr:twoCellAnchor>
  <xdr:twoCellAnchor>
    <xdr:from>
      <xdr:col>1</xdr:col>
      <xdr:colOff>255361</xdr:colOff>
      <xdr:row>257</xdr:row>
      <xdr:rowOff>38553</xdr:rowOff>
    </xdr:from>
    <xdr:to>
      <xdr:col>3</xdr:col>
      <xdr:colOff>20593</xdr:colOff>
      <xdr:row>258</xdr:row>
      <xdr:rowOff>17305</xdr:rowOff>
    </xdr:to>
    <xdr:pic>
      <xdr:nvPicPr>
        <xdr:cNvPr id="53" name="Picture 341">
          <a:extLst>
            <a:ext uri="{FF2B5EF4-FFF2-40B4-BE49-F238E27FC236}">
              <a16:creationId xmlns:a16="http://schemas.microsoft.com/office/drawing/2014/main" id="{8B9811DC-E2A9-4EA3-A6EC-8991C948BFE4}"/>
            </a:ext>
          </a:extLst>
        </xdr:cNvPr>
        <xdr:cNvPicPr>
          <a:picLocks noChangeAspect="1"/>
        </xdr:cNvPicPr>
      </xdr:nvPicPr>
      <xdr:blipFill>
        <a:blip xmlns:r="http://schemas.openxmlformats.org/officeDocument/2006/relationships" r:embed="rId134" cstate="screen">
          <a:extLst>
            <a:ext uri="{28A0092B-C50C-407E-A947-70E740481C1C}">
              <a14:useLocalDpi xmlns:a14="http://schemas.microsoft.com/office/drawing/2010/main"/>
            </a:ext>
          </a:extLst>
        </a:blip>
        <a:stretch>
          <a:fillRect/>
        </a:stretch>
      </xdr:blipFill>
      <xdr:spPr>
        <a:xfrm>
          <a:off x="1093561" y="307797653"/>
          <a:ext cx="1708332" cy="1121752"/>
        </a:xfrm>
        <a:prstGeom prst="rect">
          <a:avLst/>
        </a:prstGeom>
      </xdr:spPr>
    </xdr:pic>
    <xdr:clientData/>
  </xdr:twoCellAnchor>
  <xdr:twoCellAnchor>
    <xdr:from>
      <xdr:col>2</xdr:col>
      <xdr:colOff>40822</xdr:colOff>
      <xdr:row>259</xdr:row>
      <xdr:rowOff>10886</xdr:rowOff>
    </xdr:from>
    <xdr:to>
      <xdr:col>2</xdr:col>
      <xdr:colOff>1658607</xdr:colOff>
      <xdr:row>259</xdr:row>
      <xdr:rowOff>1088390</xdr:rowOff>
    </xdr:to>
    <xdr:pic>
      <xdr:nvPicPr>
        <xdr:cNvPr id="54" name="Picture 343">
          <a:extLst>
            <a:ext uri="{FF2B5EF4-FFF2-40B4-BE49-F238E27FC236}">
              <a16:creationId xmlns:a16="http://schemas.microsoft.com/office/drawing/2014/main" id="{34959EC0-205E-4C93-82C9-777A19093513}"/>
            </a:ext>
          </a:extLst>
        </xdr:cNvPr>
        <xdr:cNvPicPr>
          <a:picLocks noChangeAspect="1"/>
        </xdr:cNvPicPr>
      </xdr:nvPicPr>
      <xdr:blipFill>
        <a:blip xmlns:r="http://schemas.openxmlformats.org/officeDocument/2006/relationships" r:embed="rId135" cstate="screen">
          <a:extLst>
            <a:ext uri="{28A0092B-C50C-407E-A947-70E740481C1C}">
              <a14:useLocalDpi xmlns:a14="http://schemas.microsoft.com/office/drawing/2010/main"/>
            </a:ext>
          </a:extLst>
        </a:blip>
        <a:stretch>
          <a:fillRect/>
        </a:stretch>
      </xdr:blipFill>
      <xdr:spPr>
        <a:xfrm>
          <a:off x="1145722" y="310563986"/>
          <a:ext cx="1617785" cy="1077504"/>
        </a:xfrm>
        <a:prstGeom prst="rect">
          <a:avLst/>
        </a:prstGeom>
      </xdr:spPr>
    </xdr:pic>
    <xdr:clientData/>
  </xdr:twoCellAnchor>
  <xdr:twoCellAnchor>
    <xdr:from>
      <xdr:col>2</xdr:col>
      <xdr:colOff>28121</xdr:colOff>
      <xdr:row>263</xdr:row>
      <xdr:rowOff>14062</xdr:rowOff>
    </xdr:from>
    <xdr:to>
      <xdr:col>2</xdr:col>
      <xdr:colOff>1659164</xdr:colOff>
      <xdr:row>263</xdr:row>
      <xdr:rowOff>1084093</xdr:rowOff>
    </xdr:to>
    <xdr:pic>
      <xdr:nvPicPr>
        <xdr:cNvPr id="56" name="Picture 347">
          <a:extLst>
            <a:ext uri="{FF2B5EF4-FFF2-40B4-BE49-F238E27FC236}">
              <a16:creationId xmlns:a16="http://schemas.microsoft.com/office/drawing/2014/main" id="{D2E74FB6-7C7F-4CDA-A35F-CF344005905D}"/>
            </a:ext>
          </a:extLst>
        </xdr:cNvPr>
        <xdr:cNvPicPr>
          <a:picLocks noChangeAspect="1"/>
        </xdr:cNvPicPr>
      </xdr:nvPicPr>
      <xdr:blipFill>
        <a:blip xmlns:r="http://schemas.openxmlformats.org/officeDocument/2006/relationships" r:embed="rId136" cstate="screen">
          <a:extLst>
            <a:ext uri="{28A0092B-C50C-407E-A947-70E740481C1C}">
              <a14:useLocalDpi xmlns:a14="http://schemas.microsoft.com/office/drawing/2010/main"/>
            </a:ext>
          </a:extLst>
        </a:blip>
        <a:stretch>
          <a:fillRect/>
        </a:stretch>
      </xdr:blipFill>
      <xdr:spPr>
        <a:xfrm>
          <a:off x="1133021" y="315139162"/>
          <a:ext cx="1631043" cy="1070031"/>
        </a:xfrm>
        <a:prstGeom prst="rect">
          <a:avLst/>
        </a:prstGeom>
      </xdr:spPr>
    </xdr:pic>
    <xdr:clientData/>
  </xdr:twoCellAnchor>
  <xdr:twoCellAnchor>
    <xdr:from>
      <xdr:col>2</xdr:col>
      <xdr:colOff>200934</xdr:colOff>
      <xdr:row>267</xdr:row>
      <xdr:rowOff>16783</xdr:rowOff>
    </xdr:from>
    <xdr:to>
      <xdr:col>2</xdr:col>
      <xdr:colOff>1506311</xdr:colOff>
      <xdr:row>268</xdr:row>
      <xdr:rowOff>24234</xdr:rowOff>
    </xdr:to>
    <xdr:pic>
      <xdr:nvPicPr>
        <xdr:cNvPr id="61" name="Slika 60">
          <a:extLst>
            <a:ext uri="{FF2B5EF4-FFF2-40B4-BE49-F238E27FC236}">
              <a16:creationId xmlns:a16="http://schemas.microsoft.com/office/drawing/2014/main" id="{777E7988-7F20-4DB6-999B-152C4A89D712}"/>
            </a:ext>
          </a:extLst>
        </xdr:cNvPr>
        <xdr:cNvPicPr>
          <a:picLocks noChangeAspect="1"/>
        </xdr:cNvPicPr>
      </xdr:nvPicPr>
      <xdr:blipFill rotWithShape="1">
        <a:blip xmlns:r="http://schemas.openxmlformats.org/officeDocument/2006/relationships" r:embed="rId137" cstate="screen">
          <a:extLst>
            <a:ext uri="{28A0092B-C50C-407E-A947-70E740481C1C}">
              <a14:useLocalDpi xmlns:a14="http://schemas.microsoft.com/office/drawing/2010/main"/>
            </a:ext>
          </a:extLst>
        </a:blip>
        <a:srcRect/>
        <a:stretch/>
      </xdr:blipFill>
      <xdr:spPr>
        <a:xfrm>
          <a:off x="1305834" y="319713883"/>
          <a:ext cx="1305377" cy="1150451"/>
        </a:xfrm>
        <a:prstGeom prst="rect">
          <a:avLst/>
        </a:prstGeom>
      </xdr:spPr>
    </xdr:pic>
    <xdr:clientData/>
  </xdr:twoCellAnchor>
  <xdr:twoCellAnchor>
    <xdr:from>
      <xdr:col>2</xdr:col>
      <xdr:colOff>47625</xdr:colOff>
      <xdr:row>272</xdr:row>
      <xdr:rowOff>316364</xdr:rowOff>
    </xdr:from>
    <xdr:to>
      <xdr:col>2</xdr:col>
      <xdr:colOff>1657985</xdr:colOff>
      <xdr:row>272</xdr:row>
      <xdr:rowOff>854803</xdr:rowOff>
    </xdr:to>
    <xdr:pic>
      <xdr:nvPicPr>
        <xdr:cNvPr id="448" name="Slika 22">
          <a:extLst>
            <a:ext uri="{FF2B5EF4-FFF2-40B4-BE49-F238E27FC236}">
              <a16:creationId xmlns:a16="http://schemas.microsoft.com/office/drawing/2014/main" id="{76A6E837-D9E5-494D-B42B-E519BEF88E96}"/>
            </a:ext>
          </a:extLst>
        </xdr:cNvPr>
        <xdr:cNvPicPr>
          <a:picLocks noChangeAspect="1"/>
        </xdr:cNvPicPr>
      </xdr:nvPicPr>
      <xdr:blipFill>
        <a:blip xmlns:r="http://schemas.openxmlformats.org/officeDocument/2006/relationships" r:embed="rId138" cstate="screen">
          <a:extLst>
            <a:ext uri="{28A0092B-C50C-407E-A947-70E740481C1C}">
              <a14:useLocalDpi xmlns:a14="http://schemas.microsoft.com/office/drawing/2010/main"/>
            </a:ext>
          </a:extLst>
        </a:blip>
        <a:stretch>
          <a:fillRect/>
        </a:stretch>
      </xdr:blipFill>
      <xdr:spPr>
        <a:xfrm>
          <a:off x="1152525" y="324712464"/>
          <a:ext cx="1610360" cy="538439"/>
        </a:xfrm>
        <a:prstGeom prst="rect">
          <a:avLst/>
        </a:prstGeom>
      </xdr:spPr>
    </xdr:pic>
    <xdr:clientData/>
  </xdr:twoCellAnchor>
  <xdr:twoCellAnchor>
    <xdr:from>
      <xdr:col>2</xdr:col>
      <xdr:colOff>48079</xdr:colOff>
      <xdr:row>274</xdr:row>
      <xdr:rowOff>162007</xdr:rowOff>
    </xdr:from>
    <xdr:to>
      <xdr:col>2</xdr:col>
      <xdr:colOff>1654084</xdr:colOff>
      <xdr:row>274</xdr:row>
      <xdr:rowOff>967725</xdr:rowOff>
    </xdr:to>
    <xdr:pic>
      <xdr:nvPicPr>
        <xdr:cNvPr id="450" name="Slika 129">
          <a:extLst>
            <a:ext uri="{FF2B5EF4-FFF2-40B4-BE49-F238E27FC236}">
              <a16:creationId xmlns:a16="http://schemas.microsoft.com/office/drawing/2014/main" id="{97EF8F6F-5EA9-4FC1-AA72-C57A62054D0A}"/>
            </a:ext>
          </a:extLst>
        </xdr:cNvPr>
        <xdr:cNvPicPr>
          <a:picLocks noChangeAspect="1"/>
        </xdr:cNvPicPr>
      </xdr:nvPicPr>
      <xdr:blipFill>
        <a:blip xmlns:r="http://schemas.openxmlformats.org/officeDocument/2006/relationships" r:embed="rId139" cstate="screen">
          <a:extLst>
            <a:ext uri="{28A0092B-C50C-407E-A947-70E740481C1C}">
              <a14:useLocalDpi xmlns:a14="http://schemas.microsoft.com/office/drawing/2010/main"/>
            </a:ext>
          </a:extLst>
        </a:blip>
        <a:stretch>
          <a:fillRect/>
        </a:stretch>
      </xdr:blipFill>
      <xdr:spPr>
        <a:xfrm>
          <a:off x="1152979" y="327352107"/>
          <a:ext cx="1606005" cy="805718"/>
        </a:xfrm>
        <a:prstGeom prst="rect">
          <a:avLst/>
        </a:prstGeom>
      </xdr:spPr>
    </xdr:pic>
    <xdr:clientData/>
  </xdr:twoCellAnchor>
  <xdr:twoCellAnchor>
    <xdr:from>
      <xdr:col>2</xdr:col>
      <xdr:colOff>28576</xdr:colOff>
      <xdr:row>276</xdr:row>
      <xdr:rowOff>109697</xdr:rowOff>
    </xdr:from>
    <xdr:to>
      <xdr:col>2</xdr:col>
      <xdr:colOff>1658803</xdr:colOff>
      <xdr:row>276</xdr:row>
      <xdr:rowOff>1048203</xdr:rowOff>
    </xdr:to>
    <xdr:pic>
      <xdr:nvPicPr>
        <xdr:cNvPr id="451" name="Slika 130">
          <a:extLst>
            <a:ext uri="{FF2B5EF4-FFF2-40B4-BE49-F238E27FC236}">
              <a16:creationId xmlns:a16="http://schemas.microsoft.com/office/drawing/2014/main" id="{193199A7-1AE4-4797-96BE-281396E73668}"/>
            </a:ext>
          </a:extLst>
        </xdr:cNvPr>
        <xdr:cNvPicPr>
          <a:picLocks noChangeAspect="1"/>
        </xdr:cNvPicPr>
      </xdr:nvPicPr>
      <xdr:blipFill>
        <a:blip xmlns:r="http://schemas.openxmlformats.org/officeDocument/2006/relationships" r:embed="rId140" cstate="screen">
          <a:extLst>
            <a:ext uri="{28A0092B-C50C-407E-A947-70E740481C1C}">
              <a14:useLocalDpi xmlns:a14="http://schemas.microsoft.com/office/drawing/2010/main"/>
            </a:ext>
          </a:extLst>
        </a:blip>
        <a:stretch>
          <a:fillRect/>
        </a:stretch>
      </xdr:blipFill>
      <xdr:spPr>
        <a:xfrm>
          <a:off x="1133476" y="329585797"/>
          <a:ext cx="1630227" cy="938506"/>
        </a:xfrm>
        <a:prstGeom prst="rect">
          <a:avLst/>
        </a:prstGeom>
      </xdr:spPr>
    </xdr:pic>
    <xdr:clientData/>
  </xdr:twoCellAnchor>
  <xdr:twoCellAnchor>
    <xdr:from>
      <xdr:col>2</xdr:col>
      <xdr:colOff>93891</xdr:colOff>
      <xdr:row>278</xdr:row>
      <xdr:rowOff>25853</xdr:rowOff>
    </xdr:from>
    <xdr:to>
      <xdr:col>2</xdr:col>
      <xdr:colOff>1584416</xdr:colOff>
      <xdr:row>278</xdr:row>
      <xdr:rowOff>1129925</xdr:rowOff>
    </xdr:to>
    <xdr:pic>
      <xdr:nvPicPr>
        <xdr:cNvPr id="452" name="Slika 141">
          <a:extLst>
            <a:ext uri="{FF2B5EF4-FFF2-40B4-BE49-F238E27FC236}">
              <a16:creationId xmlns:a16="http://schemas.microsoft.com/office/drawing/2014/main" id="{66C5DBA9-2F83-4348-819B-3B57949E1355}"/>
            </a:ext>
          </a:extLst>
        </xdr:cNvPr>
        <xdr:cNvPicPr>
          <a:picLocks noChangeAspect="1"/>
        </xdr:cNvPicPr>
      </xdr:nvPicPr>
      <xdr:blipFill>
        <a:blip xmlns:r="http://schemas.openxmlformats.org/officeDocument/2006/relationships" r:embed="rId141" cstate="screen">
          <a:extLst>
            <a:ext uri="{28A0092B-C50C-407E-A947-70E740481C1C}">
              <a14:useLocalDpi xmlns:a14="http://schemas.microsoft.com/office/drawing/2010/main"/>
            </a:ext>
          </a:extLst>
        </a:blip>
        <a:stretch>
          <a:fillRect/>
        </a:stretch>
      </xdr:blipFill>
      <xdr:spPr>
        <a:xfrm>
          <a:off x="1198791" y="331787953"/>
          <a:ext cx="1490525" cy="1104072"/>
        </a:xfrm>
        <a:prstGeom prst="rect">
          <a:avLst/>
        </a:prstGeom>
      </xdr:spPr>
    </xdr:pic>
    <xdr:clientData/>
  </xdr:twoCellAnchor>
  <xdr:twoCellAnchor>
    <xdr:from>
      <xdr:col>2</xdr:col>
      <xdr:colOff>30270</xdr:colOff>
      <xdr:row>280</xdr:row>
      <xdr:rowOff>87715</xdr:rowOff>
    </xdr:from>
    <xdr:to>
      <xdr:col>2</xdr:col>
      <xdr:colOff>1655807</xdr:colOff>
      <xdr:row>280</xdr:row>
      <xdr:rowOff>1049111</xdr:rowOff>
    </xdr:to>
    <xdr:pic>
      <xdr:nvPicPr>
        <xdr:cNvPr id="455" name="Slika 131">
          <a:extLst>
            <a:ext uri="{FF2B5EF4-FFF2-40B4-BE49-F238E27FC236}">
              <a16:creationId xmlns:a16="http://schemas.microsoft.com/office/drawing/2014/main" id="{2185EA9A-14F2-4CA0-A096-7B788A56CF4D}"/>
            </a:ext>
          </a:extLst>
        </xdr:cNvPr>
        <xdr:cNvPicPr>
          <a:picLocks noChangeAspect="1"/>
        </xdr:cNvPicPr>
      </xdr:nvPicPr>
      <xdr:blipFill>
        <a:blip xmlns:r="http://schemas.openxmlformats.org/officeDocument/2006/relationships" r:embed="rId142" cstate="screen">
          <a:extLst>
            <a:ext uri="{28A0092B-C50C-407E-A947-70E740481C1C}">
              <a14:useLocalDpi xmlns:a14="http://schemas.microsoft.com/office/drawing/2010/main"/>
            </a:ext>
          </a:extLst>
        </a:blip>
        <a:stretch>
          <a:fillRect/>
        </a:stretch>
      </xdr:blipFill>
      <xdr:spPr>
        <a:xfrm>
          <a:off x="1135170" y="334135815"/>
          <a:ext cx="1625537" cy="961396"/>
        </a:xfrm>
        <a:prstGeom prst="rect">
          <a:avLst/>
        </a:prstGeom>
      </xdr:spPr>
    </xdr:pic>
    <xdr:clientData/>
  </xdr:twoCellAnchor>
  <xdr:twoCellAnchor>
    <xdr:from>
      <xdr:col>2</xdr:col>
      <xdr:colOff>30389</xdr:colOff>
      <xdr:row>282</xdr:row>
      <xdr:rowOff>49742</xdr:rowOff>
    </xdr:from>
    <xdr:to>
      <xdr:col>3</xdr:col>
      <xdr:colOff>17629</xdr:colOff>
      <xdr:row>282</xdr:row>
      <xdr:rowOff>1087360</xdr:rowOff>
    </xdr:to>
    <xdr:pic>
      <xdr:nvPicPr>
        <xdr:cNvPr id="456" name="Slika 123">
          <a:extLst>
            <a:ext uri="{FF2B5EF4-FFF2-40B4-BE49-F238E27FC236}">
              <a16:creationId xmlns:a16="http://schemas.microsoft.com/office/drawing/2014/main" id="{FB8A1E8D-19C0-4052-AF65-5BA362093755}"/>
            </a:ext>
          </a:extLst>
        </xdr:cNvPr>
        <xdr:cNvPicPr>
          <a:picLocks noChangeAspect="1"/>
        </xdr:cNvPicPr>
      </xdr:nvPicPr>
      <xdr:blipFill>
        <a:blip xmlns:r="http://schemas.openxmlformats.org/officeDocument/2006/relationships" r:embed="rId143" cstate="screen">
          <a:extLst>
            <a:ext uri="{28A0092B-C50C-407E-A947-70E740481C1C}">
              <a14:useLocalDpi xmlns:a14="http://schemas.microsoft.com/office/drawing/2010/main"/>
            </a:ext>
          </a:extLst>
        </a:blip>
        <a:stretch>
          <a:fillRect/>
        </a:stretch>
      </xdr:blipFill>
      <xdr:spPr>
        <a:xfrm>
          <a:off x="1135289" y="336383842"/>
          <a:ext cx="1663640" cy="1037618"/>
        </a:xfrm>
        <a:prstGeom prst="rect">
          <a:avLst/>
        </a:prstGeom>
      </xdr:spPr>
    </xdr:pic>
    <xdr:clientData/>
  </xdr:twoCellAnchor>
  <xdr:twoCellAnchor>
    <xdr:from>
      <xdr:col>2</xdr:col>
      <xdr:colOff>45358</xdr:colOff>
      <xdr:row>284</xdr:row>
      <xdr:rowOff>123825</xdr:rowOff>
    </xdr:from>
    <xdr:to>
      <xdr:col>2</xdr:col>
      <xdr:colOff>1654448</xdr:colOff>
      <xdr:row>284</xdr:row>
      <xdr:rowOff>970860</xdr:rowOff>
    </xdr:to>
    <xdr:pic>
      <xdr:nvPicPr>
        <xdr:cNvPr id="457" name="Slika 134">
          <a:extLst>
            <a:ext uri="{FF2B5EF4-FFF2-40B4-BE49-F238E27FC236}">
              <a16:creationId xmlns:a16="http://schemas.microsoft.com/office/drawing/2014/main" id="{007A8768-9009-4E2A-A72A-EA25D6CB11D2}"/>
            </a:ext>
          </a:extLst>
        </xdr:cNvPr>
        <xdr:cNvPicPr>
          <a:picLocks noChangeAspect="1"/>
        </xdr:cNvPicPr>
      </xdr:nvPicPr>
      <xdr:blipFill>
        <a:blip xmlns:r="http://schemas.openxmlformats.org/officeDocument/2006/relationships" r:embed="rId144" cstate="screen">
          <a:extLst>
            <a:ext uri="{28A0092B-C50C-407E-A947-70E740481C1C}">
              <a14:useLocalDpi xmlns:a14="http://schemas.microsoft.com/office/drawing/2010/main"/>
            </a:ext>
          </a:extLst>
        </a:blip>
        <a:stretch>
          <a:fillRect/>
        </a:stretch>
      </xdr:blipFill>
      <xdr:spPr>
        <a:xfrm>
          <a:off x="1150258" y="338743925"/>
          <a:ext cx="1609090" cy="847035"/>
        </a:xfrm>
        <a:prstGeom prst="rect">
          <a:avLst/>
        </a:prstGeom>
      </xdr:spPr>
    </xdr:pic>
    <xdr:clientData/>
  </xdr:twoCellAnchor>
  <xdr:twoCellAnchor>
    <xdr:from>
      <xdr:col>2</xdr:col>
      <xdr:colOff>2268</xdr:colOff>
      <xdr:row>286</xdr:row>
      <xdr:rowOff>15874</xdr:rowOff>
    </xdr:from>
    <xdr:to>
      <xdr:col>2</xdr:col>
      <xdr:colOff>1656039</xdr:colOff>
      <xdr:row>286</xdr:row>
      <xdr:rowOff>1131569</xdr:rowOff>
    </xdr:to>
    <xdr:pic>
      <xdr:nvPicPr>
        <xdr:cNvPr id="458" name="Picture 174">
          <a:extLst>
            <a:ext uri="{FF2B5EF4-FFF2-40B4-BE49-F238E27FC236}">
              <a16:creationId xmlns:a16="http://schemas.microsoft.com/office/drawing/2014/main" id="{A9A82103-D460-4813-9DBC-453D2A0FA8C8}"/>
            </a:ext>
          </a:extLst>
        </xdr:cNvPr>
        <xdr:cNvPicPr>
          <a:picLocks noChangeAspect="1"/>
        </xdr:cNvPicPr>
      </xdr:nvPicPr>
      <xdr:blipFill>
        <a:blip xmlns:r="http://schemas.openxmlformats.org/officeDocument/2006/relationships" r:embed="rId145" cstate="screen">
          <a:extLst>
            <a:ext uri="{28A0092B-C50C-407E-A947-70E740481C1C}">
              <a14:useLocalDpi xmlns:a14="http://schemas.microsoft.com/office/drawing/2010/main"/>
            </a:ext>
          </a:extLst>
        </a:blip>
        <a:stretch>
          <a:fillRect/>
        </a:stretch>
      </xdr:blipFill>
      <xdr:spPr>
        <a:xfrm>
          <a:off x="1107168" y="340921974"/>
          <a:ext cx="1653771" cy="1115695"/>
        </a:xfrm>
        <a:prstGeom prst="rect">
          <a:avLst/>
        </a:prstGeom>
      </xdr:spPr>
    </xdr:pic>
    <xdr:clientData/>
  </xdr:twoCellAnchor>
  <xdr:twoCellAnchor>
    <xdr:from>
      <xdr:col>2</xdr:col>
      <xdr:colOff>27670</xdr:colOff>
      <xdr:row>287</xdr:row>
      <xdr:rowOff>1103537</xdr:rowOff>
    </xdr:from>
    <xdr:to>
      <xdr:col>3</xdr:col>
      <xdr:colOff>5671</xdr:colOff>
      <xdr:row>288</xdr:row>
      <xdr:rowOff>1111792</xdr:rowOff>
    </xdr:to>
    <xdr:pic>
      <xdr:nvPicPr>
        <xdr:cNvPr id="459" name="Picture 176">
          <a:extLst>
            <a:ext uri="{FF2B5EF4-FFF2-40B4-BE49-F238E27FC236}">
              <a16:creationId xmlns:a16="http://schemas.microsoft.com/office/drawing/2014/main" id="{0B788D54-1A64-4689-B787-3AFFF236BB3B}"/>
            </a:ext>
          </a:extLst>
        </xdr:cNvPr>
        <xdr:cNvPicPr>
          <a:picLocks noChangeAspect="1"/>
        </xdr:cNvPicPr>
      </xdr:nvPicPr>
      <xdr:blipFill>
        <a:blip xmlns:r="http://schemas.openxmlformats.org/officeDocument/2006/relationships" r:embed="rId146" cstate="screen">
          <a:extLst>
            <a:ext uri="{28A0092B-C50C-407E-A947-70E740481C1C}">
              <a14:useLocalDpi xmlns:a14="http://schemas.microsoft.com/office/drawing/2010/main"/>
            </a:ext>
          </a:extLst>
        </a:blip>
        <a:stretch>
          <a:fillRect/>
        </a:stretch>
      </xdr:blipFill>
      <xdr:spPr>
        <a:xfrm>
          <a:off x="1132570" y="342009637"/>
          <a:ext cx="1654401" cy="1151255"/>
        </a:xfrm>
        <a:prstGeom prst="rect">
          <a:avLst/>
        </a:prstGeom>
      </xdr:spPr>
    </xdr:pic>
    <xdr:clientData/>
  </xdr:twoCellAnchor>
  <xdr:twoCellAnchor>
    <xdr:from>
      <xdr:col>2</xdr:col>
      <xdr:colOff>44450</xdr:colOff>
      <xdr:row>291</xdr:row>
      <xdr:rowOff>33564</xdr:rowOff>
    </xdr:from>
    <xdr:to>
      <xdr:col>2</xdr:col>
      <xdr:colOff>1658320</xdr:colOff>
      <xdr:row>291</xdr:row>
      <xdr:rowOff>1089569</xdr:rowOff>
    </xdr:to>
    <xdr:pic>
      <xdr:nvPicPr>
        <xdr:cNvPr id="460" name="Picture 108">
          <a:extLst>
            <a:ext uri="{FF2B5EF4-FFF2-40B4-BE49-F238E27FC236}">
              <a16:creationId xmlns:a16="http://schemas.microsoft.com/office/drawing/2014/main" id="{B8A6E062-72AC-470C-B1A0-79D0ED2D6B7F}"/>
            </a:ext>
          </a:extLst>
        </xdr:cNvPr>
        <xdr:cNvPicPr>
          <a:picLocks noChangeAspect="1"/>
        </xdr:cNvPicPr>
      </xdr:nvPicPr>
      <xdr:blipFill>
        <a:blip xmlns:r="http://schemas.openxmlformats.org/officeDocument/2006/relationships" r:embed="rId147" cstate="screen">
          <a:extLst>
            <a:ext uri="{28A0092B-C50C-407E-A947-70E740481C1C}">
              <a14:useLocalDpi xmlns:a14="http://schemas.microsoft.com/office/drawing/2010/main"/>
            </a:ext>
          </a:extLst>
        </a:blip>
        <a:stretch>
          <a:fillRect/>
        </a:stretch>
      </xdr:blipFill>
      <xdr:spPr>
        <a:xfrm>
          <a:off x="1149350" y="345638664"/>
          <a:ext cx="1613870" cy="1056005"/>
        </a:xfrm>
        <a:prstGeom prst="rect">
          <a:avLst/>
        </a:prstGeom>
      </xdr:spPr>
    </xdr:pic>
    <xdr:clientData/>
  </xdr:twoCellAnchor>
  <xdr:twoCellAnchor>
    <xdr:from>
      <xdr:col>2</xdr:col>
      <xdr:colOff>11794</xdr:colOff>
      <xdr:row>293</xdr:row>
      <xdr:rowOff>9526</xdr:rowOff>
    </xdr:from>
    <xdr:to>
      <xdr:col>2</xdr:col>
      <xdr:colOff>1655809</xdr:colOff>
      <xdr:row>293</xdr:row>
      <xdr:rowOff>1122428</xdr:rowOff>
    </xdr:to>
    <xdr:pic>
      <xdr:nvPicPr>
        <xdr:cNvPr id="461" name="Picture 100">
          <a:extLst>
            <a:ext uri="{FF2B5EF4-FFF2-40B4-BE49-F238E27FC236}">
              <a16:creationId xmlns:a16="http://schemas.microsoft.com/office/drawing/2014/main" id="{1620F449-C677-451D-89C4-938BF14EF1E5}"/>
            </a:ext>
          </a:extLst>
        </xdr:cNvPr>
        <xdr:cNvPicPr>
          <a:picLocks noChangeAspect="1"/>
        </xdr:cNvPicPr>
      </xdr:nvPicPr>
      <xdr:blipFill>
        <a:blip xmlns:r="http://schemas.openxmlformats.org/officeDocument/2006/relationships" r:embed="rId148" cstate="screen">
          <a:extLst>
            <a:ext uri="{28A0092B-C50C-407E-A947-70E740481C1C}">
              <a14:useLocalDpi xmlns:a14="http://schemas.microsoft.com/office/drawing/2010/main"/>
            </a:ext>
          </a:extLst>
        </a:blip>
        <a:stretch>
          <a:fillRect/>
        </a:stretch>
      </xdr:blipFill>
      <xdr:spPr>
        <a:xfrm>
          <a:off x="1116694" y="348408626"/>
          <a:ext cx="1644015" cy="1112902"/>
        </a:xfrm>
        <a:prstGeom prst="rect">
          <a:avLst/>
        </a:prstGeom>
      </xdr:spPr>
    </xdr:pic>
    <xdr:clientData/>
  </xdr:twoCellAnchor>
  <xdr:twoCellAnchor>
    <xdr:from>
      <xdr:col>2</xdr:col>
      <xdr:colOff>46718</xdr:colOff>
      <xdr:row>295</xdr:row>
      <xdr:rowOff>49894</xdr:rowOff>
    </xdr:from>
    <xdr:to>
      <xdr:col>2</xdr:col>
      <xdr:colOff>1618343</xdr:colOff>
      <xdr:row>295</xdr:row>
      <xdr:rowOff>1123289</xdr:rowOff>
    </xdr:to>
    <xdr:pic>
      <xdr:nvPicPr>
        <xdr:cNvPr id="462" name="Picture 33">
          <a:extLst>
            <a:ext uri="{FF2B5EF4-FFF2-40B4-BE49-F238E27FC236}">
              <a16:creationId xmlns:a16="http://schemas.microsoft.com/office/drawing/2014/main" id="{27264EAA-24F0-41D9-A604-B23189DB7D33}"/>
            </a:ext>
          </a:extLst>
        </xdr:cNvPr>
        <xdr:cNvPicPr>
          <a:picLocks noChangeAspect="1"/>
        </xdr:cNvPicPr>
      </xdr:nvPicPr>
      <xdr:blipFill>
        <a:blip xmlns:r="http://schemas.openxmlformats.org/officeDocument/2006/relationships" r:embed="rId149" cstate="screen">
          <a:extLst>
            <a:ext uri="{28A0092B-C50C-407E-A947-70E740481C1C}">
              <a14:useLocalDpi xmlns:a14="http://schemas.microsoft.com/office/drawing/2010/main"/>
            </a:ext>
          </a:extLst>
        </a:blip>
        <a:stretch>
          <a:fillRect/>
        </a:stretch>
      </xdr:blipFill>
      <xdr:spPr>
        <a:xfrm>
          <a:off x="1151618" y="350734994"/>
          <a:ext cx="1571625" cy="1073395"/>
        </a:xfrm>
        <a:prstGeom prst="rect">
          <a:avLst/>
        </a:prstGeom>
      </xdr:spPr>
    </xdr:pic>
    <xdr:clientData/>
  </xdr:twoCellAnchor>
  <xdr:twoCellAnchor>
    <xdr:from>
      <xdr:col>2</xdr:col>
      <xdr:colOff>25401</xdr:colOff>
      <xdr:row>297</xdr:row>
      <xdr:rowOff>31751</xdr:rowOff>
    </xdr:from>
    <xdr:to>
      <xdr:col>2</xdr:col>
      <xdr:colOff>1657413</xdr:colOff>
      <xdr:row>297</xdr:row>
      <xdr:rowOff>1124586</xdr:rowOff>
    </xdr:to>
    <xdr:pic>
      <xdr:nvPicPr>
        <xdr:cNvPr id="463" name="Picture 35">
          <a:extLst>
            <a:ext uri="{FF2B5EF4-FFF2-40B4-BE49-F238E27FC236}">
              <a16:creationId xmlns:a16="http://schemas.microsoft.com/office/drawing/2014/main" id="{493E8704-1B61-4C39-990F-82ED4C8540DD}"/>
            </a:ext>
          </a:extLst>
        </xdr:cNvPr>
        <xdr:cNvPicPr>
          <a:picLocks noChangeAspect="1"/>
        </xdr:cNvPicPr>
      </xdr:nvPicPr>
      <xdr:blipFill>
        <a:blip xmlns:r="http://schemas.openxmlformats.org/officeDocument/2006/relationships" r:embed="rId150" cstate="screen">
          <a:extLst>
            <a:ext uri="{28A0092B-C50C-407E-A947-70E740481C1C}">
              <a14:useLocalDpi xmlns:a14="http://schemas.microsoft.com/office/drawing/2010/main"/>
            </a:ext>
          </a:extLst>
        </a:blip>
        <a:stretch>
          <a:fillRect/>
        </a:stretch>
      </xdr:blipFill>
      <xdr:spPr>
        <a:xfrm>
          <a:off x="1130301" y="353002851"/>
          <a:ext cx="1632012" cy="1092835"/>
        </a:xfrm>
        <a:prstGeom prst="rect">
          <a:avLst/>
        </a:prstGeom>
      </xdr:spPr>
    </xdr:pic>
    <xdr:clientData/>
  </xdr:twoCellAnchor>
  <xdr:twoCellAnchor>
    <xdr:from>
      <xdr:col>2</xdr:col>
      <xdr:colOff>15875</xdr:colOff>
      <xdr:row>299</xdr:row>
      <xdr:rowOff>25400</xdr:rowOff>
    </xdr:from>
    <xdr:to>
      <xdr:col>2</xdr:col>
      <xdr:colOff>1657985</xdr:colOff>
      <xdr:row>299</xdr:row>
      <xdr:rowOff>1124786</xdr:rowOff>
    </xdr:to>
    <xdr:pic>
      <xdr:nvPicPr>
        <xdr:cNvPr id="464" name="Picture 96">
          <a:extLst>
            <a:ext uri="{FF2B5EF4-FFF2-40B4-BE49-F238E27FC236}">
              <a16:creationId xmlns:a16="http://schemas.microsoft.com/office/drawing/2014/main" id="{D5B942CB-D378-4927-9861-E56CA10A48FA}"/>
            </a:ext>
          </a:extLst>
        </xdr:cNvPr>
        <xdr:cNvPicPr>
          <a:picLocks noChangeAspect="1"/>
        </xdr:cNvPicPr>
      </xdr:nvPicPr>
      <xdr:blipFill>
        <a:blip xmlns:r="http://schemas.openxmlformats.org/officeDocument/2006/relationships" r:embed="rId151" cstate="screen">
          <a:extLst>
            <a:ext uri="{28A0092B-C50C-407E-A947-70E740481C1C}">
              <a14:useLocalDpi xmlns:a14="http://schemas.microsoft.com/office/drawing/2010/main"/>
            </a:ext>
          </a:extLst>
        </a:blip>
        <a:stretch>
          <a:fillRect/>
        </a:stretch>
      </xdr:blipFill>
      <xdr:spPr>
        <a:xfrm>
          <a:off x="1120775" y="355282500"/>
          <a:ext cx="1642110" cy="1099386"/>
        </a:xfrm>
        <a:prstGeom prst="rect">
          <a:avLst/>
        </a:prstGeom>
      </xdr:spPr>
    </xdr:pic>
    <xdr:clientData/>
  </xdr:twoCellAnchor>
  <xdr:twoCellAnchor>
    <xdr:from>
      <xdr:col>2</xdr:col>
      <xdr:colOff>25400</xdr:colOff>
      <xdr:row>301</xdr:row>
      <xdr:rowOff>31751</xdr:rowOff>
    </xdr:from>
    <xdr:to>
      <xdr:col>2</xdr:col>
      <xdr:colOff>1658454</xdr:colOff>
      <xdr:row>301</xdr:row>
      <xdr:rowOff>1123951</xdr:rowOff>
    </xdr:to>
    <xdr:pic>
      <xdr:nvPicPr>
        <xdr:cNvPr id="465" name="Picture 123">
          <a:extLst>
            <a:ext uri="{FF2B5EF4-FFF2-40B4-BE49-F238E27FC236}">
              <a16:creationId xmlns:a16="http://schemas.microsoft.com/office/drawing/2014/main" id="{42D702B7-D27D-4ABA-A0E8-42CEF5715275}"/>
            </a:ext>
          </a:extLst>
        </xdr:cNvPr>
        <xdr:cNvPicPr>
          <a:picLocks noChangeAspect="1"/>
        </xdr:cNvPicPr>
      </xdr:nvPicPr>
      <xdr:blipFill>
        <a:blip xmlns:r="http://schemas.openxmlformats.org/officeDocument/2006/relationships" r:embed="rId152" cstate="screen">
          <a:extLst>
            <a:ext uri="{28A0092B-C50C-407E-A947-70E740481C1C}">
              <a14:useLocalDpi xmlns:a14="http://schemas.microsoft.com/office/drawing/2010/main"/>
            </a:ext>
          </a:extLst>
        </a:blip>
        <a:stretch>
          <a:fillRect/>
        </a:stretch>
      </xdr:blipFill>
      <xdr:spPr>
        <a:xfrm>
          <a:off x="1130300" y="357574851"/>
          <a:ext cx="1633054" cy="1092200"/>
        </a:xfrm>
        <a:prstGeom prst="rect">
          <a:avLst/>
        </a:prstGeom>
      </xdr:spPr>
    </xdr:pic>
    <xdr:clientData/>
  </xdr:twoCellAnchor>
  <xdr:twoCellAnchor>
    <xdr:from>
      <xdr:col>2</xdr:col>
      <xdr:colOff>25401</xdr:colOff>
      <xdr:row>303</xdr:row>
      <xdr:rowOff>12702</xdr:rowOff>
    </xdr:from>
    <xdr:to>
      <xdr:col>2</xdr:col>
      <xdr:colOff>1655940</xdr:colOff>
      <xdr:row>303</xdr:row>
      <xdr:rowOff>1127761</xdr:rowOff>
    </xdr:to>
    <xdr:pic>
      <xdr:nvPicPr>
        <xdr:cNvPr id="466" name="Picture 129">
          <a:extLst>
            <a:ext uri="{FF2B5EF4-FFF2-40B4-BE49-F238E27FC236}">
              <a16:creationId xmlns:a16="http://schemas.microsoft.com/office/drawing/2014/main" id="{C37EFE9A-DE76-48D3-98F0-C681076BCCF2}"/>
            </a:ext>
          </a:extLst>
        </xdr:cNvPr>
        <xdr:cNvPicPr>
          <a:picLocks noChangeAspect="1"/>
        </xdr:cNvPicPr>
      </xdr:nvPicPr>
      <xdr:blipFill>
        <a:blip xmlns:r="http://schemas.openxmlformats.org/officeDocument/2006/relationships" r:embed="rId153" cstate="screen">
          <a:extLst>
            <a:ext uri="{28A0092B-C50C-407E-A947-70E740481C1C}">
              <a14:useLocalDpi xmlns:a14="http://schemas.microsoft.com/office/drawing/2010/main"/>
            </a:ext>
          </a:extLst>
        </a:blip>
        <a:stretch>
          <a:fillRect/>
        </a:stretch>
      </xdr:blipFill>
      <xdr:spPr>
        <a:xfrm>
          <a:off x="1130301" y="359841802"/>
          <a:ext cx="1630539" cy="1115059"/>
        </a:xfrm>
        <a:prstGeom prst="rect">
          <a:avLst/>
        </a:prstGeom>
      </xdr:spPr>
    </xdr:pic>
    <xdr:clientData/>
  </xdr:twoCellAnchor>
  <xdr:twoCellAnchor>
    <xdr:from>
      <xdr:col>2</xdr:col>
      <xdr:colOff>12065</xdr:colOff>
      <xdr:row>306</xdr:row>
      <xdr:rowOff>227966</xdr:rowOff>
    </xdr:from>
    <xdr:to>
      <xdr:col>2</xdr:col>
      <xdr:colOff>1653625</xdr:colOff>
      <xdr:row>306</xdr:row>
      <xdr:rowOff>970281</xdr:rowOff>
    </xdr:to>
    <xdr:pic>
      <xdr:nvPicPr>
        <xdr:cNvPr id="467" name="Slika 466">
          <a:extLst>
            <a:ext uri="{FF2B5EF4-FFF2-40B4-BE49-F238E27FC236}">
              <a16:creationId xmlns:a16="http://schemas.microsoft.com/office/drawing/2014/main" id="{33FB35E1-36CE-4DAB-80CA-2088B8158F84}"/>
            </a:ext>
          </a:extLst>
        </xdr:cNvPr>
        <xdr:cNvPicPr>
          <a:picLocks noChangeAspect="1"/>
        </xdr:cNvPicPr>
      </xdr:nvPicPr>
      <xdr:blipFill rotWithShape="1">
        <a:blip xmlns:r="http://schemas.openxmlformats.org/officeDocument/2006/relationships" r:embed="rId154" cstate="screen">
          <a:extLst>
            <a:ext uri="{28A0092B-C50C-407E-A947-70E740481C1C}">
              <a14:useLocalDpi xmlns:a14="http://schemas.microsoft.com/office/drawing/2010/main"/>
            </a:ext>
          </a:extLst>
        </a:blip>
        <a:srcRect/>
        <a:stretch/>
      </xdr:blipFill>
      <xdr:spPr>
        <a:xfrm>
          <a:off x="1127125" y="3863341"/>
          <a:ext cx="1641560" cy="746125"/>
        </a:xfrm>
        <a:prstGeom prst="rect">
          <a:avLst/>
        </a:prstGeom>
      </xdr:spPr>
    </xdr:pic>
    <xdr:clientData/>
  </xdr:twoCellAnchor>
  <xdr:twoCellAnchor>
    <xdr:from>
      <xdr:col>1</xdr:col>
      <xdr:colOff>222251</xdr:colOff>
      <xdr:row>308</xdr:row>
      <xdr:rowOff>210184</xdr:rowOff>
    </xdr:from>
    <xdr:to>
      <xdr:col>2</xdr:col>
      <xdr:colOff>1652059</xdr:colOff>
      <xdr:row>308</xdr:row>
      <xdr:rowOff>940435</xdr:rowOff>
    </xdr:to>
    <xdr:pic>
      <xdr:nvPicPr>
        <xdr:cNvPr id="468" name="Slika 467">
          <a:extLst>
            <a:ext uri="{FF2B5EF4-FFF2-40B4-BE49-F238E27FC236}">
              <a16:creationId xmlns:a16="http://schemas.microsoft.com/office/drawing/2014/main" id="{7DF8FCE8-0001-4103-8C0C-2284C7E089D3}"/>
            </a:ext>
          </a:extLst>
        </xdr:cNvPr>
        <xdr:cNvPicPr>
          <a:picLocks noChangeAspect="1"/>
        </xdr:cNvPicPr>
      </xdr:nvPicPr>
      <xdr:blipFill rotWithShape="1">
        <a:blip xmlns:r="http://schemas.openxmlformats.org/officeDocument/2006/relationships" r:embed="rId155" cstate="screen">
          <a:extLst>
            <a:ext uri="{28A0092B-C50C-407E-A947-70E740481C1C}">
              <a14:useLocalDpi xmlns:a14="http://schemas.microsoft.com/office/drawing/2010/main"/>
            </a:ext>
          </a:extLst>
        </a:blip>
        <a:srcRect/>
        <a:stretch/>
      </xdr:blipFill>
      <xdr:spPr>
        <a:xfrm>
          <a:off x="682626" y="338982684"/>
          <a:ext cx="1699683" cy="730251"/>
        </a:xfrm>
        <a:prstGeom prst="rect">
          <a:avLst/>
        </a:prstGeom>
      </xdr:spPr>
    </xdr:pic>
    <xdr:clientData/>
  </xdr:twoCellAnchor>
  <xdr:twoCellAnchor>
    <xdr:from>
      <xdr:col>1</xdr:col>
      <xdr:colOff>237481</xdr:colOff>
      <xdr:row>310</xdr:row>
      <xdr:rowOff>138833</xdr:rowOff>
    </xdr:from>
    <xdr:to>
      <xdr:col>2</xdr:col>
      <xdr:colOff>1651000</xdr:colOff>
      <xdr:row>310</xdr:row>
      <xdr:rowOff>982345</xdr:rowOff>
    </xdr:to>
    <xdr:pic>
      <xdr:nvPicPr>
        <xdr:cNvPr id="476" name="Slika 475">
          <a:extLst>
            <a:ext uri="{FF2B5EF4-FFF2-40B4-BE49-F238E27FC236}">
              <a16:creationId xmlns:a16="http://schemas.microsoft.com/office/drawing/2014/main" id="{2D992DF3-9DE0-4C1F-89A5-B5EEF357122E}"/>
            </a:ext>
          </a:extLst>
        </xdr:cNvPr>
        <xdr:cNvPicPr>
          <a:picLocks noChangeAspect="1"/>
        </xdr:cNvPicPr>
      </xdr:nvPicPr>
      <xdr:blipFill rotWithShape="1">
        <a:blip xmlns:r="http://schemas.openxmlformats.org/officeDocument/2006/relationships" r:embed="rId156" cstate="screen">
          <a:extLst>
            <a:ext uri="{28A0092B-C50C-407E-A947-70E740481C1C}">
              <a14:useLocalDpi xmlns:a14="http://schemas.microsoft.com/office/drawing/2010/main"/>
            </a:ext>
          </a:extLst>
        </a:blip>
        <a:srcRect/>
        <a:stretch/>
      </xdr:blipFill>
      <xdr:spPr>
        <a:xfrm>
          <a:off x="1080761" y="8342398"/>
          <a:ext cx="1685299" cy="845417"/>
        </a:xfrm>
        <a:prstGeom prst="rect">
          <a:avLst/>
        </a:prstGeom>
      </xdr:spPr>
    </xdr:pic>
    <xdr:clientData/>
  </xdr:twoCellAnchor>
  <xdr:twoCellAnchor>
    <xdr:from>
      <xdr:col>1</xdr:col>
      <xdr:colOff>231775</xdr:colOff>
      <xdr:row>312</xdr:row>
      <xdr:rowOff>128906</xdr:rowOff>
    </xdr:from>
    <xdr:to>
      <xdr:col>3</xdr:col>
      <xdr:colOff>17875</xdr:colOff>
      <xdr:row>312</xdr:row>
      <xdr:rowOff>948691</xdr:rowOff>
    </xdr:to>
    <xdr:pic>
      <xdr:nvPicPr>
        <xdr:cNvPr id="484" name="Slika 483">
          <a:extLst>
            <a:ext uri="{FF2B5EF4-FFF2-40B4-BE49-F238E27FC236}">
              <a16:creationId xmlns:a16="http://schemas.microsoft.com/office/drawing/2014/main" id="{21D43229-33CF-4EE0-A4FA-53BFA73F2503}"/>
            </a:ext>
          </a:extLst>
        </xdr:cNvPr>
        <xdr:cNvPicPr>
          <a:picLocks noChangeAspect="1"/>
        </xdr:cNvPicPr>
      </xdr:nvPicPr>
      <xdr:blipFill rotWithShape="1">
        <a:blip xmlns:r="http://schemas.openxmlformats.org/officeDocument/2006/relationships" r:embed="rId157" cstate="screen">
          <a:extLst>
            <a:ext uri="{28A0092B-C50C-407E-A947-70E740481C1C}">
              <a14:useLocalDpi xmlns:a14="http://schemas.microsoft.com/office/drawing/2010/main"/>
            </a:ext>
          </a:extLst>
        </a:blip>
        <a:srcRect/>
        <a:stretch/>
      </xdr:blipFill>
      <xdr:spPr>
        <a:xfrm>
          <a:off x="1073150" y="10626091"/>
          <a:ext cx="1742535" cy="815975"/>
        </a:xfrm>
        <a:prstGeom prst="rect">
          <a:avLst/>
        </a:prstGeom>
      </xdr:spPr>
    </xdr:pic>
    <xdr:clientData/>
  </xdr:twoCellAnchor>
  <xdr:twoCellAnchor>
    <xdr:from>
      <xdr:col>1</xdr:col>
      <xdr:colOff>236220</xdr:colOff>
      <xdr:row>314</xdr:row>
      <xdr:rowOff>260985</xdr:rowOff>
    </xdr:from>
    <xdr:to>
      <xdr:col>2</xdr:col>
      <xdr:colOff>1646452</xdr:colOff>
      <xdr:row>314</xdr:row>
      <xdr:rowOff>1022985</xdr:rowOff>
    </xdr:to>
    <xdr:pic>
      <xdr:nvPicPr>
        <xdr:cNvPr id="486" name="Slika 485">
          <a:extLst>
            <a:ext uri="{FF2B5EF4-FFF2-40B4-BE49-F238E27FC236}">
              <a16:creationId xmlns:a16="http://schemas.microsoft.com/office/drawing/2014/main" id="{2139D3EA-514B-4A8C-867A-E0B5831C6139}"/>
            </a:ext>
          </a:extLst>
        </xdr:cNvPr>
        <xdr:cNvPicPr>
          <a:picLocks noChangeAspect="1"/>
        </xdr:cNvPicPr>
      </xdr:nvPicPr>
      <xdr:blipFill rotWithShape="1">
        <a:blip xmlns:r="http://schemas.openxmlformats.org/officeDocument/2006/relationships" r:embed="rId158" cstate="screen">
          <a:extLst>
            <a:ext uri="{28A0092B-C50C-407E-A947-70E740481C1C}">
              <a14:useLocalDpi xmlns:a14="http://schemas.microsoft.com/office/drawing/2010/main"/>
            </a:ext>
          </a:extLst>
        </a:blip>
        <a:srcRect/>
        <a:stretch/>
      </xdr:blipFill>
      <xdr:spPr>
        <a:xfrm>
          <a:off x="1079500" y="13038455"/>
          <a:ext cx="1680107" cy="762000"/>
        </a:xfrm>
        <a:prstGeom prst="rect">
          <a:avLst/>
        </a:prstGeom>
      </xdr:spPr>
    </xdr:pic>
    <xdr:clientData/>
  </xdr:twoCellAnchor>
  <xdr:twoCellAnchor>
    <xdr:from>
      <xdr:col>1</xdr:col>
      <xdr:colOff>261453</xdr:colOff>
      <xdr:row>316</xdr:row>
      <xdr:rowOff>174624</xdr:rowOff>
    </xdr:from>
    <xdr:to>
      <xdr:col>3</xdr:col>
      <xdr:colOff>18478</xdr:colOff>
      <xdr:row>316</xdr:row>
      <xdr:rowOff>974724</xdr:rowOff>
    </xdr:to>
    <xdr:pic>
      <xdr:nvPicPr>
        <xdr:cNvPr id="488" name="Slika 487">
          <a:extLst>
            <a:ext uri="{FF2B5EF4-FFF2-40B4-BE49-F238E27FC236}">
              <a16:creationId xmlns:a16="http://schemas.microsoft.com/office/drawing/2014/main" id="{3A336BB7-9482-4BCF-83A6-11C51332D538}"/>
            </a:ext>
          </a:extLst>
        </xdr:cNvPr>
        <xdr:cNvPicPr>
          <a:picLocks noChangeAspect="1"/>
        </xdr:cNvPicPr>
      </xdr:nvPicPr>
      <xdr:blipFill rotWithShape="1">
        <a:blip xmlns:r="http://schemas.openxmlformats.org/officeDocument/2006/relationships" r:embed="rId159" cstate="screen">
          <a:extLst>
            <a:ext uri="{28A0092B-C50C-407E-A947-70E740481C1C}">
              <a14:useLocalDpi xmlns:a14="http://schemas.microsoft.com/office/drawing/2010/main"/>
            </a:ext>
          </a:extLst>
        </a:blip>
        <a:srcRect/>
        <a:stretch/>
      </xdr:blipFill>
      <xdr:spPr>
        <a:xfrm>
          <a:off x="1100923" y="15236189"/>
          <a:ext cx="1715365" cy="800100"/>
        </a:xfrm>
        <a:prstGeom prst="rect">
          <a:avLst/>
        </a:prstGeom>
      </xdr:spPr>
    </xdr:pic>
    <xdr:clientData/>
  </xdr:twoCellAnchor>
  <xdr:twoCellAnchor>
    <xdr:from>
      <xdr:col>2</xdr:col>
      <xdr:colOff>0</xdr:colOff>
      <xdr:row>318</xdr:row>
      <xdr:rowOff>0</xdr:rowOff>
    </xdr:from>
    <xdr:to>
      <xdr:col>2</xdr:col>
      <xdr:colOff>1642861</xdr:colOff>
      <xdr:row>318</xdr:row>
      <xdr:rowOff>1095375</xdr:rowOff>
    </xdr:to>
    <xdr:pic>
      <xdr:nvPicPr>
        <xdr:cNvPr id="489" name="Slika 488">
          <a:extLst>
            <a:ext uri="{FF2B5EF4-FFF2-40B4-BE49-F238E27FC236}">
              <a16:creationId xmlns:a16="http://schemas.microsoft.com/office/drawing/2014/main" id="{AF47C800-94F8-4379-86BE-FC77A311B47F}"/>
            </a:ext>
          </a:extLst>
        </xdr:cNvPr>
        <xdr:cNvPicPr>
          <a:picLocks noChangeAspect="1"/>
        </xdr:cNvPicPr>
      </xdr:nvPicPr>
      <xdr:blipFill>
        <a:blip xmlns:r="http://schemas.openxmlformats.org/officeDocument/2006/relationships" r:embed="rId160" cstate="screen">
          <a:extLst>
            <a:ext uri="{28A0092B-C50C-407E-A947-70E740481C1C}">
              <a14:useLocalDpi xmlns:a14="http://schemas.microsoft.com/office/drawing/2010/main"/>
            </a:ext>
          </a:extLst>
        </a:blip>
        <a:stretch>
          <a:fillRect/>
        </a:stretch>
      </xdr:blipFill>
      <xdr:spPr>
        <a:xfrm>
          <a:off x="1111250" y="17351375"/>
          <a:ext cx="1644766" cy="1093470"/>
        </a:xfrm>
        <a:prstGeom prst="rect">
          <a:avLst/>
        </a:prstGeom>
      </xdr:spPr>
    </xdr:pic>
    <xdr:clientData/>
  </xdr:twoCellAnchor>
  <xdr:twoCellAnchor>
    <xdr:from>
      <xdr:col>2</xdr:col>
      <xdr:colOff>0</xdr:colOff>
      <xdr:row>320</xdr:row>
      <xdr:rowOff>71120</xdr:rowOff>
    </xdr:from>
    <xdr:to>
      <xdr:col>3</xdr:col>
      <xdr:colOff>0</xdr:colOff>
      <xdr:row>320</xdr:row>
      <xdr:rowOff>1004913</xdr:rowOff>
    </xdr:to>
    <xdr:pic>
      <xdr:nvPicPr>
        <xdr:cNvPr id="492" name="Slika 491">
          <a:extLst>
            <a:ext uri="{FF2B5EF4-FFF2-40B4-BE49-F238E27FC236}">
              <a16:creationId xmlns:a16="http://schemas.microsoft.com/office/drawing/2014/main" id="{95A703B5-F6AF-498D-8F75-9436B8234633}"/>
            </a:ext>
          </a:extLst>
        </xdr:cNvPr>
        <xdr:cNvPicPr>
          <a:picLocks noChangeAspect="1"/>
        </xdr:cNvPicPr>
      </xdr:nvPicPr>
      <xdr:blipFill rotWithShape="1">
        <a:blip xmlns:r="http://schemas.openxmlformats.org/officeDocument/2006/relationships" r:embed="rId161" cstate="screen">
          <a:extLst>
            <a:ext uri="{28A0092B-C50C-407E-A947-70E740481C1C}">
              <a14:useLocalDpi xmlns:a14="http://schemas.microsoft.com/office/drawing/2010/main"/>
            </a:ext>
          </a:extLst>
        </a:blip>
        <a:srcRect/>
        <a:stretch/>
      </xdr:blipFill>
      <xdr:spPr>
        <a:xfrm>
          <a:off x="1111250" y="19706590"/>
          <a:ext cx="1682750" cy="939508"/>
        </a:xfrm>
        <a:prstGeom prst="rect">
          <a:avLst/>
        </a:prstGeom>
      </xdr:spPr>
    </xdr:pic>
    <xdr:clientData/>
  </xdr:twoCellAnchor>
  <xdr:twoCellAnchor>
    <xdr:from>
      <xdr:col>1</xdr:col>
      <xdr:colOff>247651</xdr:colOff>
      <xdr:row>322</xdr:row>
      <xdr:rowOff>160655</xdr:rowOff>
    </xdr:from>
    <xdr:to>
      <xdr:col>2</xdr:col>
      <xdr:colOff>1656826</xdr:colOff>
      <xdr:row>322</xdr:row>
      <xdr:rowOff>1016000</xdr:rowOff>
    </xdr:to>
    <xdr:pic>
      <xdr:nvPicPr>
        <xdr:cNvPr id="495" name="Slika 494">
          <a:extLst>
            <a:ext uri="{FF2B5EF4-FFF2-40B4-BE49-F238E27FC236}">
              <a16:creationId xmlns:a16="http://schemas.microsoft.com/office/drawing/2014/main" id="{EABA702E-974F-4DEE-A571-112B6D994A29}"/>
            </a:ext>
          </a:extLst>
        </xdr:cNvPr>
        <xdr:cNvPicPr>
          <a:picLocks noChangeAspect="1"/>
        </xdr:cNvPicPr>
      </xdr:nvPicPr>
      <xdr:blipFill rotWithShape="1">
        <a:blip xmlns:r="http://schemas.openxmlformats.org/officeDocument/2006/relationships" r:embed="rId162" cstate="screen">
          <a:extLst>
            <a:ext uri="{28A0092B-C50C-407E-A947-70E740481C1C}">
              <a14:useLocalDpi xmlns:a14="http://schemas.microsoft.com/office/drawing/2010/main"/>
            </a:ext>
          </a:extLst>
        </a:blip>
        <a:srcRect/>
        <a:stretch/>
      </xdr:blipFill>
      <xdr:spPr>
        <a:xfrm>
          <a:off x="1085216" y="22085935"/>
          <a:ext cx="1686670" cy="849630"/>
        </a:xfrm>
        <a:prstGeom prst="rect">
          <a:avLst/>
        </a:prstGeom>
      </xdr:spPr>
    </xdr:pic>
    <xdr:clientData/>
  </xdr:twoCellAnchor>
  <xdr:twoCellAnchor>
    <xdr:from>
      <xdr:col>1</xdr:col>
      <xdr:colOff>226060</xdr:colOff>
      <xdr:row>324</xdr:row>
      <xdr:rowOff>212725</xdr:rowOff>
    </xdr:from>
    <xdr:to>
      <xdr:col>3</xdr:col>
      <xdr:colOff>83621</xdr:colOff>
      <xdr:row>324</xdr:row>
      <xdr:rowOff>1026153</xdr:rowOff>
    </xdr:to>
    <xdr:pic>
      <xdr:nvPicPr>
        <xdr:cNvPr id="505" name="Slika 504">
          <a:extLst>
            <a:ext uri="{FF2B5EF4-FFF2-40B4-BE49-F238E27FC236}">
              <a16:creationId xmlns:a16="http://schemas.microsoft.com/office/drawing/2014/main" id="{5C23A79D-7C20-4677-BBEB-55D3C81C1CB5}"/>
            </a:ext>
          </a:extLst>
        </xdr:cNvPr>
        <xdr:cNvPicPr>
          <a:picLocks noChangeAspect="1"/>
        </xdr:cNvPicPr>
      </xdr:nvPicPr>
      <xdr:blipFill rotWithShape="1">
        <a:blip xmlns:r="http://schemas.openxmlformats.org/officeDocument/2006/relationships" r:embed="rId163" cstate="screen">
          <a:extLst>
            <a:ext uri="{28A0092B-C50C-407E-A947-70E740481C1C}">
              <a14:useLocalDpi xmlns:a14="http://schemas.microsoft.com/office/drawing/2010/main"/>
            </a:ext>
          </a:extLst>
        </a:blip>
        <a:srcRect/>
        <a:stretch/>
      </xdr:blipFill>
      <xdr:spPr>
        <a:xfrm>
          <a:off x="1067435" y="24418290"/>
          <a:ext cx="1812091" cy="817238"/>
        </a:xfrm>
        <a:prstGeom prst="rect">
          <a:avLst/>
        </a:prstGeom>
      </xdr:spPr>
    </xdr:pic>
    <xdr:clientData/>
  </xdr:twoCellAnchor>
  <xdr:twoCellAnchor>
    <xdr:from>
      <xdr:col>2</xdr:col>
      <xdr:colOff>0</xdr:colOff>
      <xdr:row>9</xdr:row>
      <xdr:rowOff>0</xdr:rowOff>
    </xdr:from>
    <xdr:to>
      <xdr:col>2</xdr:col>
      <xdr:colOff>1615943</xdr:colOff>
      <xdr:row>9</xdr:row>
      <xdr:rowOff>1087120</xdr:rowOff>
    </xdr:to>
    <xdr:pic>
      <xdr:nvPicPr>
        <xdr:cNvPr id="72" name="Slika 71">
          <a:extLst>
            <a:ext uri="{FF2B5EF4-FFF2-40B4-BE49-F238E27FC236}">
              <a16:creationId xmlns:a16="http://schemas.microsoft.com/office/drawing/2014/main" id="{988CB802-44AD-8C42-FD71-A7DAEB9BA472}"/>
            </a:ext>
          </a:extLst>
        </xdr:cNvPr>
        <xdr:cNvPicPr>
          <a:picLocks noChangeAspect="1"/>
        </xdr:cNvPicPr>
      </xdr:nvPicPr>
      <xdr:blipFill>
        <a:blip xmlns:r="http://schemas.openxmlformats.org/officeDocument/2006/relationships" r:embed="rId164" cstate="screen">
          <a:extLst>
            <a:ext uri="{28A0092B-C50C-407E-A947-70E740481C1C}">
              <a14:useLocalDpi xmlns:a14="http://schemas.microsoft.com/office/drawing/2010/main"/>
            </a:ext>
          </a:extLst>
        </a:blip>
        <a:stretch>
          <a:fillRect/>
        </a:stretch>
      </xdr:blipFill>
      <xdr:spPr>
        <a:xfrm>
          <a:off x="1104900" y="4737100"/>
          <a:ext cx="1615943" cy="1079500"/>
        </a:xfrm>
        <a:prstGeom prst="rect">
          <a:avLst/>
        </a:prstGeom>
      </xdr:spPr>
    </xdr:pic>
    <xdr:clientData/>
  </xdr:twoCellAnchor>
  <xdr:twoCellAnchor>
    <xdr:from>
      <xdr:col>2</xdr:col>
      <xdr:colOff>50800</xdr:colOff>
      <xdr:row>11</xdr:row>
      <xdr:rowOff>0</xdr:rowOff>
    </xdr:from>
    <xdr:to>
      <xdr:col>2</xdr:col>
      <xdr:colOff>1658620</xdr:colOff>
      <xdr:row>11</xdr:row>
      <xdr:rowOff>1066800</xdr:rowOff>
    </xdr:to>
    <xdr:pic>
      <xdr:nvPicPr>
        <xdr:cNvPr id="82" name="Slika 81">
          <a:extLst>
            <a:ext uri="{FF2B5EF4-FFF2-40B4-BE49-F238E27FC236}">
              <a16:creationId xmlns:a16="http://schemas.microsoft.com/office/drawing/2014/main" id="{6D6E0E78-7304-F5A8-0649-5D10C3F63D9B}"/>
            </a:ext>
          </a:extLst>
        </xdr:cNvPr>
        <xdr:cNvPicPr>
          <a:picLocks noChangeAspect="1"/>
        </xdr:cNvPicPr>
      </xdr:nvPicPr>
      <xdr:blipFill>
        <a:blip xmlns:r="http://schemas.openxmlformats.org/officeDocument/2006/relationships" r:embed="rId165" cstate="screen">
          <a:extLst>
            <a:ext uri="{28A0092B-C50C-407E-A947-70E740481C1C}">
              <a14:useLocalDpi xmlns:a14="http://schemas.microsoft.com/office/drawing/2010/main"/>
            </a:ext>
          </a:extLst>
        </a:blip>
        <a:stretch>
          <a:fillRect/>
        </a:stretch>
      </xdr:blipFill>
      <xdr:spPr>
        <a:xfrm>
          <a:off x="1155700" y="7023100"/>
          <a:ext cx="1600200" cy="1066800"/>
        </a:xfrm>
        <a:prstGeom prst="rect">
          <a:avLst/>
        </a:prstGeom>
      </xdr:spPr>
    </xdr:pic>
    <xdr:clientData/>
  </xdr:twoCellAnchor>
  <xdr:twoCellAnchor>
    <xdr:from>
      <xdr:col>2</xdr:col>
      <xdr:colOff>0</xdr:colOff>
      <xdr:row>13</xdr:row>
      <xdr:rowOff>0</xdr:rowOff>
    </xdr:from>
    <xdr:to>
      <xdr:col>2</xdr:col>
      <xdr:colOff>1619250</xdr:colOff>
      <xdr:row>13</xdr:row>
      <xdr:rowOff>1087120</xdr:rowOff>
    </xdr:to>
    <xdr:pic>
      <xdr:nvPicPr>
        <xdr:cNvPr id="90" name="Slika 89">
          <a:extLst>
            <a:ext uri="{FF2B5EF4-FFF2-40B4-BE49-F238E27FC236}">
              <a16:creationId xmlns:a16="http://schemas.microsoft.com/office/drawing/2014/main" id="{B8F52D98-2FB0-5D07-7E47-3BBC441A6AFC}"/>
            </a:ext>
          </a:extLst>
        </xdr:cNvPr>
        <xdr:cNvPicPr>
          <a:picLocks noChangeAspect="1"/>
        </xdr:cNvPicPr>
      </xdr:nvPicPr>
      <xdr:blipFill>
        <a:blip xmlns:r="http://schemas.openxmlformats.org/officeDocument/2006/relationships" r:embed="rId166" cstate="screen">
          <a:extLst>
            <a:ext uri="{28A0092B-C50C-407E-A947-70E740481C1C}">
              <a14:useLocalDpi xmlns:a14="http://schemas.microsoft.com/office/drawing/2010/main"/>
            </a:ext>
          </a:extLst>
        </a:blip>
        <a:stretch>
          <a:fillRect/>
        </a:stretch>
      </xdr:blipFill>
      <xdr:spPr>
        <a:xfrm>
          <a:off x="1104900" y="9309100"/>
          <a:ext cx="1619250" cy="1079500"/>
        </a:xfrm>
        <a:prstGeom prst="rect">
          <a:avLst/>
        </a:prstGeom>
      </xdr:spPr>
    </xdr:pic>
    <xdr:clientData/>
  </xdr:twoCellAnchor>
  <xdr:twoCellAnchor>
    <xdr:from>
      <xdr:col>2</xdr:col>
      <xdr:colOff>0</xdr:colOff>
      <xdr:row>15</xdr:row>
      <xdr:rowOff>0</xdr:rowOff>
    </xdr:from>
    <xdr:to>
      <xdr:col>2</xdr:col>
      <xdr:colOff>1657350</xdr:colOff>
      <xdr:row>15</xdr:row>
      <xdr:rowOff>1104900</xdr:rowOff>
    </xdr:to>
    <xdr:pic>
      <xdr:nvPicPr>
        <xdr:cNvPr id="95" name="Slika 94">
          <a:extLst>
            <a:ext uri="{FF2B5EF4-FFF2-40B4-BE49-F238E27FC236}">
              <a16:creationId xmlns:a16="http://schemas.microsoft.com/office/drawing/2014/main" id="{4B465931-45B2-E26F-46BB-F3B9AE54397E}"/>
            </a:ext>
          </a:extLst>
        </xdr:cNvPr>
        <xdr:cNvPicPr>
          <a:picLocks noChangeAspect="1"/>
        </xdr:cNvPicPr>
      </xdr:nvPicPr>
      <xdr:blipFill>
        <a:blip xmlns:r="http://schemas.openxmlformats.org/officeDocument/2006/relationships" r:embed="rId167" cstate="screen">
          <a:extLst>
            <a:ext uri="{28A0092B-C50C-407E-A947-70E740481C1C}">
              <a14:useLocalDpi xmlns:a14="http://schemas.microsoft.com/office/drawing/2010/main"/>
            </a:ext>
          </a:extLst>
        </a:blip>
        <a:stretch>
          <a:fillRect/>
        </a:stretch>
      </xdr:blipFill>
      <xdr:spPr>
        <a:xfrm>
          <a:off x="1104900" y="11595100"/>
          <a:ext cx="1657350" cy="1104900"/>
        </a:xfrm>
        <a:prstGeom prst="rect">
          <a:avLst/>
        </a:prstGeom>
      </xdr:spPr>
    </xdr:pic>
    <xdr:clientData/>
  </xdr:twoCellAnchor>
  <xdr:twoCellAnchor>
    <xdr:from>
      <xdr:col>2</xdr:col>
      <xdr:colOff>0</xdr:colOff>
      <xdr:row>17</xdr:row>
      <xdr:rowOff>0</xdr:rowOff>
    </xdr:from>
    <xdr:to>
      <xdr:col>2</xdr:col>
      <xdr:colOff>1657350</xdr:colOff>
      <xdr:row>17</xdr:row>
      <xdr:rowOff>1104900</xdr:rowOff>
    </xdr:to>
    <xdr:pic>
      <xdr:nvPicPr>
        <xdr:cNvPr id="106" name="Slika 105">
          <a:extLst>
            <a:ext uri="{FF2B5EF4-FFF2-40B4-BE49-F238E27FC236}">
              <a16:creationId xmlns:a16="http://schemas.microsoft.com/office/drawing/2014/main" id="{E3061034-461F-DE9C-D6F5-F8FC98AABFB2}"/>
            </a:ext>
          </a:extLst>
        </xdr:cNvPr>
        <xdr:cNvPicPr>
          <a:picLocks noChangeAspect="1"/>
        </xdr:cNvPicPr>
      </xdr:nvPicPr>
      <xdr:blipFill>
        <a:blip xmlns:r="http://schemas.openxmlformats.org/officeDocument/2006/relationships" r:embed="rId168" cstate="screen">
          <a:extLst>
            <a:ext uri="{28A0092B-C50C-407E-A947-70E740481C1C}">
              <a14:useLocalDpi xmlns:a14="http://schemas.microsoft.com/office/drawing/2010/main"/>
            </a:ext>
          </a:extLst>
        </a:blip>
        <a:stretch>
          <a:fillRect/>
        </a:stretch>
      </xdr:blipFill>
      <xdr:spPr>
        <a:xfrm>
          <a:off x="1104900" y="13881100"/>
          <a:ext cx="1657350" cy="1104900"/>
        </a:xfrm>
        <a:prstGeom prst="rect">
          <a:avLst/>
        </a:prstGeom>
      </xdr:spPr>
    </xdr:pic>
    <xdr:clientData/>
  </xdr:twoCellAnchor>
  <xdr:twoCellAnchor>
    <xdr:from>
      <xdr:col>2</xdr:col>
      <xdr:colOff>0</xdr:colOff>
      <xdr:row>19</xdr:row>
      <xdr:rowOff>0</xdr:rowOff>
    </xdr:from>
    <xdr:to>
      <xdr:col>3</xdr:col>
      <xdr:colOff>19464</xdr:colOff>
      <xdr:row>19</xdr:row>
      <xdr:rowOff>1122680</xdr:rowOff>
    </xdr:to>
    <xdr:pic>
      <xdr:nvPicPr>
        <xdr:cNvPr id="122" name="Slika 121">
          <a:extLst>
            <a:ext uri="{FF2B5EF4-FFF2-40B4-BE49-F238E27FC236}">
              <a16:creationId xmlns:a16="http://schemas.microsoft.com/office/drawing/2014/main" id="{E53DD8F7-3F1B-8AEA-8AE3-AB10D243762C}"/>
            </a:ext>
          </a:extLst>
        </xdr:cNvPr>
        <xdr:cNvPicPr>
          <a:picLocks noChangeAspect="1"/>
        </xdr:cNvPicPr>
      </xdr:nvPicPr>
      <xdr:blipFill>
        <a:blip xmlns:r="http://schemas.openxmlformats.org/officeDocument/2006/relationships" r:embed="rId169" cstate="screen">
          <a:extLst>
            <a:ext uri="{28A0092B-C50C-407E-A947-70E740481C1C}">
              <a14:useLocalDpi xmlns:a14="http://schemas.microsoft.com/office/drawing/2010/main"/>
            </a:ext>
          </a:extLst>
        </a:blip>
        <a:stretch>
          <a:fillRect/>
        </a:stretch>
      </xdr:blipFill>
      <xdr:spPr>
        <a:xfrm>
          <a:off x="1104900" y="16167100"/>
          <a:ext cx="1695864" cy="1130300"/>
        </a:xfrm>
        <a:prstGeom prst="rect">
          <a:avLst/>
        </a:prstGeom>
      </xdr:spPr>
    </xdr:pic>
    <xdr:clientData/>
  </xdr:twoCellAnchor>
  <xdr:twoCellAnchor>
    <xdr:from>
      <xdr:col>2</xdr:col>
      <xdr:colOff>25400</xdr:colOff>
      <xdr:row>21</xdr:row>
      <xdr:rowOff>0</xdr:rowOff>
    </xdr:from>
    <xdr:to>
      <xdr:col>2</xdr:col>
      <xdr:colOff>1616075</xdr:colOff>
      <xdr:row>21</xdr:row>
      <xdr:rowOff>1046480</xdr:rowOff>
    </xdr:to>
    <xdr:pic>
      <xdr:nvPicPr>
        <xdr:cNvPr id="125" name="Slika 124">
          <a:extLst>
            <a:ext uri="{FF2B5EF4-FFF2-40B4-BE49-F238E27FC236}">
              <a16:creationId xmlns:a16="http://schemas.microsoft.com/office/drawing/2014/main" id="{72222624-25B5-A02A-34D7-5094BA5530F3}"/>
            </a:ext>
          </a:extLst>
        </xdr:cNvPr>
        <xdr:cNvPicPr>
          <a:picLocks noChangeAspect="1"/>
        </xdr:cNvPicPr>
      </xdr:nvPicPr>
      <xdr:blipFill>
        <a:blip xmlns:r="http://schemas.openxmlformats.org/officeDocument/2006/relationships" r:embed="rId170" cstate="screen">
          <a:extLst>
            <a:ext uri="{28A0092B-C50C-407E-A947-70E740481C1C}">
              <a14:useLocalDpi xmlns:a14="http://schemas.microsoft.com/office/drawing/2010/main"/>
            </a:ext>
          </a:extLst>
        </a:blip>
        <a:stretch>
          <a:fillRect/>
        </a:stretch>
      </xdr:blipFill>
      <xdr:spPr>
        <a:xfrm>
          <a:off x="1130300" y="18453100"/>
          <a:ext cx="1581150" cy="1054100"/>
        </a:xfrm>
        <a:prstGeom prst="rect">
          <a:avLst/>
        </a:prstGeom>
      </xdr:spPr>
    </xdr:pic>
    <xdr:clientData/>
  </xdr:twoCellAnchor>
  <xdr:twoCellAnchor>
    <xdr:from>
      <xdr:col>1</xdr:col>
      <xdr:colOff>266699</xdr:colOff>
      <xdr:row>23</xdr:row>
      <xdr:rowOff>0</xdr:rowOff>
    </xdr:from>
    <xdr:to>
      <xdr:col>3</xdr:col>
      <xdr:colOff>418</xdr:colOff>
      <xdr:row>23</xdr:row>
      <xdr:rowOff>1125220</xdr:rowOff>
    </xdr:to>
    <xdr:pic>
      <xdr:nvPicPr>
        <xdr:cNvPr id="127" name="Slika 126">
          <a:extLst>
            <a:ext uri="{FF2B5EF4-FFF2-40B4-BE49-F238E27FC236}">
              <a16:creationId xmlns:a16="http://schemas.microsoft.com/office/drawing/2014/main" id="{269BFF92-ACE6-B931-45C1-6AFE5DEB63C8}"/>
            </a:ext>
          </a:extLst>
        </xdr:cNvPr>
        <xdr:cNvPicPr>
          <a:picLocks noChangeAspect="1"/>
        </xdr:cNvPicPr>
      </xdr:nvPicPr>
      <xdr:blipFill>
        <a:blip xmlns:r="http://schemas.openxmlformats.org/officeDocument/2006/relationships" r:embed="rId171" cstate="screen">
          <a:extLst>
            <a:ext uri="{28A0092B-C50C-407E-A947-70E740481C1C}">
              <a14:useLocalDpi xmlns:a14="http://schemas.microsoft.com/office/drawing/2010/main"/>
            </a:ext>
          </a:extLst>
        </a:blip>
        <a:stretch>
          <a:fillRect/>
        </a:stretch>
      </xdr:blipFill>
      <xdr:spPr>
        <a:xfrm>
          <a:off x="1104899" y="20739100"/>
          <a:ext cx="1676819" cy="1117600"/>
        </a:xfrm>
        <a:prstGeom prst="rect">
          <a:avLst/>
        </a:prstGeom>
      </xdr:spPr>
    </xdr:pic>
    <xdr:clientData/>
  </xdr:twoCellAnchor>
  <xdr:twoCellAnchor>
    <xdr:from>
      <xdr:col>2</xdr:col>
      <xdr:colOff>0</xdr:colOff>
      <xdr:row>25</xdr:row>
      <xdr:rowOff>0</xdr:rowOff>
    </xdr:from>
    <xdr:to>
      <xdr:col>2</xdr:col>
      <xdr:colOff>1600200</xdr:colOff>
      <xdr:row>25</xdr:row>
      <xdr:rowOff>1066800</xdr:rowOff>
    </xdr:to>
    <xdr:pic>
      <xdr:nvPicPr>
        <xdr:cNvPr id="135" name="Slika 134">
          <a:extLst>
            <a:ext uri="{FF2B5EF4-FFF2-40B4-BE49-F238E27FC236}">
              <a16:creationId xmlns:a16="http://schemas.microsoft.com/office/drawing/2014/main" id="{941E41BE-46CE-BAC5-7E73-0114E1F9E9D6}"/>
            </a:ext>
          </a:extLst>
        </xdr:cNvPr>
        <xdr:cNvPicPr>
          <a:picLocks noChangeAspect="1"/>
        </xdr:cNvPicPr>
      </xdr:nvPicPr>
      <xdr:blipFill>
        <a:blip xmlns:r="http://schemas.openxmlformats.org/officeDocument/2006/relationships" r:embed="rId172" cstate="screen">
          <a:extLst>
            <a:ext uri="{28A0092B-C50C-407E-A947-70E740481C1C}">
              <a14:useLocalDpi xmlns:a14="http://schemas.microsoft.com/office/drawing/2010/main"/>
            </a:ext>
          </a:extLst>
        </a:blip>
        <a:stretch>
          <a:fillRect/>
        </a:stretch>
      </xdr:blipFill>
      <xdr:spPr>
        <a:xfrm>
          <a:off x="1104900" y="23025100"/>
          <a:ext cx="1600200" cy="1066800"/>
        </a:xfrm>
        <a:prstGeom prst="rect">
          <a:avLst/>
        </a:prstGeom>
      </xdr:spPr>
    </xdr:pic>
    <xdr:clientData/>
  </xdr:twoCellAnchor>
  <xdr:twoCellAnchor>
    <xdr:from>
      <xdr:col>1</xdr:col>
      <xdr:colOff>190500</xdr:colOff>
      <xdr:row>26</xdr:row>
      <xdr:rowOff>1092212</xdr:rowOff>
    </xdr:from>
    <xdr:to>
      <xdr:col>2</xdr:col>
      <xdr:colOff>1638711</xdr:colOff>
      <xdr:row>27</xdr:row>
      <xdr:rowOff>1084580</xdr:rowOff>
    </xdr:to>
    <xdr:pic>
      <xdr:nvPicPr>
        <xdr:cNvPr id="140" name="Slika 139">
          <a:extLst>
            <a:ext uri="{FF2B5EF4-FFF2-40B4-BE49-F238E27FC236}">
              <a16:creationId xmlns:a16="http://schemas.microsoft.com/office/drawing/2014/main" id="{65FFCB6B-D09B-F342-F054-A2898BCD07E8}"/>
            </a:ext>
          </a:extLst>
        </xdr:cNvPr>
        <xdr:cNvPicPr>
          <a:picLocks noChangeAspect="1"/>
        </xdr:cNvPicPr>
      </xdr:nvPicPr>
      <xdr:blipFill>
        <a:blip xmlns:r="http://schemas.openxmlformats.org/officeDocument/2006/relationships" r:embed="rId173" cstate="screen">
          <a:extLst>
            <a:ext uri="{28A0092B-C50C-407E-A947-70E740481C1C}">
              <a14:useLocalDpi xmlns:a14="http://schemas.microsoft.com/office/drawing/2010/main"/>
            </a:ext>
          </a:extLst>
        </a:blip>
        <a:stretch>
          <a:fillRect/>
        </a:stretch>
      </xdr:blipFill>
      <xdr:spPr>
        <a:xfrm>
          <a:off x="1028700" y="25260312"/>
          <a:ext cx="1714911" cy="1142988"/>
        </a:xfrm>
        <a:prstGeom prst="rect">
          <a:avLst/>
        </a:prstGeom>
      </xdr:spPr>
    </xdr:pic>
    <xdr:clientData/>
  </xdr:twoCellAnchor>
  <xdr:twoCellAnchor>
    <xdr:from>
      <xdr:col>2</xdr:col>
      <xdr:colOff>38100</xdr:colOff>
      <xdr:row>30</xdr:row>
      <xdr:rowOff>0</xdr:rowOff>
    </xdr:from>
    <xdr:to>
      <xdr:col>2</xdr:col>
      <xdr:colOff>1620520</xdr:colOff>
      <xdr:row>30</xdr:row>
      <xdr:rowOff>1049867</xdr:rowOff>
    </xdr:to>
    <xdr:pic>
      <xdr:nvPicPr>
        <xdr:cNvPr id="143" name="Slika 142">
          <a:extLst>
            <a:ext uri="{FF2B5EF4-FFF2-40B4-BE49-F238E27FC236}">
              <a16:creationId xmlns:a16="http://schemas.microsoft.com/office/drawing/2014/main" id="{584473C0-E48B-7737-26D5-77F2608668D0}"/>
            </a:ext>
          </a:extLst>
        </xdr:cNvPr>
        <xdr:cNvPicPr>
          <a:picLocks noChangeAspect="1"/>
        </xdr:cNvPicPr>
      </xdr:nvPicPr>
      <xdr:blipFill>
        <a:blip xmlns:r="http://schemas.openxmlformats.org/officeDocument/2006/relationships" r:embed="rId174" cstate="screen">
          <a:extLst>
            <a:ext uri="{28A0092B-C50C-407E-A947-70E740481C1C}">
              <a14:useLocalDpi xmlns:a14="http://schemas.microsoft.com/office/drawing/2010/main"/>
            </a:ext>
          </a:extLst>
        </a:blip>
        <a:stretch>
          <a:fillRect/>
        </a:stretch>
      </xdr:blipFill>
      <xdr:spPr>
        <a:xfrm>
          <a:off x="1143000" y="28232100"/>
          <a:ext cx="1574800" cy="1049867"/>
        </a:xfrm>
        <a:prstGeom prst="rect">
          <a:avLst/>
        </a:prstGeom>
      </xdr:spPr>
    </xdr:pic>
    <xdr:clientData/>
  </xdr:twoCellAnchor>
  <xdr:twoCellAnchor>
    <xdr:from>
      <xdr:col>2</xdr:col>
      <xdr:colOff>0</xdr:colOff>
      <xdr:row>32</xdr:row>
      <xdr:rowOff>0</xdr:rowOff>
    </xdr:from>
    <xdr:to>
      <xdr:col>2</xdr:col>
      <xdr:colOff>1600200</xdr:colOff>
      <xdr:row>32</xdr:row>
      <xdr:rowOff>1066800</xdr:rowOff>
    </xdr:to>
    <xdr:pic>
      <xdr:nvPicPr>
        <xdr:cNvPr id="145" name="Slika 144">
          <a:extLst>
            <a:ext uri="{FF2B5EF4-FFF2-40B4-BE49-F238E27FC236}">
              <a16:creationId xmlns:a16="http://schemas.microsoft.com/office/drawing/2014/main" id="{278BA34B-FD49-BCC7-CB86-A2A650574FB4}"/>
            </a:ext>
          </a:extLst>
        </xdr:cNvPr>
        <xdr:cNvPicPr>
          <a:picLocks noChangeAspect="1"/>
        </xdr:cNvPicPr>
      </xdr:nvPicPr>
      <xdr:blipFill>
        <a:blip xmlns:r="http://schemas.openxmlformats.org/officeDocument/2006/relationships" r:embed="rId175" cstate="screen">
          <a:extLst>
            <a:ext uri="{28A0092B-C50C-407E-A947-70E740481C1C}">
              <a14:useLocalDpi xmlns:a14="http://schemas.microsoft.com/office/drawing/2010/main"/>
            </a:ext>
          </a:extLst>
        </a:blip>
        <a:stretch>
          <a:fillRect/>
        </a:stretch>
      </xdr:blipFill>
      <xdr:spPr>
        <a:xfrm>
          <a:off x="1104900" y="30518100"/>
          <a:ext cx="1600200" cy="1066800"/>
        </a:xfrm>
        <a:prstGeom prst="rect">
          <a:avLst/>
        </a:prstGeom>
      </xdr:spPr>
    </xdr:pic>
    <xdr:clientData/>
  </xdr:twoCellAnchor>
  <xdr:twoCellAnchor>
    <xdr:from>
      <xdr:col>2</xdr:col>
      <xdr:colOff>0</xdr:colOff>
      <xdr:row>34</xdr:row>
      <xdr:rowOff>0</xdr:rowOff>
    </xdr:from>
    <xdr:to>
      <xdr:col>2</xdr:col>
      <xdr:colOff>1600200</xdr:colOff>
      <xdr:row>34</xdr:row>
      <xdr:rowOff>1066800</xdr:rowOff>
    </xdr:to>
    <xdr:pic>
      <xdr:nvPicPr>
        <xdr:cNvPr id="148" name="Slika 147">
          <a:extLst>
            <a:ext uri="{FF2B5EF4-FFF2-40B4-BE49-F238E27FC236}">
              <a16:creationId xmlns:a16="http://schemas.microsoft.com/office/drawing/2014/main" id="{D1AEA4D5-893C-038D-0EED-1F79025D8FB7}"/>
            </a:ext>
          </a:extLst>
        </xdr:cNvPr>
        <xdr:cNvPicPr>
          <a:picLocks noChangeAspect="1"/>
        </xdr:cNvPicPr>
      </xdr:nvPicPr>
      <xdr:blipFill>
        <a:blip xmlns:r="http://schemas.openxmlformats.org/officeDocument/2006/relationships" r:embed="rId176" cstate="screen">
          <a:extLst>
            <a:ext uri="{28A0092B-C50C-407E-A947-70E740481C1C}">
              <a14:useLocalDpi xmlns:a14="http://schemas.microsoft.com/office/drawing/2010/main"/>
            </a:ext>
          </a:extLst>
        </a:blip>
        <a:stretch>
          <a:fillRect/>
        </a:stretch>
      </xdr:blipFill>
      <xdr:spPr>
        <a:xfrm>
          <a:off x="1104900" y="32804100"/>
          <a:ext cx="1600200" cy="1066800"/>
        </a:xfrm>
        <a:prstGeom prst="rect">
          <a:avLst/>
        </a:prstGeom>
      </xdr:spPr>
    </xdr:pic>
    <xdr:clientData/>
  </xdr:twoCellAnchor>
  <xdr:twoCellAnchor>
    <xdr:from>
      <xdr:col>2</xdr:col>
      <xdr:colOff>0</xdr:colOff>
      <xdr:row>36</xdr:row>
      <xdr:rowOff>0</xdr:rowOff>
    </xdr:from>
    <xdr:to>
      <xdr:col>2</xdr:col>
      <xdr:colOff>1657350</xdr:colOff>
      <xdr:row>36</xdr:row>
      <xdr:rowOff>1104900</xdr:rowOff>
    </xdr:to>
    <xdr:pic>
      <xdr:nvPicPr>
        <xdr:cNvPr id="151" name="Slika 150">
          <a:extLst>
            <a:ext uri="{FF2B5EF4-FFF2-40B4-BE49-F238E27FC236}">
              <a16:creationId xmlns:a16="http://schemas.microsoft.com/office/drawing/2014/main" id="{2B4AACB1-B64D-EED3-002F-A3F86ACC9E0E}"/>
            </a:ext>
          </a:extLst>
        </xdr:cNvPr>
        <xdr:cNvPicPr>
          <a:picLocks noChangeAspect="1"/>
        </xdr:cNvPicPr>
      </xdr:nvPicPr>
      <xdr:blipFill>
        <a:blip xmlns:r="http://schemas.openxmlformats.org/officeDocument/2006/relationships" r:embed="rId177" cstate="screen">
          <a:extLst>
            <a:ext uri="{28A0092B-C50C-407E-A947-70E740481C1C}">
              <a14:useLocalDpi xmlns:a14="http://schemas.microsoft.com/office/drawing/2010/main"/>
            </a:ext>
          </a:extLst>
        </a:blip>
        <a:stretch>
          <a:fillRect/>
        </a:stretch>
      </xdr:blipFill>
      <xdr:spPr>
        <a:xfrm>
          <a:off x="1104900" y="35090100"/>
          <a:ext cx="1657350" cy="1104900"/>
        </a:xfrm>
        <a:prstGeom prst="rect">
          <a:avLst/>
        </a:prstGeom>
      </xdr:spPr>
    </xdr:pic>
    <xdr:clientData/>
  </xdr:twoCellAnchor>
  <xdr:twoCellAnchor>
    <xdr:from>
      <xdr:col>2</xdr:col>
      <xdr:colOff>0</xdr:colOff>
      <xdr:row>38</xdr:row>
      <xdr:rowOff>0</xdr:rowOff>
    </xdr:from>
    <xdr:to>
      <xdr:col>2</xdr:col>
      <xdr:colOff>1619250</xdr:colOff>
      <xdr:row>38</xdr:row>
      <xdr:rowOff>1087120</xdr:rowOff>
    </xdr:to>
    <xdr:pic>
      <xdr:nvPicPr>
        <xdr:cNvPr id="153" name="Slika 152">
          <a:extLst>
            <a:ext uri="{FF2B5EF4-FFF2-40B4-BE49-F238E27FC236}">
              <a16:creationId xmlns:a16="http://schemas.microsoft.com/office/drawing/2014/main" id="{94E27BC8-A174-143B-57CC-0D6B45044790}"/>
            </a:ext>
          </a:extLst>
        </xdr:cNvPr>
        <xdr:cNvPicPr>
          <a:picLocks noChangeAspect="1"/>
        </xdr:cNvPicPr>
      </xdr:nvPicPr>
      <xdr:blipFill>
        <a:blip xmlns:r="http://schemas.openxmlformats.org/officeDocument/2006/relationships" r:embed="rId178" cstate="screen">
          <a:extLst>
            <a:ext uri="{28A0092B-C50C-407E-A947-70E740481C1C}">
              <a14:useLocalDpi xmlns:a14="http://schemas.microsoft.com/office/drawing/2010/main"/>
            </a:ext>
          </a:extLst>
        </a:blip>
        <a:stretch>
          <a:fillRect/>
        </a:stretch>
      </xdr:blipFill>
      <xdr:spPr>
        <a:xfrm>
          <a:off x="1104900" y="37376100"/>
          <a:ext cx="1619250" cy="1079500"/>
        </a:xfrm>
        <a:prstGeom prst="rect">
          <a:avLst/>
        </a:prstGeom>
      </xdr:spPr>
    </xdr:pic>
    <xdr:clientData/>
  </xdr:twoCellAnchor>
  <xdr:twoCellAnchor>
    <xdr:from>
      <xdr:col>2</xdr:col>
      <xdr:colOff>12700</xdr:colOff>
      <xdr:row>40</xdr:row>
      <xdr:rowOff>25400</xdr:rowOff>
    </xdr:from>
    <xdr:to>
      <xdr:col>2</xdr:col>
      <xdr:colOff>1638300</xdr:colOff>
      <xdr:row>40</xdr:row>
      <xdr:rowOff>1124373</xdr:rowOff>
    </xdr:to>
    <xdr:pic>
      <xdr:nvPicPr>
        <xdr:cNvPr id="155" name="Slika 154">
          <a:extLst>
            <a:ext uri="{FF2B5EF4-FFF2-40B4-BE49-F238E27FC236}">
              <a16:creationId xmlns:a16="http://schemas.microsoft.com/office/drawing/2014/main" id="{BD25117B-A4B8-61D2-02A8-F3DE5CE99318}"/>
            </a:ext>
          </a:extLst>
        </xdr:cNvPr>
        <xdr:cNvPicPr>
          <a:picLocks noChangeAspect="1"/>
        </xdr:cNvPicPr>
      </xdr:nvPicPr>
      <xdr:blipFill>
        <a:blip xmlns:r="http://schemas.openxmlformats.org/officeDocument/2006/relationships" r:embed="rId179" cstate="screen">
          <a:extLst>
            <a:ext uri="{28A0092B-C50C-407E-A947-70E740481C1C}">
              <a14:useLocalDpi xmlns:a14="http://schemas.microsoft.com/office/drawing/2010/main"/>
            </a:ext>
          </a:extLst>
        </a:blip>
        <a:stretch>
          <a:fillRect/>
        </a:stretch>
      </xdr:blipFill>
      <xdr:spPr>
        <a:xfrm>
          <a:off x="1117600" y="39687500"/>
          <a:ext cx="1625600" cy="1083733"/>
        </a:xfrm>
        <a:prstGeom prst="rect">
          <a:avLst/>
        </a:prstGeom>
      </xdr:spPr>
    </xdr:pic>
    <xdr:clientData/>
  </xdr:twoCellAnchor>
  <xdr:twoCellAnchor>
    <xdr:from>
      <xdr:col>2</xdr:col>
      <xdr:colOff>0</xdr:colOff>
      <xdr:row>41</xdr:row>
      <xdr:rowOff>1142999</xdr:rowOff>
    </xdr:from>
    <xdr:to>
      <xdr:col>2</xdr:col>
      <xdr:colOff>1617980</xdr:colOff>
      <xdr:row>42</xdr:row>
      <xdr:rowOff>1083732</xdr:rowOff>
    </xdr:to>
    <xdr:pic>
      <xdr:nvPicPr>
        <xdr:cNvPr id="164" name="Slika 163">
          <a:extLst>
            <a:ext uri="{FF2B5EF4-FFF2-40B4-BE49-F238E27FC236}">
              <a16:creationId xmlns:a16="http://schemas.microsoft.com/office/drawing/2014/main" id="{1398F0EF-5012-7161-2361-9792887F1890}"/>
            </a:ext>
          </a:extLst>
        </xdr:cNvPr>
        <xdr:cNvPicPr>
          <a:picLocks noChangeAspect="1"/>
        </xdr:cNvPicPr>
      </xdr:nvPicPr>
      <xdr:blipFill>
        <a:blip xmlns:r="http://schemas.openxmlformats.org/officeDocument/2006/relationships" r:embed="rId180" cstate="screen">
          <a:extLst>
            <a:ext uri="{28A0092B-C50C-407E-A947-70E740481C1C}">
              <a14:useLocalDpi xmlns:a14="http://schemas.microsoft.com/office/drawing/2010/main"/>
            </a:ext>
          </a:extLst>
        </a:blip>
        <a:stretch>
          <a:fillRect/>
        </a:stretch>
      </xdr:blipFill>
      <xdr:spPr>
        <a:xfrm>
          <a:off x="1104900" y="41948099"/>
          <a:ext cx="1625600" cy="1083733"/>
        </a:xfrm>
        <a:prstGeom prst="rect">
          <a:avLst/>
        </a:prstGeom>
      </xdr:spPr>
    </xdr:pic>
    <xdr:clientData/>
  </xdr:twoCellAnchor>
  <xdr:twoCellAnchor>
    <xdr:from>
      <xdr:col>2</xdr:col>
      <xdr:colOff>0</xdr:colOff>
      <xdr:row>47</xdr:row>
      <xdr:rowOff>0</xdr:rowOff>
    </xdr:from>
    <xdr:to>
      <xdr:col>2</xdr:col>
      <xdr:colOff>1658620</xdr:colOff>
      <xdr:row>47</xdr:row>
      <xdr:rowOff>1085427</xdr:rowOff>
    </xdr:to>
    <xdr:pic>
      <xdr:nvPicPr>
        <xdr:cNvPr id="169" name="Slika 168">
          <a:extLst>
            <a:ext uri="{FF2B5EF4-FFF2-40B4-BE49-F238E27FC236}">
              <a16:creationId xmlns:a16="http://schemas.microsoft.com/office/drawing/2014/main" id="{C22979E0-AC7D-092C-F18C-7BA2580019BA}"/>
            </a:ext>
          </a:extLst>
        </xdr:cNvPr>
        <xdr:cNvPicPr>
          <a:picLocks noChangeAspect="1"/>
        </xdr:cNvPicPr>
      </xdr:nvPicPr>
      <xdr:blipFill>
        <a:blip xmlns:r="http://schemas.openxmlformats.org/officeDocument/2006/relationships" r:embed="rId181" cstate="screen">
          <a:extLst>
            <a:ext uri="{28A0092B-C50C-407E-A947-70E740481C1C}">
              <a14:useLocalDpi xmlns:a14="http://schemas.microsoft.com/office/drawing/2010/main"/>
            </a:ext>
          </a:extLst>
        </a:blip>
        <a:stretch>
          <a:fillRect/>
        </a:stretch>
      </xdr:blipFill>
      <xdr:spPr>
        <a:xfrm>
          <a:off x="1104900" y="47155100"/>
          <a:ext cx="1651000" cy="1100667"/>
        </a:xfrm>
        <a:prstGeom prst="rect">
          <a:avLst/>
        </a:prstGeom>
      </xdr:spPr>
    </xdr:pic>
    <xdr:clientData/>
  </xdr:twoCellAnchor>
  <xdr:twoCellAnchor>
    <xdr:from>
      <xdr:col>2</xdr:col>
      <xdr:colOff>0</xdr:colOff>
      <xdr:row>49</xdr:row>
      <xdr:rowOff>0</xdr:rowOff>
    </xdr:from>
    <xdr:to>
      <xdr:col>3</xdr:col>
      <xdr:colOff>0</xdr:colOff>
      <xdr:row>49</xdr:row>
      <xdr:rowOff>1125220</xdr:rowOff>
    </xdr:to>
    <xdr:pic>
      <xdr:nvPicPr>
        <xdr:cNvPr id="171" name="Slika 170">
          <a:extLst>
            <a:ext uri="{FF2B5EF4-FFF2-40B4-BE49-F238E27FC236}">
              <a16:creationId xmlns:a16="http://schemas.microsoft.com/office/drawing/2014/main" id="{C82C4288-DF94-B811-BABB-D65B054E9B0C}"/>
            </a:ext>
          </a:extLst>
        </xdr:cNvPr>
        <xdr:cNvPicPr>
          <a:picLocks noChangeAspect="1"/>
        </xdr:cNvPicPr>
      </xdr:nvPicPr>
      <xdr:blipFill>
        <a:blip xmlns:r="http://schemas.openxmlformats.org/officeDocument/2006/relationships" r:embed="rId182" cstate="screen">
          <a:extLst>
            <a:ext uri="{28A0092B-C50C-407E-A947-70E740481C1C}">
              <a14:useLocalDpi xmlns:a14="http://schemas.microsoft.com/office/drawing/2010/main"/>
            </a:ext>
          </a:extLst>
        </a:blip>
        <a:stretch>
          <a:fillRect/>
        </a:stretch>
      </xdr:blipFill>
      <xdr:spPr>
        <a:xfrm>
          <a:off x="1104900" y="49441100"/>
          <a:ext cx="1676400" cy="1117600"/>
        </a:xfrm>
        <a:prstGeom prst="rect">
          <a:avLst/>
        </a:prstGeom>
      </xdr:spPr>
    </xdr:pic>
    <xdr:clientData/>
  </xdr:twoCellAnchor>
  <xdr:twoCellAnchor>
    <xdr:from>
      <xdr:col>2</xdr:col>
      <xdr:colOff>25400</xdr:colOff>
      <xdr:row>51</xdr:row>
      <xdr:rowOff>38100</xdr:rowOff>
    </xdr:from>
    <xdr:to>
      <xdr:col>2</xdr:col>
      <xdr:colOff>1617980</xdr:colOff>
      <xdr:row>51</xdr:row>
      <xdr:rowOff>1104900</xdr:rowOff>
    </xdr:to>
    <xdr:pic>
      <xdr:nvPicPr>
        <xdr:cNvPr id="173" name="Slika 172">
          <a:extLst>
            <a:ext uri="{FF2B5EF4-FFF2-40B4-BE49-F238E27FC236}">
              <a16:creationId xmlns:a16="http://schemas.microsoft.com/office/drawing/2014/main" id="{77F00FAD-1099-FEB6-B14B-D8045614FF7A}"/>
            </a:ext>
          </a:extLst>
        </xdr:cNvPr>
        <xdr:cNvPicPr>
          <a:picLocks noChangeAspect="1"/>
        </xdr:cNvPicPr>
      </xdr:nvPicPr>
      <xdr:blipFill>
        <a:blip xmlns:r="http://schemas.openxmlformats.org/officeDocument/2006/relationships" r:embed="rId183" cstate="screen">
          <a:extLst>
            <a:ext uri="{28A0092B-C50C-407E-A947-70E740481C1C}">
              <a14:useLocalDpi xmlns:a14="http://schemas.microsoft.com/office/drawing/2010/main"/>
            </a:ext>
          </a:extLst>
        </a:blip>
        <a:stretch>
          <a:fillRect/>
        </a:stretch>
      </xdr:blipFill>
      <xdr:spPr>
        <a:xfrm>
          <a:off x="1130300" y="51765200"/>
          <a:ext cx="1600200" cy="1066800"/>
        </a:xfrm>
        <a:prstGeom prst="rect">
          <a:avLst/>
        </a:prstGeom>
      </xdr:spPr>
    </xdr:pic>
    <xdr:clientData/>
  </xdr:twoCellAnchor>
  <xdr:twoCellAnchor>
    <xdr:from>
      <xdr:col>2</xdr:col>
      <xdr:colOff>0</xdr:colOff>
      <xdr:row>53</xdr:row>
      <xdr:rowOff>0</xdr:rowOff>
    </xdr:from>
    <xdr:to>
      <xdr:col>2</xdr:col>
      <xdr:colOff>1657350</xdr:colOff>
      <xdr:row>53</xdr:row>
      <xdr:rowOff>1104900</xdr:rowOff>
    </xdr:to>
    <xdr:pic>
      <xdr:nvPicPr>
        <xdr:cNvPr id="176" name="Slika 175">
          <a:extLst>
            <a:ext uri="{FF2B5EF4-FFF2-40B4-BE49-F238E27FC236}">
              <a16:creationId xmlns:a16="http://schemas.microsoft.com/office/drawing/2014/main" id="{E3842DEA-F244-E4ED-C22B-1F93C5328B28}"/>
            </a:ext>
          </a:extLst>
        </xdr:cNvPr>
        <xdr:cNvPicPr>
          <a:picLocks noChangeAspect="1"/>
        </xdr:cNvPicPr>
      </xdr:nvPicPr>
      <xdr:blipFill>
        <a:blip xmlns:r="http://schemas.openxmlformats.org/officeDocument/2006/relationships" r:embed="rId184" cstate="screen">
          <a:extLst>
            <a:ext uri="{28A0092B-C50C-407E-A947-70E740481C1C}">
              <a14:useLocalDpi xmlns:a14="http://schemas.microsoft.com/office/drawing/2010/main"/>
            </a:ext>
          </a:extLst>
        </a:blip>
        <a:stretch>
          <a:fillRect/>
        </a:stretch>
      </xdr:blipFill>
      <xdr:spPr>
        <a:xfrm>
          <a:off x="1104900" y="54013100"/>
          <a:ext cx="1657350" cy="1104900"/>
        </a:xfrm>
        <a:prstGeom prst="rect">
          <a:avLst/>
        </a:prstGeom>
      </xdr:spPr>
    </xdr:pic>
    <xdr:clientData/>
  </xdr:twoCellAnchor>
  <xdr:twoCellAnchor>
    <xdr:from>
      <xdr:col>2</xdr:col>
      <xdr:colOff>0</xdr:colOff>
      <xdr:row>55</xdr:row>
      <xdr:rowOff>0</xdr:rowOff>
    </xdr:from>
    <xdr:to>
      <xdr:col>2</xdr:col>
      <xdr:colOff>1600200</xdr:colOff>
      <xdr:row>55</xdr:row>
      <xdr:rowOff>1066800</xdr:rowOff>
    </xdr:to>
    <xdr:pic>
      <xdr:nvPicPr>
        <xdr:cNvPr id="179" name="Slika 178">
          <a:extLst>
            <a:ext uri="{FF2B5EF4-FFF2-40B4-BE49-F238E27FC236}">
              <a16:creationId xmlns:a16="http://schemas.microsoft.com/office/drawing/2014/main" id="{6B1C724B-DB3E-247F-52B2-77FF17E1716C}"/>
            </a:ext>
          </a:extLst>
        </xdr:cNvPr>
        <xdr:cNvPicPr>
          <a:picLocks noChangeAspect="1"/>
        </xdr:cNvPicPr>
      </xdr:nvPicPr>
      <xdr:blipFill>
        <a:blip xmlns:r="http://schemas.openxmlformats.org/officeDocument/2006/relationships" r:embed="rId185" cstate="screen">
          <a:extLst>
            <a:ext uri="{28A0092B-C50C-407E-A947-70E740481C1C}">
              <a14:useLocalDpi xmlns:a14="http://schemas.microsoft.com/office/drawing/2010/main"/>
            </a:ext>
          </a:extLst>
        </a:blip>
        <a:stretch>
          <a:fillRect/>
        </a:stretch>
      </xdr:blipFill>
      <xdr:spPr>
        <a:xfrm>
          <a:off x="1104900" y="56299100"/>
          <a:ext cx="1600200" cy="1066800"/>
        </a:xfrm>
        <a:prstGeom prst="rect">
          <a:avLst/>
        </a:prstGeom>
      </xdr:spPr>
    </xdr:pic>
    <xdr:clientData/>
  </xdr:twoCellAnchor>
  <xdr:twoCellAnchor>
    <xdr:from>
      <xdr:col>2</xdr:col>
      <xdr:colOff>0</xdr:colOff>
      <xdr:row>57</xdr:row>
      <xdr:rowOff>0</xdr:rowOff>
    </xdr:from>
    <xdr:to>
      <xdr:col>2</xdr:col>
      <xdr:colOff>1657350</xdr:colOff>
      <xdr:row>57</xdr:row>
      <xdr:rowOff>1104900</xdr:rowOff>
    </xdr:to>
    <xdr:pic>
      <xdr:nvPicPr>
        <xdr:cNvPr id="181" name="Slika 180">
          <a:extLst>
            <a:ext uri="{FF2B5EF4-FFF2-40B4-BE49-F238E27FC236}">
              <a16:creationId xmlns:a16="http://schemas.microsoft.com/office/drawing/2014/main" id="{2331C657-80D0-3899-2CC8-0DA2FE006198}"/>
            </a:ext>
          </a:extLst>
        </xdr:cNvPr>
        <xdr:cNvPicPr>
          <a:picLocks noChangeAspect="1"/>
        </xdr:cNvPicPr>
      </xdr:nvPicPr>
      <xdr:blipFill>
        <a:blip xmlns:r="http://schemas.openxmlformats.org/officeDocument/2006/relationships" r:embed="rId186" cstate="screen">
          <a:extLst>
            <a:ext uri="{28A0092B-C50C-407E-A947-70E740481C1C}">
              <a14:useLocalDpi xmlns:a14="http://schemas.microsoft.com/office/drawing/2010/main"/>
            </a:ext>
          </a:extLst>
        </a:blip>
        <a:stretch>
          <a:fillRect/>
        </a:stretch>
      </xdr:blipFill>
      <xdr:spPr>
        <a:xfrm>
          <a:off x="1104900" y="58585100"/>
          <a:ext cx="1657350" cy="1104900"/>
        </a:xfrm>
        <a:prstGeom prst="rect">
          <a:avLst/>
        </a:prstGeom>
      </xdr:spPr>
    </xdr:pic>
    <xdr:clientData/>
  </xdr:twoCellAnchor>
  <xdr:twoCellAnchor>
    <xdr:from>
      <xdr:col>2</xdr:col>
      <xdr:colOff>0</xdr:colOff>
      <xdr:row>59</xdr:row>
      <xdr:rowOff>0</xdr:rowOff>
    </xdr:from>
    <xdr:to>
      <xdr:col>2</xdr:col>
      <xdr:colOff>1638300</xdr:colOff>
      <xdr:row>59</xdr:row>
      <xdr:rowOff>1084580</xdr:rowOff>
    </xdr:to>
    <xdr:pic>
      <xdr:nvPicPr>
        <xdr:cNvPr id="183" name="Slika 182">
          <a:extLst>
            <a:ext uri="{FF2B5EF4-FFF2-40B4-BE49-F238E27FC236}">
              <a16:creationId xmlns:a16="http://schemas.microsoft.com/office/drawing/2014/main" id="{16CB14F5-836B-AA8C-5A4D-C4375DBDD4ED}"/>
            </a:ext>
          </a:extLst>
        </xdr:cNvPr>
        <xdr:cNvPicPr>
          <a:picLocks noChangeAspect="1"/>
        </xdr:cNvPicPr>
      </xdr:nvPicPr>
      <xdr:blipFill>
        <a:blip xmlns:r="http://schemas.openxmlformats.org/officeDocument/2006/relationships" r:embed="rId187" cstate="screen">
          <a:extLst>
            <a:ext uri="{28A0092B-C50C-407E-A947-70E740481C1C}">
              <a14:useLocalDpi xmlns:a14="http://schemas.microsoft.com/office/drawing/2010/main"/>
            </a:ext>
          </a:extLst>
        </a:blip>
        <a:stretch>
          <a:fillRect/>
        </a:stretch>
      </xdr:blipFill>
      <xdr:spPr>
        <a:xfrm>
          <a:off x="1104900" y="60871100"/>
          <a:ext cx="1638300" cy="1092200"/>
        </a:xfrm>
        <a:prstGeom prst="rect">
          <a:avLst/>
        </a:prstGeom>
      </xdr:spPr>
    </xdr:pic>
    <xdr:clientData/>
  </xdr:twoCellAnchor>
  <xdr:twoCellAnchor>
    <xdr:from>
      <xdr:col>2</xdr:col>
      <xdr:colOff>25400</xdr:colOff>
      <xdr:row>61</xdr:row>
      <xdr:rowOff>38100</xdr:rowOff>
    </xdr:from>
    <xdr:to>
      <xdr:col>2</xdr:col>
      <xdr:colOff>1656080</xdr:colOff>
      <xdr:row>61</xdr:row>
      <xdr:rowOff>1122680</xdr:rowOff>
    </xdr:to>
    <xdr:pic>
      <xdr:nvPicPr>
        <xdr:cNvPr id="185" name="Slika 184">
          <a:extLst>
            <a:ext uri="{FF2B5EF4-FFF2-40B4-BE49-F238E27FC236}">
              <a16:creationId xmlns:a16="http://schemas.microsoft.com/office/drawing/2014/main" id="{EB318DDE-0476-2C2A-A1EB-4AF1FC184EE3}"/>
            </a:ext>
          </a:extLst>
        </xdr:cNvPr>
        <xdr:cNvPicPr>
          <a:picLocks noChangeAspect="1"/>
        </xdr:cNvPicPr>
      </xdr:nvPicPr>
      <xdr:blipFill>
        <a:blip xmlns:r="http://schemas.openxmlformats.org/officeDocument/2006/relationships" r:embed="rId188" cstate="screen">
          <a:extLst>
            <a:ext uri="{28A0092B-C50C-407E-A947-70E740481C1C}">
              <a14:useLocalDpi xmlns:a14="http://schemas.microsoft.com/office/drawing/2010/main"/>
            </a:ext>
          </a:extLst>
        </a:blip>
        <a:stretch>
          <a:fillRect/>
        </a:stretch>
      </xdr:blipFill>
      <xdr:spPr>
        <a:xfrm>
          <a:off x="1130300" y="63195200"/>
          <a:ext cx="1638300" cy="1092200"/>
        </a:xfrm>
        <a:prstGeom prst="rect">
          <a:avLst/>
        </a:prstGeom>
      </xdr:spPr>
    </xdr:pic>
    <xdr:clientData/>
  </xdr:twoCellAnchor>
  <xdr:twoCellAnchor>
    <xdr:from>
      <xdr:col>2</xdr:col>
      <xdr:colOff>0</xdr:colOff>
      <xdr:row>63</xdr:row>
      <xdr:rowOff>0</xdr:rowOff>
    </xdr:from>
    <xdr:to>
      <xdr:col>2</xdr:col>
      <xdr:colOff>1600200</xdr:colOff>
      <xdr:row>63</xdr:row>
      <xdr:rowOff>1066800</xdr:rowOff>
    </xdr:to>
    <xdr:pic>
      <xdr:nvPicPr>
        <xdr:cNvPr id="187" name="Slika 186">
          <a:extLst>
            <a:ext uri="{FF2B5EF4-FFF2-40B4-BE49-F238E27FC236}">
              <a16:creationId xmlns:a16="http://schemas.microsoft.com/office/drawing/2014/main" id="{5CB2602B-0F62-9C3A-9CD9-834722E92A3D}"/>
            </a:ext>
          </a:extLst>
        </xdr:cNvPr>
        <xdr:cNvPicPr>
          <a:picLocks noChangeAspect="1"/>
        </xdr:cNvPicPr>
      </xdr:nvPicPr>
      <xdr:blipFill>
        <a:blip xmlns:r="http://schemas.openxmlformats.org/officeDocument/2006/relationships" r:embed="rId189" cstate="screen">
          <a:extLst>
            <a:ext uri="{28A0092B-C50C-407E-A947-70E740481C1C}">
              <a14:useLocalDpi xmlns:a14="http://schemas.microsoft.com/office/drawing/2010/main"/>
            </a:ext>
          </a:extLst>
        </a:blip>
        <a:stretch>
          <a:fillRect/>
        </a:stretch>
      </xdr:blipFill>
      <xdr:spPr>
        <a:xfrm>
          <a:off x="1104900" y="65443100"/>
          <a:ext cx="1600200" cy="1066800"/>
        </a:xfrm>
        <a:prstGeom prst="rect">
          <a:avLst/>
        </a:prstGeom>
      </xdr:spPr>
    </xdr:pic>
    <xdr:clientData/>
  </xdr:twoCellAnchor>
  <xdr:twoCellAnchor>
    <xdr:from>
      <xdr:col>2</xdr:col>
      <xdr:colOff>0</xdr:colOff>
      <xdr:row>65</xdr:row>
      <xdr:rowOff>0</xdr:rowOff>
    </xdr:from>
    <xdr:to>
      <xdr:col>2</xdr:col>
      <xdr:colOff>1581150</xdr:colOff>
      <xdr:row>65</xdr:row>
      <xdr:rowOff>1046480</xdr:rowOff>
    </xdr:to>
    <xdr:pic>
      <xdr:nvPicPr>
        <xdr:cNvPr id="189" name="Slika 188">
          <a:extLst>
            <a:ext uri="{FF2B5EF4-FFF2-40B4-BE49-F238E27FC236}">
              <a16:creationId xmlns:a16="http://schemas.microsoft.com/office/drawing/2014/main" id="{7A151AB8-B41F-4DA1-449F-E93ED663A5AB}"/>
            </a:ext>
          </a:extLst>
        </xdr:cNvPr>
        <xdr:cNvPicPr>
          <a:picLocks noChangeAspect="1"/>
        </xdr:cNvPicPr>
      </xdr:nvPicPr>
      <xdr:blipFill>
        <a:blip xmlns:r="http://schemas.openxmlformats.org/officeDocument/2006/relationships" r:embed="rId190" cstate="screen">
          <a:extLst>
            <a:ext uri="{28A0092B-C50C-407E-A947-70E740481C1C}">
              <a14:useLocalDpi xmlns:a14="http://schemas.microsoft.com/office/drawing/2010/main"/>
            </a:ext>
          </a:extLst>
        </a:blip>
        <a:stretch>
          <a:fillRect/>
        </a:stretch>
      </xdr:blipFill>
      <xdr:spPr>
        <a:xfrm>
          <a:off x="1104900" y="67729100"/>
          <a:ext cx="1581150" cy="1054100"/>
        </a:xfrm>
        <a:prstGeom prst="rect">
          <a:avLst/>
        </a:prstGeom>
      </xdr:spPr>
    </xdr:pic>
    <xdr:clientData/>
  </xdr:twoCellAnchor>
  <xdr:twoCellAnchor>
    <xdr:from>
      <xdr:col>2</xdr:col>
      <xdr:colOff>0</xdr:colOff>
      <xdr:row>67</xdr:row>
      <xdr:rowOff>0</xdr:rowOff>
    </xdr:from>
    <xdr:to>
      <xdr:col>2</xdr:col>
      <xdr:colOff>1619250</xdr:colOff>
      <xdr:row>67</xdr:row>
      <xdr:rowOff>1087120</xdr:rowOff>
    </xdr:to>
    <xdr:pic>
      <xdr:nvPicPr>
        <xdr:cNvPr id="191" name="Slika 190">
          <a:extLst>
            <a:ext uri="{FF2B5EF4-FFF2-40B4-BE49-F238E27FC236}">
              <a16:creationId xmlns:a16="http://schemas.microsoft.com/office/drawing/2014/main" id="{560074BF-2142-3ED6-3F17-0F58610D6504}"/>
            </a:ext>
          </a:extLst>
        </xdr:cNvPr>
        <xdr:cNvPicPr>
          <a:picLocks noChangeAspect="1"/>
        </xdr:cNvPicPr>
      </xdr:nvPicPr>
      <xdr:blipFill>
        <a:blip xmlns:r="http://schemas.openxmlformats.org/officeDocument/2006/relationships" r:embed="rId191" cstate="screen">
          <a:extLst>
            <a:ext uri="{28A0092B-C50C-407E-A947-70E740481C1C}">
              <a14:useLocalDpi xmlns:a14="http://schemas.microsoft.com/office/drawing/2010/main"/>
            </a:ext>
          </a:extLst>
        </a:blip>
        <a:stretch>
          <a:fillRect/>
        </a:stretch>
      </xdr:blipFill>
      <xdr:spPr>
        <a:xfrm>
          <a:off x="1104900" y="70015100"/>
          <a:ext cx="1619250" cy="1079500"/>
        </a:xfrm>
        <a:prstGeom prst="rect">
          <a:avLst/>
        </a:prstGeom>
      </xdr:spPr>
    </xdr:pic>
    <xdr:clientData/>
  </xdr:twoCellAnchor>
  <xdr:twoCellAnchor>
    <xdr:from>
      <xdr:col>2</xdr:col>
      <xdr:colOff>0</xdr:colOff>
      <xdr:row>69</xdr:row>
      <xdr:rowOff>0</xdr:rowOff>
    </xdr:from>
    <xdr:to>
      <xdr:col>2</xdr:col>
      <xdr:colOff>1638300</xdr:colOff>
      <xdr:row>69</xdr:row>
      <xdr:rowOff>1084580</xdr:rowOff>
    </xdr:to>
    <xdr:pic>
      <xdr:nvPicPr>
        <xdr:cNvPr id="193" name="Slika 192">
          <a:extLst>
            <a:ext uri="{FF2B5EF4-FFF2-40B4-BE49-F238E27FC236}">
              <a16:creationId xmlns:a16="http://schemas.microsoft.com/office/drawing/2014/main" id="{BF01504B-CDAC-F72C-C394-1C0E49E83742}"/>
            </a:ext>
          </a:extLst>
        </xdr:cNvPr>
        <xdr:cNvPicPr>
          <a:picLocks noChangeAspect="1"/>
        </xdr:cNvPicPr>
      </xdr:nvPicPr>
      <xdr:blipFill>
        <a:blip xmlns:r="http://schemas.openxmlformats.org/officeDocument/2006/relationships" r:embed="rId192" cstate="screen">
          <a:extLst>
            <a:ext uri="{28A0092B-C50C-407E-A947-70E740481C1C}">
              <a14:useLocalDpi xmlns:a14="http://schemas.microsoft.com/office/drawing/2010/main"/>
            </a:ext>
          </a:extLst>
        </a:blip>
        <a:stretch>
          <a:fillRect/>
        </a:stretch>
      </xdr:blipFill>
      <xdr:spPr>
        <a:xfrm>
          <a:off x="1104900" y="72301100"/>
          <a:ext cx="1638300" cy="1092200"/>
        </a:xfrm>
        <a:prstGeom prst="rect">
          <a:avLst/>
        </a:prstGeom>
      </xdr:spPr>
    </xdr:pic>
    <xdr:clientData/>
  </xdr:twoCellAnchor>
  <xdr:twoCellAnchor>
    <xdr:from>
      <xdr:col>2</xdr:col>
      <xdr:colOff>0</xdr:colOff>
      <xdr:row>71</xdr:row>
      <xdr:rowOff>0</xdr:rowOff>
    </xdr:from>
    <xdr:to>
      <xdr:col>2</xdr:col>
      <xdr:colOff>1600200</xdr:colOff>
      <xdr:row>71</xdr:row>
      <xdr:rowOff>1066800</xdr:rowOff>
    </xdr:to>
    <xdr:pic>
      <xdr:nvPicPr>
        <xdr:cNvPr id="195" name="Slika 194">
          <a:extLst>
            <a:ext uri="{FF2B5EF4-FFF2-40B4-BE49-F238E27FC236}">
              <a16:creationId xmlns:a16="http://schemas.microsoft.com/office/drawing/2014/main" id="{72C4040B-3F9C-AFDA-5AB4-D83861872B04}"/>
            </a:ext>
          </a:extLst>
        </xdr:cNvPr>
        <xdr:cNvPicPr>
          <a:picLocks noChangeAspect="1"/>
        </xdr:cNvPicPr>
      </xdr:nvPicPr>
      <xdr:blipFill>
        <a:blip xmlns:r="http://schemas.openxmlformats.org/officeDocument/2006/relationships" r:embed="rId193" cstate="screen">
          <a:extLst>
            <a:ext uri="{28A0092B-C50C-407E-A947-70E740481C1C}">
              <a14:useLocalDpi xmlns:a14="http://schemas.microsoft.com/office/drawing/2010/main"/>
            </a:ext>
          </a:extLst>
        </a:blip>
        <a:stretch>
          <a:fillRect/>
        </a:stretch>
      </xdr:blipFill>
      <xdr:spPr>
        <a:xfrm>
          <a:off x="1104900" y="74587100"/>
          <a:ext cx="1600200" cy="1066800"/>
        </a:xfrm>
        <a:prstGeom prst="rect">
          <a:avLst/>
        </a:prstGeom>
      </xdr:spPr>
    </xdr:pic>
    <xdr:clientData/>
  </xdr:twoCellAnchor>
  <xdr:twoCellAnchor>
    <xdr:from>
      <xdr:col>2</xdr:col>
      <xdr:colOff>0</xdr:colOff>
      <xdr:row>73</xdr:row>
      <xdr:rowOff>0</xdr:rowOff>
    </xdr:from>
    <xdr:to>
      <xdr:col>3</xdr:col>
      <xdr:colOff>19223</xdr:colOff>
      <xdr:row>73</xdr:row>
      <xdr:rowOff>1122680</xdr:rowOff>
    </xdr:to>
    <xdr:pic>
      <xdr:nvPicPr>
        <xdr:cNvPr id="197" name="Slika 196">
          <a:extLst>
            <a:ext uri="{FF2B5EF4-FFF2-40B4-BE49-F238E27FC236}">
              <a16:creationId xmlns:a16="http://schemas.microsoft.com/office/drawing/2014/main" id="{88B2113D-A0CC-07C4-BF70-53FD8100C192}"/>
            </a:ext>
          </a:extLst>
        </xdr:cNvPr>
        <xdr:cNvPicPr>
          <a:picLocks noChangeAspect="1"/>
        </xdr:cNvPicPr>
      </xdr:nvPicPr>
      <xdr:blipFill>
        <a:blip xmlns:r="http://schemas.openxmlformats.org/officeDocument/2006/relationships" r:embed="rId194" cstate="screen">
          <a:extLst>
            <a:ext uri="{28A0092B-C50C-407E-A947-70E740481C1C}">
              <a14:useLocalDpi xmlns:a14="http://schemas.microsoft.com/office/drawing/2010/main"/>
            </a:ext>
          </a:extLst>
        </a:blip>
        <a:stretch>
          <a:fillRect/>
        </a:stretch>
      </xdr:blipFill>
      <xdr:spPr>
        <a:xfrm>
          <a:off x="1104900" y="76873100"/>
          <a:ext cx="1695623" cy="1130300"/>
        </a:xfrm>
        <a:prstGeom prst="rect">
          <a:avLst/>
        </a:prstGeom>
      </xdr:spPr>
    </xdr:pic>
    <xdr:clientData/>
  </xdr:twoCellAnchor>
  <xdr:twoCellAnchor>
    <xdr:from>
      <xdr:col>2</xdr:col>
      <xdr:colOff>177801</xdr:colOff>
      <xdr:row>75</xdr:row>
      <xdr:rowOff>0</xdr:rowOff>
    </xdr:from>
    <xdr:to>
      <xdr:col>2</xdr:col>
      <xdr:colOff>1579881</xdr:colOff>
      <xdr:row>75</xdr:row>
      <xdr:rowOff>1125220</xdr:rowOff>
    </xdr:to>
    <xdr:pic>
      <xdr:nvPicPr>
        <xdr:cNvPr id="199" name="Slika 198">
          <a:extLst>
            <a:ext uri="{FF2B5EF4-FFF2-40B4-BE49-F238E27FC236}">
              <a16:creationId xmlns:a16="http://schemas.microsoft.com/office/drawing/2014/main" id="{CC6E8E23-9579-1CF3-4102-660A883BA266}"/>
            </a:ext>
          </a:extLst>
        </xdr:cNvPr>
        <xdr:cNvPicPr>
          <a:picLocks noChangeAspect="1"/>
        </xdr:cNvPicPr>
      </xdr:nvPicPr>
      <xdr:blipFill rotWithShape="1">
        <a:blip xmlns:r="http://schemas.openxmlformats.org/officeDocument/2006/relationships" r:embed="rId195" cstate="screen">
          <a:extLst>
            <a:ext uri="{28A0092B-C50C-407E-A947-70E740481C1C}">
              <a14:useLocalDpi xmlns:a14="http://schemas.microsoft.com/office/drawing/2010/main"/>
            </a:ext>
          </a:extLst>
        </a:blip>
        <a:srcRect/>
        <a:stretch/>
      </xdr:blipFill>
      <xdr:spPr>
        <a:xfrm>
          <a:off x="1282701" y="79159100"/>
          <a:ext cx="1409700" cy="1117600"/>
        </a:xfrm>
        <a:prstGeom prst="rect">
          <a:avLst/>
        </a:prstGeom>
      </xdr:spPr>
    </xdr:pic>
    <xdr:clientData/>
  </xdr:twoCellAnchor>
  <xdr:twoCellAnchor>
    <xdr:from>
      <xdr:col>2</xdr:col>
      <xdr:colOff>0</xdr:colOff>
      <xdr:row>77</xdr:row>
      <xdr:rowOff>0</xdr:rowOff>
    </xdr:from>
    <xdr:to>
      <xdr:col>2</xdr:col>
      <xdr:colOff>1600200</xdr:colOff>
      <xdr:row>77</xdr:row>
      <xdr:rowOff>1066800</xdr:rowOff>
    </xdr:to>
    <xdr:pic>
      <xdr:nvPicPr>
        <xdr:cNvPr id="201" name="Slika 200">
          <a:extLst>
            <a:ext uri="{FF2B5EF4-FFF2-40B4-BE49-F238E27FC236}">
              <a16:creationId xmlns:a16="http://schemas.microsoft.com/office/drawing/2014/main" id="{00CBE172-3873-2826-5029-E4B5B03BFAA8}"/>
            </a:ext>
          </a:extLst>
        </xdr:cNvPr>
        <xdr:cNvPicPr>
          <a:picLocks noChangeAspect="1"/>
        </xdr:cNvPicPr>
      </xdr:nvPicPr>
      <xdr:blipFill>
        <a:blip xmlns:r="http://schemas.openxmlformats.org/officeDocument/2006/relationships" r:embed="rId196" cstate="screen">
          <a:extLst>
            <a:ext uri="{28A0092B-C50C-407E-A947-70E740481C1C}">
              <a14:useLocalDpi xmlns:a14="http://schemas.microsoft.com/office/drawing/2010/main"/>
            </a:ext>
          </a:extLst>
        </a:blip>
        <a:stretch>
          <a:fillRect/>
        </a:stretch>
      </xdr:blipFill>
      <xdr:spPr>
        <a:xfrm>
          <a:off x="1104900" y="81445100"/>
          <a:ext cx="1600200" cy="1066800"/>
        </a:xfrm>
        <a:prstGeom prst="rect">
          <a:avLst/>
        </a:prstGeom>
      </xdr:spPr>
    </xdr:pic>
    <xdr:clientData/>
  </xdr:twoCellAnchor>
  <xdr:twoCellAnchor>
    <xdr:from>
      <xdr:col>1</xdr:col>
      <xdr:colOff>215900</xdr:colOff>
      <xdr:row>79</xdr:row>
      <xdr:rowOff>0</xdr:rowOff>
    </xdr:from>
    <xdr:to>
      <xdr:col>2</xdr:col>
      <xdr:colOff>1654175</xdr:colOff>
      <xdr:row>79</xdr:row>
      <xdr:rowOff>1122680</xdr:rowOff>
    </xdr:to>
    <xdr:pic>
      <xdr:nvPicPr>
        <xdr:cNvPr id="203" name="Slika 202">
          <a:extLst>
            <a:ext uri="{FF2B5EF4-FFF2-40B4-BE49-F238E27FC236}">
              <a16:creationId xmlns:a16="http://schemas.microsoft.com/office/drawing/2014/main" id="{50D55BFA-3CEB-D185-8516-8E818064F2D5}"/>
            </a:ext>
          </a:extLst>
        </xdr:cNvPr>
        <xdr:cNvPicPr>
          <a:picLocks noChangeAspect="1"/>
        </xdr:cNvPicPr>
      </xdr:nvPicPr>
      <xdr:blipFill>
        <a:blip xmlns:r="http://schemas.openxmlformats.org/officeDocument/2006/relationships" r:embed="rId197" cstate="screen">
          <a:extLst>
            <a:ext uri="{28A0092B-C50C-407E-A947-70E740481C1C}">
              <a14:useLocalDpi xmlns:a14="http://schemas.microsoft.com/office/drawing/2010/main"/>
            </a:ext>
          </a:extLst>
        </a:blip>
        <a:stretch>
          <a:fillRect/>
        </a:stretch>
      </xdr:blipFill>
      <xdr:spPr>
        <a:xfrm>
          <a:off x="1054100" y="83731100"/>
          <a:ext cx="1695450" cy="1130300"/>
        </a:xfrm>
        <a:prstGeom prst="rect">
          <a:avLst/>
        </a:prstGeom>
      </xdr:spPr>
    </xdr:pic>
    <xdr:clientData/>
  </xdr:twoCellAnchor>
  <xdr:twoCellAnchor>
    <xdr:from>
      <xdr:col>2</xdr:col>
      <xdr:colOff>0</xdr:colOff>
      <xdr:row>82</xdr:row>
      <xdr:rowOff>0</xdr:rowOff>
    </xdr:from>
    <xdr:to>
      <xdr:col>2</xdr:col>
      <xdr:colOff>1619250</xdr:colOff>
      <xdr:row>82</xdr:row>
      <xdr:rowOff>1087120</xdr:rowOff>
    </xdr:to>
    <xdr:pic>
      <xdr:nvPicPr>
        <xdr:cNvPr id="205" name="Slika 204">
          <a:extLst>
            <a:ext uri="{FF2B5EF4-FFF2-40B4-BE49-F238E27FC236}">
              <a16:creationId xmlns:a16="http://schemas.microsoft.com/office/drawing/2014/main" id="{47F6CAD0-8295-FB3A-092C-80D3CD9192CC}"/>
            </a:ext>
          </a:extLst>
        </xdr:cNvPr>
        <xdr:cNvPicPr>
          <a:picLocks noChangeAspect="1"/>
        </xdr:cNvPicPr>
      </xdr:nvPicPr>
      <xdr:blipFill>
        <a:blip xmlns:r="http://schemas.openxmlformats.org/officeDocument/2006/relationships" r:embed="rId198" cstate="screen">
          <a:extLst>
            <a:ext uri="{28A0092B-C50C-407E-A947-70E740481C1C}">
              <a14:useLocalDpi xmlns:a14="http://schemas.microsoft.com/office/drawing/2010/main"/>
            </a:ext>
          </a:extLst>
        </a:blip>
        <a:stretch>
          <a:fillRect/>
        </a:stretch>
      </xdr:blipFill>
      <xdr:spPr>
        <a:xfrm>
          <a:off x="1104900" y="86652100"/>
          <a:ext cx="1619250" cy="1079500"/>
        </a:xfrm>
        <a:prstGeom prst="rect">
          <a:avLst/>
        </a:prstGeom>
      </xdr:spPr>
    </xdr:pic>
    <xdr:clientData/>
  </xdr:twoCellAnchor>
  <xdr:twoCellAnchor>
    <xdr:from>
      <xdr:col>1</xdr:col>
      <xdr:colOff>215900</xdr:colOff>
      <xdr:row>83</xdr:row>
      <xdr:rowOff>1117600</xdr:rowOff>
    </xdr:from>
    <xdr:to>
      <xdr:col>2</xdr:col>
      <xdr:colOff>1656080</xdr:colOff>
      <xdr:row>84</xdr:row>
      <xdr:rowOff>1125220</xdr:rowOff>
    </xdr:to>
    <xdr:pic>
      <xdr:nvPicPr>
        <xdr:cNvPr id="207" name="Slika 206">
          <a:extLst>
            <a:ext uri="{FF2B5EF4-FFF2-40B4-BE49-F238E27FC236}">
              <a16:creationId xmlns:a16="http://schemas.microsoft.com/office/drawing/2014/main" id="{4E5BA721-D701-EDDE-218E-BD113F234649}"/>
            </a:ext>
          </a:extLst>
        </xdr:cNvPr>
        <xdr:cNvPicPr>
          <a:picLocks noChangeAspect="1"/>
        </xdr:cNvPicPr>
      </xdr:nvPicPr>
      <xdr:blipFill>
        <a:blip xmlns:r="http://schemas.openxmlformats.org/officeDocument/2006/relationships" r:embed="rId199" cstate="screen">
          <a:extLst>
            <a:ext uri="{28A0092B-C50C-407E-A947-70E740481C1C}">
              <a14:useLocalDpi xmlns:a14="http://schemas.microsoft.com/office/drawing/2010/main"/>
            </a:ext>
          </a:extLst>
        </a:blip>
        <a:stretch>
          <a:fillRect/>
        </a:stretch>
      </xdr:blipFill>
      <xdr:spPr>
        <a:xfrm>
          <a:off x="1054100" y="88912700"/>
          <a:ext cx="1714500" cy="1143000"/>
        </a:xfrm>
        <a:prstGeom prst="rect">
          <a:avLst/>
        </a:prstGeom>
      </xdr:spPr>
    </xdr:pic>
    <xdr:clientData/>
  </xdr:twoCellAnchor>
  <xdr:twoCellAnchor>
    <xdr:from>
      <xdr:col>2</xdr:col>
      <xdr:colOff>0</xdr:colOff>
      <xdr:row>86</xdr:row>
      <xdr:rowOff>0</xdr:rowOff>
    </xdr:from>
    <xdr:to>
      <xdr:col>2</xdr:col>
      <xdr:colOff>1619250</xdr:colOff>
      <xdr:row>86</xdr:row>
      <xdr:rowOff>1087120</xdr:rowOff>
    </xdr:to>
    <xdr:pic>
      <xdr:nvPicPr>
        <xdr:cNvPr id="209" name="Slika 208">
          <a:extLst>
            <a:ext uri="{FF2B5EF4-FFF2-40B4-BE49-F238E27FC236}">
              <a16:creationId xmlns:a16="http://schemas.microsoft.com/office/drawing/2014/main" id="{D1139560-3139-3DFB-F619-40DF8649198F}"/>
            </a:ext>
          </a:extLst>
        </xdr:cNvPr>
        <xdr:cNvPicPr>
          <a:picLocks noChangeAspect="1"/>
        </xdr:cNvPicPr>
      </xdr:nvPicPr>
      <xdr:blipFill>
        <a:blip xmlns:r="http://schemas.openxmlformats.org/officeDocument/2006/relationships" r:embed="rId200" cstate="screen">
          <a:extLst>
            <a:ext uri="{28A0092B-C50C-407E-A947-70E740481C1C}">
              <a14:useLocalDpi xmlns:a14="http://schemas.microsoft.com/office/drawing/2010/main"/>
            </a:ext>
          </a:extLst>
        </a:blip>
        <a:stretch>
          <a:fillRect/>
        </a:stretch>
      </xdr:blipFill>
      <xdr:spPr>
        <a:xfrm>
          <a:off x="1104900" y="91224100"/>
          <a:ext cx="1619250" cy="1079500"/>
        </a:xfrm>
        <a:prstGeom prst="rect">
          <a:avLst/>
        </a:prstGeom>
      </xdr:spPr>
    </xdr:pic>
    <xdr:clientData/>
  </xdr:twoCellAnchor>
  <xdr:twoCellAnchor>
    <xdr:from>
      <xdr:col>2</xdr:col>
      <xdr:colOff>0</xdr:colOff>
      <xdr:row>88</xdr:row>
      <xdr:rowOff>0</xdr:rowOff>
    </xdr:from>
    <xdr:to>
      <xdr:col>3</xdr:col>
      <xdr:colOff>0</xdr:colOff>
      <xdr:row>88</xdr:row>
      <xdr:rowOff>1125220</xdr:rowOff>
    </xdr:to>
    <xdr:pic>
      <xdr:nvPicPr>
        <xdr:cNvPr id="211" name="Slika 210">
          <a:extLst>
            <a:ext uri="{FF2B5EF4-FFF2-40B4-BE49-F238E27FC236}">
              <a16:creationId xmlns:a16="http://schemas.microsoft.com/office/drawing/2014/main" id="{15ACD3B8-A332-ACF6-776F-59EC6BF7A763}"/>
            </a:ext>
          </a:extLst>
        </xdr:cNvPr>
        <xdr:cNvPicPr>
          <a:picLocks noChangeAspect="1"/>
        </xdr:cNvPicPr>
      </xdr:nvPicPr>
      <xdr:blipFill>
        <a:blip xmlns:r="http://schemas.openxmlformats.org/officeDocument/2006/relationships" r:embed="rId201" cstate="screen">
          <a:extLst>
            <a:ext uri="{28A0092B-C50C-407E-A947-70E740481C1C}">
              <a14:useLocalDpi xmlns:a14="http://schemas.microsoft.com/office/drawing/2010/main"/>
            </a:ext>
          </a:extLst>
        </a:blip>
        <a:stretch>
          <a:fillRect/>
        </a:stretch>
      </xdr:blipFill>
      <xdr:spPr>
        <a:xfrm>
          <a:off x="1104900" y="93510100"/>
          <a:ext cx="1676400" cy="1117600"/>
        </a:xfrm>
        <a:prstGeom prst="rect">
          <a:avLst/>
        </a:prstGeom>
      </xdr:spPr>
    </xdr:pic>
    <xdr:clientData/>
  </xdr:twoCellAnchor>
  <xdr:twoCellAnchor>
    <xdr:from>
      <xdr:col>2</xdr:col>
      <xdr:colOff>0</xdr:colOff>
      <xdr:row>90</xdr:row>
      <xdr:rowOff>0</xdr:rowOff>
    </xdr:from>
    <xdr:to>
      <xdr:col>2</xdr:col>
      <xdr:colOff>1619250</xdr:colOff>
      <xdr:row>90</xdr:row>
      <xdr:rowOff>1087120</xdr:rowOff>
    </xdr:to>
    <xdr:pic>
      <xdr:nvPicPr>
        <xdr:cNvPr id="213" name="Slika 212">
          <a:extLst>
            <a:ext uri="{FF2B5EF4-FFF2-40B4-BE49-F238E27FC236}">
              <a16:creationId xmlns:a16="http://schemas.microsoft.com/office/drawing/2014/main" id="{710F5ECA-5909-86FE-794C-DA0164813389}"/>
            </a:ext>
          </a:extLst>
        </xdr:cNvPr>
        <xdr:cNvPicPr>
          <a:picLocks noChangeAspect="1"/>
        </xdr:cNvPicPr>
      </xdr:nvPicPr>
      <xdr:blipFill>
        <a:blip xmlns:r="http://schemas.openxmlformats.org/officeDocument/2006/relationships" r:embed="rId202" cstate="screen">
          <a:extLst>
            <a:ext uri="{28A0092B-C50C-407E-A947-70E740481C1C}">
              <a14:useLocalDpi xmlns:a14="http://schemas.microsoft.com/office/drawing/2010/main"/>
            </a:ext>
          </a:extLst>
        </a:blip>
        <a:stretch>
          <a:fillRect/>
        </a:stretch>
      </xdr:blipFill>
      <xdr:spPr>
        <a:xfrm>
          <a:off x="1104900" y="95796100"/>
          <a:ext cx="1619250" cy="1079500"/>
        </a:xfrm>
        <a:prstGeom prst="rect">
          <a:avLst/>
        </a:prstGeom>
      </xdr:spPr>
    </xdr:pic>
    <xdr:clientData/>
  </xdr:twoCellAnchor>
  <xdr:twoCellAnchor>
    <xdr:from>
      <xdr:col>2</xdr:col>
      <xdr:colOff>0</xdr:colOff>
      <xdr:row>92</xdr:row>
      <xdr:rowOff>0</xdr:rowOff>
    </xdr:from>
    <xdr:to>
      <xdr:col>3</xdr:col>
      <xdr:colOff>0</xdr:colOff>
      <xdr:row>92</xdr:row>
      <xdr:rowOff>1125220</xdr:rowOff>
    </xdr:to>
    <xdr:pic>
      <xdr:nvPicPr>
        <xdr:cNvPr id="219" name="Slika 218">
          <a:extLst>
            <a:ext uri="{FF2B5EF4-FFF2-40B4-BE49-F238E27FC236}">
              <a16:creationId xmlns:a16="http://schemas.microsoft.com/office/drawing/2014/main" id="{1611D42A-D7D5-5934-8D21-7E3717805F3F}"/>
            </a:ext>
          </a:extLst>
        </xdr:cNvPr>
        <xdr:cNvPicPr>
          <a:picLocks noChangeAspect="1"/>
        </xdr:cNvPicPr>
      </xdr:nvPicPr>
      <xdr:blipFill>
        <a:blip xmlns:r="http://schemas.openxmlformats.org/officeDocument/2006/relationships" r:embed="rId203" cstate="screen">
          <a:extLst>
            <a:ext uri="{28A0092B-C50C-407E-A947-70E740481C1C}">
              <a14:useLocalDpi xmlns:a14="http://schemas.microsoft.com/office/drawing/2010/main"/>
            </a:ext>
          </a:extLst>
        </a:blip>
        <a:stretch>
          <a:fillRect/>
        </a:stretch>
      </xdr:blipFill>
      <xdr:spPr>
        <a:xfrm>
          <a:off x="1104900" y="98082100"/>
          <a:ext cx="1676400" cy="1117600"/>
        </a:xfrm>
        <a:prstGeom prst="rect">
          <a:avLst/>
        </a:prstGeom>
      </xdr:spPr>
    </xdr:pic>
    <xdr:clientData/>
  </xdr:twoCellAnchor>
  <xdr:twoCellAnchor>
    <xdr:from>
      <xdr:col>2</xdr:col>
      <xdr:colOff>0</xdr:colOff>
      <xdr:row>94</xdr:row>
      <xdr:rowOff>0</xdr:rowOff>
    </xdr:from>
    <xdr:to>
      <xdr:col>2</xdr:col>
      <xdr:colOff>1600200</xdr:colOff>
      <xdr:row>94</xdr:row>
      <xdr:rowOff>1066800</xdr:rowOff>
    </xdr:to>
    <xdr:pic>
      <xdr:nvPicPr>
        <xdr:cNvPr id="222" name="Slika 221">
          <a:extLst>
            <a:ext uri="{FF2B5EF4-FFF2-40B4-BE49-F238E27FC236}">
              <a16:creationId xmlns:a16="http://schemas.microsoft.com/office/drawing/2014/main" id="{274A2C29-E128-4C51-4FDE-DA30624EAAC7}"/>
            </a:ext>
          </a:extLst>
        </xdr:cNvPr>
        <xdr:cNvPicPr>
          <a:picLocks noChangeAspect="1"/>
        </xdr:cNvPicPr>
      </xdr:nvPicPr>
      <xdr:blipFill>
        <a:blip xmlns:r="http://schemas.openxmlformats.org/officeDocument/2006/relationships" r:embed="rId204" cstate="screen">
          <a:extLst>
            <a:ext uri="{28A0092B-C50C-407E-A947-70E740481C1C}">
              <a14:useLocalDpi xmlns:a14="http://schemas.microsoft.com/office/drawing/2010/main"/>
            </a:ext>
          </a:extLst>
        </a:blip>
        <a:stretch>
          <a:fillRect/>
        </a:stretch>
      </xdr:blipFill>
      <xdr:spPr>
        <a:xfrm>
          <a:off x="1104900" y="100368100"/>
          <a:ext cx="1600200" cy="1066800"/>
        </a:xfrm>
        <a:prstGeom prst="rect">
          <a:avLst/>
        </a:prstGeom>
      </xdr:spPr>
    </xdr:pic>
    <xdr:clientData/>
  </xdr:twoCellAnchor>
  <xdr:twoCellAnchor>
    <xdr:from>
      <xdr:col>1</xdr:col>
      <xdr:colOff>241300</xdr:colOff>
      <xdr:row>96</xdr:row>
      <xdr:rowOff>0</xdr:rowOff>
    </xdr:from>
    <xdr:to>
      <xdr:col>2</xdr:col>
      <xdr:colOff>1658620</xdr:colOff>
      <xdr:row>96</xdr:row>
      <xdr:rowOff>1125220</xdr:rowOff>
    </xdr:to>
    <xdr:pic>
      <xdr:nvPicPr>
        <xdr:cNvPr id="224" name="Slika 223">
          <a:extLst>
            <a:ext uri="{FF2B5EF4-FFF2-40B4-BE49-F238E27FC236}">
              <a16:creationId xmlns:a16="http://schemas.microsoft.com/office/drawing/2014/main" id="{A4F4ADA5-10CB-94FA-EAB1-AD4389515A75}"/>
            </a:ext>
          </a:extLst>
        </xdr:cNvPr>
        <xdr:cNvPicPr>
          <a:picLocks noChangeAspect="1"/>
        </xdr:cNvPicPr>
      </xdr:nvPicPr>
      <xdr:blipFill>
        <a:blip xmlns:r="http://schemas.openxmlformats.org/officeDocument/2006/relationships" r:embed="rId205" cstate="screen">
          <a:extLst>
            <a:ext uri="{28A0092B-C50C-407E-A947-70E740481C1C}">
              <a14:useLocalDpi xmlns:a14="http://schemas.microsoft.com/office/drawing/2010/main"/>
            </a:ext>
          </a:extLst>
        </a:blip>
        <a:stretch>
          <a:fillRect/>
        </a:stretch>
      </xdr:blipFill>
      <xdr:spPr>
        <a:xfrm>
          <a:off x="1079500" y="102654100"/>
          <a:ext cx="1676400" cy="1117600"/>
        </a:xfrm>
        <a:prstGeom prst="rect">
          <a:avLst/>
        </a:prstGeom>
      </xdr:spPr>
    </xdr:pic>
    <xdr:clientData/>
  </xdr:twoCellAnchor>
  <xdr:twoCellAnchor>
    <xdr:from>
      <xdr:col>2</xdr:col>
      <xdr:colOff>0</xdr:colOff>
      <xdr:row>99</xdr:row>
      <xdr:rowOff>0</xdr:rowOff>
    </xdr:from>
    <xdr:to>
      <xdr:col>2</xdr:col>
      <xdr:colOff>1657350</xdr:colOff>
      <xdr:row>99</xdr:row>
      <xdr:rowOff>1104900</xdr:rowOff>
    </xdr:to>
    <xdr:pic>
      <xdr:nvPicPr>
        <xdr:cNvPr id="226" name="Slika 225">
          <a:extLst>
            <a:ext uri="{FF2B5EF4-FFF2-40B4-BE49-F238E27FC236}">
              <a16:creationId xmlns:a16="http://schemas.microsoft.com/office/drawing/2014/main" id="{2C810A34-2324-0054-FCDB-3B7536BA90FC}"/>
            </a:ext>
          </a:extLst>
        </xdr:cNvPr>
        <xdr:cNvPicPr>
          <a:picLocks noChangeAspect="1"/>
        </xdr:cNvPicPr>
      </xdr:nvPicPr>
      <xdr:blipFill>
        <a:blip xmlns:r="http://schemas.openxmlformats.org/officeDocument/2006/relationships" r:embed="rId206" cstate="screen">
          <a:extLst>
            <a:ext uri="{28A0092B-C50C-407E-A947-70E740481C1C}">
              <a14:useLocalDpi xmlns:a14="http://schemas.microsoft.com/office/drawing/2010/main"/>
            </a:ext>
          </a:extLst>
        </a:blip>
        <a:stretch>
          <a:fillRect/>
        </a:stretch>
      </xdr:blipFill>
      <xdr:spPr>
        <a:xfrm>
          <a:off x="1104900" y="105575100"/>
          <a:ext cx="1657350" cy="1104900"/>
        </a:xfrm>
        <a:prstGeom prst="rect">
          <a:avLst/>
        </a:prstGeom>
      </xdr:spPr>
    </xdr:pic>
    <xdr:clientData/>
  </xdr:twoCellAnchor>
  <xdr:twoCellAnchor>
    <xdr:from>
      <xdr:col>2</xdr:col>
      <xdr:colOff>0</xdr:colOff>
      <xdr:row>101</xdr:row>
      <xdr:rowOff>0</xdr:rowOff>
    </xdr:from>
    <xdr:to>
      <xdr:col>2</xdr:col>
      <xdr:colOff>1618441</xdr:colOff>
      <xdr:row>101</xdr:row>
      <xdr:rowOff>1087120</xdr:rowOff>
    </xdr:to>
    <xdr:pic>
      <xdr:nvPicPr>
        <xdr:cNvPr id="228" name="Slika 227">
          <a:extLst>
            <a:ext uri="{FF2B5EF4-FFF2-40B4-BE49-F238E27FC236}">
              <a16:creationId xmlns:a16="http://schemas.microsoft.com/office/drawing/2014/main" id="{E176BB37-D045-33E6-32AD-46D7A167F79C}"/>
            </a:ext>
          </a:extLst>
        </xdr:cNvPr>
        <xdr:cNvPicPr>
          <a:picLocks noChangeAspect="1"/>
        </xdr:cNvPicPr>
      </xdr:nvPicPr>
      <xdr:blipFill>
        <a:blip xmlns:r="http://schemas.openxmlformats.org/officeDocument/2006/relationships" r:embed="rId207" cstate="screen">
          <a:extLst>
            <a:ext uri="{28A0092B-C50C-407E-A947-70E740481C1C}">
              <a14:useLocalDpi xmlns:a14="http://schemas.microsoft.com/office/drawing/2010/main"/>
            </a:ext>
          </a:extLst>
        </a:blip>
        <a:stretch>
          <a:fillRect/>
        </a:stretch>
      </xdr:blipFill>
      <xdr:spPr>
        <a:xfrm>
          <a:off x="1104900" y="107861100"/>
          <a:ext cx="1618441" cy="1079500"/>
        </a:xfrm>
        <a:prstGeom prst="rect">
          <a:avLst/>
        </a:prstGeom>
      </xdr:spPr>
    </xdr:pic>
    <xdr:clientData/>
  </xdr:twoCellAnchor>
  <xdr:twoCellAnchor>
    <xdr:from>
      <xdr:col>2</xdr:col>
      <xdr:colOff>0</xdr:colOff>
      <xdr:row>103</xdr:row>
      <xdr:rowOff>0</xdr:rowOff>
    </xdr:from>
    <xdr:to>
      <xdr:col>2</xdr:col>
      <xdr:colOff>1657764</xdr:colOff>
      <xdr:row>103</xdr:row>
      <xdr:rowOff>1104900</xdr:rowOff>
    </xdr:to>
    <xdr:pic>
      <xdr:nvPicPr>
        <xdr:cNvPr id="230" name="Slika 229">
          <a:extLst>
            <a:ext uri="{FF2B5EF4-FFF2-40B4-BE49-F238E27FC236}">
              <a16:creationId xmlns:a16="http://schemas.microsoft.com/office/drawing/2014/main" id="{532AEB82-52C7-CBB8-4C3A-7CC4CA6AFCB5}"/>
            </a:ext>
          </a:extLst>
        </xdr:cNvPr>
        <xdr:cNvPicPr>
          <a:picLocks noChangeAspect="1"/>
        </xdr:cNvPicPr>
      </xdr:nvPicPr>
      <xdr:blipFill>
        <a:blip xmlns:r="http://schemas.openxmlformats.org/officeDocument/2006/relationships" r:embed="rId208" cstate="screen">
          <a:extLst>
            <a:ext uri="{28A0092B-C50C-407E-A947-70E740481C1C}">
              <a14:useLocalDpi xmlns:a14="http://schemas.microsoft.com/office/drawing/2010/main"/>
            </a:ext>
          </a:extLst>
        </a:blip>
        <a:stretch>
          <a:fillRect/>
        </a:stretch>
      </xdr:blipFill>
      <xdr:spPr>
        <a:xfrm>
          <a:off x="1104900" y="110147100"/>
          <a:ext cx="1657764" cy="1104900"/>
        </a:xfrm>
        <a:prstGeom prst="rect">
          <a:avLst/>
        </a:prstGeom>
      </xdr:spPr>
    </xdr:pic>
    <xdr:clientData/>
  </xdr:twoCellAnchor>
  <xdr:twoCellAnchor>
    <xdr:from>
      <xdr:col>2</xdr:col>
      <xdr:colOff>50800</xdr:colOff>
      <xdr:row>105</xdr:row>
      <xdr:rowOff>0</xdr:rowOff>
    </xdr:from>
    <xdr:to>
      <xdr:col>2</xdr:col>
      <xdr:colOff>1620520</xdr:colOff>
      <xdr:row>105</xdr:row>
      <xdr:rowOff>1049020</xdr:rowOff>
    </xdr:to>
    <xdr:pic>
      <xdr:nvPicPr>
        <xdr:cNvPr id="232" name="Slika 231">
          <a:extLst>
            <a:ext uri="{FF2B5EF4-FFF2-40B4-BE49-F238E27FC236}">
              <a16:creationId xmlns:a16="http://schemas.microsoft.com/office/drawing/2014/main" id="{3435457F-0F33-9945-A40F-14A9E41669AB}"/>
            </a:ext>
          </a:extLst>
        </xdr:cNvPr>
        <xdr:cNvPicPr>
          <a:picLocks noChangeAspect="1"/>
        </xdr:cNvPicPr>
      </xdr:nvPicPr>
      <xdr:blipFill>
        <a:blip xmlns:r="http://schemas.openxmlformats.org/officeDocument/2006/relationships" r:embed="rId209" cstate="screen">
          <a:extLst>
            <a:ext uri="{28A0092B-C50C-407E-A947-70E740481C1C}">
              <a14:useLocalDpi xmlns:a14="http://schemas.microsoft.com/office/drawing/2010/main"/>
            </a:ext>
          </a:extLst>
        </a:blip>
        <a:stretch>
          <a:fillRect/>
        </a:stretch>
      </xdr:blipFill>
      <xdr:spPr>
        <a:xfrm>
          <a:off x="1155700" y="112433100"/>
          <a:ext cx="1562100" cy="1041400"/>
        </a:xfrm>
        <a:prstGeom prst="rect">
          <a:avLst/>
        </a:prstGeom>
      </xdr:spPr>
    </xdr:pic>
    <xdr:clientData/>
  </xdr:twoCellAnchor>
  <xdr:twoCellAnchor>
    <xdr:from>
      <xdr:col>2</xdr:col>
      <xdr:colOff>0</xdr:colOff>
      <xdr:row>107</xdr:row>
      <xdr:rowOff>0</xdr:rowOff>
    </xdr:from>
    <xdr:to>
      <xdr:col>2</xdr:col>
      <xdr:colOff>1638300</xdr:colOff>
      <xdr:row>107</xdr:row>
      <xdr:rowOff>1084580</xdr:rowOff>
    </xdr:to>
    <xdr:pic>
      <xdr:nvPicPr>
        <xdr:cNvPr id="234" name="Slika 233">
          <a:extLst>
            <a:ext uri="{FF2B5EF4-FFF2-40B4-BE49-F238E27FC236}">
              <a16:creationId xmlns:a16="http://schemas.microsoft.com/office/drawing/2014/main" id="{DF8ABC59-424A-949E-75B3-60FFCF356B1B}"/>
            </a:ext>
          </a:extLst>
        </xdr:cNvPr>
        <xdr:cNvPicPr>
          <a:picLocks noChangeAspect="1"/>
        </xdr:cNvPicPr>
      </xdr:nvPicPr>
      <xdr:blipFill>
        <a:blip xmlns:r="http://schemas.openxmlformats.org/officeDocument/2006/relationships" r:embed="rId210" cstate="screen">
          <a:extLst>
            <a:ext uri="{28A0092B-C50C-407E-A947-70E740481C1C}">
              <a14:useLocalDpi xmlns:a14="http://schemas.microsoft.com/office/drawing/2010/main"/>
            </a:ext>
          </a:extLst>
        </a:blip>
        <a:stretch>
          <a:fillRect/>
        </a:stretch>
      </xdr:blipFill>
      <xdr:spPr>
        <a:xfrm>
          <a:off x="1104900" y="114719100"/>
          <a:ext cx="1638300" cy="1092200"/>
        </a:xfrm>
        <a:prstGeom prst="rect">
          <a:avLst/>
        </a:prstGeom>
      </xdr:spPr>
    </xdr:pic>
    <xdr:clientData/>
  </xdr:twoCellAnchor>
  <xdr:twoCellAnchor>
    <xdr:from>
      <xdr:col>2</xdr:col>
      <xdr:colOff>0</xdr:colOff>
      <xdr:row>109</xdr:row>
      <xdr:rowOff>0</xdr:rowOff>
    </xdr:from>
    <xdr:to>
      <xdr:col>2</xdr:col>
      <xdr:colOff>1638300</xdr:colOff>
      <xdr:row>109</xdr:row>
      <xdr:rowOff>1084580</xdr:rowOff>
    </xdr:to>
    <xdr:pic>
      <xdr:nvPicPr>
        <xdr:cNvPr id="236" name="Slika 235">
          <a:extLst>
            <a:ext uri="{FF2B5EF4-FFF2-40B4-BE49-F238E27FC236}">
              <a16:creationId xmlns:a16="http://schemas.microsoft.com/office/drawing/2014/main" id="{C0663345-86D9-026B-08C3-DBB53A665D31}"/>
            </a:ext>
          </a:extLst>
        </xdr:cNvPr>
        <xdr:cNvPicPr>
          <a:picLocks noChangeAspect="1"/>
        </xdr:cNvPicPr>
      </xdr:nvPicPr>
      <xdr:blipFill>
        <a:blip xmlns:r="http://schemas.openxmlformats.org/officeDocument/2006/relationships" r:embed="rId211" cstate="screen">
          <a:extLst>
            <a:ext uri="{28A0092B-C50C-407E-A947-70E740481C1C}">
              <a14:useLocalDpi xmlns:a14="http://schemas.microsoft.com/office/drawing/2010/main"/>
            </a:ext>
          </a:extLst>
        </a:blip>
        <a:stretch>
          <a:fillRect/>
        </a:stretch>
      </xdr:blipFill>
      <xdr:spPr>
        <a:xfrm>
          <a:off x="1104900" y="117005100"/>
          <a:ext cx="1638300" cy="1092200"/>
        </a:xfrm>
        <a:prstGeom prst="rect">
          <a:avLst/>
        </a:prstGeom>
      </xdr:spPr>
    </xdr:pic>
    <xdr:clientData/>
  </xdr:twoCellAnchor>
  <xdr:twoCellAnchor>
    <xdr:from>
      <xdr:col>2</xdr:col>
      <xdr:colOff>0</xdr:colOff>
      <xdr:row>117</xdr:row>
      <xdr:rowOff>0</xdr:rowOff>
    </xdr:from>
    <xdr:to>
      <xdr:col>3</xdr:col>
      <xdr:colOff>419</xdr:colOff>
      <xdr:row>117</xdr:row>
      <xdr:rowOff>1125220</xdr:rowOff>
    </xdr:to>
    <xdr:pic>
      <xdr:nvPicPr>
        <xdr:cNvPr id="244" name="Slika 243">
          <a:extLst>
            <a:ext uri="{FF2B5EF4-FFF2-40B4-BE49-F238E27FC236}">
              <a16:creationId xmlns:a16="http://schemas.microsoft.com/office/drawing/2014/main" id="{E39176B4-5EB2-F75B-03F7-4324C8B579D0}"/>
            </a:ext>
          </a:extLst>
        </xdr:cNvPr>
        <xdr:cNvPicPr>
          <a:picLocks noChangeAspect="1"/>
        </xdr:cNvPicPr>
      </xdr:nvPicPr>
      <xdr:blipFill>
        <a:blip xmlns:r="http://schemas.openxmlformats.org/officeDocument/2006/relationships" r:embed="rId212" cstate="screen">
          <a:extLst>
            <a:ext uri="{28A0092B-C50C-407E-A947-70E740481C1C}">
              <a14:useLocalDpi xmlns:a14="http://schemas.microsoft.com/office/drawing/2010/main"/>
            </a:ext>
          </a:extLst>
        </a:blip>
        <a:stretch>
          <a:fillRect/>
        </a:stretch>
      </xdr:blipFill>
      <xdr:spPr>
        <a:xfrm>
          <a:off x="1104900" y="126149100"/>
          <a:ext cx="1676819" cy="1117600"/>
        </a:xfrm>
        <a:prstGeom prst="rect">
          <a:avLst/>
        </a:prstGeom>
      </xdr:spPr>
    </xdr:pic>
    <xdr:clientData/>
  </xdr:twoCellAnchor>
  <xdr:twoCellAnchor>
    <xdr:from>
      <xdr:col>2</xdr:col>
      <xdr:colOff>0</xdr:colOff>
      <xdr:row>121</xdr:row>
      <xdr:rowOff>0</xdr:rowOff>
    </xdr:from>
    <xdr:to>
      <xdr:col>2</xdr:col>
      <xdr:colOff>1657350</xdr:colOff>
      <xdr:row>121</xdr:row>
      <xdr:rowOff>1104900</xdr:rowOff>
    </xdr:to>
    <xdr:pic>
      <xdr:nvPicPr>
        <xdr:cNvPr id="248" name="Slika 247">
          <a:extLst>
            <a:ext uri="{FF2B5EF4-FFF2-40B4-BE49-F238E27FC236}">
              <a16:creationId xmlns:a16="http://schemas.microsoft.com/office/drawing/2014/main" id="{AA4FAD87-7FE0-AC5E-CB6E-5136145B082D}"/>
            </a:ext>
          </a:extLst>
        </xdr:cNvPr>
        <xdr:cNvPicPr>
          <a:picLocks noChangeAspect="1"/>
        </xdr:cNvPicPr>
      </xdr:nvPicPr>
      <xdr:blipFill>
        <a:blip xmlns:r="http://schemas.openxmlformats.org/officeDocument/2006/relationships" r:embed="rId213" cstate="screen">
          <a:extLst>
            <a:ext uri="{28A0092B-C50C-407E-A947-70E740481C1C}">
              <a14:useLocalDpi xmlns:a14="http://schemas.microsoft.com/office/drawing/2010/main"/>
            </a:ext>
          </a:extLst>
        </a:blip>
        <a:stretch>
          <a:fillRect/>
        </a:stretch>
      </xdr:blipFill>
      <xdr:spPr>
        <a:xfrm>
          <a:off x="1104900" y="130721100"/>
          <a:ext cx="1657350" cy="1104900"/>
        </a:xfrm>
        <a:prstGeom prst="rect">
          <a:avLst/>
        </a:prstGeom>
      </xdr:spPr>
    </xdr:pic>
    <xdr:clientData/>
  </xdr:twoCellAnchor>
  <xdr:twoCellAnchor>
    <xdr:from>
      <xdr:col>2</xdr:col>
      <xdr:colOff>0</xdr:colOff>
      <xdr:row>125</xdr:row>
      <xdr:rowOff>0</xdr:rowOff>
    </xdr:from>
    <xdr:to>
      <xdr:col>2</xdr:col>
      <xdr:colOff>1619655</xdr:colOff>
      <xdr:row>125</xdr:row>
      <xdr:rowOff>1087120</xdr:rowOff>
    </xdr:to>
    <xdr:pic>
      <xdr:nvPicPr>
        <xdr:cNvPr id="252" name="Slika 251">
          <a:extLst>
            <a:ext uri="{FF2B5EF4-FFF2-40B4-BE49-F238E27FC236}">
              <a16:creationId xmlns:a16="http://schemas.microsoft.com/office/drawing/2014/main" id="{EB3A63F9-5876-98C7-80BA-03C8E66734F1}"/>
            </a:ext>
          </a:extLst>
        </xdr:cNvPr>
        <xdr:cNvPicPr>
          <a:picLocks noChangeAspect="1"/>
        </xdr:cNvPicPr>
      </xdr:nvPicPr>
      <xdr:blipFill>
        <a:blip xmlns:r="http://schemas.openxmlformats.org/officeDocument/2006/relationships" r:embed="rId214" cstate="screen">
          <a:extLst>
            <a:ext uri="{28A0092B-C50C-407E-A947-70E740481C1C}">
              <a14:useLocalDpi xmlns:a14="http://schemas.microsoft.com/office/drawing/2010/main"/>
            </a:ext>
          </a:extLst>
        </a:blip>
        <a:stretch>
          <a:fillRect/>
        </a:stretch>
      </xdr:blipFill>
      <xdr:spPr>
        <a:xfrm>
          <a:off x="1104900" y="135293100"/>
          <a:ext cx="1619655" cy="1079500"/>
        </a:xfrm>
        <a:prstGeom prst="rect">
          <a:avLst/>
        </a:prstGeom>
      </xdr:spPr>
    </xdr:pic>
    <xdr:clientData/>
  </xdr:twoCellAnchor>
  <xdr:twoCellAnchor>
    <xdr:from>
      <xdr:col>1</xdr:col>
      <xdr:colOff>241300</xdr:colOff>
      <xdr:row>126</xdr:row>
      <xdr:rowOff>1117600</xdr:rowOff>
    </xdr:from>
    <xdr:to>
      <xdr:col>2</xdr:col>
      <xdr:colOff>1660525</xdr:colOff>
      <xdr:row>127</xdr:row>
      <xdr:rowOff>1104900</xdr:rowOff>
    </xdr:to>
    <xdr:pic>
      <xdr:nvPicPr>
        <xdr:cNvPr id="254" name="Slika 253">
          <a:extLst>
            <a:ext uri="{FF2B5EF4-FFF2-40B4-BE49-F238E27FC236}">
              <a16:creationId xmlns:a16="http://schemas.microsoft.com/office/drawing/2014/main" id="{20195A0C-3801-8689-D293-2ED5A9B9F386}"/>
            </a:ext>
          </a:extLst>
        </xdr:cNvPr>
        <xdr:cNvPicPr>
          <a:picLocks noChangeAspect="1"/>
        </xdr:cNvPicPr>
      </xdr:nvPicPr>
      <xdr:blipFill>
        <a:blip xmlns:r="http://schemas.openxmlformats.org/officeDocument/2006/relationships" r:embed="rId215" cstate="screen">
          <a:extLst>
            <a:ext uri="{28A0092B-C50C-407E-A947-70E740481C1C}">
              <a14:useLocalDpi xmlns:a14="http://schemas.microsoft.com/office/drawing/2010/main"/>
            </a:ext>
          </a:extLst>
        </a:blip>
        <a:stretch>
          <a:fillRect/>
        </a:stretch>
      </xdr:blipFill>
      <xdr:spPr>
        <a:xfrm>
          <a:off x="1079500" y="137553700"/>
          <a:ext cx="1695450" cy="1130300"/>
        </a:xfrm>
        <a:prstGeom prst="rect">
          <a:avLst/>
        </a:prstGeom>
      </xdr:spPr>
    </xdr:pic>
    <xdr:clientData/>
  </xdr:twoCellAnchor>
  <xdr:twoCellAnchor>
    <xdr:from>
      <xdr:col>2</xdr:col>
      <xdr:colOff>0</xdr:colOff>
      <xdr:row>132</xdr:row>
      <xdr:rowOff>0</xdr:rowOff>
    </xdr:from>
    <xdr:to>
      <xdr:col>3</xdr:col>
      <xdr:colOff>0</xdr:colOff>
      <xdr:row>132</xdr:row>
      <xdr:rowOff>1125220</xdr:rowOff>
    </xdr:to>
    <xdr:pic>
      <xdr:nvPicPr>
        <xdr:cNvPr id="258" name="Slika 257">
          <a:extLst>
            <a:ext uri="{FF2B5EF4-FFF2-40B4-BE49-F238E27FC236}">
              <a16:creationId xmlns:a16="http://schemas.microsoft.com/office/drawing/2014/main" id="{03A96FB6-BFC2-15BD-1560-E6187AC58F0B}"/>
            </a:ext>
          </a:extLst>
        </xdr:cNvPr>
        <xdr:cNvPicPr>
          <a:picLocks noChangeAspect="1"/>
        </xdr:cNvPicPr>
      </xdr:nvPicPr>
      <xdr:blipFill>
        <a:blip xmlns:r="http://schemas.openxmlformats.org/officeDocument/2006/relationships" r:embed="rId216" cstate="screen">
          <a:extLst>
            <a:ext uri="{28A0092B-C50C-407E-A947-70E740481C1C}">
              <a14:useLocalDpi xmlns:a14="http://schemas.microsoft.com/office/drawing/2010/main"/>
            </a:ext>
          </a:extLst>
        </a:blip>
        <a:stretch>
          <a:fillRect/>
        </a:stretch>
      </xdr:blipFill>
      <xdr:spPr>
        <a:xfrm>
          <a:off x="1104900" y="142786100"/>
          <a:ext cx="1676400" cy="1117600"/>
        </a:xfrm>
        <a:prstGeom prst="rect">
          <a:avLst/>
        </a:prstGeom>
      </xdr:spPr>
    </xdr:pic>
    <xdr:clientData/>
  </xdr:twoCellAnchor>
  <xdr:twoCellAnchor>
    <xdr:from>
      <xdr:col>2</xdr:col>
      <xdr:colOff>0</xdr:colOff>
      <xdr:row>134</xdr:row>
      <xdr:rowOff>0</xdr:rowOff>
    </xdr:from>
    <xdr:to>
      <xdr:col>2</xdr:col>
      <xdr:colOff>1638300</xdr:colOff>
      <xdr:row>134</xdr:row>
      <xdr:rowOff>1084580</xdr:rowOff>
    </xdr:to>
    <xdr:pic>
      <xdr:nvPicPr>
        <xdr:cNvPr id="260" name="Slika 259">
          <a:extLst>
            <a:ext uri="{FF2B5EF4-FFF2-40B4-BE49-F238E27FC236}">
              <a16:creationId xmlns:a16="http://schemas.microsoft.com/office/drawing/2014/main" id="{44BC6524-A38E-E310-930C-0B711736050F}"/>
            </a:ext>
          </a:extLst>
        </xdr:cNvPr>
        <xdr:cNvPicPr>
          <a:picLocks noChangeAspect="1"/>
        </xdr:cNvPicPr>
      </xdr:nvPicPr>
      <xdr:blipFill>
        <a:blip xmlns:r="http://schemas.openxmlformats.org/officeDocument/2006/relationships" r:embed="rId217" cstate="screen">
          <a:extLst>
            <a:ext uri="{28A0092B-C50C-407E-A947-70E740481C1C}">
              <a14:useLocalDpi xmlns:a14="http://schemas.microsoft.com/office/drawing/2010/main"/>
            </a:ext>
          </a:extLst>
        </a:blip>
        <a:stretch>
          <a:fillRect/>
        </a:stretch>
      </xdr:blipFill>
      <xdr:spPr>
        <a:xfrm>
          <a:off x="1104900" y="145072100"/>
          <a:ext cx="1638300" cy="1092200"/>
        </a:xfrm>
        <a:prstGeom prst="rect">
          <a:avLst/>
        </a:prstGeom>
      </xdr:spPr>
    </xdr:pic>
    <xdr:clientData/>
  </xdr:twoCellAnchor>
  <xdr:twoCellAnchor>
    <xdr:from>
      <xdr:col>1</xdr:col>
      <xdr:colOff>241300</xdr:colOff>
      <xdr:row>138</xdr:row>
      <xdr:rowOff>0</xdr:rowOff>
    </xdr:from>
    <xdr:to>
      <xdr:col>2</xdr:col>
      <xdr:colOff>1658620</xdr:colOff>
      <xdr:row>138</xdr:row>
      <xdr:rowOff>1125220</xdr:rowOff>
    </xdr:to>
    <xdr:pic>
      <xdr:nvPicPr>
        <xdr:cNvPr id="264" name="Slika 263">
          <a:extLst>
            <a:ext uri="{FF2B5EF4-FFF2-40B4-BE49-F238E27FC236}">
              <a16:creationId xmlns:a16="http://schemas.microsoft.com/office/drawing/2014/main" id="{6FBC0EF2-B2B5-EB91-D422-0B9569B0ACFA}"/>
            </a:ext>
          </a:extLst>
        </xdr:cNvPr>
        <xdr:cNvPicPr>
          <a:picLocks noChangeAspect="1"/>
        </xdr:cNvPicPr>
      </xdr:nvPicPr>
      <xdr:blipFill>
        <a:blip xmlns:r="http://schemas.openxmlformats.org/officeDocument/2006/relationships" r:embed="rId218" cstate="screen">
          <a:extLst>
            <a:ext uri="{28A0092B-C50C-407E-A947-70E740481C1C}">
              <a14:useLocalDpi xmlns:a14="http://schemas.microsoft.com/office/drawing/2010/main"/>
            </a:ext>
          </a:extLst>
        </a:blip>
        <a:stretch>
          <a:fillRect/>
        </a:stretch>
      </xdr:blipFill>
      <xdr:spPr>
        <a:xfrm>
          <a:off x="1079500" y="149644100"/>
          <a:ext cx="1676400" cy="1117600"/>
        </a:xfrm>
        <a:prstGeom prst="rect">
          <a:avLst/>
        </a:prstGeom>
      </xdr:spPr>
    </xdr:pic>
    <xdr:clientData/>
  </xdr:twoCellAnchor>
  <xdr:twoCellAnchor>
    <xdr:from>
      <xdr:col>1</xdr:col>
      <xdr:colOff>254000</xdr:colOff>
      <xdr:row>146</xdr:row>
      <xdr:rowOff>0</xdr:rowOff>
    </xdr:from>
    <xdr:to>
      <xdr:col>2</xdr:col>
      <xdr:colOff>1654175</xdr:colOff>
      <xdr:row>146</xdr:row>
      <xdr:rowOff>1104900</xdr:rowOff>
    </xdr:to>
    <xdr:pic>
      <xdr:nvPicPr>
        <xdr:cNvPr id="273" name="Slika 272">
          <a:extLst>
            <a:ext uri="{FF2B5EF4-FFF2-40B4-BE49-F238E27FC236}">
              <a16:creationId xmlns:a16="http://schemas.microsoft.com/office/drawing/2014/main" id="{FB348AE1-8A16-449A-3BD9-7EA8276F63E9}"/>
            </a:ext>
          </a:extLst>
        </xdr:cNvPr>
        <xdr:cNvPicPr>
          <a:picLocks noChangeAspect="1"/>
        </xdr:cNvPicPr>
      </xdr:nvPicPr>
      <xdr:blipFill>
        <a:blip xmlns:r="http://schemas.openxmlformats.org/officeDocument/2006/relationships" r:embed="rId219" cstate="screen">
          <a:extLst>
            <a:ext uri="{28A0092B-C50C-407E-A947-70E740481C1C}">
              <a14:useLocalDpi xmlns:a14="http://schemas.microsoft.com/office/drawing/2010/main"/>
            </a:ext>
          </a:extLst>
        </a:blip>
        <a:stretch>
          <a:fillRect/>
        </a:stretch>
      </xdr:blipFill>
      <xdr:spPr>
        <a:xfrm>
          <a:off x="1092200" y="158788100"/>
          <a:ext cx="1657350" cy="1104900"/>
        </a:xfrm>
        <a:prstGeom prst="rect">
          <a:avLst/>
        </a:prstGeom>
      </xdr:spPr>
    </xdr:pic>
    <xdr:clientData/>
  </xdr:twoCellAnchor>
  <xdr:twoCellAnchor>
    <xdr:from>
      <xdr:col>2</xdr:col>
      <xdr:colOff>0</xdr:colOff>
      <xdr:row>148</xdr:row>
      <xdr:rowOff>0</xdr:rowOff>
    </xdr:from>
    <xdr:to>
      <xdr:col>3</xdr:col>
      <xdr:colOff>19050</xdr:colOff>
      <xdr:row>148</xdr:row>
      <xdr:rowOff>1122680</xdr:rowOff>
    </xdr:to>
    <xdr:pic>
      <xdr:nvPicPr>
        <xdr:cNvPr id="276" name="Slika 275">
          <a:extLst>
            <a:ext uri="{FF2B5EF4-FFF2-40B4-BE49-F238E27FC236}">
              <a16:creationId xmlns:a16="http://schemas.microsoft.com/office/drawing/2014/main" id="{FB744430-3730-DFD8-A4DD-A9EFC25840FC}"/>
            </a:ext>
          </a:extLst>
        </xdr:cNvPr>
        <xdr:cNvPicPr>
          <a:picLocks noChangeAspect="1"/>
        </xdr:cNvPicPr>
      </xdr:nvPicPr>
      <xdr:blipFill>
        <a:blip xmlns:r="http://schemas.openxmlformats.org/officeDocument/2006/relationships" r:embed="rId220" cstate="screen">
          <a:extLst>
            <a:ext uri="{28A0092B-C50C-407E-A947-70E740481C1C}">
              <a14:useLocalDpi xmlns:a14="http://schemas.microsoft.com/office/drawing/2010/main"/>
            </a:ext>
          </a:extLst>
        </a:blip>
        <a:stretch>
          <a:fillRect/>
        </a:stretch>
      </xdr:blipFill>
      <xdr:spPr>
        <a:xfrm>
          <a:off x="1104900" y="161074100"/>
          <a:ext cx="1695450" cy="1130300"/>
        </a:xfrm>
        <a:prstGeom prst="rect">
          <a:avLst/>
        </a:prstGeom>
      </xdr:spPr>
    </xdr:pic>
    <xdr:clientData/>
  </xdr:twoCellAnchor>
  <xdr:twoCellAnchor>
    <xdr:from>
      <xdr:col>2</xdr:col>
      <xdr:colOff>0</xdr:colOff>
      <xdr:row>152</xdr:row>
      <xdr:rowOff>0</xdr:rowOff>
    </xdr:from>
    <xdr:to>
      <xdr:col>2</xdr:col>
      <xdr:colOff>1657765</xdr:colOff>
      <xdr:row>152</xdr:row>
      <xdr:rowOff>1104900</xdr:rowOff>
    </xdr:to>
    <xdr:pic>
      <xdr:nvPicPr>
        <xdr:cNvPr id="281" name="Slika 280">
          <a:extLst>
            <a:ext uri="{FF2B5EF4-FFF2-40B4-BE49-F238E27FC236}">
              <a16:creationId xmlns:a16="http://schemas.microsoft.com/office/drawing/2014/main" id="{0D3FE444-2E55-17B5-F309-FB34A2F8C520}"/>
            </a:ext>
          </a:extLst>
        </xdr:cNvPr>
        <xdr:cNvPicPr>
          <a:picLocks noChangeAspect="1"/>
        </xdr:cNvPicPr>
      </xdr:nvPicPr>
      <xdr:blipFill>
        <a:blip xmlns:r="http://schemas.openxmlformats.org/officeDocument/2006/relationships" r:embed="rId221" cstate="screen">
          <a:extLst>
            <a:ext uri="{28A0092B-C50C-407E-A947-70E740481C1C}">
              <a14:useLocalDpi xmlns:a14="http://schemas.microsoft.com/office/drawing/2010/main"/>
            </a:ext>
          </a:extLst>
        </a:blip>
        <a:stretch>
          <a:fillRect/>
        </a:stretch>
      </xdr:blipFill>
      <xdr:spPr>
        <a:xfrm>
          <a:off x="1104900" y="165646100"/>
          <a:ext cx="1657765" cy="1104900"/>
        </a:xfrm>
        <a:prstGeom prst="rect">
          <a:avLst/>
        </a:prstGeom>
      </xdr:spPr>
    </xdr:pic>
    <xdr:clientData/>
  </xdr:twoCellAnchor>
  <xdr:twoCellAnchor>
    <xdr:from>
      <xdr:col>1</xdr:col>
      <xdr:colOff>254000</xdr:colOff>
      <xdr:row>154</xdr:row>
      <xdr:rowOff>0</xdr:rowOff>
    </xdr:from>
    <xdr:to>
      <xdr:col>2</xdr:col>
      <xdr:colOff>1654589</xdr:colOff>
      <xdr:row>154</xdr:row>
      <xdr:rowOff>1104900</xdr:rowOff>
    </xdr:to>
    <xdr:pic>
      <xdr:nvPicPr>
        <xdr:cNvPr id="283" name="Slika 282">
          <a:extLst>
            <a:ext uri="{FF2B5EF4-FFF2-40B4-BE49-F238E27FC236}">
              <a16:creationId xmlns:a16="http://schemas.microsoft.com/office/drawing/2014/main" id="{641AA4F4-B806-8E17-15F7-4FA33B5C70DB}"/>
            </a:ext>
          </a:extLst>
        </xdr:cNvPr>
        <xdr:cNvPicPr>
          <a:picLocks noChangeAspect="1"/>
        </xdr:cNvPicPr>
      </xdr:nvPicPr>
      <xdr:blipFill>
        <a:blip xmlns:r="http://schemas.openxmlformats.org/officeDocument/2006/relationships" r:embed="rId222" cstate="screen">
          <a:extLst>
            <a:ext uri="{28A0092B-C50C-407E-A947-70E740481C1C}">
              <a14:useLocalDpi xmlns:a14="http://schemas.microsoft.com/office/drawing/2010/main"/>
            </a:ext>
          </a:extLst>
        </a:blip>
        <a:stretch>
          <a:fillRect/>
        </a:stretch>
      </xdr:blipFill>
      <xdr:spPr>
        <a:xfrm>
          <a:off x="1092200" y="167932100"/>
          <a:ext cx="1657764" cy="1104900"/>
        </a:xfrm>
        <a:prstGeom prst="rect">
          <a:avLst/>
        </a:prstGeom>
      </xdr:spPr>
    </xdr:pic>
    <xdr:clientData/>
  </xdr:twoCellAnchor>
  <xdr:twoCellAnchor>
    <xdr:from>
      <xdr:col>2</xdr:col>
      <xdr:colOff>0</xdr:colOff>
      <xdr:row>163</xdr:row>
      <xdr:rowOff>0</xdr:rowOff>
    </xdr:from>
    <xdr:to>
      <xdr:col>2</xdr:col>
      <xdr:colOff>1617980</xdr:colOff>
      <xdr:row>163</xdr:row>
      <xdr:rowOff>1083733</xdr:rowOff>
    </xdr:to>
    <xdr:pic>
      <xdr:nvPicPr>
        <xdr:cNvPr id="291" name="Slika 290">
          <a:extLst>
            <a:ext uri="{FF2B5EF4-FFF2-40B4-BE49-F238E27FC236}">
              <a16:creationId xmlns:a16="http://schemas.microsoft.com/office/drawing/2014/main" id="{9F9BC64A-F745-9B2E-A7D9-A024B2117F03}"/>
            </a:ext>
          </a:extLst>
        </xdr:cNvPr>
        <xdr:cNvPicPr>
          <a:picLocks noChangeAspect="1"/>
        </xdr:cNvPicPr>
      </xdr:nvPicPr>
      <xdr:blipFill>
        <a:blip xmlns:r="http://schemas.openxmlformats.org/officeDocument/2006/relationships" r:embed="rId223" cstate="screen">
          <a:extLst>
            <a:ext uri="{28A0092B-C50C-407E-A947-70E740481C1C}">
              <a14:useLocalDpi xmlns:a14="http://schemas.microsoft.com/office/drawing/2010/main"/>
            </a:ext>
          </a:extLst>
        </a:blip>
        <a:stretch>
          <a:fillRect/>
        </a:stretch>
      </xdr:blipFill>
      <xdr:spPr>
        <a:xfrm>
          <a:off x="1104900" y="177711100"/>
          <a:ext cx="1625600" cy="1083733"/>
        </a:xfrm>
        <a:prstGeom prst="rect">
          <a:avLst/>
        </a:prstGeom>
      </xdr:spPr>
    </xdr:pic>
    <xdr:clientData/>
  </xdr:twoCellAnchor>
  <xdr:twoCellAnchor>
    <xdr:from>
      <xdr:col>2</xdr:col>
      <xdr:colOff>0</xdr:colOff>
      <xdr:row>165</xdr:row>
      <xdr:rowOff>0</xdr:rowOff>
    </xdr:from>
    <xdr:to>
      <xdr:col>2</xdr:col>
      <xdr:colOff>1657350</xdr:colOff>
      <xdr:row>165</xdr:row>
      <xdr:rowOff>1104900</xdr:rowOff>
    </xdr:to>
    <xdr:pic>
      <xdr:nvPicPr>
        <xdr:cNvPr id="294" name="Slika 293">
          <a:extLst>
            <a:ext uri="{FF2B5EF4-FFF2-40B4-BE49-F238E27FC236}">
              <a16:creationId xmlns:a16="http://schemas.microsoft.com/office/drawing/2014/main" id="{1E9E938F-A89D-E930-286B-5237D1272897}"/>
            </a:ext>
          </a:extLst>
        </xdr:cNvPr>
        <xdr:cNvPicPr>
          <a:picLocks noChangeAspect="1"/>
        </xdr:cNvPicPr>
      </xdr:nvPicPr>
      <xdr:blipFill>
        <a:blip xmlns:r="http://schemas.openxmlformats.org/officeDocument/2006/relationships" r:embed="rId224" cstate="screen">
          <a:extLst>
            <a:ext uri="{28A0092B-C50C-407E-A947-70E740481C1C}">
              <a14:useLocalDpi xmlns:a14="http://schemas.microsoft.com/office/drawing/2010/main"/>
            </a:ext>
          </a:extLst>
        </a:blip>
        <a:stretch>
          <a:fillRect/>
        </a:stretch>
      </xdr:blipFill>
      <xdr:spPr>
        <a:xfrm>
          <a:off x="1104900" y="179997100"/>
          <a:ext cx="1657350" cy="1104900"/>
        </a:xfrm>
        <a:prstGeom prst="rect">
          <a:avLst/>
        </a:prstGeom>
      </xdr:spPr>
    </xdr:pic>
    <xdr:clientData/>
  </xdr:twoCellAnchor>
  <xdr:twoCellAnchor>
    <xdr:from>
      <xdr:col>1</xdr:col>
      <xdr:colOff>254000</xdr:colOff>
      <xdr:row>167</xdr:row>
      <xdr:rowOff>4233</xdr:rowOff>
    </xdr:from>
    <xdr:to>
      <xdr:col>2</xdr:col>
      <xdr:colOff>1638300</xdr:colOff>
      <xdr:row>167</xdr:row>
      <xdr:rowOff>1104900</xdr:rowOff>
    </xdr:to>
    <xdr:pic>
      <xdr:nvPicPr>
        <xdr:cNvPr id="296" name="Slika 295">
          <a:extLst>
            <a:ext uri="{FF2B5EF4-FFF2-40B4-BE49-F238E27FC236}">
              <a16:creationId xmlns:a16="http://schemas.microsoft.com/office/drawing/2014/main" id="{9C5EA697-F373-E330-E489-08F2C33F4E4E}"/>
            </a:ext>
          </a:extLst>
        </xdr:cNvPr>
        <xdr:cNvPicPr>
          <a:picLocks noChangeAspect="1"/>
        </xdr:cNvPicPr>
      </xdr:nvPicPr>
      <xdr:blipFill>
        <a:blip xmlns:r="http://schemas.openxmlformats.org/officeDocument/2006/relationships" r:embed="rId225" cstate="screen">
          <a:extLst>
            <a:ext uri="{28A0092B-C50C-407E-A947-70E740481C1C}">
              <a14:useLocalDpi xmlns:a14="http://schemas.microsoft.com/office/drawing/2010/main"/>
            </a:ext>
          </a:extLst>
        </a:blip>
        <a:stretch>
          <a:fillRect/>
        </a:stretch>
      </xdr:blipFill>
      <xdr:spPr>
        <a:xfrm>
          <a:off x="1092200" y="182287333"/>
          <a:ext cx="1651000" cy="1100667"/>
        </a:xfrm>
        <a:prstGeom prst="rect">
          <a:avLst/>
        </a:prstGeom>
      </xdr:spPr>
    </xdr:pic>
    <xdr:clientData/>
  </xdr:twoCellAnchor>
  <xdr:twoCellAnchor>
    <xdr:from>
      <xdr:col>2</xdr:col>
      <xdr:colOff>0</xdr:colOff>
      <xdr:row>169</xdr:row>
      <xdr:rowOff>0</xdr:rowOff>
    </xdr:from>
    <xdr:to>
      <xdr:col>2</xdr:col>
      <xdr:colOff>1638300</xdr:colOff>
      <xdr:row>169</xdr:row>
      <xdr:rowOff>1084580</xdr:rowOff>
    </xdr:to>
    <xdr:pic>
      <xdr:nvPicPr>
        <xdr:cNvPr id="298" name="Slika 297">
          <a:extLst>
            <a:ext uri="{FF2B5EF4-FFF2-40B4-BE49-F238E27FC236}">
              <a16:creationId xmlns:a16="http://schemas.microsoft.com/office/drawing/2014/main" id="{783C02E7-0440-203F-33F7-0EA32D12C641}"/>
            </a:ext>
          </a:extLst>
        </xdr:cNvPr>
        <xdr:cNvPicPr>
          <a:picLocks noChangeAspect="1"/>
        </xdr:cNvPicPr>
      </xdr:nvPicPr>
      <xdr:blipFill>
        <a:blip xmlns:r="http://schemas.openxmlformats.org/officeDocument/2006/relationships" r:embed="rId226" cstate="screen">
          <a:extLst>
            <a:ext uri="{28A0092B-C50C-407E-A947-70E740481C1C}">
              <a14:useLocalDpi xmlns:a14="http://schemas.microsoft.com/office/drawing/2010/main"/>
            </a:ext>
          </a:extLst>
        </a:blip>
        <a:stretch>
          <a:fillRect/>
        </a:stretch>
      </xdr:blipFill>
      <xdr:spPr>
        <a:xfrm>
          <a:off x="1104900" y="184569100"/>
          <a:ext cx="1638300" cy="1092200"/>
        </a:xfrm>
        <a:prstGeom prst="rect">
          <a:avLst/>
        </a:prstGeom>
      </xdr:spPr>
    </xdr:pic>
    <xdr:clientData/>
  </xdr:twoCellAnchor>
  <xdr:twoCellAnchor>
    <xdr:from>
      <xdr:col>2</xdr:col>
      <xdr:colOff>38100</xdr:colOff>
      <xdr:row>171</xdr:row>
      <xdr:rowOff>0</xdr:rowOff>
    </xdr:from>
    <xdr:to>
      <xdr:col>2</xdr:col>
      <xdr:colOff>1638300</xdr:colOff>
      <xdr:row>171</xdr:row>
      <xdr:rowOff>1066800</xdr:rowOff>
    </xdr:to>
    <xdr:pic>
      <xdr:nvPicPr>
        <xdr:cNvPr id="300" name="Slika 299">
          <a:extLst>
            <a:ext uri="{FF2B5EF4-FFF2-40B4-BE49-F238E27FC236}">
              <a16:creationId xmlns:a16="http://schemas.microsoft.com/office/drawing/2014/main" id="{F330C150-F49B-654B-F378-A0F6C3FCF853}"/>
            </a:ext>
          </a:extLst>
        </xdr:cNvPr>
        <xdr:cNvPicPr>
          <a:picLocks noChangeAspect="1"/>
        </xdr:cNvPicPr>
      </xdr:nvPicPr>
      <xdr:blipFill>
        <a:blip xmlns:r="http://schemas.openxmlformats.org/officeDocument/2006/relationships" r:embed="rId227" cstate="screen">
          <a:extLst>
            <a:ext uri="{28A0092B-C50C-407E-A947-70E740481C1C}">
              <a14:useLocalDpi xmlns:a14="http://schemas.microsoft.com/office/drawing/2010/main"/>
            </a:ext>
          </a:extLst>
        </a:blip>
        <a:stretch>
          <a:fillRect/>
        </a:stretch>
      </xdr:blipFill>
      <xdr:spPr>
        <a:xfrm>
          <a:off x="1143000" y="186855100"/>
          <a:ext cx="1600200" cy="1066800"/>
        </a:xfrm>
        <a:prstGeom prst="rect">
          <a:avLst/>
        </a:prstGeom>
      </xdr:spPr>
    </xdr:pic>
    <xdr:clientData/>
  </xdr:twoCellAnchor>
  <xdr:twoCellAnchor>
    <xdr:from>
      <xdr:col>2</xdr:col>
      <xdr:colOff>0</xdr:colOff>
      <xdr:row>173</xdr:row>
      <xdr:rowOff>0</xdr:rowOff>
    </xdr:from>
    <xdr:to>
      <xdr:col>3</xdr:col>
      <xdr:colOff>0</xdr:colOff>
      <xdr:row>173</xdr:row>
      <xdr:rowOff>1125220</xdr:rowOff>
    </xdr:to>
    <xdr:pic>
      <xdr:nvPicPr>
        <xdr:cNvPr id="302" name="Slika 301">
          <a:extLst>
            <a:ext uri="{FF2B5EF4-FFF2-40B4-BE49-F238E27FC236}">
              <a16:creationId xmlns:a16="http://schemas.microsoft.com/office/drawing/2014/main" id="{A84257B4-899D-3452-0178-34C97F7295A8}"/>
            </a:ext>
          </a:extLst>
        </xdr:cNvPr>
        <xdr:cNvPicPr>
          <a:picLocks noChangeAspect="1"/>
        </xdr:cNvPicPr>
      </xdr:nvPicPr>
      <xdr:blipFill>
        <a:blip xmlns:r="http://schemas.openxmlformats.org/officeDocument/2006/relationships" r:embed="rId228" cstate="screen">
          <a:extLst>
            <a:ext uri="{28A0092B-C50C-407E-A947-70E740481C1C}">
              <a14:useLocalDpi xmlns:a14="http://schemas.microsoft.com/office/drawing/2010/main"/>
            </a:ext>
          </a:extLst>
        </a:blip>
        <a:stretch>
          <a:fillRect/>
        </a:stretch>
      </xdr:blipFill>
      <xdr:spPr>
        <a:xfrm>
          <a:off x="1104900" y="189141100"/>
          <a:ext cx="1676400" cy="1117600"/>
        </a:xfrm>
        <a:prstGeom prst="rect">
          <a:avLst/>
        </a:prstGeom>
      </xdr:spPr>
    </xdr:pic>
    <xdr:clientData/>
  </xdr:twoCellAnchor>
  <xdr:twoCellAnchor>
    <xdr:from>
      <xdr:col>2</xdr:col>
      <xdr:colOff>0</xdr:colOff>
      <xdr:row>175</xdr:row>
      <xdr:rowOff>0</xdr:rowOff>
    </xdr:from>
    <xdr:to>
      <xdr:col>2</xdr:col>
      <xdr:colOff>1619250</xdr:colOff>
      <xdr:row>175</xdr:row>
      <xdr:rowOff>1087120</xdr:rowOff>
    </xdr:to>
    <xdr:pic>
      <xdr:nvPicPr>
        <xdr:cNvPr id="306" name="Slika 305">
          <a:extLst>
            <a:ext uri="{FF2B5EF4-FFF2-40B4-BE49-F238E27FC236}">
              <a16:creationId xmlns:a16="http://schemas.microsoft.com/office/drawing/2014/main" id="{90F209ED-F94E-51B1-1DA4-66691B103C01}"/>
            </a:ext>
          </a:extLst>
        </xdr:cNvPr>
        <xdr:cNvPicPr>
          <a:picLocks noChangeAspect="1"/>
        </xdr:cNvPicPr>
      </xdr:nvPicPr>
      <xdr:blipFill>
        <a:blip xmlns:r="http://schemas.openxmlformats.org/officeDocument/2006/relationships" r:embed="rId229" cstate="screen">
          <a:extLst>
            <a:ext uri="{28A0092B-C50C-407E-A947-70E740481C1C}">
              <a14:useLocalDpi xmlns:a14="http://schemas.microsoft.com/office/drawing/2010/main"/>
            </a:ext>
          </a:extLst>
        </a:blip>
        <a:stretch>
          <a:fillRect/>
        </a:stretch>
      </xdr:blipFill>
      <xdr:spPr>
        <a:xfrm>
          <a:off x="1104900" y="191427100"/>
          <a:ext cx="1619250" cy="1079500"/>
        </a:xfrm>
        <a:prstGeom prst="rect">
          <a:avLst/>
        </a:prstGeom>
      </xdr:spPr>
    </xdr:pic>
    <xdr:clientData/>
  </xdr:twoCellAnchor>
  <xdr:twoCellAnchor>
    <xdr:from>
      <xdr:col>2</xdr:col>
      <xdr:colOff>0</xdr:colOff>
      <xdr:row>177</xdr:row>
      <xdr:rowOff>0</xdr:rowOff>
    </xdr:from>
    <xdr:to>
      <xdr:col>3</xdr:col>
      <xdr:colOff>19050</xdr:colOff>
      <xdr:row>177</xdr:row>
      <xdr:rowOff>1122680</xdr:rowOff>
    </xdr:to>
    <xdr:pic>
      <xdr:nvPicPr>
        <xdr:cNvPr id="308" name="Slika 307">
          <a:extLst>
            <a:ext uri="{FF2B5EF4-FFF2-40B4-BE49-F238E27FC236}">
              <a16:creationId xmlns:a16="http://schemas.microsoft.com/office/drawing/2014/main" id="{5446C0A4-1B4D-6B7C-5EB6-624E92593BE7}"/>
            </a:ext>
          </a:extLst>
        </xdr:cNvPr>
        <xdr:cNvPicPr>
          <a:picLocks noChangeAspect="1"/>
        </xdr:cNvPicPr>
      </xdr:nvPicPr>
      <xdr:blipFill>
        <a:blip xmlns:r="http://schemas.openxmlformats.org/officeDocument/2006/relationships" r:embed="rId230" cstate="screen">
          <a:extLst>
            <a:ext uri="{28A0092B-C50C-407E-A947-70E740481C1C}">
              <a14:useLocalDpi xmlns:a14="http://schemas.microsoft.com/office/drawing/2010/main"/>
            </a:ext>
          </a:extLst>
        </a:blip>
        <a:stretch>
          <a:fillRect/>
        </a:stretch>
      </xdr:blipFill>
      <xdr:spPr>
        <a:xfrm>
          <a:off x="1104900" y="193713100"/>
          <a:ext cx="1695450" cy="1130300"/>
        </a:xfrm>
        <a:prstGeom prst="rect">
          <a:avLst/>
        </a:prstGeom>
      </xdr:spPr>
    </xdr:pic>
    <xdr:clientData/>
  </xdr:twoCellAnchor>
  <xdr:twoCellAnchor>
    <xdr:from>
      <xdr:col>1</xdr:col>
      <xdr:colOff>254000</xdr:colOff>
      <xdr:row>181</xdr:row>
      <xdr:rowOff>0</xdr:rowOff>
    </xdr:from>
    <xdr:to>
      <xdr:col>3</xdr:col>
      <xdr:colOff>15875</xdr:colOff>
      <xdr:row>181</xdr:row>
      <xdr:rowOff>1122680</xdr:rowOff>
    </xdr:to>
    <xdr:pic>
      <xdr:nvPicPr>
        <xdr:cNvPr id="312" name="Slika 311">
          <a:extLst>
            <a:ext uri="{FF2B5EF4-FFF2-40B4-BE49-F238E27FC236}">
              <a16:creationId xmlns:a16="http://schemas.microsoft.com/office/drawing/2014/main" id="{37F9E6E1-F077-52CD-9FA3-02C59AB1F477}"/>
            </a:ext>
          </a:extLst>
        </xdr:cNvPr>
        <xdr:cNvPicPr>
          <a:picLocks noChangeAspect="1"/>
        </xdr:cNvPicPr>
      </xdr:nvPicPr>
      <xdr:blipFill>
        <a:blip xmlns:r="http://schemas.openxmlformats.org/officeDocument/2006/relationships" r:embed="rId231" cstate="screen">
          <a:extLst>
            <a:ext uri="{28A0092B-C50C-407E-A947-70E740481C1C}">
              <a14:useLocalDpi xmlns:a14="http://schemas.microsoft.com/office/drawing/2010/main"/>
            </a:ext>
          </a:extLst>
        </a:blip>
        <a:stretch>
          <a:fillRect/>
        </a:stretch>
      </xdr:blipFill>
      <xdr:spPr>
        <a:xfrm>
          <a:off x="1092200" y="198285100"/>
          <a:ext cx="1695450" cy="1130300"/>
        </a:xfrm>
        <a:prstGeom prst="rect">
          <a:avLst/>
        </a:prstGeom>
      </xdr:spPr>
    </xdr:pic>
    <xdr:clientData/>
  </xdr:twoCellAnchor>
  <xdr:twoCellAnchor>
    <xdr:from>
      <xdr:col>2</xdr:col>
      <xdr:colOff>0</xdr:colOff>
      <xdr:row>183</xdr:row>
      <xdr:rowOff>0</xdr:rowOff>
    </xdr:from>
    <xdr:to>
      <xdr:col>2</xdr:col>
      <xdr:colOff>1657350</xdr:colOff>
      <xdr:row>183</xdr:row>
      <xdr:rowOff>1104900</xdr:rowOff>
    </xdr:to>
    <xdr:pic>
      <xdr:nvPicPr>
        <xdr:cNvPr id="315" name="Slika 314">
          <a:extLst>
            <a:ext uri="{FF2B5EF4-FFF2-40B4-BE49-F238E27FC236}">
              <a16:creationId xmlns:a16="http://schemas.microsoft.com/office/drawing/2014/main" id="{C00AE8ED-B690-7479-8E11-6846DD752BC8}"/>
            </a:ext>
          </a:extLst>
        </xdr:cNvPr>
        <xdr:cNvPicPr>
          <a:picLocks noChangeAspect="1"/>
        </xdr:cNvPicPr>
      </xdr:nvPicPr>
      <xdr:blipFill>
        <a:blip xmlns:r="http://schemas.openxmlformats.org/officeDocument/2006/relationships" r:embed="rId232" cstate="screen">
          <a:extLst>
            <a:ext uri="{28A0092B-C50C-407E-A947-70E740481C1C}">
              <a14:useLocalDpi xmlns:a14="http://schemas.microsoft.com/office/drawing/2010/main"/>
            </a:ext>
          </a:extLst>
        </a:blip>
        <a:stretch>
          <a:fillRect/>
        </a:stretch>
      </xdr:blipFill>
      <xdr:spPr>
        <a:xfrm>
          <a:off x="1104900" y="200571100"/>
          <a:ext cx="1657350" cy="1104900"/>
        </a:xfrm>
        <a:prstGeom prst="rect">
          <a:avLst/>
        </a:prstGeom>
      </xdr:spPr>
    </xdr:pic>
    <xdr:clientData/>
  </xdr:twoCellAnchor>
  <xdr:twoCellAnchor>
    <xdr:from>
      <xdr:col>2</xdr:col>
      <xdr:colOff>0</xdr:colOff>
      <xdr:row>210</xdr:row>
      <xdr:rowOff>0</xdr:rowOff>
    </xdr:from>
    <xdr:to>
      <xdr:col>2</xdr:col>
      <xdr:colOff>1638300</xdr:colOff>
      <xdr:row>210</xdr:row>
      <xdr:rowOff>1084580</xdr:rowOff>
    </xdr:to>
    <xdr:pic>
      <xdr:nvPicPr>
        <xdr:cNvPr id="359" name="Slika 358">
          <a:extLst>
            <a:ext uri="{FF2B5EF4-FFF2-40B4-BE49-F238E27FC236}">
              <a16:creationId xmlns:a16="http://schemas.microsoft.com/office/drawing/2014/main" id="{F3433D47-2E4E-58EF-FB25-C930F2E1DA03}"/>
            </a:ext>
          </a:extLst>
        </xdr:cNvPr>
        <xdr:cNvPicPr>
          <a:picLocks noChangeAspect="1"/>
        </xdr:cNvPicPr>
      </xdr:nvPicPr>
      <xdr:blipFill>
        <a:blip xmlns:r="http://schemas.openxmlformats.org/officeDocument/2006/relationships" r:embed="rId233" cstate="screen">
          <a:extLst>
            <a:ext uri="{28A0092B-C50C-407E-A947-70E740481C1C}">
              <a14:useLocalDpi xmlns:a14="http://schemas.microsoft.com/office/drawing/2010/main"/>
            </a:ext>
          </a:extLst>
        </a:blip>
        <a:stretch>
          <a:fillRect/>
        </a:stretch>
      </xdr:blipFill>
      <xdr:spPr>
        <a:xfrm>
          <a:off x="1104900" y="230924100"/>
          <a:ext cx="1638300" cy="1092200"/>
        </a:xfrm>
        <a:prstGeom prst="rect">
          <a:avLst/>
        </a:prstGeom>
      </xdr:spPr>
    </xdr:pic>
    <xdr:clientData/>
  </xdr:twoCellAnchor>
  <xdr:twoCellAnchor>
    <xdr:from>
      <xdr:col>1</xdr:col>
      <xdr:colOff>254000</xdr:colOff>
      <xdr:row>212</xdr:row>
      <xdr:rowOff>0</xdr:rowOff>
    </xdr:from>
    <xdr:to>
      <xdr:col>2</xdr:col>
      <xdr:colOff>1656080</xdr:colOff>
      <xdr:row>212</xdr:row>
      <xdr:rowOff>1125220</xdr:rowOff>
    </xdr:to>
    <xdr:pic>
      <xdr:nvPicPr>
        <xdr:cNvPr id="361" name="Slika 360">
          <a:extLst>
            <a:ext uri="{FF2B5EF4-FFF2-40B4-BE49-F238E27FC236}">
              <a16:creationId xmlns:a16="http://schemas.microsoft.com/office/drawing/2014/main" id="{172D8ECE-3EE4-DDAA-0B02-7C7A53B42DF8}"/>
            </a:ext>
          </a:extLst>
        </xdr:cNvPr>
        <xdr:cNvPicPr>
          <a:picLocks noChangeAspect="1"/>
        </xdr:cNvPicPr>
      </xdr:nvPicPr>
      <xdr:blipFill>
        <a:blip xmlns:r="http://schemas.openxmlformats.org/officeDocument/2006/relationships" r:embed="rId234" cstate="screen">
          <a:extLst>
            <a:ext uri="{28A0092B-C50C-407E-A947-70E740481C1C}">
              <a14:useLocalDpi xmlns:a14="http://schemas.microsoft.com/office/drawing/2010/main"/>
            </a:ext>
          </a:extLst>
        </a:blip>
        <a:stretch>
          <a:fillRect/>
        </a:stretch>
      </xdr:blipFill>
      <xdr:spPr>
        <a:xfrm>
          <a:off x="1092200" y="233210100"/>
          <a:ext cx="1676400" cy="1117600"/>
        </a:xfrm>
        <a:prstGeom prst="rect">
          <a:avLst/>
        </a:prstGeom>
      </xdr:spPr>
    </xdr:pic>
    <xdr:clientData/>
  </xdr:twoCellAnchor>
  <xdr:twoCellAnchor>
    <xdr:from>
      <xdr:col>2</xdr:col>
      <xdr:colOff>0</xdr:colOff>
      <xdr:row>216</xdr:row>
      <xdr:rowOff>25400</xdr:rowOff>
    </xdr:from>
    <xdr:to>
      <xdr:col>2</xdr:col>
      <xdr:colOff>1619250</xdr:colOff>
      <xdr:row>216</xdr:row>
      <xdr:rowOff>1104900</xdr:rowOff>
    </xdr:to>
    <xdr:pic>
      <xdr:nvPicPr>
        <xdr:cNvPr id="365" name="Slika 364">
          <a:extLst>
            <a:ext uri="{FF2B5EF4-FFF2-40B4-BE49-F238E27FC236}">
              <a16:creationId xmlns:a16="http://schemas.microsoft.com/office/drawing/2014/main" id="{426F3009-0C58-5012-5FEA-1ED3C911D417}"/>
            </a:ext>
          </a:extLst>
        </xdr:cNvPr>
        <xdr:cNvPicPr>
          <a:picLocks noChangeAspect="1"/>
        </xdr:cNvPicPr>
      </xdr:nvPicPr>
      <xdr:blipFill>
        <a:blip xmlns:r="http://schemas.openxmlformats.org/officeDocument/2006/relationships" r:embed="rId235" cstate="screen">
          <a:extLst>
            <a:ext uri="{28A0092B-C50C-407E-A947-70E740481C1C}">
              <a14:useLocalDpi xmlns:a14="http://schemas.microsoft.com/office/drawing/2010/main"/>
            </a:ext>
          </a:extLst>
        </a:blip>
        <a:stretch>
          <a:fillRect/>
        </a:stretch>
      </xdr:blipFill>
      <xdr:spPr>
        <a:xfrm>
          <a:off x="1104900" y="237807500"/>
          <a:ext cx="1619250" cy="1079500"/>
        </a:xfrm>
        <a:prstGeom prst="rect">
          <a:avLst/>
        </a:prstGeom>
      </xdr:spPr>
    </xdr:pic>
    <xdr:clientData/>
  </xdr:twoCellAnchor>
  <xdr:twoCellAnchor>
    <xdr:from>
      <xdr:col>2</xdr:col>
      <xdr:colOff>0</xdr:colOff>
      <xdr:row>218</xdr:row>
      <xdr:rowOff>0</xdr:rowOff>
    </xdr:from>
    <xdr:to>
      <xdr:col>2</xdr:col>
      <xdr:colOff>1657350</xdr:colOff>
      <xdr:row>218</xdr:row>
      <xdr:rowOff>1104900</xdr:rowOff>
    </xdr:to>
    <xdr:pic>
      <xdr:nvPicPr>
        <xdr:cNvPr id="367" name="Slika 366">
          <a:extLst>
            <a:ext uri="{FF2B5EF4-FFF2-40B4-BE49-F238E27FC236}">
              <a16:creationId xmlns:a16="http://schemas.microsoft.com/office/drawing/2014/main" id="{5172CCD7-68E0-312C-3E6B-C63223E7FCCC}"/>
            </a:ext>
          </a:extLst>
        </xdr:cNvPr>
        <xdr:cNvPicPr>
          <a:picLocks noChangeAspect="1"/>
        </xdr:cNvPicPr>
      </xdr:nvPicPr>
      <xdr:blipFill>
        <a:blip xmlns:r="http://schemas.openxmlformats.org/officeDocument/2006/relationships" r:embed="rId236" cstate="screen">
          <a:extLst>
            <a:ext uri="{28A0092B-C50C-407E-A947-70E740481C1C}">
              <a14:useLocalDpi xmlns:a14="http://schemas.microsoft.com/office/drawing/2010/main"/>
            </a:ext>
          </a:extLst>
        </a:blip>
        <a:stretch>
          <a:fillRect/>
        </a:stretch>
      </xdr:blipFill>
      <xdr:spPr>
        <a:xfrm>
          <a:off x="1104900" y="240068100"/>
          <a:ext cx="1657350" cy="1104900"/>
        </a:xfrm>
        <a:prstGeom prst="rect">
          <a:avLst/>
        </a:prstGeom>
      </xdr:spPr>
    </xdr:pic>
    <xdr:clientData/>
  </xdr:twoCellAnchor>
  <xdr:twoCellAnchor>
    <xdr:from>
      <xdr:col>2</xdr:col>
      <xdr:colOff>0</xdr:colOff>
      <xdr:row>220</xdr:row>
      <xdr:rowOff>0</xdr:rowOff>
    </xdr:from>
    <xdr:to>
      <xdr:col>2</xdr:col>
      <xdr:colOff>1619250</xdr:colOff>
      <xdr:row>220</xdr:row>
      <xdr:rowOff>1087120</xdr:rowOff>
    </xdr:to>
    <xdr:pic>
      <xdr:nvPicPr>
        <xdr:cNvPr id="369" name="Slika 368">
          <a:extLst>
            <a:ext uri="{FF2B5EF4-FFF2-40B4-BE49-F238E27FC236}">
              <a16:creationId xmlns:a16="http://schemas.microsoft.com/office/drawing/2014/main" id="{E7E357D5-5E43-5372-38DB-C43FBE69BC24}"/>
            </a:ext>
          </a:extLst>
        </xdr:cNvPr>
        <xdr:cNvPicPr>
          <a:picLocks noChangeAspect="1"/>
        </xdr:cNvPicPr>
      </xdr:nvPicPr>
      <xdr:blipFill>
        <a:blip xmlns:r="http://schemas.openxmlformats.org/officeDocument/2006/relationships" r:embed="rId237" cstate="screen">
          <a:extLst>
            <a:ext uri="{28A0092B-C50C-407E-A947-70E740481C1C}">
              <a14:useLocalDpi xmlns:a14="http://schemas.microsoft.com/office/drawing/2010/main"/>
            </a:ext>
          </a:extLst>
        </a:blip>
        <a:stretch>
          <a:fillRect/>
        </a:stretch>
      </xdr:blipFill>
      <xdr:spPr>
        <a:xfrm>
          <a:off x="1104900" y="242354100"/>
          <a:ext cx="1619250" cy="1079500"/>
        </a:xfrm>
        <a:prstGeom prst="rect">
          <a:avLst/>
        </a:prstGeom>
      </xdr:spPr>
    </xdr:pic>
    <xdr:clientData/>
  </xdr:twoCellAnchor>
  <xdr:twoCellAnchor>
    <xdr:from>
      <xdr:col>2</xdr:col>
      <xdr:colOff>0</xdr:colOff>
      <xdr:row>222</xdr:row>
      <xdr:rowOff>0</xdr:rowOff>
    </xdr:from>
    <xdr:to>
      <xdr:col>2</xdr:col>
      <xdr:colOff>1657350</xdr:colOff>
      <xdr:row>222</xdr:row>
      <xdr:rowOff>1104900</xdr:rowOff>
    </xdr:to>
    <xdr:pic>
      <xdr:nvPicPr>
        <xdr:cNvPr id="371" name="Slika 370">
          <a:extLst>
            <a:ext uri="{FF2B5EF4-FFF2-40B4-BE49-F238E27FC236}">
              <a16:creationId xmlns:a16="http://schemas.microsoft.com/office/drawing/2014/main" id="{0C7A16A5-427E-BAF2-E74C-36CE5E2656BA}"/>
            </a:ext>
          </a:extLst>
        </xdr:cNvPr>
        <xdr:cNvPicPr>
          <a:picLocks noChangeAspect="1"/>
        </xdr:cNvPicPr>
      </xdr:nvPicPr>
      <xdr:blipFill>
        <a:blip xmlns:r="http://schemas.openxmlformats.org/officeDocument/2006/relationships" r:embed="rId238" cstate="screen">
          <a:extLst>
            <a:ext uri="{28A0092B-C50C-407E-A947-70E740481C1C}">
              <a14:useLocalDpi xmlns:a14="http://schemas.microsoft.com/office/drawing/2010/main"/>
            </a:ext>
          </a:extLst>
        </a:blip>
        <a:stretch>
          <a:fillRect/>
        </a:stretch>
      </xdr:blipFill>
      <xdr:spPr>
        <a:xfrm>
          <a:off x="1104900" y="244640100"/>
          <a:ext cx="1657350" cy="1104900"/>
        </a:xfrm>
        <a:prstGeom prst="rect">
          <a:avLst/>
        </a:prstGeom>
      </xdr:spPr>
    </xdr:pic>
    <xdr:clientData/>
  </xdr:twoCellAnchor>
  <xdr:twoCellAnchor>
    <xdr:from>
      <xdr:col>1</xdr:col>
      <xdr:colOff>177800</xdr:colOff>
      <xdr:row>223</xdr:row>
      <xdr:rowOff>1104900</xdr:rowOff>
    </xdr:from>
    <xdr:to>
      <xdr:col>2</xdr:col>
      <xdr:colOff>1654175</xdr:colOff>
      <xdr:row>224</xdr:row>
      <xdr:rowOff>1125220</xdr:rowOff>
    </xdr:to>
    <xdr:pic>
      <xdr:nvPicPr>
        <xdr:cNvPr id="373" name="Slika 372">
          <a:extLst>
            <a:ext uri="{FF2B5EF4-FFF2-40B4-BE49-F238E27FC236}">
              <a16:creationId xmlns:a16="http://schemas.microsoft.com/office/drawing/2014/main" id="{A2AFD770-E6F5-9261-0B0B-C973C693D16B}"/>
            </a:ext>
          </a:extLst>
        </xdr:cNvPr>
        <xdr:cNvPicPr>
          <a:picLocks noChangeAspect="1"/>
        </xdr:cNvPicPr>
      </xdr:nvPicPr>
      <xdr:blipFill>
        <a:blip xmlns:r="http://schemas.openxmlformats.org/officeDocument/2006/relationships" r:embed="rId239" cstate="screen">
          <a:extLst>
            <a:ext uri="{28A0092B-C50C-407E-A947-70E740481C1C}">
              <a14:useLocalDpi xmlns:a14="http://schemas.microsoft.com/office/drawing/2010/main"/>
            </a:ext>
          </a:extLst>
        </a:blip>
        <a:stretch>
          <a:fillRect/>
        </a:stretch>
      </xdr:blipFill>
      <xdr:spPr>
        <a:xfrm>
          <a:off x="1016000" y="246888000"/>
          <a:ext cx="1733550" cy="1155700"/>
        </a:xfrm>
        <a:prstGeom prst="rect">
          <a:avLst/>
        </a:prstGeom>
      </xdr:spPr>
    </xdr:pic>
    <xdr:clientData/>
  </xdr:twoCellAnchor>
  <xdr:twoCellAnchor>
    <xdr:from>
      <xdr:col>2</xdr:col>
      <xdr:colOff>1</xdr:colOff>
      <xdr:row>268</xdr:row>
      <xdr:rowOff>0</xdr:rowOff>
    </xdr:from>
    <xdr:to>
      <xdr:col>2</xdr:col>
      <xdr:colOff>1638733</xdr:colOff>
      <xdr:row>268</xdr:row>
      <xdr:rowOff>1084580</xdr:rowOff>
    </xdr:to>
    <xdr:pic>
      <xdr:nvPicPr>
        <xdr:cNvPr id="543" name="Slika 542">
          <a:extLst>
            <a:ext uri="{FF2B5EF4-FFF2-40B4-BE49-F238E27FC236}">
              <a16:creationId xmlns:a16="http://schemas.microsoft.com/office/drawing/2014/main" id="{E1818AA4-B316-1476-FC2D-2B3B3EC95DEF}"/>
            </a:ext>
          </a:extLst>
        </xdr:cNvPr>
        <xdr:cNvPicPr>
          <a:picLocks noChangeAspect="1"/>
        </xdr:cNvPicPr>
      </xdr:nvPicPr>
      <xdr:blipFill>
        <a:blip xmlns:r="http://schemas.openxmlformats.org/officeDocument/2006/relationships" r:embed="rId240" cstate="screen">
          <a:extLst>
            <a:ext uri="{28A0092B-C50C-407E-A947-70E740481C1C}">
              <a14:useLocalDpi xmlns:a14="http://schemas.microsoft.com/office/drawing/2010/main"/>
            </a:ext>
          </a:extLst>
        </a:blip>
        <a:stretch>
          <a:fillRect/>
        </a:stretch>
      </xdr:blipFill>
      <xdr:spPr>
        <a:xfrm>
          <a:off x="1104901" y="296202100"/>
          <a:ext cx="1638732" cy="1092200"/>
        </a:xfrm>
        <a:prstGeom prst="rect">
          <a:avLst/>
        </a:prstGeom>
      </xdr:spPr>
    </xdr:pic>
    <xdr:clientData/>
  </xdr:twoCellAnchor>
  <xdr:twoCellAnchor>
    <xdr:from>
      <xdr:col>1</xdr:col>
      <xdr:colOff>241301</xdr:colOff>
      <xdr:row>270</xdr:row>
      <xdr:rowOff>25401</xdr:rowOff>
    </xdr:from>
    <xdr:to>
      <xdr:col>2</xdr:col>
      <xdr:colOff>1658459</xdr:colOff>
      <xdr:row>271</xdr:row>
      <xdr:rowOff>0</xdr:rowOff>
    </xdr:to>
    <xdr:pic>
      <xdr:nvPicPr>
        <xdr:cNvPr id="545" name="Slika 544">
          <a:extLst>
            <a:ext uri="{FF2B5EF4-FFF2-40B4-BE49-F238E27FC236}">
              <a16:creationId xmlns:a16="http://schemas.microsoft.com/office/drawing/2014/main" id="{519C9433-CCBC-3EDC-FC7C-BF0B345466DA}"/>
            </a:ext>
          </a:extLst>
        </xdr:cNvPr>
        <xdr:cNvPicPr>
          <a:picLocks noChangeAspect="1"/>
        </xdr:cNvPicPr>
      </xdr:nvPicPr>
      <xdr:blipFill>
        <a:blip xmlns:r="http://schemas.openxmlformats.org/officeDocument/2006/relationships" r:embed="rId241" cstate="screen">
          <a:extLst>
            <a:ext uri="{28A0092B-C50C-407E-A947-70E740481C1C}">
              <a14:useLocalDpi xmlns:a14="http://schemas.microsoft.com/office/drawing/2010/main"/>
            </a:ext>
          </a:extLst>
        </a:blip>
        <a:stretch>
          <a:fillRect/>
        </a:stretch>
      </xdr:blipFill>
      <xdr:spPr>
        <a:xfrm>
          <a:off x="1079501" y="298513501"/>
          <a:ext cx="1676238" cy="1117599"/>
        </a:xfrm>
        <a:prstGeom prst="rect">
          <a:avLst/>
        </a:prstGeom>
      </xdr:spPr>
    </xdr:pic>
    <xdr:clientData/>
  </xdr:twoCellAnchor>
  <xdr:twoCellAnchor>
    <xdr:from>
      <xdr:col>2</xdr:col>
      <xdr:colOff>38100</xdr:colOff>
      <xdr:row>273</xdr:row>
      <xdr:rowOff>1</xdr:rowOff>
    </xdr:from>
    <xdr:to>
      <xdr:col>2</xdr:col>
      <xdr:colOff>1637777</xdr:colOff>
      <xdr:row>273</xdr:row>
      <xdr:rowOff>1066801</xdr:rowOff>
    </xdr:to>
    <xdr:pic>
      <xdr:nvPicPr>
        <xdr:cNvPr id="547" name="Slika 546">
          <a:extLst>
            <a:ext uri="{FF2B5EF4-FFF2-40B4-BE49-F238E27FC236}">
              <a16:creationId xmlns:a16="http://schemas.microsoft.com/office/drawing/2014/main" id="{6B6FDB31-C2DA-FA0F-8807-09C66F53453C}"/>
            </a:ext>
          </a:extLst>
        </xdr:cNvPr>
        <xdr:cNvPicPr>
          <a:picLocks noChangeAspect="1"/>
        </xdr:cNvPicPr>
      </xdr:nvPicPr>
      <xdr:blipFill>
        <a:blip xmlns:r="http://schemas.openxmlformats.org/officeDocument/2006/relationships" r:embed="rId242" cstate="screen">
          <a:extLst>
            <a:ext uri="{28A0092B-C50C-407E-A947-70E740481C1C}">
              <a14:useLocalDpi xmlns:a14="http://schemas.microsoft.com/office/drawing/2010/main"/>
            </a:ext>
          </a:extLst>
        </a:blip>
        <a:stretch>
          <a:fillRect/>
        </a:stretch>
      </xdr:blipFill>
      <xdr:spPr>
        <a:xfrm>
          <a:off x="1143000" y="301409101"/>
          <a:ext cx="1599677" cy="1066800"/>
        </a:xfrm>
        <a:prstGeom prst="rect">
          <a:avLst/>
        </a:prstGeom>
      </xdr:spPr>
    </xdr:pic>
    <xdr:clientData/>
  </xdr:twoCellAnchor>
  <xdr:twoCellAnchor>
    <xdr:from>
      <xdr:col>2</xdr:col>
      <xdr:colOff>0</xdr:colOff>
      <xdr:row>275</xdr:row>
      <xdr:rowOff>0</xdr:rowOff>
    </xdr:from>
    <xdr:to>
      <xdr:col>2</xdr:col>
      <xdr:colOff>1657764</xdr:colOff>
      <xdr:row>275</xdr:row>
      <xdr:rowOff>1104900</xdr:rowOff>
    </xdr:to>
    <xdr:pic>
      <xdr:nvPicPr>
        <xdr:cNvPr id="549" name="Slika 548">
          <a:extLst>
            <a:ext uri="{FF2B5EF4-FFF2-40B4-BE49-F238E27FC236}">
              <a16:creationId xmlns:a16="http://schemas.microsoft.com/office/drawing/2014/main" id="{D87BD2CA-72C1-3F37-700B-1DCFDDB79E47}"/>
            </a:ext>
          </a:extLst>
        </xdr:cNvPr>
        <xdr:cNvPicPr>
          <a:picLocks noChangeAspect="1"/>
        </xdr:cNvPicPr>
      </xdr:nvPicPr>
      <xdr:blipFill>
        <a:blip xmlns:r="http://schemas.openxmlformats.org/officeDocument/2006/relationships" r:embed="rId243" cstate="screen">
          <a:extLst>
            <a:ext uri="{28A0092B-C50C-407E-A947-70E740481C1C}">
              <a14:useLocalDpi xmlns:a14="http://schemas.microsoft.com/office/drawing/2010/main"/>
            </a:ext>
          </a:extLst>
        </a:blip>
        <a:stretch>
          <a:fillRect/>
        </a:stretch>
      </xdr:blipFill>
      <xdr:spPr>
        <a:xfrm>
          <a:off x="1104900" y="303695100"/>
          <a:ext cx="1657764" cy="1104900"/>
        </a:xfrm>
        <a:prstGeom prst="rect">
          <a:avLst/>
        </a:prstGeom>
      </xdr:spPr>
    </xdr:pic>
    <xdr:clientData/>
  </xdr:twoCellAnchor>
  <xdr:twoCellAnchor>
    <xdr:from>
      <xdr:col>2</xdr:col>
      <xdr:colOff>0</xdr:colOff>
      <xdr:row>276</xdr:row>
      <xdr:rowOff>1142999</xdr:rowOff>
    </xdr:from>
    <xdr:to>
      <xdr:col>2</xdr:col>
      <xdr:colOff>1620520</xdr:colOff>
      <xdr:row>277</xdr:row>
      <xdr:rowOff>1087234</xdr:rowOff>
    </xdr:to>
    <xdr:pic>
      <xdr:nvPicPr>
        <xdr:cNvPr id="551" name="Slika 550">
          <a:extLst>
            <a:ext uri="{FF2B5EF4-FFF2-40B4-BE49-F238E27FC236}">
              <a16:creationId xmlns:a16="http://schemas.microsoft.com/office/drawing/2014/main" id="{DF9FAC07-96F1-CEC9-D9A3-E8181C57D54A}"/>
            </a:ext>
          </a:extLst>
        </xdr:cNvPr>
        <xdr:cNvPicPr>
          <a:picLocks noChangeAspect="1"/>
        </xdr:cNvPicPr>
      </xdr:nvPicPr>
      <xdr:blipFill>
        <a:blip xmlns:r="http://schemas.openxmlformats.org/officeDocument/2006/relationships" r:embed="rId244" cstate="screen">
          <a:extLst>
            <a:ext uri="{28A0092B-C50C-407E-A947-70E740481C1C}">
              <a14:useLocalDpi xmlns:a14="http://schemas.microsoft.com/office/drawing/2010/main"/>
            </a:ext>
          </a:extLst>
        </a:blip>
        <a:stretch>
          <a:fillRect/>
        </a:stretch>
      </xdr:blipFill>
      <xdr:spPr>
        <a:xfrm>
          <a:off x="1104900" y="305981099"/>
          <a:ext cx="1612900" cy="1075805"/>
        </a:xfrm>
        <a:prstGeom prst="rect">
          <a:avLst/>
        </a:prstGeom>
      </xdr:spPr>
    </xdr:pic>
    <xdr:clientData/>
  </xdr:twoCellAnchor>
  <xdr:twoCellAnchor>
    <xdr:from>
      <xdr:col>2</xdr:col>
      <xdr:colOff>0</xdr:colOff>
      <xdr:row>279</xdr:row>
      <xdr:rowOff>0</xdr:rowOff>
    </xdr:from>
    <xdr:to>
      <xdr:col>2</xdr:col>
      <xdr:colOff>1619250</xdr:colOff>
      <xdr:row>279</xdr:row>
      <xdr:rowOff>1087120</xdr:rowOff>
    </xdr:to>
    <xdr:pic>
      <xdr:nvPicPr>
        <xdr:cNvPr id="553" name="Slika 552">
          <a:extLst>
            <a:ext uri="{FF2B5EF4-FFF2-40B4-BE49-F238E27FC236}">
              <a16:creationId xmlns:a16="http://schemas.microsoft.com/office/drawing/2014/main" id="{CFFD645D-35D9-CF4E-475F-061C67B96AFA}"/>
            </a:ext>
          </a:extLst>
        </xdr:cNvPr>
        <xdr:cNvPicPr>
          <a:picLocks noChangeAspect="1"/>
        </xdr:cNvPicPr>
      </xdr:nvPicPr>
      <xdr:blipFill>
        <a:blip xmlns:r="http://schemas.openxmlformats.org/officeDocument/2006/relationships" r:embed="rId245" cstate="screen">
          <a:extLst>
            <a:ext uri="{28A0092B-C50C-407E-A947-70E740481C1C}">
              <a14:useLocalDpi xmlns:a14="http://schemas.microsoft.com/office/drawing/2010/main"/>
            </a:ext>
          </a:extLst>
        </a:blip>
        <a:stretch>
          <a:fillRect/>
        </a:stretch>
      </xdr:blipFill>
      <xdr:spPr>
        <a:xfrm>
          <a:off x="1104900" y="308267100"/>
          <a:ext cx="1619250" cy="1079500"/>
        </a:xfrm>
        <a:prstGeom prst="rect">
          <a:avLst/>
        </a:prstGeom>
      </xdr:spPr>
    </xdr:pic>
    <xdr:clientData/>
  </xdr:twoCellAnchor>
  <xdr:twoCellAnchor>
    <xdr:from>
      <xdr:col>2</xdr:col>
      <xdr:colOff>0</xdr:colOff>
      <xdr:row>281</xdr:row>
      <xdr:rowOff>0</xdr:rowOff>
    </xdr:from>
    <xdr:to>
      <xdr:col>2</xdr:col>
      <xdr:colOff>1619655</xdr:colOff>
      <xdr:row>281</xdr:row>
      <xdr:rowOff>1087120</xdr:rowOff>
    </xdr:to>
    <xdr:pic>
      <xdr:nvPicPr>
        <xdr:cNvPr id="555" name="Slika 554">
          <a:extLst>
            <a:ext uri="{FF2B5EF4-FFF2-40B4-BE49-F238E27FC236}">
              <a16:creationId xmlns:a16="http://schemas.microsoft.com/office/drawing/2014/main" id="{C4335D97-E191-CA8A-E9E3-36C0286292EB}"/>
            </a:ext>
          </a:extLst>
        </xdr:cNvPr>
        <xdr:cNvPicPr>
          <a:picLocks noChangeAspect="1"/>
        </xdr:cNvPicPr>
      </xdr:nvPicPr>
      <xdr:blipFill>
        <a:blip xmlns:r="http://schemas.openxmlformats.org/officeDocument/2006/relationships" r:embed="rId246" cstate="screen">
          <a:extLst>
            <a:ext uri="{28A0092B-C50C-407E-A947-70E740481C1C}">
              <a14:useLocalDpi xmlns:a14="http://schemas.microsoft.com/office/drawing/2010/main"/>
            </a:ext>
          </a:extLst>
        </a:blip>
        <a:stretch>
          <a:fillRect/>
        </a:stretch>
      </xdr:blipFill>
      <xdr:spPr>
        <a:xfrm>
          <a:off x="1104900" y="310553100"/>
          <a:ext cx="1619655" cy="1079500"/>
        </a:xfrm>
        <a:prstGeom prst="rect">
          <a:avLst/>
        </a:prstGeom>
      </xdr:spPr>
    </xdr:pic>
    <xdr:clientData/>
  </xdr:twoCellAnchor>
  <xdr:twoCellAnchor>
    <xdr:from>
      <xdr:col>2</xdr:col>
      <xdr:colOff>0</xdr:colOff>
      <xdr:row>283</xdr:row>
      <xdr:rowOff>25400</xdr:rowOff>
    </xdr:from>
    <xdr:to>
      <xdr:col>3</xdr:col>
      <xdr:colOff>419</xdr:colOff>
      <xdr:row>284</xdr:row>
      <xdr:rowOff>0</xdr:rowOff>
    </xdr:to>
    <xdr:pic>
      <xdr:nvPicPr>
        <xdr:cNvPr id="557" name="Slika 556">
          <a:extLst>
            <a:ext uri="{FF2B5EF4-FFF2-40B4-BE49-F238E27FC236}">
              <a16:creationId xmlns:a16="http://schemas.microsoft.com/office/drawing/2014/main" id="{27584E1D-5095-805D-52D7-93BB50A4A2D5}"/>
            </a:ext>
          </a:extLst>
        </xdr:cNvPr>
        <xdr:cNvPicPr>
          <a:picLocks noChangeAspect="1"/>
        </xdr:cNvPicPr>
      </xdr:nvPicPr>
      <xdr:blipFill>
        <a:blip xmlns:r="http://schemas.openxmlformats.org/officeDocument/2006/relationships" r:embed="rId247" cstate="screen">
          <a:extLst>
            <a:ext uri="{28A0092B-C50C-407E-A947-70E740481C1C}">
              <a14:useLocalDpi xmlns:a14="http://schemas.microsoft.com/office/drawing/2010/main"/>
            </a:ext>
          </a:extLst>
        </a:blip>
        <a:stretch>
          <a:fillRect/>
        </a:stretch>
      </xdr:blipFill>
      <xdr:spPr>
        <a:xfrm>
          <a:off x="1104900" y="312864500"/>
          <a:ext cx="1676819" cy="1117600"/>
        </a:xfrm>
        <a:prstGeom prst="rect">
          <a:avLst/>
        </a:prstGeom>
      </xdr:spPr>
    </xdr:pic>
    <xdr:clientData/>
  </xdr:twoCellAnchor>
  <xdr:twoCellAnchor>
    <xdr:from>
      <xdr:col>1</xdr:col>
      <xdr:colOff>215900</xdr:colOff>
      <xdr:row>285</xdr:row>
      <xdr:rowOff>52092</xdr:rowOff>
    </xdr:from>
    <xdr:to>
      <xdr:col>2</xdr:col>
      <xdr:colOff>1617980</xdr:colOff>
      <xdr:row>285</xdr:row>
      <xdr:rowOff>1125220</xdr:rowOff>
    </xdr:to>
    <xdr:pic>
      <xdr:nvPicPr>
        <xdr:cNvPr id="559" name="Slika 558">
          <a:extLst>
            <a:ext uri="{FF2B5EF4-FFF2-40B4-BE49-F238E27FC236}">
              <a16:creationId xmlns:a16="http://schemas.microsoft.com/office/drawing/2014/main" id="{4CD6CB53-BEB6-C6C4-4340-160037DC6619}"/>
            </a:ext>
          </a:extLst>
        </xdr:cNvPr>
        <xdr:cNvPicPr>
          <a:picLocks noChangeAspect="1"/>
        </xdr:cNvPicPr>
      </xdr:nvPicPr>
      <xdr:blipFill rotWithShape="1">
        <a:blip xmlns:r="http://schemas.openxmlformats.org/officeDocument/2006/relationships" r:embed="rId248" cstate="screen">
          <a:extLst>
            <a:ext uri="{28A0092B-C50C-407E-A947-70E740481C1C}">
              <a14:useLocalDpi xmlns:a14="http://schemas.microsoft.com/office/drawing/2010/main"/>
            </a:ext>
          </a:extLst>
        </a:blip>
        <a:srcRect/>
        <a:stretch/>
      </xdr:blipFill>
      <xdr:spPr>
        <a:xfrm>
          <a:off x="1054100" y="315177192"/>
          <a:ext cx="1676400" cy="1065508"/>
        </a:xfrm>
        <a:prstGeom prst="rect">
          <a:avLst/>
        </a:prstGeom>
      </xdr:spPr>
    </xdr:pic>
    <xdr:clientData/>
  </xdr:twoCellAnchor>
  <xdr:twoCellAnchor>
    <xdr:from>
      <xdr:col>1</xdr:col>
      <xdr:colOff>241300</xdr:colOff>
      <xdr:row>286</xdr:row>
      <xdr:rowOff>1130300</xdr:rowOff>
    </xdr:from>
    <xdr:to>
      <xdr:col>3</xdr:col>
      <xdr:colOff>20320</xdr:colOff>
      <xdr:row>287</xdr:row>
      <xdr:rowOff>1122680</xdr:rowOff>
    </xdr:to>
    <xdr:pic>
      <xdr:nvPicPr>
        <xdr:cNvPr id="561" name="Slika 560">
          <a:extLst>
            <a:ext uri="{FF2B5EF4-FFF2-40B4-BE49-F238E27FC236}">
              <a16:creationId xmlns:a16="http://schemas.microsoft.com/office/drawing/2014/main" id="{BE2C1625-C5D4-DC1A-4A16-48152AB5F7CD}"/>
            </a:ext>
          </a:extLst>
        </xdr:cNvPr>
        <xdr:cNvPicPr>
          <a:picLocks noChangeAspect="1"/>
        </xdr:cNvPicPr>
      </xdr:nvPicPr>
      <xdr:blipFill>
        <a:blip xmlns:r="http://schemas.openxmlformats.org/officeDocument/2006/relationships" r:embed="rId249" cstate="screen">
          <a:extLst>
            <a:ext uri="{28A0092B-C50C-407E-A947-70E740481C1C}">
              <a14:useLocalDpi xmlns:a14="http://schemas.microsoft.com/office/drawing/2010/main"/>
            </a:ext>
          </a:extLst>
        </a:blip>
        <a:stretch>
          <a:fillRect/>
        </a:stretch>
      </xdr:blipFill>
      <xdr:spPr>
        <a:xfrm>
          <a:off x="1079500" y="317398400"/>
          <a:ext cx="1714500" cy="1143000"/>
        </a:xfrm>
        <a:prstGeom prst="rect">
          <a:avLst/>
        </a:prstGeom>
      </xdr:spPr>
    </xdr:pic>
    <xdr:clientData/>
  </xdr:twoCellAnchor>
  <xdr:twoCellAnchor>
    <xdr:from>
      <xdr:col>2</xdr:col>
      <xdr:colOff>0</xdr:colOff>
      <xdr:row>292</xdr:row>
      <xdr:rowOff>0</xdr:rowOff>
    </xdr:from>
    <xdr:to>
      <xdr:col>2</xdr:col>
      <xdr:colOff>1619250</xdr:colOff>
      <xdr:row>292</xdr:row>
      <xdr:rowOff>1087120</xdr:rowOff>
    </xdr:to>
    <xdr:pic>
      <xdr:nvPicPr>
        <xdr:cNvPr id="565" name="Slika 564">
          <a:extLst>
            <a:ext uri="{FF2B5EF4-FFF2-40B4-BE49-F238E27FC236}">
              <a16:creationId xmlns:a16="http://schemas.microsoft.com/office/drawing/2014/main" id="{53397E5A-F421-EC6B-E801-A31427F88331}"/>
            </a:ext>
          </a:extLst>
        </xdr:cNvPr>
        <xdr:cNvPicPr>
          <a:picLocks noChangeAspect="1"/>
        </xdr:cNvPicPr>
      </xdr:nvPicPr>
      <xdr:blipFill>
        <a:blip xmlns:r="http://schemas.openxmlformats.org/officeDocument/2006/relationships" r:embed="rId250" cstate="screen">
          <a:extLst>
            <a:ext uri="{28A0092B-C50C-407E-A947-70E740481C1C}">
              <a14:useLocalDpi xmlns:a14="http://schemas.microsoft.com/office/drawing/2010/main"/>
            </a:ext>
          </a:extLst>
        </a:blip>
        <a:stretch>
          <a:fillRect/>
        </a:stretch>
      </xdr:blipFill>
      <xdr:spPr>
        <a:xfrm>
          <a:off x="1104900" y="322618100"/>
          <a:ext cx="1619250" cy="1079500"/>
        </a:xfrm>
        <a:prstGeom prst="rect">
          <a:avLst/>
        </a:prstGeom>
      </xdr:spPr>
    </xdr:pic>
    <xdr:clientData/>
  </xdr:twoCellAnchor>
  <xdr:twoCellAnchor>
    <xdr:from>
      <xdr:col>2</xdr:col>
      <xdr:colOff>0</xdr:colOff>
      <xdr:row>294</xdr:row>
      <xdr:rowOff>0</xdr:rowOff>
    </xdr:from>
    <xdr:to>
      <xdr:col>3</xdr:col>
      <xdr:colOff>0</xdr:colOff>
      <xdr:row>294</xdr:row>
      <xdr:rowOff>1125220</xdr:rowOff>
    </xdr:to>
    <xdr:pic>
      <xdr:nvPicPr>
        <xdr:cNvPr id="567" name="Slika 566">
          <a:extLst>
            <a:ext uri="{FF2B5EF4-FFF2-40B4-BE49-F238E27FC236}">
              <a16:creationId xmlns:a16="http://schemas.microsoft.com/office/drawing/2014/main" id="{A3A8E720-509D-9667-293C-9DC67C7421C8}"/>
            </a:ext>
          </a:extLst>
        </xdr:cNvPr>
        <xdr:cNvPicPr>
          <a:picLocks noChangeAspect="1"/>
        </xdr:cNvPicPr>
      </xdr:nvPicPr>
      <xdr:blipFill>
        <a:blip xmlns:r="http://schemas.openxmlformats.org/officeDocument/2006/relationships" r:embed="rId251" cstate="screen">
          <a:extLst>
            <a:ext uri="{28A0092B-C50C-407E-A947-70E740481C1C}">
              <a14:useLocalDpi xmlns:a14="http://schemas.microsoft.com/office/drawing/2010/main"/>
            </a:ext>
          </a:extLst>
        </a:blip>
        <a:stretch>
          <a:fillRect/>
        </a:stretch>
      </xdr:blipFill>
      <xdr:spPr>
        <a:xfrm>
          <a:off x="1104900" y="324904100"/>
          <a:ext cx="1676400" cy="1117600"/>
        </a:xfrm>
        <a:prstGeom prst="rect">
          <a:avLst/>
        </a:prstGeom>
      </xdr:spPr>
    </xdr:pic>
    <xdr:clientData/>
  </xdr:twoCellAnchor>
  <xdr:twoCellAnchor>
    <xdr:from>
      <xdr:col>2</xdr:col>
      <xdr:colOff>0</xdr:colOff>
      <xdr:row>296</xdr:row>
      <xdr:rowOff>0</xdr:rowOff>
    </xdr:from>
    <xdr:to>
      <xdr:col>2</xdr:col>
      <xdr:colOff>1638300</xdr:colOff>
      <xdr:row>296</xdr:row>
      <xdr:rowOff>1084580</xdr:rowOff>
    </xdr:to>
    <xdr:pic>
      <xdr:nvPicPr>
        <xdr:cNvPr id="569" name="Slika 568">
          <a:extLst>
            <a:ext uri="{FF2B5EF4-FFF2-40B4-BE49-F238E27FC236}">
              <a16:creationId xmlns:a16="http://schemas.microsoft.com/office/drawing/2014/main" id="{D61CEF4C-694E-3F13-A8FC-64362EB5D184}"/>
            </a:ext>
          </a:extLst>
        </xdr:cNvPr>
        <xdr:cNvPicPr>
          <a:picLocks noChangeAspect="1"/>
        </xdr:cNvPicPr>
      </xdr:nvPicPr>
      <xdr:blipFill>
        <a:blip xmlns:r="http://schemas.openxmlformats.org/officeDocument/2006/relationships" r:embed="rId252" cstate="screen">
          <a:extLst>
            <a:ext uri="{28A0092B-C50C-407E-A947-70E740481C1C}">
              <a14:useLocalDpi xmlns:a14="http://schemas.microsoft.com/office/drawing/2010/main"/>
            </a:ext>
          </a:extLst>
        </a:blip>
        <a:stretch>
          <a:fillRect/>
        </a:stretch>
      </xdr:blipFill>
      <xdr:spPr>
        <a:xfrm>
          <a:off x="1104900" y="327190100"/>
          <a:ext cx="1638300" cy="1092200"/>
        </a:xfrm>
        <a:prstGeom prst="rect">
          <a:avLst/>
        </a:prstGeom>
      </xdr:spPr>
    </xdr:pic>
    <xdr:clientData/>
  </xdr:twoCellAnchor>
  <xdr:twoCellAnchor>
    <xdr:from>
      <xdr:col>2</xdr:col>
      <xdr:colOff>0</xdr:colOff>
      <xdr:row>298</xdr:row>
      <xdr:rowOff>0</xdr:rowOff>
    </xdr:from>
    <xdr:to>
      <xdr:col>2</xdr:col>
      <xdr:colOff>1657350</xdr:colOff>
      <xdr:row>298</xdr:row>
      <xdr:rowOff>1104900</xdr:rowOff>
    </xdr:to>
    <xdr:pic>
      <xdr:nvPicPr>
        <xdr:cNvPr id="571" name="Slika 570">
          <a:extLst>
            <a:ext uri="{FF2B5EF4-FFF2-40B4-BE49-F238E27FC236}">
              <a16:creationId xmlns:a16="http://schemas.microsoft.com/office/drawing/2014/main" id="{B85752A9-E49C-4011-6712-5DCA49D8D5F3}"/>
            </a:ext>
          </a:extLst>
        </xdr:cNvPr>
        <xdr:cNvPicPr>
          <a:picLocks noChangeAspect="1"/>
        </xdr:cNvPicPr>
      </xdr:nvPicPr>
      <xdr:blipFill>
        <a:blip xmlns:r="http://schemas.openxmlformats.org/officeDocument/2006/relationships" r:embed="rId253" cstate="screen">
          <a:extLst>
            <a:ext uri="{28A0092B-C50C-407E-A947-70E740481C1C}">
              <a14:useLocalDpi xmlns:a14="http://schemas.microsoft.com/office/drawing/2010/main"/>
            </a:ext>
          </a:extLst>
        </a:blip>
        <a:stretch>
          <a:fillRect/>
        </a:stretch>
      </xdr:blipFill>
      <xdr:spPr>
        <a:xfrm>
          <a:off x="1104900" y="329476100"/>
          <a:ext cx="1657350" cy="1104900"/>
        </a:xfrm>
        <a:prstGeom prst="rect">
          <a:avLst/>
        </a:prstGeom>
      </xdr:spPr>
    </xdr:pic>
    <xdr:clientData/>
  </xdr:twoCellAnchor>
  <xdr:twoCellAnchor>
    <xdr:from>
      <xdr:col>2</xdr:col>
      <xdr:colOff>0</xdr:colOff>
      <xdr:row>300</xdr:row>
      <xdr:rowOff>0</xdr:rowOff>
    </xdr:from>
    <xdr:to>
      <xdr:col>2</xdr:col>
      <xdr:colOff>1619250</xdr:colOff>
      <xdr:row>300</xdr:row>
      <xdr:rowOff>1087120</xdr:rowOff>
    </xdr:to>
    <xdr:pic>
      <xdr:nvPicPr>
        <xdr:cNvPr id="573" name="Slika 572">
          <a:extLst>
            <a:ext uri="{FF2B5EF4-FFF2-40B4-BE49-F238E27FC236}">
              <a16:creationId xmlns:a16="http://schemas.microsoft.com/office/drawing/2014/main" id="{D8391355-CA16-DC8C-DF2B-3D6597A77DD7}"/>
            </a:ext>
          </a:extLst>
        </xdr:cNvPr>
        <xdr:cNvPicPr>
          <a:picLocks noChangeAspect="1"/>
        </xdr:cNvPicPr>
      </xdr:nvPicPr>
      <xdr:blipFill>
        <a:blip xmlns:r="http://schemas.openxmlformats.org/officeDocument/2006/relationships" r:embed="rId254" cstate="screen">
          <a:extLst>
            <a:ext uri="{28A0092B-C50C-407E-A947-70E740481C1C}">
              <a14:useLocalDpi xmlns:a14="http://schemas.microsoft.com/office/drawing/2010/main"/>
            </a:ext>
          </a:extLst>
        </a:blip>
        <a:stretch>
          <a:fillRect/>
        </a:stretch>
      </xdr:blipFill>
      <xdr:spPr>
        <a:xfrm>
          <a:off x="1104900" y="331762100"/>
          <a:ext cx="1619250" cy="1079500"/>
        </a:xfrm>
        <a:prstGeom prst="rect">
          <a:avLst/>
        </a:prstGeom>
      </xdr:spPr>
    </xdr:pic>
    <xdr:clientData/>
  </xdr:twoCellAnchor>
  <xdr:twoCellAnchor>
    <xdr:from>
      <xdr:col>2</xdr:col>
      <xdr:colOff>0</xdr:colOff>
      <xdr:row>302</xdr:row>
      <xdr:rowOff>0</xdr:rowOff>
    </xdr:from>
    <xdr:to>
      <xdr:col>3</xdr:col>
      <xdr:colOff>19050</xdr:colOff>
      <xdr:row>302</xdr:row>
      <xdr:rowOff>1122680</xdr:rowOff>
    </xdr:to>
    <xdr:pic>
      <xdr:nvPicPr>
        <xdr:cNvPr id="575" name="Slika 574">
          <a:extLst>
            <a:ext uri="{FF2B5EF4-FFF2-40B4-BE49-F238E27FC236}">
              <a16:creationId xmlns:a16="http://schemas.microsoft.com/office/drawing/2014/main" id="{212E7D22-F814-95CA-6D56-5750F6B5448C}"/>
            </a:ext>
          </a:extLst>
        </xdr:cNvPr>
        <xdr:cNvPicPr>
          <a:picLocks noChangeAspect="1"/>
        </xdr:cNvPicPr>
      </xdr:nvPicPr>
      <xdr:blipFill>
        <a:blip xmlns:r="http://schemas.openxmlformats.org/officeDocument/2006/relationships" r:embed="rId255" cstate="screen">
          <a:extLst>
            <a:ext uri="{28A0092B-C50C-407E-A947-70E740481C1C}">
              <a14:useLocalDpi xmlns:a14="http://schemas.microsoft.com/office/drawing/2010/main"/>
            </a:ext>
          </a:extLst>
        </a:blip>
        <a:stretch>
          <a:fillRect/>
        </a:stretch>
      </xdr:blipFill>
      <xdr:spPr>
        <a:xfrm>
          <a:off x="1104900" y="334048100"/>
          <a:ext cx="1695450" cy="1130300"/>
        </a:xfrm>
        <a:prstGeom prst="rect">
          <a:avLst/>
        </a:prstGeom>
      </xdr:spPr>
    </xdr:pic>
    <xdr:clientData/>
  </xdr:twoCellAnchor>
  <xdr:twoCellAnchor>
    <xdr:from>
      <xdr:col>2</xdr:col>
      <xdr:colOff>0</xdr:colOff>
      <xdr:row>304</xdr:row>
      <xdr:rowOff>0</xdr:rowOff>
    </xdr:from>
    <xdr:to>
      <xdr:col>2</xdr:col>
      <xdr:colOff>1638300</xdr:colOff>
      <xdr:row>304</xdr:row>
      <xdr:rowOff>1084580</xdr:rowOff>
    </xdr:to>
    <xdr:pic>
      <xdr:nvPicPr>
        <xdr:cNvPr id="577" name="Slika 576">
          <a:extLst>
            <a:ext uri="{FF2B5EF4-FFF2-40B4-BE49-F238E27FC236}">
              <a16:creationId xmlns:a16="http://schemas.microsoft.com/office/drawing/2014/main" id="{612FF20F-DB0E-4886-5437-B82A58DC5322}"/>
            </a:ext>
          </a:extLst>
        </xdr:cNvPr>
        <xdr:cNvPicPr>
          <a:picLocks noChangeAspect="1"/>
        </xdr:cNvPicPr>
      </xdr:nvPicPr>
      <xdr:blipFill>
        <a:blip xmlns:r="http://schemas.openxmlformats.org/officeDocument/2006/relationships" r:embed="rId256" cstate="screen">
          <a:extLst>
            <a:ext uri="{28A0092B-C50C-407E-A947-70E740481C1C}">
              <a14:useLocalDpi xmlns:a14="http://schemas.microsoft.com/office/drawing/2010/main"/>
            </a:ext>
          </a:extLst>
        </a:blip>
        <a:stretch>
          <a:fillRect/>
        </a:stretch>
      </xdr:blipFill>
      <xdr:spPr>
        <a:xfrm>
          <a:off x="1104900" y="336334100"/>
          <a:ext cx="1638300" cy="1092200"/>
        </a:xfrm>
        <a:prstGeom prst="rect">
          <a:avLst/>
        </a:prstGeom>
      </xdr:spPr>
    </xdr:pic>
    <xdr:clientData/>
  </xdr:twoCellAnchor>
  <xdr:twoCellAnchor>
    <xdr:from>
      <xdr:col>2</xdr:col>
      <xdr:colOff>0</xdr:colOff>
      <xdr:row>307</xdr:row>
      <xdr:rowOff>0</xdr:rowOff>
    </xdr:from>
    <xdr:to>
      <xdr:col>2</xdr:col>
      <xdr:colOff>1619250</xdr:colOff>
      <xdr:row>307</xdr:row>
      <xdr:rowOff>1087120</xdr:rowOff>
    </xdr:to>
    <xdr:pic>
      <xdr:nvPicPr>
        <xdr:cNvPr id="581" name="Slika 580">
          <a:extLst>
            <a:ext uri="{FF2B5EF4-FFF2-40B4-BE49-F238E27FC236}">
              <a16:creationId xmlns:a16="http://schemas.microsoft.com/office/drawing/2014/main" id="{B5D428DD-D0C0-48DD-421F-DA9808755629}"/>
            </a:ext>
          </a:extLst>
        </xdr:cNvPr>
        <xdr:cNvPicPr>
          <a:picLocks noChangeAspect="1"/>
        </xdr:cNvPicPr>
      </xdr:nvPicPr>
      <xdr:blipFill>
        <a:blip xmlns:r="http://schemas.openxmlformats.org/officeDocument/2006/relationships" r:embed="rId257" cstate="screen">
          <a:extLst>
            <a:ext uri="{28A0092B-C50C-407E-A947-70E740481C1C}">
              <a14:useLocalDpi xmlns:a14="http://schemas.microsoft.com/office/drawing/2010/main"/>
            </a:ext>
          </a:extLst>
        </a:blip>
        <a:stretch>
          <a:fillRect/>
        </a:stretch>
      </xdr:blipFill>
      <xdr:spPr>
        <a:xfrm>
          <a:off x="1104900" y="339255100"/>
          <a:ext cx="1619250" cy="1079500"/>
        </a:xfrm>
        <a:prstGeom prst="rect">
          <a:avLst/>
        </a:prstGeom>
      </xdr:spPr>
    </xdr:pic>
    <xdr:clientData/>
  </xdr:twoCellAnchor>
  <xdr:twoCellAnchor>
    <xdr:from>
      <xdr:col>2</xdr:col>
      <xdr:colOff>0</xdr:colOff>
      <xdr:row>309</xdr:row>
      <xdr:rowOff>0</xdr:rowOff>
    </xdr:from>
    <xdr:to>
      <xdr:col>3</xdr:col>
      <xdr:colOff>0</xdr:colOff>
      <xdr:row>309</xdr:row>
      <xdr:rowOff>1125220</xdr:rowOff>
    </xdr:to>
    <xdr:pic>
      <xdr:nvPicPr>
        <xdr:cNvPr id="583" name="Slika 582">
          <a:extLst>
            <a:ext uri="{FF2B5EF4-FFF2-40B4-BE49-F238E27FC236}">
              <a16:creationId xmlns:a16="http://schemas.microsoft.com/office/drawing/2014/main" id="{1F4DF8B8-4110-4144-17DF-21FB5AD8899E}"/>
            </a:ext>
          </a:extLst>
        </xdr:cNvPr>
        <xdr:cNvPicPr>
          <a:picLocks noChangeAspect="1"/>
        </xdr:cNvPicPr>
      </xdr:nvPicPr>
      <xdr:blipFill>
        <a:blip xmlns:r="http://schemas.openxmlformats.org/officeDocument/2006/relationships" r:embed="rId258" cstate="screen">
          <a:extLst>
            <a:ext uri="{28A0092B-C50C-407E-A947-70E740481C1C}">
              <a14:useLocalDpi xmlns:a14="http://schemas.microsoft.com/office/drawing/2010/main"/>
            </a:ext>
          </a:extLst>
        </a:blip>
        <a:stretch>
          <a:fillRect/>
        </a:stretch>
      </xdr:blipFill>
      <xdr:spPr>
        <a:xfrm>
          <a:off x="1104900" y="341541100"/>
          <a:ext cx="1676400" cy="1117600"/>
        </a:xfrm>
        <a:prstGeom prst="rect">
          <a:avLst/>
        </a:prstGeom>
      </xdr:spPr>
    </xdr:pic>
    <xdr:clientData/>
  </xdr:twoCellAnchor>
  <xdr:twoCellAnchor>
    <xdr:from>
      <xdr:col>1</xdr:col>
      <xdr:colOff>254000</xdr:colOff>
      <xdr:row>311</xdr:row>
      <xdr:rowOff>0</xdr:rowOff>
    </xdr:from>
    <xdr:to>
      <xdr:col>2</xdr:col>
      <xdr:colOff>1656080</xdr:colOff>
      <xdr:row>311</xdr:row>
      <xdr:rowOff>1125220</xdr:rowOff>
    </xdr:to>
    <xdr:pic>
      <xdr:nvPicPr>
        <xdr:cNvPr id="585" name="Slika 584">
          <a:extLst>
            <a:ext uri="{FF2B5EF4-FFF2-40B4-BE49-F238E27FC236}">
              <a16:creationId xmlns:a16="http://schemas.microsoft.com/office/drawing/2014/main" id="{E0649887-509C-929B-B70C-943EDB05F1D8}"/>
            </a:ext>
          </a:extLst>
        </xdr:cNvPr>
        <xdr:cNvPicPr>
          <a:picLocks noChangeAspect="1"/>
        </xdr:cNvPicPr>
      </xdr:nvPicPr>
      <xdr:blipFill>
        <a:blip xmlns:r="http://schemas.openxmlformats.org/officeDocument/2006/relationships" r:embed="rId259" cstate="screen">
          <a:extLst>
            <a:ext uri="{28A0092B-C50C-407E-A947-70E740481C1C}">
              <a14:useLocalDpi xmlns:a14="http://schemas.microsoft.com/office/drawing/2010/main"/>
            </a:ext>
          </a:extLst>
        </a:blip>
        <a:stretch>
          <a:fillRect/>
        </a:stretch>
      </xdr:blipFill>
      <xdr:spPr>
        <a:xfrm>
          <a:off x="1092200" y="343827100"/>
          <a:ext cx="1676400" cy="1117600"/>
        </a:xfrm>
        <a:prstGeom prst="rect">
          <a:avLst/>
        </a:prstGeom>
      </xdr:spPr>
    </xdr:pic>
    <xdr:clientData/>
  </xdr:twoCellAnchor>
  <xdr:twoCellAnchor>
    <xdr:from>
      <xdr:col>1</xdr:col>
      <xdr:colOff>254000</xdr:colOff>
      <xdr:row>313</xdr:row>
      <xdr:rowOff>0</xdr:rowOff>
    </xdr:from>
    <xdr:to>
      <xdr:col>2</xdr:col>
      <xdr:colOff>1656080</xdr:colOff>
      <xdr:row>313</xdr:row>
      <xdr:rowOff>1125220</xdr:rowOff>
    </xdr:to>
    <xdr:pic>
      <xdr:nvPicPr>
        <xdr:cNvPr id="587" name="Slika 586">
          <a:extLst>
            <a:ext uri="{FF2B5EF4-FFF2-40B4-BE49-F238E27FC236}">
              <a16:creationId xmlns:a16="http://schemas.microsoft.com/office/drawing/2014/main" id="{973A6B6A-F47E-8037-1F4D-DAAD4ABCAC17}"/>
            </a:ext>
          </a:extLst>
        </xdr:cNvPr>
        <xdr:cNvPicPr>
          <a:picLocks noChangeAspect="1"/>
        </xdr:cNvPicPr>
      </xdr:nvPicPr>
      <xdr:blipFill>
        <a:blip xmlns:r="http://schemas.openxmlformats.org/officeDocument/2006/relationships" r:embed="rId260" cstate="screen">
          <a:extLst>
            <a:ext uri="{28A0092B-C50C-407E-A947-70E740481C1C}">
              <a14:useLocalDpi xmlns:a14="http://schemas.microsoft.com/office/drawing/2010/main"/>
            </a:ext>
          </a:extLst>
        </a:blip>
        <a:stretch>
          <a:fillRect/>
        </a:stretch>
      </xdr:blipFill>
      <xdr:spPr>
        <a:xfrm>
          <a:off x="1092200" y="346113100"/>
          <a:ext cx="1676400" cy="1117600"/>
        </a:xfrm>
        <a:prstGeom prst="rect">
          <a:avLst/>
        </a:prstGeom>
      </xdr:spPr>
    </xdr:pic>
    <xdr:clientData/>
  </xdr:twoCellAnchor>
  <xdr:twoCellAnchor>
    <xdr:from>
      <xdr:col>2</xdr:col>
      <xdr:colOff>12700</xdr:colOff>
      <xdr:row>315</xdr:row>
      <xdr:rowOff>0</xdr:rowOff>
    </xdr:from>
    <xdr:to>
      <xdr:col>2</xdr:col>
      <xdr:colOff>1658620</xdr:colOff>
      <xdr:row>315</xdr:row>
      <xdr:rowOff>1084580</xdr:rowOff>
    </xdr:to>
    <xdr:pic>
      <xdr:nvPicPr>
        <xdr:cNvPr id="589" name="Slika 588">
          <a:extLst>
            <a:ext uri="{FF2B5EF4-FFF2-40B4-BE49-F238E27FC236}">
              <a16:creationId xmlns:a16="http://schemas.microsoft.com/office/drawing/2014/main" id="{306E8DDF-334E-6797-810D-A7335179E1BE}"/>
            </a:ext>
          </a:extLst>
        </xdr:cNvPr>
        <xdr:cNvPicPr>
          <a:picLocks noChangeAspect="1"/>
        </xdr:cNvPicPr>
      </xdr:nvPicPr>
      <xdr:blipFill>
        <a:blip xmlns:r="http://schemas.openxmlformats.org/officeDocument/2006/relationships" r:embed="rId261" cstate="screen">
          <a:extLst>
            <a:ext uri="{28A0092B-C50C-407E-A947-70E740481C1C}">
              <a14:useLocalDpi xmlns:a14="http://schemas.microsoft.com/office/drawing/2010/main"/>
            </a:ext>
          </a:extLst>
        </a:blip>
        <a:stretch>
          <a:fillRect/>
        </a:stretch>
      </xdr:blipFill>
      <xdr:spPr>
        <a:xfrm>
          <a:off x="1117600" y="348399100"/>
          <a:ext cx="1638300" cy="1092200"/>
        </a:xfrm>
        <a:prstGeom prst="rect">
          <a:avLst/>
        </a:prstGeom>
      </xdr:spPr>
    </xdr:pic>
    <xdr:clientData/>
  </xdr:twoCellAnchor>
  <xdr:twoCellAnchor>
    <xdr:from>
      <xdr:col>2</xdr:col>
      <xdr:colOff>0</xdr:colOff>
      <xdr:row>317</xdr:row>
      <xdr:rowOff>0</xdr:rowOff>
    </xdr:from>
    <xdr:to>
      <xdr:col>3</xdr:col>
      <xdr:colOff>0</xdr:colOff>
      <xdr:row>317</xdr:row>
      <xdr:rowOff>1125220</xdr:rowOff>
    </xdr:to>
    <xdr:pic>
      <xdr:nvPicPr>
        <xdr:cNvPr id="591" name="Slika 590">
          <a:extLst>
            <a:ext uri="{FF2B5EF4-FFF2-40B4-BE49-F238E27FC236}">
              <a16:creationId xmlns:a16="http://schemas.microsoft.com/office/drawing/2014/main" id="{3721F483-33B2-0C7F-11BF-A7956B163753}"/>
            </a:ext>
          </a:extLst>
        </xdr:cNvPr>
        <xdr:cNvPicPr>
          <a:picLocks noChangeAspect="1"/>
        </xdr:cNvPicPr>
      </xdr:nvPicPr>
      <xdr:blipFill>
        <a:blip xmlns:r="http://schemas.openxmlformats.org/officeDocument/2006/relationships" r:embed="rId262" cstate="screen">
          <a:extLst>
            <a:ext uri="{28A0092B-C50C-407E-A947-70E740481C1C}">
              <a14:useLocalDpi xmlns:a14="http://schemas.microsoft.com/office/drawing/2010/main"/>
            </a:ext>
          </a:extLst>
        </a:blip>
        <a:stretch>
          <a:fillRect/>
        </a:stretch>
      </xdr:blipFill>
      <xdr:spPr>
        <a:xfrm>
          <a:off x="1104900" y="350685100"/>
          <a:ext cx="1676400" cy="1117600"/>
        </a:xfrm>
        <a:prstGeom prst="rect">
          <a:avLst/>
        </a:prstGeom>
      </xdr:spPr>
    </xdr:pic>
    <xdr:clientData/>
  </xdr:twoCellAnchor>
  <xdr:twoCellAnchor>
    <xdr:from>
      <xdr:col>1</xdr:col>
      <xdr:colOff>241300</xdr:colOff>
      <xdr:row>319</xdr:row>
      <xdr:rowOff>0</xdr:rowOff>
    </xdr:from>
    <xdr:to>
      <xdr:col>2</xdr:col>
      <xdr:colOff>1622425</xdr:colOff>
      <xdr:row>319</xdr:row>
      <xdr:rowOff>1104900</xdr:rowOff>
    </xdr:to>
    <xdr:pic>
      <xdr:nvPicPr>
        <xdr:cNvPr id="593" name="Slika 592">
          <a:extLst>
            <a:ext uri="{FF2B5EF4-FFF2-40B4-BE49-F238E27FC236}">
              <a16:creationId xmlns:a16="http://schemas.microsoft.com/office/drawing/2014/main" id="{2559862B-CA88-7C28-A47B-16FF8A8C5277}"/>
            </a:ext>
          </a:extLst>
        </xdr:cNvPr>
        <xdr:cNvPicPr>
          <a:picLocks noChangeAspect="1"/>
        </xdr:cNvPicPr>
      </xdr:nvPicPr>
      <xdr:blipFill>
        <a:blip xmlns:r="http://schemas.openxmlformats.org/officeDocument/2006/relationships" r:embed="rId263" cstate="screen">
          <a:extLst>
            <a:ext uri="{28A0092B-C50C-407E-A947-70E740481C1C}">
              <a14:useLocalDpi xmlns:a14="http://schemas.microsoft.com/office/drawing/2010/main"/>
            </a:ext>
          </a:extLst>
        </a:blip>
        <a:stretch>
          <a:fillRect/>
        </a:stretch>
      </xdr:blipFill>
      <xdr:spPr>
        <a:xfrm>
          <a:off x="1079500" y="352971100"/>
          <a:ext cx="1657350" cy="1104900"/>
        </a:xfrm>
        <a:prstGeom prst="rect">
          <a:avLst/>
        </a:prstGeom>
      </xdr:spPr>
    </xdr:pic>
    <xdr:clientData/>
  </xdr:twoCellAnchor>
  <xdr:twoCellAnchor>
    <xdr:from>
      <xdr:col>2</xdr:col>
      <xdr:colOff>0</xdr:colOff>
      <xdr:row>321</xdr:row>
      <xdr:rowOff>0</xdr:rowOff>
    </xdr:from>
    <xdr:to>
      <xdr:col>2</xdr:col>
      <xdr:colOff>1638300</xdr:colOff>
      <xdr:row>321</xdr:row>
      <xdr:rowOff>1084580</xdr:rowOff>
    </xdr:to>
    <xdr:pic>
      <xdr:nvPicPr>
        <xdr:cNvPr id="595" name="Slika 594">
          <a:extLst>
            <a:ext uri="{FF2B5EF4-FFF2-40B4-BE49-F238E27FC236}">
              <a16:creationId xmlns:a16="http://schemas.microsoft.com/office/drawing/2014/main" id="{CFCDF8B1-D315-9A6F-13FF-E93FB986DD06}"/>
            </a:ext>
          </a:extLst>
        </xdr:cNvPr>
        <xdr:cNvPicPr>
          <a:picLocks noChangeAspect="1"/>
        </xdr:cNvPicPr>
      </xdr:nvPicPr>
      <xdr:blipFill>
        <a:blip xmlns:r="http://schemas.openxmlformats.org/officeDocument/2006/relationships" r:embed="rId264" cstate="screen">
          <a:extLst>
            <a:ext uri="{28A0092B-C50C-407E-A947-70E740481C1C}">
              <a14:useLocalDpi xmlns:a14="http://schemas.microsoft.com/office/drawing/2010/main"/>
            </a:ext>
          </a:extLst>
        </a:blip>
        <a:stretch>
          <a:fillRect/>
        </a:stretch>
      </xdr:blipFill>
      <xdr:spPr>
        <a:xfrm>
          <a:off x="1104900" y="355257100"/>
          <a:ext cx="1638300" cy="1092200"/>
        </a:xfrm>
        <a:prstGeom prst="rect">
          <a:avLst/>
        </a:prstGeom>
      </xdr:spPr>
    </xdr:pic>
    <xdr:clientData/>
  </xdr:twoCellAnchor>
  <xdr:twoCellAnchor>
    <xdr:from>
      <xdr:col>2</xdr:col>
      <xdr:colOff>12700</xdr:colOff>
      <xdr:row>323</xdr:row>
      <xdr:rowOff>0</xdr:rowOff>
    </xdr:from>
    <xdr:to>
      <xdr:col>2</xdr:col>
      <xdr:colOff>1622425</xdr:colOff>
      <xdr:row>323</xdr:row>
      <xdr:rowOff>1087120</xdr:rowOff>
    </xdr:to>
    <xdr:pic>
      <xdr:nvPicPr>
        <xdr:cNvPr id="597" name="Slika 596">
          <a:extLst>
            <a:ext uri="{FF2B5EF4-FFF2-40B4-BE49-F238E27FC236}">
              <a16:creationId xmlns:a16="http://schemas.microsoft.com/office/drawing/2014/main" id="{C54808DA-C779-A2DD-4D3B-44B4B45B6683}"/>
            </a:ext>
          </a:extLst>
        </xdr:cNvPr>
        <xdr:cNvPicPr>
          <a:picLocks noChangeAspect="1"/>
        </xdr:cNvPicPr>
      </xdr:nvPicPr>
      <xdr:blipFill>
        <a:blip xmlns:r="http://schemas.openxmlformats.org/officeDocument/2006/relationships" r:embed="rId265" cstate="screen">
          <a:extLst>
            <a:ext uri="{28A0092B-C50C-407E-A947-70E740481C1C}">
              <a14:useLocalDpi xmlns:a14="http://schemas.microsoft.com/office/drawing/2010/main"/>
            </a:ext>
          </a:extLst>
        </a:blip>
        <a:stretch>
          <a:fillRect/>
        </a:stretch>
      </xdr:blipFill>
      <xdr:spPr>
        <a:xfrm>
          <a:off x="1117600" y="357543100"/>
          <a:ext cx="1619250" cy="1079500"/>
        </a:xfrm>
        <a:prstGeom prst="rect">
          <a:avLst/>
        </a:prstGeom>
      </xdr:spPr>
    </xdr:pic>
    <xdr:clientData/>
  </xdr:twoCellAnchor>
  <xdr:twoCellAnchor>
    <xdr:from>
      <xdr:col>1</xdr:col>
      <xdr:colOff>228600</xdr:colOff>
      <xdr:row>325</xdr:row>
      <xdr:rowOff>165100</xdr:rowOff>
    </xdr:from>
    <xdr:to>
      <xdr:col>2</xdr:col>
      <xdr:colOff>1657350</xdr:colOff>
      <xdr:row>325</xdr:row>
      <xdr:rowOff>1010920</xdr:rowOff>
    </xdr:to>
    <xdr:pic>
      <xdr:nvPicPr>
        <xdr:cNvPr id="599" name="Slika 598">
          <a:extLst>
            <a:ext uri="{FF2B5EF4-FFF2-40B4-BE49-F238E27FC236}">
              <a16:creationId xmlns:a16="http://schemas.microsoft.com/office/drawing/2014/main" id="{80CE8460-44D4-EB26-FC8B-2BE54609C2AA}"/>
            </a:ext>
          </a:extLst>
        </xdr:cNvPr>
        <xdr:cNvPicPr>
          <a:picLocks noChangeAspect="1"/>
        </xdr:cNvPicPr>
      </xdr:nvPicPr>
      <xdr:blipFill rotWithShape="1">
        <a:blip xmlns:r="http://schemas.openxmlformats.org/officeDocument/2006/relationships" r:embed="rId266" cstate="screen">
          <a:extLst>
            <a:ext uri="{28A0092B-C50C-407E-A947-70E740481C1C}">
              <a14:useLocalDpi xmlns:a14="http://schemas.microsoft.com/office/drawing/2010/main"/>
            </a:ext>
          </a:extLst>
        </a:blip>
        <a:srcRect/>
        <a:stretch/>
      </xdr:blipFill>
      <xdr:spPr>
        <a:xfrm>
          <a:off x="1066800" y="359994200"/>
          <a:ext cx="1695450" cy="838200"/>
        </a:xfrm>
        <a:prstGeom prst="rect">
          <a:avLst/>
        </a:prstGeom>
      </xdr:spPr>
    </xdr:pic>
    <xdr:clientData/>
  </xdr:twoCellAnchor>
  <xdr:twoCellAnchor>
    <xdr:from>
      <xdr:col>2</xdr:col>
      <xdr:colOff>0</xdr:colOff>
      <xdr:row>44</xdr:row>
      <xdr:rowOff>0</xdr:rowOff>
    </xdr:from>
    <xdr:to>
      <xdr:col>2</xdr:col>
      <xdr:colOff>1638710</xdr:colOff>
      <xdr:row>44</xdr:row>
      <xdr:rowOff>1084580</xdr:rowOff>
    </xdr:to>
    <xdr:pic>
      <xdr:nvPicPr>
        <xdr:cNvPr id="13" name="Slika 12">
          <a:extLst>
            <a:ext uri="{FF2B5EF4-FFF2-40B4-BE49-F238E27FC236}">
              <a16:creationId xmlns:a16="http://schemas.microsoft.com/office/drawing/2014/main" id="{F48C6809-EB7B-F904-C3F2-8AB7D4146171}"/>
            </a:ext>
          </a:extLst>
        </xdr:cNvPr>
        <xdr:cNvPicPr>
          <a:picLocks noChangeAspect="1"/>
        </xdr:cNvPicPr>
      </xdr:nvPicPr>
      <xdr:blipFill>
        <a:blip xmlns:r="http://schemas.openxmlformats.org/officeDocument/2006/relationships" r:embed="rId267" cstate="screen">
          <a:extLst>
            <a:ext uri="{28A0092B-C50C-407E-A947-70E740481C1C}">
              <a14:useLocalDpi xmlns:a14="http://schemas.microsoft.com/office/drawing/2010/main"/>
            </a:ext>
          </a:extLst>
        </a:blip>
        <a:stretch>
          <a:fillRect/>
        </a:stretch>
      </xdr:blipFill>
      <xdr:spPr>
        <a:xfrm>
          <a:off x="1104900" y="44234100"/>
          <a:ext cx="1638710" cy="1092200"/>
        </a:xfrm>
        <a:prstGeom prst="rect">
          <a:avLst/>
        </a:prstGeom>
      </xdr:spPr>
    </xdr:pic>
    <xdr:clientData/>
  </xdr:twoCellAnchor>
  <xdr:twoCellAnchor>
    <xdr:from>
      <xdr:col>2</xdr:col>
      <xdr:colOff>0</xdr:colOff>
      <xdr:row>289</xdr:row>
      <xdr:rowOff>0</xdr:rowOff>
    </xdr:from>
    <xdr:to>
      <xdr:col>2</xdr:col>
      <xdr:colOff>1638300</xdr:colOff>
      <xdr:row>289</xdr:row>
      <xdr:rowOff>1084580</xdr:rowOff>
    </xdr:to>
    <xdr:pic>
      <xdr:nvPicPr>
        <xdr:cNvPr id="18" name="Slika 17">
          <a:extLst>
            <a:ext uri="{FF2B5EF4-FFF2-40B4-BE49-F238E27FC236}">
              <a16:creationId xmlns:a16="http://schemas.microsoft.com/office/drawing/2014/main" id="{65CDE30E-A87E-2105-C661-646CD3D6400A}"/>
            </a:ext>
          </a:extLst>
        </xdr:cNvPr>
        <xdr:cNvPicPr>
          <a:picLocks noChangeAspect="1"/>
        </xdr:cNvPicPr>
      </xdr:nvPicPr>
      <xdr:blipFill>
        <a:blip xmlns:r="http://schemas.openxmlformats.org/officeDocument/2006/relationships" r:embed="rId268" cstate="screen">
          <a:extLst>
            <a:ext uri="{28A0092B-C50C-407E-A947-70E740481C1C}">
              <a14:useLocalDpi xmlns:a14="http://schemas.microsoft.com/office/drawing/2010/main"/>
            </a:ext>
          </a:extLst>
        </a:blip>
        <a:stretch>
          <a:fillRect/>
        </a:stretch>
      </xdr:blipFill>
      <xdr:spPr>
        <a:xfrm>
          <a:off x="1104900" y="319697100"/>
          <a:ext cx="1638300" cy="1092200"/>
        </a:xfrm>
        <a:prstGeom prst="rect">
          <a:avLst/>
        </a:prstGeom>
      </xdr:spPr>
    </xdr:pic>
    <xdr:clientData/>
  </xdr:twoCellAnchor>
  <xdr:twoCellAnchor>
    <xdr:from>
      <xdr:col>2</xdr:col>
      <xdr:colOff>0</xdr:colOff>
      <xdr:row>258</xdr:row>
      <xdr:rowOff>0</xdr:rowOff>
    </xdr:from>
    <xdr:to>
      <xdr:col>2</xdr:col>
      <xdr:colOff>1638300</xdr:colOff>
      <xdr:row>258</xdr:row>
      <xdr:rowOff>1084580</xdr:rowOff>
    </xdr:to>
    <xdr:pic>
      <xdr:nvPicPr>
        <xdr:cNvPr id="23" name="Slika 22">
          <a:extLst>
            <a:ext uri="{FF2B5EF4-FFF2-40B4-BE49-F238E27FC236}">
              <a16:creationId xmlns:a16="http://schemas.microsoft.com/office/drawing/2014/main" id="{08983F68-EA66-3507-B385-D26B58D5B7A6}"/>
            </a:ext>
          </a:extLst>
        </xdr:cNvPr>
        <xdr:cNvPicPr>
          <a:picLocks noChangeAspect="1"/>
        </xdr:cNvPicPr>
      </xdr:nvPicPr>
      <xdr:blipFill>
        <a:blip xmlns:r="http://schemas.openxmlformats.org/officeDocument/2006/relationships" r:embed="rId269" cstate="screen">
          <a:extLst>
            <a:ext uri="{28A0092B-C50C-407E-A947-70E740481C1C}">
              <a14:useLocalDpi xmlns:a14="http://schemas.microsoft.com/office/drawing/2010/main"/>
            </a:ext>
          </a:extLst>
        </a:blip>
        <a:stretch>
          <a:fillRect/>
        </a:stretch>
      </xdr:blipFill>
      <xdr:spPr>
        <a:xfrm>
          <a:off x="1104900" y="284772100"/>
          <a:ext cx="1638300" cy="1092200"/>
        </a:xfrm>
        <a:prstGeom prst="rect">
          <a:avLst/>
        </a:prstGeom>
      </xdr:spPr>
    </xdr:pic>
    <xdr:clientData/>
  </xdr:twoCellAnchor>
  <xdr:twoCellAnchor>
    <xdr:from>
      <xdr:col>2</xdr:col>
      <xdr:colOff>177800</xdr:colOff>
      <xdr:row>259</xdr:row>
      <xdr:rowOff>1142999</xdr:rowOff>
    </xdr:from>
    <xdr:to>
      <xdr:col>2</xdr:col>
      <xdr:colOff>1579880</xdr:colOff>
      <xdr:row>261</xdr:row>
      <xdr:rowOff>55095</xdr:rowOff>
    </xdr:to>
    <xdr:pic>
      <xdr:nvPicPr>
        <xdr:cNvPr id="27" name="Slika 26">
          <a:extLst>
            <a:ext uri="{FF2B5EF4-FFF2-40B4-BE49-F238E27FC236}">
              <a16:creationId xmlns:a16="http://schemas.microsoft.com/office/drawing/2014/main" id="{89B1693C-5F71-8C25-4482-D72622452916}"/>
            </a:ext>
          </a:extLst>
        </xdr:cNvPr>
        <xdr:cNvPicPr>
          <a:picLocks noChangeAspect="1"/>
        </xdr:cNvPicPr>
      </xdr:nvPicPr>
      <xdr:blipFill rotWithShape="1">
        <a:blip xmlns:r="http://schemas.openxmlformats.org/officeDocument/2006/relationships" r:embed="rId270" cstate="screen">
          <a:extLst>
            <a:ext uri="{28A0092B-C50C-407E-A947-70E740481C1C}">
              <a14:useLocalDpi xmlns:a14="http://schemas.microsoft.com/office/drawing/2010/main"/>
            </a:ext>
          </a:extLst>
        </a:blip>
        <a:srcRect/>
        <a:stretch/>
      </xdr:blipFill>
      <xdr:spPr>
        <a:xfrm>
          <a:off x="1282700" y="287058099"/>
          <a:ext cx="1409700" cy="1188571"/>
        </a:xfrm>
        <a:prstGeom prst="rect">
          <a:avLst/>
        </a:prstGeom>
      </xdr:spPr>
    </xdr:pic>
    <xdr:clientData/>
  </xdr:twoCellAnchor>
  <xdr:twoCellAnchor>
    <xdr:from>
      <xdr:col>2</xdr:col>
      <xdr:colOff>381000</xdr:colOff>
      <xdr:row>262</xdr:row>
      <xdr:rowOff>0</xdr:rowOff>
    </xdr:from>
    <xdr:to>
      <xdr:col>2</xdr:col>
      <xdr:colOff>1389380</xdr:colOff>
      <xdr:row>263</xdr:row>
      <xdr:rowOff>17780</xdr:rowOff>
    </xdr:to>
    <xdr:pic>
      <xdr:nvPicPr>
        <xdr:cNvPr id="31" name="Slika 30">
          <a:extLst>
            <a:ext uri="{FF2B5EF4-FFF2-40B4-BE49-F238E27FC236}">
              <a16:creationId xmlns:a16="http://schemas.microsoft.com/office/drawing/2014/main" id="{985D7366-E02F-54A8-D0AD-BC4206A5BADB}"/>
            </a:ext>
          </a:extLst>
        </xdr:cNvPr>
        <xdr:cNvPicPr>
          <a:picLocks noChangeAspect="1"/>
        </xdr:cNvPicPr>
      </xdr:nvPicPr>
      <xdr:blipFill rotWithShape="1">
        <a:blip xmlns:r="http://schemas.openxmlformats.org/officeDocument/2006/relationships" r:embed="rId271" cstate="screen">
          <a:extLst>
            <a:ext uri="{28A0092B-C50C-407E-A947-70E740481C1C}">
              <a14:useLocalDpi xmlns:a14="http://schemas.microsoft.com/office/drawing/2010/main"/>
            </a:ext>
          </a:extLst>
        </a:blip>
        <a:srcRect/>
        <a:stretch/>
      </xdr:blipFill>
      <xdr:spPr>
        <a:xfrm>
          <a:off x="1485900" y="289344100"/>
          <a:ext cx="1016000" cy="1168400"/>
        </a:xfrm>
        <a:prstGeom prst="rect">
          <a:avLst/>
        </a:prstGeom>
      </xdr:spPr>
    </xdr:pic>
    <xdr:clientData/>
  </xdr:twoCellAnchor>
  <xdr:twoCellAnchor>
    <xdr:from>
      <xdr:col>2</xdr:col>
      <xdr:colOff>0</xdr:colOff>
      <xdr:row>264</xdr:row>
      <xdr:rowOff>0</xdr:rowOff>
    </xdr:from>
    <xdr:to>
      <xdr:col>2</xdr:col>
      <xdr:colOff>1657350</xdr:colOff>
      <xdr:row>264</xdr:row>
      <xdr:rowOff>1104900</xdr:rowOff>
    </xdr:to>
    <xdr:pic>
      <xdr:nvPicPr>
        <xdr:cNvPr id="34" name="Slika 33">
          <a:extLst>
            <a:ext uri="{FF2B5EF4-FFF2-40B4-BE49-F238E27FC236}">
              <a16:creationId xmlns:a16="http://schemas.microsoft.com/office/drawing/2014/main" id="{DDD259C1-315C-9161-B7E1-52FC9DBEE12C}"/>
            </a:ext>
          </a:extLst>
        </xdr:cNvPr>
        <xdr:cNvPicPr>
          <a:picLocks noChangeAspect="1"/>
        </xdr:cNvPicPr>
      </xdr:nvPicPr>
      <xdr:blipFill>
        <a:blip xmlns:r="http://schemas.openxmlformats.org/officeDocument/2006/relationships" r:embed="rId272" cstate="screen">
          <a:extLst>
            <a:ext uri="{28A0092B-C50C-407E-A947-70E740481C1C}">
              <a14:useLocalDpi xmlns:a14="http://schemas.microsoft.com/office/drawing/2010/main"/>
            </a:ext>
          </a:extLst>
        </a:blip>
        <a:stretch>
          <a:fillRect/>
        </a:stretch>
      </xdr:blipFill>
      <xdr:spPr>
        <a:xfrm>
          <a:off x="1104900" y="291630100"/>
          <a:ext cx="1657350" cy="1104900"/>
        </a:xfrm>
        <a:prstGeom prst="rect">
          <a:avLst/>
        </a:prstGeom>
      </xdr:spPr>
    </xdr:pic>
    <xdr:clientData/>
  </xdr:twoCellAnchor>
  <xdr:twoCellAnchor>
    <xdr:from>
      <xdr:col>2</xdr:col>
      <xdr:colOff>0</xdr:colOff>
      <xdr:row>266</xdr:row>
      <xdr:rowOff>0</xdr:rowOff>
    </xdr:from>
    <xdr:to>
      <xdr:col>2</xdr:col>
      <xdr:colOff>1657350</xdr:colOff>
      <xdr:row>266</xdr:row>
      <xdr:rowOff>1104900</xdr:rowOff>
    </xdr:to>
    <xdr:pic>
      <xdr:nvPicPr>
        <xdr:cNvPr id="37" name="Slika 36">
          <a:extLst>
            <a:ext uri="{FF2B5EF4-FFF2-40B4-BE49-F238E27FC236}">
              <a16:creationId xmlns:a16="http://schemas.microsoft.com/office/drawing/2014/main" id="{14869BC8-F097-9A22-1245-995019E826D7}"/>
            </a:ext>
          </a:extLst>
        </xdr:cNvPr>
        <xdr:cNvPicPr>
          <a:picLocks noChangeAspect="1"/>
        </xdr:cNvPicPr>
      </xdr:nvPicPr>
      <xdr:blipFill>
        <a:blip xmlns:r="http://schemas.openxmlformats.org/officeDocument/2006/relationships" r:embed="rId273" cstate="screen">
          <a:extLst>
            <a:ext uri="{28A0092B-C50C-407E-A947-70E740481C1C}">
              <a14:useLocalDpi xmlns:a14="http://schemas.microsoft.com/office/drawing/2010/main"/>
            </a:ext>
          </a:extLst>
        </a:blip>
        <a:stretch>
          <a:fillRect/>
        </a:stretch>
      </xdr:blipFill>
      <xdr:spPr>
        <a:xfrm>
          <a:off x="1104900" y="293916100"/>
          <a:ext cx="1657350" cy="1104900"/>
        </a:xfrm>
        <a:prstGeom prst="rect">
          <a:avLst/>
        </a:prstGeom>
      </xdr:spPr>
    </xdr:pic>
    <xdr:clientData/>
  </xdr:twoCellAnchor>
  <xdr:twoCellAnchor>
    <xdr:from>
      <xdr:col>2</xdr:col>
      <xdr:colOff>0</xdr:colOff>
      <xdr:row>111</xdr:row>
      <xdr:rowOff>0</xdr:rowOff>
    </xdr:from>
    <xdr:to>
      <xdr:col>2</xdr:col>
      <xdr:colOff>1657350</xdr:colOff>
      <xdr:row>111</xdr:row>
      <xdr:rowOff>1104900</xdr:rowOff>
    </xdr:to>
    <xdr:pic>
      <xdr:nvPicPr>
        <xdr:cNvPr id="40" name="Slika 39">
          <a:extLst>
            <a:ext uri="{FF2B5EF4-FFF2-40B4-BE49-F238E27FC236}">
              <a16:creationId xmlns:a16="http://schemas.microsoft.com/office/drawing/2014/main" id="{352D6781-C244-CD8F-6FF4-3EE6F1644479}"/>
            </a:ext>
          </a:extLst>
        </xdr:cNvPr>
        <xdr:cNvPicPr>
          <a:picLocks noChangeAspect="1"/>
        </xdr:cNvPicPr>
      </xdr:nvPicPr>
      <xdr:blipFill>
        <a:blip xmlns:r="http://schemas.openxmlformats.org/officeDocument/2006/relationships" r:embed="rId274" cstate="screen">
          <a:extLst>
            <a:ext uri="{28A0092B-C50C-407E-A947-70E740481C1C}">
              <a14:useLocalDpi xmlns:a14="http://schemas.microsoft.com/office/drawing/2010/main"/>
            </a:ext>
          </a:extLst>
        </a:blip>
        <a:stretch>
          <a:fillRect/>
        </a:stretch>
      </xdr:blipFill>
      <xdr:spPr>
        <a:xfrm>
          <a:off x="1104900" y="119291100"/>
          <a:ext cx="1657350" cy="1104900"/>
        </a:xfrm>
        <a:prstGeom prst="rect">
          <a:avLst/>
        </a:prstGeom>
      </xdr:spPr>
    </xdr:pic>
    <xdr:clientData/>
  </xdr:twoCellAnchor>
  <xdr:twoCellAnchor>
    <xdr:from>
      <xdr:col>2</xdr:col>
      <xdr:colOff>0</xdr:colOff>
      <xdr:row>113</xdr:row>
      <xdr:rowOff>0</xdr:rowOff>
    </xdr:from>
    <xdr:to>
      <xdr:col>2</xdr:col>
      <xdr:colOff>1619250</xdr:colOff>
      <xdr:row>113</xdr:row>
      <xdr:rowOff>1087120</xdr:rowOff>
    </xdr:to>
    <xdr:pic>
      <xdr:nvPicPr>
        <xdr:cNvPr id="42" name="Slika 41">
          <a:extLst>
            <a:ext uri="{FF2B5EF4-FFF2-40B4-BE49-F238E27FC236}">
              <a16:creationId xmlns:a16="http://schemas.microsoft.com/office/drawing/2014/main" id="{31A80A39-4984-7713-3FE7-1C804B620BD2}"/>
            </a:ext>
          </a:extLst>
        </xdr:cNvPr>
        <xdr:cNvPicPr>
          <a:picLocks noChangeAspect="1"/>
        </xdr:cNvPicPr>
      </xdr:nvPicPr>
      <xdr:blipFill>
        <a:blip xmlns:r="http://schemas.openxmlformats.org/officeDocument/2006/relationships" r:embed="rId275" cstate="screen">
          <a:extLst>
            <a:ext uri="{28A0092B-C50C-407E-A947-70E740481C1C}">
              <a14:useLocalDpi xmlns:a14="http://schemas.microsoft.com/office/drawing/2010/main"/>
            </a:ext>
          </a:extLst>
        </a:blip>
        <a:stretch>
          <a:fillRect/>
        </a:stretch>
      </xdr:blipFill>
      <xdr:spPr>
        <a:xfrm>
          <a:off x="1104900" y="121577100"/>
          <a:ext cx="1619250" cy="1079500"/>
        </a:xfrm>
        <a:prstGeom prst="rect">
          <a:avLst/>
        </a:prstGeom>
      </xdr:spPr>
    </xdr:pic>
    <xdr:clientData/>
  </xdr:twoCellAnchor>
  <xdr:twoCellAnchor>
    <xdr:from>
      <xdr:col>2</xdr:col>
      <xdr:colOff>0</xdr:colOff>
      <xdr:row>115</xdr:row>
      <xdr:rowOff>0</xdr:rowOff>
    </xdr:from>
    <xdr:to>
      <xdr:col>3</xdr:col>
      <xdr:colOff>38100</xdr:colOff>
      <xdr:row>116</xdr:row>
      <xdr:rowOff>0</xdr:rowOff>
    </xdr:to>
    <xdr:pic>
      <xdr:nvPicPr>
        <xdr:cNvPr id="45" name="Slika 44">
          <a:extLst>
            <a:ext uri="{FF2B5EF4-FFF2-40B4-BE49-F238E27FC236}">
              <a16:creationId xmlns:a16="http://schemas.microsoft.com/office/drawing/2014/main" id="{4318C6F5-7DCC-F3FD-DC44-9DD0D417DCA1}"/>
            </a:ext>
          </a:extLst>
        </xdr:cNvPr>
        <xdr:cNvPicPr>
          <a:picLocks noChangeAspect="1"/>
        </xdr:cNvPicPr>
      </xdr:nvPicPr>
      <xdr:blipFill>
        <a:blip xmlns:r="http://schemas.openxmlformats.org/officeDocument/2006/relationships" r:embed="rId276" cstate="screen">
          <a:extLst>
            <a:ext uri="{28A0092B-C50C-407E-A947-70E740481C1C}">
              <a14:useLocalDpi xmlns:a14="http://schemas.microsoft.com/office/drawing/2010/main"/>
            </a:ext>
          </a:extLst>
        </a:blip>
        <a:stretch>
          <a:fillRect/>
        </a:stretch>
      </xdr:blipFill>
      <xdr:spPr>
        <a:xfrm>
          <a:off x="1104900" y="123863100"/>
          <a:ext cx="1714500" cy="1143000"/>
        </a:xfrm>
        <a:prstGeom prst="rect">
          <a:avLst/>
        </a:prstGeom>
      </xdr:spPr>
    </xdr:pic>
    <xdr:clientData/>
  </xdr:twoCellAnchor>
  <xdr:twoCellAnchor>
    <xdr:from>
      <xdr:col>2</xdr:col>
      <xdr:colOff>147834</xdr:colOff>
      <xdr:row>118</xdr:row>
      <xdr:rowOff>1117600</xdr:rowOff>
    </xdr:from>
    <xdr:to>
      <xdr:col>2</xdr:col>
      <xdr:colOff>1616182</xdr:colOff>
      <xdr:row>120</xdr:row>
      <xdr:rowOff>76200</xdr:rowOff>
    </xdr:to>
    <xdr:pic>
      <xdr:nvPicPr>
        <xdr:cNvPr id="47" name="Slika 46">
          <a:extLst>
            <a:ext uri="{FF2B5EF4-FFF2-40B4-BE49-F238E27FC236}">
              <a16:creationId xmlns:a16="http://schemas.microsoft.com/office/drawing/2014/main" id="{6E404B34-4A0A-4E0A-90B2-A128823D0E3D}"/>
            </a:ext>
          </a:extLst>
        </xdr:cNvPr>
        <xdr:cNvPicPr>
          <a:picLocks noChangeAspect="1"/>
        </xdr:cNvPicPr>
      </xdr:nvPicPr>
      <xdr:blipFill rotWithShape="1">
        <a:blip xmlns:r="http://schemas.openxmlformats.org/officeDocument/2006/relationships" r:embed="rId277" cstate="screen">
          <a:extLst>
            <a:ext uri="{28A0092B-C50C-407E-A947-70E740481C1C}">
              <a14:useLocalDpi xmlns:a14="http://schemas.microsoft.com/office/drawing/2010/main"/>
            </a:ext>
          </a:extLst>
        </a:blip>
        <a:srcRect/>
        <a:stretch/>
      </xdr:blipFill>
      <xdr:spPr>
        <a:xfrm>
          <a:off x="1252734" y="128409700"/>
          <a:ext cx="1468348" cy="1244600"/>
        </a:xfrm>
        <a:prstGeom prst="rect">
          <a:avLst/>
        </a:prstGeom>
      </xdr:spPr>
    </xdr:pic>
    <xdr:clientData/>
  </xdr:twoCellAnchor>
  <xdr:twoCellAnchor>
    <xdr:from>
      <xdr:col>2</xdr:col>
      <xdr:colOff>0</xdr:colOff>
      <xdr:row>123</xdr:row>
      <xdr:rowOff>0</xdr:rowOff>
    </xdr:from>
    <xdr:to>
      <xdr:col>3</xdr:col>
      <xdr:colOff>37243</xdr:colOff>
      <xdr:row>124</xdr:row>
      <xdr:rowOff>0</xdr:rowOff>
    </xdr:to>
    <xdr:pic>
      <xdr:nvPicPr>
        <xdr:cNvPr id="52" name="Slika 51">
          <a:extLst>
            <a:ext uri="{FF2B5EF4-FFF2-40B4-BE49-F238E27FC236}">
              <a16:creationId xmlns:a16="http://schemas.microsoft.com/office/drawing/2014/main" id="{349DC23D-5998-6FD1-2FD1-4310A8FE763D}"/>
            </a:ext>
          </a:extLst>
        </xdr:cNvPr>
        <xdr:cNvPicPr>
          <a:picLocks noChangeAspect="1"/>
        </xdr:cNvPicPr>
      </xdr:nvPicPr>
      <xdr:blipFill>
        <a:blip xmlns:r="http://schemas.openxmlformats.org/officeDocument/2006/relationships" r:embed="rId278" cstate="screen">
          <a:extLst>
            <a:ext uri="{28A0092B-C50C-407E-A947-70E740481C1C}">
              <a14:useLocalDpi xmlns:a14="http://schemas.microsoft.com/office/drawing/2010/main"/>
            </a:ext>
          </a:extLst>
        </a:blip>
        <a:stretch>
          <a:fillRect/>
        </a:stretch>
      </xdr:blipFill>
      <xdr:spPr>
        <a:xfrm>
          <a:off x="1104900" y="133007100"/>
          <a:ext cx="1713643" cy="1143000"/>
        </a:xfrm>
        <a:prstGeom prst="rect">
          <a:avLst/>
        </a:prstGeom>
      </xdr:spPr>
    </xdr:pic>
    <xdr:clientData/>
  </xdr:twoCellAnchor>
  <xdr:twoCellAnchor>
    <xdr:from>
      <xdr:col>1</xdr:col>
      <xdr:colOff>254000</xdr:colOff>
      <xdr:row>130</xdr:row>
      <xdr:rowOff>0</xdr:rowOff>
    </xdr:from>
    <xdr:to>
      <xdr:col>2</xdr:col>
      <xdr:colOff>1656080</xdr:colOff>
      <xdr:row>130</xdr:row>
      <xdr:rowOff>1125220</xdr:rowOff>
    </xdr:to>
    <xdr:pic>
      <xdr:nvPicPr>
        <xdr:cNvPr id="57" name="Slika 56">
          <a:extLst>
            <a:ext uri="{FF2B5EF4-FFF2-40B4-BE49-F238E27FC236}">
              <a16:creationId xmlns:a16="http://schemas.microsoft.com/office/drawing/2014/main" id="{82C070F1-3B8C-ABBA-834E-989D4D791B85}"/>
            </a:ext>
          </a:extLst>
        </xdr:cNvPr>
        <xdr:cNvPicPr>
          <a:picLocks noChangeAspect="1"/>
        </xdr:cNvPicPr>
      </xdr:nvPicPr>
      <xdr:blipFill>
        <a:blip xmlns:r="http://schemas.openxmlformats.org/officeDocument/2006/relationships" r:embed="rId279" cstate="screen">
          <a:extLst>
            <a:ext uri="{28A0092B-C50C-407E-A947-70E740481C1C}">
              <a14:useLocalDpi xmlns:a14="http://schemas.microsoft.com/office/drawing/2010/main"/>
            </a:ext>
          </a:extLst>
        </a:blip>
        <a:stretch>
          <a:fillRect/>
        </a:stretch>
      </xdr:blipFill>
      <xdr:spPr>
        <a:xfrm>
          <a:off x="1092200" y="140500100"/>
          <a:ext cx="1676400" cy="1117600"/>
        </a:xfrm>
        <a:prstGeom prst="rect">
          <a:avLst/>
        </a:prstGeom>
      </xdr:spPr>
    </xdr:pic>
    <xdr:clientData/>
  </xdr:twoCellAnchor>
  <xdr:twoCellAnchor>
    <xdr:from>
      <xdr:col>2</xdr:col>
      <xdr:colOff>0</xdr:colOff>
      <xdr:row>136</xdr:row>
      <xdr:rowOff>0</xdr:rowOff>
    </xdr:from>
    <xdr:to>
      <xdr:col>3</xdr:col>
      <xdr:colOff>19050</xdr:colOff>
      <xdr:row>136</xdr:row>
      <xdr:rowOff>1122680</xdr:rowOff>
    </xdr:to>
    <xdr:pic>
      <xdr:nvPicPr>
        <xdr:cNvPr id="60" name="Slika 59">
          <a:extLst>
            <a:ext uri="{FF2B5EF4-FFF2-40B4-BE49-F238E27FC236}">
              <a16:creationId xmlns:a16="http://schemas.microsoft.com/office/drawing/2014/main" id="{18DE296C-FB96-8B55-7624-031B51C682D4}"/>
            </a:ext>
          </a:extLst>
        </xdr:cNvPr>
        <xdr:cNvPicPr>
          <a:picLocks noChangeAspect="1"/>
        </xdr:cNvPicPr>
      </xdr:nvPicPr>
      <xdr:blipFill>
        <a:blip xmlns:r="http://schemas.openxmlformats.org/officeDocument/2006/relationships" r:embed="rId280" cstate="screen">
          <a:extLst>
            <a:ext uri="{28A0092B-C50C-407E-A947-70E740481C1C}">
              <a14:useLocalDpi xmlns:a14="http://schemas.microsoft.com/office/drawing/2010/main"/>
            </a:ext>
          </a:extLst>
        </a:blip>
        <a:stretch>
          <a:fillRect/>
        </a:stretch>
      </xdr:blipFill>
      <xdr:spPr>
        <a:xfrm>
          <a:off x="1104900" y="147358100"/>
          <a:ext cx="1695450" cy="1130300"/>
        </a:xfrm>
        <a:prstGeom prst="rect">
          <a:avLst/>
        </a:prstGeom>
      </xdr:spPr>
    </xdr:pic>
    <xdr:clientData/>
  </xdr:twoCellAnchor>
  <xdr:twoCellAnchor>
    <xdr:from>
      <xdr:col>2</xdr:col>
      <xdr:colOff>0</xdr:colOff>
      <xdr:row>140</xdr:row>
      <xdr:rowOff>0</xdr:rowOff>
    </xdr:from>
    <xdr:to>
      <xdr:col>3</xdr:col>
      <xdr:colOff>38100</xdr:colOff>
      <xdr:row>141</xdr:row>
      <xdr:rowOff>0</xdr:rowOff>
    </xdr:to>
    <xdr:pic>
      <xdr:nvPicPr>
        <xdr:cNvPr id="449" name="Slika 448">
          <a:extLst>
            <a:ext uri="{FF2B5EF4-FFF2-40B4-BE49-F238E27FC236}">
              <a16:creationId xmlns:a16="http://schemas.microsoft.com/office/drawing/2014/main" id="{A5059814-1D0F-A7E0-D980-DDEAE68ACE29}"/>
            </a:ext>
          </a:extLst>
        </xdr:cNvPr>
        <xdr:cNvPicPr>
          <a:picLocks noChangeAspect="1"/>
        </xdr:cNvPicPr>
      </xdr:nvPicPr>
      <xdr:blipFill>
        <a:blip xmlns:r="http://schemas.openxmlformats.org/officeDocument/2006/relationships" r:embed="rId281" cstate="screen">
          <a:extLst>
            <a:ext uri="{28A0092B-C50C-407E-A947-70E740481C1C}">
              <a14:useLocalDpi xmlns:a14="http://schemas.microsoft.com/office/drawing/2010/main"/>
            </a:ext>
          </a:extLst>
        </a:blip>
        <a:stretch>
          <a:fillRect/>
        </a:stretch>
      </xdr:blipFill>
      <xdr:spPr>
        <a:xfrm>
          <a:off x="1104900" y="151930100"/>
          <a:ext cx="1714500" cy="1143000"/>
        </a:xfrm>
        <a:prstGeom prst="rect">
          <a:avLst/>
        </a:prstGeom>
      </xdr:spPr>
    </xdr:pic>
    <xdr:clientData/>
  </xdr:twoCellAnchor>
  <xdr:twoCellAnchor>
    <xdr:from>
      <xdr:col>2</xdr:col>
      <xdr:colOff>0</xdr:colOff>
      <xdr:row>142</xdr:row>
      <xdr:rowOff>0</xdr:rowOff>
    </xdr:from>
    <xdr:to>
      <xdr:col>2</xdr:col>
      <xdr:colOff>1638300</xdr:colOff>
      <xdr:row>142</xdr:row>
      <xdr:rowOff>1084580</xdr:rowOff>
    </xdr:to>
    <xdr:pic>
      <xdr:nvPicPr>
        <xdr:cNvPr id="73" name="Slika 72">
          <a:extLst>
            <a:ext uri="{FF2B5EF4-FFF2-40B4-BE49-F238E27FC236}">
              <a16:creationId xmlns:a16="http://schemas.microsoft.com/office/drawing/2014/main" id="{00EAC886-525E-4150-E177-8D6F601129EC}"/>
            </a:ext>
          </a:extLst>
        </xdr:cNvPr>
        <xdr:cNvPicPr>
          <a:picLocks noChangeAspect="1"/>
        </xdr:cNvPicPr>
      </xdr:nvPicPr>
      <xdr:blipFill>
        <a:blip xmlns:r="http://schemas.openxmlformats.org/officeDocument/2006/relationships" r:embed="rId282" cstate="screen">
          <a:extLst>
            <a:ext uri="{28A0092B-C50C-407E-A947-70E740481C1C}">
              <a14:useLocalDpi xmlns:a14="http://schemas.microsoft.com/office/drawing/2010/main"/>
            </a:ext>
          </a:extLst>
        </a:blip>
        <a:stretch>
          <a:fillRect/>
        </a:stretch>
      </xdr:blipFill>
      <xdr:spPr>
        <a:xfrm>
          <a:off x="1104900" y="154216100"/>
          <a:ext cx="1638300" cy="1092200"/>
        </a:xfrm>
        <a:prstGeom prst="rect">
          <a:avLst/>
        </a:prstGeom>
      </xdr:spPr>
    </xdr:pic>
    <xdr:clientData/>
  </xdr:twoCellAnchor>
  <xdr:twoCellAnchor>
    <xdr:from>
      <xdr:col>2</xdr:col>
      <xdr:colOff>0</xdr:colOff>
      <xdr:row>144</xdr:row>
      <xdr:rowOff>0</xdr:rowOff>
    </xdr:from>
    <xdr:to>
      <xdr:col>3</xdr:col>
      <xdr:colOff>38100</xdr:colOff>
      <xdr:row>145</xdr:row>
      <xdr:rowOff>0</xdr:rowOff>
    </xdr:to>
    <xdr:pic>
      <xdr:nvPicPr>
        <xdr:cNvPr id="91" name="Slika 90">
          <a:extLst>
            <a:ext uri="{FF2B5EF4-FFF2-40B4-BE49-F238E27FC236}">
              <a16:creationId xmlns:a16="http://schemas.microsoft.com/office/drawing/2014/main" id="{F6C14421-BFF6-54C6-C216-E62EE1F43466}"/>
            </a:ext>
          </a:extLst>
        </xdr:cNvPr>
        <xdr:cNvPicPr>
          <a:picLocks noChangeAspect="1"/>
        </xdr:cNvPicPr>
      </xdr:nvPicPr>
      <xdr:blipFill>
        <a:blip xmlns:r="http://schemas.openxmlformats.org/officeDocument/2006/relationships" r:embed="rId283" cstate="screen">
          <a:extLst>
            <a:ext uri="{28A0092B-C50C-407E-A947-70E740481C1C}">
              <a14:useLocalDpi xmlns:a14="http://schemas.microsoft.com/office/drawing/2010/main"/>
            </a:ext>
          </a:extLst>
        </a:blip>
        <a:stretch>
          <a:fillRect/>
        </a:stretch>
      </xdr:blipFill>
      <xdr:spPr>
        <a:xfrm>
          <a:off x="1104900" y="156502100"/>
          <a:ext cx="1714500" cy="1143000"/>
        </a:xfrm>
        <a:prstGeom prst="rect">
          <a:avLst/>
        </a:prstGeom>
      </xdr:spPr>
    </xdr:pic>
    <xdr:clientData/>
  </xdr:twoCellAnchor>
  <xdr:twoCellAnchor>
    <xdr:from>
      <xdr:col>2</xdr:col>
      <xdr:colOff>0</xdr:colOff>
      <xdr:row>150</xdr:row>
      <xdr:rowOff>0</xdr:rowOff>
    </xdr:from>
    <xdr:to>
      <xdr:col>2</xdr:col>
      <xdr:colOff>1619250</xdr:colOff>
      <xdr:row>150</xdr:row>
      <xdr:rowOff>1087120</xdr:rowOff>
    </xdr:to>
    <xdr:pic>
      <xdr:nvPicPr>
        <xdr:cNvPr id="100" name="Slika 99">
          <a:extLst>
            <a:ext uri="{FF2B5EF4-FFF2-40B4-BE49-F238E27FC236}">
              <a16:creationId xmlns:a16="http://schemas.microsoft.com/office/drawing/2014/main" id="{6CB99564-5AF5-004E-F8D7-C8286400B37B}"/>
            </a:ext>
          </a:extLst>
        </xdr:cNvPr>
        <xdr:cNvPicPr>
          <a:picLocks noChangeAspect="1"/>
        </xdr:cNvPicPr>
      </xdr:nvPicPr>
      <xdr:blipFill>
        <a:blip xmlns:r="http://schemas.openxmlformats.org/officeDocument/2006/relationships" r:embed="rId284" cstate="screen">
          <a:extLst>
            <a:ext uri="{28A0092B-C50C-407E-A947-70E740481C1C}">
              <a14:useLocalDpi xmlns:a14="http://schemas.microsoft.com/office/drawing/2010/main"/>
            </a:ext>
          </a:extLst>
        </a:blip>
        <a:stretch>
          <a:fillRect/>
        </a:stretch>
      </xdr:blipFill>
      <xdr:spPr>
        <a:xfrm>
          <a:off x="1104900" y="163360100"/>
          <a:ext cx="1619250" cy="1079500"/>
        </a:xfrm>
        <a:prstGeom prst="rect">
          <a:avLst/>
        </a:prstGeom>
      </xdr:spPr>
    </xdr:pic>
    <xdr:clientData/>
  </xdr:twoCellAnchor>
  <xdr:twoCellAnchor>
    <xdr:from>
      <xdr:col>2</xdr:col>
      <xdr:colOff>0</xdr:colOff>
      <xdr:row>156</xdr:row>
      <xdr:rowOff>0</xdr:rowOff>
    </xdr:from>
    <xdr:to>
      <xdr:col>2</xdr:col>
      <xdr:colOff>1638300</xdr:colOff>
      <xdr:row>156</xdr:row>
      <xdr:rowOff>1084580</xdr:rowOff>
    </xdr:to>
    <xdr:pic>
      <xdr:nvPicPr>
        <xdr:cNvPr id="109" name="Slika 108">
          <a:extLst>
            <a:ext uri="{FF2B5EF4-FFF2-40B4-BE49-F238E27FC236}">
              <a16:creationId xmlns:a16="http://schemas.microsoft.com/office/drawing/2014/main" id="{ABABC7C6-25EA-C1A7-8D94-D54A75F502FD}"/>
            </a:ext>
          </a:extLst>
        </xdr:cNvPr>
        <xdr:cNvPicPr>
          <a:picLocks noChangeAspect="1"/>
        </xdr:cNvPicPr>
      </xdr:nvPicPr>
      <xdr:blipFill>
        <a:blip xmlns:r="http://schemas.openxmlformats.org/officeDocument/2006/relationships" r:embed="rId285" cstate="screen">
          <a:extLst>
            <a:ext uri="{28A0092B-C50C-407E-A947-70E740481C1C}">
              <a14:useLocalDpi xmlns:a14="http://schemas.microsoft.com/office/drawing/2010/main"/>
            </a:ext>
          </a:extLst>
        </a:blip>
        <a:stretch>
          <a:fillRect/>
        </a:stretch>
      </xdr:blipFill>
      <xdr:spPr>
        <a:xfrm>
          <a:off x="1104900" y="170218100"/>
          <a:ext cx="1638300" cy="1092200"/>
        </a:xfrm>
        <a:prstGeom prst="rect">
          <a:avLst/>
        </a:prstGeom>
      </xdr:spPr>
    </xdr:pic>
    <xdr:clientData/>
  </xdr:twoCellAnchor>
  <xdr:twoCellAnchor>
    <xdr:from>
      <xdr:col>2</xdr:col>
      <xdr:colOff>0</xdr:colOff>
      <xdr:row>158</xdr:row>
      <xdr:rowOff>0</xdr:rowOff>
    </xdr:from>
    <xdr:to>
      <xdr:col>3</xdr:col>
      <xdr:colOff>0</xdr:colOff>
      <xdr:row>158</xdr:row>
      <xdr:rowOff>1125220</xdr:rowOff>
    </xdr:to>
    <xdr:pic>
      <xdr:nvPicPr>
        <xdr:cNvPr id="123" name="Slika 122">
          <a:extLst>
            <a:ext uri="{FF2B5EF4-FFF2-40B4-BE49-F238E27FC236}">
              <a16:creationId xmlns:a16="http://schemas.microsoft.com/office/drawing/2014/main" id="{6370A856-527A-3AAC-5A52-64089D840FE1}"/>
            </a:ext>
          </a:extLst>
        </xdr:cNvPr>
        <xdr:cNvPicPr>
          <a:picLocks noChangeAspect="1"/>
        </xdr:cNvPicPr>
      </xdr:nvPicPr>
      <xdr:blipFill>
        <a:blip xmlns:r="http://schemas.openxmlformats.org/officeDocument/2006/relationships" r:embed="rId286" cstate="screen">
          <a:extLst>
            <a:ext uri="{28A0092B-C50C-407E-A947-70E740481C1C}">
              <a14:useLocalDpi xmlns:a14="http://schemas.microsoft.com/office/drawing/2010/main"/>
            </a:ext>
          </a:extLst>
        </a:blip>
        <a:stretch>
          <a:fillRect/>
        </a:stretch>
      </xdr:blipFill>
      <xdr:spPr>
        <a:xfrm>
          <a:off x="1104900" y="172504100"/>
          <a:ext cx="1676400" cy="1117600"/>
        </a:xfrm>
        <a:prstGeom prst="rect">
          <a:avLst/>
        </a:prstGeom>
      </xdr:spPr>
    </xdr:pic>
    <xdr:clientData/>
  </xdr:twoCellAnchor>
  <xdr:twoCellAnchor>
    <xdr:from>
      <xdr:col>2</xdr:col>
      <xdr:colOff>0</xdr:colOff>
      <xdr:row>160</xdr:row>
      <xdr:rowOff>0</xdr:rowOff>
    </xdr:from>
    <xdr:to>
      <xdr:col>2</xdr:col>
      <xdr:colOff>1658620</xdr:colOff>
      <xdr:row>160</xdr:row>
      <xdr:rowOff>1085427</xdr:rowOff>
    </xdr:to>
    <xdr:pic>
      <xdr:nvPicPr>
        <xdr:cNvPr id="126" name="Slika 125">
          <a:extLst>
            <a:ext uri="{FF2B5EF4-FFF2-40B4-BE49-F238E27FC236}">
              <a16:creationId xmlns:a16="http://schemas.microsoft.com/office/drawing/2014/main" id="{28CF98B7-65C4-DA77-C925-1679BBF65716}"/>
            </a:ext>
          </a:extLst>
        </xdr:cNvPr>
        <xdr:cNvPicPr>
          <a:picLocks noChangeAspect="1"/>
        </xdr:cNvPicPr>
      </xdr:nvPicPr>
      <xdr:blipFill>
        <a:blip xmlns:r="http://schemas.openxmlformats.org/officeDocument/2006/relationships" r:embed="rId287" cstate="screen">
          <a:extLst>
            <a:ext uri="{28A0092B-C50C-407E-A947-70E740481C1C}">
              <a14:useLocalDpi xmlns:a14="http://schemas.microsoft.com/office/drawing/2010/main"/>
            </a:ext>
          </a:extLst>
        </a:blip>
        <a:stretch>
          <a:fillRect/>
        </a:stretch>
      </xdr:blipFill>
      <xdr:spPr>
        <a:xfrm>
          <a:off x="1104900" y="174790100"/>
          <a:ext cx="1651000" cy="1100667"/>
        </a:xfrm>
        <a:prstGeom prst="rect">
          <a:avLst/>
        </a:prstGeom>
      </xdr:spPr>
    </xdr:pic>
    <xdr:clientData/>
  </xdr:twoCellAnchor>
  <xdr:twoCellAnchor>
    <xdr:from>
      <xdr:col>2</xdr:col>
      <xdr:colOff>0</xdr:colOff>
      <xdr:row>179</xdr:row>
      <xdr:rowOff>0</xdr:rowOff>
    </xdr:from>
    <xdr:to>
      <xdr:col>2</xdr:col>
      <xdr:colOff>1619250</xdr:colOff>
      <xdr:row>179</xdr:row>
      <xdr:rowOff>1087120</xdr:rowOff>
    </xdr:to>
    <xdr:pic>
      <xdr:nvPicPr>
        <xdr:cNvPr id="514" name="Slika 513">
          <a:extLst>
            <a:ext uri="{FF2B5EF4-FFF2-40B4-BE49-F238E27FC236}">
              <a16:creationId xmlns:a16="http://schemas.microsoft.com/office/drawing/2014/main" id="{61438AD2-40E0-EE64-6501-1346460D9D11}"/>
            </a:ext>
          </a:extLst>
        </xdr:cNvPr>
        <xdr:cNvPicPr>
          <a:picLocks noChangeAspect="1"/>
        </xdr:cNvPicPr>
      </xdr:nvPicPr>
      <xdr:blipFill>
        <a:blip xmlns:r="http://schemas.openxmlformats.org/officeDocument/2006/relationships" r:embed="rId288" cstate="screen">
          <a:extLst>
            <a:ext uri="{28A0092B-C50C-407E-A947-70E740481C1C}">
              <a14:useLocalDpi xmlns:a14="http://schemas.microsoft.com/office/drawing/2010/main"/>
            </a:ext>
          </a:extLst>
        </a:blip>
        <a:stretch>
          <a:fillRect/>
        </a:stretch>
      </xdr:blipFill>
      <xdr:spPr>
        <a:xfrm>
          <a:off x="1104900" y="195999100"/>
          <a:ext cx="1619250" cy="1079500"/>
        </a:xfrm>
        <a:prstGeom prst="rect">
          <a:avLst/>
        </a:prstGeom>
      </xdr:spPr>
    </xdr:pic>
    <xdr:clientData/>
  </xdr:twoCellAnchor>
  <xdr:twoCellAnchor>
    <xdr:from>
      <xdr:col>2</xdr:col>
      <xdr:colOff>0</xdr:colOff>
      <xdr:row>185</xdr:row>
      <xdr:rowOff>0</xdr:rowOff>
    </xdr:from>
    <xdr:to>
      <xdr:col>3</xdr:col>
      <xdr:colOff>19050</xdr:colOff>
      <xdr:row>185</xdr:row>
      <xdr:rowOff>1122680</xdr:rowOff>
    </xdr:to>
    <xdr:pic>
      <xdr:nvPicPr>
        <xdr:cNvPr id="518" name="Slika 517">
          <a:extLst>
            <a:ext uri="{FF2B5EF4-FFF2-40B4-BE49-F238E27FC236}">
              <a16:creationId xmlns:a16="http://schemas.microsoft.com/office/drawing/2014/main" id="{ADC90668-5461-3496-FE67-82C8A568E003}"/>
            </a:ext>
          </a:extLst>
        </xdr:cNvPr>
        <xdr:cNvPicPr>
          <a:picLocks noChangeAspect="1"/>
        </xdr:cNvPicPr>
      </xdr:nvPicPr>
      <xdr:blipFill>
        <a:blip xmlns:r="http://schemas.openxmlformats.org/officeDocument/2006/relationships" r:embed="rId289" cstate="screen">
          <a:extLst>
            <a:ext uri="{28A0092B-C50C-407E-A947-70E740481C1C}">
              <a14:useLocalDpi xmlns:a14="http://schemas.microsoft.com/office/drawing/2010/main"/>
            </a:ext>
          </a:extLst>
        </a:blip>
        <a:stretch>
          <a:fillRect/>
        </a:stretch>
      </xdr:blipFill>
      <xdr:spPr>
        <a:xfrm>
          <a:off x="1104900" y="202857100"/>
          <a:ext cx="1695450" cy="1130300"/>
        </a:xfrm>
        <a:prstGeom prst="rect">
          <a:avLst/>
        </a:prstGeom>
      </xdr:spPr>
    </xdr:pic>
    <xdr:clientData/>
  </xdr:twoCellAnchor>
  <xdr:twoCellAnchor>
    <xdr:from>
      <xdr:col>1</xdr:col>
      <xdr:colOff>254000</xdr:colOff>
      <xdr:row>187</xdr:row>
      <xdr:rowOff>0</xdr:rowOff>
    </xdr:from>
    <xdr:to>
      <xdr:col>2</xdr:col>
      <xdr:colOff>1654175</xdr:colOff>
      <xdr:row>187</xdr:row>
      <xdr:rowOff>1104900</xdr:rowOff>
    </xdr:to>
    <xdr:pic>
      <xdr:nvPicPr>
        <xdr:cNvPr id="522" name="Slika 521">
          <a:extLst>
            <a:ext uri="{FF2B5EF4-FFF2-40B4-BE49-F238E27FC236}">
              <a16:creationId xmlns:a16="http://schemas.microsoft.com/office/drawing/2014/main" id="{D379E2BB-A255-9750-AC82-DAF904D9FB74}"/>
            </a:ext>
          </a:extLst>
        </xdr:cNvPr>
        <xdr:cNvPicPr>
          <a:picLocks noChangeAspect="1"/>
        </xdr:cNvPicPr>
      </xdr:nvPicPr>
      <xdr:blipFill>
        <a:blip xmlns:r="http://schemas.openxmlformats.org/officeDocument/2006/relationships" r:embed="rId290" cstate="screen">
          <a:extLst>
            <a:ext uri="{28A0092B-C50C-407E-A947-70E740481C1C}">
              <a14:useLocalDpi xmlns:a14="http://schemas.microsoft.com/office/drawing/2010/main"/>
            </a:ext>
          </a:extLst>
        </a:blip>
        <a:stretch>
          <a:fillRect/>
        </a:stretch>
      </xdr:blipFill>
      <xdr:spPr>
        <a:xfrm>
          <a:off x="1092200" y="205143100"/>
          <a:ext cx="1657350" cy="1104900"/>
        </a:xfrm>
        <a:prstGeom prst="rect">
          <a:avLst/>
        </a:prstGeom>
      </xdr:spPr>
    </xdr:pic>
    <xdr:clientData/>
  </xdr:twoCellAnchor>
  <xdr:twoCellAnchor>
    <xdr:from>
      <xdr:col>2</xdr:col>
      <xdr:colOff>0</xdr:colOff>
      <xdr:row>189</xdr:row>
      <xdr:rowOff>1</xdr:rowOff>
    </xdr:from>
    <xdr:to>
      <xdr:col>3</xdr:col>
      <xdr:colOff>37912</xdr:colOff>
      <xdr:row>190</xdr:row>
      <xdr:rowOff>0</xdr:rowOff>
    </xdr:to>
    <xdr:pic>
      <xdr:nvPicPr>
        <xdr:cNvPr id="526" name="Slika 525">
          <a:extLst>
            <a:ext uri="{FF2B5EF4-FFF2-40B4-BE49-F238E27FC236}">
              <a16:creationId xmlns:a16="http://schemas.microsoft.com/office/drawing/2014/main" id="{B54CA58D-F903-C2C2-A0F4-A65BE6E2DEE5}"/>
            </a:ext>
          </a:extLst>
        </xdr:cNvPr>
        <xdr:cNvPicPr>
          <a:picLocks noChangeAspect="1"/>
        </xdr:cNvPicPr>
      </xdr:nvPicPr>
      <xdr:blipFill>
        <a:blip xmlns:r="http://schemas.openxmlformats.org/officeDocument/2006/relationships" r:embed="rId291" cstate="screen">
          <a:extLst>
            <a:ext uri="{28A0092B-C50C-407E-A947-70E740481C1C}">
              <a14:useLocalDpi xmlns:a14="http://schemas.microsoft.com/office/drawing/2010/main"/>
            </a:ext>
          </a:extLst>
        </a:blip>
        <a:stretch>
          <a:fillRect/>
        </a:stretch>
      </xdr:blipFill>
      <xdr:spPr>
        <a:xfrm>
          <a:off x="1104900" y="207429101"/>
          <a:ext cx="1714312" cy="1142999"/>
        </a:xfrm>
        <a:prstGeom prst="rect">
          <a:avLst/>
        </a:prstGeom>
      </xdr:spPr>
    </xdr:pic>
    <xdr:clientData/>
  </xdr:twoCellAnchor>
  <xdr:twoCellAnchor>
    <xdr:from>
      <xdr:col>1</xdr:col>
      <xdr:colOff>241300</xdr:colOff>
      <xdr:row>191</xdr:row>
      <xdr:rowOff>1</xdr:rowOff>
    </xdr:from>
    <xdr:to>
      <xdr:col>2</xdr:col>
      <xdr:colOff>1658288</xdr:colOff>
      <xdr:row>191</xdr:row>
      <xdr:rowOff>1125221</xdr:rowOff>
    </xdr:to>
    <xdr:pic>
      <xdr:nvPicPr>
        <xdr:cNvPr id="530" name="Slika 529">
          <a:extLst>
            <a:ext uri="{FF2B5EF4-FFF2-40B4-BE49-F238E27FC236}">
              <a16:creationId xmlns:a16="http://schemas.microsoft.com/office/drawing/2014/main" id="{4B612DF0-4655-2150-E808-4F54D5CA1CDC}"/>
            </a:ext>
          </a:extLst>
        </xdr:cNvPr>
        <xdr:cNvPicPr>
          <a:picLocks noChangeAspect="1"/>
        </xdr:cNvPicPr>
      </xdr:nvPicPr>
      <xdr:blipFill>
        <a:blip xmlns:r="http://schemas.openxmlformats.org/officeDocument/2006/relationships" r:embed="rId292" cstate="screen">
          <a:extLst>
            <a:ext uri="{28A0092B-C50C-407E-A947-70E740481C1C}">
              <a14:useLocalDpi xmlns:a14="http://schemas.microsoft.com/office/drawing/2010/main"/>
            </a:ext>
          </a:extLst>
        </a:blip>
        <a:stretch>
          <a:fillRect/>
        </a:stretch>
      </xdr:blipFill>
      <xdr:spPr>
        <a:xfrm>
          <a:off x="1079500" y="209715101"/>
          <a:ext cx="1676068" cy="1117600"/>
        </a:xfrm>
        <a:prstGeom prst="rect">
          <a:avLst/>
        </a:prstGeom>
      </xdr:spPr>
    </xdr:pic>
    <xdr:clientData/>
  </xdr:twoCellAnchor>
  <xdr:twoCellAnchor>
    <xdr:from>
      <xdr:col>2</xdr:col>
      <xdr:colOff>0</xdr:colOff>
      <xdr:row>193</xdr:row>
      <xdr:rowOff>1</xdr:rowOff>
    </xdr:from>
    <xdr:to>
      <xdr:col>2</xdr:col>
      <xdr:colOff>1657532</xdr:colOff>
      <xdr:row>193</xdr:row>
      <xdr:rowOff>1104900</xdr:rowOff>
    </xdr:to>
    <xdr:pic>
      <xdr:nvPicPr>
        <xdr:cNvPr id="534" name="Slika 533">
          <a:extLst>
            <a:ext uri="{FF2B5EF4-FFF2-40B4-BE49-F238E27FC236}">
              <a16:creationId xmlns:a16="http://schemas.microsoft.com/office/drawing/2014/main" id="{2F6FD76C-26A2-1E80-8CFE-EADD3F3ACFC2}"/>
            </a:ext>
          </a:extLst>
        </xdr:cNvPr>
        <xdr:cNvPicPr>
          <a:picLocks noChangeAspect="1"/>
        </xdr:cNvPicPr>
      </xdr:nvPicPr>
      <xdr:blipFill>
        <a:blip xmlns:r="http://schemas.openxmlformats.org/officeDocument/2006/relationships" r:embed="rId293" cstate="screen">
          <a:extLst>
            <a:ext uri="{28A0092B-C50C-407E-A947-70E740481C1C}">
              <a14:useLocalDpi xmlns:a14="http://schemas.microsoft.com/office/drawing/2010/main"/>
            </a:ext>
          </a:extLst>
        </a:blip>
        <a:stretch>
          <a:fillRect/>
        </a:stretch>
      </xdr:blipFill>
      <xdr:spPr>
        <a:xfrm>
          <a:off x="1104900" y="212001101"/>
          <a:ext cx="1657532" cy="1104899"/>
        </a:xfrm>
        <a:prstGeom prst="rect">
          <a:avLst/>
        </a:prstGeom>
      </xdr:spPr>
    </xdr:pic>
    <xdr:clientData/>
  </xdr:twoCellAnchor>
  <xdr:twoCellAnchor>
    <xdr:from>
      <xdr:col>2</xdr:col>
      <xdr:colOff>0</xdr:colOff>
      <xdr:row>195</xdr:row>
      <xdr:rowOff>0</xdr:rowOff>
    </xdr:from>
    <xdr:to>
      <xdr:col>2</xdr:col>
      <xdr:colOff>1638300</xdr:colOff>
      <xdr:row>195</xdr:row>
      <xdr:rowOff>1084580</xdr:rowOff>
    </xdr:to>
    <xdr:pic>
      <xdr:nvPicPr>
        <xdr:cNvPr id="538" name="Slika 537">
          <a:extLst>
            <a:ext uri="{FF2B5EF4-FFF2-40B4-BE49-F238E27FC236}">
              <a16:creationId xmlns:a16="http://schemas.microsoft.com/office/drawing/2014/main" id="{E031C8EC-1E77-96EE-D193-7ED76BE3FE98}"/>
            </a:ext>
          </a:extLst>
        </xdr:cNvPr>
        <xdr:cNvPicPr>
          <a:picLocks noChangeAspect="1"/>
        </xdr:cNvPicPr>
      </xdr:nvPicPr>
      <xdr:blipFill>
        <a:blip xmlns:r="http://schemas.openxmlformats.org/officeDocument/2006/relationships" r:embed="rId294" cstate="screen">
          <a:extLst>
            <a:ext uri="{28A0092B-C50C-407E-A947-70E740481C1C}">
              <a14:useLocalDpi xmlns:a14="http://schemas.microsoft.com/office/drawing/2010/main"/>
            </a:ext>
          </a:extLst>
        </a:blip>
        <a:stretch>
          <a:fillRect/>
        </a:stretch>
      </xdr:blipFill>
      <xdr:spPr>
        <a:xfrm>
          <a:off x="1104900" y="214287100"/>
          <a:ext cx="1638300" cy="1092200"/>
        </a:xfrm>
        <a:prstGeom prst="rect">
          <a:avLst/>
        </a:prstGeom>
      </xdr:spPr>
    </xdr:pic>
    <xdr:clientData/>
  </xdr:twoCellAnchor>
  <xdr:twoCellAnchor>
    <xdr:from>
      <xdr:col>1</xdr:col>
      <xdr:colOff>254000</xdr:colOff>
      <xdr:row>196</xdr:row>
      <xdr:rowOff>1117600</xdr:rowOff>
    </xdr:from>
    <xdr:to>
      <xdr:col>3</xdr:col>
      <xdr:colOff>16299</xdr:colOff>
      <xdr:row>197</xdr:row>
      <xdr:rowOff>1104900</xdr:rowOff>
    </xdr:to>
    <xdr:pic>
      <xdr:nvPicPr>
        <xdr:cNvPr id="542" name="Slika 541">
          <a:extLst>
            <a:ext uri="{FF2B5EF4-FFF2-40B4-BE49-F238E27FC236}">
              <a16:creationId xmlns:a16="http://schemas.microsoft.com/office/drawing/2014/main" id="{5F68A014-9296-9B1E-741E-2F30D3241951}"/>
            </a:ext>
          </a:extLst>
        </xdr:cNvPr>
        <xdr:cNvPicPr>
          <a:picLocks noChangeAspect="1"/>
        </xdr:cNvPicPr>
      </xdr:nvPicPr>
      <xdr:blipFill>
        <a:blip xmlns:r="http://schemas.openxmlformats.org/officeDocument/2006/relationships" r:embed="rId295" cstate="screen">
          <a:extLst>
            <a:ext uri="{28A0092B-C50C-407E-A947-70E740481C1C}">
              <a14:useLocalDpi xmlns:a14="http://schemas.microsoft.com/office/drawing/2010/main"/>
            </a:ext>
          </a:extLst>
        </a:blip>
        <a:stretch>
          <a:fillRect/>
        </a:stretch>
      </xdr:blipFill>
      <xdr:spPr>
        <a:xfrm>
          <a:off x="1092200" y="216547700"/>
          <a:ext cx="1695874" cy="1130300"/>
        </a:xfrm>
        <a:prstGeom prst="rect">
          <a:avLst/>
        </a:prstGeom>
      </xdr:spPr>
    </xdr:pic>
    <xdr:clientData/>
  </xdr:twoCellAnchor>
  <xdr:twoCellAnchor>
    <xdr:from>
      <xdr:col>2</xdr:col>
      <xdr:colOff>0</xdr:colOff>
      <xdr:row>200</xdr:row>
      <xdr:rowOff>0</xdr:rowOff>
    </xdr:from>
    <xdr:to>
      <xdr:col>2</xdr:col>
      <xdr:colOff>1657350</xdr:colOff>
      <xdr:row>200</xdr:row>
      <xdr:rowOff>1104900</xdr:rowOff>
    </xdr:to>
    <xdr:pic>
      <xdr:nvPicPr>
        <xdr:cNvPr id="546" name="Slika 545">
          <a:extLst>
            <a:ext uri="{FF2B5EF4-FFF2-40B4-BE49-F238E27FC236}">
              <a16:creationId xmlns:a16="http://schemas.microsoft.com/office/drawing/2014/main" id="{9737D9B6-3387-5365-D629-96FCCB51BB28}"/>
            </a:ext>
          </a:extLst>
        </xdr:cNvPr>
        <xdr:cNvPicPr>
          <a:picLocks noChangeAspect="1"/>
        </xdr:cNvPicPr>
      </xdr:nvPicPr>
      <xdr:blipFill>
        <a:blip xmlns:r="http://schemas.openxmlformats.org/officeDocument/2006/relationships" r:embed="rId296" cstate="screen">
          <a:extLst>
            <a:ext uri="{28A0092B-C50C-407E-A947-70E740481C1C}">
              <a14:useLocalDpi xmlns:a14="http://schemas.microsoft.com/office/drawing/2010/main"/>
            </a:ext>
          </a:extLst>
        </a:blip>
        <a:stretch>
          <a:fillRect/>
        </a:stretch>
      </xdr:blipFill>
      <xdr:spPr>
        <a:xfrm>
          <a:off x="1104900" y="219494100"/>
          <a:ext cx="1657350" cy="1104900"/>
        </a:xfrm>
        <a:prstGeom prst="rect">
          <a:avLst/>
        </a:prstGeom>
      </xdr:spPr>
    </xdr:pic>
    <xdr:clientData/>
  </xdr:twoCellAnchor>
  <xdr:twoCellAnchor>
    <xdr:from>
      <xdr:col>2</xdr:col>
      <xdr:colOff>0</xdr:colOff>
      <xdr:row>202</xdr:row>
      <xdr:rowOff>0</xdr:rowOff>
    </xdr:from>
    <xdr:to>
      <xdr:col>3</xdr:col>
      <xdr:colOff>38100</xdr:colOff>
      <xdr:row>203</xdr:row>
      <xdr:rowOff>0</xdr:rowOff>
    </xdr:to>
    <xdr:pic>
      <xdr:nvPicPr>
        <xdr:cNvPr id="550" name="Slika 549">
          <a:extLst>
            <a:ext uri="{FF2B5EF4-FFF2-40B4-BE49-F238E27FC236}">
              <a16:creationId xmlns:a16="http://schemas.microsoft.com/office/drawing/2014/main" id="{4AD9B0B6-7397-8FFE-1B96-B43A136F63EF}"/>
            </a:ext>
          </a:extLst>
        </xdr:cNvPr>
        <xdr:cNvPicPr>
          <a:picLocks noChangeAspect="1"/>
        </xdr:cNvPicPr>
      </xdr:nvPicPr>
      <xdr:blipFill>
        <a:blip xmlns:r="http://schemas.openxmlformats.org/officeDocument/2006/relationships" r:embed="rId297" cstate="screen">
          <a:extLst>
            <a:ext uri="{28A0092B-C50C-407E-A947-70E740481C1C}">
              <a14:useLocalDpi xmlns:a14="http://schemas.microsoft.com/office/drawing/2010/main"/>
            </a:ext>
          </a:extLst>
        </a:blip>
        <a:stretch>
          <a:fillRect/>
        </a:stretch>
      </xdr:blipFill>
      <xdr:spPr>
        <a:xfrm>
          <a:off x="1104900" y="221780100"/>
          <a:ext cx="1714500" cy="1143000"/>
        </a:xfrm>
        <a:prstGeom prst="rect">
          <a:avLst/>
        </a:prstGeom>
      </xdr:spPr>
    </xdr:pic>
    <xdr:clientData/>
  </xdr:twoCellAnchor>
  <xdr:twoCellAnchor>
    <xdr:from>
      <xdr:col>2</xdr:col>
      <xdr:colOff>0</xdr:colOff>
      <xdr:row>204</xdr:row>
      <xdr:rowOff>0</xdr:rowOff>
    </xdr:from>
    <xdr:to>
      <xdr:col>2</xdr:col>
      <xdr:colOff>1657350</xdr:colOff>
      <xdr:row>204</xdr:row>
      <xdr:rowOff>1104900</xdr:rowOff>
    </xdr:to>
    <xdr:pic>
      <xdr:nvPicPr>
        <xdr:cNvPr id="554" name="Slika 553">
          <a:extLst>
            <a:ext uri="{FF2B5EF4-FFF2-40B4-BE49-F238E27FC236}">
              <a16:creationId xmlns:a16="http://schemas.microsoft.com/office/drawing/2014/main" id="{341FCBE1-7561-458F-C5B0-B0C28359DEB9}"/>
            </a:ext>
          </a:extLst>
        </xdr:cNvPr>
        <xdr:cNvPicPr>
          <a:picLocks noChangeAspect="1"/>
        </xdr:cNvPicPr>
      </xdr:nvPicPr>
      <xdr:blipFill>
        <a:blip xmlns:r="http://schemas.openxmlformats.org/officeDocument/2006/relationships" r:embed="rId298" cstate="screen">
          <a:extLst>
            <a:ext uri="{28A0092B-C50C-407E-A947-70E740481C1C}">
              <a14:useLocalDpi xmlns:a14="http://schemas.microsoft.com/office/drawing/2010/main"/>
            </a:ext>
          </a:extLst>
        </a:blip>
        <a:stretch>
          <a:fillRect/>
        </a:stretch>
      </xdr:blipFill>
      <xdr:spPr>
        <a:xfrm>
          <a:off x="1104900" y="224066100"/>
          <a:ext cx="1657350" cy="1104900"/>
        </a:xfrm>
        <a:prstGeom prst="rect">
          <a:avLst/>
        </a:prstGeom>
      </xdr:spPr>
    </xdr:pic>
    <xdr:clientData/>
  </xdr:twoCellAnchor>
  <xdr:twoCellAnchor>
    <xdr:from>
      <xdr:col>2</xdr:col>
      <xdr:colOff>0</xdr:colOff>
      <xdr:row>206</xdr:row>
      <xdr:rowOff>0</xdr:rowOff>
    </xdr:from>
    <xdr:to>
      <xdr:col>2</xdr:col>
      <xdr:colOff>1638300</xdr:colOff>
      <xdr:row>206</xdr:row>
      <xdr:rowOff>1084580</xdr:rowOff>
    </xdr:to>
    <xdr:pic>
      <xdr:nvPicPr>
        <xdr:cNvPr id="558" name="Slika 557">
          <a:extLst>
            <a:ext uri="{FF2B5EF4-FFF2-40B4-BE49-F238E27FC236}">
              <a16:creationId xmlns:a16="http://schemas.microsoft.com/office/drawing/2014/main" id="{145D6D62-C4CA-5697-A5AF-D413756FEC44}"/>
            </a:ext>
          </a:extLst>
        </xdr:cNvPr>
        <xdr:cNvPicPr>
          <a:picLocks noChangeAspect="1"/>
        </xdr:cNvPicPr>
      </xdr:nvPicPr>
      <xdr:blipFill>
        <a:blip xmlns:r="http://schemas.openxmlformats.org/officeDocument/2006/relationships" r:embed="rId299" cstate="screen">
          <a:extLst>
            <a:ext uri="{28A0092B-C50C-407E-A947-70E740481C1C}">
              <a14:useLocalDpi xmlns:a14="http://schemas.microsoft.com/office/drawing/2010/main"/>
            </a:ext>
          </a:extLst>
        </a:blip>
        <a:stretch>
          <a:fillRect/>
        </a:stretch>
      </xdr:blipFill>
      <xdr:spPr>
        <a:xfrm>
          <a:off x="1104900" y="226352100"/>
          <a:ext cx="1638300" cy="1092200"/>
        </a:xfrm>
        <a:prstGeom prst="rect">
          <a:avLst/>
        </a:prstGeom>
      </xdr:spPr>
    </xdr:pic>
    <xdr:clientData/>
  </xdr:twoCellAnchor>
  <xdr:twoCellAnchor>
    <xdr:from>
      <xdr:col>2</xdr:col>
      <xdr:colOff>0</xdr:colOff>
      <xdr:row>208</xdr:row>
      <xdr:rowOff>0</xdr:rowOff>
    </xdr:from>
    <xdr:to>
      <xdr:col>2</xdr:col>
      <xdr:colOff>1638300</xdr:colOff>
      <xdr:row>208</xdr:row>
      <xdr:rowOff>1084580</xdr:rowOff>
    </xdr:to>
    <xdr:pic>
      <xdr:nvPicPr>
        <xdr:cNvPr id="562" name="Slika 561">
          <a:extLst>
            <a:ext uri="{FF2B5EF4-FFF2-40B4-BE49-F238E27FC236}">
              <a16:creationId xmlns:a16="http://schemas.microsoft.com/office/drawing/2014/main" id="{DCCD7473-9C65-CC0F-9576-FA8377933506}"/>
            </a:ext>
          </a:extLst>
        </xdr:cNvPr>
        <xdr:cNvPicPr>
          <a:picLocks noChangeAspect="1"/>
        </xdr:cNvPicPr>
      </xdr:nvPicPr>
      <xdr:blipFill>
        <a:blip xmlns:r="http://schemas.openxmlformats.org/officeDocument/2006/relationships" r:embed="rId300" cstate="screen">
          <a:extLst>
            <a:ext uri="{28A0092B-C50C-407E-A947-70E740481C1C}">
              <a14:useLocalDpi xmlns:a14="http://schemas.microsoft.com/office/drawing/2010/main"/>
            </a:ext>
          </a:extLst>
        </a:blip>
        <a:stretch>
          <a:fillRect/>
        </a:stretch>
      </xdr:blipFill>
      <xdr:spPr>
        <a:xfrm>
          <a:off x="1104900" y="228638100"/>
          <a:ext cx="1638300" cy="1092200"/>
        </a:xfrm>
        <a:prstGeom prst="rect">
          <a:avLst/>
        </a:prstGeom>
      </xdr:spPr>
    </xdr:pic>
    <xdr:clientData/>
  </xdr:twoCellAnchor>
  <xdr:twoCellAnchor>
    <xdr:from>
      <xdr:col>2</xdr:col>
      <xdr:colOff>0</xdr:colOff>
      <xdr:row>214</xdr:row>
      <xdr:rowOff>0</xdr:rowOff>
    </xdr:from>
    <xdr:to>
      <xdr:col>2</xdr:col>
      <xdr:colOff>1657350</xdr:colOff>
      <xdr:row>214</xdr:row>
      <xdr:rowOff>1104900</xdr:rowOff>
    </xdr:to>
    <xdr:pic>
      <xdr:nvPicPr>
        <xdr:cNvPr id="566" name="Slika 565">
          <a:extLst>
            <a:ext uri="{FF2B5EF4-FFF2-40B4-BE49-F238E27FC236}">
              <a16:creationId xmlns:a16="http://schemas.microsoft.com/office/drawing/2014/main" id="{28175A87-26EA-0241-3211-D38F25A999CE}"/>
            </a:ext>
          </a:extLst>
        </xdr:cNvPr>
        <xdr:cNvPicPr>
          <a:picLocks noChangeAspect="1"/>
        </xdr:cNvPicPr>
      </xdr:nvPicPr>
      <xdr:blipFill>
        <a:blip xmlns:r="http://schemas.openxmlformats.org/officeDocument/2006/relationships" r:embed="rId301" cstate="screen">
          <a:extLst>
            <a:ext uri="{28A0092B-C50C-407E-A947-70E740481C1C}">
              <a14:useLocalDpi xmlns:a14="http://schemas.microsoft.com/office/drawing/2010/main"/>
            </a:ext>
          </a:extLst>
        </a:blip>
        <a:stretch>
          <a:fillRect/>
        </a:stretch>
      </xdr:blipFill>
      <xdr:spPr>
        <a:xfrm>
          <a:off x="1104900" y="235496100"/>
          <a:ext cx="1657350" cy="1104900"/>
        </a:xfrm>
        <a:prstGeom prst="rect">
          <a:avLst/>
        </a:prstGeom>
      </xdr:spPr>
    </xdr:pic>
    <xdr:clientData/>
  </xdr:twoCellAnchor>
  <xdr:twoCellAnchor>
    <xdr:from>
      <xdr:col>2</xdr:col>
      <xdr:colOff>0</xdr:colOff>
      <xdr:row>227</xdr:row>
      <xdr:rowOff>0</xdr:rowOff>
    </xdr:from>
    <xdr:to>
      <xdr:col>2</xdr:col>
      <xdr:colOff>1638300</xdr:colOff>
      <xdr:row>227</xdr:row>
      <xdr:rowOff>1084580</xdr:rowOff>
    </xdr:to>
    <xdr:pic>
      <xdr:nvPicPr>
        <xdr:cNvPr id="570" name="Slika 569">
          <a:extLst>
            <a:ext uri="{FF2B5EF4-FFF2-40B4-BE49-F238E27FC236}">
              <a16:creationId xmlns:a16="http://schemas.microsoft.com/office/drawing/2014/main" id="{BC7DBFF2-C9C8-DA71-4F91-7360FE6FC7F1}"/>
            </a:ext>
          </a:extLst>
        </xdr:cNvPr>
        <xdr:cNvPicPr>
          <a:picLocks noChangeAspect="1"/>
        </xdr:cNvPicPr>
      </xdr:nvPicPr>
      <xdr:blipFill>
        <a:blip xmlns:r="http://schemas.openxmlformats.org/officeDocument/2006/relationships" r:embed="rId302" cstate="screen">
          <a:extLst>
            <a:ext uri="{28A0092B-C50C-407E-A947-70E740481C1C}">
              <a14:useLocalDpi xmlns:a14="http://schemas.microsoft.com/office/drawing/2010/main"/>
            </a:ext>
          </a:extLst>
        </a:blip>
        <a:stretch>
          <a:fillRect/>
        </a:stretch>
      </xdr:blipFill>
      <xdr:spPr>
        <a:xfrm>
          <a:off x="1104900" y="249847100"/>
          <a:ext cx="1638300" cy="1092200"/>
        </a:xfrm>
        <a:prstGeom prst="rect">
          <a:avLst/>
        </a:prstGeom>
      </xdr:spPr>
    </xdr:pic>
    <xdr:clientData/>
  </xdr:twoCellAnchor>
  <xdr:twoCellAnchor>
    <xdr:from>
      <xdr:col>2</xdr:col>
      <xdr:colOff>0</xdr:colOff>
      <xdr:row>229</xdr:row>
      <xdr:rowOff>0</xdr:rowOff>
    </xdr:from>
    <xdr:to>
      <xdr:col>2</xdr:col>
      <xdr:colOff>1638300</xdr:colOff>
      <xdr:row>229</xdr:row>
      <xdr:rowOff>1084580</xdr:rowOff>
    </xdr:to>
    <xdr:pic>
      <xdr:nvPicPr>
        <xdr:cNvPr id="574" name="Slika 573">
          <a:extLst>
            <a:ext uri="{FF2B5EF4-FFF2-40B4-BE49-F238E27FC236}">
              <a16:creationId xmlns:a16="http://schemas.microsoft.com/office/drawing/2014/main" id="{A293EEB3-CC0C-F80F-4DB9-C65166A402CF}"/>
            </a:ext>
          </a:extLst>
        </xdr:cNvPr>
        <xdr:cNvPicPr>
          <a:picLocks noChangeAspect="1"/>
        </xdr:cNvPicPr>
      </xdr:nvPicPr>
      <xdr:blipFill>
        <a:blip xmlns:r="http://schemas.openxmlformats.org/officeDocument/2006/relationships" r:embed="rId303" cstate="screen">
          <a:extLst>
            <a:ext uri="{28A0092B-C50C-407E-A947-70E740481C1C}">
              <a14:useLocalDpi xmlns:a14="http://schemas.microsoft.com/office/drawing/2010/main"/>
            </a:ext>
          </a:extLst>
        </a:blip>
        <a:stretch>
          <a:fillRect/>
        </a:stretch>
      </xdr:blipFill>
      <xdr:spPr>
        <a:xfrm>
          <a:off x="1104900" y="252133100"/>
          <a:ext cx="1638300" cy="1092200"/>
        </a:xfrm>
        <a:prstGeom prst="rect">
          <a:avLst/>
        </a:prstGeom>
      </xdr:spPr>
    </xdr:pic>
    <xdr:clientData/>
  </xdr:twoCellAnchor>
  <xdr:twoCellAnchor>
    <xdr:from>
      <xdr:col>1</xdr:col>
      <xdr:colOff>254000</xdr:colOff>
      <xdr:row>231</xdr:row>
      <xdr:rowOff>0</xdr:rowOff>
    </xdr:from>
    <xdr:to>
      <xdr:col>2</xdr:col>
      <xdr:colOff>1654175</xdr:colOff>
      <xdr:row>231</xdr:row>
      <xdr:rowOff>1104900</xdr:rowOff>
    </xdr:to>
    <xdr:pic>
      <xdr:nvPicPr>
        <xdr:cNvPr id="130" name="Slika 129">
          <a:extLst>
            <a:ext uri="{FF2B5EF4-FFF2-40B4-BE49-F238E27FC236}">
              <a16:creationId xmlns:a16="http://schemas.microsoft.com/office/drawing/2014/main" id="{540CCCCE-3576-BA34-9788-EE630B754C4A}"/>
            </a:ext>
          </a:extLst>
        </xdr:cNvPr>
        <xdr:cNvPicPr>
          <a:picLocks noChangeAspect="1"/>
        </xdr:cNvPicPr>
      </xdr:nvPicPr>
      <xdr:blipFill>
        <a:blip xmlns:r="http://schemas.openxmlformats.org/officeDocument/2006/relationships" r:embed="rId304" cstate="screen">
          <a:extLst>
            <a:ext uri="{28A0092B-C50C-407E-A947-70E740481C1C}">
              <a14:useLocalDpi xmlns:a14="http://schemas.microsoft.com/office/drawing/2010/main"/>
            </a:ext>
          </a:extLst>
        </a:blip>
        <a:stretch>
          <a:fillRect/>
        </a:stretch>
      </xdr:blipFill>
      <xdr:spPr>
        <a:xfrm>
          <a:off x="1092200" y="254419100"/>
          <a:ext cx="1657350" cy="1104900"/>
        </a:xfrm>
        <a:prstGeom prst="rect">
          <a:avLst/>
        </a:prstGeom>
      </xdr:spPr>
    </xdr:pic>
    <xdr:clientData/>
  </xdr:twoCellAnchor>
  <xdr:twoCellAnchor>
    <xdr:from>
      <xdr:col>2</xdr:col>
      <xdr:colOff>0</xdr:colOff>
      <xdr:row>233</xdr:row>
      <xdr:rowOff>0</xdr:rowOff>
    </xdr:from>
    <xdr:to>
      <xdr:col>3</xdr:col>
      <xdr:colOff>0</xdr:colOff>
      <xdr:row>233</xdr:row>
      <xdr:rowOff>1125220</xdr:rowOff>
    </xdr:to>
    <xdr:pic>
      <xdr:nvPicPr>
        <xdr:cNvPr id="136" name="Slika 135">
          <a:extLst>
            <a:ext uri="{FF2B5EF4-FFF2-40B4-BE49-F238E27FC236}">
              <a16:creationId xmlns:a16="http://schemas.microsoft.com/office/drawing/2014/main" id="{83DE2ACE-2E8F-8255-DB43-5F260EA8C4EB}"/>
            </a:ext>
          </a:extLst>
        </xdr:cNvPr>
        <xdr:cNvPicPr>
          <a:picLocks noChangeAspect="1"/>
        </xdr:cNvPicPr>
      </xdr:nvPicPr>
      <xdr:blipFill>
        <a:blip xmlns:r="http://schemas.openxmlformats.org/officeDocument/2006/relationships" r:embed="rId305" cstate="screen">
          <a:extLst>
            <a:ext uri="{28A0092B-C50C-407E-A947-70E740481C1C}">
              <a14:useLocalDpi xmlns:a14="http://schemas.microsoft.com/office/drawing/2010/main"/>
            </a:ext>
          </a:extLst>
        </a:blip>
        <a:stretch>
          <a:fillRect/>
        </a:stretch>
      </xdr:blipFill>
      <xdr:spPr>
        <a:xfrm>
          <a:off x="1104900" y="256705100"/>
          <a:ext cx="1676400" cy="1117600"/>
        </a:xfrm>
        <a:prstGeom prst="rect">
          <a:avLst/>
        </a:prstGeom>
      </xdr:spPr>
    </xdr:pic>
    <xdr:clientData/>
  </xdr:twoCellAnchor>
  <xdr:twoCellAnchor>
    <xdr:from>
      <xdr:col>2</xdr:col>
      <xdr:colOff>0</xdr:colOff>
      <xdr:row>235</xdr:row>
      <xdr:rowOff>0</xdr:rowOff>
    </xdr:from>
    <xdr:to>
      <xdr:col>2</xdr:col>
      <xdr:colOff>1638300</xdr:colOff>
      <xdr:row>235</xdr:row>
      <xdr:rowOff>1084580</xdr:rowOff>
    </xdr:to>
    <xdr:pic>
      <xdr:nvPicPr>
        <xdr:cNvPr id="141" name="Slika 140">
          <a:extLst>
            <a:ext uri="{FF2B5EF4-FFF2-40B4-BE49-F238E27FC236}">
              <a16:creationId xmlns:a16="http://schemas.microsoft.com/office/drawing/2014/main" id="{8E70421E-8EC9-0968-3ABF-A6F590029A16}"/>
            </a:ext>
          </a:extLst>
        </xdr:cNvPr>
        <xdr:cNvPicPr>
          <a:picLocks noChangeAspect="1"/>
        </xdr:cNvPicPr>
      </xdr:nvPicPr>
      <xdr:blipFill>
        <a:blip xmlns:r="http://schemas.openxmlformats.org/officeDocument/2006/relationships" r:embed="rId306" cstate="screen">
          <a:extLst>
            <a:ext uri="{28A0092B-C50C-407E-A947-70E740481C1C}">
              <a14:useLocalDpi xmlns:a14="http://schemas.microsoft.com/office/drawing/2010/main"/>
            </a:ext>
          </a:extLst>
        </a:blip>
        <a:stretch>
          <a:fillRect/>
        </a:stretch>
      </xdr:blipFill>
      <xdr:spPr>
        <a:xfrm>
          <a:off x="1104900" y="258991100"/>
          <a:ext cx="1638300" cy="1092200"/>
        </a:xfrm>
        <a:prstGeom prst="rect">
          <a:avLst/>
        </a:prstGeom>
      </xdr:spPr>
    </xdr:pic>
    <xdr:clientData/>
  </xdr:twoCellAnchor>
  <xdr:twoCellAnchor>
    <xdr:from>
      <xdr:col>2</xdr:col>
      <xdr:colOff>0</xdr:colOff>
      <xdr:row>237</xdr:row>
      <xdr:rowOff>0</xdr:rowOff>
    </xdr:from>
    <xdr:to>
      <xdr:col>3</xdr:col>
      <xdr:colOff>0</xdr:colOff>
      <xdr:row>237</xdr:row>
      <xdr:rowOff>1125220</xdr:rowOff>
    </xdr:to>
    <xdr:pic>
      <xdr:nvPicPr>
        <xdr:cNvPr id="146" name="Slika 145">
          <a:extLst>
            <a:ext uri="{FF2B5EF4-FFF2-40B4-BE49-F238E27FC236}">
              <a16:creationId xmlns:a16="http://schemas.microsoft.com/office/drawing/2014/main" id="{10467B37-ED62-256D-8A55-BBB6341E92B2}"/>
            </a:ext>
          </a:extLst>
        </xdr:cNvPr>
        <xdr:cNvPicPr>
          <a:picLocks noChangeAspect="1"/>
        </xdr:cNvPicPr>
      </xdr:nvPicPr>
      <xdr:blipFill>
        <a:blip xmlns:r="http://schemas.openxmlformats.org/officeDocument/2006/relationships" r:embed="rId307" cstate="screen">
          <a:extLst>
            <a:ext uri="{28A0092B-C50C-407E-A947-70E740481C1C}">
              <a14:useLocalDpi xmlns:a14="http://schemas.microsoft.com/office/drawing/2010/main"/>
            </a:ext>
          </a:extLst>
        </a:blip>
        <a:stretch>
          <a:fillRect/>
        </a:stretch>
      </xdr:blipFill>
      <xdr:spPr>
        <a:xfrm>
          <a:off x="1104900" y="261277100"/>
          <a:ext cx="1676400" cy="1117600"/>
        </a:xfrm>
        <a:prstGeom prst="rect">
          <a:avLst/>
        </a:prstGeom>
      </xdr:spPr>
    </xdr:pic>
    <xdr:clientData/>
  </xdr:twoCellAnchor>
  <xdr:twoCellAnchor>
    <xdr:from>
      <xdr:col>2</xdr:col>
      <xdr:colOff>0</xdr:colOff>
      <xdr:row>239</xdr:row>
      <xdr:rowOff>0</xdr:rowOff>
    </xdr:from>
    <xdr:to>
      <xdr:col>2</xdr:col>
      <xdr:colOff>1638300</xdr:colOff>
      <xdr:row>239</xdr:row>
      <xdr:rowOff>1084580</xdr:rowOff>
    </xdr:to>
    <xdr:pic>
      <xdr:nvPicPr>
        <xdr:cNvPr id="152" name="Slika 151">
          <a:extLst>
            <a:ext uri="{FF2B5EF4-FFF2-40B4-BE49-F238E27FC236}">
              <a16:creationId xmlns:a16="http://schemas.microsoft.com/office/drawing/2014/main" id="{F027DDE7-015D-59E5-D53F-86F9083F19F5}"/>
            </a:ext>
          </a:extLst>
        </xdr:cNvPr>
        <xdr:cNvPicPr>
          <a:picLocks noChangeAspect="1"/>
        </xdr:cNvPicPr>
      </xdr:nvPicPr>
      <xdr:blipFill>
        <a:blip xmlns:r="http://schemas.openxmlformats.org/officeDocument/2006/relationships" r:embed="rId308" cstate="screen">
          <a:extLst>
            <a:ext uri="{28A0092B-C50C-407E-A947-70E740481C1C}">
              <a14:useLocalDpi xmlns:a14="http://schemas.microsoft.com/office/drawing/2010/main"/>
            </a:ext>
          </a:extLst>
        </a:blip>
        <a:stretch>
          <a:fillRect/>
        </a:stretch>
      </xdr:blipFill>
      <xdr:spPr>
        <a:xfrm>
          <a:off x="1104900" y="263563100"/>
          <a:ext cx="1638300" cy="1092200"/>
        </a:xfrm>
        <a:prstGeom prst="rect">
          <a:avLst/>
        </a:prstGeom>
      </xdr:spPr>
    </xdr:pic>
    <xdr:clientData/>
  </xdr:twoCellAnchor>
  <xdr:twoCellAnchor>
    <xdr:from>
      <xdr:col>2</xdr:col>
      <xdr:colOff>0</xdr:colOff>
      <xdr:row>241</xdr:row>
      <xdr:rowOff>0</xdr:rowOff>
    </xdr:from>
    <xdr:to>
      <xdr:col>3</xdr:col>
      <xdr:colOff>0</xdr:colOff>
      <xdr:row>241</xdr:row>
      <xdr:rowOff>1125220</xdr:rowOff>
    </xdr:to>
    <xdr:pic>
      <xdr:nvPicPr>
        <xdr:cNvPr id="156" name="Slika 155">
          <a:extLst>
            <a:ext uri="{FF2B5EF4-FFF2-40B4-BE49-F238E27FC236}">
              <a16:creationId xmlns:a16="http://schemas.microsoft.com/office/drawing/2014/main" id="{54ABA8F6-3DEB-0B23-22B1-9F0C39E4C41D}"/>
            </a:ext>
          </a:extLst>
        </xdr:cNvPr>
        <xdr:cNvPicPr>
          <a:picLocks noChangeAspect="1"/>
        </xdr:cNvPicPr>
      </xdr:nvPicPr>
      <xdr:blipFill>
        <a:blip xmlns:r="http://schemas.openxmlformats.org/officeDocument/2006/relationships" r:embed="rId309" cstate="screen">
          <a:extLst>
            <a:ext uri="{28A0092B-C50C-407E-A947-70E740481C1C}">
              <a14:useLocalDpi xmlns:a14="http://schemas.microsoft.com/office/drawing/2010/main"/>
            </a:ext>
          </a:extLst>
        </a:blip>
        <a:stretch>
          <a:fillRect/>
        </a:stretch>
      </xdr:blipFill>
      <xdr:spPr>
        <a:xfrm>
          <a:off x="1104900" y="265849100"/>
          <a:ext cx="1676400" cy="1117600"/>
        </a:xfrm>
        <a:prstGeom prst="rect">
          <a:avLst/>
        </a:prstGeom>
      </xdr:spPr>
    </xdr:pic>
    <xdr:clientData/>
  </xdr:twoCellAnchor>
  <xdr:twoCellAnchor>
    <xdr:from>
      <xdr:col>2</xdr:col>
      <xdr:colOff>0</xdr:colOff>
      <xdr:row>243</xdr:row>
      <xdr:rowOff>0</xdr:rowOff>
    </xdr:from>
    <xdr:to>
      <xdr:col>2</xdr:col>
      <xdr:colOff>1638300</xdr:colOff>
      <xdr:row>243</xdr:row>
      <xdr:rowOff>1084580</xdr:rowOff>
    </xdr:to>
    <xdr:pic>
      <xdr:nvPicPr>
        <xdr:cNvPr id="158" name="Slika 157">
          <a:extLst>
            <a:ext uri="{FF2B5EF4-FFF2-40B4-BE49-F238E27FC236}">
              <a16:creationId xmlns:a16="http://schemas.microsoft.com/office/drawing/2014/main" id="{EF277D8C-E16B-F4FE-ECEC-23098B0CCBF3}"/>
            </a:ext>
          </a:extLst>
        </xdr:cNvPr>
        <xdr:cNvPicPr>
          <a:picLocks noChangeAspect="1"/>
        </xdr:cNvPicPr>
      </xdr:nvPicPr>
      <xdr:blipFill>
        <a:blip xmlns:r="http://schemas.openxmlformats.org/officeDocument/2006/relationships" r:embed="rId310" cstate="screen">
          <a:extLst>
            <a:ext uri="{28A0092B-C50C-407E-A947-70E740481C1C}">
              <a14:useLocalDpi xmlns:a14="http://schemas.microsoft.com/office/drawing/2010/main"/>
            </a:ext>
          </a:extLst>
        </a:blip>
        <a:stretch>
          <a:fillRect/>
        </a:stretch>
      </xdr:blipFill>
      <xdr:spPr>
        <a:xfrm>
          <a:off x="1104900" y="268135100"/>
          <a:ext cx="1638300" cy="1092200"/>
        </a:xfrm>
        <a:prstGeom prst="rect">
          <a:avLst/>
        </a:prstGeom>
      </xdr:spPr>
    </xdr:pic>
    <xdr:clientData/>
  </xdr:twoCellAnchor>
  <xdr:twoCellAnchor>
    <xdr:from>
      <xdr:col>2</xdr:col>
      <xdr:colOff>0</xdr:colOff>
      <xdr:row>245</xdr:row>
      <xdr:rowOff>0</xdr:rowOff>
    </xdr:from>
    <xdr:to>
      <xdr:col>3</xdr:col>
      <xdr:colOff>38100</xdr:colOff>
      <xdr:row>246</xdr:row>
      <xdr:rowOff>0</xdr:rowOff>
    </xdr:to>
    <xdr:pic>
      <xdr:nvPicPr>
        <xdr:cNvPr id="160" name="Slika 159">
          <a:extLst>
            <a:ext uri="{FF2B5EF4-FFF2-40B4-BE49-F238E27FC236}">
              <a16:creationId xmlns:a16="http://schemas.microsoft.com/office/drawing/2014/main" id="{23F93AE1-A142-85E9-B76A-CB4027EF8A62}"/>
            </a:ext>
          </a:extLst>
        </xdr:cNvPr>
        <xdr:cNvPicPr>
          <a:picLocks noChangeAspect="1"/>
        </xdr:cNvPicPr>
      </xdr:nvPicPr>
      <xdr:blipFill>
        <a:blip xmlns:r="http://schemas.openxmlformats.org/officeDocument/2006/relationships" r:embed="rId311" cstate="screen">
          <a:extLst>
            <a:ext uri="{28A0092B-C50C-407E-A947-70E740481C1C}">
              <a14:useLocalDpi xmlns:a14="http://schemas.microsoft.com/office/drawing/2010/main"/>
            </a:ext>
          </a:extLst>
        </a:blip>
        <a:stretch>
          <a:fillRect/>
        </a:stretch>
      </xdr:blipFill>
      <xdr:spPr>
        <a:xfrm>
          <a:off x="1104900" y="270421100"/>
          <a:ext cx="1714500" cy="1143000"/>
        </a:xfrm>
        <a:prstGeom prst="rect">
          <a:avLst/>
        </a:prstGeom>
      </xdr:spPr>
    </xdr:pic>
    <xdr:clientData/>
  </xdr:twoCellAnchor>
  <xdr:twoCellAnchor>
    <xdr:from>
      <xdr:col>1</xdr:col>
      <xdr:colOff>254000</xdr:colOff>
      <xdr:row>247</xdr:row>
      <xdr:rowOff>0</xdr:rowOff>
    </xdr:from>
    <xdr:to>
      <xdr:col>2</xdr:col>
      <xdr:colOff>1656080</xdr:colOff>
      <xdr:row>247</xdr:row>
      <xdr:rowOff>1125220</xdr:rowOff>
    </xdr:to>
    <xdr:pic>
      <xdr:nvPicPr>
        <xdr:cNvPr id="162" name="Slika 161">
          <a:extLst>
            <a:ext uri="{FF2B5EF4-FFF2-40B4-BE49-F238E27FC236}">
              <a16:creationId xmlns:a16="http://schemas.microsoft.com/office/drawing/2014/main" id="{22815AF5-AB11-6890-0FD2-0E6A55B99A57}"/>
            </a:ext>
          </a:extLst>
        </xdr:cNvPr>
        <xdr:cNvPicPr>
          <a:picLocks noChangeAspect="1"/>
        </xdr:cNvPicPr>
      </xdr:nvPicPr>
      <xdr:blipFill>
        <a:blip xmlns:r="http://schemas.openxmlformats.org/officeDocument/2006/relationships" r:embed="rId312" cstate="screen">
          <a:extLst>
            <a:ext uri="{28A0092B-C50C-407E-A947-70E740481C1C}">
              <a14:useLocalDpi xmlns:a14="http://schemas.microsoft.com/office/drawing/2010/main"/>
            </a:ext>
          </a:extLst>
        </a:blip>
        <a:stretch>
          <a:fillRect/>
        </a:stretch>
      </xdr:blipFill>
      <xdr:spPr>
        <a:xfrm>
          <a:off x="1092200" y="272707100"/>
          <a:ext cx="1676400" cy="1117600"/>
        </a:xfrm>
        <a:prstGeom prst="rect">
          <a:avLst/>
        </a:prstGeom>
      </xdr:spPr>
    </xdr:pic>
    <xdr:clientData/>
  </xdr:twoCellAnchor>
  <xdr:twoCellAnchor>
    <xdr:from>
      <xdr:col>2</xdr:col>
      <xdr:colOff>0</xdr:colOff>
      <xdr:row>249</xdr:row>
      <xdr:rowOff>12700</xdr:rowOff>
    </xdr:from>
    <xdr:to>
      <xdr:col>2</xdr:col>
      <xdr:colOff>1657350</xdr:colOff>
      <xdr:row>249</xdr:row>
      <xdr:rowOff>1125220</xdr:rowOff>
    </xdr:to>
    <xdr:pic>
      <xdr:nvPicPr>
        <xdr:cNvPr id="165" name="Slika 164">
          <a:extLst>
            <a:ext uri="{FF2B5EF4-FFF2-40B4-BE49-F238E27FC236}">
              <a16:creationId xmlns:a16="http://schemas.microsoft.com/office/drawing/2014/main" id="{38CED93A-3B02-A6A3-47BC-0614E4779BF3}"/>
            </a:ext>
          </a:extLst>
        </xdr:cNvPr>
        <xdr:cNvPicPr>
          <a:picLocks noChangeAspect="1"/>
        </xdr:cNvPicPr>
      </xdr:nvPicPr>
      <xdr:blipFill>
        <a:blip xmlns:r="http://schemas.openxmlformats.org/officeDocument/2006/relationships" r:embed="rId313" cstate="screen">
          <a:extLst>
            <a:ext uri="{28A0092B-C50C-407E-A947-70E740481C1C}">
              <a14:useLocalDpi xmlns:a14="http://schemas.microsoft.com/office/drawing/2010/main"/>
            </a:ext>
          </a:extLst>
        </a:blip>
        <a:stretch>
          <a:fillRect/>
        </a:stretch>
      </xdr:blipFill>
      <xdr:spPr>
        <a:xfrm>
          <a:off x="1104900" y="275005800"/>
          <a:ext cx="1657350" cy="1104900"/>
        </a:xfrm>
        <a:prstGeom prst="rect">
          <a:avLst/>
        </a:prstGeom>
      </xdr:spPr>
    </xdr:pic>
    <xdr:clientData/>
  </xdr:twoCellAnchor>
  <xdr:twoCellAnchor>
    <xdr:from>
      <xdr:col>2</xdr:col>
      <xdr:colOff>25400</xdr:colOff>
      <xdr:row>250</xdr:row>
      <xdr:rowOff>1142999</xdr:rowOff>
    </xdr:from>
    <xdr:to>
      <xdr:col>2</xdr:col>
      <xdr:colOff>1638300</xdr:colOff>
      <xdr:row>251</xdr:row>
      <xdr:rowOff>1086696</xdr:rowOff>
    </xdr:to>
    <xdr:pic>
      <xdr:nvPicPr>
        <xdr:cNvPr id="170" name="Slika 169">
          <a:extLst>
            <a:ext uri="{FF2B5EF4-FFF2-40B4-BE49-F238E27FC236}">
              <a16:creationId xmlns:a16="http://schemas.microsoft.com/office/drawing/2014/main" id="{F28B3DB9-6DD7-6BA5-D8D7-526FC9DC2D97}"/>
            </a:ext>
          </a:extLst>
        </xdr:cNvPr>
        <xdr:cNvPicPr>
          <a:picLocks noChangeAspect="1"/>
        </xdr:cNvPicPr>
      </xdr:nvPicPr>
      <xdr:blipFill>
        <a:blip xmlns:r="http://schemas.openxmlformats.org/officeDocument/2006/relationships" r:embed="rId314" cstate="screen">
          <a:extLst>
            <a:ext uri="{28A0092B-C50C-407E-A947-70E740481C1C}">
              <a14:useLocalDpi xmlns:a14="http://schemas.microsoft.com/office/drawing/2010/main"/>
            </a:ext>
          </a:extLst>
        </a:blip>
        <a:stretch>
          <a:fillRect/>
        </a:stretch>
      </xdr:blipFill>
      <xdr:spPr>
        <a:xfrm>
          <a:off x="1130300" y="277279099"/>
          <a:ext cx="1612900" cy="1075267"/>
        </a:xfrm>
        <a:prstGeom prst="rect">
          <a:avLst/>
        </a:prstGeom>
      </xdr:spPr>
    </xdr:pic>
    <xdr:clientData/>
  </xdr:twoCellAnchor>
  <xdr:twoCellAnchor>
    <xdr:from>
      <xdr:col>2</xdr:col>
      <xdr:colOff>0</xdr:colOff>
      <xdr:row>253</xdr:row>
      <xdr:rowOff>0</xdr:rowOff>
    </xdr:from>
    <xdr:to>
      <xdr:col>3</xdr:col>
      <xdr:colOff>0</xdr:colOff>
      <xdr:row>253</xdr:row>
      <xdr:rowOff>1125220</xdr:rowOff>
    </xdr:to>
    <xdr:pic>
      <xdr:nvPicPr>
        <xdr:cNvPr id="174" name="Slika 173">
          <a:extLst>
            <a:ext uri="{FF2B5EF4-FFF2-40B4-BE49-F238E27FC236}">
              <a16:creationId xmlns:a16="http://schemas.microsoft.com/office/drawing/2014/main" id="{2DC5A15F-2DB1-C5E1-E65A-A075EE9EBE55}"/>
            </a:ext>
          </a:extLst>
        </xdr:cNvPr>
        <xdr:cNvPicPr>
          <a:picLocks noChangeAspect="1"/>
        </xdr:cNvPicPr>
      </xdr:nvPicPr>
      <xdr:blipFill>
        <a:blip xmlns:r="http://schemas.openxmlformats.org/officeDocument/2006/relationships" r:embed="rId315" cstate="screen">
          <a:extLst>
            <a:ext uri="{28A0092B-C50C-407E-A947-70E740481C1C}">
              <a14:useLocalDpi xmlns:a14="http://schemas.microsoft.com/office/drawing/2010/main"/>
            </a:ext>
          </a:extLst>
        </a:blip>
        <a:stretch>
          <a:fillRect/>
        </a:stretch>
      </xdr:blipFill>
      <xdr:spPr>
        <a:xfrm>
          <a:off x="1104900" y="279565100"/>
          <a:ext cx="1676400" cy="1117600"/>
        </a:xfrm>
        <a:prstGeom prst="rect">
          <a:avLst/>
        </a:prstGeom>
      </xdr:spPr>
    </xdr:pic>
    <xdr:clientData/>
  </xdr:twoCellAnchor>
  <xdr:twoCellAnchor>
    <xdr:from>
      <xdr:col>1</xdr:col>
      <xdr:colOff>241300</xdr:colOff>
      <xdr:row>255</xdr:row>
      <xdr:rowOff>1</xdr:rowOff>
    </xdr:from>
    <xdr:to>
      <xdr:col>2</xdr:col>
      <xdr:colOff>1622569</xdr:colOff>
      <xdr:row>255</xdr:row>
      <xdr:rowOff>1104900</xdr:rowOff>
    </xdr:to>
    <xdr:pic>
      <xdr:nvPicPr>
        <xdr:cNvPr id="177" name="Slika 176">
          <a:extLst>
            <a:ext uri="{FF2B5EF4-FFF2-40B4-BE49-F238E27FC236}">
              <a16:creationId xmlns:a16="http://schemas.microsoft.com/office/drawing/2014/main" id="{57638A2F-74D2-7546-B0D2-F0A5289BB1EF}"/>
            </a:ext>
          </a:extLst>
        </xdr:cNvPr>
        <xdr:cNvPicPr>
          <a:picLocks noChangeAspect="1"/>
        </xdr:cNvPicPr>
      </xdr:nvPicPr>
      <xdr:blipFill>
        <a:blip xmlns:r="http://schemas.openxmlformats.org/officeDocument/2006/relationships" r:embed="rId316" cstate="screen">
          <a:extLst>
            <a:ext uri="{28A0092B-C50C-407E-A947-70E740481C1C}">
              <a14:useLocalDpi xmlns:a14="http://schemas.microsoft.com/office/drawing/2010/main"/>
            </a:ext>
          </a:extLst>
        </a:blip>
        <a:stretch>
          <a:fillRect/>
        </a:stretch>
      </xdr:blipFill>
      <xdr:spPr>
        <a:xfrm>
          <a:off x="1079500" y="281851101"/>
          <a:ext cx="1657494" cy="1104899"/>
        </a:xfrm>
        <a:prstGeom prst="rect">
          <a:avLst/>
        </a:prstGeom>
      </xdr:spPr>
    </xdr:pic>
    <xdr:clientData/>
  </xdr:twoCellAnchor>
  <xdr:twoCellAnchor>
    <xdr:from>
      <xdr:col>2</xdr:col>
      <xdr:colOff>15877</xdr:colOff>
      <xdr:row>327</xdr:row>
      <xdr:rowOff>15876</xdr:rowOff>
    </xdr:from>
    <xdr:to>
      <xdr:col>2</xdr:col>
      <xdr:colOff>1664677</xdr:colOff>
      <xdr:row>327</xdr:row>
      <xdr:rowOff>1114771</xdr:rowOff>
    </xdr:to>
    <xdr:pic>
      <xdr:nvPicPr>
        <xdr:cNvPr id="16" name="Slika 15">
          <a:extLst>
            <a:ext uri="{FF2B5EF4-FFF2-40B4-BE49-F238E27FC236}">
              <a16:creationId xmlns:a16="http://schemas.microsoft.com/office/drawing/2014/main" id="{B22EDE07-D137-1174-9F00-ED1C6D81BECB}"/>
            </a:ext>
          </a:extLst>
        </xdr:cNvPr>
        <xdr:cNvPicPr>
          <a:picLocks noChangeAspect="1" noChangeArrowheads="1"/>
        </xdr:cNvPicPr>
      </xdr:nvPicPr>
      <xdr:blipFill>
        <a:blip xmlns:r="http://schemas.openxmlformats.org/officeDocument/2006/relationships" r:embed="rId317" cstate="screen">
          <a:extLst>
            <a:ext uri="{28A0092B-C50C-407E-A947-70E740481C1C}">
              <a14:useLocalDpi xmlns:a14="http://schemas.microsoft.com/office/drawing/2010/main"/>
            </a:ext>
          </a:extLst>
        </a:blip>
        <a:srcRect/>
        <a:stretch>
          <a:fillRect/>
        </a:stretch>
      </xdr:blipFill>
      <xdr:spPr bwMode="auto">
        <a:xfrm>
          <a:off x="746127" y="359870376"/>
          <a:ext cx="1648800" cy="10988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329</xdr:row>
      <xdr:rowOff>1</xdr:rowOff>
    </xdr:from>
    <xdr:to>
      <xdr:col>2</xdr:col>
      <xdr:colOff>1648800</xdr:colOff>
      <xdr:row>329</xdr:row>
      <xdr:rowOff>1098896</xdr:rowOff>
    </xdr:to>
    <xdr:pic>
      <xdr:nvPicPr>
        <xdr:cNvPr id="19" name="Slika 18">
          <a:extLst>
            <a:ext uri="{FF2B5EF4-FFF2-40B4-BE49-F238E27FC236}">
              <a16:creationId xmlns:a16="http://schemas.microsoft.com/office/drawing/2014/main" id="{F2D95B92-4480-1FF6-7099-558C937A745D}"/>
            </a:ext>
          </a:extLst>
        </xdr:cNvPr>
        <xdr:cNvPicPr>
          <a:picLocks noChangeAspect="1" noChangeArrowheads="1"/>
        </xdr:cNvPicPr>
      </xdr:nvPicPr>
      <xdr:blipFill>
        <a:blip xmlns:r="http://schemas.openxmlformats.org/officeDocument/2006/relationships" r:embed="rId318" cstate="screen">
          <a:extLst>
            <a:ext uri="{28A0092B-C50C-407E-A947-70E740481C1C}">
              <a14:useLocalDpi xmlns:a14="http://schemas.microsoft.com/office/drawing/2010/main"/>
            </a:ext>
          </a:extLst>
        </a:blip>
        <a:srcRect/>
        <a:stretch>
          <a:fillRect/>
        </a:stretch>
      </xdr:blipFill>
      <xdr:spPr bwMode="auto">
        <a:xfrm>
          <a:off x="730250" y="362140501"/>
          <a:ext cx="1648800" cy="10988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333</xdr:row>
      <xdr:rowOff>1</xdr:rowOff>
    </xdr:from>
    <xdr:to>
      <xdr:col>2</xdr:col>
      <xdr:colOff>1648800</xdr:colOff>
      <xdr:row>333</xdr:row>
      <xdr:rowOff>1098896</xdr:rowOff>
    </xdr:to>
    <xdr:pic>
      <xdr:nvPicPr>
        <xdr:cNvPr id="26" name="Slika 25">
          <a:extLst>
            <a:ext uri="{FF2B5EF4-FFF2-40B4-BE49-F238E27FC236}">
              <a16:creationId xmlns:a16="http://schemas.microsoft.com/office/drawing/2014/main" id="{CC4CC330-56B0-865B-00F8-8231911D89D3}"/>
            </a:ext>
          </a:extLst>
        </xdr:cNvPr>
        <xdr:cNvPicPr>
          <a:picLocks noChangeAspect="1" noChangeArrowheads="1"/>
        </xdr:cNvPicPr>
      </xdr:nvPicPr>
      <xdr:blipFill>
        <a:blip xmlns:r="http://schemas.openxmlformats.org/officeDocument/2006/relationships" r:embed="rId319" cstate="screen">
          <a:extLst>
            <a:ext uri="{28A0092B-C50C-407E-A947-70E740481C1C}">
              <a14:useLocalDpi xmlns:a14="http://schemas.microsoft.com/office/drawing/2010/main"/>
            </a:ext>
          </a:extLst>
        </a:blip>
        <a:srcRect/>
        <a:stretch>
          <a:fillRect/>
        </a:stretch>
      </xdr:blipFill>
      <xdr:spPr bwMode="auto">
        <a:xfrm>
          <a:off x="730250" y="366712501"/>
          <a:ext cx="1648800" cy="10988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335</xdr:row>
      <xdr:rowOff>0</xdr:rowOff>
    </xdr:from>
    <xdr:to>
      <xdr:col>2</xdr:col>
      <xdr:colOff>1648800</xdr:colOff>
      <xdr:row>335</xdr:row>
      <xdr:rowOff>1099810</xdr:rowOff>
    </xdr:to>
    <xdr:pic>
      <xdr:nvPicPr>
        <xdr:cNvPr id="33" name="Slika 32">
          <a:extLst>
            <a:ext uri="{FF2B5EF4-FFF2-40B4-BE49-F238E27FC236}">
              <a16:creationId xmlns:a16="http://schemas.microsoft.com/office/drawing/2014/main" id="{C5A2A963-FA6F-F57A-F01C-7164460AF5C9}"/>
            </a:ext>
          </a:extLst>
        </xdr:cNvPr>
        <xdr:cNvPicPr>
          <a:picLocks noChangeAspect="1" noChangeArrowheads="1"/>
        </xdr:cNvPicPr>
      </xdr:nvPicPr>
      <xdr:blipFill>
        <a:blip xmlns:r="http://schemas.openxmlformats.org/officeDocument/2006/relationships" r:embed="rId320" cstate="screen">
          <a:extLst>
            <a:ext uri="{28A0092B-C50C-407E-A947-70E740481C1C}">
              <a14:useLocalDpi xmlns:a14="http://schemas.microsoft.com/office/drawing/2010/main"/>
            </a:ext>
          </a:extLst>
        </a:blip>
        <a:srcRect/>
        <a:stretch>
          <a:fillRect/>
        </a:stretch>
      </xdr:blipFill>
      <xdr:spPr bwMode="auto">
        <a:xfrm>
          <a:off x="730250" y="368998500"/>
          <a:ext cx="1648800" cy="10998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337</xdr:row>
      <xdr:rowOff>1</xdr:rowOff>
    </xdr:from>
    <xdr:to>
      <xdr:col>2</xdr:col>
      <xdr:colOff>1648800</xdr:colOff>
      <xdr:row>337</xdr:row>
      <xdr:rowOff>1103932</xdr:rowOff>
    </xdr:to>
    <xdr:pic>
      <xdr:nvPicPr>
        <xdr:cNvPr id="36" name="Slika 35">
          <a:extLst>
            <a:ext uri="{FF2B5EF4-FFF2-40B4-BE49-F238E27FC236}">
              <a16:creationId xmlns:a16="http://schemas.microsoft.com/office/drawing/2014/main" id="{A716F6A1-3CA2-24CF-36E7-BE423054DAB4}"/>
            </a:ext>
          </a:extLst>
        </xdr:cNvPr>
        <xdr:cNvPicPr>
          <a:picLocks noChangeAspect="1" noChangeArrowheads="1"/>
        </xdr:cNvPicPr>
      </xdr:nvPicPr>
      <xdr:blipFill>
        <a:blip xmlns:r="http://schemas.openxmlformats.org/officeDocument/2006/relationships" r:embed="rId321" cstate="screen">
          <a:extLst>
            <a:ext uri="{28A0092B-C50C-407E-A947-70E740481C1C}">
              <a14:useLocalDpi xmlns:a14="http://schemas.microsoft.com/office/drawing/2010/main"/>
            </a:ext>
          </a:extLst>
        </a:blip>
        <a:srcRect/>
        <a:stretch>
          <a:fillRect/>
        </a:stretch>
      </xdr:blipFill>
      <xdr:spPr bwMode="auto">
        <a:xfrm>
          <a:off x="730250" y="371284501"/>
          <a:ext cx="1648800" cy="11039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339</xdr:row>
      <xdr:rowOff>0</xdr:rowOff>
    </xdr:from>
    <xdr:to>
      <xdr:col>2</xdr:col>
      <xdr:colOff>1649913</xdr:colOff>
      <xdr:row>339</xdr:row>
      <xdr:rowOff>1108800</xdr:rowOff>
    </xdr:to>
    <xdr:pic>
      <xdr:nvPicPr>
        <xdr:cNvPr id="38" name="Slika 37">
          <a:extLst>
            <a:ext uri="{FF2B5EF4-FFF2-40B4-BE49-F238E27FC236}">
              <a16:creationId xmlns:a16="http://schemas.microsoft.com/office/drawing/2014/main" id="{B946CEA6-1481-5F0B-0643-EF5BC7CC4826}"/>
            </a:ext>
          </a:extLst>
        </xdr:cNvPr>
        <xdr:cNvPicPr>
          <a:picLocks noChangeAspect="1" noChangeArrowheads="1"/>
        </xdr:cNvPicPr>
      </xdr:nvPicPr>
      <xdr:blipFill>
        <a:blip xmlns:r="http://schemas.openxmlformats.org/officeDocument/2006/relationships" r:embed="rId322" cstate="screen">
          <a:extLst>
            <a:ext uri="{28A0092B-C50C-407E-A947-70E740481C1C}">
              <a14:useLocalDpi xmlns:a14="http://schemas.microsoft.com/office/drawing/2010/main"/>
            </a:ext>
          </a:extLst>
        </a:blip>
        <a:srcRect/>
        <a:stretch>
          <a:fillRect/>
        </a:stretch>
      </xdr:blipFill>
      <xdr:spPr bwMode="auto">
        <a:xfrm>
          <a:off x="730250" y="373570500"/>
          <a:ext cx="1649913" cy="1108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331</xdr:row>
      <xdr:rowOff>1</xdr:rowOff>
    </xdr:from>
    <xdr:to>
      <xdr:col>2</xdr:col>
      <xdr:colOff>1612800</xdr:colOff>
      <xdr:row>331</xdr:row>
      <xdr:rowOff>1074902</xdr:rowOff>
    </xdr:to>
    <xdr:pic>
      <xdr:nvPicPr>
        <xdr:cNvPr id="41" name="Slika 40">
          <a:extLst>
            <a:ext uri="{FF2B5EF4-FFF2-40B4-BE49-F238E27FC236}">
              <a16:creationId xmlns:a16="http://schemas.microsoft.com/office/drawing/2014/main" id="{50DF4137-4A85-8128-99CE-341761157041}"/>
            </a:ext>
          </a:extLst>
        </xdr:cNvPr>
        <xdr:cNvPicPr>
          <a:picLocks noChangeAspect="1" noChangeArrowheads="1"/>
        </xdr:cNvPicPr>
      </xdr:nvPicPr>
      <xdr:blipFill>
        <a:blip xmlns:r="http://schemas.openxmlformats.org/officeDocument/2006/relationships" r:embed="rId323" cstate="screen">
          <a:extLst>
            <a:ext uri="{28A0092B-C50C-407E-A947-70E740481C1C}">
              <a14:useLocalDpi xmlns:a14="http://schemas.microsoft.com/office/drawing/2010/main"/>
            </a:ext>
          </a:extLst>
        </a:blip>
        <a:srcRect/>
        <a:stretch>
          <a:fillRect/>
        </a:stretch>
      </xdr:blipFill>
      <xdr:spPr bwMode="auto">
        <a:xfrm>
          <a:off x="730250" y="364426501"/>
          <a:ext cx="1612800" cy="10749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6</xdr:col>
      <xdr:colOff>1186361</xdr:colOff>
      <xdr:row>2</xdr:row>
      <xdr:rowOff>163285</xdr:rowOff>
    </xdr:from>
    <xdr:ext cx="2264140" cy="792449"/>
    <xdr:pic>
      <xdr:nvPicPr>
        <xdr:cNvPr id="2" name="Picture 1">
          <a:extLst>
            <a:ext uri="{FF2B5EF4-FFF2-40B4-BE49-F238E27FC236}">
              <a16:creationId xmlns:a16="http://schemas.microsoft.com/office/drawing/2014/main" id="{2C0929E2-97CF-42FE-B5BB-62F87E816966}"/>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6437017" y="972910"/>
          <a:ext cx="2264140" cy="792449"/>
        </a:xfrm>
        <a:prstGeom prst="rect">
          <a:avLst/>
        </a:prstGeom>
      </xdr:spPr>
    </xdr:pic>
    <xdr:clientData/>
  </xdr:oneCellAnchor>
  <xdr:twoCellAnchor>
    <xdr:from>
      <xdr:col>2</xdr:col>
      <xdr:colOff>111126</xdr:colOff>
      <xdr:row>376</xdr:row>
      <xdr:rowOff>0</xdr:rowOff>
    </xdr:from>
    <xdr:to>
      <xdr:col>2</xdr:col>
      <xdr:colOff>1508126</xdr:colOff>
      <xdr:row>376</xdr:row>
      <xdr:rowOff>0</xdr:rowOff>
    </xdr:to>
    <xdr:pic>
      <xdr:nvPicPr>
        <xdr:cNvPr id="7" name="Slika 6">
          <a:extLst>
            <a:ext uri="{FF2B5EF4-FFF2-40B4-BE49-F238E27FC236}">
              <a16:creationId xmlns:a16="http://schemas.microsoft.com/office/drawing/2014/main" id="{D79A59CB-5E23-4F25-BD51-CF988BBE1CAA}"/>
            </a:ext>
          </a:extLst>
        </xdr:cNvPr>
        <xdr:cNvPicPr>
          <a:picLocks noChangeAspect="1"/>
        </xdr:cNvPicPr>
      </xdr:nvPicPr>
      <xdr:blipFill>
        <a:blip xmlns:r="http://schemas.openxmlformats.org/officeDocument/2006/relationships" r:embed="rId2"/>
        <a:stretch>
          <a:fillRect/>
        </a:stretch>
      </xdr:blipFill>
      <xdr:spPr>
        <a:xfrm>
          <a:off x="1216026" y="282999180"/>
          <a:ext cx="1397000" cy="0"/>
        </a:xfrm>
        <a:prstGeom prst="rect">
          <a:avLst/>
        </a:prstGeom>
      </xdr:spPr>
    </xdr:pic>
    <xdr:clientData/>
  </xdr:twoCellAnchor>
  <xdr:twoCellAnchor>
    <xdr:from>
      <xdr:col>2</xdr:col>
      <xdr:colOff>17864</xdr:colOff>
      <xdr:row>498</xdr:row>
      <xdr:rowOff>54597</xdr:rowOff>
    </xdr:from>
    <xdr:to>
      <xdr:col>2</xdr:col>
      <xdr:colOff>1462468</xdr:colOff>
      <xdr:row>498</xdr:row>
      <xdr:rowOff>870858</xdr:rowOff>
    </xdr:to>
    <xdr:pic>
      <xdr:nvPicPr>
        <xdr:cNvPr id="38" name="Picture 23">
          <a:extLst>
            <a:ext uri="{FF2B5EF4-FFF2-40B4-BE49-F238E27FC236}">
              <a16:creationId xmlns:a16="http://schemas.microsoft.com/office/drawing/2014/main" id="{66617717-6D0C-4C76-99CE-0666571CEEBC}"/>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910493" y="456481711"/>
          <a:ext cx="1444604" cy="816261"/>
        </a:xfrm>
        <a:prstGeom prst="rect">
          <a:avLst/>
        </a:prstGeom>
      </xdr:spPr>
    </xdr:pic>
    <xdr:clientData/>
  </xdr:twoCellAnchor>
  <xdr:twoCellAnchor editAs="oneCell">
    <xdr:from>
      <xdr:col>2</xdr:col>
      <xdr:colOff>558604</xdr:colOff>
      <xdr:row>1</xdr:row>
      <xdr:rowOff>64863</xdr:rowOff>
    </xdr:from>
    <xdr:to>
      <xdr:col>3</xdr:col>
      <xdr:colOff>259841</xdr:colOff>
      <xdr:row>4</xdr:row>
      <xdr:rowOff>146506</xdr:rowOff>
    </xdr:to>
    <xdr:pic>
      <xdr:nvPicPr>
        <xdr:cNvPr id="41" name="Slika 40">
          <a:extLst>
            <a:ext uri="{FF2B5EF4-FFF2-40B4-BE49-F238E27FC236}">
              <a16:creationId xmlns:a16="http://schemas.microsoft.com/office/drawing/2014/main" id="{F4FC9DA0-5801-46F4-BB9D-5795318DB6EE}"/>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rot="21149532">
          <a:off x="1451233" y="554720"/>
          <a:ext cx="1290551" cy="1148443"/>
        </a:xfrm>
        <a:prstGeom prst="rect">
          <a:avLst/>
        </a:prstGeom>
      </xdr:spPr>
    </xdr:pic>
    <xdr:clientData/>
  </xdr:twoCellAnchor>
  <xdr:twoCellAnchor>
    <xdr:from>
      <xdr:col>2</xdr:col>
      <xdr:colOff>163286</xdr:colOff>
      <xdr:row>8</xdr:row>
      <xdr:rowOff>36285</xdr:rowOff>
    </xdr:from>
    <xdr:to>
      <xdr:col>2</xdr:col>
      <xdr:colOff>1469894</xdr:colOff>
      <xdr:row>8</xdr:row>
      <xdr:rowOff>924871</xdr:rowOff>
    </xdr:to>
    <xdr:pic>
      <xdr:nvPicPr>
        <xdr:cNvPr id="166" name="Slika 165">
          <a:extLst>
            <a:ext uri="{FF2B5EF4-FFF2-40B4-BE49-F238E27FC236}">
              <a16:creationId xmlns:a16="http://schemas.microsoft.com/office/drawing/2014/main" id="{01D86158-0F52-4D3B-8833-3663B24EE6AD}"/>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1055915" y="3258456"/>
          <a:ext cx="1306608" cy="888586"/>
        </a:xfrm>
        <a:prstGeom prst="rect">
          <a:avLst/>
        </a:prstGeom>
      </xdr:spPr>
    </xdr:pic>
    <xdr:clientData/>
  </xdr:twoCellAnchor>
  <xdr:twoCellAnchor>
    <xdr:from>
      <xdr:col>2</xdr:col>
      <xdr:colOff>195944</xdr:colOff>
      <xdr:row>11</xdr:row>
      <xdr:rowOff>56242</xdr:rowOff>
    </xdr:from>
    <xdr:to>
      <xdr:col>2</xdr:col>
      <xdr:colOff>1393555</xdr:colOff>
      <xdr:row>11</xdr:row>
      <xdr:rowOff>858785</xdr:rowOff>
    </xdr:to>
    <xdr:pic>
      <xdr:nvPicPr>
        <xdr:cNvPr id="167" name="Slika 166">
          <a:extLst>
            <a:ext uri="{FF2B5EF4-FFF2-40B4-BE49-F238E27FC236}">
              <a16:creationId xmlns:a16="http://schemas.microsoft.com/office/drawing/2014/main" id="{07B1B633-63C6-45DE-BB06-BABA09291167}"/>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1088573" y="6086928"/>
          <a:ext cx="1197611" cy="802543"/>
        </a:xfrm>
        <a:prstGeom prst="rect">
          <a:avLst/>
        </a:prstGeom>
      </xdr:spPr>
    </xdr:pic>
    <xdr:clientData/>
  </xdr:twoCellAnchor>
  <xdr:twoCellAnchor>
    <xdr:from>
      <xdr:col>2</xdr:col>
      <xdr:colOff>163286</xdr:colOff>
      <xdr:row>14</xdr:row>
      <xdr:rowOff>29028</xdr:rowOff>
    </xdr:from>
    <xdr:to>
      <xdr:col>2</xdr:col>
      <xdr:colOff>1449888</xdr:colOff>
      <xdr:row>14</xdr:row>
      <xdr:rowOff>885024</xdr:rowOff>
    </xdr:to>
    <xdr:pic>
      <xdr:nvPicPr>
        <xdr:cNvPr id="168" name="Slika 167">
          <a:extLst>
            <a:ext uri="{FF2B5EF4-FFF2-40B4-BE49-F238E27FC236}">
              <a16:creationId xmlns:a16="http://schemas.microsoft.com/office/drawing/2014/main" id="{D25A4FB7-CEDB-409C-87D5-D573F5577354}"/>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1055915" y="8868228"/>
          <a:ext cx="1286602" cy="855996"/>
        </a:xfrm>
        <a:prstGeom prst="rect">
          <a:avLst/>
        </a:prstGeom>
      </xdr:spPr>
    </xdr:pic>
    <xdr:clientData/>
  </xdr:twoCellAnchor>
  <xdr:twoCellAnchor>
    <xdr:from>
      <xdr:col>2</xdr:col>
      <xdr:colOff>87080</xdr:colOff>
      <xdr:row>17</xdr:row>
      <xdr:rowOff>14512</xdr:rowOff>
    </xdr:from>
    <xdr:to>
      <xdr:col>2</xdr:col>
      <xdr:colOff>1400896</xdr:colOff>
      <xdr:row>17</xdr:row>
      <xdr:rowOff>897850</xdr:rowOff>
    </xdr:to>
    <xdr:pic>
      <xdr:nvPicPr>
        <xdr:cNvPr id="169" name="Slika 168">
          <a:extLst>
            <a:ext uri="{FF2B5EF4-FFF2-40B4-BE49-F238E27FC236}">
              <a16:creationId xmlns:a16="http://schemas.microsoft.com/office/drawing/2014/main" id="{5B855683-D0E6-4E41-BD1A-97884D13C438}"/>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979709" y="11760198"/>
          <a:ext cx="1313816" cy="883338"/>
        </a:xfrm>
        <a:prstGeom prst="rect">
          <a:avLst/>
        </a:prstGeom>
      </xdr:spPr>
    </xdr:pic>
    <xdr:clientData/>
  </xdr:twoCellAnchor>
  <xdr:twoCellAnchor>
    <xdr:from>
      <xdr:col>2</xdr:col>
      <xdr:colOff>93107</xdr:colOff>
      <xdr:row>20</xdr:row>
      <xdr:rowOff>25400</xdr:rowOff>
    </xdr:from>
    <xdr:to>
      <xdr:col>2</xdr:col>
      <xdr:colOff>1467483</xdr:colOff>
      <xdr:row>20</xdr:row>
      <xdr:rowOff>925286</xdr:rowOff>
    </xdr:to>
    <xdr:pic>
      <xdr:nvPicPr>
        <xdr:cNvPr id="170" name="Slika 169">
          <a:extLst>
            <a:ext uri="{FF2B5EF4-FFF2-40B4-BE49-F238E27FC236}">
              <a16:creationId xmlns:a16="http://schemas.microsoft.com/office/drawing/2014/main" id="{1B62B361-CD19-4D96-8378-DFDAA93F1B53}"/>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985736" y="14481629"/>
          <a:ext cx="1374376" cy="899886"/>
        </a:xfrm>
        <a:prstGeom prst="rect">
          <a:avLst/>
        </a:prstGeom>
      </xdr:spPr>
    </xdr:pic>
    <xdr:clientData/>
  </xdr:twoCellAnchor>
  <xdr:twoCellAnchor>
    <xdr:from>
      <xdr:col>2</xdr:col>
      <xdr:colOff>151444</xdr:colOff>
      <xdr:row>23</xdr:row>
      <xdr:rowOff>36284</xdr:rowOff>
    </xdr:from>
    <xdr:to>
      <xdr:col>2</xdr:col>
      <xdr:colOff>1383624</xdr:colOff>
      <xdr:row>23</xdr:row>
      <xdr:rowOff>870858</xdr:rowOff>
    </xdr:to>
    <xdr:pic>
      <xdr:nvPicPr>
        <xdr:cNvPr id="171" name="Slika 170">
          <a:extLst>
            <a:ext uri="{FF2B5EF4-FFF2-40B4-BE49-F238E27FC236}">
              <a16:creationId xmlns:a16="http://schemas.microsoft.com/office/drawing/2014/main" id="{37AD5A69-129C-4F9E-9A44-464518B3B185}"/>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1044073" y="17398998"/>
          <a:ext cx="1232180" cy="834574"/>
        </a:xfrm>
        <a:prstGeom prst="rect">
          <a:avLst/>
        </a:prstGeom>
      </xdr:spPr>
    </xdr:pic>
    <xdr:clientData/>
  </xdr:twoCellAnchor>
  <xdr:twoCellAnchor>
    <xdr:from>
      <xdr:col>1</xdr:col>
      <xdr:colOff>270778</xdr:colOff>
      <xdr:row>26</xdr:row>
      <xdr:rowOff>19502</xdr:rowOff>
    </xdr:from>
    <xdr:to>
      <xdr:col>2</xdr:col>
      <xdr:colOff>1519792</xdr:colOff>
      <xdr:row>26</xdr:row>
      <xdr:rowOff>885825</xdr:rowOff>
    </xdr:to>
    <xdr:pic>
      <xdr:nvPicPr>
        <xdr:cNvPr id="172" name="Slika 171">
          <a:extLst>
            <a:ext uri="{FF2B5EF4-FFF2-40B4-BE49-F238E27FC236}">
              <a16:creationId xmlns:a16="http://schemas.microsoft.com/office/drawing/2014/main" id="{E3526918-9E48-4C2A-BF76-75041D517E62}"/>
            </a:ext>
          </a:extLst>
        </xdr:cNvPr>
        <xdr:cNvPicPr>
          <a:picLocks noChangeAspect="1"/>
        </xdr:cNvPicPr>
      </xdr:nvPicPr>
      <xdr:blipFill rotWithShape="1">
        <a:blip xmlns:r="http://schemas.openxmlformats.org/officeDocument/2006/relationships" r:embed="rId11" cstate="screen">
          <a:extLst>
            <a:ext uri="{28A0092B-C50C-407E-A947-70E740481C1C}">
              <a14:useLocalDpi xmlns:a14="http://schemas.microsoft.com/office/drawing/2010/main"/>
            </a:ext>
          </a:extLst>
        </a:blip>
        <a:srcRect/>
        <a:stretch/>
      </xdr:blipFill>
      <xdr:spPr>
        <a:xfrm>
          <a:off x="891264" y="20190731"/>
          <a:ext cx="1521157" cy="866323"/>
        </a:xfrm>
        <a:prstGeom prst="rect">
          <a:avLst/>
        </a:prstGeom>
      </xdr:spPr>
    </xdr:pic>
    <xdr:clientData/>
  </xdr:twoCellAnchor>
  <xdr:twoCellAnchor>
    <xdr:from>
      <xdr:col>2</xdr:col>
      <xdr:colOff>206827</xdr:colOff>
      <xdr:row>35</xdr:row>
      <xdr:rowOff>50812</xdr:rowOff>
    </xdr:from>
    <xdr:to>
      <xdr:col>2</xdr:col>
      <xdr:colOff>1382485</xdr:colOff>
      <xdr:row>35</xdr:row>
      <xdr:rowOff>841674</xdr:rowOff>
    </xdr:to>
    <xdr:pic>
      <xdr:nvPicPr>
        <xdr:cNvPr id="175" name="Slika 174">
          <a:extLst>
            <a:ext uri="{FF2B5EF4-FFF2-40B4-BE49-F238E27FC236}">
              <a16:creationId xmlns:a16="http://schemas.microsoft.com/office/drawing/2014/main" id="{62E25F57-A292-4EFA-97A2-ED21E53644E5}"/>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1099456" y="28549612"/>
          <a:ext cx="1175658" cy="790862"/>
        </a:xfrm>
        <a:prstGeom prst="rect">
          <a:avLst/>
        </a:prstGeom>
      </xdr:spPr>
    </xdr:pic>
    <xdr:clientData/>
  </xdr:twoCellAnchor>
  <xdr:twoCellAnchor>
    <xdr:from>
      <xdr:col>2</xdr:col>
      <xdr:colOff>380999</xdr:colOff>
      <xdr:row>57</xdr:row>
      <xdr:rowOff>52614</xdr:rowOff>
    </xdr:from>
    <xdr:to>
      <xdr:col>2</xdr:col>
      <xdr:colOff>1295399</xdr:colOff>
      <xdr:row>57</xdr:row>
      <xdr:rowOff>869522</xdr:rowOff>
    </xdr:to>
    <xdr:pic>
      <xdr:nvPicPr>
        <xdr:cNvPr id="182" name="Slika 181">
          <a:extLst>
            <a:ext uri="{FF2B5EF4-FFF2-40B4-BE49-F238E27FC236}">
              <a16:creationId xmlns:a16="http://schemas.microsoft.com/office/drawing/2014/main" id="{B9821F85-9CCD-4D00-AD45-39AF0A7EAF61}"/>
            </a:ext>
          </a:extLst>
        </xdr:cNvPr>
        <xdr:cNvPicPr>
          <a:picLocks noChangeAspect="1"/>
        </xdr:cNvPicPr>
      </xdr:nvPicPr>
      <xdr:blipFill rotWithShape="1">
        <a:blip xmlns:r="http://schemas.openxmlformats.org/officeDocument/2006/relationships" r:embed="rId13" cstate="screen">
          <a:extLst>
            <a:ext uri="{28A0092B-C50C-407E-A947-70E740481C1C}">
              <a14:useLocalDpi xmlns:a14="http://schemas.microsoft.com/office/drawing/2010/main"/>
            </a:ext>
          </a:extLst>
        </a:blip>
        <a:srcRect/>
        <a:stretch/>
      </xdr:blipFill>
      <xdr:spPr>
        <a:xfrm>
          <a:off x="1273628" y="48722643"/>
          <a:ext cx="914400" cy="816908"/>
        </a:xfrm>
        <a:prstGeom prst="rect">
          <a:avLst/>
        </a:prstGeom>
      </xdr:spPr>
    </xdr:pic>
    <xdr:clientData/>
  </xdr:twoCellAnchor>
  <xdr:twoCellAnchor>
    <xdr:from>
      <xdr:col>2</xdr:col>
      <xdr:colOff>118382</xdr:colOff>
      <xdr:row>64</xdr:row>
      <xdr:rowOff>38101</xdr:rowOff>
    </xdr:from>
    <xdr:to>
      <xdr:col>2</xdr:col>
      <xdr:colOff>1457496</xdr:colOff>
      <xdr:row>64</xdr:row>
      <xdr:rowOff>914400</xdr:rowOff>
    </xdr:to>
    <xdr:pic>
      <xdr:nvPicPr>
        <xdr:cNvPr id="183" name="Slika 182">
          <a:extLst>
            <a:ext uri="{FF2B5EF4-FFF2-40B4-BE49-F238E27FC236}">
              <a16:creationId xmlns:a16="http://schemas.microsoft.com/office/drawing/2014/main" id="{ADFE7719-615D-4523-9AC8-2436E52A73CB}"/>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1011011" y="55130701"/>
          <a:ext cx="1339114" cy="876299"/>
        </a:xfrm>
        <a:prstGeom prst="rect">
          <a:avLst/>
        </a:prstGeom>
      </xdr:spPr>
    </xdr:pic>
    <xdr:clientData/>
  </xdr:twoCellAnchor>
  <xdr:twoCellAnchor>
    <xdr:from>
      <xdr:col>2</xdr:col>
      <xdr:colOff>283029</xdr:colOff>
      <xdr:row>67</xdr:row>
      <xdr:rowOff>57150</xdr:rowOff>
    </xdr:from>
    <xdr:to>
      <xdr:col>2</xdr:col>
      <xdr:colOff>1251858</xdr:colOff>
      <xdr:row>67</xdr:row>
      <xdr:rowOff>895350</xdr:rowOff>
    </xdr:to>
    <xdr:pic>
      <xdr:nvPicPr>
        <xdr:cNvPr id="184" name="Slika 183">
          <a:extLst>
            <a:ext uri="{FF2B5EF4-FFF2-40B4-BE49-F238E27FC236}">
              <a16:creationId xmlns:a16="http://schemas.microsoft.com/office/drawing/2014/main" id="{D91DC4A6-741C-48D0-9979-F8EC26362499}"/>
            </a:ext>
          </a:extLst>
        </xdr:cNvPr>
        <xdr:cNvPicPr>
          <a:picLocks noChangeAspect="1"/>
        </xdr:cNvPicPr>
      </xdr:nvPicPr>
      <xdr:blipFill rotWithShape="1">
        <a:blip xmlns:r="http://schemas.openxmlformats.org/officeDocument/2006/relationships" r:embed="rId15" cstate="screen">
          <a:extLst>
            <a:ext uri="{28A0092B-C50C-407E-A947-70E740481C1C}">
              <a14:useLocalDpi xmlns:a14="http://schemas.microsoft.com/office/drawing/2010/main"/>
            </a:ext>
          </a:extLst>
        </a:blip>
        <a:srcRect/>
        <a:stretch/>
      </xdr:blipFill>
      <xdr:spPr>
        <a:xfrm>
          <a:off x="1175658" y="57664350"/>
          <a:ext cx="968829" cy="838200"/>
        </a:xfrm>
        <a:prstGeom prst="rect">
          <a:avLst/>
        </a:prstGeom>
      </xdr:spPr>
    </xdr:pic>
    <xdr:clientData/>
  </xdr:twoCellAnchor>
  <xdr:twoCellAnchor>
    <xdr:from>
      <xdr:col>2</xdr:col>
      <xdr:colOff>239485</xdr:colOff>
      <xdr:row>70</xdr:row>
      <xdr:rowOff>25401</xdr:rowOff>
    </xdr:from>
    <xdr:to>
      <xdr:col>2</xdr:col>
      <xdr:colOff>1306285</xdr:colOff>
      <xdr:row>70</xdr:row>
      <xdr:rowOff>885826</xdr:rowOff>
    </xdr:to>
    <xdr:pic>
      <xdr:nvPicPr>
        <xdr:cNvPr id="185" name="Slika 184">
          <a:extLst>
            <a:ext uri="{FF2B5EF4-FFF2-40B4-BE49-F238E27FC236}">
              <a16:creationId xmlns:a16="http://schemas.microsoft.com/office/drawing/2014/main" id="{6C01C0D9-A2B4-47AF-B6B1-18043D3092CE}"/>
            </a:ext>
          </a:extLst>
        </xdr:cNvPr>
        <xdr:cNvPicPr>
          <a:picLocks noChangeAspect="1"/>
        </xdr:cNvPicPr>
      </xdr:nvPicPr>
      <xdr:blipFill rotWithShape="1">
        <a:blip xmlns:r="http://schemas.openxmlformats.org/officeDocument/2006/relationships" r:embed="rId16" cstate="screen">
          <a:extLst>
            <a:ext uri="{28A0092B-C50C-407E-A947-70E740481C1C}">
              <a14:useLocalDpi xmlns:a14="http://schemas.microsoft.com/office/drawing/2010/main"/>
            </a:ext>
          </a:extLst>
        </a:blip>
        <a:srcRect/>
        <a:stretch/>
      </xdr:blipFill>
      <xdr:spPr>
        <a:xfrm>
          <a:off x="1132114" y="60735030"/>
          <a:ext cx="1066800" cy="860425"/>
        </a:xfrm>
        <a:prstGeom prst="rect">
          <a:avLst/>
        </a:prstGeom>
      </xdr:spPr>
    </xdr:pic>
    <xdr:clientData/>
  </xdr:twoCellAnchor>
  <xdr:twoCellAnchor>
    <xdr:from>
      <xdr:col>2</xdr:col>
      <xdr:colOff>138039</xdr:colOff>
      <xdr:row>73</xdr:row>
      <xdr:rowOff>44451</xdr:rowOff>
    </xdr:from>
    <xdr:to>
      <xdr:col>2</xdr:col>
      <xdr:colOff>1382486</xdr:colOff>
      <xdr:row>73</xdr:row>
      <xdr:rowOff>916064</xdr:rowOff>
    </xdr:to>
    <xdr:pic>
      <xdr:nvPicPr>
        <xdr:cNvPr id="186" name="Slika 185">
          <a:extLst>
            <a:ext uri="{FF2B5EF4-FFF2-40B4-BE49-F238E27FC236}">
              <a16:creationId xmlns:a16="http://schemas.microsoft.com/office/drawing/2014/main" id="{798037AE-A933-4B02-BADA-00528118F143}"/>
            </a:ext>
          </a:extLst>
        </xdr:cNvPr>
        <xdr:cNvPicPr>
          <a:picLocks noChangeAspect="1"/>
        </xdr:cNvPicPr>
      </xdr:nvPicPr>
      <xdr:blipFill rotWithShape="1">
        <a:blip xmlns:r="http://schemas.openxmlformats.org/officeDocument/2006/relationships" r:embed="rId17" cstate="screen">
          <a:extLst>
            <a:ext uri="{28A0092B-C50C-407E-A947-70E740481C1C}">
              <a14:useLocalDpi xmlns:a14="http://schemas.microsoft.com/office/drawing/2010/main"/>
            </a:ext>
          </a:extLst>
        </a:blip>
        <a:srcRect/>
        <a:stretch/>
      </xdr:blipFill>
      <xdr:spPr>
        <a:xfrm>
          <a:off x="1030668" y="63268680"/>
          <a:ext cx="1244447" cy="871613"/>
        </a:xfrm>
        <a:prstGeom prst="rect">
          <a:avLst/>
        </a:prstGeom>
      </xdr:spPr>
    </xdr:pic>
    <xdr:clientData/>
  </xdr:twoCellAnchor>
  <xdr:twoCellAnchor>
    <xdr:from>
      <xdr:col>2</xdr:col>
      <xdr:colOff>195941</xdr:colOff>
      <xdr:row>76</xdr:row>
      <xdr:rowOff>33564</xdr:rowOff>
    </xdr:from>
    <xdr:to>
      <xdr:col>2</xdr:col>
      <xdr:colOff>1338942</xdr:colOff>
      <xdr:row>76</xdr:row>
      <xdr:rowOff>913039</xdr:rowOff>
    </xdr:to>
    <xdr:pic>
      <xdr:nvPicPr>
        <xdr:cNvPr id="187" name="Slika 186">
          <a:extLst>
            <a:ext uri="{FF2B5EF4-FFF2-40B4-BE49-F238E27FC236}">
              <a16:creationId xmlns:a16="http://schemas.microsoft.com/office/drawing/2014/main" id="{3A5C4E66-356F-4486-9BD8-C9297DBE4FBF}"/>
            </a:ext>
          </a:extLst>
        </xdr:cNvPr>
        <xdr:cNvPicPr>
          <a:picLocks noChangeAspect="1"/>
        </xdr:cNvPicPr>
      </xdr:nvPicPr>
      <xdr:blipFill rotWithShape="1">
        <a:blip xmlns:r="http://schemas.openxmlformats.org/officeDocument/2006/relationships" r:embed="rId18" cstate="screen">
          <a:extLst>
            <a:ext uri="{28A0092B-C50C-407E-A947-70E740481C1C}">
              <a14:useLocalDpi xmlns:a14="http://schemas.microsoft.com/office/drawing/2010/main"/>
            </a:ext>
          </a:extLst>
        </a:blip>
        <a:srcRect/>
        <a:stretch/>
      </xdr:blipFill>
      <xdr:spPr>
        <a:xfrm>
          <a:off x="1088570" y="66360221"/>
          <a:ext cx="1143001" cy="879475"/>
        </a:xfrm>
        <a:prstGeom prst="rect">
          <a:avLst/>
        </a:prstGeom>
      </xdr:spPr>
    </xdr:pic>
    <xdr:clientData/>
  </xdr:twoCellAnchor>
  <xdr:twoCellAnchor>
    <xdr:from>
      <xdr:col>2</xdr:col>
      <xdr:colOff>326572</xdr:colOff>
      <xdr:row>79</xdr:row>
      <xdr:rowOff>34925</xdr:rowOff>
    </xdr:from>
    <xdr:to>
      <xdr:col>2</xdr:col>
      <xdr:colOff>1262744</xdr:colOff>
      <xdr:row>79</xdr:row>
      <xdr:rowOff>914400</xdr:rowOff>
    </xdr:to>
    <xdr:pic>
      <xdr:nvPicPr>
        <xdr:cNvPr id="188" name="Slika 187">
          <a:extLst>
            <a:ext uri="{FF2B5EF4-FFF2-40B4-BE49-F238E27FC236}">
              <a16:creationId xmlns:a16="http://schemas.microsoft.com/office/drawing/2014/main" id="{E86FD003-6CE0-4AB4-BB55-032DA758AA98}"/>
            </a:ext>
          </a:extLst>
        </xdr:cNvPr>
        <xdr:cNvPicPr>
          <a:picLocks noChangeAspect="1"/>
        </xdr:cNvPicPr>
      </xdr:nvPicPr>
      <xdr:blipFill rotWithShape="1">
        <a:blip xmlns:r="http://schemas.openxmlformats.org/officeDocument/2006/relationships" r:embed="rId19" cstate="screen">
          <a:extLst>
            <a:ext uri="{28A0092B-C50C-407E-A947-70E740481C1C}">
              <a14:useLocalDpi xmlns:a14="http://schemas.microsoft.com/office/drawing/2010/main"/>
            </a:ext>
          </a:extLst>
        </a:blip>
        <a:srcRect/>
        <a:stretch/>
      </xdr:blipFill>
      <xdr:spPr>
        <a:xfrm>
          <a:off x="1219201" y="68876182"/>
          <a:ext cx="936172" cy="879475"/>
        </a:xfrm>
        <a:prstGeom prst="rect">
          <a:avLst/>
        </a:prstGeom>
      </xdr:spPr>
    </xdr:pic>
    <xdr:clientData/>
  </xdr:twoCellAnchor>
  <xdr:twoCellAnchor>
    <xdr:from>
      <xdr:col>2</xdr:col>
      <xdr:colOff>228600</xdr:colOff>
      <xdr:row>82</xdr:row>
      <xdr:rowOff>25401</xdr:rowOff>
    </xdr:from>
    <xdr:to>
      <xdr:col>2</xdr:col>
      <xdr:colOff>1317172</xdr:colOff>
      <xdr:row>82</xdr:row>
      <xdr:rowOff>891315</xdr:rowOff>
    </xdr:to>
    <xdr:pic>
      <xdr:nvPicPr>
        <xdr:cNvPr id="189" name="Slika 188">
          <a:extLst>
            <a:ext uri="{FF2B5EF4-FFF2-40B4-BE49-F238E27FC236}">
              <a16:creationId xmlns:a16="http://schemas.microsoft.com/office/drawing/2014/main" id="{FA7EA963-8DBB-4A9A-8735-5ECBD8C62B68}"/>
            </a:ext>
          </a:extLst>
        </xdr:cNvPr>
        <xdr:cNvPicPr>
          <a:picLocks noChangeAspect="1"/>
        </xdr:cNvPicPr>
      </xdr:nvPicPr>
      <xdr:blipFill rotWithShape="1">
        <a:blip xmlns:r="http://schemas.openxmlformats.org/officeDocument/2006/relationships" r:embed="rId20" cstate="screen">
          <a:extLst>
            <a:ext uri="{28A0092B-C50C-407E-A947-70E740481C1C}">
              <a14:useLocalDpi xmlns:a14="http://schemas.microsoft.com/office/drawing/2010/main"/>
            </a:ext>
          </a:extLst>
        </a:blip>
        <a:srcRect/>
        <a:stretch/>
      </xdr:blipFill>
      <xdr:spPr>
        <a:xfrm>
          <a:off x="1121229" y="71675172"/>
          <a:ext cx="1088572" cy="865914"/>
        </a:xfrm>
        <a:prstGeom prst="rect">
          <a:avLst/>
        </a:prstGeom>
      </xdr:spPr>
    </xdr:pic>
    <xdr:clientData/>
  </xdr:twoCellAnchor>
  <xdr:twoCellAnchor>
    <xdr:from>
      <xdr:col>2</xdr:col>
      <xdr:colOff>110218</xdr:colOff>
      <xdr:row>85</xdr:row>
      <xdr:rowOff>25402</xdr:rowOff>
    </xdr:from>
    <xdr:to>
      <xdr:col>2</xdr:col>
      <xdr:colOff>1443866</xdr:colOff>
      <xdr:row>85</xdr:row>
      <xdr:rowOff>923926</xdr:rowOff>
    </xdr:to>
    <xdr:pic>
      <xdr:nvPicPr>
        <xdr:cNvPr id="190" name="Slika 189">
          <a:extLst>
            <a:ext uri="{FF2B5EF4-FFF2-40B4-BE49-F238E27FC236}">
              <a16:creationId xmlns:a16="http://schemas.microsoft.com/office/drawing/2014/main" id="{FA823FC3-1D62-425E-9B15-0C9208ED7E9B}"/>
            </a:ext>
          </a:extLst>
        </xdr:cNvPr>
        <xdr:cNvPicPr>
          <a:picLocks noChangeAspect="1"/>
        </xdr:cNvPicPr>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xfrm>
          <a:off x="1002847" y="74483688"/>
          <a:ext cx="1333648" cy="898524"/>
        </a:xfrm>
        <a:prstGeom prst="rect">
          <a:avLst/>
        </a:prstGeom>
      </xdr:spPr>
    </xdr:pic>
    <xdr:clientData/>
  </xdr:twoCellAnchor>
  <xdr:twoCellAnchor>
    <xdr:from>
      <xdr:col>2</xdr:col>
      <xdr:colOff>80259</xdr:colOff>
      <xdr:row>88</xdr:row>
      <xdr:rowOff>1814</xdr:rowOff>
    </xdr:from>
    <xdr:to>
      <xdr:col>2</xdr:col>
      <xdr:colOff>1424909</xdr:colOff>
      <xdr:row>88</xdr:row>
      <xdr:rowOff>893989</xdr:rowOff>
    </xdr:to>
    <xdr:pic>
      <xdr:nvPicPr>
        <xdr:cNvPr id="191" name="Slika 190">
          <a:extLst>
            <a:ext uri="{FF2B5EF4-FFF2-40B4-BE49-F238E27FC236}">
              <a16:creationId xmlns:a16="http://schemas.microsoft.com/office/drawing/2014/main" id="{5A4FA93A-2F42-4A9C-8408-9EF6640A5AB5}"/>
            </a:ext>
          </a:extLst>
        </xdr:cNvPr>
        <xdr:cNvPicPr>
          <a:picLocks noChangeAspect="1"/>
        </xdr:cNvPicPr>
      </xdr:nvPicPr>
      <xdr:blipFill>
        <a:blip xmlns:r="http://schemas.openxmlformats.org/officeDocument/2006/relationships" r:embed="rId22" cstate="screen">
          <a:extLst>
            <a:ext uri="{28A0092B-C50C-407E-A947-70E740481C1C}">
              <a14:useLocalDpi xmlns:a14="http://schemas.microsoft.com/office/drawing/2010/main"/>
            </a:ext>
          </a:extLst>
        </a:blip>
        <a:stretch>
          <a:fillRect/>
        </a:stretch>
      </xdr:blipFill>
      <xdr:spPr>
        <a:xfrm>
          <a:off x="972888" y="77268614"/>
          <a:ext cx="1344650" cy="892175"/>
        </a:xfrm>
        <a:prstGeom prst="rect">
          <a:avLst/>
        </a:prstGeom>
      </xdr:spPr>
    </xdr:pic>
    <xdr:clientData/>
  </xdr:twoCellAnchor>
  <xdr:twoCellAnchor>
    <xdr:from>
      <xdr:col>2</xdr:col>
      <xdr:colOff>122462</xdr:colOff>
      <xdr:row>91</xdr:row>
      <xdr:rowOff>57151</xdr:rowOff>
    </xdr:from>
    <xdr:to>
      <xdr:col>2</xdr:col>
      <xdr:colOff>1431802</xdr:colOff>
      <xdr:row>91</xdr:row>
      <xdr:rowOff>914401</xdr:rowOff>
    </xdr:to>
    <xdr:pic>
      <xdr:nvPicPr>
        <xdr:cNvPr id="192" name="Slika 191">
          <a:extLst>
            <a:ext uri="{FF2B5EF4-FFF2-40B4-BE49-F238E27FC236}">
              <a16:creationId xmlns:a16="http://schemas.microsoft.com/office/drawing/2014/main" id="{6EC523DA-469A-49A7-8542-6EBF1154AA0F}"/>
            </a:ext>
          </a:extLst>
        </xdr:cNvPr>
        <xdr:cNvPicPr>
          <a:picLocks noChangeAspect="1"/>
        </xdr:cNvPicPr>
      </xdr:nvPicPr>
      <xdr:blipFill>
        <a:blip xmlns:r="http://schemas.openxmlformats.org/officeDocument/2006/relationships" r:embed="rId23" cstate="screen">
          <a:extLst>
            <a:ext uri="{28A0092B-C50C-407E-A947-70E740481C1C}">
              <a14:useLocalDpi xmlns:a14="http://schemas.microsoft.com/office/drawing/2010/main"/>
            </a:ext>
          </a:extLst>
        </a:blip>
        <a:stretch>
          <a:fillRect/>
        </a:stretch>
      </xdr:blipFill>
      <xdr:spPr>
        <a:xfrm>
          <a:off x="1015091" y="80426380"/>
          <a:ext cx="1309340" cy="857250"/>
        </a:xfrm>
        <a:prstGeom prst="rect">
          <a:avLst/>
        </a:prstGeom>
      </xdr:spPr>
    </xdr:pic>
    <xdr:clientData/>
  </xdr:twoCellAnchor>
  <xdr:twoCellAnchor>
    <xdr:from>
      <xdr:col>2</xdr:col>
      <xdr:colOff>69106</xdr:colOff>
      <xdr:row>94</xdr:row>
      <xdr:rowOff>102055</xdr:rowOff>
    </xdr:from>
    <xdr:to>
      <xdr:col>2</xdr:col>
      <xdr:colOff>1517921</xdr:colOff>
      <xdr:row>94</xdr:row>
      <xdr:rowOff>892630</xdr:rowOff>
    </xdr:to>
    <xdr:pic>
      <xdr:nvPicPr>
        <xdr:cNvPr id="193" name="Slika 192">
          <a:extLst>
            <a:ext uri="{FF2B5EF4-FFF2-40B4-BE49-F238E27FC236}">
              <a16:creationId xmlns:a16="http://schemas.microsoft.com/office/drawing/2014/main" id="{571EB5A5-B006-42D5-AFD4-0A937C1460B5}"/>
            </a:ext>
          </a:extLst>
        </xdr:cNvPr>
        <xdr:cNvPicPr>
          <a:picLocks noChangeAspect="1"/>
        </xdr:cNvPicPr>
      </xdr:nvPicPr>
      <xdr:blipFill rotWithShape="1">
        <a:blip xmlns:r="http://schemas.openxmlformats.org/officeDocument/2006/relationships" r:embed="rId24" cstate="screen">
          <a:extLst>
            <a:ext uri="{28A0092B-C50C-407E-A947-70E740481C1C}">
              <a14:useLocalDpi xmlns:a14="http://schemas.microsoft.com/office/drawing/2010/main"/>
            </a:ext>
          </a:extLst>
        </a:blip>
        <a:srcRect/>
        <a:stretch/>
      </xdr:blipFill>
      <xdr:spPr>
        <a:xfrm>
          <a:off x="961735" y="82985884"/>
          <a:ext cx="1448815" cy="790575"/>
        </a:xfrm>
        <a:prstGeom prst="rect">
          <a:avLst/>
        </a:prstGeom>
      </xdr:spPr>
    </xdr:pic>
    <xdr:clientData/>
  </xdr:twoCellAnchor>
  <xdr:twoCellAnchor>
    <xdr:from>
      <xdr:col>2</xdr:col>
      <xdr:colOff>86800</xdr:colOff>
      <xdr:row>97</xdr:row>
      <xdr:rowOff>76201</xdr:rowOff>
    </xdr:from>
    <xdr:to>
      <xdr:col>2</xdr:col>
      <xdr:colOff>1520313</xdr:colOff>
      <xdr:row>97</xdr:row>
      <xdr:rowOff>876301</xdr:rowOff>
    </xdr:to>
    <xdr:pic>
      <xdr:nvPicPr>
        <xdr:cNvPr id="194" name="Slika 193">
          <a:extLst>
            <a:ext uri="{FF2B5EF4-FFF2-40B4-BE49-F238E27FC236}">
              <a16:creationId xmlns:a16="http://schemas.microsoft.com/office/drawing/2014/main" id="{EC1B90A5-E75A-4C1A-9C8E-87B9FA8CD718}"/>
            </a:ext>
          </a:extLst>
        </xdr:cNvPr>
        <xdr:cNvPicPr>
          <a:picLocks noChangeAspect="1"/>
        </xdr:cNvPicPr>
      </xdr:nvPicPr>
      <xdr:blipFill rotWithShape="1">
        <a:blip xmlns:r="http://schemas.openxmlformats.org/officeDocument/2006/relationships" r:embed="rId25" cstate="screen">
          <a:extLst>
            <a:ext uri="{28A0092B-C50C-407E-A947-70E740481C1C}">
              <a14:useLocalDpi xmlns:a14="http://schemas.microsoft.com/office/drawing/2010/main"/>
            </a:ext>
          </a:extLst>
        </a:blip>
        <a:srcRect/>
        <a:stretch/>
      </xdr:blipFill>
      <xdr:spPr>
        <a:xfrm>
          <a:off x="979429" y="86062458"/>
          <a:ext cx="1433513" cy="800100"/>
        </a:xfrm>
        <a:prstGeom prst="rect">
          <a:avLst/>
        </a:prstGeom>
      </xdr:spPr>
    </xdr:pic>
    <xdr:clientData/>
  </xdr:twoCellAnchor>
  <xdr:twoCellAnchor>
    <xdr:from>
      <xdr:col>2</xdr:col>
      <xdr:colOff>38553</xdr:colOff>
      <xdr:row>100</xdr:row>
      <xdr:rowOff>28576</xdr:rowOff>
    </xdr:from>
    <xdr:to>
      <xdr:col>2</xdr:col>
      <xdr:colOff>1458686</xdr:colOff>
      <xdr:row>100</xdr:row>
      <xdr:rowOff>883130</xdr:rowOff>
    </xdr:to>
    <xdr:pic>
      <xdr:nvPicPr>
        <xdr:cNvPr id="195" name="Slika 194">
          <a:extLst>
            <a:ext uri="{FF2B5EF4-FFF2-40B4-BE49-F238E27FC236}">
              <a16:creationId xmlns:a16="http://schemas.microsoft.com/office/drawing/2014/main" id="{97DB5565-6F23-4C45-A135-0EAB84D5CE18}"/>
            </a:ext>
          </a:extLst>
        </xdr:cNvPr>
        <xdr:cNvPicPr>
          <a:picLocks noChangeAspect="1"/>
        </xdr:cNvPicPr>
      </xdr:nvPicPr>
      <xdr:blipFill rotWithShape="1">
        <a:blip xmlns:r="http://schemas.openxmlformats.org/officeDocument/2006/relationships" r:embed="rId26" cstate="screen">
          <a:extLst>
            <a:ext uri="{28A0092B-C50C-407E-A947-70E740481C1C}">
              <a14:useLocalDpi xmlns:a14="http://schemas.microsoft.com/office/drawing/2010/main"/>
            </a:ext>
          </a:extLst>
        </a:blip>
        <a:srcRect/>
        <a:stretch/>
      </xdr:blipFill>
      <xdr:spPr>
        <a:xfrm>
          <a:off x="931182" y="88529433"/>
          <a:ext cx="1420133" cy="854554"/>
        </a:xfrm>
        <a:prstGeom prst="rect">
          <a:avLst/>
        </a:prstGeom>
      </xdr:spPr>
    </xdr:pic>
    <xdr:clientData/>
  </xdr:twoCellAnchor>
  <xdr:twoCellAnchor>
    <xdr:from>
      <xdr:col>2</xdr:col>
      <xdr:colOff>137293</xdr:colOff>
      <xdr:row>103</xdr:row>
      <xdr:rowOff>76201</xdr:rowOff>
    </xdr:from>
    <xdr:to>
      <xdr:col>2</xdr:col>
      <xdr:colOff>1361881</xdr:colOff>
      <xdr:row>103</xdr:row>
      <xdr:rowOff>895351</xdr:rowOff>
    </xdr:to>
    <xdr:pic>
      <xdr:nvPicPr>
        <xdr:cNvPr id="196" name="Slika 195">
          <a:extLst>
            <a:ext uri="{FF2B5EF4-FFF2-40B4-BE49-F238E27FC236}">
              <a16:creationId xmlns:a16="http://schemas.microsoft.com/office/drawing/2014/main" id="{08E43D36-81FC-4719-B426-5BD644393E81}"/>
            </a:ext>
          </a:extLst>
        </xdr:cNvPr>
        <xdr:cNvPicPr>
          <a:picLocks noChangeAspect="1"/>
        </xdr:cNvPicPr>
      </xdr:nvPicPr>
      <xdr:blipFill>
        <a:blip xmlns:r="http://schemas.openxmlformats.org/officeDocument/2006/relationships" r:embed="rId27" cstate="screen">
          <a:extLst>
            <a:ext uri="{28A0092B-C50C-407E-A947-70E740481C1C}">
              <a14:useLocalDpi xmlns:a14="http://schemas.microsoft.com/office/drawing/2010/main"/>
            </a:ext>
          </a:extLst>
        </a:blip>
        <a:stretch>
          <a:fillRect/>
        </a:stretch>
      </xdr:blipFill>
      <xdr:spPr>
        <a:xfrm>
          <a:off x="1032643" y="91125676"/>
          <a:ext cx="1224588" cy="819150"/>
        </a:xfrm>
        <a:prstGeom prst="rect">
          <a:avLst/>
        </a:prstGeom>
      </xdr:spPr>
    </xdr:pic>
    <xdr:clientData/>
  </xdr:twoCellAnchor>
  <xdr:twoCellAnchor>
    <xdr:from>
      <xdr:col>2</xdr:col>
      <xdr:colOff>219076</xdr:colOff>
      <xdr:row>106</xdr:row>
      <xdr:rowOff>6352</xdr:rowOff>
    </xdr:from>
    <xdr:to>
      <xdr:col>2</xdr:col>
      <xdr:colOff>1317172</xdr:colOff>
      <xdr:row>106</xdr:row>
      <xdr:rowOff>892820</xdr:rowOff>
    </xdr:to>
    <xdr:pic>
      <xdr:nvPicPr>
        <xdr:cNvPr id="197" name="Slika 196">
          <a:extLst>
            <a:ext uri="{FF2B5EF4-FFF2-40B4-BE49-F238E27FC236}">
              <a16:creationId xmlns:a16="http://schemas.microsoft.com/office/drawing/2014/main" id="{83D70ED1-FCF5-4B37-A509-B7BC9EC8BF84}"/>
            </a:ext>
          </a:extLst>
        </xdr:cNvPr>
        <xdr:cNvPicPr>
          <a:picLocks noChangeAspect="1"/>
        </xdr:cNvPicPr>
      </xdr:nvPicPr>
      <xdr:blipFill rotWithShape="1">
        <a:blip xmlns:r="http://schemas.openxmlformats.org/officeDocument/2006/relationships" r:embed="rId28" cstate="screen">
          <a:extLst>
            <a:ext uri="{28A0092B-C50C-407E-A947-70E740481C1C}">
              <a14:useLocalDpi xmlns:a14="http://schemas.microsoft.com/office/drawing/2010/main"/>
            </a:ext>
          </a:extLst>
        </a:blip>
        <a:srcRect/>
        <a:stretch/>
      </xdr:blipFill>
      <xdr:spPr>
        <a:xfrm>
          <a:off x="1111705" y="94124238"/>
          <a:ext cx="1098096" cy="886468"/>
        </a:xfrm>
        <a:prstGeom prst="rect">
          <a:avLst/>
        </a:prstGeom>
      </xdr:spPr>
    </xdr:pic>
    <xdr:clientData/>
  </xdr:twoCellAnchor>
  <xdr:twoCellAnchor>
    <xdr:from>
      <xdr:col>2</xdr:col>
      <xdr:colOff>138792</xdr:colOff>
      <xdr:row>109</xdr:row>
      <xdr:rowOff>47626</xdr:rowOff>
    </xdr:from>
    <xdr:to>
      <xdr:col>2</xdr:col>
      <xdr:colOff>1415079</xdr:colOff>
      <xdr:row>109</xdr:row>
      <xdr:rowOff>903516</xdr:rowOff>
    </xdr:to>
    <xdr:pic>
      <xdr:nvPicPr>
        <xdr:cNvPr id="198" name="Slika 197">
          <a:extLst>
            <a:ext uri="{FF2B5EF4-FFF2-40B4-BE49-F238E27FC236}">
              <a16:creationId xmlns:a16="http://schemas.microsoft.com/office/drawing/2014/main" id="{D25168C6-C925-4397-9108-88F80A0D39FD}"/>
            </a:ext>
          </a:extLst>
        </xdr:cNvPr>
        <xdr:cNvPicPr>
          <a:picLocks noChangeAspect="1"/>
        </xdr:cNvPicPr>
      </xdr:nvPicPr>
      <xdr:blipFill>
        <a:blip xmlns:r="http://schemas.openxmlformats.org/officeDocument/2006/relationships" r:embed="rId29" cstate="screen">
          <a:extLst>
            <a:ext uri="{28A0092B-C50C-407E-A947-70E740481C1C}">
              <a14:useLocalDpi xmlns:a14="http://schemas.microsoft.com/office/drawing/2010/main"/>
            </a:ext>
          </a:extLst>
        </a:blip>
        <a:stretch>
          <a:fillRect/>
        </a:stretch>
      </xdr:blipFill>
      <xdr:spPr>
        <a:xfrm>
          <a:off x="1031421" y="96974026"/>
          <a:ext cx="1276287" cy="855890"/>
        </a:xfrm>
        <a:prstGeom prst="rect">
          <a:avLst/>
        </a:prstGeom>
      </xdr:spPr>
    </xdr:pic>
    <xdr:clientData/>
  </xdr:twoCellAnchor>
  <xdr:twoCellAnchor>
    <xdr:from>
      <xdr:col>2</xdr:col>
      <xdr:colOff>326571</xdr:colOff>
      <xdr:row>112</xdr:row>
      <xdr:rowOff>41276</xdr:rowOff>
    </xdr:from>
    <xdr:to>
      <xdr:col>2</xdr:col>
      <xdr:colOff>1236166</xdr:colOff>
      <xdr:row>112</xdr:row>
      <xdr:rowOff>904659</xdr:rowOff>
    </xdr:to>
    <xdr:pic>
      <xdr:nvPicPr>
        <xdr:cNvPr id="199" name="Slika 198">
          <a:extLst>
            <a:ext uri="{FF2B5EF4-FFF2-40B4-BE49-F238E27FC236}">
              <a16:creationId xmlns:a16="http://schemas.microsoft.com/office/drawing/2014/main" id="{FF1314F1-C5AA-4B98-8203-34EE82EBE752}"/>
            </a:ext>
          </a:extLst>
        </xdr:cNvPr>
        <xdr:cNvPicPr>
          <a:picLocks noChangeAspect="1"/>
        </xdr:cNvPicPr>
      </xdr:nvPicPr>
      <xdr:blipFill rotWithShape="1">
        <a:blip xmlns:r="http://schemas.openxmlformats.org/officeDocument/2006/relationships" r:embed="rId30" cstate="screen">
          <a:extLst>
            <a:ext uri="{28A0092B-C50C-407E-A947-70E740481C1C}">
              <a14:useLocalDpi xmlns:a14="http://schemas.microsoft.com/office/drawing/2010/main"/>
            </a:ext>
          </a:extLst>
        </a:blip>
        <a:srcRect/>
        <a:stretch/>
      </xdr:blipFill>
      <xdr:spPr>
        <a:xfrm>
          <a:off x="1219200" y="99776190"/>
          <a:ext cx="909595" cy="863383"/>
        </a:xfrm>
        <a:prstGeom prst="rect">
          <a:avLst/>
        </a:prstGeom>
      </xdr:spPr>
    </xdr:pic>
    <xdr:clientData/>
  </xdr:twoCellAnchor>
  <xdr:twoCellAnchor>
    <xdr:from>
      <xdr:col>2</xdr:col>
      <xdr:colOff>195943</xdr:colOff>
      <xdr:row>116</xdr:row>
      <xdr:rowOff>47626</xdr:rowOff>
    </xdr:from>
    <xdr:to>
      <xdr:col>2</xdr:col>
      <xdr:colOff>1219201</xdr:colOff>
      <xdr:row>116</xdr:row>
      <xdr:rowOff>855130</xdr:rowOff>
    </xdr:to>
    <xdr:pic>
      <xdr:nvPicPr>
        <xdr:cNvPr id="200" name="Slika 199">
          <a:extLst>
            <a:ext uri="{FF2B5EF4-FFF2-40B4-BE49-F238E27FC236}">
              <a16:creationId xmlns:a16="http://schemas.microsoft.com/office/drawing/2014/main" id="{EA94BBF4-31B3-49E3-B332-05A78E4C17D6}"/>
            </a:ext>
          </a:extLst>
        </xdr:cNvPr>
        <xdr:cNvPicPr>
          <a:picLocks noChangeAspect="1"/>
        </xdr:cNvPicPr>
      </xdr:nvPicPr>
      <xdr:blipFill rotWithShape="1">
        <a:blip xmlns:r="http://schemas.openxmlformats.org/officeDocument/2006/relationships" r:embed="rId31" cstate="screen">
          <a:extLst>
            <a:ext uri="{28A0092B-C50C-407E-A947-70E740481C1C}">
              <a14:useLocalDpi xmlns:a14="http://schemas.microsoft.com/office/drawing/2010/main"/>
            </a:ext>
          </a:extLst>
        </a:blip>
        <a:srcRect/>
        <a:stretch/>
      </xdr:blipFill>
      <xdr:spPr>
        <a:xfrm>
          <a:off x="1088572" y="103102683"/>
          <a:ext cx="1023258" cy="807504"/>
        </a:xfrm>
        <a:prstGeom prst="rect">
          <a:avLst/>
        </a:prstGeom>
      </xdr:spPr>
    </xdr:pic>
    <xdr:clientData/>
  </xdr:twoCellAnchor>
  <xdr:twoCellAnchor>
    <xdr:from>
      <xdr:col>2</xdr:col>
      <xdr:colOff>110711</xdr:colOff>
      <xdr:row>119</xdr:row>
      <xdr:rowOff>68490</xdr:rowOff>
    </xdr:from>
    <xdr:to>
      <xdr:col>2</xdr:col>
      <xdr:colOff>1390474</xdr:colOff>
      <xdr:row>119</xdr:row>
      <xdr:rowOff>923925</xdr:rowOff>
    </xdr:to>
    <xdr:pic>
      <xdr:nvPicPr>
        <xdr:cNvPr id="201" name="Slika 200">
          <a:extLst>
            <a:ext uri="{FF2B5EF4-FFF2-40B4-BE49-F238E27FC236}">
              <a16:creationId xmlns:a16="http://schemas.microsoft.com/office/drawing/2014/main" id="{602C9349-7659-494F-84F8-9F2A54E81015}"/>
            </a:ext>
          </a:extLst>
        </xdr:cNvPr>
        <xdr:cNvPicPr>
          <a:picLocks noChangeAspect="1"/>
        </xdr:cNvPicPr>
      </xdr:nvPicPr>
      <xdr:blipFill>
        <a:blip xmlns:r="http://schemas.openxmlformats.org/officeDocument/2006/relationships" r:embed="rId32" cstate="screen">
          <a:extLst>
            <a:ext uri="{28A0092B-C50C-407E-A947-70E740481C1C}">
              <a14:useLocalDpi xmlns:a14="http://schemas.microsoft.com/office/drawing/2010/main"/>
            </a:ext>
          </a:extLst>
        </a:blip>
        <a:stretch>
          <a:fillRect/>
        </a:stretch>
      </xdr:blipFill>
      <xdr:spPr>
        <a:xfrm>
          <a:off x="1006061" y="105634065"/>
          <a:ext cx="1279763" cy="855435"/>
        </a:xfrm>
        <a:prstGeom prst="rect">
          <a:avLst/>
        </a:prstGeom>
      </xdr:spPr>
    </xdr:pic>
    <xdr:clientData/>
  </xdr:twoCellAnchor>
  <xdr:twoCellAnchor>
    <xdr:from>
      <xdr:col>2</xdr:col>
      <xdr:colOff>111968</xdr:colOff>
      <xdr:row>122</xdr:row>
      <xdr:rowOff>34924</xdr:rowOff>
    </xdr:from>
    <xdr:to>
      <xdr:col>2</xdr:col>
      <xdr:colOff>1360777</xdr:colOff>
      <xdr:row>122</xdr:row>
      <xdr:rowOff>876299</xdr:rowOff>
    </xdr:to>
    <xdr:pic>
      <xdr:nvPicPr>
        <xdr:cNvPr id="202" name="Slika 201">
          <a:extLst>
            <a:ext uri="{FF2B5EF4-FFF2-40B4-BE49-F238E27FC236}">
              <a16:creationId xmlns:a16="http://schemas.microsoft.com/office/drawing/2014/main" id="{09C118FC-59A6-474F-91B5-7363434F1AF0}"/>
            </a:ext>
          </a:extLst>
        </xdr:cNvPr>
        <xdr:cNvPicPr>
          <a:picLocks noChangeAspect="1"/>
        </xdr:cNvPicPr>
      </xdr:nvPicPr>
      <xdr:blipFill>
        <a:blip xmlns:r="http://schemas.openxmlformats.org/officeDocument/2006/relationships" r:embed="rId33" cstate="screen">
          <a:extLst>
            <a:ext uri="{28A0092B-C50C-407E-A947-70E740481C1C}">
              <a14:useLocalDpi xmlns:a14="http://schemas.microsoft.com/office/drawing/2010/main"/>
            </a:ext>
          </a:extLst>
        </a:blip>
        <a:stretch>
          <a:fillRect/>
        </a:stretch>
      </xdr:blipFill>
      <xdr:spPr>
        <a:xfrm>
          <a:off x="1004597" y="109098895"/>
          <a:ext cx="1248809" cy="841375"/>
        </a:xfrm>
        <a:prstGeom prst="rect">
          <a:avLst/>
        </a:prstGeom>
      </xdr:spPr>
    </xdr:pic>
    <xdr:clientData/>
  </xdr:twoCellAnchor>
  <xdr:twoCellAnchor>
    <xdr:from>
      <xdr:col>2</xdr:col>
      <xdr:colOff>153761</xdr:colOff>
      <xdr:row>125</xdr:row>
      <xdr:rowOff>50801</xdr:rowOff>
    </xdr:from>
    <xdr:to>
      <xdr:col>2</xdr:col>
      <xdr:colOff>1390476</xdr:colOff>
      <xdr:row>125</xdr:row>
      <xdr:rowOff>876300</xdr:rowOff>
    </xdr:to>
    <xdr:pic>
      <xdr:nvPicPr>
        <xdr:cNvPr id="203" name="Slika 202">
          <a:extLst>
            <a:ext uri="{FF2B5EF4-FFF2-40B4-BE49-F238E27FC236}">
              <a16:creationId xmlns:a16="http://schemas.microsoft.com/office/drawing/2014/main" id="{B7F3634F-2CB6-4E55-A9EA-7DADCF08500E}"/>
            </a:ext>
          </a:extLst>
        </xdr:cNvPr>
        <xdr:cNvPicPr>
          <a:picLocks noChangeAspect="1"/>
        </xdr:cNvPicPr>
      </xdr:nvPicPr>
      <xdr:blipFill>
        <a:blip xmlns:r="http://schemas.openxmlformats.org/officeDocument/2006/relationships" r:embed="rId34" cstate="screen">
          <a:extLst>
            <a:ext uri="{28A0092B-C50C-407E-A947-70E740481C1C}">
              <a14:useLocalDpi xmlns:a14="http://schemas.microsoft.com/office/drawing/2010/main"/>
            </a:ext>
          </a:extLst>
        </a:blip>
        <a:stretch>
          <a:fillRect/>
        </a:stretch>
      </xdr:blipFill>
      <xdr:spPr>
        <a:xfrm>
          <a:off x="1046390" y="111531401"/>
          <a:ext cx="1236715" cy="825499"/>
        </a:xfrm>
        <a:prstGeom prst="rect">
          <a:avLst/>
        </a:prstGeom>
      </xdr:spPr>
    </xdr:pic>
    <xdr:clientData/>
  </xdr:twoCellAnchor>
  <xdr:twoCellAnchor>
    <xdr:from>
      <xdr:col>2</xdr:col>
      <xdr:colOff>93889</xdr:colOff>
      <xdr:row>128</xdr:row>
      <xdr:rowOff>25853</xdr:rowOff>
    </xdr:from>
    <xdr:to>
      <xdr:col>2</xdr:col>
      <xdr:colOff>1379764</xdr:colOff>
      <xdr:row>128</xdr:row>
      <xdr:rowOff>883103</xdr:rowOff>
    </xdr:to>
    <xdr:pic>
      <xdr:nvPicPr>
        <xdr:cNvPr id="204" name="Slika 203">
          <a:extLst>
            <a:ext uri="{FF2B5EF4-FFF2-40B4-BE49-F238E27FC236}">
              <a16:creationId xmlns:a16="http://schemas.microsoft.com/office/drawing/2014/main" id="{8BE29FC6-D55B-406F-8C9B-C70DFF23F351}"/>
            </a:ext>
          </a:extLst>
        </xdr:cNvPr>
        <xdr:cNvPicPr>
          <a:picLocks noChangeAspect="1"/>
        </xdr:cNvPicPr>
      </xdr:nvPicPr>
      <xdr:blipFill>
        <a:blip xmlns:r="http://schemas.openxmlformats.org/officeDocument/2006/relationships" r:embed="rId35" cstate="screen">
          <a:extLst>
            <a:ext uri="{28A0092B-C50C-407E-A947-70E740481C1C}">
              <a14:useLocalDpi xmlns:a14="http://schemas.microsoft.com/office/drawing/2010/main"/>
            </a:ext>
          </a:extLst>
        </a:blip>
        <a:stretch>
          <a:fillRect/>
        </a:stretch>
      </xdr:blipFill>
      <xdr:spPr>
        <a:xfrm>
          <a:off x="986518" y="114314967"/>
          <a:ext cx="1285875" cy="857250"/>
        </a:xfrm>
        <a:prstGeom prst="rect">
          <a:avLst/>
        </a:prstGeom>
      </xdr:spPr>
    </xdr:pic>
    <xdr:clientData/>
  </xdr:twoCellAnchor>
  <xdr:twoCellAnchor>
    <xdr:from>
      <xdr:col>2</xdr:col>
      <xdr:colOff>138792</xdr:colOff>
      <xdr:row>131</xdr:row>
      <xdr:rowOff>36739</xdr:rowOff>
    </xdr:from>
    <xdr:to>
      <xdr:col>2</xdr:col>
      <xdr:colOff>1377042</xdr:colOff>
      <xdr:row>131</xdr:row>
      <xdr:rowOff>867004</xdr:rowOff>
    </xdr:to>
    <xdr:pic>
      <xdr:nvPicPr>
        <xdr:cNvPr id="205" name="Slika 204">
          <a:extLst>
            <a:ext uri="{FF2B5EF4-FFF2-40B4-BE49-F238E27FC236}">
              <a16:creationId xmlns:a16="http://schemas.microsoft.com/office/drawing/2014/main" id="{0924C5B7-39F8-49D4-B08D-F817F26F74FA}"/>
            </a:ext>
          </a:extLst>
        </xdr:cNvPr>
        <xdr:cNvPicPr>
          <a:picLocks noChangeAspect="1"/>
        </xdr:cNvPicPr>
      </xdr:nvPicPr>
      <xdr:blipFill>
        <a:blip xmlns:r="http://schemas.openxmlformats.org/officeDocument/2006/relationships" r:embed="rId36" cstate="screen">
          <a:extLst>
            <a:ext uri="{28A0092B-C50C-407E-A947-70E740481C1C}">
              <a14:useLocalDpi xmlns:a14="http://schemas.microsoft.com/office/drawing/2010/main"/>
            </a:ext>
          </a:extLst>
        </a:blip>
        <a:stretch>
          <a:fillRect/>
        </a:stretch>
      </xdr:blipFill>
      <xdr:spPr>
        <a:xfrm>
          <a:off x="1031421" y="117526253"/>
          <a:ext cx="1238250" cy="830265"/>
        </a:xfrm>
        <a:prstGeom prst="rect">
          <a:avLst/>
        </a:prstGeom>
      </xdr:spPr>
    </xdr:pic>
    <xdr:clientData/>
  </xdr:twoCellAnchor>
  <xdr:twoCellAnchor>
    <xdr:from>
      <xdr:col>2</xdr:col>
      <xdr:colOff>79052</xdr:colOff>
      <xdr:row>134</xdr:row>
      <xdr:rowOff>55790</xdr:rowOff>
    </xdr:from>
    <xdr:to>
      <xdr:col>2</xdr:col>
      <xdr:colOff>1318079</xdr:colOff>
      <xdr:row>134</xdr:row>
      <xdr:rowOff>874940</xdr:rowOff>
    </xdr:to>
    <xdr:pic>
      <xdr:nvPicPr>
        <xdr:cNvPr id="206" name="Slika 205">
          <a:extLst>
            <a:ext uri="{FF2B5EF4-FFF2-40B4-BE49-F238E27FC236}">
              <a16:creationId xmlns:a16="http://schemas.microsoft.com/office/drawing/2014/main" id="{C8718C96-DEDB-4EC6-AABB-435942EAD799}"/>
            </a:ext>
          </a:extLst>
        </xdr:cNvPr>
        <xdr:cNvPicPr>
          <a:picLocks noChangeAspect="1"/>
        </xdr:cNvPicPr>
      </xdr:nvPicPr>
      <xdr:blipFill>
        <a:blip xmlns:r="http://schemas.openxmlformats.org/officeDocument/2006/relationships" r:embed="rId37" cstate="screen">
          <a:extLst>
            <a:ext uri="{28A0092B-C50C-407E-A947-70E740481C1C}">
              <a14:useLocalDpi xmlns:a14="http://schemas.microsoft.com/office/drawing/2010/main"/>
            </a:ext>
          </a:extLst>
        </a:blip>
        <a:stretch>
          <a:fillRect/>
        </a:stretch>
      </xdr:blipFill>
      <xdr:spPr>
        <a:xfrm>
          <a:off x="971681" y="120353819"/>
          <a:ext cx="1239027" cy="819150"/>
        </a:xfrm>
        <a:prstGeom prst="rect">
          <a:avLst/>
        </a:prstGeom>
      </xdr:spPr>
    </xdr:pic>
    <xdr:clientData/>
  </xdr:twoCellAnchor>
  <xdr:twoCellAnchor>
    <xdr:from>
      <xdr:col>2</xdr:col>
      <xdr:colOff>14542</xdr:colOff>
      <xdr:row>137</xdr:row>
      <xdr:rowOff>63953</xdr:rowOff>
    </xdr:from>
    <xdr:to>
      <xdr:col>2</xdr:col>
      <xdr:colOff>1502228</xdr:colOff>
      <xdr:row>137</xdr:row>
      <xdr:rowOff>873578</xdr:rowOff>
    </xdr:to>
    <xdr:pic>
      <xdr:nvPicPr>
        <xdr:cNvPr id="207" name="Slika 206">
          <a:extLst>
            <a:ext uri="{FF2B5EF4-FFF2-40B4-BE49-F238E27FC236}">
              <a16:creationId xmlns:a16="http://schemas.microsoft.com/office/drawing/2014/main" id="{972D44E0-2731-4FD0-85B2-85BF794A1171}"/>
            </a:ext>
          </a:extLst>
        </xdr:cNvPr>
        <xdr:cNvPicPr>
          <a:picLocks noChangeAspect="1"/>
        </xdr:cNvPicPr>
      </xdr:nvPicPr>
      <xdr:blipFill rotWithShape="1">
        <a:blip xmlns:r="http://schemas.openxmlformats.org/officeDocument/2006/relationships" r:embed="rId38" cstate="screen">
          <a:extLst>
            <a:ext uri="{28A0092B-C50C-407E-A947-70E740481C1C}">
              <a14:useLocalDpi xmlns:a14="http://schemas.microsoft.com/office/drawing/2010/main"/>
            </a:ext>
          </a:extLst>
        </a:blip>
        <a:srcRect/>
        <a:stretch/>
      </xdr:blipFill>
      <xdr:spPr>
        <a:xfrm>
          <a:off x="907171" y="122778610"/>
          <a:ext cx="1487686" cy="809625"/>
        </a:xfrm>
        <a:prstGeom prst="rect">
          <a:avLst/>
        </a:prstGeom>
      </xdr:spPr>
    </xdr:pic>
    <xdr:clientData/>
  </xdr:twoCellAnchor>
  <xdr:twoCellAnchor>
    <xdr:from>
      <xdr:col>2</xdr:col>
      <xdr:colOff>137433</xdr:colOff>
      <xdr:row>141</xdr:row>
      <xdr:rowOff>53523</xdr:rowOff>
    </xdr:from>
    <xdr:to>
      <xdr:col>2</xdr:col>
      <xdr:colOff>1223283</xdr:colOff>
      <xdr:row>142</xdr:row>
      <xdr:rowOff>11614</xdr:rowOff>
    </xdr:to>
    <xdr:pic>
      <xdr:nvPicPr>
        <xdr:cNvPr id="208" name="Slika 207">
          <a:extLst>
            <a:ext uri="{FF2B5EF4-FFF2-40B4-BE49-F238E27FC236}">
              <a16:creationId xmlns:a16="http://schemas.microsoft.com/office/drawing/2014/main" id="{C4A5EE03-2870-4556-A0A4-7F857F061B04}"/>
            </a:ext>
          </a:extLst>
        </xdr:cNvPr>
        <xdr:cNvPicPr>
          <a:picLocks noChangeAspect="1"/>
        </xdr:cNvPicPr>
      </xdr:nvPicPr>
      <xdr:blipFill rotWithShape="1">
        <a:blip xmlns:r="http://schemas.openxmlformats.org/officeDocument/2006/relationships" r:embed="rId39" cstate="screen">
          <a:extLst>
            <a:ext uri="{28A0092B-C50C-407E-A947-70E740481C1C}">
              <a14:useLocalDpi xmlns:a14="http://schemas.microsoft.com/office/drawing/2010/main"/>
            </a:ext>
          </a:extLst>
        </a:blip>
        <a:srcRect/>
        <a:stretch/>
      </xdr:blipFill>
      <xdr:spPr>
        <a:xfrm>
          <a:off x="1030062" y="126088323"/>
          <a:ext cx="1085850" cy="894262"/>
        </a:xfrm>
        <a:prstGeom prst="rect">
          <a:avLst/>
        </a:prstGeom>
      </xdr:spPr>
    </xdr:pic>
    <xdr:clientData/>
  </xdr:twoCellAnchor>
  <xdr:twoCellAnchor>
    <xdr:from>
      <xdr:col>2</xdr:col>
      <xdr:colOff>58964</xdr:colOff>
      <xdr:row>144</xdr:row>
      <xdr:rowOff>53975</xdr:rowOff>
    </xdr:from>
    <xdr:to>
      <xdr:col>2</xdr:col>
      <xdr:colOff>1454301</xdr:colOff>
      <xdr:row>144</xdr:row>
      <xdr:rowOff>885825</xdr:rowOff>
    </xdr:to>
    <xdr:pic>
      <xdr:nvPicPr>
        <xdr:cNvPr id="209" name="Slika 208">
          <a:extLst>
            <a:ext uri="{FF2B5EF4-FFF2-40B4-BE49-F238E27FC236}">
              <a16:creationId xmlns:a16="http://schemas.microsoft.com/office/drawing/2014/main" id="{42366F54-2CCA-4F26-8179-4C83E1020065}"/>
            </a:ext>
          </a:extLst>
        </xdr:cNvPr>
        <xdr:cNvPicPr>
          <a:picLocks noChangeAspect="1"/>
        </xdr:cNvPicPr>
      </xdr:nvPicPr>
      <xdr:blipFill rotWithShape="1">
        <a:blip xmlns:r="http://schemas.openxmlformats.org/officeDocument/2006/relationships" r:embed="rId40" cstate="screen">
          <a:extLst>
            <a:ext uri="{28A0092B-C50C-407E-A947-70E740481C1C}">
              <a14:useLocalDpi xmlns:a14="http://schemas.microsoft.com/office/drawing/2010/main"/>
            </a:ext>
          </a:extLst>
        </a:blip>
        <a:srcRect/>
        <a:stretch/>
      </xdr:blipFill>
      <xdr:spPr>
        <a:xfrm>
          <a:off x="951593" y="128897289"/>
          <a:ext cx="1395337" cy="831850"/>
        </a:xfrm>
        <a:prstGeom prst="rect">
          <a:avLst/>
        </a:prstGeom>
      </xdr:spPr>
    </xdr:pic>
    <xdr:clientData/>
  </xdr:twoCellAnchor>
  <xdr:twoCellAnchor>
    <xdr:from>
      <xdr:col>1</xdr:col>
      <xdr:colOff>244474</xdr:colOff>
      <xdr:row>147</xdr:row>
      <xdr:rowOff>104775</xdr:rowOff>
    </xdr:from>
    <xdr:to>
      <xdr:col>2</xdr:col>
      <xdr:colOff>1480456</xdr:colOff>
      <xdr:row>147</xdr:row>
      <xdr:rowOff>861230</xdr:rowOff>
    </xdr:to>
    <xdr:pic>
      <xdr:nvPicPr>
        <xdr:cNvPr id="210" name="Slika 209">
          <a:extLst>
            <a:ext uri="{FF2B5EF4-FFF2-40B4-BE49-F238E27FC236}">
              <a16:creationId xmlns:a16="http://schemas.microsoft.com/office/drawing/2014/main" id="{F54888CF-920F-48A4-8EFD-BC0900D8B326}"/>
            </a:ext>
          </a:extLst>
        </xdr:cNvPr>
        <xdr:cNvPicPr>
          <a:picLocks noChangeAspect="1"/>
        </xdr:cNvPicPr>
      </xdr:nvPicPr>
      <xdr:blipFill rotWithShape="1">
        <a:blip xmlns:r="http://schemas.openxmlformats.org/officeDocument/2006/relationships" r:embed="rId41" cstate="screen">
          <a:extLst>
            <a:ext uri="{28A0092B-C50C-407E-A947-70E740481C1C}">
              <a14:useLocalDpi xmlns:a14="http://schemas.microsoft.com/office/drawing/2010/main"/>
            </a:ext>
          </a:extLst>
        </a:blip>
        <a:srcRect/>
        <a:stretch/>
      </xdr:blipFill>
      <xdr:spPr>
        <a:xfrm>
          <a:off x="864960" y="132246461"/>
          <a:ext cx="1508125" cy="756455"/>
        </a:xfrm>
        <a:prstGeom prst="rect">
          <a:avLst/>
        </a:prstGeom>
      </xdr:spPr>
    </xdr:pic>
    <xdr:clientData/>
  </xdr:twoCellAnchor>
  <xdr:twoCellAnchor>
    <xdr:from>
      <xdr:col>2</xdr:col>
      <xdr:colOff>5442</xdr:colOff>
      <xdr:row>150</xdr:row>
      <xdr:rowOff>76199</xdr:rowOff>
    </xdr:from>
    <xdr:to>
      <xdr:col>2</xdr:col>
      <xdr:colOff>1454830</xdr:colOff>
      <xdr:row>150</xdr:row>
      <xdr:rowOff>833268</xdr:rowOff>
    </xdr:to>
    <xdr:pic>
      <xdr:nvPicPr>
        <xdr:cNvPr id="211" name="Slika 210">
          <a:extLst>
            <a:ext uri="{FF2B5EF4-FFF2-40B4-BE49-F238E27FC236}">
              <a16:creationId xmlns:a16="http://schemas.microsoft.com/office/drawing/2014/main" id="{1D43A5AE-C7A1-4335-B248-AEC9130B9A52}"/>
            </a:ext>
          </a:extLst>
        </xdr:cNvPr>
        <xdr:cNvPicPr>
          <a:picLocks noChangeAspect="1"/>
        </xdr:cNvPicPr>
      </xdr:nvPicPr>
      <xdr:blipFill rotWithShape="1">
        <a:blip xmlns:r="http://schemas.openxmlformats.org/officeDocument/2006/relationships" r:embed="rId42" cstate="screen">
          <a:extLst>
            <a:ext uri="{28A0092B-C50C-407E-A947-70E740481C1C}">
              <a14:useLocalDpi xmlns:a14="http://schemas.microsoft.com/office/drawing/2010/main"/>
            </a:ext>
          </a:extLst>
        </a:blip>
        <a:srcRect/>
        <a:stretch/>
      </xdr:blipFill>
      <xdr:spPr>
        <a:xfrm>
          <a:off x="898071" y="135026399"/>
          <a:ext cx="1449388" cy="757069"/>
        </a:xfrm>
        <a:prstGeom prst="rect">
          <a:avLst/>
        </a:prstGeom>
      </xdr:spPr>
    </xdr:pic>
    <xdr:clientData/>
  </xdr:twoCellAnchor>
  <xdr:twoCellAnchor>
    <xdr:from>
      <xdr:col>1</xdr:col>
      <xdr:colOff>239485</xdr:colOff>
      <xdr:row>153</xdr:row>
      <xdr:rowOff>110218</xdr:rowOff>
    </xdr:from>
    <xdr:to>
      <xdr:col>2</xdr:col>
      <xdr:colOff>1462767</xdr:colOff>
      <xdr:row>153</xdr:row>
      <xdr:rowOff>857931</xdr:rowOff>
    </xdr:to>
    <xdr:pic>
      <xdr:nvPicPr>
        <xdr:cNvPr id="212" name="Slika 211">
          <a:extLst>
            <a:ext uri="{FF2B5EF4-FFF2-40B4-BE49-F238E27FC236}">
              <a16:creationId xmlns:a16="http://schemas.microsoft.com/office/drawing/2014/main" id="{E85F5405-FC31-4494-B67A-EE0E3C47F589}"/>
            </a:ext>
          </a:extLst>
        </xdr:cNvPr>
        <xdr:cNvPicPr>
          <a:picLocks noChangeAspect="1"/>
        </xdr:cNvPicPr>
      </xdr:nvPicPr>
      <xdr:blipFill rotWithShape="1">
        <a:blip xmlns:r="http://schemas.openxmlformats.org/officeDocument/2006/relationships" r:embed="rId43" cstate="screen">
          <a:extLst>
            <a:ext uri="{28A0092B-C50C-407E-A947-70E740481C1C}">
              <a14:useLocalDpi xmlns:a14="http://schemas.microsoft.com/office/drawing/2010/main"/>
            </a:ext>
          </a:extLst>
        </a:blip>
        <a:srcRect/>
        <a:stretch/>
      </xdr:blipFill>
      <xdr:spPr>
        <a:xfrm>
          <a:off x="859971" y="137868932"/>
          <a:ext cx="1495425" cy="747713"/>
        </a:xfrm>
        <a:prstGeom prst="rect">
          <a:avLst/>
        </a:prstGeom>
      </xdr:spPr>
    </xdr:pic>
    <xdr:clientData/>
  </xdr:twoCellAnchor>
  <xdr:twoCellAnchor>
    <xdr:from>
      <xdr:col>2</xdr:col>
      <xdr:colOff>60485</xdr:colOff>
      <xdr:row>156</xdr:row>
      <xdr:rowOff>34926</xdr:rowOff>
    </xdr:from>
    <xdr:to>
      <xdr:col>2</xdr:col>
      <xdr:colOff>1330777</xdr:colOff>
      <xdr:row>156</xdr:row>
      <xdr:rowOff>885826</xdr:rowOff>
    </xdr:to>
    <xdr:pic>
      <xdr:nvPicPr>
        <xdr:cNvPr id="213" name="Slika 212">
          <a:extLst>
            <a:ext uri="{FF2B5EF4-FFF2-40B4-BE49-F238E27FC236}">
              <a16:creationId xmlns:a16="http://schemas.microsoft.com/office/drawing/2014/main" id="{968DD65D-4D30-4F85-8DA4-478F2B4D2B91}"/>
            </a:ext>
          </a:extLst>
        </xdr:cNvPr>
        <xdr:cNvPicPr>
          <a:picLocks noChangeAspect="1"/>
        </xdr:cNvPicPr>
      </xdr:nvPicPr>
      <xdr:blipFill>
        <a:blip xmlns:r="http://schemas.openxmlformats.org/officeDocument/2006/relationships" r:embed="rId44" cstate="screen">
          <a:extLst>
            <a:ext uri="{28A0092B-C50C-407E-A947-70E740481C1C}">
              <a14:useLocalDpi xmlns:a14="http://schemas.microsoft.com/office/drawing/2010/main"/>
            </a:ext>
          </a:extLst>
        </a:blip>
        <a:stretch>
          <a:fillRect/>
        </a:stretch>
      </xdr:blipFill>
      <xdr:spPr>
        <a:xfrm>
          <a:off x="953114" y="140112297"/>
          <a:ext cx="1270292" cy="850900"/>
        </a:xfrm>
        <a:prstGeom prst="rect">
          <a:avLst/>
        </a:prstGeom>
      </xdr:spPr>
    </xdr:pic>
    <xdr:clientData/>
  </xdr:twoCellAnchor>
  <xdr:twoCellAnchor>
    <xdr:from>
      <xdr:col>2</xdr:col>
      <xdr:colOff>165154</xdr:colOff>
      <xdr:row>168</xdr:row>
      <xdr:rowOff>22226</xdr:rowOff>
    </xdr:from>
    <xdr:to>
      <xdr:col>2</xdr:col>
      <xdr:colOff>1288712</xdr:colOff>
      <xdr:row>168</xdr:row>
      <xdr:rowOff>904876</xdr:rowOff>
    </xdr:to>
    <xdr:pic>
      <xdr:nvPicPr>
        <xdr:cNvPr id="214" name="Slika 213">
          <a:extLst>
            <a:ext uri="{FF2B5EF4-FFF2-40B4-BE49-F238E27FC236}">
              <a16:creationId xmlns:a16="http://schemas.microsoft.com/office/drawing/2014/main" id="{5AF500FB-7B36-4A6E-9B2B-5AD307C0CC95}"/>
            </a:ext>
          </a:extLst>
        </xdr:cNvPr>
        <xdr:cNvPicPr>
          <a:picLocks noChangeAspect="1"/>
        </xdr:cNvPicPr>
      </xdr:nvPicPr>
      <xdr:blipFill rotWithShape="1">
        <a:blip xmlns:r="http://schemas.openxmlformats.org/officeDocument/2006/relationships" r:embed="rId45" cstate="screen">
          <a:extLst>
            <a:ext uri="{28A0092B-C50C-407E-A947-70E740481C1C}">
              <a14:useLocalDpi xmlns:a14="http://schemas.microsoft.com/office/drawing/2010/main"/>
            </a:ext>
          </a:extLst>
        </a:blip>
        <a:srcRect/>
        <a:stretch/>
      </xdr:blipFill>
      <xdr:spPr>
        <a:xfrm>
          <a:off x="1057783" y="151333655"/>
          <a:ext cx="1123558" cy="882650"/>
        </a:xfrm>
        <a:prstGeom prst="rect">
          <a:avLst/>
        </a:prstGeom>
      </xdr:spPr>
    </xdr:pic>
    <xdr:clientData/>
  </xdr:twoCellAnchor>
  <xdr:twoCellAnchor>
    <xdr:from>
      <xdr:col>2</xdr:col>
      <xdr:colOff>32656</xdr:colOff>
      <xdr:row>174</xdr:row>
      <xdr:rowOff>42182</xdr:rowOff>
    </xdr:from>
    <xdr:to>
      <xdr:col>2</xdr:col>
      <xdr:colOff>1495628</xdr:colOff>
      <xdr:row>174</xdr:row>
      <xdr:rowOff>834555</xdr:rowOff>
    </xdr:to>
    <xdr:pic>
      <xdr:nvPicPr>
        <xdr:cNvPr id="215" name="Slika 214">
          <a:extLst>
            <a:ext uri="{FF2B5EF4-FFF2-40B4-BE49-F238E27FC236}">
              <a16:creationId xmlns:a16="http://schemas.microsoft.com/office/drawing/2014/main" id="{3C905076-DFF6-4EB5-BC06-F49588986762}"/>
            </a:ext>
          </a:extLst>
        </xdr:cNvPr>
        <xdr:cNvPicPr>
          <a:picLocks noChangeAspect="1"/>
        </xdr:cNvPicPr>
      </xdr:nvPicPr>
      <xdr:blipFill rotWithShape="1">
        <a:blip xmlns:r="http://schemas.openxmlformats.org/officeDocument/2006/relationships" r:embed="rId46" cstate="screen">
          <a:extLst>
            <a:ext uri="{28A0092B-C50C-407E-A947-70E740481C1C}">
              <a14:useLocalDpi xmlns:a14="http://schemas.microsoft.com/office/drawing/2010/main"/>
            </a:ext>
          </a:extLst>
        </a:blip>
        <a:srcRect/>
        <a:stretch/>
      </xdr:blipFill>
      <xdr:spPr>
        <a:xfrm>
          <a:off x="925285" y="156970639"/>
          <a:ext cx="1462972" cy="792373"/>
        </a:xfrm>
        <a:prstGeom prst="rect">
          <a:avLst/>
        </a:prstGeom>
      </xdr:spPr>
    </xdr:pic>
    <xdr:clientData/>
  </xdr:twoCellAnchor>
  <xdr:twoCellAnchor>
    <xdr:from>
      <xdr:col>2</xdr:col>
      <xdr:colOff>22678</xdr:colOff>
      <xdr:row>180</xdr:row>
      <xdr:rowOff>102053</xdr:rowOff>
    </xdr:from>
    <xdr:to>
      <xdr:col>2</xdr:col>
      <xdr:colOff>1483178</xdr:colOff>
      <xdr:row>180</xdr:row>
      <xdr:rowOff>843197</xdr:rowOff>
    </xdr:to>
    <xdr:pic>
      <xdr:nvPicPr>
        <xdr:cNvPr id="216" name="Slika 215">
          <a:extLst>
            <a:ext uri="{FF2B5EF4-FFF2-40B4-BE49-F238E27FC236}">
              <a16:creationId xmlns:a16="http://schemas.microsoft.com/office/drawing/2014/main" id="{CF01AED0-8768-4655-8673-D11A7D806674}"/>
            </a:ext>
          </a:extLst>
        </xdr:cNvPr>
        <xdr:cNvPicPr>
          <a:picLocks noChangeAspect="1"/>
        </xdr:cNvPicPr>
      </xdr:nvPicPr>
      <xdr:blipFill rotWithShape="1">
        <a:blip xmlns:r="http://schemas.openxmlformats.org/officeDocument/2006/relationships" r:embed="rId47" cstate="screen">
          <a:extLst>
            <a:ext uri="{28A0092B-C50C-407E-A947-70E740481C1C}">
              <a14:useLocalDpi xmlns:a14="http://schemas.microsoft.com/office/drawing/2010/main"/>
            </a:ext>
          </a:extLst>
        </a:blip>
        <a:srcRect/>
        <a:stretch/>
      </xdr:blipFill>
      <xdr:spPr>
        <a:xfrm>
          <a:off x="915307" y="163137396"/>
          <a:ext cx="1460500" cy="741144"/>
        </a:xfrm>
        <a:prstGeom prst="rect">
          <a:avLst/>
        </a:prstGeom>
      </xdr:spPr>
    </xdr:pic>
    <xdr:clientData/>
  </xdr:twoCellAnchor>
  <xdr:twoCellAnchor>
    <xdr:from>
      <xdr:col>1</xdr:col>
      <xdr:colOff>254000</xdr:colOff>
      <xdr:row>183</xdr:row>
      <xdr:rowOff>78920</xdr:rowOff>
    </xdr:from>
    <xdr:to>
      <xdr:col>2</xdr:col>
      <xdr:colOff>1514475</xdr:colOff>
      <xdr:row>183</xdr:row>
      <xdr:rowOff>838193</xdr:rowOff>
    </xdr:to>
    <xdr:pic>
      <xdr:nvPicPr>
        <xdr:cNvPr id="217" name="Slika 216">
          <a:extLst>
            <a:ext uri="{FF2B5EF4-FFF2-40B4-BE49-F238E27FC236}">
              <a16:creationId xmlns:a16="http://schemas.microsoft.com/office/drawing/2014/main" id="{A9A93576-2B9B-4B84-A83F-7E4C7BCF2F64}"/>
            </a:ext>
          </a:extLst>
        </xdr:cNvPr>
        <xdr:cNvPicPr>
          <a:picLocks noChangeAspect="1"/>
        </xdr:cNvPicPr>
      </xdr:nvPicPr>
      <xdr:blipFill rotWithShape="1">
        <a:blip xmlns:r="http://schemas.openxmlformats.org/officeDocument/2006/relationships" r:embed="rId48" cstate="screen">
          <a:extLst>
            <a:ext uri="{28A0092B-C50C-407E-A947-70E740481C1C}">
              <a14:useLocalDpi xmlns:a14="http://schemas.microsoft.com/office/drawing/2010/main"/>
            </a:ext>
          </a:extLst>
        </a:blip>
        <a:srcRect/>
        <a:stretch/>
      </xdr:blipFill>
      <xdr:spPr>
        <a:xfrm>
          <a:off x="874486" y="165922777"/>
          <a:ext cx="1532618" cy="759273"/>
        </a:xfrm>
        <a:prstGeom prst="rect">
          <a:avLst/>
        </a:prstGeom>
      </xdr:spPr>
    </xdr:pic>
    <xdr:clientData/>
  </xdr:twoCellAnchor>
  <xdr:twoCellAnchor>
    <xdr:from>
      <xdr:col>2</xdr:col>
      <xdr:colOff>101600</xdr:colOff>
      <xdr:row>190</xdr:row>
      <xdr:rowOff>19051</xdr:rowOff>
    </xdr:from>
    <xdr:to>
      <xdr:col>2</xdr:col>
      <xdr:colOff>1430858</xdr:colOff>
      <xdr:row>190</xdr:row>
      <xdr:rowOff>914400</xdr:rowOff>
    </xdr:to>
    <xdr:pic>
      <xdr:nvPicPr>
        <xdr:cNvPr id="218" name="Slika 217">
          <a:extLst>
            <a:ext uri="{FF2B5EF4-FFF2-40B4-BE49-F238E27FC236}">
              <a16:creationId xmlns:a16="http://schemas.microsoft.com/office/drawing/2014/main" id="{A135FFD6-2EAF-44AB-8053-2A0E9023D651}"/>
            </a:ext>
          </a:extLst>
        </xdr:cNvPr>
        <xdr:cNvPicPr>
          <a:picLocks noChangeAspect="1"/>
        </xdr:cNvPicPr>
      </xdr:nvPicPr>
      <xdr:blipFill>
        <a:blip xmlns:r="http://schemas.openxmlformats.org/officeDocument/2006/relationships" r:embed="rId49" cstate="screen">
          <a:extLst>
            <a:ext uri="{28A0092B-C50C-407E-A947-70E740481C1C}">
              <a14:useLocalDpi xmlns:a14="http://schemas.microsoft.com/office/drawing/2010/main"/>
            </a:ext>
          </a:extLst>
        </a:blip>
        <a:stretch>
          <a:fillRect/>
        </a:stretch>
      </xdr:blipFill>
      <xdr:spPr>
        <a:xfrm>
          <a:off x="994229" y="171501708"/>
          <a:ext cx="1329258" cy="895349"/>
        </a:xfrm>
        <a:prstGeom prst="rect">
          <a:avLst/>
        </a:prstGeom>
      </xdr:spPr>
    </xdr:pic>
    <xdr:clientData/>
  </xdr:twoCellAnchor>
  <xdr:twoCellAnchor>
    <xdr:from>
      <xdr:col>2</xdr:col>
      <xdr:colOff>38939</xdr:colOff>
      <xdr:row>193</xdr:row>
      <xdr:rowOff>25401</xdr:rowOff>
    </xdr:from>
    <xdr:to>
      <xdr:col>2</xdr:col>
      <xdr:colOff>1432830</xdr:colOff>
      <xdr:row>194</xdr:row>
      <xdr:rowOff>19050</xdr:rowOff>
    </xdr:to>
    <xdr:pic>
      <xdr:nvPicPr>
        <xdr:cNvPr id="219" name="Slika 218">
          <a:extLst>
            <a:ext uri="{FF2B5EF4-FFF2-40B4-BE49-F238E27FC236}">
              <a16:creationId xmlns:a16="http://schemas.microsoft.com/office/drawing/2014/main" id="{6AFB8152-0E51-4D3A-AE38-ABC42DBE6695}"/>
            </a:ext>
          </a:extLst>
        </xdr:cNvPr>
        <xdr:cNvPicPr>
          <a:picLocks noChangeAspect="1"/>
        </xdr:cNvPicPr>
      </xdr:nvPicPr>
      <xdr:blipFill>
        <a:blip xmlns:r="http://schemas.openxmlformats.org/officeDocument/2006/relationships" r:embed="rId50" cstate="screen">
          <a:extLst>
            <a:ext uri="{28A0092B-C50C-407E-A947-70E740481C1C}">
              <a14:useLocalDpi xmlns:a14="http://schemas.microsoft.com/office/drawing/2010/main"/>
            </a:ext>
          </a:extLst>
        </a:blip>
        <a:stretch>
          <a:fillRect/>
        </a:stretch>
      </xdr:blipFill>
      <xdr:spPr>
        <a:xfrm>
          <a:off x="931568" y="174904401"/>
          <a:ext cx="1393891" cy="929821"/>
        </a:xfrm>
        <a:prstGeom prst="rect">
          <a:avLst/>
        </a:prstGeom>
      </xdr:spPr>
    </xdr:pic>
    <xdr:clientData/>
  </xdr:twoCellAnchor>
  <xdr:twoCellAnchor>
    <xdr:from>
      <xdr:col>2</xdr:col>
      <xdr:colOff>76874</xdr:colOff>
      <xdr:row>199</xdr:row>
      <xdr:rowOff>13153</xdr:rowOff>
    </xdr:from>
    <xdr:to>
      <xdr:col>2</xdr:col>
      <xdr:colOff>1397453</xdr:colOff>
      <xdr:row>199</xdr:row>
      <xdr:rowOff>914399</xdr:rowOff>
    </xdr:to>
    <xdr:pic>
      <xdr:nvPicPr>
        <xdr:cNvPr id="220" name="Slika 219">
          <a:extLst>
            <a:ext uri="{FF2B5EF4-FFF2-40B4-BE49-F238E27FC236}">
              <a16:creationId xmlns:a16="http://schemas.microsoft.com/office/drawing/2014/main" id="{94F8CC9D-9129-4FE7-B787-ED91CAF4708B}"/>
            </a:ext>
          </a:extLst>
        </xdr:cNvPr>
        <xdr:cNvPicPr>
          <a:picLocks noChangeAspect="1"/>
        </xdr:cNvPicPr>
      </xdr:nvPicPr>
      <xdr:blipFill>
        <a:blip xmlns:r="http://schemas.openxmlformats.org/officeDocument/2006/relationships" r:embed="rId51" cstate="screen">
          <a:extLst>
            <a:ext uri="{28A0092B-C50C-407E-A947-70E740481C1C}">
              <a14:useLocalDpi xmlns:a14="http://schemas.microsoft.com/office/drawing/2010/main"/>
            </a:ext>
          </a:extLst>
        </a:blip>
        <a:stretch>
          <a:fillRect/>
        </a:stretch>
      </xdr:blipFill>
      <xdr:spPr>
        <a:xfrm>
          <a:off x="969503" y="179921353"/>
          <a:ext cx="1320579" cy="901246"/>
        </a:xfrm>
        <a:prstGeom prst="rect">
          <a:avLst/>
        </a:prstGeom>
      </xdr:spPr>
    </xdr:pic>
    <xdr:clientData/>
  </xdr:twoCellAnchor>
  <xdr:twoCellAnchor>
    <xdr:from>
      <xdr:col>2</xdr:col>
      <xdr:colOff>157841</xdr:colOff>
      <xdr:row>211</xdr:row>
      <xdr:rowOff>16328</xdr:rowOff>
    </xdr:from>
    <xdr:to>
      <xdr:col>2</xdr:col>
      <xdr:colOff>1300842</xdr:colOff>
      <xdr:row>211</xdr:row>
      <xdr:rowOff>866695</xdr:rowOff>
    </xdr:to>
    <xdr:pic>
      <xdr:nvPicPr>
        <xdr:cNvPr id="221" name="Slika 220">
          <a:extLst>
            <a:ext uri="{FF2B5EF4-FFF2-40B4-BE49-F238E27FC236}">
              <a16:creationId xmlns:a16="http://schemas.microsoft.com/office/drawing/2014/main" id="{4FE6D3FA-C56C-43E0-A4AD-F4ADE2168368}"/>
            </a:ext>
          </a:extLst>
        </xdr:cNvPr>
        <xdr:cNvPicPr>
          <a:picLocks noChangeAspect="1"/>
        </xdr:cNvPicPr>
      </xdr:nvPicPr>
      <xdr:blipFill rotWithShape="1">
        <a:blip xmlns:r="http://schemas.openxmlformats.org/officeDocument/2006/relationships" r:embed="rId52" cstate="screen">
          <a:extLst>
            <a:ext uri="{28A0092B-C50C-407E-A947-70E740481C1C}">
              <a14:useLocalDpi xmlns:a14="http://schemas.microsoft.com/office/drawing/2010/main"/>
            </a:ext>
          </a:extLst>
        </a:blip>
        <a:srcRect/>
        <a:stretch/>
      </xdr:blipFill>
      <xdr:spPr>
        <a:xfrm>
          <a:off x="1050470" y="191158585"/>
          <a:ext cx="1143001" cy="850367"/>
        </a:xfrm>
        <a:prstGeom prst="rect">
          <a:avLst/>
        </a:prstGeom>
      </xdr:spPr>
    </xdr:pic>
    <xdr:clientData/>
  </xdr:twoCellAnchor>
  <xdr:twoCellAnchor>
    <xdr:from>
      <xdr:col>2</xdr:col>
      <xdr:colOff>105252</xdr:colOff>
      <xdr:row>213</xdr:row>
      <xdr:rowOff>930728</xdr:rowOff>
    </xdr:from>
    <xdr:to>
      <xdr:col>2</xdr:col>
      <xdr:colOff>1415142</xdr:colOff>
      <xdr:row>214</xdr:row>
      <xdr:rowOff>870857</xdr:rowOff>
    </xdr:to>
    <xdr:pic>
      <xdr:nvPicPr>
        <xdr:cNvPr id="222" name="Slika 221">
          <a:extLst>
            <a:ext uri="{FF2B5EF4-FFF2-40B4-BE49-F238E27FC236}">
              <a16:creationId xmlns:a16="http://schemas.microsoft.com/office/drawing/2014/main" id="{56B4A3AD-4FF6-442A-A1BA-19294B2BFEFD}"/>
            </a:ext>
          </a:extLst>
        </xdr:cNvPr>
        <xdr:cNvPicPr>
          <a:picLocks noChangeAspect="1"/>
        </xdr:cNvPicPr>
      </xdr:nvPicPr>
      <xdr:blipFill>
        <a:blip xmlns:r="http://schemas.openxmlformats.org/officeDocument/2006/relationships" r:embed="rId53" cstate="screen">
          <a:extLst>
            <a:ext uri="{28A0092B-C50C-407E-A947-70E740481C1C}">
              <a14:useLocalDpi xmlns:a14="http://schemas.microsoft.com/office/drawing/2010/main"/>
            </a:ext>
          </a:extLst>
        </a:blip>
        <a:stretch>
          <a:fillRect/>
        </a:stretch>
      </xdr:blipFill>
      <xdr:spPr>
        <a:xfrm>
          <a:off x="997881" y="194533157"/>
          <a:ext cx="1309890" cy="876300"/>
        </a:xfrm>
        <a:prstGeom prst="rect">
          <a:avLst/>
        </a:prstGeom>
      </xdr:spPr>
    </xdr:pic>
    <xdr:clientData/>
  </xdr:twoCellAnchor>
  <xdr:twoCellAnchor>
    <xdr:from>
      <xdr:col>2</xdr:col>
      <xdr:colOff>30842</xdr:colOff>
      <xdr:row>220</xdr:row>
      <xdr:rowOff>89806</xdr:rowOff>
    </xdr:from>
    <xdr:to>
      <xdr:col>2</xdr:col>
      <xdr:colOff>1520301</xdr:colOff>
      <xdr:row>220</xdr:row>
      <xdr:rowOff>870856</xdr:rowOff>
    </xdr:to>
    <xdr:pic>
      <xdr:nvPicPr>
        <xdr:cNvPr id="223" name="Slika 222">
          <a:extLst>
            <a:ext uri="{FF2B5EF4-FFF2-40B4-BE49-F238E27FC236}">
              <a16:creationId xmlns:a16="http://schemas.microsoft.com/office/drawing/2014/main" id="{7576F130-3246-4A8B-AD2B-31F794C86716}"/>
            </a:ext>
          </a:extLst>
        </xdr:cNvPr>
        <xdr:cNvPicPr>
          <a:picLocks noChangeAspect="1"/>
        </xdr:cNvPicPr>
      </xdr:nvPicPr>
      <xdr:blipFill rotWithShape="1">
        <a:blip xmlns:r="http://schemas.openxmlformats.org/officeDocument/2006/relationships" r:embed="rId54" cstate="screen">
          <a:extLst>
            <a:ext uri="{28A0092B-C50C-407E-A947-70E740481C1C}">
              <a14:useLocalDpi xmlns:a14="http://schemas.microsoft.com/office/drawing/2010/main"/>
            </a:ext>
          </a:extLst>
        </a:blip>
        <a:srcRect/>
        <a:stretch/>
      </xdr:blipFill>
      <xdr:spPr>
        <a:xfrm>
          <a:off x="923471" y="199657606"/>
          <a:ext cx="1489459" cy="781050"/>
        </a:xfrm>
        <a:prstGeom prst="rect">
          <a:avLst/>
        </a:prstGeom>
      </xdr:spPr>
    </xdr:pic>
    <xdr:clientData/>
  </xdr:twoCellAnchor>
  <xdr:twoCellAnchor>
    <xdr:from>
      <xdr:col>1</xdr:col>
      <xdr:colOff>244927</xdr:colOff>
      <xdr:row>223</xdr:row>
      <xdr:rowOff>89807</xdr:rowOff>
    </xdr:from>
    <xdr:to>
      <xdr:col>2</xdr:col>
      <xdr:colOff>1494942</xdr:colOff>
      <xdr:row>223</xdr:row>
      <xdr:rowOff>847104</xdr:rowOff>
    </xdr:to>
    <xdr:pic>
      <xdr:nvPicPr>
        <xdr:cNvPr id="224" name="Slika 223">
          <a:extLst>
            <a:ext uri="{FF2B5EF4-FFF2-40B4-BE49-F238E27FC236}">
              <a16:creationId xmlns:a16="http://schemas.microsoft.com/office/drawing/2014/main" id="{4C1F674E-DA86-4BE6-A8A4-06B5DCE7A545}"/>
            </a:ext>
          </a:extLst>
        </xdr:cNvPr>
        <xdr:cNvPicPr>
          <a:picLocks noChangeAspect="1"/>
        </xdr:cNvPicPr>
      </xdr:nvPicPr>
      <xdr:blipFill rotWithShape="1">
        <a:blip xmlns:r="http://schemas.openxmlformats.org/officeDocument/2006/relationships" r:embed="rId55" cstate="screen">
          <a:extLst>
            <a:ext uri="{28A0092B-C50C-407E-A947-70E740481C1C}">
              <a14:useLocalDpi xmlns:a14="http://schemas.microsoft.com/office/drawing/2010/main"/>
            </a:ext>
          </a:extLst>
        </a:blip>
        <a:srcRect/>
        <a:stretch/>
      </xdr:blipFill>
      <xdr:spPr>
        <a:xfrm>
          <a:off x="865413" y="203053950"/>
          <a:ext cx="1522158" cy="757297"/>
        </a:xfrm>
        <a:prstGeom prst="rect">
          <a:avLst/>
        </a:prstGeom>
      </xdr:spPr>
    </xdr:pic>
    <xdr:clientData/>
  </xdr:twoCellAnchor>
  <xdr:twoCellAnchor>
    <xdr:from>
      <xdr:col>2</xdr:col>
      <xdr:colOff>144234</xdr:colOff>
      <xdr:row>236</xdr:row>
      <xdr:rowOff>57603</xdr:rowOff>
    </xdr:from>
    <xdr:to>
      <xdr:col>2</xdr:col>
      <xdr:colOff>1373814</xdr:colOff>
      <xdr:row>236</xdr:row>
      <xdr:rowOff>865958</xdr:rowOff>
    </xdr:to>
    <xdr:pic>
      <xdr:nvPicPr>
        <xdr:cNvPr id="225" name="Slika 224">
          <a:extLst>
            <a:ext uri="{FF2B5EF4-FFF2-40B4-BE49-F238E27FC236}">
              <a16:creationId xmlns:a16="http://schemas.microsoft.com/office/drawing/2014/main" id="{5376FCBB-06D7-4B69-8192-55DF9915E3EF}"/>
            </a:ext>
          </a:extLst>
        </xdr:cNvPr>
        <xdr:cNvPicPr>
          <a:picLocks noChangeAspect="1"/>
        </xdr:cNvPicPr>
      </xdr:nvPicPr>
      <xdr:blipFill>
        <a:blip xmlns:r="http://schemas.openxmlformats.org/officeDocument/2006/relationships" r:embed="rId56" cstate="screen">
          <a:extLst>
            <a:ext uri="{28A0092B-C50C-407E-A947-70E740481C1C}">
              <a14:useLocalDpi xmlns:a14="http://schemas.microsoft.com/office/drawing/2010/main"/>
            </a:ext>
          </a:extLst>
        </a:blip>
        <a:stretch>
          <a:fillRect/>
        </a:stretch>
      </xdr:blipFill>
      <xdr:spPr>
        <a:xfrm>
          <a:off x="1036863" y="214179603"/>
          <a:ext cx="1229580" cy="815975"/>
        </a:xfrm>
        <a:prstGeom prst="rect">
          <a:avLst/>
        </a:prstGeom>
      </xdr:spPr>
    </xdr:pic>
    <xdr:clientData/>
  </xdr:twoCellAnchor>
  <xdr:twoCellAnchor>
    <xdr:from>
      <xdr:col>2</xdr:col>
      <xdr:colOff>104399</xdr:colOff>
      <xdr:row>239</xdr:row>
      <xdr:rowOff>35378</xdr:rowOff>
    </xdr:from>
    <xdr:to>
      <xdr:col>2</xdr:col>
      <xdr:colOff>1415142</xdr:colOff>
      <xdr:row>239</xdr:row>
      <xdr:rowOff>914400</xdr:rowOff>
    </xdr:to>
    <xdr:pic>
      <xdr:nvPicPr>
        <xdr:cNvPr id="226" name="Slika 225">
          <a:extLst>
            <a:ext uri="{FF2B5EF4-FFF2-40B4-BE49-F238E27FC236}">
              <a16:creationId xmlns:a16="http://schemas.microsoft.com/office/drawing/2014/main" id="{05D03859-DD68-44C9-BC48-C6286574C605}"/>
            </a:ext>
          </a:extLst>
        </xdr:cNvPr>
        <xdr:cNvPicPr>
          <a:picLocks noChangeAspect="1"/>
        </xdr:cNvPicPr>
      </xdr:nvPicPr>
      <xdr:blipFill>
        <a:blip xmlns:r="http://schemas.openxmlformats.org/officeDocument/2006/relationships" r:embed="rId57" cstate="screen">
          <a:extLst>
            <a:ext uri="{28A0092B-C50C-407E-A947-70E740481C1C}">
              <a14:useLocalDpi xmlns:a14="http://schemas.microsoft.com/office/drawing/2010/main"/>
            </a:ext>
          </a:extLst>
        </a:blip>
        <a:stretch>
          <a:fillRect/>
        </a:stretch>
      </xdr:blipFill>
      <xdr:spPr>
        <a:xfrm>
          <a:off x="997028" y="216965892"/>
          <a:ext cx="1310743" cy="879022"/>
        </a:xfrm>
        <a:prstGeom prst="rect">
          <a:avLst/>
        </a:prstGeom>
      </xdr:spPr>
    </xdr:pic>
    <xdr:clientData/>
  </xdr:twoCellAnchor>
  <xdr:twoCellAnchor>
    <xdr:from>
      <xdr:col>2</xdr:col>
      <xdr:colOff>96609</xdr:colOff>
      <xdr:row>242</xdr:row>
      <xdr:rowOff>44148</xdr:rowOff>
    </xdr:from>
    <xdr:to>
      <xdr:col>2</xdr:col>
      <xdr:colOff>1363434</xdr:colOff>
      <xdr:row>242</xdr:row>
      <xdr:rowOff>897576</xdr:rowOff>
    </xdr:to>
    <xdr:pic>
      <xdr:nvPicPr>
        <xdr:cNvPr id="227" name="Slika 226">
          <a:extLst>
            <a:ext uri="{FF2B5EF4-FFF2-40B4-BE49-F238E27FC236}">
              <a16:creationId xmlns:a16="http://schemas.microsoft.com/office/drawing/2014/main" id="{A175B6B3-4867-4825-9BC6-74FF33206E6F}"/>
            </a:ext>
          </a:extLst>
        </xdr:cNvPr>
        <xdr:cNvPicPr>
          <a:picLocks noChangeAspect="1"/>
        </xdr:cNvPicPr>
      </xdr:nvPicPr>
      <xdr:blipFill>
        <a:blip xmlns:r="http://schemas.openxmlformats.org/officeDocument/2006/relationships" r:embed="rId58" cstate="screen">
          <a:extLst>
            <a:ext uri="{28A0092B-C50C-407E-A947-70E740481C1C}">
              <a14:useLocalDpi xmlns:a14="http://schemas.microsoft.com/office/drawing/2010/main"/>
            </a:ext>
          </a:extLst>
        </a:blip>
        <a:stretch>
          <a:fillRect/>
        </a:stretch>
      </xdr:blipFill>
      <xdr:spPr>
        <a:xfrm>
          <a:off x="989238" y="219783177"/>
          <a:ext cx="1266825" cy="853428"/>
        </a:xfrm>
        <a:prstGeom prst="rect">
          <a:avLst/>
        </a:prstGeom>
      </xdr:spPr>
    </xdr:pic>
    <xdr:clientData/>
  </xdr:twoCellAnchor>
  <xdr:twoCellAnchor>
    <xdr:from>
      <xdr:col>2</xdr:col>
      <xdr:colOff>66673</xdr:colOff>
      <xdr:row>245</xdr:row>
      <xdr:rowOff>29028</xdr:rowOff>
    </xdr:from>
    <xdr:to>
      <xdr:col>2</xdr:col>
      <xdr:colOff>1413066</xdr:colOff>
      <xdr:row>245</xdr:row>
      <xdr:rowOff>902153</xdr:rowOff>
    </xdr:to>
    <xdr:pic>
      <xdr:nvPicPr>
        <xdr:cNvPr id="228" name="Slika 227">
          <a:extLst>
            <a:ext uri="{FF2B5EF4-FFF2-40B4-BE49-F238E27FC236}">
              <a16:creationId xmlns:a16="http://schemas.microsoft.com/office/drawing/2014/main" id="{8B5EE521-4B52-40D0-A655-661A499C7C5A}"/>
            </a:ext>
          </a:extLst>
        </xdr:cNvPr>
        <xdr:cNvPicPr>
          <a:picLocks noChangeAspect="1"/>
        </xdr:cNvPicPr>
      </xdr:nvPicPr>
      <xdr:blipFill>
        <a:blip xmlns:r="http://schemas.openxmlformats.org/officeDocument/2006/relationships" r:embed="rId59" cstate="screen">
          <a:extLst>
            <a:ext uri="{28A0092B-C50C-407E-A947-70E740481C1C}">
              <a14:useLocalDpi xmlns:a14="http://schemas.microsoft.com/office/drawing/2010/main"/>
            </a:ext>
          </a:extLst>
        </a:blip>
        <a:stretch>
          <a:fillRect/>
        </a:stretch>
      </xdr:blipFill>
      <xdr:spPr>
        <a:xfrm>
          <a:off x="959302" y="222576571"/>
          <a:ext cx="1346393" cy="873125"/>
        </a:xfrm>
        <a:prstGeom prst="rect">
          <a:avLst/>
        </a:prstGeom>
      </xdr:spPr>
    </xdr:pic>
    <xdr:clientData/>
  </xdr:twoCellAnchor>
  <xdr:twoCellAnchor>
    <xdr:from>
      <xdr:col>2</xdr:col>
      <xdr:colOff>137431</xdr:colOff>
      <xdr:row>248</xdr:row>
      <xdr:rowOff>30842</xdr:rowOff>
    </xdr:from>
    <xdr:to>
      <xdr:col>2</xdr:col>
      <xdr:colOff>1385744</xdr:colOff>
      <xdr:row>248</xdr:row>
      <xdr:rowOff>853167</xdr:rowOff>
    </xdr:to>
    <xdr:pic>
      <xdr:nvPicPr>
        <xdr:cNvPr id="229" name="Slika 228">
          <a:extLst>
            <a:ext uri="{FF2B5EF4-FFF2-40B4-BE49-F238E27FC236}">
              <a16:creationId xmlns:a16="http://schemas.microsoft.com/office/drawing/2014/main" id="{E5CC7854-4CDE-478E-B70F-EE5D8D8ACA76}"/>
            </a:ext>
          </a:extLst>
        </xdr:cNvPr>
        <xdr:cNvPicPr>
          <a:picLocks noChangeAspect="1"/>
        </xdr:cNvPicPr>
      </xdr:nvPicPr>
      <xdr:blipFill>
        <a:blip xmlns:r="http://schemas.openxmlformats.org/officeDocument/2006/relationships" r:embed="rId60" cstate="screen">
          <a:extLst>
            <a:ext uri="{28A0092B-C50C-407E-A947-70E740481C1C}">
              <a14:useLocalDpi xmlns:a14="http://schemas.microsoft.com/office/drawing/2010/main"/>
            </a:ext>
          </a:extLst>
        </a:blip>
        <a:stretch>
          <a:fillRect/>
        </a:stretch>
      </xdr:blipFill>
      <xdr:spPr>
        <a:xfrm>
          <a:off x="1030060" y="225386899"/>
          <a:ext cx="1248313" cy="822325"/>
        </a:xfrm>
        <a:prstGeom prst="rect">
          <a:avLst/>
        </a:prstGeom>
      </xdr:spPr>
    </xdr:pic>
    <xdr:clientData/>
  </xdr:twoCellAnchor>
  <xdr:twoCellAnchor>
    <xdr:from>
      <xdr:col>2</xdr:col>
      <xdr:colOff>117740</xdr:colOff>
      <xdr:row>251</xdr:row>
      <xdr:rowOff>29029</xdr:rowOff>
    </xdr:from>
    <xdr:to>
      <xdr:col>2</xdr:col>
      <xdr:colOff>1400174</xdr:colOff>
      <xdr:row>251</xdr:row>
      <xdr:rowOff>883103</xdr:rowOff>
    </xdr:to>
    <xdr:pic>
      <xdr:nvPicPr>
        <xdr:cNvPr id="230" name="Slika 229">
          <a:extLst>
            <a:ext uri="{FF2B5EF4-FFF2-40B4-BE49-F238E27FC236}">
              <a16:creationId xmlns:a16="http://schemas.microsoft.com/office/drawing/2014/main" id="{980711E4-74D4-4F74-AA02-7FC8C9987748}"/>
            </a:ext>
          </a:extLst>
        </xdr:cNvPr>
        <xdr:cNvPicPr>
          <a:picLocks noChangeAspect="1"/>
        </xdr:cNvPicPr>
      </xdr:nvPicPr>
      <xdr:blipFill>
        <a:blip xmlns:r="http://schemas.openxmlformats.org/officeDocument/2006/relationships" r:embed="rId61" cstate="screen">
          <a:extLst>
            <a:ext uri="{28A0092B-C50C-407E-A947-70E740481C1C}">
              <a14:useLocalDpi xmlns:a14="http://schemas.microsoft.com/office/drawing/2010/main"/>
            </a:ext>
          </a:extLst>
        </a:blip>
        <a:stretch>
          <a:fillRect/>
        </a:stretch>
      </xdr:blipFill>
      <xdr:spPr>
        <a:xfrm>
          <a:off x="1010369" y="228193600"/>
          <a:ext cx="1282434" cy="854074"/>
        </a:xfrm>
        <a:prstGeom prst="rect">
          <a:avLst/>
        </a:prstGeom>
      </xdr:spPr>
    </xdr:pic>
    <xdr:clientData/>
  </xdr:twoCellAnchor>
  <xdr:twoCellAnchor>
    <xdr:from>
      <xdr:col>1</xdr:col>
      <xdr:colOff>266246</xdr:colOff>
      <xdr:row>254</xdr:row>
      <xdr:rowOff>78922</xdr:rowOff>
    </xdr:from>
    <xdr:to>
      <xdr:col>2</xdr:col>
      <xdr:colOff>1502228</xdr:colOff>
      <xdr:row>254</xdr:row>
      <xdr:rowOff>888418</xdr:rowOff>
    </xdr:to>
    <xdr:pic>
      <xdr:nvPicPr>
        <xdr:cNvPr id="231" name="Slika 230">
          <a:extLst>
            <a:ext uri="{FF2B5EF4-FFF2-40B4-BE49-F238E27FC236}">
              <a16:creationId xmlns:a16="http://schemas.microsoft.com/office/drawing/2014/main" id="{D4F13883-2DCD-4A79-A5B0-06AEE31D2CCF}"/>
            </a:ext>
          </a:extLst>
        </xdr:cNvPr>
        <xdr:cNvPicPr>
          <a:picLocks noChangeAspect="1"/>
        </xdr:cNvPicPr>
      </xdr:nvPicPr>
      <xdr:blipFill rotWithShape="1">
        <a:blip xmlns:r="http://schemas.openxmlformats.org/officeDocument/2006/relationships" r:embed="rId62" cstate="screen">
          <a:extLst>
            <a:ext uri="{28A0092B-C50C-407E-A947-70E740481C1C}">
              <a14:useLocalDpi xmlns:a14="http://schemas.microsoft.com/office/drawing/2010/main"/>
            </a:ext>
          </a:extLst>
        </a:blip>
        <a:srcRect/>
        <a:stretch/>
      </xdr:blipFill>
      <xdr:spPr>
        <a:xfrm>
          <a:off x="886732" y="231052008"/>
          <a:ext cx="1508125" cy="809496"/>
        </a:xfrm>
        <a:prstGeom prst="rect">
          <a:avLst/>
        </a:prstGeom>
      </xdr:spPr>
    </xdr:pic>
    <xdr:clientData/>
  </xdr:twoCellAnchor>
  <xdr:twoCellAnchor>
    <xdr:from>
      <xdr:col>2</xdr:col>
      <xdr:colOff>76199</xdr:colOff>
      <xdr:row>257</xdr:row>
      <xdr:rowOff>66675</xdr:rowOff>
    </xdr:from>
    <xdr:to>
      <xdr:col>2</xdr:col>
      <xdr:colOff>1445007</xdr:colOff>
      <xdr:row>257</xdr:row>
      <xdr:rowOff>895351</xdr:rowOff>
    </xdr:to>
    <xdr:pic>
      <xdr:nvPicPr>
        <xdr:cNvPr id="232" name="Slika 231">
          <a:extLst>
            <a:ext uri="{FF2B5EF4-FFF2-40B4-BE49-F238E27FC236}">
              <a16:creationId xmlns:a16="http://schemas.microsoft.com/office/drawing/2014/main" id="{8120A6BE-CB60-4F51-9DFA-CCE07FDB935C}"/>
            </a:ext>
          </a:extLst>
        </xdr:cNvPr>
        <xdr:cNvPicPr>
          <a:picLocks noChangeAspect="1"/>
        </xdr:cNvPicPr>
      </xdr:nvPicPr>
      <xdr:blipFill rotWithShape="1">
        <a:blip xmlns:r="http://schemas.openxmlformats.org/officeDocument/2006/relationships" r:embed="rId63" cstate="screen">
          <a:extLst>
            <a:ext uri="{28A0092B-C50C-407E-A947-70E740481C1C}">
              <a14:useLocalDpi xmlns:a14="http://schemas.microsoft.com/office/drawing/2010/main"/>
            </a:ext>
          </a:extLst>
        </a:blip>
        <a:srcRect/>
        <a:stretch/>
      </xdr:blipFill>
      <xdr:spPr>
        <a:xfrm>
          <a:off x="968828" y="233848275"/>
          <a:ext cx="1368808" cy="828676"/>
        </a:xfrm>
        <a:prstGeom prst="rect">
          <a:avLst/>
        </a:prstGeom>
      </xdr:spPr>
    </xdr:pic>
    <xdr:clientData/>
  </xdr:twoCellAnchor>
  <xdr:twoCellAnchor>
    <xdr:from>
      <xdr:col>1</xdr:col>
      <xdr:colOff>252320</xdr:colOff>
      <xdr:row>263</xdr:row>
      <xdr:rowOff>74839</xdr:rowOff>
    </xdr:from>
    <xdr:to>
      <xdr:col>2</xdr:col>
      <xdr:colOff>1556656</xdr:colOff>
      <xdr:row>263</xdr:row>
      <xdr:rowOff>866383</xdr:rowOff>
    </xdr:to>
    <xdr:pic>
      <xdr:nvPicPr>
        <xdr:cNvPr id="233" name="Slika 232">
          <a:extLst>
            <a:ext uri="{FF2B5EF4-FFF2-40B4-BE49-F238E27FC236}">
              <a16:creationId xmlns:a16="http://schemas.microsoft.com/office/drawing/2014/main" id="{90182D6C-318D-4B5B-AD7B-162971D2FC74}"/>
            </a:ext>
          </a:extLst>
        </xdr:cNvPr>
        <xdr:cNvPicPr>
          <a:picLocks noChangeAspect="1"/>
        </xdr:cNvPicPr>
      </xdr:nvPicPr>
      <xdr:blipFill rotWithShape="1">
        <a:blip xmlns:r="http://schemas.openxmlformats.org/officeDocument/2006/relationships" r:embed="rId64" cstate="screen">
          <a:extLst>
            <a:ext uri="{28A0092B-C50C-407E-A947-70E740481C1C}">
              <a14:useLocalDpi xmlns:a14="http://schemas.microsoft.com/office/drawing/2010/main"/>
            </a:ext>
          </a:extLst>
        </a:blip>
        <a:srcRect/>
        <a:stretch/>
      </xdr:blipFill>
      <xdr:spPr>
        <a:xfrm>
          <a:off x="872806" y="240159268"/>
          <a:ext cx="1576479" cy="791544"/>
        </a:xfrm>
        <a:prstGeom prst="rect">
          <a:avLst/>
        </a:prstGeom>
      </xdr:spPr>
    </xdr:pic>
    <xdr:clientData/>
  </xdr:twoCellAnchor>
  <xdr:twoCellAnchor>
    <xdr:from>
      <xdr:col>2</xdr:col>
      <xdr:colOff>10351</xdr:colOff>
      <xdr:row>266</xdr:row>
      <xdr:rowOff>35378</xdr:rowOff>
    </xdr:from>
    <xdr:to>
      <xdr:col>2</xdr:col>
      <xdr:colOff>1504951</xdr:colOff>
      <xdr:row>266</xdr:row>
      <xdr:rowOff>814717</xdr:rowOff>
    </xdr:to>
    <xdr:pic>
      <xdr:nvPicPr>
        <xdr:cNvPr id="234" name="Slika 233">
          <a:extLst>
            <a:ext uri="{FF2B5EF4-FFF2-40B4-BE49-F238E27FC236}">
              <a16:creationId xmlns:a16="http://schemas.microsoft.com/office/drawing/2014/main" id="{7B79F938-9890-412A-B703-B0D5892AE68D}"/>
            </a:ext>
          </a:extLst>
        </xdr:cNvPr>
        <xdr:cNvPicPr>
          <a:picLocks noChangeAspect="1"/>
        </xdr:cNvPicPr>
      </xdr:nvPicPr>
      <xdr:blipFill rotWithShape="1">
        <a:blip xmlns:r="http://schemas.openxmlformats.org/officeDocument/2006/relationships" r:embed="rId65" cstate="screen">
          <a:extLst>
            <a:ext uri="{28A0092B-C50C-407E-A947-70E740481C1C}">
              <a14:useLocalDpi xmlns:a14="http://schemas.microsoft.com/office/drawing/2010/main"/>
            </a:ext>
          </a:extLst>
        </a:blip>
        <a:srcRect/>
        <a:stretch/>
      </xdr:blipFill>
      <xdr:spPr>
        <a:xfrm>
          <a:off x="902980" y="242928321"/>
          <a:ext cx="1494600" cy="779339"/>
        </a:xfrm>
        <a:prstGeom prst="rect">
          <a:avLst/>
        </a:prstGeom>
      </xdr:spPr>
    </xdr:pic>
    <xdr:clientData/>
  </xdr:twoCellAnchor>
  <xdr:twoCellAnchor>
    <xdr:from>
      <xdr:col>1</xdr:col>
      <xdr:colOff>261256</xdr:colOff>
      <xdr:row>306</xdr:row>
      <xdr:rowOff>50348</xdr:rowOff>
    </xdr:from>
    <xdr:to>
      <xdr:col>2</xdr:col>
      <xdr:colOff>1502228</xdr:colOff>
      <xdr:row>306</xdr:row>
      <xdr:rowOff>889290</xdr:rowOff>
    </xdr:to>
    <xdr:pic>
      <xdr:nvPicPr>
        <xdr:cNvPr id="235" name="Slika 234">
          <a:extLst>
            <a:ext uri="{FF2B5EF4-FFF2-40B4-BE49-F238E27FC236}">
              <a16:creationId xmlns:a16="http://schemas.microsoft.com/office/drawing/2014/main" id="{BB54B22A-3B17-449F-85D8-67ACD3694802}"/>
            </a:ext>
          </a:extLst>
        </xdr:cNvPr>
        <xdr:cNvPicPr>
          <a:picLocks noChangeAspect="1"/>
        </xdr:cNvPicPr>
      </xdr:nvPicPr>
      <xdr:blipFill rotWithShape="1">
        <a:blip xmlns:r="http://schemas.openxmlformats.org/officeDocument/2006/relationships" r:embed="rId66" cstate="screen">
          <a:extLst>
            <a:ext uri="{28A0092B-C50C-407E-A947-70E740481C1C}">
              <a14:useLocalDpi xmlns:a14="http://schemas.microsoft.com/office/drawing/2010/main"/>
            </a:ext>
          </a:extLst>
        </a:blip>
        <a:srcRect/>
        <a:stretch/>
      </xdr:blipFill>
      <xdr:spPr>
        <a:xfrm>
          <a:off x="881742" y="280063577"/>
          <a:ext cx="1513115" cy="838942"/>
        </a:xfrm>
        <a:prstGeom prst="rect">
          <a:avLst/>
        </a:prstGeom>
      </xdr:spPr>
    </xdr:pic>
    <xdr:clientData/>
  </xdr:twoCellAnchor>
  <xdr:twoCellAnchor>
    <xdr:from>
      <xdr:col>2</xdr:col>
      <xdr:colOff>108854</xdr:colOff>
      <xdr:row>309</xdr:row>
      <xdr:rowOff>25400</xdr:rowOff>
    </xdr:from>
    <xdr:to>
      <xdr:col>2</xdr:col>
      <xdr:colOff>1375679</xdr:colOff>
      <xdr:row>309</xdr:row>
      <xdr:rowOff>896279</xdr:rowOff>
    </xdr:to>
    <xdr:pic>
      <xdr:nvPicPr>
        <xdr:cNvPr id="236" name="Slika 235">
          <a:extLst>
            <a:ext uri="{FF2B5EF4-FFF2-40B4-BE49-F238E27FC236}">
              <a16:creationId xmlns:a16="http://schemas.microsoft.com/office/drawing/2014/main" id="{D3930AC9-C3DA-4081-B639-4D0B947DD32D}"/>
            </a:ext>
          </a:extLst>
        </xdr:cNvPr>
        <xdr:cNvPicPr>
          <a:picLocks noChangeAspect="1"/>
        </xdr:cNvPicPr>
      </xdr:nvPicPr>
      <xdr:blipFill>
        <a:blip xmlns:r="http://schemas.openxmlformats.org/officeDocument/2006/relationships" r:embed="rId67" cstate="screen">
          <a:extLst>
            <a:ext uri="{28A0092B-C50C-407E-A947-70E740481C1C}">
              <a14:useLocalDpi xmlns:a14="http://schemas.microsoft.com/office/drawing/2010/main"/>
            </a:ext>
          </a:extLst>
        </a:blip>
        <a:stretch>
          <a:fillRect/>
        </a:stretch>
      </xdr:blipFill>
      <xdr:spPr>
        <a:xfrm>
          <a:off x="1001483" y="282847143"/>
          <a:ext cx="1266825" cy="870879"/>
        </a:xfrm>
        <a:prstGeom prst="rect">
          <a:avLst/>
        </a:prstGeom>
      </xdr:spPr>
    </xdr:pic>
    <xdr:clientData/>
  </xdr:twoCellAnchor>
  <xdr:twoCellAnchor>
    <xdr:from>
      <xdr:col>2</xdr:col>
      <xdr:colOff>80282</xdr:colOff>
      <xdr:row>315</xdr:row>
      <xdr:rowOff>34926</xdr:rowOff>
    </xdr:from>
    <xdr:to>
      <xdr:col>2</xdr:col>
      <xdr:colOff>1380851</xdr:colOff>
      <xdr:row>315</xdr:row>
      <xdr:rowOff>895350</xdr:rowOff>
    </xdr:to>
    <xdr:pic>
      <xdr:nvPicPr>
        <xdr:cNvPr id="237" name="Slika 236">
          <a:extLst>
            <a:ext uri="{FF2B5EF4-FFF2-40B4-BE49-F238E27FC236}">
              <a16:creationId xmlns:a16="http://schemas.microsoft.com/office/drawing/2014/main" id="{72AC4C02-8BFC-4C1A-8177-E034E0E5AAD1}"/>
            </a:ext>
          </a:extLst>
        </xdr:cNvPr>
        <xdr:cNvPicPr>
          <a:picLocks noChangeAspect="1"/>
        </xdr:cNvPicPr>
      </xdr:nvPicPr>
      <xdr:blipFill>
        <a:blip xmlns:r="http://schemas.openxmlformats.org/officeDocument/2006/relationships" r:embed="rId68" cstate="screen">
          <a:extLst>
            <a:ext uri="{28A0092B-C50C-407E-A947-70E740481C1C}">
              <a14:useLocalDpi xmlns:a14="http://schemas.microsoft.com/office/drawing/2010/main"/>
            </a:ext>
          </a:extLst>
        </a:blip>
        <a:stretch>
          <a:fillRect/>
        </a:stretch>
      </xdr:blipFill>
      <xdr:spPr>
        <a:xfrm>
          <a:off x="972911" y="288473697"/>
          <a:ext cx="1300569" cy="860424"/>
        </a:xfrm>
        <a:prstGeom prst="rect">
          <a:avLst/>
        </a:prstGeom>
      </xdr:spPr>
    </xdr:pic>
    <xdr:clientData/>
  </xdr:twoCellAnchor>
  <xdr:twoCellAnchor>
    <xdr:from>
      <xdr:col>2</xdr:col>
      <xdr:colOff>134709</xdr:colOff>
      <xdr:row>318</xdr:row>
      <xdr:rowOff>50800</xdr:rowOff>
    </xdr:from>
    <xdr:to>
      <xdr:col>2</xdr:col>
      <xdr:colOff>1429105</xdr:colOff>
      <xdr:row>318</xdr:row>
      <xdr:rowOff>904875</xdr:rowOff>
    </xdr:to>
    <xdr:pic>
      <xdr:nvPicPr>
        <xdr:cNvPr id="238" name="Slika 237">
          <a:extLst>
            <a:ext uri="{FF2B5EF4-FFF2-40B4-BE49-F238E27FC236}">
              <a16:creationId xmlns:a16="http://schemas.microsoft.com/office/drawing/2014/main" id="{2854DB29-AFE4-4358-9BF1-EFAEE5CF0FC7}"/>
            </a:ext>
          </a:extLst>
        </xdr:cNvPr>
        <xdr:cNvPicPr>
          <a:picLocks noChangeAspect="1"/>
        </xdr:cNvPicPr>
      </xdr:nvPicPr>
      <xdr:blipFill>
        <a:blip xmlns:r="http://schemas.openxmlformats.org/officeDocument/2006/relationships" r:embed="rId69" cstate="screen">
          <a:extLst>
            <a:ext uri="{28A0092B-C50C-407E-A947-70E740481C1C}">
              <a14:useLocalDpi xmlns:a14="http://schemas.microsoft.com/office/drawing/2010/main"/>
            </a:ext>
          </a:extLst>
        </a:blip>
        <a:stretch>
          <a:fillRect/>
        </a:stretch>
      </xdr:blipFill>
      <xdr:spPr>
        <a:xfrm>
          <a:off x="1027338" y="290514314"/>
          <a:ext cx="1294396" cy="854075"/>
        </a:xfrm>
        <a:prstGeom prst="rect">
          <a:avLst/>
        </a:prstGeom>
      </xdr:spPr>
    </xdr:pic>
    <xdr:clientData/>
  </xdr:twoCellAnchor>
  <xdr:twoCellAnchor>
    <xdr:from>
      <xdr:col>1</xdr:col>
      <xdr:colOff>251730</xdr:colOff>
      <xdr:row>321</xdr:row>
      <xdr:rowOff>44904</xdr:rowOff>
    </xdr:from>
    <xdr:to>
      <xdr:col>2</xdr:col>
      <xdr:colOff>1494697</xdr:colOff>
      <xdr:row>321</xdr:row>
      <xdr:rowOff>866988</xdr:rowOff>
    </xdr:to>
    <xdr:pic>
      <xdr:nvPicPr>
        <xdr:cNvPr id="239" name="Slika 238">
          <a:extLst>
            <a:ext uri="{FF2B5EF4-FFF2-40B4-BE49-F238E27FC236}">
              <a16:creationId xmlns:a16="http://schemas.microsoft.com/office/drawing/2014/main" id="{6A3606F3-E041-47AE-9BEB-872DD41251BA}"/>
            </a:ext>
          </a:extLst>
        </xdr:cNvPr>
        <xdr:cNvPicPr>
          <a:picLocks noChangeAspect="1"/>
        </xdr:cNvPicPr>
      </xdr:nvPicPr>
      <xdr:blipFill rotWithShape="1">
        <a:blip xmlns:r="http://schemas.openxmlformats.org/officeDocument/2006/relationships" r:embed="rId70" cstate="screen">
          <a:extLst>
            <a:ext uri="{28A0092B-C50C-407E-A947-70E740481C1C}">
              <a14:useLocalDpi xmlns:a14="http://schemas.microsoft.com/office/drawing/2010/main"/>
            </a:ext>
          </a:extLst>
        </a:blip>
        <a:srcRect/>
        <a:stretch/>
      </xdr:blipFill>
      <xdr:spPr>
        <a:xfrm>
          <a:off x="872216" y="294100704"/>
          <a:ext cx="1515110" cy="822084"/>
        </a:xfrm>
        <a:prstGeom prst="rect">
          <a:avLst/>
        </a:prstGeom>
      </xdr:spPr>
    </xdr:pic>
    <xdr:clientData/>
  </xdr:twoCellAnchor>
  <xdr:twoCellAnchor>
    <xdr:from>
      <xdr:col>2</xdr:col>
      <xdr:colOff>141515</xdr:colOff>
      <xdr:row>324</xdr:row>
      <xdr:rowOff>57150</xdr:rowOff>
    </xdr:from>
    <xdr:to>
      <xdr:col>2</xdr:col>
      <xdr:colOff>1370240</xdr:colOff>
      <xdr:row>324</xdr:row>
      <xdr:rowOff>878617</xdr:rowOff>
    </xdr:to>
    <xdr:pic>
      <xdr:nvPicPr>
        <xdr:cNvPr id="240" name="Slika 239">
          <a:extLst>
            <a:ext uri="{FF2B5EF4-FFF2-40B4-BE49-F238E27FC236}">
              <a16:creationId xmlns:a16="http://schemas.microsoft.com/office/drawing/2014/main" id="{0EE0A3E5-6C32-41D5-8524-4B8ED72AA8DF}"/>
            </a:ext>
          </a:extLst>
        </xdr:cNvPr>
        <xdr:cNvPicPr>
          <a:picLocks noChangeAspect="1"/>
        </xdr:cNvPicPr>
      </xdr:nvPicPr>
      <xdr:blipFill>
        <a:blip xmlns:r="http://schemas.openxmlformats.org/officeDocument/2006/relationships" r:embed="rId71" cstate="screen">
          <a:extLst>
            <a:ext uri="{28A0092B-C50C-407E-A947-70E740481C1C}">
              <a14:useLocalDpi xmlns:a14="http://schemas.microsoft.com/office/drawing/2010/main"/>
            </a:ext>
          </a:extLst>
        </a:blip>
        <a:stretch>
          <a:fillRect/>
        </a:stretch>
      </xdr:blipFill>
      <xdr:spPr>
        <a:xfrm>
          <a:off x="1034144" y="296137693"/>
          <a:ext cx="1228725" cy="821467"/>
        </a:xfrm>
        <a:prstGeom prst="rect">
          <a:avLst/>
        </a:prstGeom>
      </xdr:spPr>
    </xdr:pic>
    <xdr:clientData/>
  </xdr:twoCellAnchor>
  <xdr:twoCellAnchor>
    <xdr:from>
      <xdr:col>2</xdr:col>
      <xdr:colOff>126545</xdr:colOff>
      <xdr:row>327</xdr:row>
      <xdr:rowOff>38100</xdr:rowOff>
    </xdr:from>
    <xdr:to>
      <xdr:col>2</xdr:col>
      <xdr:colOff>1387021</xdr:colOff>
      <xdr:row>327</xdr:row>
      <xdr:rowOff>865736</xdr:rowOff>
    </xdr:to>
    <xdr:pic>
      <xdr:nvPicPr>
        <xdr:cNvPr id="241" name="Slika 240">
          <a:extLst>
            <a:ext uri="{FF2B5EF4-FFF2-40B4-BE49-F238E27FC236}">
              <a16:creationId xmlns:a16="http://schemas.microsoft.com/office/drawing/2014/main" id="{FF05AC21-03BD-4B82-BAFD-D0393912D2F5}"/>
            </a:ext>
          </a:extLst>
        </xdr:cNvPr>
        <xdr:cNvPicPr>
          <a:picLocks noChangeAspect="1"/>
        </xdr:cNvPicPr>
      </xdr:nvPicPr>
      <xdr:blipFill>
        <a:blip xmlns:r="http://schemas.openxmlformats.org/officeDocument/2006/relationships" r:embed="rId72" cstate="screen">
          <a:extLst>
            <a:ext uri="{28A0092B-C50C-407E-A947-70E740481C1C}">
              <a14:useLocalDpi xmlns:a14="http://schemas.microsoft.com/office/drawing/2010/main"/>
            </a:ext>
          </a:extLst>
        </a:blip>
        <a:stretch>
          <a:fillRect/>
        </a:stretch>
      </xdr:blipFill>
      <xdr:spPr>
        <a:xfrm>
          <a:off x="1019174" y="299710929"/>
          <a:ext cx="1260476" cy="827636"/>
        </a:xfrm>
        <a:prstGeom prst="rect">
          <a:avLst/>
        </a:prstGeom>
      </xdr:spPr>
    </xdr:pic>
    <xdr:clientData/>
  </xdr:twoCellAnchor>
  <xdr:twoCellAnchor>
    <xdr:from>
      <xdr:col>2</xdr:col>
      <xdr:colOff>239488</xdr:colOff>
      <xdr:row>392</xdr:row>
      <xdr:rowOff>25400</xdr:rowOff>
    </xdr:from>
    <xdr:to>
      <xdr:col>2</xdr:col>
      <xdr:colOff>1262746</xdr:colOff>
      <xdr:row>392</xdr:row>
      <xdr:rowOff>874385</xdr:rowOff>
    </xdr:to>
    <xdr:pic>
      <xdr:nvPicPr>
        <xdr:cNvPr id="242" name="Slika 241">
          <a:extLst>
            <a:ext uri="{FF2B5EF4-FFF2-40B4-BE49-F238E27FC236}">
              <a16:creationId xmlns:a16="http://schemas.microsoft.com/office/drawing/2014/main" id="{0DDBF509-DF77-41B8-9189-5A2D6CF5DA60}"/>
            </a:ext>
          </a:extLst>
        </xdr:cNvPr>
        <xdr:cNvPicPr>
          <a:picLocks noChangeAspect="1"/>
        </xdr:cNvPicPr>
      </xdr:nvPicPr>
      <xdr:blipFill rotWithShape="1">
        <a:blip xmlns:r="http://schemas.openxmlformats.org/officeDocument/2006/relationships" r:embed="rId73" cstate="screen">
          <a:extLst>
            <a:ext uri="{28A0092B-C50C-407E-A947-70E740481C1C}">
              <a14:useLocalDpi xmlns:a14="http://schemas.microsoft.com/office/drawing/2010/main"/>
            </a:ext>
          </a:extLst>
        </a:blip>
        <a:srcRect/>
        <a:stretch/>
      </xdr:blipFill>
      <xdr:spPr>
        <a:xfrm>
          <a:off x="1132117" y="358916514"/>
          <a:ext cx="1023258" cy="848985"/>
        </a:xfrm>
        <a:prstGeom prst="rect">
          <a:avLst/>
        </a:prstGeom>
      </xdr:spPr>
    </xdr:pic>
    <xdr:clientData/>
  </xdr:twoCellAnchor>
  <xdr:twoCellAnchor>
    <xdr:from>
      <xdr:col>2</xdr:col>
      <xdr:colOff>163285</xdr:colOff>
      <xdr:row>395</xdr:row>
      <xdr:rowOff>48988</xdr:rowOff>
    </xdr:from>
    <xdr:to>
      <xdr:col>2</xdr:col>
      <xdr:colOff>1219200</xdr:colOff>
      <xdr:row>395</xdr:row>
      <xdr:rowOff>871134</xdr:rowOff>
    </xdr:to>
    <xdr:pic>
      <xdr:nvPicPr>
        <xdr:cNvPr id="243" name="Slika 242">
          <a:extLst>
            <a:ext uri="{FF2B5EF4-FFF2-40B4-BE49-F238E27FC236}">
              <a16:creationId xmlns:a16="http://schemas.microsoft.com/office/drawing/2014/main" id="{DCAE49BE-CA94-4663-95DC-F04276D4D898}"/>
            </a:ext>
          </a:extLst>
        </xdr:cNvPr>
        <xdr:cNvPicPr>
          <a:picLocks noChangeAspect="1"/>
        </xdr:cNvPicPr>
      </xdr:nvPicPr>
      <xdr:blipFill rotWithShape="1">
        <a:blip xmlns:r="http://schemas.openxmlformats.org/officeDocument/2006/relationships" r:embed="rId74" cstate="screen">
          <a:extLst>
            <a:ext uri="{28A0092B-C50C-407E-A947-70E740481C1C}">
              <a14:useLocalDpi xmlns:a14="http://schemas.microsoft.com/office/drawing/2010/main"/>
            </a:ext>
          </a:extLst>
        </a:blip>
        <a:srcRect/>
        <a:stretch/>
      </xdr:blipFill>
      <xdr:spPr>
        <a:xfrm>
          <a:off x="1055914" y="361748617"/>
          <a:ext cx="1055915" cy="822146"/>
        </a:xfrm>
        <a:prstGeom prst="rect">
          <a:avLst/>
        </a:prstGeom>
      </xdr:spPr>
    </xdr:pic>
    <xdr:clientData/>
  </xdr:twoCellAnchor>
  <xdr:twoCellAnchor>
    <xdr:from>
      <xdr:col>1</xdr:col>
      <xdr:colOff>256087</xdr:colOff>
      <xdr:row>399</xdr:row>
      <xdr:rowOff>110218</xdr:rowOff>
    </xdr:from>
    <xdr:to>
      <xdr:col>2</xdr:col>
      <xdr:colOff>1524000</xdr:colOff>
      <xdr:row>399</xdr:row>
      <xdr:rowOff>803131</xdr:rowOff>
    </xdr:to>
    <xdr:pic>
      <xdr:nvPicPr>
        <xdr:cNvPr id="244" name="Slika 243">
          <a:extLst>
            <a:ext uri="{FF2B5EF4-FFF2-40B4-BE49-F238E27FC236}">
              <a16:creationId xmlns:a16="http://schemas.microsoft.com/office/drawing/2014/main" id="{BB3F63D7-9195-415B-A8D2-312BF89034D4}"/>
            </a:ext>
          </a:extLst>
        </xdr:cNvPr>
        <xdr:cNvPicPr>
          <a:picLocks noChangeAspect="1"/>
        </xdr:cNvPicPr>
      </xdr:nvPicPr>
      <xdr:blipFill rotWithShape="1">
        <a:blip xmlns:r="http://schemas.openxmlformats.org/officeDocument/2006/relationships" r:embed="rId75" cstate="screen">
          <a:extLst>
            <a:ext uri="{28A0092B-C50C-407E-A947-70E740481C1C}">
              <a14:useLocalDpi xmlns:a14="http://schemas.microsoft.com/office/drawing/2010/main"/>
            </a:ext>
          </a:extLst>
        </a:blip>
        <a:srcRect/>
        <a:stretch/>
      </xdr:blipFill>
      <xdr:spPr>
        <a:xfrm>
          <a:off x="876573" y="365129989"/>
          <a:ext cx="1540056" cy="692913"/>
        </a:xfrm>
        <a:prstGeom prst="rect">
          <a:avLst/>
        </a:prstGeom>
      </xdr:spPr>
    </xdr:pic>
    <xdr:clientData/>
  </xdr:twoCellAnchor>
  <xdr:twoCellAnchor>
    <xdr:from>
      <xdr:col>2</xdr:col>
      <xdr:colOff>146602</xdr:colOff>
      <xdr:row>402</xdr:row>
      <xdr:rowOff>16782</xdr:rowOff>
    </xdr:from>
    <xdr:to>
      <xdr:col>2</xdr:col>
      <xdr:colOff>1406846</xdr:colOff>
      <xdr:row>402</xdr:row>
      <xdr:rowOff>861331</xdr:rowOff>
    </xdr:to>
    <xdr:pic>
      <xdr:nvPicPr>
        <xdr:cNvPr id="245" name="Slika 244">
          <a:extLst>
            <a:ext uri="{FF2B5EF4-FFF2-40B4-BE49-F238E27FC236}">
              <a16:creationId xmlns:a16="http://schemas.microsoft.com/office/drawing/2014/main" id="{78F232F4-1FA9-4304-8BC1-13905650F5E0}"/>
            </a:ext>
          </a:extLst>
        </xdr:cNvPr>
        <xdr:cNvPicPr>
          <a:picLocks noChangeAspect="1"/>
        </xdr:cNvPicPr>
      </xdr:nvPicPr>
      <xdr:blipFill>
        <a:blip xmlns:r="http://schemas.openxmlformats.org/officeDocument/2006/relationships" r:embed="rId76" cstate="screen">
          <a:extLst>
            <a:ext uri="{28A0092B-C50C-407E-A947-70E740481C1C}">
              <a14:useLocalDpi xmlns:a14="http://schemas.microsoft.com/office/drawing/2010/main"/>
            </a:ext>
          </a:extLst>
        </a:blip>
        <a:stretch>
          <a:fillRect/>
        </a:stretch>
      </xdr:blipFill>
      <xdr:spPr>
        <a:xfrm>
          <a:off x="1039231" y="367845068"/>
          <a:ext cx="1260244" cy="844549"/>
        </a:xfrm>
        <a:prstGeom prst="rect">
          <a:avLst/>
        </a:prstGeom>
      </xdr:spPr>
    </xdr:pic>
    <xdr:clientData/>
  </xdr:twoCellAnchor>
  <xdr:twoCellAnchor>
    <xdr:from>
      <xdr:col>2</xdr:col>
      <xdr:colOff>57149</xdr:colOff>
      <xdr:row>405</xdr:row>
      <xdr:rowOff>53339</xdr:rowOff>
    </xdr:from>
    <xdr:to>
      <xdr:col>2</xdr:col>
      <xdr:colOff>1371598</xdr:colOff>
      <xdr:row>405</xdr:row>
      <xdr:rowOff>906598</xdr:rowOff>
    </xdr:to>
    <xdr:pic>
      <xdr:nvPicPr>
        <xdr:cNvPr id="246" name="Slika 245">
          <a:extLst>
            <a:ext uri="{FF2B5EF4-FFF2-40B4-BE49-F238E27FC236}">
              <a16:creationId xmlns:a16="http://schemas.microsoft.com/office/drawing/2014/main" id="{1C14679C-00EC-4FDE-BEE1-46AF18E4251B}"/>
            </a:ext>
          </a:extLst>
        </xdr:cNvPr>
        <xdr:cNvPicPr>
          <a:picLocks noChangeAspect="1"/>
        </xdr:cNvPicPr>
      </xdr:nvPicPr>
      <xdr:blipFill>
        <a:blip xmlns:r="http://schemas.openxmlformats.org/officeDocument/2006/relationships" r:embed="rId77" cstate="screen">
          <a:extLst>
            <a:ext uri="{28A0092B-C50C-407E-A947-70E740481C1C}">
              <a14:useLocalDpi xmlns:a14="http://schemas.microsoft.com/office/drawing/2010/main"/>
            </a:ext>
          </a:extLst>
        </a:blip>
        <a:stretch>
          <a:fillRect/>
        </a:stretch>
      </xdr:blipFill>
      <xdr:spPr>
        <a:xfrm>
          <a:off x="949778" y="371767825"/>
          <a:ext cx="1314449" cy="853259"/>
        </a:xfrm>
        <a:prstGeom prst="rect">
          <a:avLst/>
        </a:prstGeom>
      </xdr:spPr>
    </xdr:pic>
    <xdr:clientData/>
  </xdr:twoCellAnchor>
  <xdr:twoCellAnchor>
    <xdr:from>
      <xdr:col>2</xdr:col>
      <xdr:colOff>88447</xdr:colOff>
      <xdr:row>408</xdr:row>
      <xdr:rowOff>56515</xdr:rowOff>
    </xdr:from>
    <xdr:to>
      <xdr:col>2</xdr:col>
      <xdr:colOff>1291137</xdr:colOff>
      <xdr:row>408</xdr:row>
      <xdr:rowOff>876508</xdr:rowOff>
    </xdr:to>
    <xdr:pic>
      <xdr:nvPicPr>
        <xdr:cNvPr id="247" name="Slika 246">
          <a:extLst>
            <a:ext uri="{FF2B5EF4-FFF2-40B4-BE49-F238E27FC236}">
              <a16:creationId xmlns:a16="http://schemas.microsoft.com/office/drawing/2014/main" id="{201AC84B-C7DE-493D-9B07-A8C02EFE60F9}"/>
            </a:ext>
          </a:extLst>
        </xdr:cNvPr>
        <xdr:cNvPicPr>
          <a:picLocks noChangeAspect="1"/>
        </xdr:cNvPicPr>
      </xdr:nvPicPr>
      <xdr:blipFill>
        <a:blip xmlns:r="http://schemas.openxmlformats.org/officeDocument/2006/relationships" r:embed="rId78" cstate="screen">
          <a:extLst>
            <a:ext uri="{28A0092B-C50C-407E-A947-70E740481C1C}">
              <a14:useLocalDpi xmlns:a14="http://schemas.microsoft.com/office/drawing/2010/main"/>
            </a:ext>
          </a:extLst>
        </a:blip>
        <a:stretch>
          <a:fillRect/>
        </a:stretch>
      </xdr:blipFill>
      <xdr:spPr>
        <a:xfrm>
          <a:off x="981076" y="374579515"/>
          <a:ext cx="1202690" cy="819993"/>
        </a:xfrm>
        <a:prstGeom prst="rect">
          <a:avLst/>
        </a:prstGeom>
      </xdr:spPr>
    </xdr:pic>
    <xdr:clientData/>
  </xdr:twoCellAnchor>
  <xdr:twoCellAnchor>
    <xdr:from>
      <xdr:col>2</xdr:col>
      <xdr:colOff>58511</xdr:colOff>
      <xdr:row>411</xdr:row>
      <xdr:rowOff>27940</xdr:rowOff>
    </xdr:from>
    <xdr:to>
      <xdr:col>2</xdr:col>
      <xdr:colOff>1293991</xdr:colOff>
      <xdr:row>411</xdr:row>
      <xdr:rowOff>862605</xdr:rowOff>
    </xdr:to>
    <xdr:pic>
      <xdr:nvPicPr>
        <xdr:cNvPr id="248" name="Slika 247">
          <a:extLst>
            <a:ext uri="{FF2B5EF4-FFF2-40B4-BE49-F238E27FC236}">
              <a16:creationId xmlns:a16="http://schemas.microsoft.com/office/drawing/2014/main" id="{B9C553A4-1365-4226-903B-EEEAC7FDE5DF}"/>
            </a:ext>
          </a:extLst>
        </xdr:cNvPr>
        <xdr:cNvPicPr>
          <a:picLocks noChangeAspect="1"/>
        </xdr:cNvPicPr>
      </xdr:nvPicPr>
      <xdr:blipFill>
        <a:blip xmlns:r="http://schemas.openxmlformats.org/officeDocument/2006/relationships" r:embed="rId79" cstate="screen">
          <a:extLst>
            <a:ext uri="{28A0092B-C50C-407E-A947-70E740481C1C}">
              <a14:useLocalDpi xmlns:a14="http://schemas.microsoft.com/office/drawing/2010/main"/>
            </a:ext>
          </a:extLst>
        </a:blip>
        <a:stretch>
          <a:fillRect/>
        </a:stretch>
      </xdr:blipFill>
      <xdr:spPr>
        <a:xfrm>
          <a:off x="951140" y="377359454"/>
          <a:ext cx="1235480" cy="834665"/>
        </a:xfrm>
        <a:prstGeom prst="rect">
          <a:avLst/>
        </a:prstGeom>
      </xdr:spPr>
    </xdr:pic>
    <xdr:clientData/>
  </xdr:twoCellAnchor>
  <xdr:twoCellAnchor>
    <xdr:from>
      <xdr:col>2</xdr:col>
      <xdr:colOff>182336</xdr:colOff>
      <xdr:row>414</xdr:row>
      <xdr:rowOff>83185</xdr:rowOff>
    </xdr:from>
    <xdr:to>
      <xdr:col>2</xdr:col>
      <xdr:colOff>1304800</xdr:colOff>
      <xdr:row>414</xdr:row>
      <xdr:rowOff>832091</xdr:rowOff>
    </xdr:to>
    <xdr:pic>
      <xdr:nvPicPr>
        <xdr:cNvPr id="249" name="Slika 248">
          <a:extLst>
            <a:ext uri="{FF2B5EF4-FFF2-40B4-BE49-F238E27FC236}">
              <a16:creationId xmlns:a16="http://schemas.microsoft.com/office/drawing/2014/main" id="{9F9234E7-C19A-4B7A-8A88-C5FD510ED9D1}"/>
            </a:ext>
          </a:extLst>
        </xdr:cNvPr>
        <xdr:cNvPicPr>
          <a:picLocks noChangeAspect="1"/>
        </xdr:cNvPicPr>
      </xdr:nvPicPr>
      <xdr:blipFill>
        <a:blip xmlns:r="http://schemas.openxmlformats.org/officeDocument/2006/relationships" r:embed="rId80" cstate="screen">
          <a:extLst>
            <a:ext uri="{28A0092B-C50C-407E-A947-70E740481C1C}">
              <a14:useLocalDpi xmlns:a14="http://schemas.microsoft.com/office/drawing/2010/main"/>
            </a:ext>
          </a:extLst>
        </a:blip>
        <a:stretch>
          <a:fillRect/>
        </a:stretch>
      </xdr:blipFill>
      <xdr:spPr>
        <a:xfrm>
          <a:off x="1074965" y="379145528"/>
          <a:ext cx="1122464" cy="748906"/>
        </a:xfrm>
        <a:prstGeom prst="rect">
          <a:avLst/>
        </a:prstGeom>
      </xdr:spPr>
    </xdr:pic>
    <xdr:clientData/>
  </xdr:twoCellAnchor>
  <xdr:twoCellAnchor>
    <xdr:from>
      <xdr:col>2</xdr:col>
      <xdr:colOff>42180</xdr:colOff>
      <xdr:row>417</xdr:row>
      <xdr:rowOff>30502</xdr:rowOff>
    </xdr:from>
    <xdr:to>
      <xdr:col>2</xdr:col>
      <xdr:colOff>1411241</xdr:colOff>
      <xdr:row>417</xdr:row>
      <xdr:rowOff>883443</xdr:rowOff>
    </xdr:to>
    <xdr:pic>
      <xdr:nvPicPr>
        <xdr:cNvPr id="250" name="Slika 249">
          <a:extLst>
            <a:ext uri="{FF2B5EF4-FFF2-40B4-BE49-F238E27FC236}">
              <a16:creationId xmlns:a16="http://schemas.microsoft.com/office/drawing/2014/main" id="{8CD6FF8D-F494-4700-9236-802D748C7057}"/>
            </a:ext>
          </a:extLst>
        </xdr:cNvPr>
        <xdr:cNvPicPr>
          <a:picLocks noChangeAspect="1"/>
        </xdr:cNvPicPr>
      </xdr:nvPicPr>
      <xdr:blipFill rotWithShape="1">
        <a:blip xmlns:r="http://schemas.openxmlformats.org/officeDocument/2006/relationships" r:embed="rId81" cstate="screen">
          <a:extLst>
            <a:ext uri="{28A0092B-C50C-407E-A947-70E740481C1C}">
              <a14:useLocalDpi xmlns:a14="http://schemas.microsoft.com/office/drawing/2010/main"/>
            </a:ext>
          </a:extLst>
        </a:blip>
        <a:srcRect/>
        <a:stretch/>
      </xdr:blipFill>
      <xdr:spPr>
        <a:xfrm>
          <a:off x="934809" y="382979045"/>
          <a:ext cx="1369061" cy="852941"/>
        </a:xfrm>
        <a:prstGeom prst="rect">
          <a:avLst/>
        </a:prstGeom>
      </xdr:spPr>
    </xdr:pic>
    <xdr:clientData/>
  </xdr:twoCellAnchor>
  <xdr:twoCellAnchor>
    <xdr:from>
      <xdr:col>1</xdr:col>
      <xdr:colOff>238127</xdr:colOff>
      <xdr:row>420</xdr:row>
      <xdr:rowOff>146965</xdr:rowOff>
    </xdr:from>
    <xdr:to>
      <xdr:col>2</xdr:col>
      <xdr:colOff>1484096</xdr:colOff>
      <xdr:row>420</xdr:row>
      <xdr:rowOff>827316</xdr:rowOff>
    </xdr:to>
    <xdr:pic>
      <xdr:nvPicPr>
        <xdr:cNvPr id="251" name="Slika 250">
          <a:extLst>
            <a:ext uri="{FF2B5EF4-FFF2-40B4-BE49-F238E27FC236}">
              <a16:creationId xmlns:a16="http://schemas.microsoft.com/office/drawing/2014/main" id="{FFBD85D6-0D10-461A-BE17-E3BEBCDEB4EC}"/>
            </a:ext>
          </a:extLst>
        </xdr:cNvPr>
        <xdr:cNvPicPr>
          <a:picLocks noChangeAspect="1"/>
        </xdr:cNvPicPr>
      </xdr:nvPicPr>
      <xdr:blipFill rotWithShape="1">
        <a:blip xmlns:r="http://schemas.openxmlformats.org/officeDocument/2006/relationships" r:embed="rId82" cstate="screen">
          <a:extLst>
            <a:ext uri="{28A0092B-C50C-407E-A947-70E740481C1C}">
              <a14:useLocalDpi xmlns:a14="http://schemas.microsoft.com/office/drawing/2010/main"/>
            </a:ext>
          </a:extLst>
        </a:blip>
        <a:srcRect/>
        <a:stretch/>
      </xdr:blipFill>
      <xdr:spPr>
        <a:xfrm>
          <a:off x="858613" y="385904022"/>
          <a:ext cx="1518112" cy="680351"/>
        </a:xfrm>
        <a:prstGeom prst="rect">
          <a:avLst/>
        </a:prstGeom>
      </xdr:spPr>
    </xdr:pic>
    <xdr:clientData/>
  </xdr:twoCellAnchor>
  <xdr:twoCellAnchor>
    <xdr:from>
      <xdr:col>2</xdr:col>
      <xdr:colOff>78919</xdr:colOff>
      <xdr:row>427</xdr:row>
      <xdr:rowOff>130627</xdr:rowOff>
    </xdr:from>
    <xdr:to>
      <xdr:col>2</xdr:col>
      <xdr:colOff>1413804</xdr:colOff>
      <xdr:row>427</xdr:row>
      <xdr:rowOff>880841</xdr:rowOff>
    </xdr:to>
    <xdr:pic>
      <xdr:nvPicPr>
        <xdr:cNvPr id="252" name="Slika 251">
          <a:extLst>
            <a:ext uri="{FF2B5EF4-FFF2-40B4-BE49-F238E27FC236}">
              <a16:creationId xmlns:a16="http://schemas.microsoft.com/office/drawing/2014/main" id="{AC74A8CB-1BBB-4AC6-8211-1AF5FC1F137F}"/>
            </a:ext>
          </a:extLst>
        </xdr:cNvPr>
        <xdr:cNvPicPr>
          <a:picLocks noChangeAspect="1"/>
        </xdr:cNvPicPr>
      </xdr:nvPicPr>
      <xdr:blipFill rotWithShape="1">
        <a:blip xmlns:r="http://schemas.openxmlformats.org/officeDocument/2006/relationships" r:embed="rId83" cstate="screen">
          <a:extLst>
            <a:ext uri="{28A0092B-C50C-407E-A947-70E740481C1C}">
              <a14:useLocalDpi xmlns:a14="http://schemas.microsoft.com/office/drawing/2010/main"/>
            </a:ext>
          </a:extLst>
        </a:blip>
        <a:srcRect/>
        <a:stretch/>
      </xdr:blipFill>
      <xdr:spPr>
        <a:xfrm>
          <a:off x="971548" y="390938656"/>
          <a:ext cx="1334885" cy="750214"/>
        </a:xfrm>
        <a:prstGeom prst="rect">
          <a:avLst/>
        </a:prstGeom>
      </xdr:spPr>
    </xdr:pic>
    <xdr:clientData/>
  </xdr:twoCellAnchor>
  <xdr:twoCellAnchor>
    <xdr:from>
      <xdr:col>2</xdr:col>
      <xdr:colOff>72117</xdr:colOff>
      <xdr:row>430</xdr:row>
      <xdr:rowOff>37161</xdr:rowOff>
    </xdr:from>
    <xdr:to>
      <xdr:col>2</xdr:col>
      <xdr:colOff>1410317</xdr:colOff>
      <xdr:row>430</xdr:row>
      <xdr:rowOff>924952</xdr:rowOff>
    </xdr:to>
    <xdr:pic>
      <xdr:nvPicPr>
        <xdr:cNvPr id="253" name="Slika 252">
          <a:extLst>
            <a:ext uri="{FF2B5EF4-FFF2-40B4-BE49-F238E27FC236}">
              <a16:creationId xmlns:a16="http://schemas.microsoft.com/office/drawing/2014/main" id="{B58D140A-E197-49BF-ADE0-AFEFA2F70B35}"/>
            </a:ext>
          </a:extLst>
        </xdr:cNvPr>
        <xdr:cNvPicPr>
          <a:picLocks noChangeAspect="1"/>
        </xdr:cNvPicPr>
      </xdr:nvPicPr>
      <xdr:blipFill>
        <a:blip xmlns:r="http://schemas.openxmlformats.org/officeDocument/2006/relationships" r:embed="rId84" cstate="screen">
          <a:extLst>
            <a:ext uri="{28A0092B-C50C-407E-A947-70E740481C1C}">
              <a14:useLocalDpi xmlns:a14="http://schemas.microsoft.com/office/drawing/2010/main"/>
            </a:ext>
          </a:extLst>
        </a:blip>
        <a:stretch>
          <a:fillRect/>
        </a:stretch>
      </xdr:blipFill>
      <xdr:spPr>
        <a:xfrm>
          <a:off x="964746" y="394829361"/>
          <a:ext cx="1338200" cy="887791"/>
        </a:xfrm>
        <a:prstGeom prst="rect">
          <a:avLst/>
        </a:prstGeom>
      </xdr:spPr>
    </xdr:pic>
    <xdr:clientData/>
  </xdr:twoCellAnchor>
  <xdr:twoCellAnchor>
    <xdr:from>
      <xdr:col>2</xdr:col>
      <xdr:colOff>115661</xdr:colOff>
      <xdr:row>433</xdr:row>
      <xdr:rowOff>11626</xdr:rowOff>
    </xdr:from>
    <xdr:to>
      <xdr:col>2</xdr:col>
      <xdr:colOff>1416257</xdr:colOff>
      <xdr:row>433</xdr:row>
      <xdr:rowOff>868812</xdr:rowOff>
    </xdr:to>
    <xdr:pic>
      <xdr:nvPicPr>
        <xdr:cNvPr id="254" name="Slika 253">
          <a:extLst>
            <a:ext uri="{FF2B5EF4-FFF2-40B4-BE49-F238E27FC236}">
              <a16:creationId xmlns:a16="http://schemas.microsoft.com/office/drawing/2014/main" id="{3B80F324-9E41-4F9F-8ED0-CD8107FB277F}"/>
            </a:ext>
          </a:extLst>
        </xdr:cNvPr>
        <xdr:cNvPicPr>
          <a:picLocks noChangeAspect="1"/>
        </xdr:cNvPicPr>
      </xdr:nvPicPr>
      <xdr:blipFill>
        <a:blip xmlns:r="http://schemas.openxmlformats.org/officeDocument/2006/relationships" r:embed="rId85" cstate="screen">
          <a:extLst>
            <a:ext uri="{28A0092B-C50C-407E-A947-70E740481C1C}">
              <a14:useLocalDpi xmlns:a14="http://schemas.microsoft.com/office/drawing/2010/main"/>
            </a:ext>
          </a:extLst>
        </a:blip>
        <a:stretch>
          <a:fillRect/>
        </a:stretch>
      </xdr:blipFill>
      <xdr:spPr>
        <a:xfrm>
          <a:off x="1008290" y="396436683"/>
          <a:ext cx="1300596" cy="857186"/>
        </a:xfrm>
        <a:prstGeom prst="rect">
          <a:avLst/>
        </a:prstGeom>
      </xdr:spPr>
    </xdr:pic>
    <xdr:clientData/>
  </xdr:twoCellAnchor>
  <xdr:twoCellAnchor>
    <xdr:from>
      <xdr:col>2</xdr:col>
      <xdr:colOff>154380</xdr:colOff>
      <xdr:row>436</xdr:row>
      <xdr:rowOff>83128</xdr:rowOff>
    </xdr:from>
    <xdr:to>
      <xdr:col>2</xdr:col>
      <xdr:colOff>1377044</xdr:colOff>
      <xdr:row>436</xdr:row>
      <xdr:rowOff>891215</xdr:rowOff>
    </xdr:to>
    <xdr:pic>
      <xdr:nvPicPr>
        <xdr:cNvPr id="255" name="Slika 254">
          <a:extLst>
            <a:ext uri="{FF2B5EF4-FFF2-40B4-BE49-F238E27FC236}">
              <a16:creationId xmlns:a16="http://schemas.microsoft.com/office/drawing/2014/main" id="{F295A9B9-D0A8-4189-A0AD-1C82727BBD78}"/>
            </a:ext>
          </a:extLst>
        </xdr:cNvPr>
        <xdr:cNvPicPr>
          <a:picLocks noChangeAspect="1"/>
        </xdr:cNvPicPr>
      </xdr:nvPicPr>
      <xdr:blipFill>
        <a:blip xmlns:r="http://schemas.openxmlformats.org/officeDocument/2006/relationships" r:embed="rId86" cstate="screen">
          <a:extLst>
            <a:ext uri="{28A0092B-C50C-407E-A947-70E740481C1C}">
              <a14:useLocalDpi xmlns:a14="http://schemas.microsoft.com/office/drawing/2010/main"/>
            </a:ext>
          </a:extLst>
        </a:blip>
        <a:stretch>
          <a:fillRect/>
        </a:stretch>
      </xdr:blipFill>
      <xdr:spPr>
        <a:xfrm>
          <a:off x="1047009" y="399316699"/>
          <a:ext cx="1222664" cy="815707"/>
        </a:xfrm>
        <a:prstGeom prst="rect">
          <a:avLst/>
        </a:prstGeom>
      </xdr:spPr>
    </xdr:pic>
    <xdr:clientData/>
  </xdr:twoCellAnchor>
  <xdr:twoCellAnchor>
    <xdr:from>
      <xdr:col>2</xdr:col>
      <xdr:colOff>125184</xdr:colOff>
      <xdr:row>439</xdr:row>
      <xdr:rowOff>27709</xdr:rowOff>
    </xdr:from>
    <xdr:to>
      <xdr:col>2</xdr:col>
      <xdr:colOff>1378674</xdr:colOff>
      <xdr:row>439</xdr:row>
      <xdr:rowOff>863369</xdr:rowOff>
    </xdr:to>
    <xdr:pic>
      <xdr:nvPicPr>
        <xdr:cNvPr id="256" name="Slika 255">
          <a:extLst>
            <a:ext uri="{FF2B5EF4-FFF2-40B4-BE49-F238E27FC236}">
              <a16:creationId xmlns:a16="http://schemas.microsoft.com/office/drawing/2014/main" id="{6E0D8D00-4AA2-4BDB-BD8A-0D98696878D5}"/>
            </a:ext>
          </a:extLst>
        </xdr:cNvPr>
        <xdr:cNvPicPr>
          <a:picLocks noChangeAspect="1"/>
        </xdr:cNvPicPr>
      </xdr:nvPicPr>
      <xdr:blipFill>
        <a:blip xmlns:r="http://schemas.openxmlformats.org/officeDocument/2006/relationships" r:embed="rId87" cstate="screen">
          <a:extLst>
            <a:ext uri="{28A0092B-C50C-407E-A947-70E740481C1C}">
              <a14:useLocalDpi xmlns:a14="http://schemas.microsoft.com/office/drawing/2010/main"/>
            </a:ext>
          </a:extLst>
        </a:blip>
        <a:stretch>
          <a:fillRect/>
        </a:stretch>
      </xdr:blipFill>
      <xdr:spPr>
        <a:xfrm>
          <a:off x="1017813" y="403245452"/>
          <a:ext cx="1253490" cy="835660"/>
        </a:xfrm>
        <a:prstGeom prst="rect">
          <a:avLst/>
        </a:prstGeom>
      </xdr:spPr>
    </xdr:pic>
    <xdr:clientData/>
  </xdr:twoCellAnchor>
  <xdr:twoCellAnchor>
    <xdr:from>
      <xdr:col>1</xdr:col>
      <xdr:colOff>236764</xdr:colOff>
      <xdr:row>449</xdr:row>
      <xdr:rowOff>113149</xdr:rowOff>
    </xdr:from>
    <xdr:to>
      <xdr:col>2</xdr:col>
      <xdr:colOff>1513114</xdr:colOff>
      <xdr:row>449</xdr:row>
      <xdr:rowOff>813708</xdr:rowOff>
    </xdr:to>
    <xdr:pic>
      <xdr:nvPicPr>
        <xdr:cNvPr id="259" name="Slika 258">
          <a:extLst>
            <a:ext uri="{FF2B5EF4-FFF2-40B4-BE49-F238E27FC236}">
              <a16:creationId xmlns:a16="http://schemas.microsoft.com/office/drawing/2014/main" id="{03FC503B-B52A-4FEF-9AC1-4EE51565034C}"/>
            </a:ext>
          </a:extLst>
        </xdr:cNvPr>
        <xdr:cNvPicPr>
          <a:picLocks noChangeAspect="1"/>
        </xdr:cNvPicPr>
      </xdr:nvPicPr>
      <xdr:blipFill rotWithShape="1">
        <a:blip xmlns:r="http://schemas.openxmlformats.org/officeDocument/2006/relationships" r:embed="rId88" cstate="screen">
          <a:extLst>
            <a:ext uri="{28A0092B-C50C-407E-A947-70E740481C1C}">
              <a14:useLocalDpi xmlns:a14="http://schemas.microsoft.com/office/drawing/2010/main"/>
            </a:ext>
          </a:extLst>
        </a:blip>
        <a:srcRect/>
        <a:stretch/>
      </xdr:blipFill>
      <xdr:spPr>
        <a:xfrm>
          <a:off x="857250" y="412366035"/>
          <a:ext cx="1548493" cy="700559"/>
        </a:xfrm>
        <a:prstGeom prst="rect">
          <a:avLst/>
        </a:prstGeom>
      </xdr:spPr>
    </xdr:pic>
    <xdr:clientData/>
  </xdr:twoCellAnchor>
  <xdr:twoCellAnchor>
    <xdr:from>
      <xdr:col>1</xdr:col>
      <xdr:colOff>239858</xdr:colOff>
      <xdr:row>452</xdr:row>
      <xdr:rowOff>55790</xdr:rowOff>
    </xdr:from>
    <xdr:to>
      <xdr:col>2</xdr:col>
      <xdr:colOff>1562100</xdr:colOff>
      <xdr:row>452</xdr:row>
      <xdr:rowOff>857632</xdr:rowOff>
    </xdr:to>
    <xdr:pic>
      <xdr:nvPicPr>
        <xdr:cNvPr id="260" name="Slika 259">
          <a:extLst>
            <a:ext uri="{FF2B5EF4-FFF2-40B4-BE49-F238E27FC236}">
              <a16:creationId xmlns:a16="http://schemas.microsoft.com/office/drawing/2014/main" id="{CE6DD0AD-84ED-4D1F-9232-EAEAFE195897}"/>
            </a:ext>
          </a:extLst>
        </xdr:cNvPr>
        <xdr:cNvPicPr>
          <a:picLocks noChangeAspect="1"/>
        </xdr:cNvPicPr>
      </xdr:nvPicPr>
      <xdr:blipFill rotWithShape="1">
        <a:blip xmlns:r="http://schemas.openxmlformats.org/officeDocument/2006/relationships" r:embed="rId89" cstate="screen">
          <a:extLst>
            <a:ext uri="{28A0092B-C50C-407E-A947-70E740481C1C}">
              <a14:useLocalDpi xmlns:a14="http://schemas.microsoft.com/office/drawing/2010/main"/>
            </a:ext>
          </a:extLst>
        </a:blip>
        <a:srcRect/>
        <a:stretch/>
      </xdr:blipFill>
      <xdr:spPr>
        <a:xfrm>
          <a:off x="860344" y="413843561"/>
          <a:ext cx="1594385" cy="801842"/>
        </a:xfrm>
        <a:prstGeom prst="rect">
          <a:avLst/>
        </a:prstGeom>
      </xdr:spPr>
    </xdr:pic>
    <xdr:clientData/>
  </xdr:twoCellAnchor>
  <xdr:twoCellAnchor>
    <xdr:from>
      <xdr:col>1</xdr:col>
      <xdr:colOff>215406</xdr:colOff>
      <xdr:row>455</xdr:row>
      <xdr:rowOff>28575</xdr:rowOff>
    </xdr:from>
    <xdr:to>
      <xdr:col>2</xdr:col>
      <xdr:colOff>1529395</xdr:colOff>
      <xdr:row>455</xdr:row>
      <xdr:rowOff>847725</xdr:rowOff>
    </xdr:to>
    <xdr:pic>
      <xdr:nvPicPr>
        <xdr:cNvPr id="261" name="Slika 260">
          <a:extLst>
            <a:ext uri="{FF2B5EF4-FFF2-40B4-BE49-F238E27FC236}">
              <a16:creationId xmlns:a16="http://schemas.microsoft.com/office/drawing/2014/main" id="{90216F73-15D8-40A6-BF12-BB0E0C49D8BB}"/>
            </a:ext>
          </a:extLst>
        </xdr:cNvPr>
        <xdr:cNvPicPr>
          <a:picLocks noChangeAspect="1"/>
        </xdr:cNvPicPr>
      </xdr:nvPicPr>
      <xdr:blipFill rotWithShape="1">
        <a:blip xmlns:r="http://schemas.openxmlformats.org/officeDocument/2006/relationships" r:embed="rId90" cstate="screen">
          <a:extLst>
            <a:ext uri="{28A0092B-C50C-407E-A947-70E740481C1C}">
              <a14:useLocalDpi xmlns:a14="http://schemas.microsoft.com/office/drawing/2010/main"/>
            </a:ext>
          </a:extLst>
        </a:blip>
        <a:srcRect/>
        <a:stretch/>
      </xdr:blipFill>
      <xdr:spPr>
        <a:xfrm>
          <a:off x="835892" y="417898489"/>
          <a:ext cx="1586132" cy="819150"/>
        </a:xfrm>
        <a:prstGeom prst="rect">
          <a:avLst/>
        </a:prstGeom>
      </xdr:spPr>
    </xdr:pic>
    <xdr:clientData/>
  </xdr:twoCellAnchor>
  <xdr:twoCellAnchor>
    <xdr:from>
      <xdr:col>1</xdr:col>
      <xdr:colOff>232228</xdr:colOff>
      <xdr:row>458</xdr:row>
      <xdr:rowOff>76200</xdr:rowOff>
    </xdr:from>
    <xdr:to>
      <xdr:col>2</xdr:col>
      <xdr:colOff>1549853</xdr:colOff>
      <xdr:row>458</xdr:row>
      <xdr:rowOff>843100</xdr:rowOff>
    </xdr:to>
    <xdr:pic>
      <xdr:nvPicPr>
        <xdr:cNvPr id="262" name="Slika 261">
          <a:extLst>
            <a:ext uri="{FF2B5EF4-FFF2-40B4-BE49-F238E27FC236}">
              <a16:creationId xmlns:a16="http://schemas.microsoft.com/office/drawing/2014/main" id="{1C6F6328-E378-4CD8-B4E2-E9EC9FBBB2B3}"/>
            </a:ext>
          </a:extLst>
        </xdr:cNvPr>
        <xdr:cNvPicPr>
          <a:picLocks noChangeAspect="1"/>
        </xdr:cNvPicPr>
      </xdr:nvPicPr>
      <xdr:blipFill rotWithShape="1">
        <a:blip xmlns:r="http://schemas.openxmlformats.org/officeDocument/2006/relationships" r:embed="rId91" cstate="screen">
          <a:extLst>
            <a:ext uri="{28A0092B-C50C-407E-A947-70E740481C1C}">
              <a14:useLocalDpi xmlns:a14="http://schemas.microsoft.com/office/drawing/2010/main"/>
            </a:ext>
          </a:extLst>
        </a:blip>
        <a:srcRect/>
        <a:stretch/>
      </xdr:blipFill>
      <xdr:spPr>
        <a:xfrm>
          <a:off x="852714" y="420754629"/>
          <a:ext cx="1589768" cy="766900"/>
        </a:xfrm>
        <a:prstGeom prst="rect">
          <a:avLst/>
        </a:prstGeom>
      </xdr:spPr>
    </xdr:pic>
    <xdr:clientData/>
  </xdr:twoCellAnchor>
  <xdr:twoCellAnchor>
    <xdr:from>
      <xdr:col>1</xdr:col>
      <xdr:colOff>243032</xdr:colOff>
      <xdr:row>461</xdr:row>
      <xdr:rowOff>76201</xdr:rowOff>
    </xdr:from>
    <xdr:to>
      <xdr:col>2</xdr:col>
      <xdr:colOff>1524000</xdr:colOff>
      <xdr:row>461</xdr:row>
      <xdr:rowOff>801823</xdr:rowOff>
    </xdr:to>
    <xdr:pic>
      <xdr:nvPicPr>
        <xdr:cNvPr id="263" name="Slika 262">
          <a:extLst>
            <a:ext uri="{FF2B5EF4-FFF2-40B4-BE49-F238E27FC236}">
              <a16:creationId xmlns:a16="http://schemas.microsoft.com/office/drawing/2014/main" id="{9F023A3C-4C44-491E-9AAA-5B348C10464F}"/>
            </a:ext>
          </a:extLst>
        </xdr:cNvPr>
        <xdr:cNvPicPr>
          <a:picLocks noChangeAspect="1"/>
        </xdr:cNvPicPr>
      </xdr:nvPicPr>
      <xdr:blipFill rotWithShape="1">
        <a:blip xmlns:r="http://schemas.openxmlformats.org/officeDocument/2006/relationships" r:embed="rId92" cstate="screen">
          <a:extLst>
            <a:ext uri="{28A0092B-C50C-407E-A947-70E740481C1C}">
              <a14:useLocalDpi xmlns:a14="http://schemas.microsoft.com/office/drawing/2010/main"/>
            </a:ext>
          </a:extLst>
        </a:blip>
        <a:srcRect/>
        <a:stretch/>
      </xdr:blipFill>
      <xdr:spPr>
        <a:xfrm>
          <a:off x="871682" y="422462326"/>
          <a:ext cx="1547668" cy="725622"/>
        </a:xfrm>
        <a:prstGeom prst="rect">
          <a:avLst/>
        </a:prstGeom>
      </xdr:spPr>
    </xdr:pic>
    <xdr:clientData/>
  </xdr:twoCellAnchor>
  <xdr:twoCellAnchor>
    <xdr:from>
      <xdr:col>1</xdr:col>
      <xdr:colOff>216353</xdr:colOff>
      <xdr:row>464</xdr:row>
      <xdr:rowOff>35378</xdr:rowOff>
    </xdr:from>
    <xdr:to>
      <xdr:col>3</xdr:col>
      <xdr:colOff>14038</xdr:colOff>
      <xdr:row>464</xdr:row>
      <xdr:rowOff>881742</xdr:rowOff>
    </xdr:to>
    <xdr:pic>
      <xdr:nvPicPr>
        <xdr:cNvPr id="264" name="Slika 263">
          <a:extLst>
            <a:ext uri="{FF2B5EF4-FFF2-40B4-BE49-F238E27FC236}">
              <a16:creationId xmlns:a16="http://schemas.microsoft.com/office/drawing/2014/main" id="{499DE40E-EB76-4098-8BDB-9599645CA859}"/>
            </a:ext>
          </a:extLst>
        </xdr:cNvPr>
        <xdr:cNvPicPr>
          <a:picLocks noChangeAspect="1"/>
        </xdr:cNvPicPr>
      </xdr:nvPicPr>
      <xdr:blipFill rotWithShape="1">
        <a:blip xmlns:r="http://schemas.openxmlformats.org/officeDocument/2006/relationships" r:embed="rId93" cstate="screen">
          <a:extLst>
            <a:ext uri="{28A0092B-C50C-407E-A947-70E740481C1C}">
              <a14:useLocalDpi xmlns:a14="http://schemas.microsoft.com/office/drawing/2010/main"/>
            </a:ext>
          </a:extLst>
        </a:blip>
        <a:srcRect/>
        <a:stretch/>
      </xdr:blipFill>
      <xdr:spPr>
        <a:xfrm>
          <a:off x="836839" y="425057207"/>
          <a:ext cx="1659142" cy="846364"/>
        </a:xfrm>
        <a:prstGeom prst="rect">
          <a:avLst/>
        </a:prstGeom>
      </xdr:spPr>
    </xdr:pic>
    <xdr:clientData/>
  </xdr:twoCellAnchor>
  <xdr:twoCellAnchor>
    <xdr:from>
      <xdr:col>2</xdr:col>
      <xdr:colOff>99700</xdr:colOff>
      <xdr:row>467</xdr:row>
      <xdr:rowOff>26323</xdr:rowOff>
    </xdr:from>
    <xdr:to>
      <xdr:col>2</xdr:col>
      <xdr:colOff>1455078</xdr:colOff>
      <xdr:row>468</xdr:row>
      <xdr:rowOff>4684</xdr:rowOff>
    </xdr:to>
    <xdr:pic>
      <xdr:nvPicPr>
        <xdr:cNvPr id="265" name="Slika 264">
          <a:extLst>
            <a:ext uri="{FF2B5EF4-FFF2-40B4-BE49-F238E27FC236}">
              <a16:creationId xmlns:a16="http://schemas.microsoft.com/office/drawing/2014/main" id="{279A81FC-3713-4CF7-8D2D-CE6015507407}"/>
            </a:ext>
          </a:extLst>
        </xdr:cNvPr>
        <xdr:cNvPicPr>
          <a:picLocks noChangeAspect="1"/>
        </xdr:cNvPicPr>
      </xdr:nvPicPr>
      <xdr:blipFill>
        <a:blip xmlns:r="http://schemas.openxmlformats.org/officeDocument/2006/relationships" r:embed="rId94" cstate="screen">
          <a:extLst>
            <a:ext uri="{28A0092B-C50C-407E-A947-70E740481C1C}">
              <a14:useLocalDpi xmlns:a14="http://schemas.microsoft.com/office/drawing/2010/main"/>
            </a:ext>
          </a:extLst>
        </a:blip>
        <a:stretch>
          <a:fillRect/>
        </a:stretch>
      </xdr:blipFill>
      <xdr:spPr>
        <a:xfrm>
          <a:off x="992329" y="429130294"/>
          <a:ext cx="1355378" cy="914532"/>
        </a:xfrm>
        <a:prstGeom prst="rect">
          <a:avLst/>
        </a:prstGeom>
      </xdr:spPr>
    </xdr:pic>
    <xdr:clientData/>
  </xdr:twoCellAnchor>
  <xdr:twoCellAnchor>
    <xdr:from>
      <xdr:col>1</xdr:col>
      <xdr:colOff>261258</xdr:colOff>
      <xdr:row>470</xdr:row>
      <xdr:rowOff>124689</xdr:rowOff>
    </xdr:from>
    <xdr:to>
      <xdr:col>2</xdr:col>
      <xdr:colOff>1535799</xdr:colOff>
      <xdr:row>470</xdr:row>
      <xdr:rowOff>870857</xdr:rowOff>
    </xdr:to>
    <xdr:pic>
      <xdr:nvPicPr>
        <xdr:cNvPr id="266" name="Slika 265">
          <a:extLst>
            <a:ext uri="{FF2B5EF4-FFF2-40B4-BE49-F238E27FC236}">
              <a16:creationId xmlns:a16="http://schemas.microsoft.com/office/drawing/2014/main" id="{63BEAD72-D647-450B-BBE9-E75FC17B71E5}"/>
            </a:ext>
          </a:extLst>
        </xdr:cNvPr>
        <xdr:cNvPicPr>
          <a:picLocks noChangeAspect="1"/>
        </xdr:cNvPicPr>
      </xdr:nvPicPr>
      <xdr:blipFill rotWithShape="1">
        <a:blip xmlns:r="http://schemas.openxmlformats.org/officeDocument/2006/relationships" r:embed="rId95" cstate="screen">
          <a:extLst>
            <a:ext uri="{28A0092B-C50C-407E-A947-70E740481C1C}">
              <a14:useLocalDpi xmlns:a14="http://schemas.microsoft.com/office/drawing/2010/main"/>
            </a:ext>
          </a:extLst>
        </a:blip>
        <a:srcRect/>
        <a:stretch/>
      </xdr:blipFill>
      <xdr:spPr>
        <a:xfrm>
          <a:off x="881744" y="432037175"/>
          <a:ext cx="1546684" cy="746168"/>
        </a:xfrm>
        <a:prstGeom prst="rect">
          <a:avLst/>
        </a:prstGeom>
      </xdr:spPr>
    </xdr:pic>
    <xdr:clientData/>
  </xdr:twoCellAnchor>
  <xdr:twoCellAnchor>
    <xdr:from>
      <xdr:col>1</xdr:col>
      <xdr:colOff>255443</xdr:colOff>
      <xdr:row>473</xdr:row>
      <xdr:rowOff>47778</xdr:rowOff>
    </xdr:from>
    <xdr:to>
      <xdr:col>2</xdr:col>
      <xdr:colOff>1538088</xdr:colOff>
      <xdr:row>473</xdr:row>
      <xdr:rowOff>831270</xdr:rowOff>
    </xdr:to>
    <xdr:pic>
      <xdr:nvPicPr>
        <xdr:cNvPr id="267" name="Slika 266">
          <a:extLst>
            <a:ext uri="{FF2B5EF4-FFF2-40B4-BE49-F238E27FC236}">
              <a16:creationId xmlns:a16="http://schemas.microsoft.com/office/drawing/2014/main" id="{A5901BB9-425A-4F48-A4EF-E470B7AD11DE}"/>
            </a:ext>
          </a:extLst>
        </xdr:cNvPr>
        <xdr:cNvPicPr>
          <a:picLocks noChangeAspect="1"/>
        </xdr:cNvPicPr>
      </xdr:nvPicPr>
      <xdr:blipFill rotWithShape="1">
        <a:blip xmlns:r="http://schemas.openxmlformats.org/officeDocument/2006/relationships" r:embed="rId96" cstate="screen">
          <a:extLst>
            <a:ext uri="{28A0092B-C50C-407E-A947-70E740481C1C}">
              <a14:useLocalDpi xmlns:a14="http://schemas.microsoft.com/office/drawing/2010/main"/>
            </a:ext>
          </a:extLst>
        </a:blip>
        <a:srcRect/>
        <a:stretch/>
      </xdr:blipFill>
      <xdr:spPr>
        <a:xfrm>
          <a:off x="884093" y="433635303"/>
          <a:ext cx="1549345" cy="783492"/>
        </a:xfrm>
        <a:prstGeom prst="rect">
          <a:avLst/>
        </a:prstGeom>
      </xdr:spPr>
    </xdr:pic>
    <xdr:clientData/>
  </xdr:twoCellAnchor>
  <xdr:twoCellAnchor>
    <xdr:from>
      <xdr:col>2</xdr:col>
      <xdr:colOff>15586</xdr:colOff>
      <xdr:row>476</xdr:row>
      <xdr:rowOff>81972</xdr:rowOff>
    </xdr:from>
    <xdr:to>
      <xdr:col>2</xdr:col>
      <xdr:colOff>1558291</xdr:colOff>
      <xdr:row>476</xdr:row>
      <xdr:rowOff>851425</xdr:rowOff>
    </xdr:to>
    <xdr:pic>
      <xdr:nvPicPr>
        <xdr:cNvPr id="268" name="Slika 267">
          <a:extLst>
            <a:ext uri="{FF2B5EF4-FFF2-40B4-BE49-F238E27FC236}">
              <a16:creationId xmlns:a16="http://schemas.microsoft.com/office/drawing/2014/main" id="{9FA1C44D-2A46-430F-BD8A-A25A7702F4C8}"/>
            </a:ext>
          </a:extLst>
        </xdr:cNvPr>
        <xdr:cNvPicPr>
          <a:picLocks noChangeAspect="1"/>
        </xdr:cNvPicPr>
      </xdr:nvPicPr>
      <xdr:blipFill rotWithShape="1">
        <a:blip xmlns:r="http://schemas.openxmlformats.org/officeDocument/2006/relationships" r:embed="rId97" cstate="screen">
          <a:extLst>
            <a:ext uri="{28A0092B-C50C-407E-A947-70E740481C1C}">
              <a14:useLocalDpi xmlns:a14="http://schemas.microsoft.com/office/drawing/2010/main"/>
            </a:ext>
          </a:extLst>
        </a:blip>
        <a:srcRect/>
        <a:stretch/>
      </xdr:blipFill>
      <xdr:spPr>
        <a:xfrm>
          <a:off x="910936" y="436469847"/>
          <a:ext cx="1542705" cy="769453"/>
        </a:xfrm>
        <a:prstGeom prst="rect">
          <a:avLst/>
        </a:prstGeom>
      </xdr:spPr>
    </xdr:pic>
    <xdr:clientData/>
  </xdr:twoCellAnchor>
  <xdr:twoCellAnchor>
    <xdr:from>
      <xdr:col>2</xdr:col>
      <xdr:colOff>103413</xdr:colOff>
      <xdr:row>423</xdr:row>
      <xdr:rowOff>43815</xdr:rowOff>
    </xdr:from>
    <xdr:to>
      <xdr:col>2</xdr:col>
      <xdr:colOff>1423578</xdr:colOff>
      <xdr:row>423</xdr:row>
      <xdr:rowOff>911280</xdr:rowOff>
    </xdr:to>
    <xdr:pic>
      <xdr:nvPicPr>
        <xdr:cNvPr id="270" name="Slika 269">
          <a:extLst>
            <a:ext uri="{FF2B5EF4-FFF2-40B4-BE49-F238E27FC236}">
              <a16:creationId xmlns:a16="http://schemas.microsoft.com/office/drawing/2014/main" id="{2ED57435-7985-4410-BB0A-F5F08A090295}"/>
            </a:ext>
          </a:extLst>
        </xdr:cNvPr>
        <xdr:cNvPicPr>
          <a:picLocks noChangeAspect="1"/>
        </xdr:cNvPicPr>
      </xdr:nvPicPr>
      <xdr:blipFill>
        <a:blip xmlns:r="http://schemas.openxmlformats.org/officeDocument/2006/relationships" r:embed="rId98" cstate="screen">
          <a:extLst>
            <a:ext uri="{28A0092B-C50C-407E-A947-70E740481C1C}">
              <a14:useLocalDpi xmlns:a14="http://schemas.microsoft.com/office/drawing/2010/main"/>
            </a:ext>
          </a:extLst>
        </a:blip>
        <a:stretch>
          <a:fillRect/>
        </a:stretch>
      </xdr:blipFill>
      <xdr:spPr>
        <a:xfrm>
          <a:off x="996042" y="387531701"/>
          <a:ext cx="1320165" cy="867465"/>
        </a:xfrm>
        <a:prstGeom prst="rect">
          <a:avLst/>
        </a:prstGeom>
      </xdr:spPr>
    </xdr:pic>
    <xdr:clientData/>
  </xdr:twoCellAnchor>
  <xdr:twoCellAnchor>
    <xdr:from>
      <xdr:col>1</xdr:col>
      <xdr:colOff>266724</xdr:colOff>
      <xdr:row>377</xdr:row>
      <xdr:rowOff>72573</xdr:rowOff>
    </xdr:from>
    <xdr:to>
      <xdr:col>2</xdr:col>
      <xdr:colOff>1257792</xdr:colOff>
      <xdr:row>377</xdr:row>
      <xdr:rowOff>917123</xdr:rowOff>
    </xdr:to>
    <xdr:pic>
      <xdr:nvPicPr>
        <xdr:cNvPr id="271" name="Slika 270">
          <a:extLst>
            <a:ext uri="{FF2B5EF4-FFF2-40B4-BE49-F238E27FC236}">
              <a16:creationId xmlns:a16="http://schemas.microsoft.com/office/drawing/2014/main" id="{7D845EDA-280F-4A2D-9C47-D69B9AD75E1E}"/>
            </a:ext>
          </a:extLst>
        </xdr:cNvPr>
        <xdr:cNvPicPr>
          <a:picLocks noChangeAspect="1"/>
        </xdr:cNvPicPr>
      </xdr:nvPicPr>
      <xdr:blipFill>
        <a:blip xmlns:r="http://schemas.openxmlformats.org/officeDocument/2006/relationships" r:embed="rId99" cstate="screen">
          <a:extLst>
            <a:ext uri="{28A0092B-C50C-407E-A947-70E740481C1C}">
              <a14:useLocalDpi xmlns:a14="http://schemas.microsoft.com/office/drawing/2010/main"/>
            </a:ext>
          </a:extLst>
        </a:blip>
        <a:stretch>
          <a:fillRect/>
        </a:stretch>
      </xdr:blipFill>
      <xdr:spPr>
        <a:xfrm>
          <a:off x="887210" y="345900830"/>
          <a:ext cx="1263211" cy="844550"/>
        </a:xfrm>
        <a:prstGeom prst="rect">
          <a:avLst/>
        </a:prstGeom>
      </xdr:spPr>
    </xdr:pic>
    <xdr:clientData/>
  </xdr:twoCellAnchor>
  <xdr:twoCellAnchor>
    <xdr:from>
      <xdr:col>2</xdr:col>
      <xdr:colOff>195943</xdr:colOff>
      <xdr:row>380</xdr:row>
      <xdr:rowOff>31750</xdr:rowOff>
    </xdr:from>
    <xdr:to>
      <xdr:col>2</xdr:col>
      <xdr:colOff>1226003</xdr:colOff>
      <xdr:row>380</xdr:row>
      <xdr:rowOff>906205</xdr:rowOff>
    </xdr:to>
    <xdr:pic>
      <xdr:nvPicPr>
        <xdr:cNvPr id="272" name="Slika 271">
          <a:extLst>
            <a:ext uri="{FF2B5EF4-FFF2-40B4-BE49-F238E27FC236}">
              <a16:creationId xmlns:a16="http://schemas.microsoft.com/office/drawing/2014/main" id="{D8F4F2D1-5389-46CE-8FA5-E756CEC51730}"/>
            </a:ext>
          </a:extLst>
        </xdr:cNvPr>
        <xdr:cNvPicPr>
          <a:picLocks noChangeAspect="1"/>
        </xdr:cNvPicPr>
      </xdr:nvPicPr>
      <xdr:blipFill rotWithShape="1">
        <a:blip xmlns:r="http://schemas.openxmlformats.org/officeDocument/2006/relationships" r:embed="rId100" cstate="screen">
          <a:extLst>
            <a:ext uri="{28A0092B-C50C-407E-A947-70E740481C1C}">
              <a14:useLocalDpi xmlns:a14="http://schemas.microsoft.com/office/drawing/2010/main"/>
            </a:ext>
          </a:extLst>
        </a:blip>
        <a:srcRect/>
        <a:stretch/>
      </xdr:blipFill>
      <xdr:spPr>
        <a:xfrm>
          <a:off x="1088572" y="347688807"/>
          <a:ext cx="1030060" cy="874455"/>
        </a:xfrm>
        <a:prstGeom prst="rect">
          <a:avLst/>
        </a:prstGeom>
      </xdr:spPr>
    </xdr:pic>
    <xdr:clientData/>
  </xdr:twoCellAnchor>
  <xdr:twoCellAnchor>
    <xdr:from>
      <xdr:col>2</xdr:col>
      <xdr:colOff>312060</xdr:colOff>
      <xdr:row>383</xdr:row>
      <xdr:rowOff>43543</xdr:rowOff>
    </xdr:from>
    <xdr:to>
      <xdr:col>2</xdr:col>
      <xdr:colOff>1073157</xdr:colOff>
      <xdr:row>383</xdr:row>
      <xdr:rowOff>919843</xdr:rowOff>
    </xdr:to>
    <xdr:pic>
      <xdr:nvPicPr>
        <xdr:cNvPr id="273" name="Slika 272">
          <a:extLst>
            <a:ext uri="{FF2B5EF4-FFF2-40B4-BE49-F238E27FC236}">
              <a16:creationId xmlns:a16="http://schemas.microsoft.com/office/drawing/2014/main" id="{D2D363E4-F3D6-4811-8DA9-26728CDCEB27}"/>
            </a:ext>
          </a:extLst>
        </xdr:cNvPr>
        <xdr:cNvPicPr>
          <a:picLocks noChangeAspect="1"/>
        </xdr:cNvPicPr>
      </xdr:nvPicPr>
      <xdr:blipFill rotWithShape="1">
        <a:blip xmlns:r="http://schemas.openxmlformats.org/officeDocument/2006/relationships" r:embed="rId101" cstate="screen">
          <a:extLst>
            <a:ext uri="{28A0092B-C50C-407E-A947-70E740481C1C}">
              <a14:useLocalDpi xmlns:a14="http://schemas.microsoft.com/office/drawing/2010/main"/>
            </a:ext>
          </a:extLst>
        </a:blip>
        <a:srcRect/>
        <a:stretch/>
      </xdr:blipFill>
      <xdr:spPr>
        <a:xfrm>
          <a:off x="1204689" y="350509114"/>
          <a:ext cx="761097" cy="876300"/>
        </a:xfrm>
        <a:prstGeom prst="rect">
          <a:avLst/>
        </a:prstGeom>
      </xdr:spPr>
    </xdr:pic>
    <xdr:clientData/>
  </xdr:twoCellAnchor>
  <xdr:twoCellAnchor>
    <xdr:from>
      <xdr:col>2</xdr:col>
      <xdr:colOff>206827</xdr:colOff>
      <xdr:row>386</xdr:row>
      <xdr:rowOff>25400</xdr:rowOff>
    </xdr:from>
    <xdr:to>
      <xdr:col>2</xdr:col>
      <xdr:colOff>1368389</xdr:colOff>
      <xdr:row>386</xdr:row>
      <xdr:rowOff>895350</xdr:rowOff>
    </xdr:to>
    <xdr:pic>
      <xdr:nvPicPr>
        <xdr:cNvPr id="274" name="Slika 273">
          <a:extLst>
            <a:ext uri="{FF2B5EF4-FFF2-40B4-BE49-F238E27FC236}">
              <a16:creationId xmlns:a16="http://schemas.microsoft.com/office/drawing/2014/main" id="{D871FF21-9E3E-491D-9FFA-82629EFCAAA9}"/>
            </a:ext>
          </a:extLst>
        </xdr:cNvPr>
        <xdr:cNvPicPr>
          <a:picLocks noChangeAspect="1"/>
        </xdr:cNvPicPr>
      </xdr:nvPicPr>
      <xdr:blipFill rotWithShape="1">
        <a:blip xmlns:r="http://schemas.openxmlformats.org/officeDocument/2006/relationships" r:embed="rId102" cstate="screen">
          <a:extLst>
            <a:ext uri="{28A0092B-C50C-407E-A947-70E740481C1C}">
              <a14:useLocalDpi xmlns:a14="http://schemas.microsoft.com/office/drawing/2010/main"/>
            </a:ext>
          </a:extLst>
        </a:blip>
        <a:srcRect/>
        <a:stretch/>
      </xdr:blipFill>
      <xdr:spPr>
        <a:xfrm>
          <a:off x="1099456" y="353299486"/>
          <a:ext cx="1161562" cy="869950"/>
        </a:xfrm>
        <a:prstGeom prst="rect">
          <a:avLst/>
        </a:prstGeom>
      </xdr:spPr>
    </xdr:pic>
    <xdr:clientData/>
  </xdr:twoCellAnchor>
  <xdr:twoCellAnchor>
    <xdr:from>
      <xdr:col>2</xdr:col>
      <xdr:colOff>107496</xdr:colOff>
      <xdr:row>389</xdr:row>
      <xdr:rowOff>47626</xdr:rowOff>
    </xdr:from>
    <xdr:to>
      <xdr:col>2</xdr:col>
      <xdr:colOff>1356034</xdr:colOff>
      <xdr:row>389</xdr:row>
      <xdr:rowOff>885826</xdr:rowOff>
    </xdr:to>
    <xdr:pic>
      <xdr:nvPicPr>
        <xdr:cNvPr id="275" name="Slika 274">
          <a:extLst>
            <a:ext uri="{FF2B5EF4-FFF2-40B4-BE49-F238E27FC236}">
              <a16:creationId xmlns:a16="http://schemas.microsoft.com/office/drawing/2014/main" id="{9E3D4C2C-A3C3-41F5-A9CA-9671C46886EC}"/>
            </a:ext>
          </a:extLst>
        </xdr:cNvPr>
        <xdr:cNvPicPr>
          <a:picLocks noChangeAspect="1"/>
        </xdr:cNvPicPr>
      </xdr:nvPicPr>
      <xdr:blipFill>
        <a:blip xmlns:r="http://schemas.openxmlformats.org/officeDocument/2006/relationships" r:embed="rId103" cstate="screen">
          <a:extLst>
            <a:ext uri="{28A0092B-C50C-407E-A947-70E740481C1C}">
              <a14:useLocalDpi xmlns:a14="http://schemas.microsoft.com/office/drawing/2010/main"/>
            </a:ext>
          </a:extLst>
        </a:blip>
        <a:stretch>
          <a:fillRect/>
        </a:stretch>
      </xdr:blipFill>
      <xdr:spPr>
        <a:xfrm>
          <a:off x="1000125" y="357109940"/>
          <a:ext cx="1248538" cy="838200"/>
        </a:xfrm>
        <a:prstGeom prst="rect">
          <a:avLst/>
        </a:prstGeom>
      </xdr:spPr>
    </xdr:pic>
    <xdr:clientData/>
  </xdr:twoCellAnchor>
  <xdr:twoCellAnchor>
    <xdr:from>
      <xdr:col>2</xdr:col>
      <xdr:colOff>85261</xdr:colOff>
      <xdr:row>159</xdr:row>
      <xdr:rowOff>38553</xdr:rowOff>
    </xdr:from>
    <xdr:to>
      <xdr:col>2</xdr:col>
      <xdr:colOff>1394812</xdr:colOff>
      <xdr:row>159</xdr:row>
      <xdr:rowOff>914399</xdr:rowOff>
    </xdr:to>
    <xdr:pic>
      <xdr:nvPicPr>
        <xdr:cNvPr id="276" name="Slika 275">
          <a:extLst>
            <a:ext uri="{FF2B5EF4-FFF2-40B4-BE49-F238E27FC236}">
              <a16:creationId xmlns:a16="http://schemas.microsoft.com/office/drawing/2014/main" id="{1941D25C-DED0-4CBD-B663-D80410BC0F66}"/>
            </a:ext>
          </a:extLst>
        </xdr:cNvPr>
        <xdr:cNvPicPr>
          <a:picLocks noChangeAspect="1"/>
        </xdr:cNvPicPr>
      </xdr:nvPicPr>
      <xdr:blipFill>
        <a:blip xmlns:r="http://schemas.openxmlformats.org/officeDocument/2006/relationships" r:embed="rId104" cstate="screen">
          <a:extLst>
            <a:ext uri="{28A0092B-C50C-407E-A947-70E740481C1C}">
              <a14:useLocalDpi xmlns:a14="http://schemas.microsoft.com/office/drawing/2010/main"/>
            </a:ext>
          </a:extLst>
        </a:blip>
        <a:stretch>
          <a:fillRect/>
        </a:stretch>
      </xdr:blipFill>
      <xdr:spPr>
        <a:xfrm>
          <a:off x="977890" y="142924439"/>
          <a:ext cx="1309551" cy="875846"/>
        </a:xfrm>
        <a:prstGeom prst="rect">
          <a:avLst/>
        </a:prstGeom>
      </xdr:spPr>
    </xdr:pic>
    <xdr:clientData/>
  </xdr:twoCellAnchor>
  <xdr:twoCellAnchor>
    <xdr:from>
      <xdr:col>2</xdr:col>
      <xdr:colOff>204106</xdr:colOff>
      <xdr:row>162</xdr:row>
      <xdr:rowOff>1814</xdr:rowOff>
    </xdr:from>
    <xdr:to>
      <xdr:col>2</xdr:col>
      <xdr:colOff>1347106</xdr:colOff>
      <xdr:row>162</xdr:row>
      <xdr:rowOff>886785</xdr:rowOff>
    </xdr:to>
    <xdr:pic>
      <xdr:nvPicPr>
        <xdr:cNvPr id="277" name="Slika 276">
          <a:extLst>
            <a:ext uri="{FF2B5EF4-FFF2-40B4-BE49-F238E27FC236}">
              <a16:creationId xmlns:a16="http://schemas.microsoft.com/office/drawing/2014/main" id="{65401A2E-D83A-418B-8783-441B9382C337}"/>
            </a:ext>
          </a:extLst>
        </xdr:cNvPr>
        <xdr:cNvPicPr>
          <a:picLocks noChangeAspect="1"/>
        </xdr:cNvPicPr>
      </xdr:nvPicPr>
      <xdr:blipFill rotWithShape="1">
        <a:blip xmlns:r="http://schemas.openxmlformats.org/officeDocument/2006/relationships" r:embed="rId105" cstate="screen">
          <a:extLst>
            <a:ext uri="{28A0092B-C50C-407E-A947-70E740481C1C}">
              <a14:useLocalDpi xmlns:a14="http://schemas.microsoft.com/office/drawing/2010/main"/>
            </a:ext>
          </a:extLst>
        </a:blip>
        <a:srcRect/>
        <a:stretch/>
      </xdr:blipFill>
      <xdr:spPr>
        <a:xfrm>
          <a:off x="1096735" y="145696214"/>
          <a:ext cx="1143000" cy="884971"/>
        </a:xfrm>
        <a:prstGeom prst="rect">
          <a:avLst/>
        </a:prstGeom>
      </xdr:spPr>
    </xdr:pic>
    <xdr:clientData/>
  </xdr:twoCellAnchor>
  <xdr:twoCellAnchor>
    <xdr:from>
      <xdr:col>2</xdr:col>
      <xdr:colOff>157833</xdr:colOff>
      <xdr:row>165</xdr:row>
      <xdr:rowOff>38100</xdr:rowOff>
    </xdr:from>
    <xdr:to>
      <xdr:col>2</xdr:col>
      <xdr:colOff>1409699</xdr:colOff>
      <xdr:row>165</xdr:row>
      <xdr:rowOff>873099</xdr:rowOff>
    </xdr:to>
    <xdr:pic>
      <xdr:nvPicPr>
        <xdr:cNvPr id="278" name="Slika 277">
          <a:extLst>
            <a:ext uri="{FF2B5EF4-FFF2-40B4-BE49-F238E27FC236}">
              <a16:creationId xmlns:a16="http://schemas.microsoft.com/office/drawing/2014/main" id="{E6D64614-6B8D-4185-898F-A01C0C8A7661}"/>
            </a:ext>
          </a:extLst>
        </xdr:cNvPr>
        <xdr:cNvPicPr>
          <a:picLocks noChangeAspect="1"/>
        </xdr:cNvPicPr>
      </xdr:nvPicPr>
      <xdr:blipFill>
        <a:blip xmlns:r="http://schemas.openxmlformats.org/officeDocument/2006/relationships" r:embed="rId106" cstate="screen">
          <a:extLst>
            <a:ext uri="{28A0092B-C50C-407E-A947-70E740481C1C}">
              <a14:useLocalDpi xmlns:a14="http://schemas.microsoft.com/office/drawing/2010/main"/>
            </a:ext>
          </a:extLst>
        </a:blip>
        <a:stretch>
          <a:fillRect/>
        </a:stretch>
      </xdr:blipFill>
      <xdr:spPr>
        <a:xfrm>
          <a:off x="1050462" y="148541014"/>
          <a:ext cx="1251866" cy="834999"/>
        </a:xfrm>
        <a:prstGeom prst="rect">
          <a:avLst/>
        </a:prstGeom>
      </xdr:spPr>
    </xdr:pic>
    <xdr:clientData/>
  </xdr:twoCellAnchor>
  <xdr:twoCellAnchor>
    <xdr:from>
      <xdr:col>2</xdr:col>
      <xdr:colOff>190017</xdr:colOff>
      <xdr:row>171</xdr:row>
      <xdr:rowOff>36739</xdr:rowOff>
    </xdr:from>
    <xdr:to>
      <xdr:col>2</xdr:col>
      <xdr:colOff>1294678</xdr:colOff>
      <xdr:row>171</xdr:row>
      <xdr:rowOff>913039</xdr:rowOff>
    </xdr:to>
    <xdr:pic>
      <xdr:nvPicPr>
        <xdr:cNvPr id="279" name="Slika 278">
          <a:extLst>
            <a:ext uri="{FF2B5EF4-FFF2-40B4-BE49-F238E27FC236}">
              <a16:creationId xmlns:a16="http://schemas.microsoft.com/office/drawing/2014/main" id="{37B39CA3-6787-4B96-98FD-8F8D310526BB}"/>
            </a:ext>
          </a:extLst>
        </xdr:cNvPr>
        <xdr:cNvPicPr>
          <a:picLocks noChangeAspect="1"/>
        </xdr:cNvPicPr>
      </xdr:nvPicPr>
      <xdr:blipFill rotWithShape="1">
        <a:blip xmlns:r="http://schemas.openxmlformats.org/officeDocument/2006/relationships" r:embed="rId107" cstate="screen">
          <a:extLst>
            <a:ext uri="{28A0092B-C50C-407E-A947-70E740481C1C}">
              <a14:useLocalDpi xmlns:a14="http://schemas.microsoft.com/office/drawing/2010/main"/>
            </a:ext>
          </a:extLst>
        </a:blip>
        <a:srcRect/>
        <a:stretch/>
      </xdr:blipFill>
      <xdr:spPr>
        <a:xfrm>
          <a:off x="1082646" y="154156682"/>
          <a:ext cx="1104661" cy="876300"/>
        </a:xfrm>
        <a:prstGeom prst="rect">
          <a:avLst/>
        </a:prstGeom>
      </xdr:spPr>
    </xdr:pic>
    <xdr:clientData/>
  </xdr:twoCellAnchor>
  <xdr:twoCellAnchor>
    <xdr:from>
      <xdr:col>2</xdr:col>
      <xdr:colOff>202748</xdr:colOff>
      <xdr:row>177</xdr:row>
      <xdr:rowOff>29028</xdr:rowOff>
    </xdr:from>
    <xdr:to>
      <xdr:col>2</xdr:col>
      <xdr:colOff>1380707</xdr:colOff>
      <xdr:row>177</xdr:row>
      <xdr:rowOff>933449</xdr:rowOff>
    </xdr:to>
    <xdr:pic>
      <xdr:nvPicPr>
        <xdr:cNvPr id="280" name="Slika 279">
          <a:extLst>
            <a:ext uri="{FF2B5EF4-FFF2-40B4-BE49-F238E27FC236}">
              <a16:creationId xmlns:a16="http://schemas.microsoft.com/office/drawing/2014/main" id="{651CC7A5-DCBC-4DF5-AA2B-D6C0A65F4161}"/>
            </a:ext>
          </a:extLst>
        </xdr:cNvPr>
        <xdr:cNvPicPr>
          <a:picLocks noChangeAspect="1"/>
        </xdr:cNvPicPr>
      </xdr:nvPicPr>
      <xdr:blipFill rotWithShape="1">
        <a:blip xmlns:r="http://schemas.openxmlformats.org/officeDocument/2006/relationships" r:embed="rId108" cstate="screen">
          <a:extLst>
            <a:ext uri="{28A0092B-C50C-407E-A947-70E740481C1C}">
              <a14:useLocalDpi xmlns:a14="http://schemas.microsoft.com/office/drawing/2010/main"/>
            </a:ext>
          </a:extLst>
        </a:blip>
        <a:srcRect/>
        <a:stretch/>
      </xdr:blipFill>
      <xdr:spPr>
        <a:xfrm>
          <a:off x="1095377" y="159765999"/>
          <a:ext cx="1177959" cy="904421"/>
        </a:xfrm>
        <a:prstGeom prst="rect">
          <a:avLst/>
        </a:prstGeom>
      </xdr:spPr>
    </xdr:pic>
    <xdr:clientData/>
  </xdr:twoCellAnchor>
  <xdr:twoCellAnchor>
    <xdr:from>
      <xdr:col>1</xdr:col>
      <xdr:colOff>224064</xdr:colOff>
      <xdr:row>187</xdr:row>
      <xdr:rowOff>151038</xdr:rowOff>
    </xdr:from>
    <xdr:to>
      <xdr:col>2</xdr:col>
      <xdr:colOff>1527967</xdr:colOff>
      <xdr:row>187</xdr:row>
      <xdr:rowOff>884463</xdr:rowOff>
    </xdr:to>
    <xdr:pic>
      <xdr:nvPicPr>
        <xdr:cNvPr id="281" name="Slika 280">
          <a:extLst>
            <a:ext uri="{FF2B5EF4-FFF2-40B4-BE49-F238E27FC236}">
              <a16:creationId xmlns:a16="http://schemas.microsoft.com/office/drawing/2014/main" id="{14E38A1B-B2CC-482A-A24B-B6CCB18DEE66}"/>
            </a:ext>
          </a:extLst>
        </xdr:cNvPr>
        <xdr:cNvPicPr>
          <a:picLocks noChangeAspect="1"/>
        </xdr:cNvPicPr>
      </xdr:nvPicPr>
      <xdr:blipFill rotWithShape="1">
        <a:blip xmlns:r="http://schemas.openxmlformats.org/officeDocument/2006/relationships" r:embed="rId109" cstate="screen">
          <a:extLst>
            <a:ext uri="{28A0092B-C50C-407E-A947-70E740481C1C}">
              <a14:useLocalDpi xmlns:a14="http://schemas.microsoft.com/office/drawing/2010/main"/>
            </a:ext>
          </a:extLst>
        </a:blip>
        <a:srcRect/>
        <a:stretch/>
      </xdr:blipFill>
      <xdr:spPr>
        <a:xfrm>
          <a:off x="844550" y="169413009"/>
          <a:ext cx="1576046" cy="733425"/>
        </a:xfrm>
        <a:prstGeom prst="rect">
          <a:avLst/>
        </a:prstGeom>
      </xdr:spPr>
    </xdr:pic>
    <xdr:clientData/>
  </xdr:twoCellAnchor>
  <xdr:twoCellAnchor>
    <xdr:from>
      <xdr:col>2</xdr:col>
      <xdr:colOff>70757</xdr:colOff>
      <xdr:row>196</xdr:row>
      <xdr:rowOff>39914</xdr:rowOff>
    </xdr:from>
    <xdr:to>
      <xdr:col>2</xdr:col>
      <xdr:colOff>1404257</xdr:colOff>
      <xdr:row>196</xdr:row>
      <xdr:rowOff>928753</xdr:rowOff>
    </xdr:to>
    <xdr:pic>
      <xdr:nvPicPr>
        <xdr:cNvPr id="282" name="Slika 281">
          <a:extLst>
            <a:ext uri="{FF2B5EF4-FFF2-40B4-BE49-F238E27FC236}">
              <a16:creationId xmlns:a16="http://schemas.microsoft.com/office/drawing/2014/main" id="{AA128E21-D1B3-419E-9827-38119C08C92B}"/>
            </a:ext>
          </a:extLst>
        </xdr:cNvPr>
        <xdr:cNvPicPr>
          <a:picLocks noChangeAspect="1"/>
        </xdr:cNvPicPr>
      </xdr:nvPicPr>
      <xdr:blipFill>
        <a:blip xmlns:r="http://schemas.openxmlformats.org/officeDocument/2006/relationships" r:embed="rId110" cstate="screen">
          <a:extLst>
            <a:ext uri="{28A0092B-C50C-407E-A947-70E740481C1C}">
              <a14:useLocalDpi xmlns:a14="http://schemas.microsoft.com/office/drawing/2010/main"/>
            </a:ext>
          </a:extLst>
        </a:blip>
        <a:stretch>
          <a:fillRect/>
        </a:stretch>
      </xdr:blipFill>
      <xdr:spPr>
        <a:xfrm>
          <a:off x="963386" y="177727428"/>
          <a:ext cx="1333500" cy="888839"/>
        </a:xfrm>
        <a:prstGeom prst="rect">
          <a:avLst/>
        </a:prstGeom>
      </xdr:spPr>
    </xdr:pic>
    <xdr:clientData/>
  </xdr:twoCellAnchor>
  <xdr:twoCellAnchor>
    <xdr:from>
      <xdr:col>2</xdr:col>
      <xdr:colOff>146958</xdr:colOff>
      <xdr:row>202</xdr:row>
      <xdr:rowOff>13154</xdr:rowOff>
    </xdr:from>
    <xdr:to>
      <xdr:col>2</xdr:col>
      <xdr:colOff>1467499</xdr:colOff>
      <xdr:row>202</xdr:row>
      <xdr:rowOff>892628</xdr:rowOff>
    </xdr:to>
    <xdr:pic>
      <xdr:nvPicPr>
        <xdr:cNvPr id="283" name="Slika 282">
          <a:extLst>
            <a:ext uri="{FF2B5EF4-FFF2-40B4-BE49-F238E27FC236}">
              <a16:creationId xmlns:a16="http://schemas.microsoft.com/office/drawing/2014/main" id="{D97F4CB6-1F76-49A8-A684-EDA7019A6713}"/>
            </a:ext>
          </a:extLst>
        </xdr:cNvPr>
        <xdr:cNvPicPr>
          <a:picLocks noChangeAspect="1"/>
        </xdr:cNvPicPr>
      </xdr:nvPicPr>
      <xdr:blipFill>
        <a:blip xmlns:r="http://schemas.openxmlformats.org/officeDocument/2006/relationships" r:embed="rId111" cstate="screen">
          <a:extLst>
            <a:ext uri="{28A0092B-C50C-407E-A947-70E740481C1C}">
              <a14:useLocalDpi xmlns:a14="http://schemas.microsoft.com/office/drawing/2010/main"/>
            </a:ext>
          </a:extLst>
        </a:blip>
        <a:stretch>
          <a:fillRect/>
        </a:stretch>
      </xdr:blipFill>
      <xdr:spPr>
        <a:xfrm>
          <a:off x="1039587" y="182729868"/>
          <a:ext cx="1320541" cy="879474"/>
        </a:xfrm>
        <a:prstGeom prst="rect">
          <a:avLst/>
        </a:prstGeom>
      </xdr:spPr>
    </xdr:pic>
    <xdr:clientData/>
  </xdr:twoCellAnchor>
  <xdr:twoCellAnchor>
    <xdr:from>
      <xdr:col>2</xdr:col>
      <xdr:colOff>70757</xdr:colOff>
      <xdr:row>205</xdr:row>
      <xdr:rowOff>6803</xdr:rowOff>
    </xdr:from>
    <xdr:to>
      <xdr:col>2</xdr:col>
      <xdr:colOff>1394731</xdr:colOff>
      <xdr:row>205</xdr:row>
      <xdr:rowOff>881242</xdr:rowOff>
    </xdr:to>
    <xdr:pic>
      <xdr:nvPicPr>
        <xdr:cNvPr id="284" name="Slika 283">
          <a:extLst>
            <a:ext uri="{FF2B5EF4-FFF2-40B4-BE49-F238E27FC236}">
              <a16:creationId xmlns:a16="http://schemas.microsoft.com/office/drawing/2014/main" id="{B4E7F183-5377-48BB-9684-794172D0EBCB}"/>
            </a:ext>
          </a:extLst>
        </xdr:cNvPr>
        <xdr:cNvPicPr>
          <a:picLocks noChangeAspect="1"/>
        </xdr:cNvPicPr>
      </xdr:nvPicPr>
      <xdr:blipFill>
        <a:blip xmlns:r="http://schemas.openxmlformats.org/officeDocument/2006/relationships" r:embed="rId112" cstate="screen">
          <a:extLst>
            <a:ext uri="{28A0092B-C50C-407E-A947-70E740481C1C}">
              <a14:useLocalDpi xmlns:a14="http://schemas.microsoft.com/office/drawing/2010/main"/>
            </a:ext>
          </a:extLst>
        </a:blip>
        <a:stretch>
          <a:fillRect/>
        </a:stretch>
      </xdr:blipFill>
      <xdr:spPr>
        <a:xfrm>
          <a:off x="963386" y="186119860"/>
          <a:ext cx="1323974" cy="874439"/>
        </a:xfrm>
        <a:prstGeom prst="rect">
          <a:avLst/>
        </a:prstGeom>
      </xdr:spPr>
    </xdr:pic>
    <xdr:clientData/>
  </xdr:twoCellAnchor>
  <xdr:twoCellAnchor>
    <xdr:from>
      <xdr:col>2</xdr:col>
      <xdr:colOff>190499</xdr:colOff>
      <xdr:row>208</xdr:row>
      <xdr:rowOff>19503</xdr:rowOff>
    </xdr:from>
    <xdr:to>
      <xdr:col>2</xdr:col>
      <xdr:colOff>1352550</xdr:colOff>
      <xdr:row>208</xdr:row>
      <xdr:rowOff>917414</xdr:rowOff>
    </xdr:to>
    <xdr:pic>
      <xdr:nvPicPr>
        <xdr:cNvPr id="285" name="Slika 284">
          <a:extLst>
            <a:ext uri="{FF2B5EF4-FFF2-40B4-BE49-F238E27FC236}">
              <a16:creationId xmlns:a16="http://schemas.microsoft.com/office/drawing/2014/main" id="{D49008CB-F286-49D0-BDE3-6ABAC7AB425D}"/>
            </a:ext>
          </a:extLst>
        </xdr:cNvPr>
        <xdr:cNvPicPr>
          <a:picLocks noChangeAspect="1"/>
        </xdr:cNvPicPr>
      </xdr:nvPicPr>
      <xdr:blipFill rotWithShape="1">
        <a:blip xmlns:r="http://schemas.openxmlformats.org/officeDocument/2006/relationships" r:embed="rId113" cstate="screen">
          <a:extLst>
            <a:ext uri="{28A0092B-C50C-407E-A947-70E740481C1C}">
              <a14:useLocalDpi xmlns:a14="http://schemas.microsoft.com/office/drawing/2010/main"/>
            </a:ext>
          </a:extLst>
        </a:blip>
        <a:srcRect/>
        <a:stretch/>
      </xdr:blipFill>
      <xdr:spPr>
        <a:xfrm>
          <a:off x="1083128" y="188353246"/>
          <a:ext cx="1162051" cy="897911"/>
        </a:xfrm>
        <a:prstGeom prst="rect">
          <a:avLst/>
        </a:prstGeom>
      </xdr:spPr>
    </xdr:pic>
    <xdr:clientData/>
  </xdr:twoCellAnchor>
  <xdr:twoCellAnchor>
    <xdr:from>
      <xdr:col>2</xdr:col>
      <xdr:colOff>141736</xdr:colOff>
      <xdr:row>217</xdr:row>
      <xdr:rowOff>29029</xdr:rowOff>
    </xdr:from>
    <xdr:to>
      <xdr:col>2</xdr:col>
      <xdr:colOff>1372961</xdr:colOff>
      <xdr:row>217</xdr:row>
      <xdr:rowOff>835479</xdr:rowOff>
    </xdr:to>
    <xdr:pic>
      <xdr:nvPicPr>
        <xdr:cNvPr id="286" name="Slika 285">
          <a:extLst>
            <a:ext uri="{FF2B5EF4-FFF2-40B4-BE49-F238E27FC236}">
              <a16:creationId xmlns:a16="http://schemas.microsoft.com/office/drawing/2014/main" id="{D7EA7D86-58C9-4463-9237-289D2759A10C}"/>
            </a:ext>
          </a:extLst>
        </xdr:cNvPr>
        <xdr:cNvPicPr>
          <a:picLocks noChangeAspect="1"/>
        </xdr:cNvPicPr>
      </xdr:nvPicPr>
      <xdr:blipFill>
        <a:blip xmlns:r="http://schemas.openxmlformats.org/officeDocument/2006/relationships" r:embed="rId114" cstate="screen">
          <a:extLst>
            <a:ext uri="{28A0092B-C50C-407E-A947-70E740481C1C}">
              <a14:useLocalDpi xmlns:a14="http://schemas.microsoft.com/office/drawing/2010/main"/>
            </a:ext>
          </a:extLst>
        </a:blip>
        <a:stretch>
          <a:fillRect/>
        </a:stretch>
      </xdr:blipFill>
      <xdr:spPr>
        <a:xfrm>
          <a:off x="1034365" y="196788315"/>
          <a:ext cx="1231225" cy="806450"/>
        </a:xfrm>
        <a:prstGeom prst="rect">
          <a:avLst/>
        </a:prstGeom>
      </xdr:spPr>
    </xdr:pic>
    <xdr:clientData/>
  </xdr:twoCellAnchor>
  <xdr:twoCellAnchor>
    <xdr:from>
      <xdr:col>2</xdr:col>
      <xdr:colOff>120384</xdr:colOff>
      <xdr:row>226</xdr:row>
      <xdr:rowOff>29030</xdr:rowOff>
    </xdr:from>
    <xdr:to>
      <xdr:col>2</xdr:col>
      <xdr:colOff>1447800</xdr:colOff>
      <xdr:row>226</xdr:row>
      <xdr:rowOff>883104</xdr:rowOff>
    </xdr:to>
    <xdr:pic>
      <xdr:nvPicPr>
        <xdr:cNvPr id="287" name="Slika 286">
          <a:extLst>
            <a:ext uri="{FF2B5EF4-FFF2-40B4-BE49-F238E27FC236}">
              <a16:creationId xmlns:a16="http://schemas.microsoft.com/office/drawing/2014/main" id="{012BB96B-FE10-40EC-8438-C42B75871667}"/>
            </a:ext>
          </a:extLst>
        </xdr:cNvPr>
        <xdr:cNvPicPr>
          <a:picLocks noChangeAspect="1"/>
        </xdr:cNvPicPr>
      </xdr:nvPicPr>
      <xdr:blipFill rotWithShape="1">
        <a:blip xmlns:r="http://schemas.openxmlformats.org/officeDocument/2006/relationships" r:embed="rId115" cstate="screen">
          <a:extLst>
            <a:ext uri="{28A0092B-C50C-407E-A947-70E740481C1C}">
              <a14:useLocalDpi xmlns:a14="http://schemas.microsoft.com/office/drawing/2010/main"/>
            </a:ext>
          </a:extLst>
        </a:blip>
        <a:srcRect/>
        <a:stretch/>
      </xdr:blipFill>
      <xdr:spPr>
        <a:xfrm>
          <a:off x="1013013" y="205801687"/>
          <a:ext cx="1327416" cy="854074"/>
        </a:xfrm>
        <a:prstGeom prst="rect">
          <a:avLst/>
        </a:prstGeom>
      </xdr:spPr>
    </xdr:pic>
    <xdr:clientData/>
  </xdr:twoCellAnchor>
  <xdr:twoCellAnchor>
    <xdr:from>
      <xdr:col>1</xdr:col>
      <xdr:colOff>269421</xdr:colOff>
      <xdr:row>229</xdr:row>
      <xdr:rowOff>61231</xdr:rowOff>
    </xdr:from>
    <xdr:to>
      <xdr:col>2</xdr:col>
      <xdr:colOff>1483178</xdr:colOff>
      <xdr:row>229</xdr:row>
      <xdr:rowOff>837951</xdr:rowOff>
    </xdr:to>
    <xdr:pic>
      <xdr:nvPicPr>
        <xdr:cNvPr id="288" name="Slika 287">
          <a:extLst>
            <a:ext uri="{FF2B5EF4-FFF2-40B4-BE49-F238E27FC236}">
              <a16:creationId xmlns:a16="http://schemas.microsoft.com/office/drawing/2014/main" id="{DC1300E9-D318-47ED-A4AF-BEA33E04EE57}"/>
            </a:ext>
          </a:extLst>
        </xdr:cNvPr>
        <xdr:cNvPicPr>
          <a:picLocks noChangeAspect="1"/>
        </xdr:cNvPicPr>
      </xdr:nvPicPr>
      <xdr:blipFill rotWithShape="1">
        <a:blip xmlns:r="http://schemas.openxmlformats.org/officeDocument/2006/relationships" r:embed="rId116" cstate="screen">
          <a:extLst>
            <a:ext uri="{28A0092B-C50C-407E-A947-70E740481C1C}">
              <a14:useLocalDpi xmlns:a14="http://schemas.microsoft.com/office/drawing/2010/main"/>
            </a:ext>
          </a:extLst>
        </a:blip>
        <a:srcRect/>
        <a:stretch/>
      </xdr:blipFill>
      <xdr:spPr>
        <a:xfrm>
          <a:off x="889907" y="208642402"/>
          <a:ext cx="1485900" cy="776720"/>
        </a:xfrm>
        <a:prstGeom prst="rect">
          <a:avLst/>
        </a:prstGeom>
      </xdr:spPr>
    </xdr:pic>
    <xdr:clientData/>
  </xdr:twoCellAnchor>
  <xdr:twoCellAnchor>
    <xdr:from>
      <xdr:col>2</xdr:col>
      <xdr:colOff>12700</xdr:colOff>
      <xdr:row>232</xdr:row>
      <xdr:rowOff>69396</xdr:rowOff>
    </xdr:from>
    <xdr:to>
      <xdr:col>2</xdr:col>
      <xdr:colOff>1533525</xdr:colOff>
      <xdr:row>232</xdr:row>
      <xdr:rowOff>869676</xdr:rowOff>
    </xdr:to>
    <xdr:pic>
      <xdr:nvPicPr>
        <xdr:cNvPr id="289" name="Slika 288">
          <a:extLst>
            <a:ext uri="{FF2B5EF4-FFF2-40B4-BE49-F238E27FC236}">
              <a16:creationId xmlns:a16="http://schemas.microsoft.com/office/drawing/2014/main" id="{DA15851C-08A6-4609-851C-51FF87F1946C}"/>
            </a:ext>
          </a:extLst>
        </xdr:cNvPr>
        <xdr:cNvPicPr>
          <a:picLocks noChangeAspect="1"/>
        </xdr:cNvPicPr>
      </xdr:nvPicPr>
      <xdr:blipFill rotWithShape="1">
        <a:blip xmlns:r="http://schemas.openxmlformats.org/officeDocument/2006/relationships" r:embed="rId117" cstate="screen">
          <a:extLst>
            <a:ext uri="{28A0092B-C50C-407E-A947-70E740481C1C}">
              <a14:useLocalDpi xmlns:a14="http://schemas.microsoft.com/office/drawing/2010/main"/>
            </a:ext>
          </a:extLst>
        </a:blip>
        <a:srcRect/>
        <a:stretch/>
      </xdr:blipFill>
      <xdr:spPr>
        <a:xfrm>
          <a:off x="905329" y="211459082"/>
          <a:ext cx="1520825" cy="800280"/>
        </a:xfrm>
        <a:prstGeom prst="rect">
          <a:avLst/>
        </a:prstGeom>
      </xdr:spPr>
    </xdr:pic>
    <xdr:clientData/>
  </xdr:twoCellAnchor>
  <xdr:twoCellAnchor>
    <xdr:from>
      <xdr:col>1</xdr:col>
      <xdr:colOff>250371</xdr:colOff>
      <xdr:row>260</xdr:row>
      <xdr:rowOff>31295</xdr:rowOff>
    </xdr:from>
    <xdr:to>
      <xdr:col>2</xdr:col>
      <xdr:colOff>1498641</xdr:colOff>
      <xdr:row>260</xdr:row>
      <xdr:rowOff>793295</xdr:rowOff>
    </xdr:to>
    <xdr:pic>
      <xdr:nvPicPr>
        <xdr:cNvPr id="290" name="Slika 289">
          <a:extLst>
            <a:ext uri="{FF2B5EF4-FFF2-40B4-BE49-F238E27FC236}">
              <a16:creationId xmlns:a16="http://schemas.microsoft.com/office/drawing/2014/main" id="{2E7CDD69-7C9A-4FB2-8970-8A8B887394F6}"/>
            </a:ext>
          </a:extLst>
        </xdr:cNvPr>
        <xdr:cNvPicPr>
          <a:picLocks noChangeAspect="1"/>
        </xdr:cNvPicPr>
      </xdr:nvPicPr>
      <xdr:blipFill rotWithShape="1">
        <a:blip xmlns:r="http://schemas.openxmlformats.org/officeDocument/2006/relationships" r:embed="rId118" cstate="screen">
          <a:extLst>
            <a:ext uri="{28A0092B-C50C-407E-A947-70E740481C1C}">
              <a14:useLocalDpi xmlns:a14="http://schemas.microsoft.com/office/drawing/2010/main"/>
            </a:ext>
          </a:extLst>
        </a:blip>
        <a:srcRect/>
        <a:stretch/>
      </xdr:blipFill>
      <xdr:spPr>
        <a:xfrm>
          <a:off x="870857" y="237307209"/>
          <a:ext cx="1520413" cy="762000"/>
        </a:xfrm>
        <a:prstGeom prst="rect">
          <a:avLst/>
        </a:prstGeom>
      </xdr:spPr>
    </xdr:pic>
    <xdr:clientData/>
  </xdr:twoCellAnchor>
  <xdr:twoCellAnchor>
    <xdr:from>
      <xdr:col>2</xdr:col>
      <xdr:colOff>197302</xdr:colOff>
      <xdr:row>269</xdr:row>
      <xdr:rowOff>29028</xdr:rowOff>
    </xdr:from>
    <xdr:to>
      <xdr:col>2</xdr:col>
      <xdr:colOff>1412924</xdr:colOff>
      <xdr:row>269</xdr:row>
      <xdr:rowOff>837383</xdr:rowOff>
    </xdr:to>
    <xdr:pic>
      <xdr:nvPicPr>
        <xdr:cNvPr id="291" name="Slika 290">
          <a:extLst>
            <a:ext uri="{FF2B5EF4-FFF2-40B4-BE49-F238E27FC236}">
              <a16:creationId xmlns:a16="http://schemas.microsoft.com/office/drawing/2014/main" id="{6755093D-2505-46F4-9D5D-C66F425D0B2B}"/>
            </a:ext>
          </a:extLst>
        </xdr:cNvPr>
        <xdr:cNvPicPr>
          <a:picLocks noChangeAspect="1"/>
        </xdr:cNvPicPr>
      </xdr:nvPicPr>
      <xdr:blipFill>
        <a:blip xmlns:r="http://schemas.openxmlformats.org/officeDocument/2006/relationships" r:embed="rId119" cstate="screen">
          <a:extLst>
            <a:ext uri="{28A0092B-C50C-407E-A947-70E740481C1C}">
              <a14:useLocalDpi xmlns:a14="http://schemas.microsoft.com/office/drawing/2010/main"/>
            </a:ext>
          </a:extLst>
        </a:blip>
        <a:stretch>
          <a:fillRect/>
        </a:stretch>
      </xdr:blipFill>
      <xdr:spPr>
        <a:xfrm>
          <a:off x="1089931" y="245044685"/>
          <a:ext cx="1215622" cy="815975"/>
        </a:xfrm>
        <a:prstGeom prst="rect">
          <a:avLst/>
        </a:prstGeom>
      </xdr:spPr>
    </xdr:pic>
    <xdr:clientData/>
  </xdr:twoCellAnchor>
  <xdr:twoCellAnchor>
    <xdr:from>
      <xdr:col>2</xdr:col>
      <xdr:colOff>130627</xdr:colOff>
      <xdr:row>272</xdr:row>
      <xdr:rowOff>25400</xdr:rowOff>
    </xdr:from>
    <xdr:to>
      <xdr:col>2</xdr:col>
      <xdr:colOff>1295399</xdr:colOff>
      <xdr:row>272</xdr:row>
      <xdr:rowOff>923925</xdr:rowOff>
    </xdr:to>
    <xdr:pic>
      <xdr:nvPicPr>
        <xdr:cNvPr id="292" name="Slika 291">
          <a:extLst>
            <a:ext uri="{FF2B5EF4-FFF2-40B4-BE49-F238E27FC236}">
              <a16:creationId xmlns:a16="http://schemas.microsoft.com/office/drawing/2014/main" id="{7F8FFC0D-BC50-41C6-ACEC-F323001D2FE7}"/>
            </a:ext>
          </a:extLst>
        </xdr:cNvPr>
        <xdr:cNvPicPr>
          <a:picLocks noChangeAspect="1"/>
        </xdr:cNvPicPr>
      </xdr:nvPicPr>
      <xdr:blipFill rotWithShape="1">
        <a:blip xmlns:r="http://schemas.openxmlformats.org/officeDocument/2006/relationships" r:embed="rId120" cstate="screen">
          <a:extLst>
            <a:ext uri="{28A0092B-C50C-407E-A947-70E740481C1C}">
              <a14:useLocalDpi xmlns:a14="http://schemas.microsoft.com/office/drawing/2010/main"/>
            </a:ext>
          </a:extLst>
        </a:blip>
        <a:srcRect/>
        <a:stretch/>
      </xdr:blipFill>
      <xdr:spPr>
        <a:xfrm>
          <a:off x="1023256" y="248535371"/>
          <a:ext cx="1164772" cy="898525"/>
        </a:xfrm>
        <a:prstGeom prst="rect">
          <a:avLst/>
        </a:prstGeom>
      </xdr:spPr>
    </xdr:pic>
    <xdr:clientData/>
  </xdr:twoCellAnchor>
  <xdr:twoCellAnchor>
    <xdr:from>
      <xdr:col>2</xdr:col>
      <xdr:colOff>141512</xdr:colOff>
      <xdr:row>275</xdr:row>
      <xdr:rowOff>36287</xdr:rowOff>
    </xdr:from>
    <xdr:to>
      <xdr:col>2</xdr:col>
      <xdr:colOff>1317170</xdr:colOff>
      <xdr:row>275</xdr:row>
      <xdr:rowOff>915686</xdr:rowOff>
    </xdr:to>
    <xdr:pic>
      <xdr:nvPicPr>
        <xdr:cNvPr id="293" name="Slika 292">
          <a:extLst>
            <a:ext uri="{FF2B5EF4-FFF2-40B4-BE49-F238E27FC236}">
              <a16:creationId xmlns:a16="http://schemas.microsoft.com/office/drawing/2014/main" id="{B6D7E6DB-FDCC-4910-B025-82026DBB166E}"/>
            </a:ext>
          </a:extLst>
        </xdr:cNvPr>
        <xdr:cNvPicPr>
          <a:picLocks noChangeAspect="1"/>
        </xdr:cNvPicPr>
      </xdr:nvPicPr>
      <xdr:blipFill rotWithShape="1">
        <a:blip xmlns:r="http://schemas.openxmlformats.org/officeDocument/2006/relationships" r:embed="rId121" cstate="screen">
          <a:extLst>
            <a:ext uri="{28A0092B-C50C-407E-A947-70E740481C1C}">
              <a14:useLocalDpi xmlns:a14="http://schemas.microsoft.com/office/drawing/2010/main"/>
            </a:ext>
          </a:extLst>
        </a:blip>
        <a:srcRect/>
        <a:stretch/>
      </xdr:blipFill>
      <xdr:spPr>
        <a:xfrm>
          <a:off x="1034141" y="250668973"/>
          <a:ext cx="1175658" cy="879399"/>
        </a:xfrm>
        <a:prstGeom prst="rect">
          <a:avLst/>
        </a:prstGeom>
      </xdr:spPr>
    </xdr:pic>
    <xdr:clientData/>
  </xdr:twoCellAnchor>
  <xdr:twoCellAnchor>
    <xdr:from>
      <xdr:col>2</xdr:col>
      <xdr:colOff>119741</xdr:colOff>
      <xdr:row>278</xdr:row>
      <xdr:rowOff>30390</xdr:rowOff>
    </xdr:from>
    <xdr:to>
      <xdr:col>2</xdr:col>
      <xdr:colOff>1284513</xdr:colOff>
      <xdr:row>278</xdr:row>
      <xdr:rowOff>903514</xdr:rowOff>
    </xdr:to>
    <xdr:pic>
      <xdr:nvPicPr>
        <xdr:cNvPr id="294" name="Slika 293">
          <a:extLst>
            <a:ext uri="{FF2B5EF4-FFF2-40B4-BE49-F238E27FC236}">
              <a16:creationId xmlns:a16="http://schemas.microsoft.com/office/drawing/2014/main" id="{3092C2F1-DECA-4853-B5F5-6F906B6C2392}"/>
            </a:ext>
          </a:extLst>
        </xdr:cNvPr>
        <xdr:cNvPicPr>
          <a:picLocks noChangeAspect="1"/>
        </xdr:cNvPicPr>
      </xdr:nvPicPr>
      <xdr:blipFill rotWithShape="1">
        <a:blip xmlns:r="http://schemas.openxmlformats.org/officeDocument/2006/relationships" r:embed="rId122" cstate="screen">
          <a:extLst>
            <a:ext uri="{28A0092B-C50C-407E-A947-70E740481C1C}">
              <a14:useLocalDpi xmlns:a14="http://schemas.microsoft.com/office/drawing/2010/main"/>
            </a:ext>
          </a:extLst>
        </a:blip>
        <a:srcRect/>
        <a:stretch/>
      </xdr:blipFill>
      <xdr:spPr>
        <a:xfrm>
          <a:off x="1012370" y="254157390"/>
          <a:ext cx="1164772" cy="873124"/>
        </a:xfrm>
        <a:prstGeom prst="rect">
          <a:avLst/>
        </a:prstGeom>
      </xdr:spPr>
    </xdr:pic>
    <xdr:clientData/>
  </xdr:twoCellAnchor>
  <xdr:twoCellAnchor>
    <xdr:from>
      <xdr:col>2</xdr:col>
      <xdr:colOff>185057</xdr:colOff>
      <xdr:row>281</xdr:row>
      <xdr:rowOff>50802</xdr:rowOff>
    </xdr:from>
    <xdr:to>
      <xdr:col>2</xdr:col>
      <xdr:colOff>1284514</xdr:colOff>
      <xdr:row>281</xdr:row>
      <xdr:rowOff>904875</xdr:rowOff>
    </xdr:to>
    <xdr:pic>
      <xdr:nvPicPr>
        <xdr:cNvPr id="295" name="Slika 294">
          <a:extLst>
            <a:ext uri="{FF2B5EF4-FFF2-40B4-BE49-F238E27FC236}">
              <a16:creationId xmlns:a16="http://schemas.microsoft.com/office/drawing/2014/main" id="{FA9E9A3B-D553-4842-B3C5-A9B57816DCD6}"/>
            </a:ext>
          </a:extLst>
        </xdr:cNvPr>
        <xdr:cNvPicPr>
          <a:picLocks noChangeAspect="1"/>
        </xdr:cNvPicPr>
      </xdr:nvPicPr>
      <xdr:blipFill rotWithShape="1">
        <a:blip xmlns:r="http://schemas.openxmlformats.org/officeDocument/2006/relationships" r:embed="rId123" cstate="screen">
          <a:extLst>
            <a:ext uri="{28A0092B-C50C-407E-A947-70E740481C1C}">
              <a14:useLocalDpi xmlns:a14="http://schemas.microsoft.com/office/drawing/2010/main"/>
            </a:ext>
          </a:extLst>
        </a:blip>
        <a:srcRect/>
        <a:stretch/>
      </xdr:blipFill>
      <xdr:spPr>
        <a:xfrm>
          <a:off x="1077686" y="256300516"/>
          <a:ext cx="1099457" cy="854073"/>
        </a:xfrm>
        <a:prstGeom prst="rect">
          <a:avLst/>
        </a:prstGeom>
      </xdr:spPr>
    </xdr:pic>
    <xdr:clientData/>
  </xdr:twoCellAnchor>
  <xdr:twoCellAnchor>
    <xdr:from>
      <xdr:col>2</xdr:col>
      <xdr:colOff>206830</xdr:colOff>
      <xdr:row>284</xdr:row>
      <xdr:rowOff>12700</xdr:rowOff>
    </xdr:from>
    <xdr:to>
      <xdr:col>2</xdr:col>
      <xdr:colOff>1306288</xdr:colOff>
      <xdr:row>284</xdr:row>
      <xdr:rowOff>923925</xdr:rowOff>
    </xdr:to>
    <xdr:pic>
      <xdr:nvPicPr>
        <xdr:cNvPr id="296" name="Slika 295">
          <a:extLst>
            <a:ext uri="{FF2B5EF4-FFF2-40B4-BE49-F238E27FC236}">
              <a16:creationId xmlns:a16="http://schemas.microsoft.com/office/drawing/2014/main" id="{365AA3D1-2609-4EE3-AB9D-D09E358B704C}"/>
            </a:ext>
          </a:extLst>
        </xdr:cNvPr>
        <xdr:cNvPicPr>
          <a:picLocks noChangeAspect="1"/>
        </xdr:cNvPicPr>
      </xdr:nvPicPr>
      <xdr:blipFill rotWithShape="1">
        <a:blip xmlns:r="http://schemas.openxmlformats.org/officeDocument/2006/relationships" r:embed="rId124" cstate="screen">
          <a:extLst>
            <a:ext uri="{28A0092B-C50C-407E-A947-70E740481C1C}">
              <a14:useLocalDpi xmlns:a14="http://schemas.microsoft.com/office/drawing/2010/main"/>
            </a:ext>
          </a:extLst>
        </a:blip>
        <a:srcRect/>
        <a:stretch/>
      </xdr:blipFill>
      <xdr:spPr>
        <a:xfrm>
          <a:off x="1099459" y="259070929"/>
          <a:ext cx="1099458" cy="911225"/>
        </a:xfrm>
        <a:prstGeom prst="rect">
          <a:avLst/>
        </a:prstGeom>
      </xdr:spPr>
    </xdr:pic>
    <xdr:clientData/>
  </xdr:twoCellAnchor>
  <xdr:twoCellAnchor>
    <xdr:from>
      <xdr:col>2</xdr:col>
      <xdr:colOff>142529</xdr:colOff>
      <xdr:row>287</xdr:row>
      <xdr:rowOff>47625</xdr:rowOff>
    </xdr:from>
    <xdr:to>
      <xdr:col>2</xdr:col>
      <xdr:colOff>1417050</xdr:colOff>
      <xdr:row>287</xdr:row>
      <xdr:rowOff>904875</xdr:rowOff>
    </xdr:to>
    <xdr:pic>
      <xdr:nvPicPr>
        <xdr:cNvPr id="297" name="Slika 296">
          <a:extLst>
            <a:ext uri="{FF2B5EF4-FFF2-40B4-BE49-F238E27FC236}">
              <a16:creationId xmlns:a16="http://schemas.microsoft.com/office/drawing/2014/main" id="{769DC4FF-BF7C-42DA-9B88-FC8A1571341E}"/>
            </a:ext>
          </a:extLst>
        </xdr:cNvPr>
        <xdr:cNvPicPr>
          <a:picLocks noChangeAspect="1"/>
        </xdr:cNvPicPr>
      </xdr:nvPicPr>
      <xdr:blipFill>
        <a:blip xmlns:r="http://schemas.openxmlformats.org/officeDocument/2006/relationships" r:embed="rId125" cstate="screen">
          <a:extLst>
            <a:ext uri="{28A0092B-C50C-407E-A947-70E740481C1C}">
              <a14:useLocalDpi xmlns:a14="http://schemas.microsoft.com/office/drawing/2010/main"/>
            </a:ext>
          </a:extLst>
        </a:blip>
        <a:stretch>
          <a:fillRect/>
        </a:stretch>
      </xdr:blipFill>
      <xdr:spPr>
        <a:xfrm>
          <a:off x="1035158" y="261914368"/>
          <a:ext cx="1274521" cy="857250"/>
        </a:xfrm>
        <a:prstGeom prst="rect">
          <a:avLst/>
        </a:prstGeom>
      </xdr:spPr>
    </xdr:pic>
    <xdr:clientData/>
  </xdr:twoCellAnchor>
  <xdr:twoCellAnchor>
    <xdr:from>
      <xdr:col>2</xdr:col>
      <xdr:colOff>77559</xdr:colOff>
      <xdr:row>291</xdr:row>
      <xdr:rowOff>50801</xdr:rowOff>
    </xdr:from>
    <xdr:to>
      <xdr:col>2</xdr:col>
      <xdr:colOff>1380260</xdr:colOff>
      <xdr:row>292</xdr:row>
      <xdr:rowOff>1</xdr:rowOff>
    </xdr:to>
    <xdr:pic>
      <xdr:nvPicPr>
        <xdr:cNvPr id="298" name="Slika 297">
          <a:extLst>
            <a:ext uri="{FF2B5EF4-FFF2-40B4-BE49-F238E27FC236}">
              <a16:creationId xmlns:a16="http://schemas.microsoft.com/office/drawing/2014/main" id="{BF502173-045A-4BCE-9433-6A35722CE27D}"/>
            </a:ext>
          </a:extLst>
        </xdr:cNvPr>
        <xdr:cNvPicPr>
          <a:picLocks noChangeAspect="1"/>
        </xdr:cNvPicPr>
      </xdr:nvPicPr>
      <xdr:blipFill>
        <a:blip xmlns:r="http://schemas.openxmlformats.org/officeDocument/2006/relationships" r:embed="rId126" cstate="screen">
          <a:extLst>
            <a:ext uri="{28A0092B-C50C-407E-A947-70E740481C1C}">
              <a14:useLocalDpi xmlns:a14="http://schemas.microsoft.com/office/drawing/2010/main"/>
            </a:ext>
          </a:extLst>
        </a:blip>
        <a:stretch>
          <a:fillRect/>
        </a:stretch>
      </xdr:blipFill>
      <xdr:spPr>
        <a:xfrm>
          <a:off x="970188" y="266021458"/>
          <a:ext cx="1302701" cy="885371"/>
        </a:xfrm>
        <a:prstGeom prst="rect">
          <a:avLst/>
        </a:prstGeom>
      </xdr:spPr>
    </xdr:pic>
    <xdr:clientData/>
  </xdr:twoCellAnchor>
  <xdr:twoCellAnchor>
    <xdr:from>
      <xdr:col>2</xdr:col>
      <xdr:colOff>79295</xdr:colOff>
      <xdr:row>294</xdr:row>
      <xdr:rowOff>38101</xdr:rowOff>
    </xdr:from>
    <xdr:to>
      <xdr:col>2</xdr:col>
      <xdr:colOff>1359350</xdr:colOff>
      <xdr:row>294</xdr:row>
      <xdr:rowOff>895350</xdr:rowOff>
    </xdr:to>
    <xdr:pic>
      <xdr:nvPicPr>
        <xdr:cNvPr id="299" name="Slika 298">
          <a:extLst>
            <a:ext uri="{FF2B5EF4-FFF2-40B4-BE49-F238E27FC236}">
              <a16:creationId xmlns:a16="http://schemas.microsoft.com/office/drawing/2014/main" id="{05AC8A44-2FDE-4A0E-ACD5-E0B8B45FBBCA}"/>
            </a:ext>
          </a:extLst>
        </xdr:cNvPr>
        <xdr:cNvPicPr>
          <a:picLocks noChangeAspect="1"/>
        </xdr:cNvPicPr>
      </xdr:nvPicPr>
      <xdr:blipFill>
        <a:blip xmlns:r="http://schemas.openxmlformats.org/officeDocument/2006/relationships" r:embed="rId127" cstate="screen">
          <a:extLst>
            <a:ext uri="{28A0092B-C50C-407E-A947-70E740481C1C}">
              <a14:useLocalDpi xmlns:a14="http://schemas.microsoft.com/office/drawing/2010/main"/>
            </a:ext>
          </a:extLst>
        </a:blip>
        <a:stretch>
          <a:fillRect/>
        </a:stretch>
      </xdr:blipFill>
      <xdr:spPr>
        <a:xfrm>
          <a:off x="971924" y="268817272"/>
          <a:ext cx="1280055" cy="857249"/>
        </a:xfrm>
        <a:prstGeom prst="rect">
          <a:avLst/>
        </a:prstGeom>
      </xdr:spPr>
    </xdr:pic>
    <xdr:clientData/>
  </xdr:twoCellAnchor>
  <xdr:twoCellAnchor>
    <xdr:from>
      <xdr:col>2</xdr:col>
      <xdr:colOff>54427</xdr:colOff>
      <xdr:row>297</xdr:row>
      <xdr:rowOff>25401</xdr:rowOff>
    </xdr:from>
    <xdr:to>
      <xdr:col>2</xdr:col>
      <xdr:colOff>1446691</xdr:colOff>
      <xdr:row>298</xdr:row>
      <xdr:rowOff>19050</xdr:rowOff>
    </xdr:to>
    <xdr:pic>
      <xdr:nvPicPr>
        <xdr:cNvPr id="300" name="Slika 299">
          <a:extLst>
            <a:ext uri="{FF2B5EF4-FFF2-40B4-BE49-F238E27FC236}">
              <a16:creationId xmlns:a16="http://schemas.microsoft.com/office/drawing/2014/main" id="{3223491A-BC47-4914-A322-E50294003054}"/>
            </a:ext>
          </a:extLst>
        </xdr:cNvPr>
        <xdr:cNvPicPr>
          <a:picLocks noChangeAspect="1"/>
        </xdr:cNvPicPr>
      </xdr:nvPicPr>
      <xdr:blipFill>
        <a:blip xmlns:r="http://schemas.openxmlformats.org/officeDocument/2006/relationships" r:embed="rId128" cstate="screen">
          <a:extLst>
            <a:ext uri="{28A0092B-C50C-407E-A947-70E740481C1C}">
              <a14:useLocalDpi xmlns:a14="http://schemas.microsoft.com/office/drawing/2010/main"/>
            </a:ext>
          </a:extLst>
        </a:blip>
        <a:stretch>
          <a:fillRect/>
        </a:stretch>
      </xdr:blipFill>
      <xdr:spPr>
        <a:xfrm>
          <a:off x="947056" y="271613087"/>
          <a:ext cx="1392264" cy="929821"/>
        </a:xfrm>
        <a:prstGeom prst="rect">
          <a:avLst/>
        </a:prstGeom>
      </xdr:spPr>
    </xdr:pic>
    <xdr:clientData/>
  </xdr:twoCellAnchor>
  <xdr:twoCellAnchor>
    <xdr:from>
      <xdr:col>2</xdr:col>
      <xdr:colOff>61909</xdr:colOff>
      <xdr:row>300</xdr:row>
      <xdr:rowOff>47626</xdr:rowOff>
    </xdr:from>
    <xdr:to>
      <xdr:col>2</xdr:col>
      <xdr:colOff>1495422</xdr:colOff>
      <xdr:row>300</xdr:row>
      <xdr:rowOff>847726</xdr:rowOff>
    </xdr:to>
    <xdr:pic>
      <xdr:nvPicPr>
        <xdr:cNvPr id="301" name="Slika 300">
          <a:extLst>
            <a:ext uri="{FF2B5EF4-FFF2-40B4-BE49-F238E27FC236}">
              <a16:creationId xmlns:a16="http://schemas.microsoft.com/office/drawing/2014/main" id="{9F72436E-AC96-455F-976E-FBDE5533212F}"/>
            </a:ext>
          </a:extLst>
        </xdr:cNvPr>
        <xdr:cNvPicPr>
          <a:picLocks noChangeAspect="1"/>
        </xdr:cNvPicPr>
      </xdr:nvPicPr>
      <xdr:blipFill rotWithShape="1">
        <a:blip xmlns:r="http://schemas.openxmlformats.org/officeDocument/2006/relationships" r:embed="rId129" cstate="screen">
          <a:extLst>
            <a:ext uri="{28A0092B-C50C-407E-A947-70E740481C1C}">
              <a14:useLocalDpi xmlns:a14="http://schemas.microsoft.com/office/drawing/2010/main"/>
            </a:ext>
          </a:extLst>
        </a:blip>
        <a:srcRect/>
        <a:stretch/>
      </xdr:blipFill>
      <xdr:spPr>
        <a:xfrm>
          <a:off x="954538" y="274443826"/>
          <a:ext cx="1433513" cy="800100"/>
        </a:xfrm>
        <a:prstGeom prst="rect">
          <a:avLst/>
        </a:prstGeom>
      </xdr:spPr>
    </xdr:pic>
    <xdr:clientData/>
  </xdr:twoCellAnchor>
  <xdr:twoCellAnchor>
    <xdr:from>
      <xdr:col>1</xdr:col>
      <xdr:colOff>242749</xdr:colOff>
      <xdr:row>303</xdr:row>
      <xdr:rowOff>133352</xdr:rowOff>
    </xdr:from>
    <xdr:to>
      <xdr:col>2</xdr:col>
      <xdr:colOff>1526537</xdr:colOff>
      <xdr:row>303</xdr:row>
      <xdr:rowOff>768517</xdr:rowOff>
    </xdr:to>
    <xdr:pic>
      <xdr:nvPicPr>
        <xdr:cNvPr id="302" name="Slika 301">
          <a:extLst>
            <a:ext uri="{FF2B5EF4-FFF2-40B4-BE49-F238E27FC236}">
              <a16:creationId xmlns:a16="http://schemas.microsoft.com/office/drawing/2014/main" id="{C5CEA4A4-AD7B-40F3-8613-DE82910240AC}"/>
            </a:ext>
          </a:extLst>
        </xdr:cNvPr>
        <xdr:cNvPicPr>
          <a:picLocks noChangeAspect="1"/>
        </xdr:cNvPicPr>
      </xdr:nvPicPr>
      <xdr:blipFill rotWithShape="1">
        <a:blip xmlns:r="http://schemas.openxmlformats.org/officeDocument/2006/relationships" r:embed="rId130" cstate="screen">
          <a:extLst>
            <a:ext uri="{28A0092B-C50C-407E-A947-70E740481C1C}">
              <a14:useLocalDpi xmlns:a14="http://schemas.microsoft.com/office/drawing/2010/main"/>
            </a:ext>
          </a:extLst>
        </a:blip>
        <a:srcRect/>
        <a:stretch/>
      </xdr:blipFill>
      <xdr:spPr>
        <a:xfrm>
          <a:off x="863235" y="277338066"/>
          <a:ext cx="1555931" cy="635165"/>
        </a:xfrm>
        <a:prstGeom prst="rect">
          <a:avLst/>
        </a:prstGeom>
      </xdr:spPr>
    </xdr:pic>
    <xdr:clientData/>
  </xdr:twoCellAnchor>
  <xdr:twoCellAnchor>
    <xdr:from>
      <xdr:col>2</xdr:col>
      <xdr:colOff>137433</xdr:colOff>
      <xdr:row>312</xdr:row>
      <xdr:rowOff>50800</xdr:rowOff>
    </xdr:from>
    <xdr:to>
      <xdr:col>2</xdr:col>
      <xdr:colOff>1414418</xdr:colOff>
      <xdr:row>312</xdr:row>
      <xdr:rowOff>902211</xdr:rowOff>
    </xdr:to>
    <xdr:pic>
      <xdr:nvPicPr>
        <xdr:cNvPr id="303" name="Slika 302">
          <a:extLst>
            <a:ext uri="{FF2B5EF4-FFF2-40B4-BE49-F238E27FC236}">
              <a16:creationId xmlns:a16="http://schemas.microsoft.com/office/drawing/2014/main" id="{30629FC5-F2CF-4ADB-A2B9-D5376B959C9D}"/>
            </a:ext>
          </a:extLst>
        </xdr:cNvPr>
        <xdr:cNvPicPr>
          <a:picLocks noChangeAspect="1"/>
        </xdr:cNvPicPr>
      </xdr:nvPicPr>
      <xdr:blipFill>
        <a:blip xmlns:r="http://schemas.openxmlformats.org/officeDocument/2006/relationships" r:embed="rId131" cstate="screen">
          <a:extLst>
            <a:ext uri="{28A0092B-C50C-407E-A947-70E740481C1C}">
              <a14:useLocalDpi xmlns:a14="http://schemas.microsoft.com/office/drawing/2010/main"/>
            </a:ext>
          </a:extLst>
        </a:blip>
        <a:stretch>
          <a:fillRect/>
        </a:stretch>
      </xdr:blipFill>
      <xdr:spPr>
        <a:xfrm>
          <a:off x="1030062" y="284897286"/>
          <a:ext cx="1276985" cy="851411"/>
        </a:xfrm>
        <a:prstGeom prst="rect">
          <a:avLst/>
        </a:prstGeom>
      </xdr:spPr>
    </xdr:pic>
    <xdr:clientData/>
  </xdr:twoCellAnchor>
  <xdr:twoCellAnchor>
    <xdr:from>
      <xdr:col>2</xdr:col>
      <xdr:colOff>122461</xdr:colOff>
      <xdr:row>331</xdr:row>
      <xdr:rowOff>76200</xdr:rowOff>
    </xdr:from>
    <xdr:to>
      <xdr:col>2</xdr:col>
      <xdr:colOff>1296576</xdr:colOff>
      <xdr:row>331</xdr:row>
      <xdr:rowOff>861762</xdr:rowOff>
    </xdr:to>
    <xdr:pic>
      <xdr:nvPicPr>
        <xdr:cNvPr id="304" name="Slika 303">
          <a:extLst>
            <a:ext uri="{FF2B5EF4-FFF2-40B4-BE49-F238E27FC236}">
              <a16:creationId xmlns:a16="http://schemas.microsoft.com/office/drawing/2014/main" id="{E4154720-CE0E-4215-A391-BA6588A8A55F}"/>
            </a:ext>
          </a:extLst>
        </xdr:cNvPr>
        <xdr:cNvPicPr>
          <a:picLocks noChangeAspect="1"/>
        </xdr:cNvPicPr>
      </xdr:nvPicPr>
      <xdr:blipFill>
        <a:blip xmlns:r="http://schemas.openxmlformats.org/officeDocument/2006/relationships" r:embed="rId132" cstate="screen">
          <a:extLst>
            <a:ext uri="{28A0092B-C50C-407E-A947-70E740481C1C}">
              <a14:useLocalDpi xmlns:a14="http://schemas.microsoft.com/office/drawing/2010/main"/>
            </a:ext>
          </a:extLst>
        </a:blip>
        <a:stretch>
          <a:fillRect/>
        </a:stretch>
      </xdr:blipFill>
      <xdr:spPr>
        <a:xfrm>
          <a:off x="1015090" y="303167143"/>
          <a:ext cx="1174115" cy="785562"/>
        </a:xfrm>
        <a:prstGeom prst="rect">
          <a:avLst/>
        </a:prstGeom>
      </xdr:spPr>
    </xdr:pic>
    <xdr:clientData/>
  </xdr:twoCellAnchor>
  <xdr:twoCellAnchor>
    <xdr:from>
      <xdr:col>2</xdr:col>
      <xdr:colOff>119742</xdr:colOff>
      <xdr:row>334</xdr:row>
      <xdr:rowOff>70758</xdr:rowOff>
    </xdr:from>
    <xdr:to>
      <xdr:col>2</xdr:col>
      <xdr:colOff>1329417</xdr:colOff>
      <xdr:row>334</xdr:row>
      <xdr:rowOff>869706</xdr:rowOff>
    </xdr:to>
    <xdr:pic>
      <xdr:nvPicPr>
        <xdr:cNvPr id="305" name="Slika 304">
          <a:extLst>
            <a:ext uri="{FF2B5EF4-FFF2-40B4-BE49-F238E27FC236}">
              <a16:creationId xmlns:a16="http://schemas.microsoft.com/office/drawing/2014/main" id="{08E3F7E6-5A10-4882-996D-1961A7D0E8DD}"/>
            </a:ext>
          </a:extLst>
        </xdr:cNvPr>
        <xdr:cNvPicPr>
          <a:picLocks noChangeAspect="1"/>
        </xdr:cNvPicPr>
      </xdr:nvPicPr>
      <xdr:blipFill>
        <a:blip xmlns:r="http://schemas.openxmlformats.org/officeDocument/2006/relationships" r:embed="rId133" cstate="screen">
          <a:extLst>
            <a:ext uri="{28A0092B-C50C-407E-A947-70E740481C1C}">
              <a14:useLocalDpi xmlns:a14="http://schemas.microsoft.com/office/drawing/2010/main"/>
            </a:ext>
          </a:extLst>
        </a:blip>
        <a:stretch>
          <a:fillRect/>
        </a:stretch>
      </xdr:blipFill>
      <xdr:spPr>
        <a:xfrm>
          <a:off x="1012371" y="305970215"/>
          <a:ext cx="1209675" cy="798948"/>
        </a:xfrm>
        <a:prstGeom prst="rect">
          <a:avLst/>
        </a:prstGeom>
      </xdr:spPr>
    </xdr:pic>
    <xdr:clientData/>
  </xdr:twoCellAnchor>
  <xdr:twoCellAnchor>
    <xdr:from>
      <xdr:col>2</xdr:col>
      <xdr:colOff>111579</xdr:colOff>
      <xdr:row>337</xdr:row>
      <xdr:rowOff>38101</xdr:rowOff>
    </xdr:from>
    <xdr:to>
      <xdr:col>2</xdr:col>
      <xdr:colOff>1408075</xdr:colOff>
      <xdr:row>337</xdr:row>
      <xdr:rowOff>904875</xdr:rowOff>
    </xdr:to>
    <xdr:pic>
      <xdr:nvPicPr>
        <xdr:cNvPr id="306" name="Slika 305">
          <a:extLst>
            <a:ext uri="{FF2B5EF4-FFF2-40B4-BE49-F238E27FC236}">
              <a16:creationId xmlns:a16="http://schemas.microsoft.com/office/drawing/2014/main" id="{CB9AB847-6C5D-4D91-A6FB-8AE5FA2D0640}"/>
            </a:ext>
          </a:extLst>
        </xdr:cNvPr>
        <xdr:cNvPicPr>
          <a:picLocks noChangeAspect="1"/>
        </xdr:cNvPicPr>
      </xdr:nvPicPr>
      <xdr:blipFill>
        <a:blip xmlns:r="http://schemas.openxmlformats.org/officeDocument/2006/relationships" r:embed="rId134" cstate="screen">
          <a:extLst>
            <a:ext uri="{28A0092B-C50C-407E-A947-70E740481C1C}">
              <a14:useLocalDpi xmlns:a14="http://schemas.microsoft.com/office/drawing/2010/main"/>
            </a:ext>
          </a:extLst>
        </a:blip>
        <a:stretch>
          <a:fillRect/>
        </a:stretch>
      </xdr:blipFill>
      <xdr:spPr>
        <a:xfrm>
          <a:off x="1004208" y="307864330"/>
          <a:ext cx="1296496" cy="866774"/>
        </a:xfrm>
        <a:prstGeom prst="rect">
          <a:avLst/>
        </a:prstGeom>
      </xdr:spPr>
    </xdr:pic>
    <xdr:clientData/>
  </xdr:twoCellAnchor>
  <xdr:twoCellAnchor>
    <xdr:from>
      <xdr:col>2</xdr:col>
      <xdr:colOff>112936</xdr:colOff>
      <xdr:row>340</xdr:row>
      <xdr:rowOff>47172</xdr:rowOff>
    </xdr:from>
    <xdr:to>
      <xdr:col>2</xdr:col>
      <xdr:colOff>1431467</xdr:colOff>
      <xdr:row>340</xdr:row>
      <xdr:rowOff>926647</xdr:rowOff>
    </xdr:to>
    <xdr:pic>
      <xdr:nvPicPr>
        <xdr:cNvPr id="307" name="Slika 306">
          <a:extLst>
            <a:ext uri="{FF2B5EF4-FFF2-40B4-BE49-F238E27FC236}">
              <a16:creationId xmlns:a16="http://schemas.microsoft.com/office/drawing/2014/main" id="{CA2864C3-CF53-47FB-AAB5-28EB76E61280}"/>
            </a:ext>
          </a:extLst>
        </xdr:cNvPr>
        <xdr:cNvPicPr>
          <a:picLocks noChangeAspect="1"/>
        </xdr:cNvPicPr>
      </xdr:nvPicPr>
      <xdr:blipFill>
        <a:blip xmlns:r="http://schemas.openxmlformats.org/officeDocument/2006/relationships" r:embed="rId135" cstate="screen">
          <a:extLst>
            <a:ext uri="{28A0092B-C50C-407E-A947-70E740481C1C}">
              <a14:useLocalDpi xmlns:a14="http://schemas.microsoft.com/office/drawing/2010/main"/>
            </a:ext>
          </a:extLst>
        </a:blip>
        <a:stretch>
          <a:fillRect/>
        </a:stretch>
      </xdr:blipFill>
      <xdr:spPr>
        <a:xfrm>
          <a:off x="1005565" y="310681915"/>
          <a:ext cx="1318531" cy="879475"/>
        </a:xfrm>
        <a:prstGeom prst="rect">
          <a:avLst/>
        </a:prstGeom>
      </xdr:spPr>
    </xdr:pic>
    <xdr:clientData/>
  </xdr:twoCellAnchor>
  <xdr:twoCellAnchor>
    <xdr:from>
      <xdr:col>1</xdr:col>
      <xdr:colOff>263524</xdr:colOff>
      <xdr:row>343</xdr:row>
      <xdr:rowOff>85725</xdr:rowOff>
    </xdr:from>
    <xdr:to>
      <xdr:col>2</xdr:col>
      <xdr:colOff>1528081</xdr:colOff>
      <xdr:row>343</xdr:row>
      <xdr:rowOff>876300</xdr:rowOff>
    </xdr:to>
    <xdr:pic>
      <xdr:nvPicPr>
        <xdr:cNvPr id="308" name="Slika 307">
          <a:extLst>
            <a:ext uri="{FF2B5EF4-FFF2-40B4-BE49-F238E27FC236}">
              <a16:creationId xmlns:a16="http://schemas.microsoft.com/office/drawing/2014/main" id="{A0C21094-AB6E-47C2-8163-C60DCFD89239}"/>
            </a:ext>
          </a:extLst>
        </xdr:cNvPr>
        <xdr:cNvPicPr>
          <a:picLocks noChangeAspect="1"/>
        </xdr:cNvPicPr>
      </xdr:nvPicPr>
      <xdr:blipFill rotWithShape="1">
        <a:blip xmlns:r="http://schemas.openxmlformats.org/officeDocument/2006/relationships" r:embed="rId136" cstate="screen">
          <a:extLst>
            <a:ext uri="{28A0092B-C50C-407E-A947-70E740481C1C}">
              <a14:useLocalDpi xmlns:a14="http://schemas.microsoft.com/office/drawing/2010/main"/>
            </a:ext>
          </a:extLst>
        </a:blip>
        <a:srcRect/>
        <a:stretch/>
      </xdr:blipFill>
      <xdr:spPr>
        <a:xfrm>
          <a:off x="884010" y="314410725"/>
          <a:ext cx="1536700" cy="790575"/>
        </a:xfrm>
        <a:prstGeom prst="rect">
          <a:avLst/>
        </a:prstGeom>
      </xdr:spPr>
    </xdr:pic>
    <xdr:clientData/>
  </xdr:twoCellAnchor>
  <xdr:twoCellAnchor>
    <xdr:from>
      <xdr:col>2</xdr:col>
      <xdr:colOff>112937</xdr:colOff>
      <xdr:row>346</xdr:row>
      <xdr:rowOff>25400</xdr:rowOff>
    </xdr:from>
    <xdr:to>
      <xdr:col>2</xdr:col>
      <xdr:colOff>1399976</xdr:colOff>
      <xdr:row>346</xdr:row>
      <xdr:rowOff>885825</xdr:rowOff>
    </xdr:to>
    <xdr:pic>
      <xdr:nvPicPr>
        <xdr:cNvPr id="309" name="Slika 308">
          <a:extLst>
            <a:ext uri="{FF2B5EF4-FFF2-40B4-BE49-F238E27FC236}">
              <a16:creationId xmlns:a16="http://schemas.microsoft.com/office/drawing/2014/main" id="{A7565E76-F79C-4169-A1AF-CA8B1CA0EC1B}"/>
            </a:ext>
          </a:extLst>
        </xdr:cNvPr>
        <xdr:cNvPicPr>
          <a:picLocks noChangeAspect="1"/>
        </xdr:cNvPicPr>
      </xdr:nvPicPr>
      <xdr:blipFill>
        <a:blip xmlns:r="http://schemas.openxmlformats.org/officeDocument/2006/relationships" r:embed="rId137" cstate="screen">
          <a:extLst>
            <a:ext uri="{28A0092B-C50C-407E-A947-70E740481C1C}">
              <a14:useLocalDpi xmlns:a14="http://schemas.microsoft.com/office/drawing/2010/main"/>
            </a:ext>
          </a:extLst>
        </a:blip>
        <a:stretch>
          <a:fillRect/>
        </a:stretch>
      </xdr:blipFill>
      <xdr:spPr>
        <a:xfrm>
          <a:off x="1005566" y="317158914"/>
          <a:ext cx="1287039" cy="860425"/>
        </a:xfrm>
        <a:prstGeom prst="rect">
          <a:avLst/>
        </a:prstGeom>
      </xdr:spPr>
    </xdr:pic>
    <xdr:clientData/>
  </xdr:twoCellAnchor>
  <xdr:twoCellAnchor>
    <xdr:from>
      <xdr:col>2</xdr:col>
      <xdr:colOff>78919</xdr:colOff>
      <xdr:row>349</xdr:row>
      <xdr:rowOff>15875</xdr:rowOff>
    </xdr:from>
    <xdr:to>
      <xdr:col>2</xdr:col>
      <xdr:colOff>1412419</xdr:colOff>
      <xdr:row>349</xdr:row>
      <xdr:rowOff>902808</xdr:rowOff>
    </xdr:to>
    <xdr:pic>
      <xdr:nvPicPr>
        <xdr:cNvPr id="310" name="Slika 309">
          <a:extLst>
            <a:ext uri="{FF2B5EF4-FFF2-40B4-BE49-F238E27FC236}">
              <a16:creationId xmlns:a16="http://schemas.microsoft.com/office/drawing/2014/main" id="{04FA83BB-22A3-4634-867B-E655A246E500}"/>
            </a:ext>
          </a:extLst>
        </xdr:cNvPr>
        <xdr:cNvPicPr>
          <a:picLocks noChangeAspect="1"/>
        </xdr:cNvPicPr>
      </xdr:nvPicPr>
      <xdr:blipFill>
        <a:blip xmlns:r="http://schemas.openxmlformats.org/officeDocument/2006/relationships" r:embed="rId138" cstate="screen">
          <a:extLst>
            <a:ext uri="{28A0092B-C50C-407E-A947-70E740481C1C}">
              <a14:useLocalDpi xmlns:a14="http://schemas.microsoft.com/office/drawing/2010/main"/>
            </a:ext>
          </a:extLst>
        </a:blip>
        <a:stretch>
          <a:fillRect/>
        </a:stretch>
      </xdr:blipFill>
      <xdr:spPr>
        <a:xfrm>
          <a:off x="971548" y="319957904"/>
          <a:ext cx="1333500" cy="886933"/>
        </a:xfrm>
        <a:prstGeom prst="rect">
          <a:avLst/>
        </a:prstGeom>
      </xdr:spPr>
    </xdr:pic>
    <xdr:clientData/>
  </xdr:twoCellAnchor>
  <xdr:twoCellAnchor>
    <xdr:from>
      <xdr:col>1</xdr:col>
      <xdr:colOff>271183</xdr:colOff>
      <xdr:row>352</xdr:row>
      <xdr:rowOff>47625</xdr:rowOff>
    </xdr:from>
    <xdr:to>
      <xdr:col>2</xdr:col>
      <xdr:colOff>1487643</xdr:colOff>
      <xdr:row>352</xdr:row>
      <xdr:rowOff>895350</xdr:rowOff>
    </xdr:to>
    <xdr:pic>
      <xdr:nvPicPr>
        <xdr:cNvPr id="311" name="Slika 310">
          <a:extLst>
            <a:ext uri="{FF2B5EF4-FFF2-40B4-BE49-F238E27FC236}">
              <a16:creationId xmlns:a16="http://schemas.microsoft.com/office/drawing/2014/main" id="{EDCB2D1F-5B33-479B-97E2-1F71805A2160}"/>
            </a:ext>
          </a:extLst>
        </xdr:cNvPr>
        <xdr:cNvPicPr>
          <a:picLocks noChangeAspect="1"/>
        </xdr:cNvPicPr>
      </xdr:nvPicPr>
      <xdr:blipFill rotWithShape="1">
        <a:blip xmlns:r="http://schemas.openxmlformats.org/officeDocument/2006/relationships" r:embed="rId139" cstate="screen">
          <a:extLst>
            <a:ext uri="{28A0092B-C50C-407E-A947-70E740481C1C}">
              <a14:useLocalDpi xmlns:a14="http://schemas.microsoft.com/office/drawing/2010/main"/>
            </a:ext>
          </a:extLst>
        </a:blip>
        <a:srcRect/>
        <a:stretch/>
      </xdr:blipFill>
      <xdr:spPr>
        <a:xfrm>
          <a:off x="891669" y="322798168"/>
          <a:ext cx="1488603" cy="847725"/>
        </a:xfrm>
        <a:prstGeom prst="rect">
          <a:avLst/>
        </a:prstGeom>
      </xdr:spPr>
    </xdr:pic>
    <xdr:clientData/>
  </xdr:twoCellAnchor>
  <xdr:twoCellAnchor>
    <xdr:from>
      <xdr:col>2</xdr:col>
      <xdr:colOff>48985</xdr:colOff>
      <xdr:row>355</xdr:row>
      <xdr:rowOff>25400</xdr:rowOff>
    </xdr:from>
    <xdr:to>
      <xdr:col>2</xdr:col>
      <xdr:colOff>1375500</xdr:colOff>
      <xdr:row>355</xdr:row>
      <xdr:rowOff>909743</xdr:rowOff>
    </xdr:to>
    <xdr:pic>
      <xdr:nvPicPr>
        <xdr:cNvPr id="312" name="Slika 311">
          <a:extLst>
            <a:ext uri="{FF2B5EF4-FFF2-40B4-BE49-F238E27FC236}">
              <a16:creationId xmlns:a16="http://schemas.microsoft.com/office/drawing/2014/main" id="{B7D619F8-8343-4F67-870D-DDBE9F4BE30B}"/>
            </a:ext>
          </a:extLst>
        </xdr:cNvPr>
        <xdr:cNvPicPr>
          <a:picLocks noChangeAspect="1"/>
        </xdr:cNvPicPr>
      </xdr:nvPicPr>
      <xdr:blipFill>
        <a:blip xmlns:r="http://schemas.openxmlformats.org/officeDocument/2006/relationships" r:embed="rId140" cstate="screen">
          <a:extLst>
            <a:ext uri="{28A0092B-C50C-407E-A947-70E740481C1C}">
              <a14:useLocalDpi xmlns:a14="http://schemas.microsoft.com/office/drawing/2010/main"/>
            </a:ext>
          </a:extLst>
        </a:blip>
        <a:stretch>
          <a:fillRect/>
        </a:stretch>
      </xdr:blipFill>
      <xdr:spPr>
        <a:xfrm>
          <a:off x="941614" y="324702714"/>
          <a:ext cx="1326515" cy="884343"/>
        </a:xfrm>
        <a:prstGeom prst="rect">
          <a:avLst/>
        </a:prstGeom>
      </xdr:spPr>
    </xdr:pic>
    <xdr:clientData/>
  </xdr:twoCellAnchor>
  <xdr:twoCellAnchor>
    <xdr:from>
      <xdr:col>2</xdr:col>
      <xdr:colOff>73949</xdr:colOff>
      <xdr:row>358</xdr:row>
      <xdr:rowOff>76200</xdr:rowOff>
    </xdr:from>
    <xdr:to>
      <xdr:col>2</xdr:col>
      <xdr:colOff>1470748</xdr:colOff>
      <xdr:row>358</xdr:row>
      <xdr:rowOff>885825</xdr:rowOff>
    </xdr:to>
    <xdr:pic>
      <xdr:nvPicPr>
        <xdr:cNvPr id="313" name="Slika 312">
          <a:extLst>
            <a:ext uri="{FF2B5EF4-FFF2-40B4-BE49-F238E27FC236}">
              <a16:creationId xmlns:a16="http://schemas.microsoft.com/office/drawing/2014/main" id="{925E0269-46CC-41BC-9371-43BEA37BEB66}"/>
            </a:ext>
          </a:extLst>
        </xdr:cNvPr>
        <xdr:cNvPicPr>
          <a:picLocks noChangeAspect="1"/>
        </xdr:cNvPicPr>
      </xdr:nvPicPr>
      <xdr:blipFill rotWithShape="1">
        <a:blip xmlns:r="http://schemas.openxmlformats.org/officeDocument/2006/relationships" r:embed="rId141" cstate="screen">
          <a:extLst>
            <a:ext uri="{28A0092B-C50C-407E-A947-70E740481C1C}">
              <a14:useLocalDpi xmlns:a14="http://schemas.microsoft.com/office/drawing/2010/main"/>
            </a:ext>
          </a:extLst>
        </a:blip>
        <a:srcRect/>
        <a:stretch/>
      </xdr:blipFill>
      <xdr:spPr>
        <a:xfrm>
          <a:off x="966578" y="328443771"/>
          <a:ext cx="1396799" cy="809625"/>
        </a:xfrm>
        <a:prstGeom prst="rect">
          <a:avLst/>
        </a:prstGeom>
      </xdr:spPr>
    </xdr:pic>
    <xdr:clientData/>
  </xdr:twoCellAnchor>
  <xdr:twoCellAnchor>
    <xdr:from>
      <xdr:col>2</xdr:col>
      <xdr:colOff>122464</xdr:colOff>
      <xdr:row>361</xdr:row>
      <xdr:rowOff>27215</xdr:rowOff>
    </xdr:from>
    <xdr:to>
      <xdr:col>2</xdr:col>
      <xdr:colOff>1349829</xdr:colOff>
      <xdr:row>361</xdr:row>
      <xdr:rowOff>852965</xdr:rowOff>
    </xdr:to>
    <xdr:pic>
      <xdr:nvPicPr>
        <xdr:cNvPr id="314" name="Slika 313">
          <a:extLst>
            <a:ext uri="{FF2B5EF4-FFF2-40B4-BE49-F238E27FC236}">
              <a16:creationId xmlns:a16="http://schemas.microsoft.com/office/drawing/2014/main" id="{9BB33ED0-808A-48A5-B620-3C74F5C08577}"/>
            </a:ext>
          </a:extLst>
        </xdr:cNvPr>
        <xdr:cNvPicPr>
          <a:picLocks noChangeAspect="1"/>
        </xdr:cNvPicPr>
      </xdr:nvPicPr>
      <xdr:blipFill>
        <a:blip xmlns:r="http://schemas.openxmlformats.org/officeDocument/2006/relationships" r:embed="rId142" cstate="screen">
          <a:extLst>
            <a:ext uri="{28A0092B-C50C-407E-A947-70E740481C1C}">
              <a14:useLocalDpi xmlns:a14="http://schemas.microsoft.com/office/drawing/2010/main"/>
            </a:ext>
          </a:extLst>
        </a:blip>
        <a:stretch>
          <a:fillRect/>
        </a:stretch>
      </xdr:blipFill>
      <xdr:spPr>
        <a:xfrm>
          <a:off x="1015093" y="330321558"/>
          <a:ext cx="1227365" cy="825750"/>
        </a:xfrm>
        <a:prstGeom prst="rect">
          <a:avLst/>
        </a:prstGeom>
      </xdr:spPr>
    </xdr:pic>
    <xdr:clientData/>
  </xdr:twoCellAnchor>
  <xdr:twoCellAnchor>
    <xdr:from>
      <xdr:col>2</xdr:col>
      <xdr:colOff>195941</xdr:colOff>
      <xdr:row>364</xdr:row>
      <xdr:rowOff>34925</xdr:rowOff>
    </xdr:from>
    <xdr:to>
      <xdr:col>2</xdr:col>
      <xdr:colOff>1175656</xdr:colOff>
      <xdr:row>364</xdr:row>
      <xdr:rowOff>895350</xdr:rowOff>
    </xdr:to>
    <xdr:pic>
      <xdr:nvPicPr>
        <xdr:cNvPr id="315" name="Slika 314">
          <a:extLst>
            <a:ext uri="{FF2B5EF4-FFF2-40B4-BE49-F238E27FC236}">
              <a16:creationId xmlns:a16="http://schemas.microsoft.com/office/drawing/2014/main" id="{CE1821D7-D712-43E2-9F45-B215D47B9D3C}"/>
            </a:ext>
          </a:extLst>
        </xdr:cNvPr>
        <xdr:cNvPicPr>
          <a:picLocks noChangeAspect="1"/>
        </xdr:cNvPicPr>
      </xdr:nvPicPr>
      <xdr:blipFill rotWithShape="1">
        <a:blip xmlns:r="http://schemas.openxmlformats.org/officeDocument/2006/relationships" r:embed="rId143" cstate="screen">
          <a:extLst>
            <a:ext uri="{28A0092B-C50C-407E-A947-70E740481C1C}">
              <a14:useLocalDpi xmlns:a14="http://schemas.microsoft.com/office/drawing/2010/main"/>
            </a:ext>
          </a:extLst>
        </a:blip>
        <a:srcRect/>
        <a:stretch/>
      </xdr:blipFill>
      <xdr:spPr>
        <a:xfrm>
          <a:off x="1088570" y="334019525"/>
          <a:ext cx="979715" cy="860425"/>
        </a:xfrm>
        <a:prstGeom prst="rect">
          <a:avLst/>
        </a:prstGeom>
      </xdr:spPr>
    </xdr:pic>
    <xdr:clientData/>
  </xdr:twoCellAnchor>
  <xdr:twoCellAnchor>
    <xdr:from>
      <xdr:col>2</xdr:col>
      <xdr:colOff>107496</xdr:colOff>
      <xdr:row>367</xdr:row>
      <xdr:rowOff>12699</xdr:rowOff>
    </xdr:from>
    <xdr:to>
      <xdr:col>2</xdr:col>
      <xdr:colOff>1352731</xdr:colOff>
      <xdr:row>367</xdr:row>
      <xdr:rowOff>833074</xdr:rowOff>
    </xdr:to>
    <xdr:pic>
      <xdr:nvPicPr>
        <xdr:cNvPr id="316" name="Slika 315">
          <a:extLst>
            <a:ext uri="{FF2B5EF4-FFF2-40B4-BE49-F238E27FC236}">
              <a16:creationId xmlns:a16="http://schemas.microsoft.com/office/drawing/2014/main" id="{B2997628-8062-43A4-8614-461AE3519407}"/>
            </a:ext>
          </a:extLst>
        </xdr:cNvPr>
        <xdr:cNvPicPr>
          <a:picLocks noChangeAspect="1"/>
        </xdr:cNvPicPr>
      </xdr:nvPicPr>
      <xdr:blipFill>
        <a:blip xmlns:r="http://schemas.openxmlformats.org/officeDocument/2006/relationships" r:embed="rId144" cstate="screen">
          <a:extLst>
            <a:ext uri="{28A0092B-C50C-407E-A947-70E740481C1C}">
              <a14:useLocalDpi xmlns:a14="http://schemas.microsoft.com/office/drawing/2010/main"/>
            </a:ext>
          </a:extLst>
        </a:blip>
        <a:stretch>
          <a:fillRect/>
        </a:stretch>
      </xdr:blipFill>
      <xdr:spPr>
        <a:xfrm>
          <a:off x="1000125" y="336805813"/>
          <a:ext cx="1245235" cy="820375"/>
        </a:xfrm>
        <a:prstGeom prst="rect">
          <a:avLst/>
        </a:prstGeom>
      </xdr:spPr>
    </xdr:pic>
    <xdr:clientData/>
  </xdr:twoCellAnchor>
  <xdr:twoCellAnchor>
    <xdr:from>
      <xdr:col>2</xdr:col>
      <xdr:colOff>348347</xdr:colOff>
      <xdr:row>370</xdr:row>
      <xdr:rowOff>39915</xdr:rowOff>
    </xdr:from>
    <xdr:to>
      <xdr:col>2</xdr:col>
      <xdr:colOff>1219205</xdr:colOff>
      <xdr:row>370</xdr:row>
      <xdr:rowOff>910943</xdr:rowOff>
    </xdr:to>
    <xdr:pic>
      <xdr:nvPicPr>
        <xdr:cNvPr id="317" name="Slika 316">
          <a:extLst>
            <a:ext uri="{FF2B5EF4-FFF2-40B4-BE49-F238E27FC236}">
              <a16:creationId xmlns:a16="http://schemas.microsoft.com/office/drawing/2014/main" id="{702F147B-2144-4F16-85DF-A3D27FEE039E}"/>
            </a:ext>
          </a:extLst>
        </xdr:cNvPr>
        <xdr:cNvPicPr>
          <a:picLocks noChangeAspect="1"/>
        </xdr:cNvPicPr>
      </xdr:nvPicPr>
      <xdr:blipFill rotWithShape="1">
        <a:blip xmlns:r="http://schemas.openxmlformats.org/officeDocument/2006/relationships" r:embed="rId145" cstate="screen">
          <a:extLst>
            <a:ext uri="{28A0092B-C50C-407E-A947-70E740481C1C}">
              <a14:useLocalDpi xmlns:a14="http://schemas.microsoft.com/office/drawing/2010/main"/>
            </a:ext>
          </a:extLst>
        </a:blip>
        <a:srcRect/>
        <a:stretch/>
      </xdr:blipFill>
      <xdr:spPr>
        <a:xfrm>
          <a:off x="1240976" y="338759801"/>
          <a:ext cx="870858" cy="871028"/>
        </a:xfrm>
        <a:prstGeom prst="rect">
          <a:avLst/>
        </a:prstGeom>
      </xdr:spPr>
    </xdr:pic>
    <xdr:clientData/>
  </xdr:twoCellAnchor>
  <xdr:twoCellAnchor>
    <xdr:from>
      <xdr:col>1</xdr:col>
      <xdr:colOff>242831</xdr:colOff>
      <xdr:row>373</xdr:row>
      <xdr:rowOff>28575</xdr:rowOff>
    </xdr:from>
    <xdr:to>
      <xdr:col>2</xdr:col>
      <xdr:colOff>1509902</xdr:colOff>
      <xdr:row>373</xdr:row>
      <xdr:rowOff>866775</xdr:rowOff>
    </xdr:to>
    <xdr:pic>
      <xdr:nvPicPr>
        <xdr:cNvPr id="318" name="Slika 317">
          <a:extLst>
            <a:ext uri="{FF2B5EF4-FFF2-40B4-BE49-F238E27FC236}">
              <a16:creationId xmlns:a16="http://schemas.microsoft.com/office/drawing/2014/main" id="{55038FF5-38E9-4B66-BB6E-DD7366601910}"/>
            </a:ext>
          </a:extLst>
        </xdr:cNvPr>
        <xdr:cNvPicPr>
          <a:picLocks noChangeAspect="1"/>
        </xdr:cNvPicPr>
      </xdr:nvPicPr>
      <xdr:blipFill rotWithShape="1">
        <a:blip xmlns:r="http://schemas.openxmlformats.org/officeDocument/2006/relationships" r:embed="rId146" cstate="screen">
          <a:extLst>
            <a:ext uri="{28A0092B-C50C-407E-A947-70E740481C1C}">
              <a14:useLocalDpi xmlns:a14="http://schemas.microsoft.com/office/drawing/2010/main"/>
            </a:ext>
          </a:extLst>
        </a:blip>
        <a:srcRect/>
        <a:stretch/>
      </xdr:blipFill>
      <xdr:spPr>
        <a:xfrm>
          <a:off x="863317" y="342438718"/>
          <a:ext cx="1539214" cy="838200"/>
        </a:xfrm>
        <a:prstGeom prst="rect">
          <a:avLst/>
        </a:prstGeom>
      </xdr:spPr>
    </xdr:pic>
    <xdr:clientData/>
  </xdr:twoCellAnchor>
  <xdr:twoCellAnchor>
    <xdr:from>
      <xdr:col>2</xdr:col>
      <xdr:colOff>102052</xdr:colOff>
      <xdr:row>29</xdr:row>
      <xdr:rowOff>30842</xdr:rowOff>
    </xdr:from>
    <xdr:to>
      <xdr:col>2</xdr:col>
      <xdr:colOff>1403313</xdr:colOff>
      <xdr:row>29</xdr:row>
      <xdr:rowOff>904046</xdr:rowOff>
    </xdr:to>
    <xdr:pic>
      <xdr:nvPicPr>
        <xdr:cNvPr id="328" name="Slika 327">
          <a:extLst>
            <a:ext uri="{FF2B5EF4-FFF2-40B4-BE49-F238E27FC236}">
              <a16:creationId xmlns:a16="http://schemas.microsoft.com/office/drawing/2014/main" id="{4ED15DD8-9A21-4E5B-9E36-8F0CC3B441D9}"/>
            </a:ext>
          </a:extLst>
        </xdr:cNvPr>
        <xdr:cNvPicPr>
          <a:picLocks noChangeAspect="1"/>
        </xdr:cNvPicPr>
      </xdr:nvPicPr>
      <xdr:blipFill>
        <a:blip xmlns:r="http://schemas.openxmlformats.org/officeDocument/2006/relationships" r:embed="rId147" cstate="screen">
          <a:extLst>
            <a:ext uri="{28A0092B-C50C-407E-A947-70E740481C1C}">
              <a14:useLocalDpi xmlns:a14="http://schemas.microsoft.com/office/drawing/2010/main"/>
            </a:ext>
          </a:extLst>
        </a:blip>
        <a:stretch>
          <a:fillRect/>
        </a:stretch>
      </xdr:blipFill>
      <xdr:spPr>
        <a:xfrm>
          <a:off x="994681" y="23010585"/>
          <a:ext cx="1301261" cy="873204"/>
        </a:xfrm>
        <a:prstGeom prst="rect">
          <a:avLst/>
        </a:prstGeom>
      </xdr:spPr>
    </xdr:pic>
    <xdr:clientData/>
  </xdr:twoCellAnchor>
  <xdr:twoCellAnchor>
    <xdr:from>
      <xdr:col>2</xdr:col>
      <xdr:colOff>145595</xdr:colOff>
      <xdr:row>32</xdr:row>
      <xdr:rowOff>18143</xdr:rowOff>
    </xdr:from>
    <xdr:to>
      <xdr:col>2</xdr:col>
      <xdr:colOff>1357538</xdr:colOff>
      <xdr:row>32</xdr:row>
      <xdr:rowOff>826105</xdr:rowOff>
    </xdr:to>
    <xdr:pic>
      <xdr:nvPicPr>
        <xdr:cNvPr id="329" name="Slika 328">
          <a:extLst>
            <a:ext uri="{FF2B5EF4-FFF2-40B4-BE49-F238E27FC236}">
              <a16:creationId xmlns:a16="http://schemas.microsoft.com/office/drawing/2014/main" id="{CD0EF970-E7C8-463F-9F55-76893EE9D520}"/>
            </a:ext>
          </a:extLst>
        </xdr:cNvPr>
        <xdr:cNvPicPr>
          <a:picLocks noChangeAspect="1"/>
        </xdr:cNvPicPr>
      </xdr:nvPicPr>
      <xdr:blipFill>
        <a:blip xmlns:r="http://schemas.openxmlformats.org/officeDocument/2006/relationships" r:embed="rId148" cstate="screen">
          <a:extLst>
            <a:ext uri="{28A0092B-C50C-407E-A947-70E740481C1C}">
              <a14:useLocalDpi xmlns:a14="http://schemas.microsoft.com/office/drawing/2010/main"/>
            </a:ext>
          </a:extLst>
        </a:blip>
        <a:stretch>
          <a:fillRect/>
        </a:stretch>
      </xdr:blipFill>
      <xdr:spPr>
        <a:xfrm>
          <a:off x="1038224" y="25708429"/>
          <a:ext cx="1211943" cy="807962"/>
        </a:xfrm>
        <a:prstGeom prst="rect">
          <a:avLst/>
        </a:prstGeom>
      </xdr:spPr>
    </xdr:pic>
    <xdr:clientData/>
  </xdr:twoCellAnchor>
  <xdr:twoCellAnchor>
    <xdr:from>
      <xdr:col>2</xdr:col>
      <xdr:colOff>115699</xdr:colOff>
      <xdr:row>39</xdr:row>
      <xdr:rowOff>41277</xdr:rowOff>
    </xdr:from>
    <xdr:to>
      <xdr:col>2</xdr:col>
      <xdr:colOff>1431721</xdr:colOff>
      <xdr:row>39</xdr:row>
      <xdr:rowOff>914401</xdr:rowOff>
    </xdr:to>
    <xdr:pic>
      <xdr:nvPicPr>
        <xdr:cNvPr id="330" name="Slika 329">
          <a:extLst>
            <a:ext uri="{FF2B5EF4-FFF2-40B4-BE49-F238E27FC236}">
              <a16:creationId xmlns:a16="http://schemas.microsoft.com/office/drawing/2014/main" id="{06DA101F-BA1A-4459-B92B-B5A8689C27A3}"/>
            </a:ext>
          </a:extLst>
        </xdr:cNvPr>
        <xdr:cNvPicPr>
          <a:picLocks noChangeAspect="1"/>
        </xdr:cNvPicPr>
      </xdr:nvPicPr>
      <xdr:blipFill>
        <a:blip xmlns:r="http://schemas.openxmlformats.org/officeDocument/2006/relationships" r:embed="rId149" cstate="screen">
          <a:extLst>
            <a:ext uri="{28A0092B-C50C-407E-A947-70E740481C1C}">
              <a14:useLocalDpi xmlns:a14="http://schemas.microsoft.com/office/drawing/2010/main"/>
            </a:ext>
          </a:extLst>
        </a:blip>
        <a:stretch>
          <a:fillRect/>
        </a:stretch>
      </xdr:blipFill>
      <xdr:spPr>
        <a:xfrm>
          <a:off x="1008328" y="31860220"/>
          <a:ext cx="1316022" cy="873124"/>
        </a:xfrm>
        <a:prstGeom prst="rect">
          <a:avLst/>
        </a:prstGeom>
      </xdr:spPr>
    </xdr:pic>
    <xdr:clientData/>
  </xdr:twoCellAnchor>
  <xdr:twoCellAnchor>
    <xdr:from>
      <xdr:col>2</xdr:col>
      <xdr:colOff>223156</xdr:colOff>
      <xdr:row>42</xdr:row>
      <xdr:rowOff>67583</xdr:rowOff>
    </xdr:from>
    <xdr:to>
      <xdr:col>2</xdr:col>
      <xdr:colOff>1436233</xdr:colOff>
      <xdr:row>42</xdr:row>
      <xdr:rowOff>876301</xdr:rowOff>
    </xdr:to>
    <xdr:pic>
      <xdr:nvPicPr>
        <xdr:cNvPr id="331" name="Slika 330">
          <a:extLst>
            <a:ext uri="{FF2B5EF4-FFF2-40B4-BE49-F238E27FC236}">
              <a16:creationId xmlns:a16="http://schemas.microsoft.com/office/drawing/2014/main" id="{FF132F63-D728-41CD-9D77-339D71910183}"/>
            </a:ext>
          </a:extLst>
        </xdr:cNvPr>
        <xdr:cNvPicPr>
          <a:picLocks noChangeAspect="1"/>
        </xdr:cNvPicPr>
      </xdr:nvPicPr>
      <xdr:blipFill>
        <a:blip xmlns:r="http://schemas.openxmlformats.org/officeDocument/2006/relationships" r:embed="rId150" cstate="screen">
          <a:extLst>
            <a:ext uri="{28A0092B-C50C-407E-A947-70E740481C1C}">
              <a14:useLocalDpi xmlns:a14="http://schemas.microsoft.com/office/drawing/2010/main"/>
            </a:ext>
          </a:extLst>
        </a:blip>
        <a:stretch>
          <a:fillRect/>
        </a:stretch>
      </xdr:blipFill>
      <xdr:spPr>
        <a:xfrm>
          <a:off x="1115785" y="34890983"/>
          <a:ext cx="1213077" cy="808718"/>
        </a:xfrm>
        <a:prstGeom prst="rect">
          <a:avLst/>
        </a:prstGeom>
      </xdr:spPr>
    </xdr:pic>
    <xdr:clientData/>
  </xdr:twoCellAnchor>
  <xdr:twoCellAnchor>
    <xdr:from>
      <xdr:col>2</xdr:col>
      <xdr:colOff>197303</xdr:colOff>
      <xdr:row>45</xdr:row>
      <xdr:rowOff>14515</xdr:rowOff>
    </xdr:from>
    <xdr:to>
      <xdr:col>2</xdr:col>
      <xdr:colOff>1416503</xdr:colOff>
      <xdr:row>45</xdr:row>
      <xdr:rowOff>827315</xdr:rowOff>
    </xdr:to>
    <xdr:pic>
      <xdr:nvPicPr>
        <xdr:cNvPr id="332" name="Slika 331">
          <a:extLst>
            <a:ext uri="{FF2B5EF4-FFF2-40B4-BE49-F238E27FC236}">
              <a16:creationId xmlns:a16="http://schemas.microsoft.com/office/drawing/2014/main" id="{2C5ECD13-FFFF-434D-BF6D-7017E9FA59DD}"/>
            </a:ext>
          </a:extLst>
        </xdr:cNvPr>
        <xdr:cNvPicPr>
          <a:picLocks noChangeAspect="1"/>
        </xdr:cNvPicPr>
      </xdr:nvPicPr>
      <xdr:blipFill>
        <a:blip xmlns:r="http://schemas.openxmlformats.org/officeDocument/2006/relationships" r:embed="rId151" cstate="screen">
          <a:extLst>
            <a:ext uri="{28A0092B-C50C-407E-A947-70E740481C1C}">
              <a14:useLocalDpi xmlns:a14="http://schemas.microsoft.com/office/drawing/2010/main"/>
            </a:ext>
          </a:extLst>
        </a:blip>
        <a:stretch>
          <a:fillRect/>
        </a:stretch>
      </xdr:blipFill>
      <xdr:spPr>
        <a:xfrm>
          <a:off x="1089932" y="37450486"/>
          <a:ext cx="1219200" cy="812800"/>
        </a:xfrm>
        <a:prstGeom prst="rect">
          <a:avLst/>
        </a:prstGeom>
      </xdr:spPr>
    </xdr:pic>
    <xdr:clientData/>
  </xdr:twoCellAnchor>
  <xdr:twoCellAnchor>
    <xdr:from>
      <xdr:col>2</xdr:col>
      <xdr:colOff>36287</xdr:colOff>
      <xdr:row>48</xdr:row>
      <xdr:rowOff>110220</xdr:rowOff>
    </xdr:from>
    <xdr:to>
      <xdr:col>2</xdr:col>
      <xdr:colOff>1470477</xdr:colOff>
      <xdr:row>48</xdr:row>
      <xdr:rowOff>827315</xdr:rowOff>
    </xdr:to>
    <xdr:pic>
      <xdr:nvPicPr>
        <xdr:cNvPr id="333" name="Slika 332">
          <a:extLst>
            <a:ext uri="{FF2B5EF4-FFF2-40B4-BE49-F238E27FC236}">
              <a16:creationId xmlns:a16="http://schemas.microsoft.com/office/drawing/2014/main" id="{2C934C16-A4D2-49B3-BFDA-E685DD0E076B}"/>
            </a:ext>
          </a:extLst>
        </xdr:cNvPr>
        <xdr:cNvPicPr>
          <a:picLocks noChangeAspect="1"/>
        </xdr:cNvPicPr>
      </xdr:nvPicPr>
      <xdr:blipFill rotWithShape="1">
        <a:blip xmlns:r="http://schemas.openxmlformats.org/officeDocument/2006/relationships" r:embed="rId152" cstate="screen">
          <a:extLst>
            <a:ext uri="{28A0092B-C50C-407E-A947-70E740481C1C}">
              <a14:useLocalDpi xmlns:a14="http://schemas.microsoft.com/office/drawing/2010/main"/>
            </a:ext>
          </a:extLst>
        </a:blip>
        <a:srcRect/>
        <a:stretch/>
      </xdr:blipFill>
      <xdr:spPr>
        <a:xfrm>
          <a:off x="928916" y="40354706"/>
          <a:ext cx="1434190" cy="717095"/>
        </a:xfrm>
        <a:prstGeom prst="rect">
          <a:avLst/>
        </a:prstGeom>
      </xdr:spPr>
    </xdr:pic>
    <xdr:clientData/>
  </xdr:twoCellAnchor>
  <xdr:twoCellAnchor>
    <xdr:from>
      <xdr:col>2</xdr:col>
      <xdr:colOff>133350</xdr:colOff>
      <xdr:row>51</xdr:row>
      <xdr:rowOff>0</xdr:rowOff>
    </xdr:from>
    <xdr:to>
      <xdr:col>2</xdr:col>
      <xdr:colOff>1452775</xdr:colOff>
      <xdr:row>51</xdr:row>
      <xdr:rowOff>885825</xdr:rowOff>
    </xdr:to>
    <xdr:pic>
      <xdr:nvPicPr>
        <xdr:cNvPr id="334" name="Slika 333">
          <a:extLst>
            <a:ext uri="{FF2B5EF4-FFF2-40B4-BE49-F238E27FC236}">
              <a16:creationId xmlns:a16="http://schemas.microsoft.com/office/drawing/2014/main" id="{31CA5B2D-8D51-46BF-B1CB-45CF933368C2}"/>
            </a:ext>
          </a:extLst>
        </xdr:cNvPr>
        <xdr:cNvPicPr>
          <a:picLocks noChangeAspect="1"/>
        </xdr:cNvPicPr>
      </xdr:nvPicPr>
      <xdr:blipFill>
        <a:blip xmlns:r="http://schemas.openxmlformats.org/officeDocument/2006/relationships" r:embed="rId153" cstate="screen">
          <a:extLst>
            <a:ext uri="{28A0092B-C50C-407E-A947-70E740481C1C}">
              <a14:useLocalDpi xmlns:a14="http://schemas.microsoft.com/office/drawing/2010/main"/>
            </a:ext>
          </a:extLst>
        </a:blip>
        <a:stretch>
          <a:fillRect/>
        </a:stretch>
      </xdr:blipFill>
      <xdr:spPr>
        <a:xfrm>
          <a:off x="1476375" y="43233975"/>
          <a:ext cx="1319425" cy="885825"/>
        </a:xfrm>
        <a:prstGeom prst="rect">
          <a:avLst/>
        </a:prstGeom>
      </xdr:spPr>
    </xdr:pic>
    <xdr:clientData/>
  </xdr:twoCellAnchor>
  <xdr:twoCellAnchor>
    <xdr:from>
      <xdr:col>2</xdr:col>
      <xdr:colOff>217714</xdr:colOff>
      <xdr:row>54</xdr:row>
      <xdr:rowOff>52615</xdr:rowOff>
    </xdr:from>
    <xdr:to>
      <xdr:col>2</xdr:col>
      <xdr:colOff>1470239</xdr:colOff>
      <xdr:row>55</xdr:row>
      <xdr:rowOff>-1</xdr:rowOff>
    </xdr:to>
    <xdr:pic>
      <xdr:nvPicPr>
        <xdr:cNvPr id="335" name="Slika 334">
          <a:extLst>
            <a:ext uri="{FF2B5EF4-FFF2-40B4-BE49-F238E27FC236}">
              <a16:creationId xmlns:a16="http://schemas.microsoft.com/office/drawing/2014/main" id="{904FF563-426A-4ED7-9C1F-30EE63E72FAE}"/>
            </a:ext>
          </a:extLst>
        </xdr:cNvPr>
        <xdr:cNvPicPr>
          <a:picLocks noChangeAspect="1"/>
        </xdr:cNvPicPr>
      </xdr:nvPicPr>
      <xdr:blipFill rotWithShape="1">
        <a:blip xmlns:r="http://schemas.openxmlformats.org/officeDocument/2006/relationships" r:embed="rId154" cstate="screen">
          <a:extLst>
            <a:ext uri="{28A0092B-C50C-407E-A947-70E740481C1C}">
              <a14:useLocalDpi xmlns:a14="http://schemas.microsoft.com/office/drawing/2010/main"/>
            </a:ext>
          </a:extLst>
        </a:blip>
        <a:srcRect/>
        <a:stretch/>
      </xdr:blipFill>
      <xdr:spPr>
        <a:xfrm>
          <a:off x="1110343" y="46110072"/>
          <a:ext cx="1252525" cy="883556"/>
        </a:xfrm>
        <a:prstGeom prst="rect">
          <a:avLst/>
        </a:prstGeom>
      </xdr:spPr>
    </xdr:pic>
    <xdr:clientData/>
  </xdr:twoCellAnchor>
  <xdr:twoCellAnchor>
    <xdr:from>
      <xdr:col>2</xdr:col>
      <xdr:colOff>250371</xdr:colOff>
      <xdr:row>60</xdr:row>
      <xdr:rowOff>34925</xdr:rowOff>
    </xdr:from>
    <xdr:to>
      <xdr:col>2</xdr:col>
      <xdr:colOff>1349828</xdr:colOff>
      <xdr:row>60</xdr:row>
      <xdr:rowOff>911006</xdr:rowOff>
    </xdr:to>
    <xdr:pic>
      <xdr:nvPicPr>
        <xdr:cNvPr id="337" name="Slika 336">
          <a:extLst>
            <a:ext uri="{FF2B5EF4-FFF2-40B4-BE49-F238E27FC236}">
              <a16:creationId xmlns:a16="http://schemas.microsoft.com/office/drawing/2014/main" id="{512ED8C3-430D-4BCC-B64C-9828D023DF30}"/>
            </a:ext>
          </a:extLst>
        </xdr:cNvPr>
        <xdr:cNvPicPr>
          <a:picLocks noChangeAspect="1"/>
        </xdr:cNvPicPr>
      </xdr:nvPicPr>
      <xdr:blipFill rotWithShape="1">
        <a:blip xmlns:r="http://schemas.openxmlformats.org/officeDocument/2006/relationships" r:embed="rId155" cstate="screen">
          <a:extLst>
            <a:ext uri="{28A0092B-C50C-407E-A947-70E740481C1C}">
              <a14:useLocalDpi xmlns:a14="http://schemas.microsoft.com/office/drawing/2010/main"/>
            </a:ext>
          </a:extLst>
        </a:blip>
        <a:srcRect/>
        <a:stretch/>
      </xdr:blipFill>
      <xdr:spPr>
        <a:xfrm>
          <a:off x="1143000" y="51709411"/>
          <a:ext cx="1099457" cy="876081"/>
        </a:xfrm>
        <a:prstGeom prst="rect">
          <a:avLst/>
        </a:prstGeom>
      </xdr:spPr>
    </xdr:pic>
    <xdr:clientData/>
  </xdr:twoCellAnchor>
  <xdr:twoCellAnchor>
    <xdr:from>
      <xdr:col>2</xdr:col>
      <xdr:colOff>111578</xdr:colOff>
      <xdr:row>442</xdr:row>
      <xdr:rowOff>36366</xdr:rowOff>
    </xdr:from>
    <xdr:to>
      <xdr:col>2</xdr:col>
      <xdr:colOff>1328698</xdr:colOff>
      <xdr:row>442</xdr:row>
      <xdr:rowOff>846866</xdr:rowOff>
    </xdr:to>
    <xdr:pic>
      <xdr:nvPicPr>
        <xdr:cNvPr id="269" name="Slika 268">
          <a:extLst>
            <a:ext uri="{FF2B5EF4-FFF2-40B4-BE49-F238E27FC236}">
              <a16:creationId xmlns:a16="http://schemas.microsoft.com/office/drawing/2014/main" id="{C2FB8C07-EC9A-4882-894A-E4B602F2E658}"/>
            </a:ext>
          </a:extLst>
        </xdr:cNvPr>
        <xdr:cNvPicPr>
          <a:picLocks noChangeAspect="1"/>
        </xdr:cNvPicPr>
      </xdr:nvPicPr>
      <xdr:blipFill>
        <a:blip xmlns:r="http://schemas.openxmlformats.org/officeDocument/2006/relationships" r:embed="rId156" cstate="screen">
          <a:extLst>
            <a:ext uri="{28A0092B-C50C-407E-A947-70E740481C1C}">
              <a14:useLocalDpi xmlns:a14="http://schemas.microsoft.com/office/drawing/2010/main"/>
            </a:ext>
          </a:extLst>
        </a:blip>
        <a:stretch>
          <a:fillRect/>
        </a:stretch>
      </xdr:blipFill>
      <xdr:spPr>
        <a:xfrm>
          <a:off x="1004207" y="406062623"/>
          <a:ext cx="1217120" cy="810500"/>
        </a:xfrm>
        <a:prstGeom prst="rect">
          <a:avLst/>
        </a:prstGeom>
      </xdr:spPr>
    </xdr:pic>
    <xdr:clientData/>
  </xdr:twoCellAnchor>
  <xdr:twoCellAnchor>
    <xdr:from>
      <xdr:col>2</xdr:col>
      <xdr:colOff>69394</xdr:colOff>
      <xdr:row>445</xdr:row>
      <xdr:rowOff>26842</xdr:rowOff>
    </xdr:from>
    <xdr:to>
      <xdr:col>2</xdr:col>
      <xdr:colOff>1460045</xdr:colOff>
      <xdr:row>445</xdr:row>
      <xdr:rowOff>847725</xdr:rowOff>
    </xdr:to>
    <xdr:pic>
      <xdr:nvPicPr>
        <xdr:cNvPr id="319" name="Slika 318">
          <a:extLst>
            <a:ext uri="{FF2B5EF4-FFF2-40B4-BE49-F238E27FC236}">
              <a16:creationId xmlns:a16="http://schemas.microsoft.com/office/drawing/2014/main" id="{0FD697B5-5B8A-475C-8D84-B93B4C9B558F}"/>
            </a:ext>
          </a:extLst>
        </xdr:cNvPr>
        <xdr:cNvPicPr>
          <a:picLocks noChangeAspect="1"/>
        </xdr:cNvPicPr>
      </xdr:nvPicPr>
      <xdr:blipFill rotWithShape="1">
        <a:blip xmlns:r="http://schemas.openxmlformats.org/officeDocument/2006/relationships" r:embed="rId157" cstate="screen">
          <a:extLst>
            <a:ext uri="{28A0092B-C50C-407E-A947-70E740481C1C}">
              <a14:useLocalDpi xmlns:a14="http://schemas.microsoft.com/office/drawing/2010/main"/>
            </a:ext>
          </a:extLst>
        </a:blip>
        <a:srcRect/>
        <a:stretch/>
      </xdr:blipFill>
      <xdr:spPr>
        <a:xfrm>
          <a:off x="962023" y="408861613"/>
          <a:ext cx="1390651" cy="820883"/>
        </a:xfrm>
        <a:prstGeom prst="rect">
          <a:avLst/>
        </a:prstGeom>
      </xdr:spPr>
    </xdr:pic>
    <xdr:clientData/>
  </xdr:twoCellAnchor>
  <xdr:twoCellAnchor>
    <xdr:from>
      <xdr:col>1</xdr:col>
      <xdr:colOff>268399</xdr:colOff>
      <xdr:row>480</xdr:row>
      <xdr:rowOff>108855</xdr:rowOff>
    </xdr:from>
    <xdr:to>
      <xdr:col>2</xdr:col>
      <xdr:colOff>1502097</xdr:colOff>
      <xdr:row>480</xdr:row>
      <xdr:rowOff>846116</xdr:rowOff>
    </xdr:to>
    <xdr:pic>
      <xdr:nvPicPr>
        <xdr:cNvPr id="324" name="Picture 3">
          <a:extLst>
            <a:ext uri="{FF2B5EF4-FFF2-40B4-BE49-F238E27FC236}">
              <a16:creationId xmlns:a16="http://schemas.microsoft.com/office/drawing/2014/main" id="{5365632A-4310-42F6-870B-24D0898E435D}"/>
            </a:ext>
          </a:extLst>
        </xdr:cNvPr>
        <xdr:cNvPicPr>
          <a:picLocks noChangeAspect="1"/>
        </xdr:cNvPicPr>
      </xdr:nvPicPr>
      <xdr:blipFill rotWithShape="1">
        <a:blip xmlns:r="http://schemas.openxmlformats.org/officeDocument/2006/relationships" r:embed="rId158" cstate="screen">
          <a:extLst>
            <a:ext uri="{28A0092B-C50C-407E-A947-70E740481C1C}">
              <a14:useLocalDpi xmlns:a14="http://schemas.microsoft.com/office/drawing/2010/main"/>
            </a:ext>
          </a:extLst>
        </a:blip>
        <a:srcRect/>
        <a:stretch/>
      </xdr:blipFill>
      <xdr:spPr>
        <a:xfrm>
          <a:off x="888885" y="441056484"/>
          <a:ext cx="1505841" cy="737261"/>
        </a:xfrm>
        <a:prstGeom prst="rect">
          <a:avLst/>
        </a:prstGeom>
      </xdr:spPr>
    </xdr:pic>
    <xdr:clientData/>
  </xdr:twoCellAnchor>
  <xdr:twoCellAnchor>
    <xdr:from>
      <xdr:col>2</xdr:col>
      <xdr:colOff>3591</xdr:colOff>
      <xdr:row>483</xdr:row>
      <xdr:rowOff>1</xdr:rowOff>
    </xdr:from>
    <xdr:to>
      <xdr:col>2</xdr:col>
      <xdr:colOff>1515563</xdr:colOff>
      <xdr:row>483</xdr:row>
      <xdr:rowOff>872837</xdr:rowOff>
    </xdr:to>
    <xdr:pic>
      <xdr:nvPicPr>
        <xdr:cNvPr id="327" name="Picture 5">
          <a:extLst>
            <a:ext uri="{FF2B5EF4-FFF2-40B4-BE49-F238E27FC236}">
              <a16:creationId xmlns:a16="http://schemas.microsoft.com/office/drawing/2014/main" id="{9FFF7A61-AC24-4F8C-A4B0-6066DA8C5F97}"/>
            </a:ext>
          </a:extLst>
        </xdr:cNvPr>
        <xdr:cNvPicPr>
          <a:picLocks noChangeAspect="1"/>
        </xdr:cNvPicPr>
      </xdr:nvPicPr>
      <xdr:blipFill>
        <a:blip xmlns:r="http://schemas.openxmlformats.org/officeDocument/2006/relationships" r:embed="rId159" cstate="screen">
          <a:extLst>
            <a:ext uri="{28A0092B-C50C-407E-A947-70E740481C1C}">
              <a14:useLocalDpi xmlns:a14="http://schemas.microsoft.com/office/drawing/2010/main"/>
            </a:ext>
          </a:extLst>
        </a:blip>
        <a:stretch>
          <a:fillRect/>
        </a:stretch>
      </xdr:blipFill>
      <xdr:spPr>
        <a:xfrm>
          <a:off x="896220" y="442384544"/>
          <a:ext cx="1511972" cy="872836"/>
        </a:xfrm>
        <a:prstGeom prst="rect">
          <a:avLst/>
        </a:prstGeom>
      </xdr:spPr>
    </xdr:pic>
    <xdr:clientData/>
  </xdr:twoCellAnchor>
  <xdr:twoCellAnchor>
    <xdr:from>
      <xdr:col>1</xdr:col>
      <xdr:colOff>268743</xdr:colOff>
      <xdr:row>486</xdr:row>
      <xdr:rowOff>30679</xdr:rowOff>
    </xdr:from>
    <xdr:to>
      <xdr:col>2</xdr:col>
      <xdr:colOff>1497643</xdr:colOff>
      <xdr:row>486</xdr:row>
      <xdr:rowOff>903515</xdr:rowOff>
    </xdr:to>
    <xdr:pic>
      <xdr:nvPicPr>
        <xdr:cNvPr id="336" name="Picture 10">
          <a:extLst>
            <a:ext uri="{FF2B5EF4-FFF2-40B4-BE49-F238E27FC236}">
              <a16:creationId xmlns:a16="http://schemas.microsoft.com/office/drawing/2014/main" id="{C7705FBE-5A20-43D3-B737-CFBECE0D3135}"/>
            </a:ext>
          </a:extLst>
        </xdr:cNvPr>
        <xdr:cNvPicPr>
          <a:picLocks noChangeAspect="1"/>
        </xdr:cNvPicPr>
      </xdr:nvPicPr>
      <xdr:blipFill>
        <a:blip xmlns:r="http://schemas.openxmlformats.org/officeDocument/2006/relationships" r:embed="rId160" cstate="screen">
          <a:extLst>
            <a:ext uri="{28A0092B-C50C-407E-A947-70E740481C1C}">
              <a14:useLocalDpi xmlns:a14="http://schemas.microsoft.com/office/drawing/2010/main"/>
            </a:ext>
          </a:extLst>
        </a:blip>
        <a:stretch>
          <a:fillRect/>
        </a:stretch>
      </xdr:blipFill>
      <xdr:spPr>
        <a:xfrm>
          <a:off x="889229" y="445223736"/>
          <a:ext cx="1501043" cy="872836"/>
        </a:xfrm>
        <a:prstGeom prst="rect">
          <a:avLst/>
        </a:prstGeom>
      </xdr:spPr>
    </xdr:pic>
    <xdr:clientData/>
  </xdr:twoCellAnchor>
  <xdr:twoCellAnchor>
    <xdr:from>
      <xdr:col>1</xdr:col>
      <xdr:colOff>270401</xdr:colOff>
      <xdr:row>489</xdr:row>
      <xdr:rowOff>13856</xdr:rowOff>
    </xdr:from>
    <xdr:to>
      <xdr:col>2</xdr:col>
      <xdr:colOff>1515868</xdr:colOff>
      <xdr:row>489</xdr:row>
      <xdr:rowOff>872838</xdr:rowOff>
    </xdr:to>
    <xdr:pic>
      <xdr:nvPicPr>
        <xdr:cNvPr id="340" name="Picture 14">
          <a:extLst>
            <a:ext uri="{FF2B5EF4-FFF2-40B4-BE49-F238E27FC236}">
              <a16:creationId xmlns:a16="http://schemas.microsoft.com/office/drawing/2014/main" id="{582ECE3B-AA15-484B-87DC-57DB7447494F}"/>
            </a:ext>
          </a:extLst>
        </xdr:cNvPr>
        <xdr:cNvPicPr>
          <a:picLocks noChangeAspect="1"/>
        </xdr:cNvPicPr>
      </xdr:nvPicPr>
      <xdr:blipFill>
        <a:blip xmlns:r="http://schemas.openxmlformats.org/officeDocument/2006/relationships" r:embed="rId161" cstate="screen">
          <a:extLst>
            <a:ext uri="{28A0092B-C50C-407E-A947-70E740481C1C}">
              <a14:useLocalDpi xmlns:a14="http://schemas.microsoft.com/office/drawing/2010/main"/>
            </a:ext>
          </a:extLst>
        </a:blip>
        <a:stretch>
          <a:fillRect/>
        </a:stretch>
      </xdr:blipFill>
      <xdr:spPr>
        <a:xfrm>
          <a:off x="890887" y="448015427"/>
          <a:ext cx="1517610" cy="858982"/>
        </a:xfrm>
        <a:prstGeom prst="rect">
          <a:avLst/>
        </a:prstGeom>
      </xdr:spPr>
    </xdr:pic>
    <xdr:clientData/>
  </xdr:twoCellAnchor>
  <xdr:twoCellAnchor>
    <xdr:from>
      <xdr:col>1</xdr:col>
      <xdr:colOff>256991</xdr:colOff>
      <xdr:row>492</xdr:row>
      <xdr:rowOff>0</xdr:rowOff>
    </xdr:from>
    <xdr:to>
      <xdr:col>2</xdr:col>
      <xdr:colOff>1509908</xdr:colOff>
      <xdr:row>492</xdr:row>
      <xdr:rowOff>903515</xdr:rowOff>
    </xdr:to>
    <xdr:pic>
      <xdr:nvPicPr>
        <xdr:cNvPr id="341" name="Picture 19">
          <a:extLst>
            <a:ext uri="{FF2B5EF4-FFF2-40B4-BE49-F238E27FC236}">
              <a16:creationId xmlns:a16="http://schemas.microsoft.com/office/drawing/2014/main" id="{DB541D1E-EBC7-4B1D-AFD2-178B5767AA05}"/>
            </a:ext>
          </a:extLst>
        </xdr:cNvPr>
        <xdr:cNvPicPr>
          <a:picLocks noChangeAspect="1"/>
        </xdr:cNvPicPr>
      </xdr:nvPicPr>
      <xdr:blipFill>
        <a:blip xmlns:r="http://schemas.openxmlformats.org/officeDocument/2006/relationships" r:embed="rId162" cstate="screen">
          <a:extLst>
            <a:ext uri="{28A0092B-C50C-407E-A947-70E740481C1C}">
              <a14:useLocalDpi xmlns:a14="http://schemas.microsoft.com/office/drawing/2010/main"/>
            </a:ext>
          </a:extLst>
        </a:blip>
        <a:stretch>
          <a:fillRect/>
        </a:stretch>
      </xdr:blipFill>
      <xdr:spPr>
        <a:xfrm>
          <a:off x="877477" y="452181686"/>
          <a:ext cx="1525060" cy="903515"/>
        </a:xfrm>
        <a:prstGeom prst="rect">
          <a:avLst/>
        </a:prstGeom>
      </xdr:spPr>
    </xdr:pic>
    <xdr:clientData/>
  </xdr:twoCellAnchor>
  <xdr:twoCellAnchor>
    <xdr:from>
      <xdr:col>2</xdr:col>
      <xdr:colOff>41344</xdr:colOff>
      <xdr:row>495</xdr:row>
      <xdr:rowOff>27214</xdr:rowOff>
    </xdr:from>
    <xdr:to>
      <xdr:col>2</xdr:col>
      <xdr:colOff>1473144</xdr:colOff>
      <xdr:row>495</xdr:row>
      <xdr:rowOff>865414</xdr:rowOff>
    </xdr:to>
    <xdr:pic>
      <xdr:nvPicPr>
        <xdr:cNvPr id="345" name="Picture 21">
          <a:extLst>
            <a:ext uri="{FF2B5EF4-FFF2-40B4-BE49-F238E27FC236}">
              <a16:creationId xmlns:a16="http://schemas.microsoft.com/office/drawing/2014/main" id="{131AA4C3-7A9E-43F7-91CC-6A8F2F96B94D}"/>
            </a:ext>
          </a:extLst>
        </xdr:cNvPr>
        <xdr:cNvPicPr>
          <a:picLocks noChangeAspect="1"/>
        </xdr:cNvPicPr>
      </xdr:nvPicPr>
      <xdr:blipFill>
        <a:blip xmlns:r="http://schemas.openxmlformats.org/officeDocument/2006/relationships" r:embed="rId163" cstate="screen">
          <a:extLst>
            <a:ext uri="{28A0092B-C50C-407E-A947-70E740481C1C}">
              <a14:useLocalDpi xmlns:a14="http://schemas.microsoft.com/office/drawing/2010/main"/>
            </a:ext>
          </a:extLst>
        </a:blip>
        <a:stretch>
          <a:fillRect/>
        </a:stretch>
      </xdr:blipFill>
      <xdr:spPr>
        <a:xfrm>
          <a:off x="933973" y="453645814"/>
          <a:ext cx="1431800" cy="838200"/>
        </a:xfrm>
        <a:prstGeom prst="rect">
          <a:avLst/>
        </a:prstGeom>
      </xdr:spPr>
    </xdr:pic>
    <xdr:clientData/>
  </xdr:twoCellAnchor>
  <xdr:twoCellAnchor>
    <xdr:from>
      <xdr:col>2</xdr:col>
      <xdr:colOff>141516</xdr:colOff>
      <xdr:row>8</xdr:row>
      <xdr:rowOff>925286</xdr:rowOff>
    </xdr:from>
    <xdr:to>
      <xdr:col>2</xdr:col>
      <xdr:colOff>1502230</xdr:colOff>
      <xdr:row>9</xdr:row>
      <xdr:rowOff>896257</xdr:rowOff>
    </xdr:to>
    <xdr:pic>
      <xdr:nvPicPr>
        <xdr:cNvPr id="4" name="Slika 3">
          <a:extLst>
            <a:ext uri="{FF2B5EF4-FFF2-40B4-BE49-F238E27FC236}">
              <a16:creationId xmlns:a16="http://schemas.microsoft.com/office/drawing/2014/main" id="{867D9FB4-839B-F901-F26C-F9279327ECC5}"/>
            </a:ext>
          </a:extLst>
        </xdr:cNvPr>
        <xdr:cNvPicPr>
          <a:picLocks noChangeAspect="1"/>
        </xdr:cNvPicPr>
      </xdr:nvPicPr>
      <xdr:blipFill>
        <a:blip xmlns:r="http://schemas.openxmlformats.org/officeDocument/2006/relationships" r:embed="rId164" cstate="screen">
          <a:extLst>
            <a:ext uri="{28A0092B-C50C-407E-A947-70E740481C1C}">
              <a14:useLocalDpi xmlns:a14="http://schemas.microsoft.com/office/drawing/2010/main"/>
            </a:ext>
          </a:extLst>
        </a:blip>
        <a:stretch>
          <a:fillRect/>
        </a:stretch>
      </xdr:blipFill>
      <xdr:spPr>
        <a:xfrm>
          <a:off x="1034145" y="4147457"/>
          <a:ext cx="1360714" cy="907143"/>
        </a:xfrm>
        <a:prstGeom prst="rect">
          <a:avLst/>
        </a:prstGeom>
      </xdr:spPr>
    </xdr:pic>
    <xdr:clientData/>
  </xdr:twoCellAnchor>
  <xdr:twoCellAnchor>
    <xdr:from>
      <xdr:col>2</xdr:col>
      <xdr:colOff>119743</xdr:colOff>
      <xdr:row>9</xdr:row>
      <xdr:rowOff>914399</xdr:rowOff>
    </xdr:from>
    <xdr:to>
      <xdr:col>2</xdr:col>
      <xdr:colOff>1480457</xdr:colOff>
      <xdr:row>10</xdr:row>
      <xdr:rowOff>885371</xdr:rowOff>
    </xdr:to>
    <xdr:pic>
      <xdr:nvPicPr>
        <xdr:cNvPr id="5" name="Slika 4">
          <a:extLst>
            <a:ext uri="{FF2B5EF4-FFF2-40B4-BE49-F238E27FC236}">
              <a16:creationId xmlns:a16="http://schemas.microsoft.com/office/drawing/2014/main" id="{04AB9443-EF54-4BA5-9908-7C474F6718AF}"/>
            </a:ext>
          </a:extLst>
        </xdr:cNvPr>
        <xdr:cNvPicPr>
          <a:picLocks noChangeAspect="1"/>
        </xdr:cNvPicPr>
      </xdr:nvPicPr>
      <xdr:blipFill>
        <a:blip xmlns:r="http://schemas.openxmlformats.org/officeDocument/2006/relationships" r:embed="rId164" cstate="screen">
          <a:extLst>
            <a:ext uri="{28A0092B-C50C-407E-A947-70E740481C1C}">
              <a14:useLocalDpi xmlns:a14="http://schemas.microsoft.com/office/drawing/2010/main"/>
            </a:ext>
          </a:extLst>
        </a:blip>
        <a:stretch>
          <a:fillRect/>
        </a:stretch>
      </xdr:blipFill>
      <xdr:spPr>
        <a:xfrm>
          <a:off x="1012372" y="5072742"/>
          <a:ext cx="1360714" cy="907143"/>
        </a:xfrm>
        <a:prstGeom prst="rect">
          <a:avLst/>
        </a:prstGeom>
      </xdr:spPr>
    </xdr:pic>
    <xdr:clientData/>
  </xdr:twoCellAnchor>
  <xdr:twoCellAnchor>
    <xdr:from>
      <xdr:col>2</xdr:col>
      <xdr:colOff>152405</xdr:colOff>
      <xdr:row>12</xdr:row>
      <xdr:rowOff>1</xdr:rowOff>
    </xdr:from>
    <xdr:to>
      <xdr:col>2</xdr:col>
      <xdr:colOff>1404259</xdr:colOff>
      <xdr:row>12</xdr:row>
      <xdr:rowOff>834570</xdr:rowOff>
    </xdr:to>
    <xdr:pic>
      <xdr:nvPicPr>
        <xdr:cNvPr id="8" name="Slika 7">
          <a:extLst>
            <a:ext uri="{FF2B5EF4-FFF2-40B4-BE49-F238E27FC236}">
              <a16:creationId xmlns:a16="http://schemas.microsoft.com/office/drawing/2014/main" id="{BB0EE7F9-769B-8DDF-A84E-44EE7E9D1356}"/>
            </a:ext>
          </a:extLst>
        </xdr:cNvPr>
        <xdr:cNvPicPr>
          <a:picLocks noChangeAspect="1"/>
        </xdr:cNvPicPr>
      </xdr:nvPicPr>
      <xdr:blipFill>
        <a:blip xmlns:r="http://schemas.openxmlformats.org/officeDocument/2006/relationships" r:embed="rId165" cstate="screen">
          <a:extLst>
            <a:ext uri="{28A0092B-C50C-407E-A947-70E740481C1C}">
              <a14:useLocalDpi xmlns:a14="http://schemas.microsoft.com/office/drawing/2010/main"/>
            </a:ext>
          </a:extLst>
        </a:blip>
        <a:stretch>
          <a:fillRect/>
        </a:stretch>
      </xdr:blipFill>
      <xdr:spPr>
        <a:xfrm>
          <a:off x="1045034" y="6966858"/>
          <a:ext cx="1251854" cy="834569"/>
        </a:xfrm>
        <a:prstGeom prst="rect">
          <a:avLst/>
        </a:prstGeom>
      </xdr:spPr>
    </xdr:pic>
    <xdr:clientData/>
  </xdr:twoCellAnchor>
  <xdr:twoCellAnchor>
    <xdr:from>
      <xdr:col>2</xdr:col>
      <xdr:colOff>163291</xdr:colOff>
      <xdr:row>13</xdr:row>
      <xdr:rowOff>0</xdr:rowOff>
    </xdr:from>
    <xdr:to>
      <xdr:col>2</xdr:col>
      <xdr:colOff>1415145</xdr:colOff>
      <xdr:row>13</xdr:row>
      <xdr:rowOff>834569</xdr:rowOff>
    </xdr:to>
    <xdr:pic>
      <xdr:nvPicPr>
        <xdr:cNvPr id="9" name="Slika 8">
          <a:extLst>
            <a:ext uri="{FF2B5EF4-FFF2-40B4-BE49-F238E27FC236}">
              <a16:creationId xmlns:a16="http://schemas.microsoft.com/office/drawing/2014/main" id="{C432BDE0-62E9-4D52-901A-42639E3AF740}"/>
            </a:ext>
          </a:extLst>
        </xdr:cNvPr>
        <xdr:cNvPicPr>
          <a:picLocks noChangeAspect="1"/>
        </xdr:cNvPicPr>
      </xdr:nvPicPr>
      <xdr:blipFill>
        <a:blip xmlns:r="http://schemas.openxmlformats.org/officeDocument/2006/relationships" r:embed="rId165" cstate="screen">
          <a:extLst>
            <a:ext uri="{28A0092B-C50C-407E-A947-70E740481C1C}">
              <a14:useLocalDpi xmlns:a14="http://schemas.microsoft.com/office/drawing/2010/main"/>
            </a:ext>
          </a:extLst>
        </a:blip>
        <a:stretch>
          <a:fillRect/>
        </a:stretch>
      </xdr:blipFill>
      <xdr:spPr>
        <a:xfrm>
          <a:off x="1055920" y="7903029"/>
          <a:ext cx="1251854" cy="834569"/>
        </a:xfrm>
        <a:prstGeom prst="rect">
          <a:avLst/>
        </a:prstGeom>
      </xdr:spPr>
    </xdr:pic>
    <xdr:clientData/>
  </xdr:twoCellAnchor>
  <xdr:twoCellAnchor>
    <xdr:from>
      <xdr:col>2</xdr:col>
      <xdr:colOff>119746</xdr:colOff>
      <xdr:row>15</xdr:row>
      <xdr:rowOff>21772</xdr:rowOff>
    </xdr:from>
    <xdr:to>
      <xdr:col>2</xdr:col>
      <xdr:colOff>1442361</xdr:colOff>
      <xdr:row>15</xdr:row>
      <xdr:rowOff>903515</xdr:rowOff>
    </xdr:to>
    <xdr:pic>
      <xdr:nvPicPr>
        <xdr:cNvPr id="11" name="Slika 10">
          <a:extLst>
            <a:ext uri="{FF2B5EF4-FFF2-40B4-BE49-F238E27FC236}">
              <a16:creationId xmlns:a16="http://schemas.microsoft.com/office/drawing/2014/main" id="{C06B4DFA-9709-535E-7643-E2341206C7CF}"/>
            </a:ext>
          </a:extLst>
        </xdr:cNvPr>
        <xdr:cNvPicPr>
          <a:picLocks noChangeAspect="1"/>
        </xdr:cNvPicPr>
      </xdr:nvPicPr>
      <xdr:blipFill>
        <a:blip xmlns:r="http://schemas.openxmlformats.org/officeDocument/2006/relationships" r:embed="rId166" cstate="screen">
          <a:extLst>
            <a:ext uri="{28A0092B-C50C-407E-A947-70E740481C1C}">
              <a14:useLocalDpi xmlns:a14="http://schemas.microsoft.com/office/drawing/2010/main"/>
            </a:ext>
          </a:extLst>
        </a:blip>
        <a:stretch>
          <a:fillRect/>
        </a:stretch>
      </xdr:blipFill>
      <xdr:spPr>
        <a:xfrm>
          <a:off x="1012375" y="9797143"/>
          <a:ext cx="1322615" cy="881743"/>
        </a:xfrm>
        <a:prstGeom prst="rect">
          <a:avLst/>
        </a:prstGeom>
      </xdr:spPr>
    </xdr:pic>
    <xdr:clientData/>
  </xdr:twoCellAnchor>
  <xdr:twoCellAnchor>
    <xdr:from>
      <xdr:col>2</xdr:col>
      <xdr:colOff>108856</xdr:colOff>
      <xdr:row>16</xdr:row>
      <xdr:rowOff>0</xdr:rowOff>
    </xdr:from>
    <xdr:to>
      <xdr:col>2</xdr:col>
      <xdr:colOff>1431471</xdr:colOff>
      <xdr:row>16</xdr:row>
      <xdr:rowOff>881743</xdr:rowOff>
    </xdr:to>
    <xdr:pic>
      <xdr:nvPicPr>
        <xdr:cNvPr id="12" name="Slika 11">
          <a:extLst>
            <a:ext uri="{FF2B5EF4-FFF2-40B4-BE49-F238E27FC236}">
              <a16:creationId xmlns:a16="http://schemas.microsoft.com/office/drawing/2014/main" id="{2BA73C27-7F35-422D-B7EA-FAD60E7211AC}"/>
            </a:ext>
          </a:extLst>
        </xdr:cNvPr>
        <xdr:cNvPicPr>
          <a:picLocks noChangeAspect="1"/>
        </xdr:cNvPicPr>
      </xdr:nvPicPr>
      <xdr:blipFill>
        <a:blip xmlns:r="http://schemas.openxmlformats.org/officeDocument/2006/relationships" r:embed="rId166" cstate="screen">
          <a:extLst>
            <a:ext uri="{28A0092B-C50C-407E-A947-70E740481C1C}">
              <a14:useLocalDpi xmlns:a14="http://schemas.microsoft.com/office/drawing/2010/main"/>
            </a:ext>
          </a:extLst>
        </a:blip>
        <a:stretch>
          <a:fillRect/>
        </a:stretch>
      </xdr:blipFill>
      <xdr:spPr>
        <a:xfrm>
          <a:off x="1001485" y="10711543"/>
          <a:ext cx="1322615" cy="881743"/>
        </a:xfrm>
        <a:prstGeom prst="rect">
          <a:avLst/>
        </a:prstGeom>
      </xdr:spPr>
    </xdr:pic>
    <xdr:clientData/>
  </xdr:twoCellAnchor>
  <xdr:twoCellAnchor>
    <xdr:from>
      <xdr:col>2</xdr:col>
      <xdr:colOff>130634</xdr:colOff>
      <xdr:row>18</xdr:row>
      <xdr:rowOff>10887</xdr:rowOff>
    </xdr:from>
    <xdr:to>
      <xdr:col>2</xdr:col>
      <xdr:colOff>1415148</xdr:colOff>
      <xdr:row>18</xdr:row>
      <xdr:rowOff>867229</xdr:rowOff>
    </xdr:to>
    <xdr:pic>
      <xdr:nvPicPr>
        <xdr:cNvPr id="14" name="Slika 13">
          <a:extLst>
            <a:ext uri="{FF2B5EF4-FFF2-40B4-BE49-F238E27FC236}">
              <a16:creationId xmlns:a16="http://schemas.microsoft.com/office/drawing/2014/main" id="{C4850D6A-AB38-FA37-E6CF-6344A4C09A15}"/>
            </a:ext>
          </a:extLst>
        </xdr:cNvPr>
        <xdr:cNvPicPr>
          <a:picLocks noChangeAspect="1"/>
        </xdr:cNvPicPr>
      </xdr:nvPicPr>
      <xdr:blipFill>
        <a:blip xmlns:r="http://schemas.openxmlformats.org/officeDocument/2006/relationships" r:embed="rId167" cstate="screen">
          <a:extLst>
            <a:ext uri="{28A0092B-C50C-407E-A947-70E740481C1C}">
              <a14:useLocalDpi xmlns:a14="http://schemas.microsoft.com/office/drawing/2010/main"/>
            </a:ext>
          </a:extLst>
        </a:blip>
        <a:stretch>
          <a:fillRect/>
        </a:stretch>
      </xdr:blipFill>
      <xdr:spPr>
        <a:xfrm>
          <a:off x="1023263" y="12594773"/>
          <a:ext cx="1284514" cy="856342"/>
        </a:xfrm>
        <a:prstGeom prst="rect">
          <a:avLst/>
        </a:prstGeom>
      </xdr:spPr>
    </xdr:pic>
    <xdr:clientData/>
  </xdr:twoCellAnchor>
  <xdr:twoCellAnchor>
    <xdr:from>
      <xdr:col>2</xdr:col>
      <xdr:colOff>152399</xdr:colOff>
      <xdr:row>19</xdr:row>
      <xdr:rowOff>10886</xdr:rowOff>
    </xdr:from>
    <xdr:to>
      <xdr:col>2</xdr:col>
      <xdr:colOff>1436913</xdr:colOff>
      <xdr:row>19</xdr:row>
      <xdr:rowOff>867228</xdr:rowOff>
    </xdr:to>
    <xdr:pic>
      <xdr:nvPicPr>
        <xdr:cNvPr id="15" name="Slika 14">
          <a:extLst>
            <a:ext uri="{FF2B5EF4-FFF2-40B4-BE49-F238E27FC236}">
              <a16:creationId xmlns:a16="http://schemas.microsoft.com/office/drawing/2014/main" id="{DB694837-E39D-4672-8261-81FD1E568AAA}"/>
            </a:ext>
          </a:extLst>
        </xdr:cNvPr>
        <xdr:cNvPicPr>
          <a:picLocks noChangeAspect="1"/>
        </xdr:cNvPicPr>
      </xdr:nvPicPr>
      <xdr:blipFill>
        <a:blip xmlns:r="http://schemas.openxmlformats.org/officeDocument/2006/relationships" r:embed="rId167" cstate="screen">
          <a:extLst>
            <a:ext uri="{28A0092B-C50C-407E-A947-70E740481C1C}">
              <a14:useLocalDpi xmlns:a14="http://schemas.microsoft.com/office/drawing/2010/main"/>
            </a:ext>
          </a:extLst>
        </a:blip>
        <a:stretch>
          <a:fillRect/>
        </a:stretch>
      </xdr:blipFill>
      <xdr:spPr>
        <a:xfrm>
          <a:off x="1045028" y="13530943"/>
          <a:ext cx="1284514" cy="856342"/>
        </a:xfrm>
        <a:prstGeom prst="rect">
          <a:avLst/>
        </a:prstGeom>
      </xdr:spPr>
    </xdr:pic>
    <xdr:clientData/>
  </xdr:twoCellAnchor>
  <xdr:twoCellAnchor>
    <xdr:from>
      <xdr:col>2</xdr:col>
      <xdr:colOff>76199</xdr:colOff>
      <xdr:row>21</xdr:row>
      <xdr:rowOff>87083</xdr:rowOff>
    </xdr:from>
    <xdr:to>
      <xdr:col>2</xdr:col>
      <xdr:colOff>1503971</xdr:colOff>
      <xdr:row>21</xdr:row>
      <xdr:rowOff>830715</xdr:rowOff>
    </xdr:to>
    <xdr:pic>
      <xdr:nvPicPr>
        <xdr:cNvPr id="17" name="Slika 16">
          <a:extLst>
            <a:ext uri="{FF2B5EF4-FFF2-40B4-BE49-F238E27FC236}">
              <a16:creationId xmlns:a16="http://schemas.microsoft.com/office/drawing/2014/main" id="{9E7AA459-0AB8-3F12-BAB8-375C033162AE}"/>
            </a:ext>
          </a:extLst>
        </xdr:cNvPr>
        <xdr:cNvPicPr>
          <a:picLocks noChangeAspect="1"/>
        </xdr:cNvPicPr>
      </xdr:nvPicPr>
      <xdr:blipFill rotWithShape="1">
        <a:blip xmlns:r="http://schemas.openxmlformats.org/officeDocument/2006/relationships" r:embed="rId168" cstate="screen">
          <a:extLst>
            <a:ext uri="{28A0092B-C50C-407E-A947-70E740481C1C}">
              <a14:useLocalDpi xmlns:a14="http://schemas.microsoft.com/office/drawing/2010/main"/>
            </a:ext>
          </a:extLst>
        </a:blip>
        <a:srcRect/>
        <a:stretch/>
      </xdr:blipFill>
      <xdr:spPr>
        <a:xfrm>
          <a:off x="968828" y="15479483"/>
          <a:ext cx="1427772" cy="743632"/>
        </a:xfrm>
        <a:prstGeom prst="rect">
          <a:avLst/>
        </a:prstGeom>
      </xdr:spPr>
    </xdr:pic>
    <xdr:clientData/>
  </xdr:twoCellAnchor>
  <xdr:twoCellAnchor>
    <xdr:from>
      <xdr:col>2</xdr:col>
      <xdr:colOff>71846</xdr:colOff>
      <xdr:row>22</xdr:row>
      <xdr:rowOff>65316</xdr:rowOff>
    </xdr:from>
    <xdr:to>
      <xdr:col>2</xdr:col>
      <xdr:colOff>1493084</xdr:colOff>
      <xdr:row>22</xdr:row>
      <xdr:rowOff>805545</xdr:rowOff>
    </xdr:to>
    <xdr:pic>
      <xdr:nvPicPr>
        <xdr:cNvPr id="18" name="Slika 17">
          <a:extLst>
            <a:ext uri="{FF2B5EF4-FFF2-40B4-BE49-F238E27FC236}">
              <a16:creationId xmlns:a16="http://schemas.microsoft.com/office/drawing/2014/main" id="{4A9D76E3-61E1-424E-98F9-F8524B40F70E}"/>
            </a:ext>
          </a:extLst>
        </xdr:cNvPr>
        <xdr:cNvPicPr>
          <a:picLocks noChangeAspect="1"/>
        </xdr:cNvPicPr>
      </xdr:nvPicPr>
      <xdr:blipFill rotWithShape="1">
        <a:blip xmlns:r="http://schemas.openxmlformats.org/officeDocument/2006/relationships" r:embed="rId169" cstate="screen">
          <a:extLst>
            <a:ext uri="{28A0092B-C50C-407E-A947-70E740481C1C}">
              <a14:useLocalDpi xmlns:a14="http://schemas.microsoft.com/office/drawing/2010/main"/>
            </a:ext>
          </a:extLst>
        </a:blip>
        <a:srcRect/>
        <a:stretch/>
      </xdr:blipFill>
      <xdr:spPr>
        <a:xfrm>
          <a:off x="964475" y="16393887"/>
          <a:ext cx="1421238" cy="740229"/>
        </a:xfrm>
        <a:prstGeom prst="rect">
          <a:avLst/>
        </a:prstGeom>
      </xdr:spPr>
    </xdr:pic>
    <xdr:clientData/>
  </xdr:twoCellAnchor>
  <xdr:twoCellAnchor>
    <xdr:from>
      <xdr:col>2</xdr:col>
      <xdr:colOff>141518</xdr:colOff>
      <xdr:row>24</xdr:row>
      <xdr:rowOff>32658</xdr:rowOff>
    </xdr:from>
    <xdr:to>
      <xdr:col>2</xdr:col>
      <xdr:colOff>1415144</xdr:colOff>
      <xdr:row>24</xdr:row>
      <xdr:rowOff>881534</xdr:rowOff>
    </xdr:to>
    <xdr:pic>
      <xdr:nvPicPr>
        <xdr:cNvPr id="20" name="Slika 19">
          <a:extLst>
            <a:ext uri="{FF2B5EF4-FFF2-40B4-BE49-F238E27FC236}">
              <a16:creationId xmlns:a16="http://schemas.microsoft.com/office/drawing/2014/main" id="{7C19274F-025B-C700-EB91-772C591327D5}"/>
            </a:ext>
          </a:extLst>
        </xdr:cNvPr>
        <xdr:cNvPicPr>
          <a:picLocks noChangeAspect="1"/>
        </xdr:cNvPicPr>
      </xdr:nvPicPr>
      <xdr:blipFill>
        <a:blip xmlns:r="http://schemas.openxmlformats.org/officeDocument/2006/relationships" r:embed="rId170" cstate="screen">
          <a:extLst>
            <a:ext uri="{28A0092B-C50C-407E-A947-70E740481C1C}">
              <a14:useLocalDpi xmlns:a14="http://schemas.microsoft.com/office/drawing/2010/main"/>
            </a:ext>
          </a:extLst>
        </a:blip>
        <a:stretch>
          <a:fillRect/>
        </a:stretch>
      </xdr:blipFill>
      <xdr:spPr>
        <a:xfrm>
          <a:off x="1034147" y="18233572"/>
          <a:ext cx="1273626" cy="848876"/>
        </a:xfrm>
        <a:prstGeom prst="rect">
          <a:avLst/>
        </a:prstGeom>
      </xdr:spPr>
    </xdr:pic>
    <xdr:clientData/>
  </xdr:twoCellAnchor>
  <xdr:twoCellAnchor>
    <xdr:from>
      <xdr:col>2</xdr:col>
      <xdr:colOff>97974</xdr:colOff>
      <xdr:row>25</xdr:row>
      <xdr:rowOff>0</xdr:rowOff>
    </xdr:from>
    <xdr:to>
      <xdr:col>2</xdr:col>
      <xdr:colOff>1371600</xdr:colOff>
      <xdr:row>25</xdr:row>
      <xdr:rowOff>848876</xdr:rowOff>
    </xdr:to>
    <xdr:pic>
      <xdr:nvPicPr>
        <xdr:cNvPr id="21" name="Slika 20">
          <a:extLst>
            <a:ext uri="{FF2B5EF4-FFF2-40B4-BE49-F238E27FC236}">
              <a16:creationId xmlns:a16="http://schemas.microsoft.com/office/drawing/2014/main" id="{62823CD6-097D-4AE3-A2C3-3EF656E5AEAB}"/>
            </a:ext>
          </a:extLst>
        </xdr:cNvPr>
        <xdr:cNvPicPr>
          <a:picLocks noChangeAspect="1"/>
        </xdr:cNvPicPr>
      </xdr:nvPicPr>
      <xdr:blipFill>
        <a:blip xmlns:r="http://schemas.openxmlformats.org/officeDocument/2006/relationships" r:embed="rId170" cstate="screen">
          <a:extLst>
            <a:ext uri="{28A0092B-C50C-407E-A947-70E740481C1C}">
              <a14:useLocalDpi xmlns:a14="http://schemas.microsoft.com/office/drawing/2010/main"/>
            </a:ext>
          </a:extLst>
        </a:blip>
        <a:stretch>
          <a:fillRect/>
        </a:stretch>
      </xdr:blipFill>
      <xdr:spPr>
        <a:xfrm>
          <a:off x="990603" y="19137086"/>
          <a:ext cx="1273626" cy="848876"/>
        </a:xfrm>
        <a:prstGeom prst="rect">
          <a:avLst/>
        </a:prstGeom>
      </xdr:spPr>
    </xdr:pic>
    <xdr:clientData/>
  </xdr:twoCellAnchor>
  <xdr:twoCellAnchor>
    <xdr:from>
      <xdr:col>1</xdr:col>
      <xdr:colOff>250371</xdr:colOff>
      <xdr:row>27</xdr:row>
      <xdr:rowOff>97967</xdr:rowOff>
    </xdr:from>
    <xdr:to>
      <xdr:col>2</xdr:col>
      <xdr:colOff>1513113</xdr:colOff>
      <xdr:row>27</xdr:row>
      <xdr:rowOff>838001</xdr:rowOff>
    </xdr:to>
    <xdr:pic>
      <xdr:nvPicPr>
        <xdr:cNvPr id="23" name="Slika 22">
          <a:extLst>
            <a:ext uri="{FF2B5EF4-FFF2-40B4-BE49-F238E27FC236}">
              <a16:creationId xmlns:a16="http://schemas.microsoft.com/office/drawing/2014/main" id="{9B18E366-DB9B-5B3F-62FD-0B3FEF66A5DB}"/>
            </a:ext>
          </a:extLst>
        </xdr:cNvPr>
        <xdr:cNvPicPr>
          <a:picLocks noChangeAspect="1"/>
        </xdr:cNvPicPr>
      </xdr:nvPicPr>
      <xdr:blipFill rotWithShape="1">
        <a:blip xmlns:r="http://schemas.openxmlformats.org/officeDocument/2006/relationships" r:embed="rId171" cstate="screen">
          <a:extLst>
            <a:ext uri="{28A0092B-C50C-407E-A947-70E740481C1C}">
              <a14:useLocalDpi xmlns:a14="http://schemas.microsoft.com/office/drawing/2010/main"/>
            </a:ext>
          </a:extLst>
        </a:blip>
        <a:srcRect/>
        <a:stretch/>
      </xdr:blipFill>
      <xdr:spPr>
        <a:xfrm>
          <a:off x="870857" y="21107396"/>
          <a:ext cx="1534885" cy="740034"/>
        </a:xfrm>
        <a:prstGeom prst="rect">
          <a:avLst/>
        </a:prstGeom>
      </xdr:spPr>
    </xdr:pic>
    <xdr:clientData/>
  </xdr:twoCellAnchor>
  <xdr:twoCellAnchor>
    <xdr:from>
      <xdr:col>1</xdr:col>
      <xdr:colOff>261257</xdr:colOff>
      <xdr:row>28</xdr:row>
      <xdr:rowOff>87087</xdr:rowOff>
    </xdr:from>
    <xdr:to>
      <xdr:col>2</xdr:col>
      <xdr:colOff>1523999</xdr:colOff>
      <xdr:row>28</xdr:row>
      <xdr:rowOff>827121</xdr:rowOff>
    </xdr:to>
    <xdr:pic>
      <xdr:nvPicPr>
        <xdr:cNvPr id="24" name="Slika 23">
          <a:extLst>
            <a:ext uri="{FF2B5EF4-FFF2-40B4-BE49-F238E27FC236}">
              <a16:creationId xmlns:a16="http://schemas.microsoft.com/office/drawing/2014/main" id="{394D51F1-A686-4E9F-B3D4-21B2F55C0D97}"/>
            </a:ext>
          </a:extLst>
        </xdr:cNvPr>
        <xdr:cNvPicPr>
          <a:picLocks noChangeAspect="1"/>
        </xdr:cNvPicPr>
      </xdr:nvPicPr>
      <xdr:blipFill rotWithShape="1">
        <a:blip xmlns:r="http://schemas.openxmlformats.org/officeDocument/2006/relationships" r:embed="rId171" cstate="screen">
          <a:extLst>
            <a:ext uri="{28A0092B-C50C-407E-A947-70E740481C1C}">
              <a14:useLocalDpi xmlns:a14="http://schemas.microsoft.com/office/drawing/2010/main"/>
            </a:ext>
          </a:extLst>
        </a:blip>
        <a:srcRect/>
        <a:stretch/>
      </xdr:blipFill>
      <xdr:spPr>
        <a:xfrm>
          <a:off x="881743" y="22032687"/>
          <a:ext cx="1534885" cy="740034"/>
        </a:xfrm>
        <a:prstGeom prst="rect">
          <a:avLst/>
        </a:prstGeom>
      </xdr:spPr>
    </xdr:pic>
    <xdr:clientData/>
  </xdr:twoCellAnchor>
  <xdr:twoCellAnchor>
    <xdr:from>
      <xdr:col>2</xdr:col>
      <xdr:colOff>119747</xdr:colOff>
      <xdr:row>30</xdr:row>
      <xdr:rowOff>10886</xdr:rowOff>
    </xdr:from>
    <xdr:to>
      <xdr:col>2</xdr:col>
      <xdr:colOff>1458687</xdr:colOff>
      <xdr:row>30</xdr:row>
      <xdr:rowOff>903290</xdr:rowOff>
    </xdr:to>
    <xdr:pic>
      <xdr:nvPicPr>
        <xdr:cNvPr id="26" name="Slika 25">
          <a:extLst>
            <a:ext uri="{FF2B5EF4-FFF2-40B4-BE49-F238E27FC236}">
              <a16:creationId xmlns:a16="http://schemas.microsoft.com/office/drawing/2014/main" id="{27E4E42C-C382-5EE9-B0B8-E7C385E4F55E}"/>
            </a:ext>
          </a:extLst>
        </xdr:cNvPr>
        <xdr:cNvPicPr>
          <a:picLocks noChangeAspect="1"/>
        </xdr:cNvPicPr>
      </xdr:nvPicPr>
      <xdr:blipFill>
        <a:blip xmlns:r="http://schemas.openxmlformats.org/officeDocument/2006/relationships" r:embed="rId172" cstate="screen">
          <a:extLst>
            <a:ext uri="{28A0092B-C50C-407E-A947-70E740481C1C}">
              <a14:useLocalDpi xmlns:a14="http://schemas.microsoft.com/office/drawing/2010/main"/>
            </a:ext>
          </a:extLst>
        </a:blip>
        <a:stretch>
          <a:fillRect/>
        </a:stretch>
      </xdr:blipFill>
      <xdr:spPr>
        <a:xfrm>
          <a:off x="1012376" y="23828829"/>
          <a:ext cx="1338940" cy="892404"/>
        </a:xfrm>
        <a:prstGeom prst="rect">
          <a:avLst/>
        </a:prstGeom>
      </xdr:spPr>
    </xdr:pic>
    <xdr:clientData/>
  </xdr:twoCellAnchor>
  <xdr:twoCellAnchor>
    <xdr:from>
      <xdr:col>2</xdr:col>
      <xdr:colOff>87088</xdr:colOff>
      <xdr:row>31</xdr:row>
      <xdr:rowOff>21772</xdr:rowOff>
    </xdr:from>
    <xdr:to>
      <xdr:col>2</xdr:col>
      <xdr:colOff>1426028</xdr:colOff>
      <xdr:row>31</xdr:row>
      <xdr:rowOff>914176</xdr:rowOff>
    </xdr:to>
    <xdr:pic>
      <xdr:nvPicPr>
        <xdr:cNvPr id="27" name="Slika 26">
          <a:extLst>
            <a:ext uri="{FF2B5EF4-FFF2-40B4-BE49-F238E27FC236}">
              <a16:creationId xmlns:a16="http://schemas.microsoft.com/office/drawing/2014/main" id="{0BB42A03-6782-424F-A19D-EB7A3D0430D3}"/>
            </a:ext>
          </a:extLst>
        </xdr:cNvPr>
        <xdr:cNvPicPr>
          <a:picLocks noChangeAspect="1"/>
        </xdr:cNvPicPr>
      </xdr:nvPicPr>
      <xdr:blipFill>
        <a:blip xmlns:r="http://schemas.openxmlformats.org/officeDocument/2006/relationships" r:embed="rId172" cstate="screen">
          <a:extLst>
            <a:ext uri="{28A0092B-C50C-407E-A947-70E740481C1C}">
              <a14:useLocalDpi xmlns:a14="http://schemas.microsoft.com/office/drawing/2010/main"/>
            </a:ext>
          </a:extLst>
        </a:blip>
        <a:stretch>
          <a:fillRect/>
        </a:stretch>
      </xdr:blipFill>
      <xdr:spPr>
        <a:xfrm>
          <a:off x="979717" y="24775886"/>
          <a:ext cx="1338940" cy="892404"/>
        </a:xfrm>
        <a:prstGeom prst="rect">
          <a:avLst/>
        </a:prstGeom>
      </xdr:spPr>
    </xdr:pic>
    <xdr:clientData/>
  </xdr:twoCellAnchor>
  <xdr:twoCellAnchor>
    <xdr:from>
      <xdr:col>2</xdr:col>
      <xdr:colOff>97975</xdr:colOff>
      <xdr:row>33</xdr:row>
      <xdr:rowOff>0</xdr:rowOff>
    </xdr:from>
    <xdr:to>
      <xdr:col>2</xdr:col>
      <xdr:colOff>1404261</xdr:colOff>
      <xdr:row>33</xdr:row>
      <xdr:rowOff>870857</xdr:rowOff>
    </xdr:to>
    <xdr:pic>
      <xdr:nvPicPr>
        <xdr:cNvPr id="6" name="Slika 5">
          <a:extLst>
            <a:ext uri="{FF2B5EF4-FFF2-40B4-BE49-F238E27FC236}">
              <a16:creationId xmlns:a16="http://schemas.microsoft.com/office/drawing/2014/main" id="{C4C662A1-9DEB-0DE5-D1F2-D260563E63D7}"/>
            </a:ext>
          </a:extLst>
        </xdr:cNvPr>
        <xdr:cNvPicPr>
          <a:picLocks noChangeAspect="1"/>
        </xdr:cNvPicPr>
      </xdr:nvPicPr>
      <xdr:blipFill>
        <a:blip xmlns:r="http://schemas.openxmlformats.org/officeDocument/2006/relationships" r:embed="rId173" cstate="screen">
          <a:extLst>
            <a:ext uri="{28A0092B-C50C-407E-A947-70E740481C1C}">
              <a14:useLocalDpi xmlns:a14="http://schemas.microsoft.com/office/drawing/2010/main"/>
            </a:ext>
          </a:extLst>
        </a:blip>
        <a:stretch>
          <a:fillRect/>
        </a:stretch>
      </xdr:blipFill>
      <xdr:spPr>
        <a:xfrm>
          <a:off x="990604" y="26626457"/>
          <a:ext cx="1306286" cy="870857"/>
        </a:xfrm>
        <a:prstGeom prst="rect">
          <a:avLst/>
        </a:prstGeom>
      </xdr:spPr>
    </xdr:pic>
    <xdr:clientData/>
  </xdr:twoCellAnchor>
  <xdr:twoCellAnchor>
    <xdr:from>
      <xdr:col>2</xdr:col>
      <xdr:colOff>130633</xdr:colOff>
      <xdr:row>34</xdr:row>
      <xdr:rowOff>43544</xdr:rowOff>
    </xdr:from>
    <xdr:to>
      <xdr:col>2</xdr:col>
      <xdr:colOff>1404261</xdr:colOff>
      <xdr:row>34</xdr:row>
      <xdr:rowOff>892629</xdr:rowOff>
    </xdr:to>
    <xdr:pic>
      <xdr:nvPicPr>
        <xdr:cNvPr id="10" name="Slika 9">
          <a:extLst>
            <a:ext uri="{FF2B5EF4-FFF2-40B4-BE49-F238E27FC236}">
              <a16:creationId xmlns:a16="http://schemas.microsoft.com/office/drawing/2014/main" id="{FE137857-9320-436D-B0C2-522A373E94A0}"/>
            </a:ext>
          </a:extLst>
        </xdr:cNvPr>
        <xdr:cNvPicPr>
          <a:picLocks noChangeAspect="1"/>
        </xdr:cNvPicPr>
      </xdr:nvPicPr>
      <xdr:blipFill>
        <a:blip xmlns:r="http://schemas.openxmlformats.org/officeDocument/2006/relationships" r:embed="rId174" cstate="screen">
          <a:extLst>
            <a:ext uri="{28A0092B-C50C-407E-A947-70E740481C1C}">
              <a14:useLocalDpi xmlns:a14="http://schemas.microsoft.com/office/drawing/2010/main"/>
            </a:ext>
          </a:extLst>
        </a:blip>
        <a:stretch>
          <a:fillRect/>
        </a:stretch>
      </xdr:blipFill>
      <xdr:spPr>
        <a:xfrm>
          <a:off x="1023262" y="27606173"/>
          <a:ext cx="1273628" cy="849085"/>
        </a:xfrm>
        <a:prstGeom prst="rect">
          <a:avLst/>
        </a:prstGeom>
      </xdr:spPr>
    </xdr:pic>
    <xdr:clientData/>
  </xdr:twoCellAnchor>
  <xdr:twoCellAnchor>
    <xdr:from>
      <xdr:col>2</xdr:col>
      <xdr:colOff>87088</xdr:colOff>
      <xdr:row>36</xdr:row>
      <xdr:rowOff>1</xdr:rowOff>
    </xdr:from>
    <xdr:to>
      <xdr:col>2</xdr:col>
      <xdr:colOff>1344703</xdr:colOff>
      <xdr:row>36</xdr:row>
      <xdr:rowOff>838201</xdr:rowOff>
    </xdr:to>
    <xdr:pic>
      <xdr:nvPicPr>
        <xdr:cNvPr id="16" name="Slika 15">
          <a:extLst>
            <a:ext uri="{FF2B5EF4-FFF2-40B4-BE49-F238E27FC236}">
              <a16:creationId xmlns:a16="http://schemas.microsoft.com/office/drawing/2014/main" id="{1BBA9935-0A90-B38E-1A4F-8842D3C6C9D7}"/>
            </a:ext>
          </a:extLst>
        </xdr:cNvPr>
        <xdr:cNvPicPr>
          <a:picLocks noChangeAspect="1"/>
        </xdr:cNvPicPr>
      </xdr:nvPicPr>
      <xdr:blipFill>
        <a:blip xmlns:r="http://schemas.openxmlformats.org/officeDocument/2006/relationships" r:embed="rId175" cstate="screen">
          <a:extLst>
            <a:ext uri="{28A0092B-C50C-407E-A947-70E740481C1C}">
              <a14:useLocalDpi xmlns:a14="http://schemas.microsoft.com/office/drawing/2010/main"/>
            </a:ext>
          </a:extLst>
        </a:blip>
        <a:stretch>
          <a:fillRect/>
        </a:stretch>
      </xdr:blipFill>
      <xdr:spPr>
        <a:xfrm>
          <a:off x="979717" y="29434972"/>
          <a:ext cx="1257615" cy="838200"/>
        </a:xfrm>
        <a:prstGeom prst="rect">
          <a:avLst/>
        </a:prstGeom>
      </xdr:spPr>
    </xdr:pic>
    <xdr:clientData/>
  </xdr:twoCellAnchor>
  <xdr:twoCellAnchor>
    <xdr:from>
      <xdr:col>2</xdr:col>
      <xdr:colOff>76202</xdr:colOff>
      <xdr:row>37</xdr:row>
      <xdr:rowOff>0</xdr:rowOff>
    </xdr:from>
    <xdr:to>
      <xdr:col>2</xdr:col>
      <xdr:colOff>1382815</xdr:colOff>
      <xdr:row>37</xdr:row>
      <xdr:rowOff>870857</xdr:rowOff>
    </xdr:to>
    <xdr:pic>
      <xdr:nvPicPr>
        <xdr:cNvPr id="19" name="Slika 18">
          <a:extLst>
            <a:ext uri="{FF2B5EF4-FFF2-40B4-BE49-F238E27FC236}">
              <a16:creationId xmlns:a16="http://schemas.microsoft.com/office/drawing/2014/main" id="{6726BEA3-BD29-494A-AA3D-6CC168F353E9}"/>
            </a:ext>
          </a:extLst>
        </xdr:cNvPr>
        <xdr:cNvPicPr>
          <a:picLocks noChangeAspect="1"/>
        </xdr:cNvPicPr>
      </xdr:nvPicPr>
      <xdr:blipFill>
        <a:blip xmlns:r="http://schemas.openxmlformats.org/officeDocument/2006/relationships" r:embed="rId176" cstate="screen">
          <a:extLst>
            <a:ext uri="{28A0092B-C50C-407E-A947-70E740481C1C}">
              <a14:useLocalDpi xmlns:a14="http://schemas.microsoft.com/office/drawing/2010/main"/>
            </a:ext>
          </a:extLst>
        </a:blip>
        <a:stretch>
          <a:fillRect/>
        </a:stretch>
      </xdr:blipFill>
      <xdr:spPr>
        <a:xfrm>
          <a:off x="968831" y="30371143"/>
          <a:ext cx="1306613" cy="870857"/>
        </a:xfrm>
        <a:prstGeom prst="rect">
          <a:avLst/>
        </a:prstGeom>
      </xdr:spPr>
    </xdr:pic>
    <xdr:clientData/>
  </xdr:twoCellAnchor>
  <xdr:twoCellAnchor>
    <xdr:from>
      <xdr:col>2</xdr:col>
      <xdr:colOff>119746</xdr:colOff>
      <xdr:row>40</xdr:row>
      <xdr:rowOff>1</xdr:rowOff>
    </xdr:from>
    <xdr:to>
      <xdr:col>2</xdr:col>
      <xdr:colOff>1458688</xdr:colOff>
      <xdr:row>40</xdr:row>
      <xdr:rowOff>892629</xdr:rowOff>
    </xdr:to>
    <xdr:pic>
      <xdr:nvPicPr>
        <xdr:cNvPr id="13" name="Slika 12">
          <a:extLst>
            <a:ext uri="{FF2B5EF4-FFF2-40B4-BE49-F238E27FC236}">
              <a16:creationId xmlns:a16="http://schemas.microsoft.com/office/drawing/2014/main" id="{7117B936-9A8D-43AA-4019-043BDFD58794}"/>
            </a:ext>
          </a:extLst>
        </xdr:cNvPr>
        <xdr:cNvPicPr>
          <a:picLocks noChangeAspect="1"/>
        </xdr:cNvPicPr>
      </xdr:nvPicPr>
      <xdr:blipFill>
        <a:blip xmlns:r="http://schemas.openxmlformats.org/officeDocument/2006/relationships" r:embed="rId177" cstate="screen">
          <a:extLst>
            <a:ext uri="{28A0092B-C50C-407E-A947-70E740481C1C}">
              <a14:useLocalDpi xmlns:a14="http://schemas.microsoft.com/office/drawing/2010/main"/>
            </a:ext>
          </a:extLst>
        </a:blip>
        <a:stretch>
          <a:fillRect/>
        </a:stretch>
      </xdr:blipFill>
      <xdr:spPr>
        <a:xfrm>
          <a:off x="1012375" y="32755115"/>
          <a:ext cx="1338942" cy="892628"/>
        </a:xfrm>
        <a:prstGeom prst="rect">
          <a:avLst/>
        </a:prstGeom>
      </xdr:spPr>
    </xdr:pic>
    <xdr:clientData/>
  </xdr:twoCellAnchor>
  <xdr:twoCellAnchor>
    <xdr:from>
      <xdr:col>2</xdr:col>
      <xdr:colOff>119744</xdr:colOff>
      <xdr:row>41</xdr:row>
      <xdr:rowOff>0</xdr:rowOff>
    </xdr:from>
    <xdr:to>
      <xdr:col>2</xdr:col>
      <xdr:colOff>1458686</xdr:colOff>
      <xdr:row>41</xdr:row>
      <xdr:rowOff>892628</xdr:rowOff>
    </xdr:to>
    <xdr:pic>
      <xdr:nvPicPr>
        <xdr:cNvPr id="22" name="Slika 21">
          <a:extLst>
            <a:ext uri="{FF2B5EF4-FFF2-40B4-BE49-F238E27FC236}">
              <a16:creationId xmlns:a16="http://schemas.microsoft.com/office/drawing/2014/main" id="{67D53835-CE15-4A04-B08B-0771E5771459}"/>
            </a:ext>
          </a:extLst>
        </xdr:cNvPr>
        <xdr:cNvPicPr>
          <a:picLocks noChangeAspect="1"/>
        </xdr:cNvPicPr>
      </xdr:nvPicPr>
      <xdr:blipFill>
        <a:blip xmlns:r="http://schemas.openxmlformats.org/officeDocument/2006/relationships" r:embed="rId177" cstate="screen">
          <a:extLst>
            <a:ext uri="{28A0092B-C50C-407E-A947-70E740481C1C}">
              <a14:useLocalDpi xmlns:a14="http://schemas.microsoft.com/office/drawing/2010/main"/>
            </a:ext>
          </a:extLst>
        </a:blip>
        <a:stretch>
          <a:fillRect/>
        </a:stretch>
      </xdr:blipFill>
      <xdr:spPr>
        <a:xfrm>
          <a:off x="1012373" y="33691286"/>
          <a:ext cx="1338942" cy="892628"/>
        </a:xfrm>
        <a:prstGeom prst="rect">
          <a:avLst/>
        </a:prstGeom>
      </xdr:spPr>
    </xdr:pic>
    <xdr:clientData/>
  </xdr:twoCellAnchor>
  <xdr:twoCellAnchor>
    <xdr:from>
      <xdr:col>2</xdr:col>
      <xdr:colOff>130632</xdr:colOff>
      <xdr:row>43</xdr:row>
      <xdr:rowOff>10886</xdr:rowOff>
    </xdr:from>
    <xdr:to>
      <xdr:col>2</xdr:col>
      <xdr:colOff>1453245</xdr:colOff>
      <xdr:row>43</xdr:row>
      <xdr:rowOff>892628</xdr:rowOff>
    </xdr:to>
    <xdr:pic>
      <xdr:nvPicPr>
        <xdr:cNvPr id="28" name="Slika 27">
          <a:extLst>
            <a:ext uri="{FF2B5EF4-FFF2-40B4-BE49-F238E27FC236}">
              <a16:creationId xmlns:a16="http://schemas.microsoft.com/office/drawing/2014/main" id="{B84F7AC7-7C62-1C41-7BB3-F11864E052C3}"/>
            </a:ext>
          </a:extLst>
        </xdr:cNvPr>
        <xdr:cNvPicPr>
          <a:picLocks noChangeAspect="1"/>
        </xdr:cNvPicPr>
      </xdr:nvPicPr>
      <xdr:blipFill>
        <a:blip xmlns:r="http://schemas.openxmlformats.org/officeDocument/2006/relationships" r:embed="rId178" cstate="screen">
          <a:extLst>
            <a:ext uri="{28A0092B-C50C-407E-A947-70E740481C1C}">
              <a14:useLocalDpi xmlns:a14="http://schemas.microsoft.com/office/drawing/2010/main"/>
            </a:ext>
          </a:extLst>
        </a:blip>
        <a:stretch>
          <a:fillRect/>
        </a:stretch>
      </xdr:blipFill>
      <xdr:spPr>
        <a:xfrm>
          <a:off x="1023261" y="35574515"/>
          <a:ext cx="1322613" cy="881742"/>
        </a:xfrm>
        <a:prstGeom prst="rect">
          <a:avLst/>
        </a:prstGeom>
      </xdr:spPr>
    </xdr:pic>
    <xdr:clientData/>
  </xdr:twoCellAnchor>
  <xdr:twoCellAnchor>
    <xdr:from>
      <xdr:col>2</xdr:col>
      <xdr:colOff>119746</xdr:colOff>
      <xdr:row>44</xdr:row>
      <xdr:rowOff>21772</xdr:rowOff>
    </xdr:from>
    <xdr:to>
      <xdr:col>2</xdr:col>
      <xdr:colOff>1442359</xdr:colOff>
      <xdr:row>44</xdr:row>
      <xdr:rowOff>903514</xdr:rowOff>
    </xdr:to>
    <xdr:pic>
      <xdr:nvPicPr>
        <xdr:cNvPr id="29" name="Slika 28">
          <a:extLst>
            <a:ext uri="{FF2B5EF4-FFF2-40B4-BE49-F238E27FC236}">
              <a16:creationId xmlns:a16="http://schemas.microsoft.com/office/drawing/2014/main" id="{8574245C-CC2B-4338-B8EF-CFA34484D199}"/>
            </a:ext>
          </a:extLst>
        </xdr:cNvPr>
        <xdr:cNvPicPr>
          <a:picLocks noChangeAspect="1"/>
        </xdr:cNvPicPr>
      </xdr:nvPicPr>
      <xdr:blipFill>
        <a:blip xmlns:r="http://schemas.openxmlformats.org/officeDocument/2006/relationships" r:embed="rId178" cstate="screen">
          <a:extLst>
            <a:ext uri="{28A0092B-C50C-407E-A947-70E740481C1C}">
              <a14:useLocalDpi xmlns:a14="http://schemas.microsoft.com/office/drawing/2010/main"/>
            </a:ext>
          </a:extLst>
        </a:blip>
        <a:stretch>
          <a:fillRect/>
        </a:stretch>
      </xdr:blipFill>
      <xdr:spPr>
        <a:xfrm>
          <a:off x="1012375" y="36521572"/>
          <a:ext cx="1322613" cy="881742"/>
        </a:xfrm>
        <a:prstGeom prst="rect">
          <a:avLst/>
        </a:prstGeom>
      </xdr:spPr>
    </xdr:pic>
    <xdr:clientData/>
  </xdr:twoCellAnchor>
  <xdr:twoCellAnchor>
    <xdr:from>
      <xdr:col>2</xdr:col>
      <xdr:colOff>185058</xdr:colOff>
      <xdr:row>45</xdr:row>
      <xdr:rowOff>903514</xdr:rowOff>
    </xdr:from>
    <xdr:to>
      <xdr:col>2</xdr:col>
      <xdr:colOff>1469573</xdr:colOff>
      <xdr:row>46</xdr:row>
      <xdr:rowOff>823685</xdr:rowOff>
    </xdr:to>
    <xdr:pic>
      <xdr:nvPicPr>
        <xdr:cNvPr id="31" name="Slika 30">
          <a:extLst>
            <a:ext uri="{FF2B5EF4-FFF2-40B4-BE49-F238E27FC236}">
              <a16:creationId xmlns:a16="http://schemas.microsoft.com/office/drawing/2014/main" id="{DA4667DE-16CA-5EB7-B6DC-CBC07BC71D5C}"/>
            </a:ext>
          </a:extLst>
        </xdr:cNvPr>
        <xdr:cNvPicPr>
          <a:picLocks noChangeAspect="1"/>
        </xdr:cNvPicPr>
      </xdr:nvPicPr>
      <xdr:blipFill>
        <a:blip xmlns:r="http://schemas.openxmlformats.org/officeDocument/2006/relationships" r:embed="rId179" cstate="screen">
          <a:extLst>
            <a:ext uri="{28A0092B-C50C-407E-A947-70E740481C1C}">
              <a14:useLocalDpi xmlns:a14="http://schemas.microsoft.com/office/drawing/2010/main"/>
            </a:ext>
          </a:extLst>
        </a:blip>
        <a:stretch>
          <a:fillRect/>
        </a:stretch>
      </xdr:blipFill>
      <xdr:spPr>
        <a:xfrm>
          <a:off x="1077687" y="38339485"/>
          <a:ext cx="1284515" cy="856343"/>
        </a:xfrm>
        <a:prstGeom prst="rect">
          <a:avLst/>
        </a:prstGeom>
      </xdr:spPr>
    </xdr:pic>
    <xdr:clientData/>
  </xdr:twoCellAnchor>
  <xdr:twoCellAnchor>
    <xdr:from>
      <xdr:col>2</xdr:col>
      <xdr:colOff>119744</xdr:colOff>
      <xdr:row>47</xdr:row>
      <xdr:rowOff>0</xdr:rowOff>
    </xdr:from>
    <xdr:to>
      <xdr:col>2</xdr:col>
      <xdr:colOff>1475017</xdr:colOff>
      <xdr:row>47</xdr:row>
      <xdr:rowOff>903515</xdr:rowOff>
    </xdr:to>
    <xdr:pic>
      <xdr:nvPicPr>
        <xdr:cNvPr id="32" name="Slika 31">
          <a:extLst>
            <a:ext uri="{FF2B5EF4-FFF2-40B4-BE49-F238E27FC236}">
              <a16:creationId xmlns:a16="http://schemas.microsoft.com/office/drawing/2014/main" id="{B68A09CC-2A69-4952-A40F-323CC8C6B729}"/>
            </a:ext>
          </a:extLst>
        </xdr:cNvPr>
        <xdr:cNvPicPr>
          <a:picLocks noChangeAspect="1"/>
        </xdr:cNvPicPr>
      </xdr:nvPicPr>
      <xdr:blipFill>
        <a:blip xmlns:r="http://schemas.openxmlformats.org/officeDocument/2006/relationships" r:embed="rId180" cstate="screen">
          <a:extLst>
            <a:ext uri="{28A0092B-C50C-407E-A947-70E740481C1C}">
              <a14:useLocalDpi xmlns:a14="http://schemas.microsoft.com/office/drawing/2010/main"/>
            </a:ext>
          </a:extLst>
        </a:blip>
        <a:stretch>
          <a:fillRect/>
        </a:stretch>
      </xdr:blipFill>
      <xdr:spPr>
        <a:xfrm>
          <a:off x="1012373" y="39308314"/>
          <a:ext cx="1355273" cy="903515"/>
        </a:xfrm>
        <a:prstGeom prst="rect">
          <a:avLst/>
        </a:prstGeom>
      </xdr:spPr>
    </xdr:pic>
    <xdr:clientData/>
  </xdr:twoCellAnchor>
  <xdr:twoCellAnchor>
    <xdr:from>
      <xdr:col>2</xdr:col>
      <xdr:colOff>32658</xdr:colOff>
      <xdr:row>49</xdr:row>
      <xdr:rowOff>97972</xdr:rowOff>
    </xdr:from>
    <xdr:to>
      <xdr:col>2</xdr:col>
      <xdr:colOff>1513115</xdr:colOff>
      <xdr:row>49</xdr:row>
      <xdr:rowOff>816429</xdr:rowOff>
    </xdr:to>
    <xdr:pic>
      <xdr:nvPicPr>
        <xdr:cNvPr id="34" name="Slika 33">
          <a:extLst>
            <a:ext uri="{FF2B5EF4-FFF2-40B4-BE49-F238E27FC236}">
              <a16:creationId xmlns:a16="http://schemas.microsoft.com/office/drawing/2014/main" id="{B361369D-21CF-C501-B7FD-1C9BF24DDB39}"/>
            </a:ext>
          </a:extLst>
        </xdr:cNvPr>
        <xdr:cNvPicPr>
          <a:picLocks noChangeAspect="1"/>
        </xdr:cNvPicPr>
      </xdr:nvPicPr>
      <xdr:blipFill rotWithShape="1">
        <a:blip xmlns:r="http://schemas.openxmlformats.org/officeDocument/2006/relationships" r:embed="rId181" cstate="screen">
          <a:extLst>
            <a:ext uri="{28A0092B-C50C-407E-A947-70E740481C1C}">
              <a14:useLocalDpi xmlns:a14="http://schemas.microsoft.com/office/drawing/2010/main"/>
            </a:ext>
          </a:extLst>
        </a:blip>
        <a:srcRect/>
        <a:stretch/>
      </xdr:blipFill>
      <xdr:spPr>
        <a:xfrm>
          <a:off x="925287" y="41278629"/>
          <a:ext cx="1480457" cy="718457"/>
        </a:xfrm>
        <a:prstGeom prst="rect">
          <a:avLst/>
        </a:prstGeom>
      </xdr:spPr>
    </xdr:pic>
    <xdr:clientData/>
  </xdr:twoCellAnchor>
  <xdr:twoCellAnchor>
    <xdr:from>
      <xdr:col>2</xdr:col>
      <xdr:colOff>21772</xdr:colOff>
      <xdr:row>50</xdr:row>
      <xdr:rowOff>21772</xdr:rowOff>
    </xdr:from>
    <xdr:to>
      <xdr:col>2</xdr:col>
      <xdr:colOff>1502229</xdr:colOff>
      <xdr:row>50</xdr:row>
      <xdr:rowOff>849086</xdr:rowOff>
    </xdr:to>
    <xdr:pic>
      <xdr:nvPicPr>
        <xdr:cNvPr id="35" name="Slika 34">
          <a:extLst>
            <a:ext uri="{FF2B5EF4-FFF2-40B4-BE49-F238E27FC236}">
              <a16:creationId xmlns:a16="http://schemas.microsoft.com/office/drawing/2014/main" id="{0FC7C40D-5210-4A5A-B326-2F5028984D64}"/>
            </a:ext>
          </a:extLst>
        </xdr:cNvPr>
        <xdr:cNvPicPr>
          <a:picLocks noChangeAspect="1"/>
        </xdr:cNvPicPr>
      </xdr:nvPicPr>
      <xdr:blipFill rotWithShape="1">
        <a:blip xmlns:r="http://schemas.openxmlformats.org/officeDocument/2006/relationships" r:embed="rId182" cstate="screen">
          <a:extLst>
            <a:ext uri="{28A0092B-C50C-407E-A947-70E740481C1C}">
              <a14:useLocalDpi xmlns:a14="http://schemas.microsoft.com/office/drawing/2010/main"/>
            </a:ext>
          </a:extLst>
        </a:blip>
        <a:srcRect/>
        <a:stretch/>
      </xdr:blipFill>
      <xdr:spPr>
        <a:xfrm>
          <a:off x="914401" y="42138601"/>
          <a:ext cx="1480457" cy="827314"/>
        </a:xfrm>
        <a:prstGeom prst="rect">
          <a:avLst/>
        </a:prstGeom>
      </xdr:spPr>
    </xdr:pic>
    <xdr:clientData/>
  </xdr:twoCellAnchor>
  <xdr:twoCellAnchor>
    <xdr:from>
      <xdr:col>2</xdr:col>
      <xdr:colOff>81646</xdr:colOff>
      <xdr:row>51</xdr:row>
      <xdr:rowOff>914400</xdr:rowOff>
    </xdr:from>
    <xdr:to>
      <xdr:col>2</xdr:col>
      <xdr:colOff>1453245</xdr:colOff>
      <xdr:row>52</xdr:row>
      <xdr:rowOff>892628</xdr:rowOff>
    </xdr:to>
    <xdr:pic>
      <xdr:nvPicPr>
        <xdr:cNvPr id="37" name="Slika 36">
          <a:extLst>
            <a:ext uri="{FF2B5EF4-FFF2-40B4-BE49-F238E27FC236}">
              <a16:creationId xmlns:a16="http://schemas.microsoft.com/office/drawing/2014/main" id="{1496D0B7-AE9C-00AD-39CB-ED337FB2B6C8}"/>
            </a:ext>
          </a:extLst>
        </xdr:cNvPr>
        <xdr:cNvPicPr>
          <a:picLocks noChangeAspect="1"/>
        </xdr:cNvPicPr>
      </xdr:nvPicPr>
      <xdr:blipFill>
        <a:blip xmlns:r="http://schemas.openxmlformats.org/officeDocument/2006/relationships" r:embed="rId183" cstate="screen">
          <a:extLst>
            <a:ext uri="{28A0092B-C50C-407E-A947-70E740481C1C}">
              <a14:useLocalDpi xmlns:a14="http://schemas.microsoft.com/office/drawing/2010/main"/>
            </a:ext>
          </a:extLst>
        </a:blip>
        <a:stretch>
          <a:fillRect/>
        </a:stretch>
      </xdr:blipFill>
      <xdr:spPr>
        <a:xfrm>
          <a:off x="974275" y="43967400"/>
          <a:ext cx="1371599" cy="914399"/>
        </a:xfrm>
        <a:prstGeom prst="rect">
          <a:avLst/>
        </a:prstGeom>
      </xdr:spPr>
    </xdr:pic>
    <xdr:clientData/>
  </xdr:twoCellAnchor>
  <xdr:twoCellAnchor>
    <xdr:from>
      <xdr:col>2</xdr:col>
      <xdr:colOff>108856</xdr:colOff>
      <xdr:row>53</xdr:row>
      <xdr:rowOff>0</xdr:rowOff>
    </xdr:from>
    <xdr:to>
      <xdr:col>2</xdr:col>
      <xdr:colOff>1480455</xdr:colOff>
      <xdr:row>53</xdr:row>
      <xdr:rowOff>914399</xdr:rowOff>
    </xdr:to>
    <xdr:pic>
      <xdr:nvPicPr>
        <xdr:cNvPr id="39" name="Slika 38">
          <a:extLst>
            <a:ext uri="{FF2B5EF4-FFF2-40B4-BE49-F238E27FC236}">
              <a16:creationId xmlns:a16="http://schemas.microsoft.com/office/drawing/2014/main" id="{D32B889E-3CA9-4391-85E4-0A44FC541E13}"/>
            </a:ext>
          </a:extLst>
        </xdr:cNvPr>
        <xdr:cNvPicPr>
          <a:picLocks noChangeAspect="1"/>
        </xdr:cNvPicPr>
      </xdr:nvPicPr>
      <xdr:blipFill>
        <a:blip xmlns:r="http://schemas.openxmlformats.org/officeDocument/2006/relationships" r:embed="rId183" cstate="screen">
          <a:extLst>
            <a:ext uri="{28A0092B-C50C-407E-A947-70E740481C1C}">
              <a14:useLocalDpi xmlns:a14="http://schemas.microsoft.com/office/drawing/2010/main"/>
            </a:ext>
          </a:extLst>
        </a:blip>
        <a:stretch>
          <a:fillRect/>
        </a:stretch>
      </xdr:blipFill>
      <xdr:spPr>
        <a:xfrm>
          <a:off x="1001485" y="44925343"/>
          <a:ext cx="1371599" cy="914399"/>
        </a:xfrm>
        <a:prstGeom prst="rect">
          <a:avLst/>
        </a:prstGeom>
      </xdr:spPr>
    </xdr:pic>
    <xdr:clientData/>
  </xdr:twoCellAnchor>
  <xdr:twoCellAnchor>
    <xdr:from>
      <xdr:col>2</xdr:col>
      <xdr:colOff>141519</xdr:colOff>
      <xdr:row>55</xdr:row>
      <xdr:rowOff>21771</xdr:rowOff>
    </xdr:from>
    <xdr:to>
      <xdr:col>2</xdr:col>
      <xdr:colOff>1480461</xdr:colOff>
      <xdr:row>55</xdr:row>
      <xdr:rowOff>914399</xdr:rowOff>
    </xdr:to>
    <xdr:pic>
      <xdr:nvPicPr>
        <xdr:cNvPr id="42" name="Slika 41">
          <a:extLst>
            <a:ext uri="{FF2B5EF4-FFF2-40B4-BE49-F238E27FC236}">
              <a16:creationId xmlns:a16="http://schemas.microsoft.com/office/drawing/2014/main" id="{174682B1-12D3-497F-B621-E510D0A2935D}"/>
            </a:ext>
          </a:extLst>
        </xdr:cNvPr>
        <xdr:cNvPicPr>
          <a:picLocks noChangeAspect="1"/>
        </xdr:cNvPicPr>
      </xdr:nvPicPr>
      <xdr:blipFill>
        <a:blip xmlns:r="http://schemas.openxmlformats.org/officeDocument/2006/relationships" r:embed="rId184" cstate="screen">
          <a:extLst>
            <a:ext uri="{28A0092B-C50C-407E-A947-70E740481C1C}">
              <a14:useLocalDpi xmlns:a14="http://schemas.microsoft.com/office/drawing/2010/main"/>
            </a:ext>
          </a:extLst>
        </a:blip>
        <a:stretch>
          <a:fillRect/>
        </a:stretch>
      </xdr:blipFill>
      <xdr:spPr>
        <a:xfrm>
          <a:off x="1034148" y="46819457"/>
          <a:ext cx="1338942" cy="892628"/>
        </a:xfrm>
        <a:prstGeom prst="rect">
          <a:avLst/>
        </a:prstGeom>
      </xdr:spPr>
    </xdr:pic>
    <xdr:clientData/>
  </xdr:twoCellAnchor>
  <xdr:twoCellAnchor>
    <xdr:from>
      <xdr:col>2</xdr:col>
      <xdr:colOff>152398</xdr:colOff>
      <xdr:row>56</xdr:row>
      <xdr:rowOff>0</xdr:rowOff>
    </xdr:from>
    <xdr:to>
      <xdr:col>2</xdr:col>
      <xdr:colOff>1491340</xdr:colOff>
      <xdr:row>56</xdr:row>
      <xdr:rowOff>892628</xdr:rowOff>
    </xdr:to>
    <xdr:pic>
      <xdr:nvPicPr>
        <xdr:cNvPr id="43" name="Slika 42">
          <a:extLst>
            <a:ext uri="{FF2B5EF4-FFF2-40B4-BE49-F238E27FC236}">
              <a16:creationId xmlns:a16="http://schemas.microsoft.com/office/drawing/2014/main" id="{67D65A45-0463-4B2B-B587-2D4FF0D3ADE1}"/>
            </a:ext>
          </a:extLst>
        </xdr:cNvPr>
        <xdr:cNvPicPr>
          <a:picLocks noChangeAspect="1"/>
        </xdr:cNvPicPr>
      </xdr:nvPicPr>
      <xdr:blipFill>
        <a:blip xmlns:r="http://schemas.openxmlformats.org/officeDocument/2006/relationships" r:embed="rId184" cstate="screen">
          <a:extLst>
            <a:ext uri="{28A0092B-C50C-407E-A947-70E740481C1C}">
              <a14:useLocalDpi xmlns:a14="http://schemas.microsoft.com/office/drawing/2010/main"/>
            </a:ext>
          </a:extLst>
        </a:blip>
        <a:stretch>
          <a:fillRect/>
        </a:stretch>
      </xdr:blipFill>
      <xdr:spPr>
        <a:xfrm>
          <a:off x="1045027" y="47733857"/>
          <a:ext cx="1338942" cy="892628"/>
        </a:xfrm>
        <a:prstGeom prst="rect">
          <a:avLst/>
        </a:prstGeom>
      </xdr:spPr>
    </xdr:pic>
    <xdr:clientData/>
  </xdr:twoCellAnchor>
  <xdr:twoCellAnchor>
    <xdr:from>
      <xdr:col>2</xdr:col>
      <xdr:colOff>163290</xdr:colOff>
      <xdr:row>58</xdr:row>
      <xdr:rowOff>32659</xdr:rowOff>
    </xdr:from>
    <xdr:to>
      <xdr:col>2</xdr:col>
      <xdr:colOff>1436919</xdr:colOff>
      <xdr:row>58</xdr:row>
      <xdr:rowOff>881745</xdr:rowOff>
    </xdr:to>
    <xdr:pic>
      <xdr:nvPicPr>
        <xdr:cNvPr id="45" name="Slika 44">
          <a:extLst>
            <a:ext uri="{FF2B5EF4-FFF2-40B4-BE49-F238E27FC236}">
              <a16:creationId xmlns:a16="http://schemas.microsoft.com/office/drawing/2014/main" id="{3F3119F4-1BB3-AD7A-D50E-79B0E13C002F}"/>
            </a:ext>
          </a:extLst>
        </xdr:cNvPr>
        <xdr:cNvPicPr>
          <a:picLocks noChangeAspect="1"/>
        </xdr:cNvPicPr>
      </xdr:nvPicPr>
      <xdr:blipFill>
        <a:blip xmlns:r="http://schemas.openxmlformats.org/officeDocument/2006/relationships" r:embed="rId185" cstate="screen">
          <a:extLst>
            <a:ext uri="{28A0092B-C50C-407E-A947-70E740481C1C}">
              <a14:useLocalDpi xmlns:a14="http://schemas.microsoft.com/office/drawing/2010/main"/>
            </a:ext>
          </a:extLst>
        </a:blip>
        <a:stretch>
          <a:fillRect/>
        </a:stretch>
      </xdr:blipFill>
      <xdr:spPr>
        <a:xfrm>
          <a:off x="1055919" y="49638859"/>
          <a:ext cx="1273629" cy="849086"/>
        </a:xfrm>
        <a:prstGeom prst="rect">
          <a:avLst/>
        </a:prstGeom>
      </xdr:spPr>
    </xdr:pic>
    <xdr:clientData/>
  </xdr:twoCellAnchor>
  <xdr:twoCellAnchor>
    <xdr:from>
      <xdr:col>2</xdr:col>
      <xdr:colOff>174175</xdr:colOff>
      <xdr:row>59</xdr:row>
      <xdr:rowOff>32658</xdr:rowOff>
    </xdr:from>
    <xdr:to>
      <xdr:col>2</xdr:col>
      <xdr:colOff>1447804</xdr:colOff>
      <xdr:row>59</xdr:row>
      <xdr:rowOff>881744</xdr:rowOff>
    </xdr:to>
    <xdr:pic>
      <xdr:nvPicPr>
        <xdr:cNvPr id="46" name="Slika 45">
          <a:extLst>
            <a:ext uri="{FF2B5EF4-FFF2-40B4-BE49-F238E27FC236}">
              <a16:creationId xmlns:a16="http://schemas.microsoft.com/office/drawing/2014/main" id="{A3C01B88-D6C1-4542-B682-1027E108E641}"/>
            </a:ext>
          </a:extLst>
        </xdr:cNvPr>
        <xdr:cNvPicPr>
          <a:picLocks noChangeAspect="1"/>
        </xdr:cNvPicPr>
      </xdr:nvPicPr>
      <xdr:blipFill>
        <a:blip xmlns:r="http://schemas.openxmlformats.org/officeDocument/2006/relationships" r:embed="rId185" cstate="screen">
          <a:extLst>
            <a:ext uri="{28A0092B-C50C-407E-A947-70E740481C1C}">
              <a14:useLocalDpi xmlns:a14="http://schemas.microsoft.com/office/drawing/2010/main"/>
            </a:ext>
          </a:extLst>
        </a:blip>
        <a:stretch>
          <a:fillRect/>
        </a:stretch>
      </xdr:blipFill>
      <xdr:spPr>
        <a:xfrm>
          <a:off x="1066804" y="50575029"/>
          <a:ext cx="1273629" cy="849086"/>
        </a:xfrm>
        <a:prstGeom prst="rect">
          <a:avLst/>
        </a:prstGeom>
      </xdr:spPr>
    </xdr:pic>
    <xdr:clientData/>
  </xdr:twoCellAnchor>
  <xdr:twoCellAnchor>
    <xdr:from>
      <xdr:col>2</xdr:col>
      <xdr:colOff>141517</xdr:colOff>
      <xdr:row>61</xdr:row>
      <xdr:rowOff>10886</xdr:rowOff>
    </xdr:from>
    <xdr:to>
      <xdr:col>2</xdr:col>
      <xdr:colOff>1447802</xdr:colOff>
      <xdr:row>61</xdr:row>
      <xdr:rowOff>881525</xdr:rowOff>
    </xdr:to>
    <xdr:pic>
      <xdr:nvPicPr>
        <xdr:cNvPr id="48" name="Slika 47">
          <a:extLst>
            <a:ext uri="{FF2B5EF4-FFF2-40B4-BE49-F238E27FC236}">
              <a16:creationId xmlns:a16="http://schemas.microsoft.com/office/drawing/2014/main" id="{738543EC-18B3-F36C-BF9D-C7F9EC1947C5}"/>
            </a:ext>
          </a:extLst>
        </xdr:cNvPr>
        <xdr:cNvPicPr>
          <a:picLocks noChangeAspect="1"/>
        </xdr:cNvPicPr>
      </xdr:nvPicPr>
      <xdr:blipFill>
        <a:blip xmlns:r="http://schemas.openxmlformats.org/officeDocument/2006/relationships" r:embed="rId186" cstate="screen">
          <a:extLst>
            <a:ext uri="{28A0092B-C50C-407E-A947-70E740481C1C}">
              <a14:useLocalDpi xmlns:a14="http://schemas.microsoft.com/office/drawing/2010/main"/>
            </a:ext>
          </a:extLst>
        </a:blip>
        <a:stretch>
          <a:fillRect/>
        </a:stretch>
      </xdr:blipFill>
      <xdr:spPr>
        <a:xfrm>
          <a:off x="1034146" y="52425600"/>
          <a:ext cx="1306285" cy="870639"/>
        </a:xfrm>
        <a:prstGeom prst="rect">
          <a:avLst/>
        </a:prstGeom>
      </xdr:spPr>
    </xdr:pic>
    <xdr:clientData/>
  </xdr:twoCellAnchor>
  <xdr:twoCellAnchor>
    <xdr:from>
      <xdr:col>2</xdr:col>
      <xdr:colOff>163290</xdr:colOff>
      <xdr:row>62</xdr:row>
      <xdr:rowOff>0</xdr:rowOff>
    </xdr:from>
    <xdr:to>
      <xdr:col>2</xdr:col>
      <xdr:colOff>1469575</xdr:colOff>
      <xdr:row>62</xdr:row>
      <xdr:rowOff>870639</xdr:rowOff>
    </xdr:to>
    <xdr:pic>
      <xdr:nvPicPr>
        <xdr:cNvPr id="50" name="Slika 49">
          <a:extLst>
            <a:ext uri="{FF2B5EF4-FFF2-40B4-BE49-F238E27FC236}">
              <a16:creationId xmlns:a16="http://schemas.microsoft.com/office/drawing/2014/main" id="{569117D2-B6AB-4AC0-89C3-229E8A6804FD}"/>
            </a:ext>
          </a:extLst>
        </xdr:cNvPr>
        <xdr:cNvPicPr>
          <a:picLocks noChangeAspect="1"/>
        </xdr:cNvPicPr>
      </xdr:nvPicPr>
      <xdr:blipFill>
        <a:blip xmlns:r="http://schemas.openxmlformats.org/officeDocument/2006/relationships" r:embed="rId186" cstate="screen">
          <a:extLst>
            <a:ext uri="{28A0092B-C50C-407E-A947-70E740481C1C}">
              <a14:useLocalDpi xmlns:a14="http://schemas.microsoft.com/office/drawing/2010/main"/>
            </a:ext>
          </a:extLst>
        </a:blip>
        <a:stretch>
          <a:fillRect/>
        </a:stretch>
      </xdr:blipFill>
      <xdr:spPr>
        <a:xfrm>
          <a:off x="1055919" y="53350886"/>
          <a:ext cx="1306285" cy="870639"/>
        </a:xfrm>
        <a:prstGeom prst="rect">
          <a:avLst/>
        </a:prstGeom>
      </xdr:spPr>
    </xdr:pic>
    <xdr:clientData/>
  </xdr:twoCellAnchor>
  <xdr:twoCellAnchor>
    <xdr:from>
      <xdr:col>2</xdr:col>
      <xdr:colOff>130632</xdr:colOff>
      <xdr:row>65</xdr:row>
      <xdr:rowOff>21773</xdr:rowOff>
    </xdr:from>
    <xdr:to>
      <xdr:col>2</xdr:col>
      <xdr:colOff>1447803</xdr:colOff>
      <xdr:row>65</xdr:row>
      <xdr:rowOff>899887</xdr:rowOff>
    </xdr:to>
    <xdr:pic>
      <xdr:nvPicPr>
        <xdr:cNvPr id="52" name="Slika 51">
          <a:extLst>
            <a:ext uri="{FF2B5EF4-FFF2-40B4-BE49-F238E27FC236}">
              <a16:creationId xmlns:a16="http://schemas.microsoft.com/office/drawing/2014/main" id="{739C39D8-C239-6C28-4086-689F98727F14}"/>
            </a:ext>
          </a:extLst>
        </xdr:cNvPr>
        <xdr:cNvPicPr>
          <a:picLocks noChangeAspect="1"/>
        </xdr:cNvPicPr>
      </xdr:nvPicPr>
      <xdr:blipFill>
        <a:blip xmlns:r="http://schemas.openxmlformats.org/officeDocument/2006/relationships" r:embed="rId187" cstate="screen">
          <a:extLst>
            <a:ext uri="{28A0092B-C50C-407E-A947-70E740481C1C}">
              <a14:useLocalDpi xmlns:a14="http://schemas.microsoft.com/office/drawing/2010/main"/>
            </a:ext>
          </a:extLst>
        </a:blip>
        <a:stretch>
          <a:fillRect/>
        </a:stretch>
      </xdr:blipFill>
      <xdr:spPr>
        <a:xfrm>
          <a:off x="1023261" y="55756630"/>
          <a:ext cx="1317171" cy="878114"/>
        </a:xfrm>
        <a:prstGeom prst="rect">
          <a:avLst/>
        </a:prstGeom>
      </xdr:spPr>
    </xdr:pic>
    <xdr:clientData/>
  </xdr:twoCellAnchor>
  <xdr:twoCellAnchor>
    <xdr:from>
      <xdr:col>2</xdr:col>
      <xdr:colOff>119744</xdr:colOff>
      <xdr:row>66</xdr:row>
      <xdr:rowOff>0</xdr:rowOff>
    </xdr:from>
    <xdr:to>
      <xdr:col>2</xdr:col>
      <xdr:colOff>1436915</xdr:colOff>
      <xdr:row>66</xdr:row>
      <xdr:rowOff>878114</xdr:rowOff>
    </xdr:to>
    <xdr:pic>
      <xdr:nvPicPr>
        <xdr:cNvPr id="53" name="Slika 52">
          <a:extLst>
            <a:ext uri="{FF2B5EF4-FFF2-40B4-BE49-F238E27FC236}">
              <a16:creationId xmlns:a16="http://schemas.microsoft.com/office/drawing/2014/main" id="{FEBB494A-88E5-46C8-B6A3-1C46D13801D5}"/>
            </a:ext>
          </a:extLst>
        </xdr:cNvPr>
        <xdr:cNvPicPr>
          <a:picLocks noChangeAspect="1"/>
        </xdr:cNvPicPr>
      </xdr:nvPicPr>
      <xdr:blipFill>
        <a:blip xmlns:r="http://schemas.openxmlformats.org/officeDocument/2006/relationships" r:embed="rId187" cstate="screen">
          <a:extLst>
            <a:ext uri="{28A0092B-C50C-407E-A947-70E740481C1C}">
              <a14:useLocalDpi xmlns:a14="http://schemas.microsoft.com/office/drawing/2010/main"/>
            </a:ext>
          </a:extLst>
        </a:blip>
        <a:stretch>
          <a:fillRect/>
        </a:stretch>
      </xdr:blipFill>
      <xdr:spPr>
        <a:xfrm>
          <a:off x="1012373" y="56671029"/>
          <a:ext cx="1317171" cy="878114"/>
        </a:xfrm>
        <a:prstGeom prst="rect">
          <a:avLst/>
        </a:prstGeom>
      </xdr:spPr>
    </xdr:pic>
    <xdr:clientData/>
  </xdr:twoCellAnchor>
  <xdr:twoCellAnchor>
    <xdr:from>
      <xdr:col>2</xdr:col>
      <xdr:colOff>283031</xdr:colOff>
      <xdr:row>68</xdr:row>
      <xdr:rowOff>1</xdr:rowOff>
    </xdr:from>
    <xdr:to>
      <xdr:col>2</xdr:col>
      <xdr:colOff>1328059</xdr:colOff>
      <xdr:row>68</xdr:row>
      <xdr:rowOff>914401</xdr:rowOff>
    </xdr:to>
    <xdr:pic>
      <xdr:nvPicPr>
        <xdr:cNvPr id="55" name="Slika 54">
          <a:extLst>
            <a:ext uri="{FF2B5EF4-FFF2-40B4-BE49-F238E27FC236}">
              <a16:creationId xmlns:a16="http://schemas.microsoft.com/office/drawing/2014/main" id="{08E8E82A-1C58-C165-2C6F-5D675243F2C8}"/>
            </a:ext>
          </a:extLst>
        </xdr:cNvPr>
        <xdr:cNvPicPr>
          <a:picLocks noChangeAspect="1"/>
        </xdr:cNvPicPr>
      </xdr:nvPicPr>
      <xdr:blipFill rotWithShape="1">
        <a:blip xmlns:r="http://schemas.openxmlformats.org/officeDocument/2006/relationships" r:embed="rId188" cstate="screen">
          <a:extLst>
            <a:ext uri="{28A0092B-C50C-407E-A947-70E740481C1C}">
              <a14:useLocalDpi xmlns:a14="http://schemas.microsoft.com/office/drawing/2010/main"/>
            </a:ext>
          </a:extLst>
        </a:blip>
        <a:srcRect/>
        <a:stretch/>
      </xdr:blipFill>
      <xdr:spPr>
        <a:xfrm>
          <a:off x="1175660" y="58543372"/>
          <a:ext cx="1045028" cy="914400"/>
        </a:xfrm>
        <a:prstGeom prst="rect">
          <a:avLst/>
        </a:prstGeom>
      </xdr:spPr>
    </xdr:pic>
    <xdr:clientData/>
  </xdr:twoCellAnchor>
  <xdr:twoCellAnchor>
    <xdr:from>
      <xdr:col>2</xdr:col>
      <xdr:colOff>228602</xdr:colOff>
      <xdr:row>69</xdr:row>
      <xdr:rowOff>0</xdr:rowOff>
    </xdr:from>
    <xdr:to>
      <xdr:col>2</xdr:col>
      <xdr:colOff>1273630</xdr:colOff>
      <xdr:row>69</xdr:row>
      <xdr:rowOff>914400</xdr:rowOff>
    </xdr:to>
    <xdr:pic>
      <xdr:nvPicPr>
        <xdr:cNvPr id="56" name="Slika 55">
          <a:extLst>
            <a:ext uri="{FF2B5EF4-FFF2-40B4-BE49-F238E27FC236}">
              <a16:creationId xmlns:a16="http://schemas.microsoft.com/office/drawing/2014/main" id="{3A2BA5FE-CB34-487A-ABF3-8CD682622208}"/>
            </a:ext>
          </a:extLst>
        </xdr:cNvPr>
        <xdr:cNvPicPr>
          <a:picLocks noChangeAspect="1"/>
        </xdr:cNvPicPr>
      </xdr:nvPicPr>
      <xdr:blipFill rotWithShape="1">
        <a:blip xmlns:r="http://schemas.openxmlformats.org/officeDocument/2006/relationships" r:embed="rId188" cstate="screen">
          <a:extLst>
            <a:ext uri="{28A0092B-C50C-407E-A947-70E740481C1C}">
              <a14:useLocalDpi xmlns:a14="http://schemas.microsoft.com/office/drawing/2010/main"/>
            </a:ext>
          </a:extLst>
        </a:blip>
        <a:srcRect/>
        <a:stretch/>
      </xdr:blipFill>
      <xdr:spPr>
        <a:xfrm>
          <a:off x="1121231" y="59479543"/>
          <a:ext cx="1045028" cy="914400"/>
        </a:xfrm>
        <a:prstGeom prst="rect">
          <a:avLst/>
        </a:prstGeom>
      </xdr:spPr>
    </xdr:pic>
    <xdr:clientData/>
  </xdr:twoCellAnchor>
  <xdr:twoCellAnchor>
    <xdr:from>
      <xdr:col>2</xdr:col>
      <xdr:colOff>108857</xdr:colOff>
      <xdr:row>71</xdr:row>
      <xdr:rowOff>43544</xdr:rowOff>
    </xdr:from>
    <xdr:to>
      <xdr:col>2</xdr:col>
      <xdr:colOff>1393371</xdr:colOff>
      <xdr:row>71</xdr:row>
      <xdr:rowOff>899887</xdr:rowOff>
    </xdr:to>
    <xdr:pic>
      <xdr:nvPicPr>
        <xdr:cNvPr id="58" name="Slika 57">
          <a:extLst>
            <a:ext uri="{FF2B5EF4-FFF2-40B4-BE49-F238E27FC236}">
              <a16:creationId xmlns:a16="http://schemas.microsoft.com/office/drawing/2014/main" id="{C1C8F791-2C9A-1394-1EC1-F7C43B51512F}"/>
            </a:ext>
          </a:extLst>
        </xdr:cNvPr>
        <xdr:cNvPicPr>
          <a:picLocks noChangeAspect="1"/>
        </xdr:cNvPicPr>
      </xdr:nvPicPr>
      <xdr:blipFill>
        <a:blip xmlns:r="http://schemas.openxmlformats.org/officeDocument/2006/relationships" r:embed="rId189" cstate="screen">
          <a:extLst>
            <a:ext uri="{28A0092B-C50C-407E-A947-70E740481C1C}">
              <a14:useLocalDpi xmlns:a14="http://schemas.microsoft.com/office/drawing/2010/main"/>
            </a:ext>
          </a:extLst>
        </a:blip>
        <a:stretch>
          <a:fillRect/>
        </a:stretch>
      </xdr:blipFill>
      <xdr:spPr>
        <a:xfrm>
          <a:off x="1001486" y="61395430"/>
          <a:ext cx="1284514" cy="856343"/>
        </a:xfrm>
        <a:prstGeom prst="rect">
          <a:avLst/>
        </a:prstGeom>
      </xdr:spPr>
    </xdr:pic>
    <xdr:clientData/>
  </xdr:twoCellAnchor>
  <xdr:twoCellAnchor>
    <xdr:from>
      <xdr:col>2</xdr:col>
      <xdr:colOff>130632</xdr:colOff>
      <xdr:row>72</xdr:row>
      <xdr:rowOff>32657</xdr:rowOff>
    </xdr:from>
    <xdr:to>
      <xdr:col>2</xdr:col>
      <xdr:colOff>1415146</xdr:colOff>
      <xdr:row>72</xdr:row>
      <xdr:rowOff>889000</xdr:rowOff>
    </xdr:to>
    <xdr:pic>
      <xdr:nvPicPr>
        <xdr:cNvPr id="59" name="Slika 58">
          <a:extLst>
            <a:ext uri="{FF2B5EF4-FFF2-40B4-BE49-F238E27FC236}">
              <a16:creationId xmlns:a16="http://schemas.microsoft.com/office/drawing/2014/main" id="{6CFA6C77-CD13-4626-9390-B886074F2356}"/>
            </a:ext>
          </a:extLst>
        </xdr:cNvPr>
        <xdr:cNvPicPr>
          <a:picLocks noChangeAspect="1"/>
        </xdr:cNvPicPr>
      </xdr:nvPicPr>
      <xdr:blipFill>
        <a:blip xmlns:r="http://schemas.openxmlformats.org/officeDocument/2006/relationships" r:embed="rId189" cstate="screen">
          <a:extLst>
            <a:ext uri="{28A0092B-C50C-407E-A947-70E740481C1C}">
              <a14:useLocalDpi xmlns:a14="http://schemas.microsoft.com/office/drawing/2010/main"/>
            </a:ext>
          </a:extLst>
        </a:blip>
        <a:stretch>
          <a:fillRect/>
        </a:stretch>
      </xdr:blipFill>
      <xdr:spPr>
        <a:xfrm>
          <a:off x="1023261" y="62320714"/>
          <a:ext cx="1284514" cy="856343"/>
        </a:xfrm>
        <a:prstGeom prst="rect">
          <a:avLst/>
        </a:prstGeom>
      </xdr:spPr>
    </xdr:pic>
    <xdr:clientData/>
  </xdr:twoCellAnchor>
  <xdr:twoCellAnchor>
    <xdr:from>
      <xdr:col>2</xdr:col>
      <xdr:colOff>141516</xdr:colOff>
      <xdr:row>74</xdr:row>
      <xdr:rowOff>10887</xdr:rowOff>
    </xdr:from>
    <xdr:to>
      <xdr:col>2</xdr:col>
      <xdr:colOff>1496787</xdr:colOff>
      <xdr:row>74</xdr:row>
      <xdr:rowOff>914401</xdr:rowOff>
    </xdr:to>
    <xdr:pic>
      <xdr:nvPicPr>
        <xdr:cNvPr id="61" name="Slika 60">
          <a:extLst>
            <a:ext uri="{FF2B5EF4-FFF2-40B4-BE49-F238E27FC236}">
              <a16:creationId xmlns:a16="http://schemas.microsoft.com/office/drawing/2014/main" id="{EF5FD632-6005-3BB5-EA7A-18085226B2B6}"/>
            </a:ext>
          </a:extLst>
        </xdr:cNvPr>
        <xdr:cNvPicPr>
          <a:picLocks noChangeAspect="1"/>
        </xdr:cNvPicPr>
      </xdr:nvPicPr>
      <xdr:blipFill>
        <a:blip xmlns:r="http://schemas.openxmlformats.org/officeDocument/2006/relationships" r:embed="rId190" cstate="screen">
          <a:extLst>
            <a:ext uri="{28A0092B-C50C-407E-A947-70E740481C1C}">
              <a14:useLocalDpi xmlns:a14="http://schemas.microsoft.com/office/drawing/2010/main"/>
            </a:ext>
          </a:extLst>
        </a:blip>
        <a:stretch>
          <a:fillRect/>
        </a:stretch>
      </xdr:blipFill>
      <xdr:spPr>
        <a:xfrm>
          <a:off x="1034145" y="64171287"/>
          <a:ext cx="1355271" cy="903514"/>
        </a:xfrm>
        <a:prstGeom prst="rect">
          <a:avLst/>
        </a:prstGeom>
      </xdr:spPr>
    </xdr:pic>
    <xdr:clientData/>
  </xdr:twoCellAnchor>
  <xdr:twoCellAnchor>
    <xdr:from>
      <xdr:col>2</xdr:col>
      <xdr:colOff>108860</xdr:colOff>
      <xdr:row>75</xdr:row>
      <xdr:rowOff>10885</xdr:rowOff>
    </xdr:from>
    <xdr:to>
      <xdr:col>2</xdr:col>
      <xdr:colOff>1464131</xdr:colOff>
      <xdr:row>75</xdr:row>
      <xdr:rowOff>914399</xdr:rowOff>
    </xdr:to>
    <xdr:pic>
      <xdr:nvPicPr>
        <xdr:cNvPr id="62" name="Slika 61">
          <a:extLst>
            <a:ext uri="{FF2B5EF4-FFF2-40B4-BE49-F238E27FC236}">
              <a16:creationId xmlns:a16="http://schemas.microsoft.com/office/drawing/2014/main" id="{4CC93A94-3C60-4C37-9B57-F9B4E3206459}"/>
            </a:ext>
          </a:extLst>
        </xdr:cNvPr>
        <xdr:cNvPicPr>
          <a:picLocks noChangeAspect="1"/>
        </xdr:cNvPicPr>
      </xdr:nvPicPr>
      <xdr:blipFill>
        <a:blip xmlns:r="http://schemas.openxmlformats.org/officeDocument/2006/relationships" r:embed="rId190" cstate="screen">
          <a:extLst>
            <a:ext uri="{28A0092B-C50C-407E-A947-70E740481C1C}">
              <a14:useLocalDpi xmlns:a14="http://schemas.microsoft.com/office/drawing/2010/main"/>
            </a:ext>
          </a:extLst>
        </a:blip>
        <a:stretch>
          <a:fillRect/>
        </a:stretch>
      </xdr:blipFill>
      <xdr:spPr>
        <a:xfrm>
          <a:off x="1001489" y="65107456"/>
          <a:ext cx="1355271" cy="903514"/>
        </a:xfrm>
        <a:prstGeom prst="rect">
          <a:avLst/>
        </a:prstGeom>
      </xdr:spPr>
    </xdr:pic>
    <xdr:clientData/>
  </xdr:twoCellAnchor>
  <xdr:twoCellAnchor>
    <xdr:from>
      <xdr:col>2</xdr:col>
      <xdr:colOff>88447</xdr:colOff>
      <xdr:row>77</xdr:row>
      <xdr:rowOff>17690</xdr:rowOff>
    </xdr:from>
    <xdr:to>
      <xdr:col>2</xdr:col>
      <xdr:colOff>1431472</xdr:colOff>
      <xdr:row>77</xdr:row>
      <xdr:rowOff>913040</xdr:rowOff>
    </xdr:to>
    <xdr:pic>
      <xdr:nvPicPr>
        <xdr:cNvPr id="128" name="Slika 127">
          <a:extLst>
            <a:ext uri="{FF2B5EF4-FFF2-40B4-BE49-F238E27FC236}">
              <a16:creationId xmlns:a16="http://schemas.microsoft.com/office/drawing/2014/main" id="{9078069E-2620-C094-46E3-E12B4DF924F1}"/>
            </a:ext>
          </a:extLst>
        </xdr:cNvPr>
        <xdr:cNvPicPr>
          <a:picLocks noChangeAspect="1"/>
        </xdr:cNvPicPr>
      </xdr:nvPicPr>
      <xdr:blipFill>
        <a:blip xmlns:r="http://schemas.openxmlformats.org/officeDocument/2006/relationships" r:embed="rId191" cstate="screen">
          <a:extLst>
            <a:ext uri="{28A0092B-C50C-407E-A947-70E740481C1C}">
              <a14:useLocalDpi xmlns:a14="http://schemas.microsoft.com/office/drawing/2010/main"/>
            </a:ext>
          </a:extLst>
        </a:blip>
        <a:stretch>
          <a:fillRect/>
        </a:stretch>
      </xdr:blipFill>
      <xdr:spPr>
        <a:xfrm>
          <a:off x="981076" y="66986604"/>
          <a:ext cx="1343025" cy="895350"/>
        </a:xfrm>
        <a:prstGeom prst="rect">
          <a:avLst/>
        </a:prstGeom>
      </xdr:spPr>
    </xdr:pic>
    <xdr:clientData/>
  </xdr:twoCellAnchor>
  <xdr:twoCellAnchor>
    <xdr:from>
      <xdr:col>2</xdr:col>
      <xdr:colOff>87086</xdr:colOff>
      <xdr:row>78</xdr:row>
      <xdr:rowOff>0</xdr:rowOff>
    </xdr:from>
    <xdr:to>
      <xdr:col>2</xdr:col>
      <xdr:colOff>1430111</xdr:colOff>
      <xdr:row>78</xdr:row>
      <xdr:rowOff>895350</xdr:rowOff>
    </xdr:to>
    <xdr:pic>
      <xdr:nvPicPr>
        <xdr:cNvPr id="129" name="Slika 128">
          <a:extLst>
            <a:ext uri="{FF2B5EF4-FFF2-40B4-BE49-F238E27FC236}">
              <a16:creationId xmlns:a16="http://schemas.microsoft.com/office/drawing/2014/main" id="{A138D7E2-C5F2-4E8C-87C3-1BE816DB1E0D}"/>
            </a:ext>
          </a:extLst>
        </xdr:cNvPr>
        <xdr:cNvPicPr>
          <a:picLocks noChangeAspect="1"/>
        </xdr:cNvPicPr>
      </xdr:nvPicPr>
      <xdr:blipFill>
        <a:blip xmlns:r="http://schemas.openxmlformats.org/officeDocument/2006/relationships" r:embed="rId191" cstate="screen">
          <a:extLst>
            <a:ext uri="{28A0092B-C50C-407E-A947-70E740481C1C}">
              <a14:useLocalDpi xmlns:a14="http://schemas.microsoft.com/office/drawing/2010/main"/>
            </a:ext>
          </a:extLst>
        </a:blip>
        <a:stretch>
          <a:fillRect/>
        </a:stretch>
      </xdr:blipFill>
      <xdr:spPr>
        <a:xfrm>
          <a:off x="979715" y="67905086"/>
          <a:ext cx="1343025" cy="895350"/>
        </a:xfrm>
        <a:prstGeom prst="rect">
          <a:avLst/>
        </a:prstGeom>
      </xdr:spPr>
    </xdr:pic>
    <xdr:clientData/>
  </xdr:twoCellAnchor>
  <xdr:twoCellAnchor>
    <xdr:from>
      <xdr:col>2</xdr:col>
      <xdr:colOff>390525</xdr:colOff>
      <xdr:row>80</xdr:row>
      <xdr:rowOff>19051</xdr:rowOff>
    </xdr:from>
    <xdr:to>
      <xdr:col>2</xdr:col>
      <xdr:colOff>1286453</xdr:colOff>
      <xdr:row>81</xdr:row>
      <xdr:rowOff>1</xdr:rowOff>
    </xdr:to>
    <xdr:pic>
      <xdr:nvPicPr>
        <xdr:cNvPr id="131" name="Slika 130">
          <a:extLst>
            <a:ext uri="{FF2B5EF4-FFF2-40B4-BE49-F238E27FC236}">
              <a16:creationId xmlns:a16="http://schemas.microsoft.com/office/drawing/2014/main" id="{9D83B2E3-8EE7-71D5-6EE9-3C708E479DD7}"/>
            </a:ext>
          </a:extLst>
        </xdr:cNvPr>
        <xdr:cNvPicPr>
          <a:picLocks noChangeAspect="1"/>
        </xdr:cNvPicPr>
      </xdr:nvPicPr>
      <xdr:blipFill rotWithShape="1">
        <a:blip xmlns:r="http://schemas.openxmlformats.org/officeDocument/2006/relationships" r:embed="rId192" cstate="screen">
          <a:extLst>
            <a:ext uri="{28A0092B-C50C-407E-A947-70E740481C1C}">
              <a14:useLocalDpi xmlns:a14="http://schemas.microsoft.com/office/drawing/2010/main"/>
            </a:ext>
          </a:extLst>
        </a:blip>
        <a:srcRect/>
        <a:stretch/>
      </xdr:blipFill>
      <xdr:spPr>
        <a:xfrm>
          <a:off x="1285875" y="69599176"/>
          <a:ext cx="895928" cy="914400"/>
        </a:xfrm>
        <a:prstGeom prst="rect">
          <a:avLst/>
        </a:prstGeom>
      </xdr:spPr>
    </xdr:pic>
    <xdr:clientData/>
  </xdr:twoCellAnchor>
  <xdr:twoCellAnchor>
    <xdr:from>
      <xdr:col>2</xdr:col>
      <xdr:colOff>391886</xdr:colOff>
      <xdr:row>81</xdr:row>
      <xdr:rowOff>9525</xdr:rowOff>
    </xdr:from>
    <xdr:to>
      <xdr:col>2</xdr:col>
      <xdr:colOff>1287814</xdr:colOff>
      <xdr:row>81</xdr:row>
      <xdr:rowOff>923925</xdr:rowOff>
    </xdr:to>
    <xdr:pic>
      <xdr:nvPicPr>
        <xdr:cNvPr id="132" name="Slika 131">
          <a:extLst>
            <a:ext uri="{FF2B5EF4-FFF2-40B4-BE49-F238E27FC236}">
              <a16:creationId xmlns:a16="http://schemas.microsoft.com/office/drawing/2014/main" id="{942A4814-949D-47B1-8C11-BFE25527C5C7}"/>
            </a:ext>
          </a:extLst>
        </xdr:cNvPr>
        <xdr:cNvPicPr>
          <a:picLocks noChangeAspect="1"/>
        </xdr:cNvPicPr>
      </xdr:nvPicPr>
      <xdr:blipFill rotWithShape="1">
        <a:blip xmlns:r="http://schemas.openxmlformats.org/officeDocument/2006/relationships" r:embed="rId192" cstate="screen">
          <a:extLst>
            <a:ext uri="{28A0092B-C50C-407E-A947-70E740481C1C}">
              <a14:useLocalDpi xmlns:a14="http://schemas.microsoft.com/office/drawing/2010/main"/>
            </a:ext>
          </a:extLst>
        </a:blip>
        <a:srcRect/>
        <a:stretch/>
      </xdr:blipFill>
      <xdr:spPr>
        <a:xfrm>
          <a:off x="1284515" y="70723125"/>
          <a:ext cx="895928" cy="914400"/>
        </a:xfrm>
        <a:prstGeom prst="rect">
          <a:avLst/>
        </a:prstGeom>
      </xdr:spPr>
    </xdr:pic>
    <xdr:clientData/>
  </xdr:twoCellAnchor>
  <xdr:twoCellAnchor>
    <xdr:from>
      <xdr:col>2</xdr:col>
      <xdr:colOff>108858</xdr:colOff>
      <xdr:row>83</xdr:row>
      <xdr:rowOff>9525</xdr:rowOff>
    </xdr:from>
    <xdr:to>
      <xdr:col>2</xdr:col>
      <xdr:colOff>1466171</xdr:colOff>
      <xdr:row>83</xdr:row>
      <xdr:rowOff>914400</xdr:rowOff>
    </xdr:to>
    <xdr:pic>
      <xdr:nvPicPr>
        <xdr:cNvPr id="134" name="Slika 133">
          <a:extLst>
            <a:ext uri="{FF2B5EF4-FFF2-40B4-BE49-F238E27FC236}">
              <a16:creationId xmlns:a16="http://schemas.microsoft.com/office/drawing/2014/main" id="{6FEB13CB-2410-9348-E19C-80846C6C6DB1}"/>
            </a:ext>
          </a:extLst>
        </xdr:cNvPr>
        <xdr:cNvPicPr>
          <a:picLocks noChangeAspect="1"/>
        </xdr:cNvPicPr>
      </xdr:nvPicPr>
      <xdr:blipFill>
        <a:blip xmlns:r="http://schemas.openxmlformats.org/officeDocument/2006/relationships" r:embed="rId193" cstate="screen">
          <a:extLst>
            <a:ext uri="{28A0092B-C50C-407E-A947-70E740481C1C}">
              <a14:useLocalDpi xmlns:a14="http://schemas.microsoft.com/office/drawing/2010/main"/>
            </a:ext>
          </a:extLst>
        </a:blip>
        <a:stretch>
          <a:fillRect/>
        </a:stretch>
      </xdr:blipFill>
      <xdr:spPr>
        <a:xfrm>
          <a:off x="1001487" y="72595468"/>
          <a:ext cx="1357313" cy="904875"/>
        </a:xfrm>
        <a:prstGeom prst="rect">
          <a:avLst/>
        </a:prstGeom>
      </xdr:spPr>
    </xdr:pic>
    <xdr:clientData/>
  </xdr:twoCellAnchor>
  <xdr:twoCellAnchor>
    <xdr:from>
      <xdr:col>2</xdr:col>
      <xdr:colOff>118383</xdr:colOff>
      <xdr:row>84</xdr:row>
      <xdr:rowOff>0</xdr:rowOff>
    </xdr:from>
    <xdr:to>
      <xdr:col>2</xdr:col>
      <xdr:colOff>1475696</xdr:colOff>
      <xdr:row>84</xdr:row>
      <xdr:rowOff>904875</xdr:rowOff>
    </xdr:to>
    <xdr:pic>
      <xdr:nvPicPr>
        <xdr:cNvPr id="135" name="Slika 134">
          <a:extLst>
            <a:ext uri="{FF2B5EF4-FFF2-40B4-BE49-F238E27FC236}">
              <a16:creationId xmlns:a16="http://schemas.microsoft.com/office/drawing/2014/main" id="{01261211-BC02-4FA1-93CC-C20391B6783E}"/>
            </a:ext>
          </a:extLst>
        </xdr:cNvPr>
        <xdr:cNvPicPr>
          <a:picLocks noChangeAspect="1"/>
        </xdr:cNvPicPr>
      </xdr:nvPicPr>
      <xdr:blipFill>
        <a:blip xmlns:r="http://schemas.openxmlformats.org/officeDocument/2006/relationships" r:embed="rId193" cstate="screen">
          <a:extLst>
            <a:ext uri="{28A0092B-C50C-407E-A947-70E740481C1C}">
              <a14:useLocalDpi xmlns:a14="http://schemas.microsoft.com/office/drawing/2010/main"/>
            </a:ext>
          </a:extLst>
        </a:blip>
        <a:stretch>
          <a:fillRect/>
        </a:stretch>
      </xdr:blipFill>
      <xdr:spPr>
        <a:xfrm>
          <a:off x="1011012" y="73522114"/>
          <a:ext cx="1357313" cy="904875"/>
        </a:xfrm>
        <a:prstGeom prst="rect">
          <a:avLst/>
        </a:prstGeom>
      </xdr:spPr>
    </xdr:pic>
    <xdr:clientData/>
  </xdr:twoCellAnchor>
  <xdr:twoCellAnchor>
    <xdr:from>
      <xdr:col>2</xdr:col>
      <xdr:colOff>108858</xdr:colOff>
      <xdr:row>86</xdr:row>
      <xdr:rowOff>46264</xdr:rowOff>
    </xdr:from>
    <xdr:to>
      <xdr:col>2</xdr:col>
      <xdr:colOff>1423308</xdr:colOff>
      <xdr:row>86</xdr:row>
      <xdr:rowOff>925286</xdr:rowOff>
    </xdr:to>
    <xdr:pic>
      <xdr:nvPicPr>
        <xdr:cNvPr id="137" name="Slika 136">
          <a:extLst>
            <a:ext uri="{FF2B5EF4-FFF2-40B4-BE49-F238E27FC236}">
              <a16:creationId xmlns:a16="http://schemas.microsoft.com/office/drawing/2014/main" id="{AAE45EF0-271E-4B6A-FFDD-2A531A31D3CB}"/>
            </a:ext>
          </a:extLst>
        </xdr:cNvPr>
        <xdr:cNvPicPr>
          <a:picLocks noChangeAspect="1"/>
        </xdr:cNvPicPr>
      </xdr:nvPicPr>
      <xdr:blipFill>
        <a:blip xmlns:r="http://schemas.openxmlformats.org/officeDocument/2006/relationships" r:embed="rId194" cstate="screen">
          <a:extLst>
            <a:ext uri="{28A0092B-C50C-407E-A947-70E740481C1C}">
              <a14:useLocalDpi xmlns:a14="http://schemas.microsoft.com/office/drawing/2010/main"/>
            </a:ext>
          </a:extLst>
        </a:blip>
        <a:stretch>
          <a:fillRect/>
        </a:stretch>
      </xdr:blipFill>
      <xdr:spPr>
        <a:xfrm>
          <a:off x="1001487" y="75440721"/>
          <a:ext cx="1314450" cy="879022"/>
        </a:xfrm>
        <a:prstGeom prst="rect">
          <a:avLst/>
        </a:prstGeom>
      </xdr:spPr>
    </xdr:pic>
    <xdr:clientData/>
  </xdr:twoCellAnchor>
  <xdr:twoCellAnchor>
    <xdr:from>
      <xdr:col>2</xdr:col>
      <xdr:colOff>99333</xdr:colOff>
      <xdr:row>87</xdr:row>
      <xdr:rowOff>0</xdr:rowOff>
    </xdr:from>
    <xdr:to>
      <xdr:col>2</xdr:col>
      <xdr:colOff>1413783</xdr:colOff>
      <xdr:row>87</xdr:row>
      <xdr:rowOff>876300</xdr:rowOff>
    </xdr:to>
    <xdr:pic>
      <xdr:nvPicPr>
        <xdr:cNvPr id="138" name="Slika 137">
          <a:extLst>
            <a:ext uri="{FF2B5EF4-FFF2-40B4-BE49-F238E27FC236}">
              <a16:creationId xmlns:a16="http://schemas.microsoft.com/office/drawing/2014/main" id="{3F72E962-393D-45BE-97C4-509FE5753AB4}"/>
            </a:ext>
          </a:extLst>
        </xdr:cNvPr>
        <xdr:cNvPicPr>
          <a:picLocks noChangeAspect="1"/>
        </xdr:cNvPicPr>
      </xdr:nvPicPr>
      <xdr:blipFill>
        <a:blip xmlns:r="http://schemas.openxmlformats.org/officeDocument/2006/relationships" r:embed="rId194" cstate="screen">
          <a:extLst>
            <a:ext uri="{28A0092B-C50C-407E-A947-70E740481C1C}">
              <a14:useLocalDpi xmlns:a14="http://schemas.microsoft.com/office/drawing/2010/main"/>
            </a:ext>
          </a:extLst>
        </a:blip>
        <a:stretch>
          <a:fillRect/>
        </a:stretch>
      </xdr:blipFill>
      <xdr:spPr>
        <a:xfrm>
          <a:off x="991962" y="76330629"/>
          <a:ext cx="1314450" cy="876300"/>
        </a:xfrm>
        <a:prstGeom prst="rect">
          <a:avLst/>
        </a:prstGeom>
      </xdr:spPr>
    </xdr:pic>
    <xdr:clientData/>
  </xdr:twoCellAnchor>
  <xdr:twoCellAnchor>
    <xdr:from>
      <xdr:col>2</xdr:col>
      <xdr:colOff>47625</xdr:colOff>
      <xdr:row>89</xdr:row>
      <xdr:rowOff>28576</xdr:rowOff>
    </xdr:from>
    <xdr:to>
      <xdr:col>2</xdr:col>
      <xdr:colOff>1447800</xdr:colOff>
      <xdr:row>90</xdr:row>
      <xdr:rowOff>28576</xdr:rowOff>
    </xdr:to>
    <xdr:pic>
      <xdr:nvPicPr>
        <xdr:cNvPr id="142" name="Slika 141">
          <a:extLst>
            <a:ext uri="{FF2B5EF4-FFF2-40B4-BE49-F238E27FC236}">
              <a16:creationId xmlns:a16="http://schemas.microsoft.com/office/drawing/2014/main" id="{FA36350E-9C08-B5D6-9DBF-FC9B5B59AC62}"/>
            </a:ext>
          </a:extLst>
        </xdr:cNvPr>
        <xdr:cNvPicPr>
          <a:picLocks noChangeAspect="1"/>
        </xdr:cNvPicPr>
      </xdr:nvPicPr>
      <xdr:blipFill>
        <a:blip xmlns:r="http://schemas.openxmlformats.org/officeDocument/2006/relationships" r:embed="rId195" cstate="screen">
          <a:extLst>
            <a:ext uri="{28A0092B-C50C-407E-A947-70E740481C1C}">
              <a14:useLocalDpi xmlns:a14="http://schemas.microsoft.com/office/drawing/2010/main"/>
            </a:ext>
          </a:extLst>
        </a:blip>
        <a:stretch>
          <a:fillRect/>
        </a:stretch>
      </xdr:blipFill>
      <xdr:spPr>
        <a:xfrm>
          <a:off x="942975" y="78009751"/>
          <a:ext cx="1400175" cy="933450"/>
        </a:xfrm>
        <a:prstGeom prst="rect">
          <a:avLst/>
        </a:prstGeom>
      </xdr:spPr>
    </xdr:pic>
    <xdr:clientData/>
  </xdr:twoCellAnchor>
  <xdr:twoCellAnchor>
    <xdr:from>
      <xdr:col>2</xdr:col>
      <xdr:colOff>38100</xdr:colOff>
      <xdr:row>90</xdr:row>
      <xdr:rowOff>10886</xdr:rowOff>
    </xdr:from>
    <xdr:to>
      <xdr:col>2</xdr:col>
      <xdr:colOff>1438275</xdr:colOff>
      <xdr:row>91</xdr:row>
      <xdr:rowOff>10886</xdr:rowOff>
    </xdr:to>
    <xdr:pic>
      <xdr:nvPicPr>
        <xdr:cNvPr id="143" name="Slika 142">
          <a:extLst>
            <a:ext uri="{FF2B5EF4-FFF2-40B4-BE49-F238E27FC236}">
              <a16:creationId xmlns:a16="http://schemas.microsoft.com/office/drawing/2014/main" id="{D86B9396-5C6E-4C2E-A22E-1CA454DB67A1}"/>
            </a:ext>
          </a:extLst>
        </xdr:cNvPr>
        <xdr:cNvPicPr>
          <a:picLocks noChangeAspect="1"/>
        </xdr:cNvPicPr>
      </xdr:nvPicPr>
      <xdr:blipFill>
        <a:blip xmlns:r="http://schemas.openxmlformats.org/officeDocument/2006/relationships" r:embed="rId195" cstate="screen">
          <a:extLst>
            <a:ext uri="{28A0092B-C50C-407E-A947-70E740481C1C}">
              <a14:useLocalDpi xmlns:a14="http://schemas.microsoft.com/office/drawing/2010/main"/>
            </a:ext>
          </a:extLst>
        </a:blip>
        <a:stretch>
          <a:fillRect/>
        </a:stretch>
      </xdr:blipFill>
      <xdr:spPr>
        <a:xfrm>
          <a:off x="930729" y="79150029"/>
          <a:ext cx="1400175" cy="936171"/>
        </a:xfrm>
        <a:prstGeom prst="rect">
          <a:avLst/>
        </a:prstGeom>
      </xdr:spPr>
    </xdr:pic>
    <xdr:clientData/>
  </xdr:twoCellAnchor>
  <xdr:twoCellAnchor>
    <xdr:from>
      <xdr:col>2</xdr:col>
      <xdr:colOff>66675</xdr:colOff>
      <xdr:row>92</xdr:row>
      <xdr:rowOff>8164</xdr:rowOff>
    </xdr:from>
    <xdr:to>
      <xdr:col>2</xdr:col>
      <xdr:colOff>1452563</xdr:colOff>
      <xdr:row>92</xdr:row>
      <xdr:rowOff>934810</xdr:rowOff>
    </xdr:to>
    <xdr:pic>
      <xdr:nvPicPr>
        <xdr:cNvPr id="145" name="Slika 144">
          <a:extLst>
            <a:ext uri="{FF2B5EF4-FFF2-40B4-BE49-F238E27FC236}">
              <a16:creationId xmlns:a16="http://schemas.microsoft.com/office/drawing/2014/main" id="{81120F3F-A16B-3BBA-A558-34D060C8AEB2}"/>
            </a:ext>
          </a:extLst>
        </xdr:cNvPr>
        <xdr:cNvPicPr>
          <a:picLocks noChangeAspect="1"/>
        </xdr:cNvPicPr>
      </xdr:nvPicPr>
      <xdr:blipFill>
        <a:blip xmlns:r="http://schemas.openxmlformats.org/officeDocument/2006/relationships" r:embed="rId196" cstate="screen">
          <a:extLst>
            <a:ext uri="{28A0092B-C50C-407E-A947-70E740481C1C}">
              <a14:useLocalDpi xmlns:a14="http://schemas.microsoft.com/office/drawing/2010/main"/>
            </a:ext>
          </a:extLst>
        </a:blip>
        <a:stretch>
          <a:fillRect/>
        </a:stretch>
      </xdr:blipFill>
      <xdr:spPr>
        <a:xfrm>
          <a:off x="959304" y="81019650"/>
          <a:ext cx="1385888" cy="926646"/>
        </a:xfrm>
        <a:prstGeom prst="rect">
          <a:avLst/>
        </a:prstGeom>
      </xdr:spPr>
    </xdr:pic>
    <xdr:clientData/>
  </xdr:twoCellAnchor>
  <xdr:twoCellAnchor>
    <xdr:from>
      <xdr:col>2</xdr:col>
      <xdr:colOff>57150</xdr:colOff>
      <xdr:row>93</xdr:row>
      <xdr:rowOff>0</xdr:rowOff>
    </xdr:from>
    <xdr:to>
      <xdr:col>2</xdr:col>
      <xdr:colOff>1443038</xdr:colOff>
      <xdr:row>93</xdr:row>
      <xdr:rowOff>923925</xdr:rowOff>
    </xdr:to>
    <xdr:pic>
      <xdr:nvPicPr>
        <xdr:cNvPr id="146" name="Slika 145">
          <a:extLst>
            <a:ext uri="{FF2B5EF4-FFF2-40B4-BE49-F238E27FC236}">
              <a16:creationId xmlns:a16="http://schemas.microsoft.com/office/drawing/2014/main" id="{1EBB5681-7AEF-4750-88F0-D4A420718580}"/>
            </a:ext>
          </a:extLst>
        </xdr:cNvPr>
        <xdr:cNvPicPr>
          <a:picLocks noChangeAspect="1"/>
        </xdr:cNvPicPr>
      </xdr:nvPicPr>
      <xdr:blipFill>
        <a:blip xmlns:r="http://schemas.openxmlformats.org/officeDocument/2006/relationships" r:embed="rId196" cstate="screen">
          <a:extLst>
            <a:ext uri="{28A0092B-C50C-407E-A947-70E740481C1C}">
              <a14:useLocalDpi xmlns:a14="http://schemas.microsoft.com/office/drawing/2010/main"/>
            </a:ext>
          </a:extLst>
        </a:blip>
        <a:stretch>
          <a:fillRect/>
        </a:stretch>
      </xdr:blipFill>
      <xdr:spPr>
        <a:xfrm>
          <a:off x="952500" y="81714975"/>
          <a:ext cx="1385888" cy="923925"/>
        </a:xfrm>
        <a:prstGeom prst="rect">
          <a:avLst/>
        </a:prstGeom>
      </xdr:spPr>
    </xdr:pic>
    <xdr:clientData/>
  </xdr:twoCellAnchor>
  <xdr:twoCellAnchor>
    <xdr:from>
      <xdr:col>2</xdr:col>
      <xdr:colOff>66675</xdr:colOff>
      <xdr:row>95</xdr:row>
      <xdr:rowOff>19050</xdr:rowOff>
    </xdr:from>
    <xdr:to>
      <xdr:col>2</xdr:col>
      <xdr:colOff>1476375</xdr:colOff>
      <xdr:row>96</xdr:row>
      <xdr:rowOff>25400</xdr:rowOff>
    </xdr:to>
    <xdr:pic>
      <xdr:nvPicPr>
        <xdr:cNvPr id="148" name="Slika 147">
          <a:extLst>
            <a:ext uri="{FF2B5EF4-FFF2-40B4-BE49-F238E27FC236}">
              <a16:creationId xmlns:a16="http://schemas.microsoft.com/office/drawing/2014/main" id="{1400829F-D21C-0F99-24D7-776DDB7CD976}"/>
            </a:ext>
          </a:extLst>
        </xdr:cNvPr>
        <xdr:cNvPicPr>
          <a:picLocks noChangeAspect="1"/>
        </xdr:cNvPicPr>
      </xdr:nvPicPr>
      <xdr:blipFill>
        <a:blip xmlns:r="http://schemas.openxmlformats.org/officeDocument/2006/relationships" r:embed="rId197" cstate="screen">
          <a:extLst>
            <a:ext uri="{28A0092B-C50C-407E-A947-70E740481C1C}">
              <a14:useLocalDpi xmlns:a14="http://schemas.microsoft.com/office/drawing/2010/main"/>
            </a:ext>
          </a:extLst>
        </a:blip>
        <a:stretch>
          <a:fillRect/>
        </a:stretch>
      </xdr:blipFill>
      <xdr:spPr>
        <a:xfrm>
          <a:off x="962025" y="83600925"/>
          <a:ext cx="1409700" cy="939800"/>
        </a:xfrm>
        <a:prstGeom prst="rect">
          <a:avLst/>
        </a:prstGeom>
      </xdr:spPr>
    </xdr:pic>
    <xdr:clientData/>
  </xdr:twoCellAnchor>
  <xdr:twoCellAnchor>
    <xdr:from>
      <xdr:col>2</xdr:col>
      <xdr:colOff>66674</xdr:colOff>
      <xdr:row>96</xdr:row>
      <xdr:rowOff>6350</xdr:rowOff>
    </xdr:from>
    <xdr:to>
      <xdr:col>2</xdr:col>
      <xdr:colOff>1466849</xdr:colOff>
      <xdr:row>97</xdr:row>
      <xdr:rowOff>6350</xdr:rowOff>
    </xdr:to>
    <xdr:pic>
      <xdr:nvPicPr>
        <xdr:cNvPr id="149" name="Slika 148">
          <a:extLst>
            <a:ext uri="{FF2B5EF4-FFF2-40B4-BE49-F238E27FC236}">
              <a16:creationId xmlns:a16="http://schemas.microsoft.com/office/drawing/2014/main" id="{F05D6435-E578-4440-9C28-8E4E87D26F70}"/>
            </a:ext>
          </a:extLst>
        </xdr:cNvPr>
        <xdr:cNvPicPr>
          <a:picLocks noChangeAspect="1"/>
        </xdr:cNvPicPr>
      </xdr:nvPicPr>
      <xdr:blipFill>
        <a:blip xmlns:r="http://schemas.openxmlformats.org/officeDocument/2006/relationships" r:embed="rId198" cstate="screen">
          <a:extLst>
            <a:ext uri="{28A0092B-C50C-407E-A947-70E740481C1C}">
              <a14:useLocalDpi xmlns:a14="http://schemas.microsoft.com/office/drawing/2010/main"/>
            </a:ext>
          </a:extLst>
        </a:blip>
        <a:stretch>
          <a:fillRect/>
        </a:stretch>
      </xdr:blipFill>
      <xdr:spPr>
        <a:xfrm>
          <a:off x="962024" y="84521675"/>
          <a:ext cx="1400175" cy="933450"/>
        </a:xfrm>
        <a:prstGeom prst="rect">
          <a:avLst/>
        </a:prstGeom>
      </xdr:spPr>
    </xdr:pic>
    <xdr:clientData/>
  </xdr:twoCellAnchor>
  <xdr:twoCellAnchor>
    <xdr:from>
      <xdr:col>2</xdr:col>
      <xdr:colOff>59872</xdr:colOff>
      <xdr:row>98</xdr:row>
      <xdr:rowOff>84364</xdr:rowOff>
    </xdr:from>
    <xdr:to>
      <xdr:col>2</xdr:col>
      <xdr:colOff>1531485</xdr:colOff>
      <xdr:row>98</xdr:row>
      <xdr:rowOff>893989</xdr:rowOff>
    </xdr:to>
    <xdr:pic>
      <xdr:nvPicPr>
        <xdr:cNvPr id="151" name="Slika 150">
          <a:extLst>
            <a:ext uri="{FF2B5EF4-FFF2-40B4-BE49-F238E27FC236}">
              <a16:creationId xmlns:a16="http://schemas.microsoft.com/office/drawing/2014/main" id="{0E5346E9-B1F9-9F5F-B273-8B79F7D3B597}"/>
            </a:ext>
          </a:extLst>
        </xdr:cNvPr>
        <xdr:cNvPicPr>
          <a:picLocks noChangeAspect="1"/>
        </xdr:cNvPicPr>
      </xdr:nvPicPr>
      <xdr:blipFill rotWithShape="1">
        <a:blip xmlns:r="http://schemas.openxmlformats.org/officeDocument/2006/relationships" r:embed="rId199" cstate="screen">
          <a:extLst>
            <a:ext uri="{28A0092B-C50C-407E-A947-70E740481C1C}">
              <a14:useLocalDpi xmlns:a14="http://schemas.microsoft.com/office/drawing/2010/main"/>
            </a:ext>
          </a:extLst>
        </a:blip>
        <a:srcRect/>
        <a:stretch/>
      </xdr:blipFill>
      <xdr:spPr>
        <a:xfrm>
          <a:off x="952501" y="86712878"/>
          <a:ext cx="1471613" cy="809625"/>
        </a:xfrm>
        <a:prstGeom prst="rect">
          <a:avLst/>
        </a:prstGeom>
      </xdr:spPr>
    </xdr:pic>
    <xdr:clientData/>
  </xdr:twoCellAnchor>
  <xdr:twoCellAnchor>
    <xdr:from>
      <xdr:col>2</xdr:col>
      <xdr:colOff>39461</xdr:colOff>
      <xdr:row>99</xdr:row>
      <xdr:rowOff>9525</xdr:rowOff>
    </xdr:from>
    <xdr:to>
      <xdr:col>2</xdr:col>
      <xdr:colOff>1511074</xdr:colOff>
      <xdr:row>99</xdr:row>
      <xdr:rowOff>819150</xdr:rowOff>
    </xdr:to>
    <xdr:pic>
      <xdr:nvPicPr>
        <xdr:cNvPr id="152" name="Slika 151">
          <a:extLst>
            <a:ext uri="{FF2B5EF4-FFF2-40B4-BE49-F238E27FC236}">
              <a16:creationId xmlns:a16="http://schemas.microsoft.com/office/drawing/2014/main" id="{7D2FD035-BA1A-467C-A0BB-F3F8E564B3EA}"/>
            </a:ext>
          </a:extLst>
        </xdr:cNvPr>
        <xdr:cNvPicPr>
          <a:picLocks noChangeAspect="1"/>
        </xdr:cNvPicPr>
      </xdr:nvPicPr>
      <xdr:blipFill rotWithShape="1">
        <a:blip xmlns:r="http://schemas.openxmlformats.org/officeDocument/2006/relationships" r:embed="rId199" cstate="screen">
          <a:extLst>
            <a:ext uri="{28A0092B-C50C-407E-A947-70E740481C1C}">
              <a14:useLocalDpi xmlns:a14="http://schemas.microsoft.com/office/drawing/2010/main"/>
            </a:ext>
          </a:extLst>
        </a:blip>
        <a:srcRect/>
        <a:stretch/>
      </xdr:blipFill>
      <xdr:spPr>
        <a:xfrm>
          <a:off x="932090" y="87574211"/>
          <a:ext cx="1471613" cy="809625"/>
        </a:xfrm>
        <a:prstGeom prst="rect">
          <a:avLst/>
        </a:prstGeom>
      </xdr:spPr>
    </xdr:pic>
    <xdr:clientData/>
  </xdr:twoCellAnchor>
  <xdr:twoCellAnchor>
    <xdr:from>
      <xdr:col>2</xdr:col>
      <xdr:colOff>77561</xdr:colOff>
      <xdr:row>100</xdr:row>
      <xdr:rowOff>933450</xdr:rowOff>
    </xdr:from>
    <xdr:to>
      <xdr:col>2</xdr:col>
      <xdr:colOff>1458686</xdr:colOff>
      <xdr:row>101</xdr:row>
      <xdr:rowOff>920749</xdr:rowOff>
    </xdr:to>
    <xdr:pic>
      <xdr:nvPicPr>
        <xdr:cNvPr id="154" name="Slika 153">
          <a:extLst>
            <a:ext uri="{FF2B5EF4-FFF2-40B4-BE49-F238E27FC236}">
              <a16:creationId xmlns:a16="http://schemas.microsoft.com/office/drawing/2014/main" id="{76DA2CC0-DADC-1FB7-8177-C3C4962E31AB}"/>
            </a:ext>
          </a:extLst>
        </xdr:cNvPr>
        <xdr:cNvPicPr>
          <a:picLocks noChangeAspect="1"/>
        </xdr:cNvPicPr>
      </xdr:nvPicPr>
      <xdr:blipFill>
        <a:blip xmlns:r="http://schemas.openxmlformats.org/officeDocument/2006/relationships" r:embed="rId200" cstate="screen">
          <a:extLst>
            <a:ext uri="{28A0092B-C50C-407E-A947-70E740481C1C}">
              <a14:useLocalDpi xmlns:a14="http://schemas.microsoft.com/office/drawing/2010/main"/>
            </a:ext>
          </a:extLst>
        </a:blip>
        <a:stretch>
          <a:fillRect/>
        </a:stretch>
      </xdr:blipFill>
      <xdr:spPr>
        <a:xfrm>
          <a:off x="970190" y="89434307"/>
          <a:ext cx="1381125" cy="923471"/>
        </a:xfrm>
        <a:prstGeom prst="rect">
          <a:avLst/>
        </a:prstGeom>
      </xdr:spPr>
    </xdr:pic>
    <xdr:clientData/>
  </xdr:twoCellAnchor>
  <xdr:twoCellAnchor>
    <xdr:from>
      <xdr:col>2</xdr:col>
      <xdr:colOff>96611</xdr:colOff>
      <xdr:row>102</xdr:row>
      <xdr:rowOff>0</xdr:rowOff>
    </xdr:from>
    <xdr:to>
      <xdr:col>2</xdr:col>
      <xdr:colOff>1477736</xdr:colOff>
      <xdr:row>102</xdr:row>
      <xdr:rowOff>920750</xdr:rowOff>
    </xdr:to>
    <xdr:pic>
      <xdr:nvPicPr>
        <xdr:cNvPr id="156" name="Slika 155">
          <a:extLst>
            <a:ext uri="{FF2B5EF4-FFF2-40B4-BE49-F238E27FC236}">
              <a16:creationId xmlns:a16="http://schemas.microsoft.com/office/drawing/2014/main" id="{B41B8835-4208-4E46-A24A-C4BF6053A67F}"/>
            </a:ext>
          </a:extLst>
        </xdr:cNvPr>
        <xdr:cNvPicPr>
          <a:picLocks noChangeAspect="1"/>
        </xdr:cNvPicPr>
      </xdr:nvPicPr>
      <xdr:blipFill>
        <a:blip xmlns:r="http://schemas.openxmlformats.org/officeDocument/2006/relationships" r:embed="rId200" cstate="screen">
          <a:extLst>
            <a:ext uri="{28A0092B-C50C-407E-A947-70E740481C1C}">
              <a14:useLocalDpi xmlns:a14="http://schemas.microsoft.com/office/drawing/2010/main"/>
            </a:ext>
          </a:extLst>
        </a:blip>
        <a:stretch>
          <a:fillRect/>
        </a:stretch>
      </xdr:blipFill>
      <xdr:spPr>
        <a:xfrm>
          <a:off x="989240" y="90373200"/>
          <a:ext cx="1381125" cy="920750"/>
        </a:xfrm>
        <a:prstGeom prst="rect">
          <a:avLst/>
        </a:prstGeom>
      </xdr:spPr>
    </xdr:pic>
    <xdr:clientData/>
  </xdr:twoCellAnchor>
  <xdr:twoCellAnchor>
    <xdr:from>
      <xdr:col>2</xdr:col>
      <xdr:colOff>121103</xdr:colOff>
      <xdr:row>104</xdr:row>
      <xdr:rowOff>47626</xdr:rowOff>
    </xdr:from>
    <xdr:to>
      <xdr:col>2</xdr:col>
      <xdr:colOff>1387928</xdr:colOff>
      <xdr:row>104</xdr:row>
      <xdr:rowOff>892090</xdr:rowOff>
    </xdr:to>
    <xdr:pic>
      <xdr:nvPicPr>
        <xdr:cNvPr id="158" name="Slika 157">
          <a:extLst>
            <a:ext uri="{FF2B5EF4-FFF2-40B4-BE49-F238E27FC236}">
              <a16:creationId xmlns:a16="http://schemas.microsoft.com/office/drawing/2014/main" id="{B363B153-0578-96E9-A117-C76402CE7F89}"/>
            </a:ext>
          </a:extLst>
        </xdr:cNvPr>
        <xdr:cNvPicPr>
          <a:picLocks noChangeAspect="1"/>
        </xdr:cNvPicPr>
      </xdr:nvPicPr>
      <xdr:blipFill>
        <a:blip xmlns:r="http://schemas.openxmlformats.org/officeDocument/2006/relationships" r:embed="rId201" cstate="screen">
          <a:extLst>
            <a:ext uri="{28A0092B-C50C-407E-A947-70E740481C1C}">
              <a14:useLocalDpi xmlns:a14="http://schemas.microsoft.com/office/drawing/2010/main"/>
            </a:ext>
          </a:extLst>
        </a:blip>
        <a:stretch>
          <a:fillRect/>
        </a:stretch>
      </xdr:blipFill>
      <xdr:spPr>
        <a:xfrm>
          <a:off x="1013732" y="92293169"/>
          <a:ext cx="1266825" cy="844464"/>
        </a:xfrm>
        <a:prstGeom prst="rect">
          <a:avLst/>
        </a:prstGeom>
      </xdr:spPr>
    </xdr:pic>
    <xdr:clientData/>
  </xdr:twoCellAnchor>
  <xdr:twoCellAnchor>
    <xdr:from>
      <xdr:col>2</xdr:col>
      <xdr:colOff>104775</xdr:colOff>
      <xdr:row>105</xdr:row>
      <xdr:rowOff>47625</xdr:rowOff>
    </xdr:from>
    <xdr:to>
      <xdr:col>2</xdr:col>
      <xdr:colOff>1371600</xdr:colOff>
      <xdr:row>105</xdr:row>
      <xdr:rowOff>892089</xdr:rowOff>
    </xdr:to>
    <xdr:pic>
      <xdr:nvPicPr>
        <xdr:cNvPr id="159" name="Slika 158">
          <a:extLst>
            <a:ext uri="{FF2B5EF4-FFF2-40B4-BE49-F238E27FC236}">
              <a16:creationId xmlns:a16="http://schemas.microsoft.com/office/drawing/2014/main" id="{234CC061-6337-4FE8-B6D6-927F987DE322}"/>
            </a:ext>
          </a:extLst>
        </xdr:cNvPr>
        <xdr:cNvPicPr>
          <a:picLocks noChangeAspect="1"/>
        </xdr:cNvPicPr>
      </xdr:nvPicPr>
      <xdr:blipFill>
        <a:blip xmlns:r="http://schemas.openxmlformats.org/officeDocument/2006/relationships" r:embed="rId201" cstate="screen">
          <a:extLst>
            <a:ext uri="{28A0092B-C50C-407E-A947-70E740481C1C}">
              <a14:useLocalDpi xmlns:a14="http://schemas.microsoft.com/office/drawing/2010/main"/>
            </a:ext>
          </a:extLst>
        </a:blip>
        <a:stretch>
          <a:fillRect/>
        </a:stretch>
      </xdr:blipFill>
      <xdr:spPr>
        <a:xfrm>
          <a:off x="1000125" y="92964000"/>
          <a:ext cx="1266825" cy="844464"/>
        </a:xfrm>
        <a:prstGeom prst="rect">
          <a:avLst/>
        </a:prstGeom>
      </xdr:spPr>
    </xdr:pic>
    <xdr:clientData/>
  </xdr:twoCellAnchor>
  <xdr:twoCellAnchor>
    <xdr:from>
      <xdr:col>2</xdr:col>
      <xdr:colOff>123825</xdr:colOff>
      <xdr:row>107</xdr:row>
      <xdr:rowOff>19051</xdr:rowOff>
    </xdr:from>
    <xdr:to>
      <xdr:col>2</xdr:col>
      <xdr:colOff>1266274</xdr:colOff>
      <xdr:row>108</xdr:row>
      <xdr:rowOff>28575</xdr:rowOff>
    </xdr:to>
    <xdr:pic>
      <xdr:nvPicPr>
        <xdr:cNvPr id="161" name="Slika 160">
          <a:extLst>
            <a:ext uri="{FF2B5EF4-FFF2-40B4-BE49-F238E27FC236}">
              <a16:creationId xmlns:a16="http://schemas.microsoft.com/office/drawing/2014/main" id="{D48C2961-8462-0C57-7946-2C338BE1F0C5}"/>
            </a:ext>
          </a:extLst>
        </xdr:cNvPr>
        <xdr:cNvPicPr>
          <a:picLocks noChangeAspect="1"/>
        </xdr:cNvPicPr>
      </xdr:nvPicPr>
      <xdr:blipFill rotWithShape="1">
        <a:blip xmlns:r="http://schemas.openxmlformats.org/officeDocument/2006/relationships" r:embed="rId202" cstate="screen">
          <a:extLst>
            <a:ext uri="{28A0092B-C50C-407E-A947-70E740481C1C}">
              <a14:useLocalDpi xmlns:a14="http://schemas.microsoft.com/office/drawing/2010/main"/>
            </a:ext>
          </a:extLst>
        </a:blip>
        <a:srcRect/>
        <a:stretch/>
      </xdr:blipFill>
      <xdr:spPr>
        <a:xfrm>
          <a:off x="1019175" y="94802326"/>
          <a:ext cx="1142449" cy="942974"/>
        </a:xfrm>
        <a:prstGeom prst="rect">
          <a:avLst/>
        </a:prstGeom>
      </xdr:spPr>
    </xdr:pic>
    <xdr:clientData/>
  </xdr:twoCellAnchor>
  <xdr:twoCellAnchor>
    <xdr:from>
      <xdr:col>2</xdr:col>
      <xdr:colOff>87086</xdr:colOff>
      <xdr:row>108</xdr:row>
      <xdr:rowOff>0</xdr:rowOff>
    </xdr:from>
    <xdr:to>
      <xdr:col>2</xdr:col>
      <xdr:colOff>1229535</xdr:colOff>
      <xdr:row>109</xdr:row>
      <xdr:rowOff>9524</xdr:rowOff>
    </xdr:to>
    <xdr:pic>
      <xdr:nvPicPr>
        <xdr:cNvPr id="162" name="Slika 161">
          <a:extLst>
            <a:ext uri="{FF2B5EF4-FFF2-40B4-BE49-F238E27FC236}">
              <a16:creationId xmlns:a16="http://schemas.microsoft.com/office/drawing/2014/main" id="{665B38C7-1E8C-44C9-B83F-4EBB57953D15}"/>
            </a:ext>
          </a:extLst>
        </xdr:cNvPr>
        <xdr:cNvPicPr>
          <a:picLocks noChangeAspect="1"/>
        </xdr:cNvPicPr>
      </xdr:nvPicPr>
      <xdr:blipFill rotWithShape="1">
        <a:blip xmlns:r="http://schemas.openxmlformats.org/officeDocument/2006/relationships" r:embed="rId202" cstate="screen">
          <a:extLst>
            <a:ext uri="{28A0092B-C50C-407E-A947-70E740481C1C}">
              <a14:useLocalDpi xmlns:a14="http://schemas.microsoft.com/office/drawing/2010/main"/>
            </a:ext>
          </a:extLst>
        </a:blip>
        <a:srcRect/>
        <a:stretch/>
      </xdr:blipFill>
      <xdr:spPr>
        <a:xfrm>
          <a:off x="979715" y="95990229"/>
          <a:ext cx="1142449" cy="945695"/>
        </a:xfrm>
        <a:prstGeom prst="rect">
          <a:avLst/>
        </a:prstGeom>
      </xdr:spPr>
    </xdr:pic>
    <xdr:clientData/>
  </xdr:twoCellAnchor>
  <xdr:twoCellAnchor>
    <xdr:from>
      <xdr:col>2</xdr:col>
      <xdr:colOff>104775</xdr:colOff>
      <xdr:row>110</xdr:row>
      <xdr:rowOff>38100</xdr:rowOff>
    </xdr:from>
    <xdr:to>
      <xdr:col>2</xdr:col>
      <xdr:colOff>1438275</xdr:colOff>
      <xdr:row>110</xdr:row>
      <xdr:rowOff>927100</xdr:rowOff>
    </xdr:to>
    <xdr:pic>
      <xdr:nvPicPr>
        <xdr:cNvPr id="164" name="Slika 163">
          <a:extLst>
            <a:ext uri="{FF2B5EF4-FFF2-40B4-BE49-F238E27FC236}">
              <a16:creationId xmlns:a16="http://schemas.microsoft.com/office/drawing/2014/main" id="{1772390E-0932-E530-A369-680DC76AC66C}"/>
            </a:ext>
          </a:extLst>
        </xdr:cNvPr>
        <xdr:cNvPicPr>
          <a:picLocks noChangeAspect="1"/>
        </xdr:cNvPicPr>
      </xdr:nvPicPr>
      <xdr:blipFill>
        <a:blip xmlns:r="http://schemas.openxmlformats.org/officeDocument/2006/relationships" r:embed="rId203" cstate="screen">
          <a:extLst>
            <a:ext uri="{28A0092B-C50C-407E-A947-70E740481C1C}">
              <a14:useLocalDpi xmlns:a14="http://schemas.microsoft.com/office/drawing/2010/main"/>
            </a:ext>
          </a:extLst>
        </a:blip>
        <a:stretch>
          <a:fillRect/>
        </a:stretch>
      </xdr:blipFill>
      <xdr:spPr>
        <a:xfrm>
          <a:off x="1000125" y="97621725"/>
          <a:ext cx="1333500" cy="889000"/>
        </a:xfrm>
        <a:prstGeom prst="rect">
          <a:avLst/>
        </a:prstGeom>
      </xdr:spPr>
    </xdr:pic>
    <xdr:clientData/>
  </xdr:twoCellAnchor>
  <xdr:twoCellAnchor>
    <xdr:from>
      <xdr:col>2</xdr:col>
      <xdr:colOff>95250</xdr:colOff>
      <xdr:row>111</xdr:row>
      <xdr:rowOff>19050</xdr:rowOff>
    </xdr:from>
    <xdr:to>
      <xdr:col>2</xdr:col>
      <xdr:colOff>1428750</xdr:colOff>
      <xdr:row>111</xdr:row>
      <xdr:rowOff>908050</xdr:rowOff>
    </xdr:to>
    <xdr:pic>
      <xdr:nvPicPr>
        <xdr:cNvPr id="165" name="Slika 164">
          <a:extLst>
            <a:ext uri="{FF2B5EF4-FFF2-40B4-BE49-F238E27FC236}">
              <a16:creationId xmlns:a16="http://schemas.microsoft.com/office/drawing/2014/main" id="{E93E0098-EDFB-4FC7-BA6A-777A04E70517}"/>
            </a:ext>
          </a:extLst>
        </xdr:cNvPr>
        <xdr:cNvPicPr>
          <a:picLocks noChangeAspect="1"/>
        </xdr:cNvPicPr>
      </xdr:nvPicPr>
      <xdr:blipFill>
        <a:blip xmlns:r="http://schemas.openxmlformats.org/officeDocument/2006/relationships" r:embed="rId203" cstate="screen">
          <a:extLst>
            <a:ext uri="{28A0092B-C50C-407E-A947-70E740481C1C}">
              <a14:useLocalDpi xmlns:a14="http://schemas.microsoft.com/office/drawing/2010/main"/>
            </a:ext>
          </a:extLst>
        </a:blip>
        <a:stretch>
          <a:fillRect/>
        </a:stretch>
      </xdr:blipFill>
      <xdr:spPr>
        <a:xfrm>
          <a:off x="990600" y="98536125"/>
          <a:ext cx="1333500" cy="889000"/>
        </a:xfrm>
        <a:prstGeom prst="rect">
          <a:avLst/>
        </a:prstGeom>
      </xdr:spPr>
    </xdr:pic>
    <xdr:clientData/>
  </xdr:twoCellAnchor>
  <xdr:twoCellAnchor>
    <xdr:from>
      <xdr:col>2</xdr:col>
      <xdr:colOff>257175</xdr:colOff>
      <xdr:row>112</xdr:row>
      <xdr:rowOff>914400</xdr:rowOff>
    </xdr:from>
    <xdr:to>
      <xdr:col>2</xdr:col>
      <xdr:colOff>1295401</xdr:colOff>
      <xdr:row>113</xdr:row>
      <xdr:rowOff>923925</xdr:rowOff>
    </xdr:to>
    <xdr:pic>
      <xdr:nvPicPr>
        <xdr:cNvPr id="174" name="Slika 173">
          <a:extLst>
            <a:ext uri="{FF2B5EF4-FFF2-40B4-BE49-F238E27FC236}">
              <a16:creationId xmlns:a16="http://schemas.microsoft.com/office/drawing/2014/main" id="{F6C6574C-3704-2C14-B6B7-D38C3A538CA5}"/>
            </a:ext>
          </a:extLst>
        </xdr:cNvPr>
        <xdr:cNvPicPr>
          <a:picLocks noChangeAspect="1"/>
        </xdr:cNvPicPr>
      </xdr:nvPicPr>
      <xdr:blipFill rotWithShape="1">
        <a:blip xmlns:r="http://schemas.openxmlformats.org/officeDocument/2006/relationships" r:embed="rId204" cstate="screen">
          <a:extLst>
            <a:ext uri="{28A0092B-C50C-407E-A947-70E740481C1C}">
              <a14:useLocalDpi xmlns:a14="http://schemas.microsoft.com/office/drawing/2010/main"/>
            </a:ext>
          </a:extLst>
        </a:blip>
        <a:srcRect/>
        <a:stretch/>
      </xdr:blipFill>
      <xdr:spPr>
        <a:xfrm>
          <a:off x="1152525" y="100364925"/>
          <a:ext cx="1038226" cy="942975"/>
        </a:xfrm>
        <a:prstGeom prst="rect">
          <a:avLst/>
        </a:prstGeom>
      </xdr:spPr>
    </xdr:pic>
    <xdr:clientData/>
  </xdr:twoCellAnchor>
  <xdr:twoCellAnchor>
    <xdr:from>
      <xdr:col>2</xdr:col>
      <xdr:colOff>266699</xdr:colOff>
      <xdr:row>113</xdr:row>
      <xdr:rowOff>913526</xdr:rowOff>
    </xdr:from>
    <xdr:to>
      <xdr:col>2</xdr:col>
      <xdr:colOff>1295400</xdr:colOff>
      <xdr:row>114</xdr:row>
      <xdr:rowOff>914400</xdr:rowOff>
    </xdr:to>
    <xdr:pic>
      <xdr:nvPicPr>
        <xdr:cNvPr id="176" name="Slika 175">
          <a:extLst>
            <a:ext uri="{FF2B5EF4-FFF2-40B4-BE49-F238E27FC236}">
              <a16:creationId xmlns:a16="http://schemas.microsoft.com/office/drawing/2014/main" id="{D426ECD8-ED6A-4342-AA54-F57E9AA6BF61}"/>
            </a:ext>
          </a:extLst>
        </xdr:cNvPr>
        <xdr:cNvPicPr>
          <a:picLocks noChangeAspect="1"/>
        </xdr:cNvPicPr>
      </xdr:nvPicPr>
      <xdr:blipFill rotWithShape="1">
        <a:blip xmlns:r="http://schemas.openxmlformats.org/officeDocument/2006/relationships" r:embed="rId205" cstate="screen">
          <a:extLst>
            <a:ext uri="{28A0092B-C50C-407E-A947-70E740481C1C}">
              <a14:useLocalDpi xmlns:a14="http://schemas.microsoft.com/office/drawing/2010/main"/>
            </a:ext>
          </a:extLst>
        </a:blip>
        <a:srcRect/>
        <a:stretch/>
      </xdr:blipFill>
      <xdr:spPr>
        <a:xfrm>
          <a:off x="1162049" y="101297501"/>
          <a:ext cx="1028701" cy="934324"/>
        </a:xfrm>
        <a:prstGeom prst="rect">
          <a:avLst/>
        </a:prstGeom>
      </xdr:spPr>
    </xdr:pic>
    <xdr:clientData/>
  </xdr:twoCellAnchor>
  <xdr:twoCellAnchor>
    <xdr:from>
      <xdr:col>2</xdr:col>
      <xdr:colOff>89809</xdr:colOff>
      <xdr:row>117</xdr:row>
      <xdr:rowOff>47626</xdr:rowOff>
    </xdr:from>
    <xdr:to>
      <xdr:col>2</xdr:col>
      <xdr:colOff>1373641</xdr:colOff>
      <xdr:row>117</xdr:row>
      <xdr:rowOff>903514</xdr:rowOff>
    </xdr:to>
    <xdr:pic>
      <xdr:nvPicPr>
        <xdr:cNvPr id="178" name="Slika 177">
          <a:extLst>
            <a:ext uri="{FF2B5EF4-FFF2-40B4-BE49-F238E27FC236}">
              <a16:creationId xmlns:a16="http://schemas.microsoft.com/office/drawing/2014/main" id="{98AB3AF9-10FF-364D-77FC-AFA78F6ECA84}"/>
            </a:ext>
          </a:extLst>
        </xdr:cNvPr>
        <xdr:cNvPicPr>
          <a:picLocks noChangeAspect="1"/>
        </xdr:cNvPicPr>
      </xdr:nvPicPr>
      <xdr:blipFill>
        <a:blip xmlns:r="http://schemas.openxmlformats.org/officeDocument/2006/relationships" r:embed="rId206" cstate="screen">
          <a:extLst>
            <a:ext uri="{28A0092B-C50C-407E-A947-70E740481C1C}">
              <a14:useLocalDpi xmlns:a14="http://schemas.microsoft.com/office/drawing/2010/main"/>
            </a:ext>
          </a:extLst>
        </a:blip>
        <a:stretch>
          <a:fillRect/>
        </a:stretch>
      </xdr:blipFill>
      <xdr:spPr>
        <a:xfrm>
          <a:off x="982438" y="104038855"/>
          <a:ext cx="1283832" cy="855888"/>
        </a:xfrm>
        <a:prstGeom prst="rect">
          <a:avLst/>
        </a:prstGeom>
      </xdr:spPr>
    </xdr:pic>
    <xdr:clientData/>
  </xdr:twoCellAnchor>
  <xdr:twoCellAnchor>
    <xdr:from>
      <xdr:col>2</xdr:col>
      <xdr:colOff>130628</xdr:colOff>
      <xdr:row>118</xdr:row>
      <xdr:rowOff>47625</xdr:rowOff>
    </xdr:from>
    <xdr:to>
      <xdr:col>2</xdr:col>
      <xdr:colOff>1366836</xdr:colOff>
      <xdr:row>118</xdr:row>
      <xdr:rowOff>871764</xdr:rowOff>
    </xdr:to>
    <xdr:pic>
      <xdr:nvPicPr>
        <xdr:cNvPr id="179" name="Slika 178">
          <a:extLst>
            <a:ext uri="{FF2B5EF4-FFF2-40B4-BE49-F238E27FC236}">
              <a16:creationId xmlns:a16="http://schemas.microsoft.com/office/drawing/2014/main" id="{D38A6942-E2AD-449D-ADCC-C9BA1E5C78F2}"/>
            </a:ext>
          </a:extLst>
        </xdr:cNvPr>
        <xdr:cNvPicPr>
          <a:picLocks noChangeAspect="1"/>
        </xdr:cNvPicPr>
      </xdr:nvPicPr>
      <xdr:blipFill>
        <a:blip xmlns:r="http://schemas.openxmlformats.org/officeDocument/2006/relationships" r:embed="rId207" cstate="screen">
          <a:extLst>
            <a:ext uri="{28A0092B-C50C-407E-A947-70E740481C1C}">
              <a14:useLocalDpi xmlns:a14="http://schemas.microsoft.com/office/drawing/2010/main"/>
            </a:ext>
          </a:extLst>
        </a:blip>
        <a:stretch>
          <a:fillRect/>
        </a:stretch>
      </xdr:blipFill>
      <xdr:spPr>
        <a:xfrm>
          <a:off x="1023257" y="104975025"/>
          <a:ext cx="1236208" cy="824139"/>
        </a:xfrm>
        <a:prstGeom prst="rect">
          <a:avLst/>
        </a:prstGeom>
      </xdr:spPr>
    </xdr:pic>
    <xdr:clientData/>
  </xdr:twoCellAnchor>
  <xdr:twoCellAnchor>
    <xdr:from>
      <xdr:col>2</xdr:col>
      <xdr:colOff>92527</xdr:colOff>
      <xdr:row>120</xdr:row>
      <xdr:rowOff>38100</xdr:rowOff>
    </xdr:from>
    <xdr:to>
      <xdr:col>2</xdr:col>
      <xdr:colOff>1421265</xdr:colOff>
      <xdr:row>120</xdr:row>
      <xdr:rowOff>923925</xdr:rowOff>
    </xdr:to>
    <xdr:pic>
      <xdr:nvPicPr>
        <xdr:cNvPr id="181" name="Slika 180">
          <a:extLst>
            <a:ext uri="{FF2B5EF4-FFF2-40B4-BE49-F238E27FC236}">
              <a16:creationId xmlns:a16="http://schemas.microsoft.com/office/drawing/2014/main" id="{F927BE3B-1335-CEC9-0B7A-8E49985F7640}"/>
            </a:ext>
          </a:extLst>
        </xdr:cNvPr>
        <xdr:cNvPicPr>
          <a:picLocks noChangeAspect="1"/>
        </xdr:cNvPicPr>
      </xdr:nvPicPr>
      <xdr:blipFill>
        <a:blip xmlns:r="http://schemas.openxmlformats.org/officeDocument/2006/relationships" r:embed="rId208" cstate="screen">
          <a:extLst>
            <a:ext uri="{28A0092B-C50C-407E-A947-70E740481C1C}">
              <a14:useLocalDpi xmlns:a14="http://schemas.microsoft.com/office/drawing/2010/main"/>
            </a:ext>
          </a:extLst>
        </a:blip>
        <a:stretch>
          <a:fillRect/>
        </a:stretch>
      </xdr:blipFill>
      <xdr:spPr>
        <a:xfrm>
          <a:off x="985156" y="106837843"/>
          <a:ext cx="1328738" cy="885825"/>
        </a:xfrm>
        <a:prstGeom prst="rect">
          <a:avLst/>
        </a:prstGeom>
      </xdr:spPr>
    </xdr:pic>
    <xdr:clientData/>
  </xdr:twoCellAnchor>
  <xdr:twoCellAnchor>
    <xdr:from>
      <xdr:col>2</xdr:col>
      <xdr:colOff>65315</xdr:colOff>
      <xdr:row>121</xdr:row>
      <xdr:rowOff>21771</xdr:rowOff>
    </xdr:from>
    <xdr:to>
      <xdr:col>2</xdr:col>
      <xdr:colOff>1394053</xdr:colOff>
      <xdr:row>121</xdr:row>
      <xdr:rowOff>907596</xdr:rowOff>
    </xdr:to>
    <xdr:pic>
      <xdr:nvPicPr>
        <xdr:cNvPr id="257" name="Slika 256">
          <a:extLst>
            <a:ext uri="{FF2B5EF4-FFF2-40B4-BE49-F238E27FC236}">
              <a16:creationId xmlns:a16="http://schemas.microsoft.com/office/drawing/2014/main" id="{C8E11F35-5434-4050-92FE-886CE812D7B6}"/>
            </a:ext>
          </a:extLst>
        </xdr:cNvPr>
        <xdr:cNvPicPr>
          <a:picLocks noChangeAspect="1"/>
        </xdr:cNvPicPr>
      </xdr:nvPicPr>
      <xdr:blipFill>
        <a:blip xmlns:r="http://schemas.openxmlformats.org/officeDocument/2006/relationships" r:embed="rId208" cstate="screen">
          <a:extLst>
            <a:ext uri="{28A0092B-C50C-407E-A947-70E740481C1C}">
              <a14:useLocalDpi xmlns:a14="http://schemas.microsoft.com/office/drawing/2010/main"/>
            </a:ext>
          </a:extLst>
        </a:blip>
        <a:stretch>
          <a:fillRect/>
        </a:stretch>
      </xdr:blipFill>
      <xdr:spPr>
        <a:xfrm>
          <a:off x="957944" y="107757685"/>
          <a:ext cx="1328738" cy="885825"/>
        </a:xfrm>
        <a:prstGeom prst="rect">
          <a:avLst/>
        </a:prstGeom>
      </xdr:spPr>
    </xdr:pic>
    <xdr:clientData/>
  </xdr:twoCellAnchor>
  <xdr:twoCellAnchor>
    <xdr:from>
      <xdr:col>2</xdr:col>
      <xdr:colOff>92529</xdr:colOff>
      <xdr:row>122</xdr:row>
      <xdr:rowOff>914400</xdr:rowOff>
    </xdr:from>
    <xdr:to>
      <xdr:col>2</xdr:col>
      <xdr:colOff>1464129</xdr:colOff>
      <xdr:row>123</xdr:row>
      <xdr:rowOff>892629</xdr:rowOff>
    </xdr:to>
    <xdr:pic>
      <xdr:nvPicPr>
        <xdr:cNvPr id="320" name="Slika 319">
          <a:extLst>
            <a:ext uri="{FF2B5EF4-FFF2-40B4-BE49-F238E27FC236}">
              <a16:creationId xmlns:a16="http://schemas.microsoft.com/office/drawing/2014/main" id="{EE09D94C-4688-6119-B9D6-0C8E8126CF04}"/>
            </a:ext>
          </a:extLst>
        </xdr:cNvPr>
        <xdr:cNvPicPr>
          <a:picLocks noChangeAspect="1"/>
        </xdr:cNvPicPr>
      </xdr:nvPicPr>
      <xdr:blipFill>
        <a:blip xmlns:r="http://schemas.openxmlformats.org/officeDocument/2006/relationships" r:embed="rId209" cstate="screen">
          <a:extLst>
            <a:ext uri="{28A0092B-C50C-407E-A947-70E740481C1C}">
              <a14:useLocalDpi xmlns:a14="http://schemas.microsoft.com/office/drawing/2010/main"/>
            </a:ext>
          </a:extLst>
        </a:blip>
        <a:stretch>
          <a:fillRect/>
        </a:stretch>
      </xdr:blipFill>
      <xdr:spPr>
        <a:xfrm>
          <a:off x="985158" y="109586486"/>
          <a:ext cx="1371600" cy="914400"/>
        </a:xfrm>
        <a:prstGeom prst="rect">
          <a:avLst/>
        </a:prstGeom>
      </xdr:spPr>
    </xdr:pic>
    <xdr:clientData/>
  </xdr:twoCellAnchor>
  <xdr:twoCellAnchor>
    <xdr:from>
      <xdr:col>2</xdr:col>
      <xdr:colOff>87084</xdr:colOff>
      <xdr:row>123</xdr:row>
      <xdr:rowOff>925286</xdr:rowOff>
    </xdr:from>
    <xdr:to>
      <xdr:col>2</xdr:col>
      <xdr:colOff>1453245</xdr:colOff>
      <xdr:row>124</xdr:row>
      <xdr:rowOff>899888</xdr:rowOff>
    </xdr:to>
    <xdr:pic>
      <xdr:nvPicPr>
        <xdr:cNvPr id="321" name="Slika 320">
          <a:extLst>
            <a:ext uri="{FF2B5EF4-FFF2-40B4-BE49-F238E27FC236}">
              <a16:creationId xmlns:a16="http://schemas.microsoft.com/office/drawing/2014/main" id="{66008586-0681-4FA1-A3CD-DCCF1D80CBF1}"/>
            </a:ext>
          </a:extLst>
        </xdr:cNvPr>
        <xdr:cNvPicPr>
          <a:picLocks noChangeAspect="1"/>
        </xdr:cNvPicPr>
      </xdr:nvPicPr>
      <xdr:blipFill>
        <a:blip xmlns:r="http://schemas.openxmlformats.org/officeDocument/2006/relationships" r:embed="rId210" cstate="screen">
          <a:extLst>
            <a:ext uri="{28A0092B-C50C-407E-A947-70E740481C1C}">
              <a14:useLocalDpi xmlns:a14="http://schemas.microsoft.com/office/drawing/2010/main"/>
            </a:ext>
          </a:extLst>
        </a:blip>
        <a:stretch>
          <a:fillRect/>
        </a:stretch>
      </xdr:blipFill>
      <xdr:spPr>
        <a:xfrm>
          <a:off x="979713" y="110533543"/>
          <a:ext cx="1366161" cy="910774"/>
        </a:xfrm>
        <a:prstGeom prst="rect">
          <a:avLst/>
        </a:prstGeom>
      </xdr:spPr>
    </xdr:pic>
    <xdr:clientData/>
  </xdr:twoCellAnchor>
  <xdr:twoCellAnchor>
    <xdr:from>
      <xdr:col>2</xdr:col>
      <xdr:colOff>108860</xdr:colOff>
      <xdr:row>126</xdr:row>
      <xdr:rowOff>32658</xdr:rowOff>
    </xdr:from>
    <xdr:to>
      <xdr:col>2</xdr:col>
      <xdr:colOff>1393374</xdr:colOff>
      <xdr:row>126</xdr:row>
      <xdr:rowOff>889001</xdr:rowOff>
    </xdr:to>
    <xdr:pic>
      <xdr:nvPicPr>
        <xdr:cNvPr id="323" name="Slika 322">
          <a:extLst>
            <a:ext uri="{FF2B5EF4-FFF2-40B4-BE49-F238E27FC236}">
              <a16:creationId xmlns:a16="http://schemas.microsoft.com/office/drawing/2014/main" id="{89193BD2-63EB-C25D-CA1B-D59C945CF06E}"/>
            </a:ext>
          </a:extLst>
        </xdr:cNvPr>
        <xdr:cNvPicPr>
          <a:picLocks noChangeAspect="1"/>
        </xdr:cNvPicPr>
      </xdr:nvPicPr>
      <xdr:blipFill>
        <a:blip xmlns:r="http://schemas.openxmlformats.org/officeDocument/2006/relationships" r:embed="rId211" cstate="screen">
          <a:extLst>
            <a:ext uri="{28A0092B-C50C-407E-A947-70E740481C1C}">
              <a14:useLocalDpi xmlns:a14="http://schemas.microsoft.com/office/drawing/2010/main"/>
            </a:ext>
          </a:extLst>
        </a:blip>
        <a:stretch>
          <a:fillRect/>
        </a:stretch>
      </xdr:blipFill>
      <xdr:spPr>
        <a:xfrm>
          <a:off x="1001489" y="112449429"/>
          <a:ext cx="1284514" cy="856343"/>
        </a:xfrm>
        <a:prstGeom prst="rect">
          <a:avLst/>
        </a:prstGeom>
      </xdr:spPr>
    </xdr:pic>
    <xdr:clientData/>
  </xdr:twoCellAnchor>
  <xdr:twoCellAnchor>
    <xdr:from>
      <xdr:col>2</xdr:col>
      <xdr:colOff>97974</xdr:colOff>
      <xdr:row>127</xdr:row>
      <xdr:rowOff>0</xdr:rowOff>
    </xdr:from>
    <xdr:to>
      <xdr:col>2</xdr:col>
      <xdr:colOff>1382488</xdr:colOff>
      <xdr:row>127</xdr:row>
      <xdr:rowOff>856343</xdr:rowOff>
    </xdr:to>
    <xdr:pic>
      <xdr:nvPicPr>
        <xdr:cNvPr id="325" name="Slika 324">
          <a:extLst>
            <a:ext uri="{FF2B5EF4-FFF2-40B4-BE49-F238E27FC236}">
              <a16:creationId xmlns:a16="http://schemas.microsoft.com/office/drawing/2014/main" id="{7BA637AE-6A8D-4B22-B553-4823643CE461}"/>
            </a:ext>
          </a:extLst>
        </xdr:cNvPr>
        <xdr:cNvPicPr>
          <a:picLocks noChangeAspect="1"/>
        </xdr:cNvPicPr>
      </xdr:nvPicPr>
      <xdr:blipFill>
        <a:blip xmlns:r="http://schemas.openxmlformats.org/officeDocument/2006/relationships" r:embed="rId211" cstate="screen">
          <a:extLst>
            <a:ext uri="{28A0092B-C50C-407E-A947-70E740481C1C}">
              <a14:useLocalDpi xmlns:a14="http://schemas.microsoft.com/office/drawing/2010/main"/>
            </a:ext>
          </a:extLst>
        </a:blip>
        <a:stretch>
          <a:fillRect/>
        </a:stretch>
      </xdr:blipFill>
      <xdr:spPr>
        <a:xfrm>
          <a:off x="990603" y="113352943"/>
          <a:ext cx="1284514" cy="856343"/>
        </a:xfrm>
        <a:prstGeom prst="rect">
          <a:avLst/>
        </a:prstGeom>
      </xdr:spPr>
    </xdr:pic>
    <xdr:clientData/>
  </xdr:twoCellAnchor>
  <xdr:twoCellAnchor>
    <xdr:from>
      <xdr:col>2</xdr:col>
      <xdr:colOff>141513</xdr:colOff>
      <xdr:row>128</xdr:row>
      <xdr:rowOff>925287</xdr:rowOff>
    </xdr:from>
    <xdr:to>
      <xdr:col>2</xdr:col>
      <xdr:colOff>1426028</xdr:colOff>
      <xdr:row>129</xdr:row>
      <xdr:rowOff>845458</xdr:rowOff>
    </xdr:to>
    <xdr:pic>
      <xdr:nvPicPr>
        <xdr:cNvPr id="338" name="Slika 337">
          <a:extLst>
            <a:ext uri="{FF2B5EF4-FFF2-40B4-BE49-F238E27FC236}">
              <a16:creationId xmlns:a16="http://schemas.microsoft.com/office/drawing/2014/main" id="{6ADC34E9-3BA6-00E2-81E3-FCFFF35E1D12}"/>
            </a:ext>
          </a:extLst>
        </xdr:cNvPr>
        <xdr:cNvPicPr>
          <a:picLocks noChangeAspect="1"/>
        </xdr:cNvPicPr>
      </xdr:nvPicPr>
      <xdr:blipFill>
        <a:blip xmlns:r="http://schemas.openxmlformats.org/officeDocument/2006/relationships" r:embed="rId212" cstate="screen">
          <a:extLst>
            <a:ext uri="{28A0092B-C50C-407E-A947-70E740481C1C}">
              <a14:useLocalDpi xmlns:a14="http://schemas.microsoft.com/office/drawing/2010/main"/>
            </a:ext>
          </a:extLst>
        </a:blip>
        <a:stretch>
          <a:fillRect/>
        </a:stretch>
      </xdr:blipFill>
      <xdr:spPr>
        <a:xfrm>
          <a:off x="1034142" y="115214401"/>
          <a:ext cx="1284515" cy="856343"/>
        </a:xfrm>
        <a:prstGeom prst="rect">
          <a:avLst/>
        </a:prstGeom>
      </xdr:spPr>
    </xdr:pic>
    <xdr:clientData/>
  </xdr:twoCellAnchor>
  <xdr:twoCellAnchor>
    <xdr:from>
      <xdr:col>2</xdr:col>
      <xdr:colOff>130628</xdr:colOff>
      <xdr:row>129</xdr:row>
      <xdr:rowOff>925286</xdr:rowOff>
    </xdr:from>
    <xdr:to>
      <xdr:col>2</xdr:col>
      <xdr:colOff>1436915</xdr:colOff>
      <xdr:row>130</xdr:row>
      <xdr:rowOff>859973</xdr:rowOff>
    </xdr:to>
    <xdr:pic>
      <xdr:nvPicPr>
        <xdr:cNvPr id="339" name="Slika 338">
          <a:extLst>
            <a:ext uri="{FF2B5EF4-FFF2-40B4-BE49-F238E27FC236}">
              <a16:creationId xmlns:a16="http://schemas.microsoft.com/office/drawing/2014/main" id="{6DF8E796-E8D1-4C33-B85B-615F1F2F9E88}"/>
            </a:ext>
          </a:extLst>
        </xdr:cNvPr>
        <xdr:cNvPicPr>
          <a:picLocks noChangeAspect="1"/>
        </xdr:cNvPicPr>
      </xdr:nvPicPr>
      <xdr:blipFill>
        <a:blip xmlns:r="http://schemas.openxmlformats.org/officeDocument/2006/relationships" r:embed="rId213" cstate="screen">
          <a:extLst>
            <a:ext uri="{28A0092B-C50C-407E-A947-70E740481C1C}">
              <a14:useLocalDpi xmlns:a14="http://schemas.microsoft.com/office/drawing/2010/main"/>
            </a:ext>
          </a:extLst>
        </a:blip>
        <a:stretch>
          <a:fillRect/>
        </a:stretch>
      </xdr:blipFill>
      <xdr:spPr>
        <a:xfrm>
          <a:off x="1023257" y="116150572"/>
          <a:ext cx="1306287" cy="870858"/>
        </a:xfrm>
        <a:prstGeom prst="rect">
          <a:avLst/>
        </a:prstGeom>
      </xdr:spPr>
    </xdr:pic>
    <xdr:clientData/>
  </xdr:twoCellAnchor>
  <xdr:twoCellAnchor>
    <xdr:from>
      <xdr:col>2</xdr:col>
      <xdr:colOff>141519</xdr:colOff>
      <xdr:row>132</xdr:row>
      <xdr:rowOff>54430</xdr:rowOff>
    </xdr:from>
    <xdr:to>
      <xdr:col>2</xdr:col>
      <xdr:colOff>1398819</xdr:colOff>
      <xdr:row>132</xdr:row>
      <xdr:rowOff>892630</xdr:rowOff>
    </xdr:to>
    <xdr:pic>
      <xdr:nvPicPr>
        <xdr:cNvPr id="343" name="Slika 342">
          <a:extLst>
            <a:ext uri="{FF2B5EF4-FFF2-40B4-BE49-F238E27FC236}">
              <a16:creationId xmlns:a16="http://schemas.microsoft.com/office/drawing/2014/main" id="{29F14725-31D5-6E8B-2B6A-14EDDC0111B1}"/>
            </a:ext>
          </a:extLst>
        </xdr:cNvPr>
        <xdr:cNvPicPr>
          <a:picLocks noChangeAspect="1"/>
        </xdr:cNvPicPr>
      </xdr:nvPicPr>
      <xdr:blipFill>
        <a:blip xmlns:r="http://schemas.openxmlformats.org/officeDocument/2006/relationships" r:embed="rId214" cstate="screen">
          <a:extLst>
            <a:ext uri="{28A0092B-C50C-407E-A947-70E740481C1C}">
              <a14:useLocalDpi xmlns:a14="http://schemas.microsoft.com/office/drawing/2010/main"/>
            </a:ext>
          </a:extLst>
        </a:blip>
        <a:stretch>
          <a:fillRect/>
        </a:stretch>
      </xdr:blipFill>
      <xdr:spPr>
        <a:xfrm>
          <a:off x="1034148" y="118088230"/>
          <a:ext cx="1257300" cy="838200"/>
        </a:xfrm>
        <a:prstGeom prst="rect">
          <a:avLst/>
        </a:prstGeom>
      </xdr:spPr>
    </xdr:pic>
    <xdr:clientData/>
  </xdr:twoCellAnchor>
  <xdr:twoCellAnchor>
    <xdr:from>
      <xdr:col>2</xdr:col>
      <xdr:colOff>141516</xdr:colOff>
      <xdr:row>133</xdr:row>
      <xdr:rowOff>32658</xdr:rowOff>
    </xdr:from>
    <xdr:to>
      <xdr:col>2</xdr:col>
      <xdr:colOff>1398816</xdr:colOff>
      <xdr:row>133</xdr:row>
      <xdr:rowOff>870858</xdr:rowOff>
    </xdr:to>
    <xdr:pic>
      <xdr:nvPicPr>
        <xdr:cNvPr id="344" name="Slika 343">
          <a:extLst>
            <a:ext uri="{FF2B5EF4-FFF2-40B4-BE49-F238E27FC236}">
              <a16:creationId xmlns:a16="http://schemas.microsoft.com/office/drawing/2014/main" id="{A10545C5-3E49-4B4F-AEEB-8773FD65B278}"/>
            </a:ext>
          </a:extLst>
        </xdr:cNvPr>
        <xdr:cNvPicPr>
          <a:picLocks noChangeAspect="1"/>
        </xdr:cNvPicPr>
      </xdr:nvPicPr>
      <xdr:blipFill>
        <a:blip xmlns:r="http://schemas.openxmlformats.org/officeDocument/2006/relationships" r:embed="rId214" cstate="screen">
          <a:extLst>
            <a:ext uri="{28A0092B-C50C-407E-A947-70E740481C1C}">
              <a14:useLocalDpi xmlns:a14="http://schemas.microsoft.com/office/drawing/2010/main"/>
            </a:ext>
          </a:extLst>
        </a:blip>
        <a:stretch>
          <a:fillRect/>
        </a:stretch>
      </xdr:blipFill>
      <xdr:spPr>
        <a:xfrm>
          <a:off x="1034145" y="119002629"/>
          <a:ext cx="1257300" cy="838200"/>
        </a:xfrm>
        <a:prstGeom prst="rect">
          <a:avLst/>
        </a:prstGeom>
      </xdr:spPr>
    </xdr:pic>
    <xdr:clientData/>
  </xdr:twoCellAnchor>
  <xdr:twoCellAnchor>
    <xdr:from>
      <xdr:col>2</xdr:col>
      <xdr:colOff>119744</xdr:colOff>
      <xdr:row>135</xdr:row>
      <xdr:rowOff>32658</xdr:rowOff>
    </xdr:from>
    <xdr:to>
      <xdr:col>2</xdr:col>
      <xdr:colOff>1344388</xdr:colOff>
      <xdr:row>135</xdr:row>
      <xdr:rowOff>849087</xdr:rowOff>
    </xdr:to>
    <xdr:pic>
      <xdr:nvPicPr>
        <xdr:cNvPr id="347" name="Slika 346">
          <a:extLst>
            <a:ext uri="{FF2B5EF4-FFF2-40B4-BE49-F238E27FC236}">
              <a16:creationId xmlns:a16="http://schemas.microsoft.com/office/drawing/2014/main" id="{0144CF57-DBC8-852C-E6E7-61EA82A7EBB4}"/>
            </a:ext>
          </a:extLst>
        </xdr:cNvPr>
        <xdr:cNvPicPr>
          <a:picLocks noChangeAspect="1"/>
        </xdr:cNvPicPr>
      </xdr:nvPicPr>
      <xdr:blipFill>
        <a:blip xmlns:r="http://schemas.openxmlformats.org/officeDocument/2006/relationships" r:embed="rId215" cstate="screen">
          <a:extLst>
            <a:ext uri="{28A0092B-C50C-407E-A947-70E740481C1C}">
              <a14:useLocalDpi xmlns:a14="http://schemas.microsoft.com/office/drawing/2010/main"/>
            </a:ext>
          </a:extLst>
        </a:blip>
        <a:stretch>
          <a:fillRect/>
        </a:stretch>
      </xdr:blipFill>
      <xdr:spPr>
        <a:xfrm>
          <a:off x="1012373" y="120874972"/>
          <a:ext cx="1224644" cy="816429"/>
        </a:xfrm>
        <a:prstGeom prst="rect">
          <a:avLst/>
        </a:prstGeom>
      </xdr:spPr>
    </xdr:pic>
    <xdr:clientData/>
  </xdr:twoCellAnchor>
  <xdr:twoCellAnchor>
    <xdr:from>
      <xdr:col>2</xdr:col>
      <xdr:colOff>119744</xdr:colOff>
      <xdr:row>136</xdr:row>
      <xdr:rowOff>43544</xdr:rowOff>
    </xdr:from>
    <xdr:to>
      <xdr:col>2</xdr:col>
      <xdr:colOff>1344388</xdr:colOff>
      <xdr:row>136</xdr:row>
      <xdr:rowOff>859973</xdr:rowOff>
    </xdr:to>
    <xdr:pic>
      <xdr:nvPicPr>
        <xdr:cNvPr id="348" name="Slika 347">
          <a:extLst>
            <a:ext uri="{FF2B5EF4-FFF2-40B4-BE49-F238E27FC236}">
              <a16:creationId xmlns:a16="http://schemas.microsoft.com/office/drawing/2014/main" id="{9318E494-D028-4EDA-90CB-A745C2F8E4BE}"/>
            </a:ext>
          </a:extLst>
        </xdr:cNvPr>
        <xdr:cNvPicPr>
          <a:picLocks noChangeAspect="1"/>
        </xdr:cNvPicPr>
      </xdr:nvPicPr>
      <xdr:blipFill>
        <a:blip xmlns:r="http://schemas.openxmlformats.org/officeDocument/2006/relationships" r:embed="rId215" cstate="screen">
          <a:extLst>
            <a:ext uri="{28A0092B-C50C-407E-A947-70E740481C1C}">
              <a14:useLocalDpi xmlns:a14="http://schemas.microsoft.com/office/drawing/2010/main"/>
            </a:ext>
          </a:extLst>
        </a:blip>
        <a:stretch>
          <a:fillRect/>
        </a:stretch>
      </xdr:blipFill>
      <xdr:spPr>
        <a:xfrm>
          <a:off x="1012373" y="121822030"/>
          <a:ext cx="1224644" cy="816429"/>
        </a:xfrm>
        <a:prstGeom prst="rect">
          <a:avLst/>
        </a:prstGeom>
      </xdr:spPr>
    </xdr:pic>
    <xdr:clientData/>
  </xdr:twoCellAnchor>
  <xdr:twoCellAnchor>
    <xdr:from>
      <xdr:col>2</xdr:col>
      <xdr:colOff>43544</xdr:colOff>
      <xdr:row>138</xdr:row>
      <xdr:rowOff>87085</xdr:rowOff>
    </xdr:from>
    <xdr:to>
      <xdr:col>2</xdr:col>
      <xdr:colOff>1502229</xdr:colOff>
      <xdr:row>138</xdr:row>
      <xdr:rowOff>859971</xdr:rowOff>
    </xdr:to>
    <xdr:pic>
      <xdr:nvPicPr>
        <xdr:cNvPr id="350" name="Slika 349">
          <a:extLst>
            <a:ext uri="{FF2B5EF4-FFF2-40B4-BE49-F238E27FC236}">
              <a16:creationId xmlns:a16="http://schemas.microsoft.com/office/drawing/2014/main" id="{78F33AE9-DFAC-50F4-A2A2-3FB5E0DD89CD}"/>
            </a:ext>
          </a:extLst>
        </xdr:cNvPr>
        <xdr:cNvPicPr>
          <a:picLocks noChangeAspect="1"/>
        </xdr:cNvPicPr>
      </xdr:nvPicPr>
      <xdr:blipFill rotWithShape="1">
        <a:blip xmlns:r="http://schemas.openxmlformats.org/officeDocument/2006/relationships" r:embed="rId216" cstate="screen">
          <a:extLst>
            <a:ext uri="{28A0092B-C50C-407E-A947-70E740481C1C}">
              <a14:useLocalDpi xmlns:a14="http://schemas.microsoft.com/office/drawing/2010/main"/>
            </a:ext>
          </a:extLst>
        </a:blip>
        <a:srcRect/>
        <a:stretch/>
      </xdr:blipFill>
      <xdr:spPr>
        <a:xfrm>
          <a:off x="936173" y="123737914"/>
          <a:ext cx="1458685" cy="772886"/>
        </a:xfrm>
        <a:prstGeom prst="rect">
          <a:avLst/>
        </a:prstGeom>
      </xdr:spPr>
    </xdr:pic>
    <xdr:clientData/>
  </xdr:twoCellAnchor>
  <xdr:twoCellAnchor>
    <xdr:from>
      <xdr:col>2</xdr:col>
      <xdr:colOff>54430</xdr:colOff>
      <xdr:row>139</xdr:row>
      <xdr:rowOff>76202</xdr:rowOff>
    </xdr:from>
    <xdr:to>
      <xdr:col>2</xdr:col>
      <xdr:colOff>1513115</xdr:colOff>
      <xdr:row>139</xdr:row>
      <xdr:rowOff>849088</xdr:rowOff>
    </xdr:to>
    <xdr:pic>
      <xdr:nvPicPr>
        <xdr:cNvPr id="351" name="Slika 350">
          <a:extLst>
            <a:ext uri="{FF2B5EF4-FFF2-40B4-BE49-F238E27FC236}">
              <a16:creationId xmlns:a16="http://schemas.microsoft.com/office/drawing/2014/main" id="{C940ACD9-DB46-43E2-A4F9-4CD3D2832476}"/>
            </a:ext>
          </a:extLst>
        </xdr:cNvPr>
        <xdr:cNvPicPr>
          <a:picLocks noChangeAspect="1"/>
        </xdr:cNvPicPr>
      </xdr:nvPicPr>
      <xdr:blipFill rotWithShape="1">
        <a:blip xmlns:r="http://schemas.openxmlformats.org/officeDocument/2006/relationships" r:embed="rId216" cstate="screen">
          <a:extLst>
            <a:ext uri="{28A0092B-C50C-407E-A947-70E740481C1C}">
              <a14:useLocalDpi xmlns:a14="http://schemas.microsoft.com/office/drawing/2010/main"/>
            </a:ext>
          </a:extLst>
        </a:blip>
        <a:srcRect/>
        <a:stretch/>
      </xdr:blipFill>
      <xdr:spPr>
        <a:xfrm>
          <a:off x="947059" y="124663202"/>
          <a:ext cx="1458685" cy="772886"/>
        </a:xfrm>
        <a:prstGeom prst="rect">
          <a:avLst/>
        </a:prstGeom>
      </xdr:spPr>
    </xdr:pic>
    <xdr:clientData/>
  </xdr:twoCellAnchor>
  <xdr:twoCellAnchor>
    <xdr:from>
      <xdr:col>2</xdr:col>
      <xdr:colOff>21772</xdr:colOff>
      <xdr:row>142</xdr:row>
      <xdr:rowOff>21772</xdr:rowOff>
    </xdr:from>
    <xdr:to>
      <xdr:col>2</xdr:col>
      <xdr:colOff>1393372</xdr:colOff>
      <xdr:row>143</xdr:row>
      <xdr:rowOff>0</xdr:rowOff>
    </xdr:to>
    <xdr:pic>
      <xdr:nvPicPr>
        <xdr:cNvPr id="353" name="Slika 352">
          <a:extLst>
            <a:ext uri="{FF2B5EF4-FFF2-40B4-BE49-F238E27FC236}">
              <a16:creationId xmlns:a16="http://schemas.microsoft.com/office/drawing/2014/main" id="{D2CE5268-F623-F292-FC49-7ADE4E2FE814}"/>
            </a:ext>
          </a:extLst>
        </xdr:cNvPr>
        <xdr:cNvPicPr>
          <a:picLocks noChangeAspect="1"/>
        </xdr:cNvPicPr>
      </xdr:nvPicPr>
      <xdr:blipFill>
        <a:blip xmlns:r="http://schemas.openxmlformats.org/officeDocument/2006/relationships" r:embed="rId217" cstate="screen">
          <a:extLst>
            <a:ext uri="{28A0092B-C50C-407E-A947-70E740481C1C}">
              <a14:useLocalDpi xmlns:a14="http://schemas.microsoft.com/office/drawing/2010/main"/>
            </a:ext>
          </a:extLst>
        </a:blip>
        <a:stretch>
          <a:fillRect/>
        </a:stretch>
      </xdr:blipFill>
      <xdr:spPr>
        <a:xfrm>
          <a:off x="914401" y="126992743"/>
          <a:ext cx="1371600" cy="914400"/>
        </a:xfrm>
        <a:prstGeom prst="rect">
          <a:avLst/>
        </a:prstGeom>
      </xdr:spPr>
    </xdr:pic>
    <xdr:clientData/>
  </xdr:twoCellAnchor>
  <xdr:twoCellAnchor>
    <xdr:from>
      <xdr:col>2</xdr:col>
      <xdr:colOff>32658</xdr:colOff>
      <xdr:row>143</xdr:row>
      <xdr:rowOff>0</xdr:rowOff>
    </xdr:from>
    <xdr:to>
      <xdr:col>2</xdr:col>
      <xdr:colOff>1404258</xdr:colOff>
      <xdr:row>143</xdr:row>
      <xdr:rowOff>914400</xdr:rowOff>
    </xdr:to>
    <xdr:pic>
      <xdr:nvPicPr>
        <xdr:cNvPr id="354" name="Slika 353">
          <a:extLst>
            <a:ext uri="{FF2B5EF4-FFF2-40B4-BE49-F238E27FC236}">
              <a16:creationId xmlns:a16="http://schemas.microsoft.com/office/drawing/2014/main" id="{1B179A4C-F397-49B9-A763-A10A5964B0BF}"/>
            </a:ext>
          </a:extLst>
        </xdr:cNvPr>
        <xdr:cNvPicPr>
          <a:picLocks noChangeAspect="1"/>
        </xdr:cNvPicPr>
      </xdr:nvPicPr>
      <xdr:blipFill>
        <a:blip xmlns:r="http://schemas.openxmlformats.org/officeDocument/2006/relationships" r:embed="rId217" cstate="screen">
          <a:extLst>
            <a:ext uri="{28A0092B-C50C-407E-A947-70E740481C1C}">
              <a14:useLocalDpi xmlns:a14="http://schemas.microsoft.com/office/drawing/2010/main"/>
            </a:ext>
          </a:extLst>
        </a:blip>
        <a:stretch>
          <a:fillRect/>
        </a:stretch>
      </xdr:blipFill>
      <xdr:spPr>
        <a:xfrm>
          <a:off x="925287" y="127907143"/>
          <a:ext cx="1371600" cy="914400"/>
        </a:xfrm>
        <a:prstGeom prst="rect">
          <a:avLst/>
        </a:prstGeom>
      </xdr:spPr>
    </xdr:pic>
    <xdr:clientData/>
  </xdr:twoCellAnchor>
  <xdr:twoCellAnchor>
    <xdr:from>
      <xdr:col>1</xdr:col>
      <xdr:colOff>239485</xdr:colOff>
      <xdr:row>145</xdr:row>
      <xdr:rowOff>0</xdr:rowOff>
    </xdr:from>
    <xdr:to>
      <xdr:col>2</xdr:col>
      <xdr:colOff>1528203</xdr:colOff>
      <xdr:row>145</xdr:row>
      <xdr:rowOff>881743</xdr:rowOff>
    </xdr:to>
    <xdr:pic>
      <xdr:nvPicPr>
        <xdr:cNvPr id="356" name="Slika 355">
          <a:extLst>
            <a:ext uri="{FF2B5EF4-FFF2-40B4-BE49-F238E27FC236}">
              <a16:creationId xmlns:a16="http://schemas.microsoft.com/office/drawing/2014/main" id="{6D798278-99CC-2831-F4E9-69DE1D7780B1}"/>
            </a:ext>
          </a:extLst>
        </xdr:cNvPr>
        <xdr:cNvPicPr>
          <a:picLocks noChangeAspect="1"/>
        </xdr:cNvPicPr>
      </xdr:nvPicPr>
      <xdr:blipFill rotWithShape="1">
        <a:blip xmlns:r="http://schemas.openxmlformats.org/officeDocument/2006/relationships" r:embed="rId218" cstate="screen">
          <a:extLst>
            <a:ext uri="{28A0092B-C50C-407E-A947-70E740481C1C}">
              <a14:useLocalDpi xmlns:a14="http://schemas.microsoft.com/office/drawing/2010/main"/>
            </a:ext>
          </a:extLst>
        </a:blip>
        <a:srcRect/>
        <a:stretch/>
      </xdr:blipFill>
      <xdr:spPr>
        <a:xfrm>
          <a:off x="859971" y="129779486"/>
          <a:ext cx="1560861" cy="881743"/>
        </a:xfrm>
        <a:prstGeom prst="rect">
          <a:avLst/>
        </a:prstGeom>
      </xdr:spPr>
    </xdr:pic>
    <xdr:clientData/>
  </xdr:twoCellAnchor>
  <xdr:twoCellAnchor>
    <xdr:from>
      <xdr:col>1</xdr:col>
      <xdr:colOff>261257</xdr:colOff>
      <xdr:row>146</xdr:row>
      <xdr:rowOff>10886</xdr:rowOff>
    </xdr:from>
    <xdr:to>
      <xdr:col>2</xdr:col>
      <xdr:colOff>1549975</xdr:colOff>
      <xdr:row>146</xdr:row>
      <xdr:rowOff>892629</xdr:rowOff>
    </xdr:to>
    <xdr:pic>
      <xdr:nvPicPr>
        <xdr:cNvPr id="357" name="Slika 356">
          <a:extLst>
            <a:ext uri="{FF2B5EF4-FFF2-40B4-BE49-F238E27FC236}">
              <a16:creationId xmlns:a16="http://schemas.microsoft.com/office/drawing/2014/main" id="{7F9C01B0-33B1-4ADA-94B8-E028A0AD8A3B}"/>
            </a:ext>
          </a:extLst>
        </xdr:cNvPr>
        <xdr:cNvPicPr>
          <a:picLocks noChangeAspect="1"/>
        </xdr:cNvPicPr>
      </xdr:nvPicPr>
      <xdr:blipFill rotWithShape="1">
        <a:blip xmlns:r="http://schemas.openxmlformats.org/officeDocument/2006/relationships" r:embed="rId218" cstate="screen">
          <a:extLst>
            <a:ext uri="{28A0092B-C50C-407E-A947-70E740481C1C}">
              <a14:useLocalDpi xmlns:a14="http://schemas.microsoft.com/office/drawing/2010/main"/>
            </a:ext>
          </a:extLst>
        </a:blip>
        <a:srcRect/>
        <a:stretch/>
      </xdr:blipFill>
      <xdr:spPr>
        <a:xfrm>
          <a:off x="881743" y="130726543"/>
          <a:ext cx="1560861" cy="881743"/>
        </a:xfrm>
        <a:prstGeom prst="rect">
          <a:avLst/>
        </a:prstGeom>
      </xdr:spPr>
    </xdr:pic>
    <xdr:clientData/>
  </xdr:twoCellAnchor>
  <xdr:twoCellAnchor>
    <xdr:from>
      <xdr:col>2</xdr:col>
      <xdr:colOff>0</xdr:colOff>
      <xdr:row>148</xdr:row>
      <xdr:rowOff>65313</xdr:rowOff>
    </xdr:from>
    <xdr:to>
      <xdr:col>2</xdr:col>
      <xdr:colOff>1517870</xdr:colOff>
      <xdr:row>148</xdr:row>
      <xdr:rowOff>881741</xdr:rowOff>
    </xdr:to>
    <xdr:pic>
      <xdr:nvPicPr>
        <xdr:cNvPr id="359" name="Slika 358">
          <a:extLst>
            <a:ext uri="{FF2B5EF4-FFF2-40B4-BE49-F238E27FC236}">
              <a16:creationId xmlns:a16="http://schemas.microsoft.com/office/drawing/2014/main" id="{8FB03E21-A6A8-2539-74C7-88B301EC1AD0}"/>
            </a:ext>
          </a:extLst>
        </xdr:cNvPr>
        <xdr:cNvPicPr>
          <a:picLocks noChangeAspect="1"/>
        </xdr:cNvPicPr>
      </xdr:nvPicPr>
      <xdr:blipFill rotWithShape="1">
        <a:blip xmlns:r="http://schemas.openxmlformats.org/officeDocument/2006/relationships" r:embed="rId219" cstate="screen">
          <a:extLst>
            <a:ext uri="{28A0092B-C50C-407E-A947-70E740481C1C}">
              <a14:useLocalDpi xmlns:a14="http://schemas.microsoft.com/office/drawing/2010/main"/>
            </a:ext>
          </a:extLst>
        </a:blip>
        <a:srcRect/>
        <a:stretch/>
      </xdr:blipFill>
      <xdr:spPr>
        <a:xfrm>
          <a:off x="892629" y="132653313"/>
          <a:ext cx="1517870" cy="816428"/>
        </a:xfrm>
        <a:prstGeom prst="rect">
          <a:avLst/>
        </a:prstGeom>
      </xdr:spPr>
    </xdr:pic>
    <xdr:clientData/>
  </xdr:twoCellAnchor>
  <xdr:twoCellAnchor>
    <xdr:from>
      <xdr:col>2</xdr:col>
      <xdr:colOff>0</xdr:colOff>
      <xdr:row>149</xdr:row>
      <xdr:rowOff>21772</xdr:rowOff>
    </xdr:from>
    <xdr:to>
      <xdr:col>2</xdr:col>
      <xdr:colOff>1517870</xdr:colOff>
      <xdr:row>149</xdr:row>
      <xdr:rowOff>838200</xdr:rowOff>
    </xdr:to>
    <xdr:pic>
      <xdr:nvPicPr>
        <xdr:cNvPr id="360" name="Slika 359">
          <a:extLst>
            <a:ext uri="{FF2B5EF4-FFF2-40B4-BE49-F238E27FC236}">
              <a16:creationId xmlns:a16="http://schemas.microsoft.com/office/drawing/2014/main" id="{5F539AA8-3905-4E72-AFBA-57A23571F1E4}"/>
            </a:ext>
          </a:extLst>
        </xdr:cNvPr>
        <xdr:cNvPicPr>
          <a:picLocks noChangeAspect="1"/>
        </xdr:cNvPicPr>
      </xdr:nvPicPr>
      <xdr:blipFill rotWithShape="1">
        <a:blip xmlns:r="http://schemas.openxmlformats.org/officeDocument/2006/relationships" r:embed="rId219" cstate="screen">
          <a:extLst>
            <a:ext uri="{28A0092B-C50C-407E-A947-70E740481C1C}">
              <a14:useLocalDpi xmlns:a14="http://schemas.microsoft.com/office/drawing/2010/main"/>
            </a:ext>
          </a:extLst>
        </a:blip>
        <a:srcRect/>
        <a:stretch/>
      </xdr:blipFill>
      <xdr:spPr>
        <a:xfrm>
          <a:off x="892629" y="133545943"/>
          <a:ext cx="1517870" cy="816428"/>
        </a:xfrm>
        <a:prstGeom prst="rect">
          <a:avLst/>
        </a:prstGeom>
      </xdr:spPr>
    </xdr:pic>
    <xdr:clientData/>
  </xdr:twoCellAnchor>
  <xdr:twoCellAnchor>
    <xdr:from>
      <xdr:col>1</xdr:col>
      <xdr:colOff>261257</xdr:colOff>
      <xdr:row>151</xdr:row>
      <xdr:rowOff>76198</xdr:rowOff>
    </xdr:from>
    <xdr:to>
      <xdr:col>2</xdr:col>
      <xdr:colOff>1502228</xdr:colOff>
      <xdr:row>151</xdr:row>
      <xdr:rowOff>866723</xdr:rowOff>
    </xdr:to>
    <xdr:pic>
      <xdr:nvPicPr>
        <xdr:cNvPr id="362" name="Slika 361">
          <a:extLst>
            <a:ext uri="{FF2B5EF4-FFF2-40B4-BE49-F238E27FC236}">
              <a16:creationId xmlns:a16="http://schemas.microsoft.com/office/drawing/2014/main" id="{EA1ABC54-B44E-8F88-A3B1-37B2A2F04862}"/>
            </a:ext>
          </a:extLst>
        </xdr:cNvPr>
        <xdr:cNvPicPr>
          <a:picLocks noChangeAspect="1"/>
        </xdr:cNvPicPr>
      </xdr:nvPicPr>
      <xdr:blipFill rotWithShape="1">
        <a:blip xmlns:r="http://schemas.openxmlformats.org/officeDocument/2006/relationships" r:embed="rId220" cstate="screen">
          <a:extLst>
            <a:ext uri="{28A0092B-C50C-407E-A947-70E740481C1C}">
              <a14:useLocalDpi xmlns:a14="http://schemas.microsoft.com/office/drawing/2010/main"/>
            </a:ext>
          </a:extLst>
        </a:blip>
        <a:srcRect/>
        <a:stretch/>
      </xdr:blipFill>
      <xdr:spPr>
        <a:xfrm>
          <a:off x="881743" y="135472712"/>
          <a:ext cx="1513114" cy="790525"/>
        </a:xfrm>
        <a:prstGeom prst="rect">
          <a:avLst/>
        </a:prstGeom>
      </xdr:spPr>
    </xdr:pic>
    <xdr:clientData/>
  </xdr:twoCellAnchor>
  <xdr:twoCellAnchor>
    <xdr:from>
      <xdr:col>2</xdr:col>
      <xdr:colOff>0</xdr:colOff>
      <xdr:row>152</xdr:row>
      <xdr:rowOff>32658</xdr:rowOff>
    </xdr:from>
    <xdr:to>
      <xdr:col>2</xdr:col>
      <xdr:colOff>1513114</xdr:colOff>
      <xdr:row>152</xdr:row>
      <xdr:rowOff>823183</xdr:rowOff>
    </xdr:to>
    <xdr:pic>
      <xdr:nvPicPr>
        <xdr:cNvPr id="363" name="Slika 362">
          <a:extLst>
            <a:ext uri="{FF2B5EF4-FFF2-40B4-BE49-F238E27FC236}">
              <a16:creationId xmlns:a16="http://schemas.microsoft.com/office/drawing/2014/main" id="{21320DC9-E1BD-46F5-92D6-40BCC85A3FA3}"/>
            </a:ext>
          </a:extLst>
        </xdr:cNvPr>
        <xdr:cNvPicPr>
          <a:picLocks noChangeAspect="1"/>
        </xdr:cNvPicPr>
      </xdr:nvPicPr>
      <xdr:blipFill rotWithShape="1">
        <a:blip xmlns:r="http://schemas.openxmlformats.org/officeDocument/2006/relationships" r:embed="rId220" cstate="screen">
          <a:extLst>
            <a:ext uri="{28A0092B-C50C-407E-A947-70E740481C1C}">
              <a14:useLocalDpi xmlns:a14="http://schemas.microsoft.com/office/drawing/2010/main"/>
            </a:ext>
          </a:extLst>
        </a:blip>
        <a:srcRect/>
        <a:stretch/>
      </xdr:blipFill>
      <xdr:spPr>
        <a:xfrm>
          <a:off x="892629" y="136365344"/>
          <a:ext cx="1513114" cy="790525"/>
        </a:xfrm>
        <a:prstGeom prst="rect">
          <a:avLst/>
        </a:prstGeom>
      </xdr:spPr>
    </xdr:pic>
    <xdr:clientData/>
  </xdr:twoCellAnchor>
  <xdr:twoCellAnchor>
    <xdr:from>
      <xdr:col>1</xdr:col>
      <xdr:colOff>250371</xdr:colOff>
      <xdr:row>154</xdr:row>
      <xdr:rowOff>76197</xdr:rowOff>
    </xdr:from>
    <xdr:to>
      <xdr:col>2</xdr:col>
      <xdr:colOff>1467449</xdr:colOff>
      <xdr:row>154</xdr:row>
      <xdr:rowOff>827315</xdr:rowOff>
    </xdr:to>
    <xdr:pic>
      <xdr:nvPicPr>
        <xdr:cNvPr id="365" name="Slika 364">
          <a:extLst>
            <a:ext uri="{FF2B5EF4-FFF2-40B4-BE49-F238E27FC236}">
              <a16:creationId xmlns:a16="http://schemas.microsoft.com/office/drawing/2014/main" id="{9512BC77-D95B-CD39-E582-DC25202ACB3F}"/>
            </a:ext>
          </a:extLst>
        </xdr:cNvPr>
        <xdr:cNvPicPr>
          <a:picLocks noChangeAspect="1"/>
        </xdr:cNvPicPr>
      </xdr:nvPicPr>
      <xdr:blipFill rotWithShape="1">
        <a:blip xmlns:r="http://schemas.openxmlformats.org/officeDocument/2006/relationships" r:embed="rId221" cstate="screen">
          <a:extLst>
            <a:ext uri="{28A0092B-C50C-407E-A947-70E740481C1C}">
              <a14:useLocalDpi xmlns:a14="http://schemas.microsoft.com/office/drawing/2010/main"/>
            </a:ext>
          </a:extLst>
        </a:blip>
        <a:srcRect/>
        <a:stretch/>
      </xdr:blipFill>
      <xdr:spPr>
        <a:xfrm>
          <a:off x="870857" y="138281226"/>
          <a:ext cx="1489221" cy="751118"/>
        </a:xfrm>
        <a:prstGeom prst="rect">
          <a:avLst/>
        </a:prstGeom>
      </xdr:spPr>
    </xdr:pic>
    <xdr:clientData/>
  </xdr:twoCellAnchor>
  <xdr:twoCellAnchor>
    <xdr:from>
      <xdr:col>1</xdr:col>
      <xdr:colOff>239485</xdr:colOff>
      <xdr:row>155</xdr:row>
      <xdr:rowOff>43544</xdr:rowOff>
    </xdr:from>
    <xdr:to>
      <xdr:col>2</xdr:col>
      <xdr:colOff>1478137</xdr:colOff>
      <xdr:row>155</xdr:row>
      <xdr:rowOff>805543</xdr:rowOff>
    </xdr:to>
    <xdr:pic>
      <xdr:nvPicPr>
        <xdr:cNvPr id="366" name="Slika 365">
          <a:extLst>
            <a:ext uri="{FF2B5EF4-FFF2-40B4-BE49-F238E27FC236}">
              <a16:creationId xmlns:a16="http://schemas.microsoft.com/office/drawing/2014/main" id="{548C6AD0-118F-439A-AD1E-799DFC23A121}"/>
            </a:ext>
          </a:extLst>
        </xdr:cNvPr>
        <xdr:cNvPicPr>
          <a:picLocks noChangeAspect="1"/>
        </xdr:cNvPicPr>
      </xdr:nvPicPr>
      <xdr:blipFill rotWithShape="1">
        <a:blip xmlns:r="http://schemas.openxmlformats.org/officeDocument/2006/relationships" r:embed="rId222" cstate="screen">
          <a:extLst>
            <a:ext uri="{28A0092B-C50C-407E-A947-70E740481C1C}">
              <a14:useLocalDpi xmlns:a14="http://schemas.microsoft.com/office/drawing/2010/main"/>
            </a:ext>
          </a:extLst>
        </a:blip>
        <a:srcRect/>
        <a:stretch/>
      </xdr:blipFill>
      <xdr:spPr>
        <a:xfrm>
          <a:off x="859971" y="139184744"/>
          <a:ext cx="1510795" cy="761999"/>
        </a:xfrm>
        <a:prstGeom prst="rect">
          <a:avLst/>
        </a:prstGeom>
      </xdr:spPr>
    </xdr:pic>
    <xdr:clientData/>
  </xdr:twoCellAnchor>
  <xdr:twoCellAnchor>
    <xdr:from>
      <xdr:col>2</xdr:col>
      <xdr:colOff>32658</xdr:colOff>
      <xdr:row>156</xdr:row>
      <xdr:rowOff>925286</xdr:rowOff>
    </xdr:from>
    <xdr:to>
      <xdr:col>2</xdr:col>
      <xdr:colOff>1404258</xdr:colOff>
      <xdr:row>157</xdr:row>
      <xdr:rowOff>903514</xdr:rowOff>
    </xdr:to>
    <xdr:pic>
      <xdr:nvPicPr>
        <xdr:cNvPr id="368" name="Slika 367">
          <a:extLst>
            <a:ext uri="{FF2B5EF4-FFF2-40B4-BE49-F238E27FC236}">
              <a16:creationId xmlns:a16="http://schemas.microsoft.com/office/drawing/2014/main" id="{2BBF12D6-AD00-97F9-6081-172F6E98ACA4}"/>
            </a:ext>
          </a:extLst>
        </xdr:cNvPr>
        <xdr:cNvPicPr>
          <a:picLocks noChangeAspect="1"/>
        </xdr:cNvPicPr>
      </xdr:nvPicPr>
      <xdr:blipFill>
        <a:blip xmlns:r="http://schemas.openxmlformats.org/officeDocument/2006/relationships" r:embed="rId223" cstate="screen">
          <a:extLst>
            <a:ext uri="{28A0092B-C50C-407E-A947-70E740481C1C}">
              <a14:useLocalDpi xmlns:a14="http://schemas.microsoft.com/office/drawing/2010/main"/>
            </a:ext>
          </a:extLst>
        </a:blip>
        <a:stretch>
          <a:fillRect/>
        </a:stretch>
      </xdr:blipFill>
      <xdr:spPr>
        <a:xfrm>
          <a:off x="925287" y="141002657"/>
          <a:ext cx="1371600" cy="914400"/>
        </a:xfrm>
        <a:prstGeom prst="rect">
          <a:avLst/>
        </a:prstGeom>
      </xdr:spPr>
    </xdr:pic>
    <xdr:clientData/>
  </xdr:twoCellAnchor>
  <xdr:twoCellAnchor>
    <xdr:from>
      <xdr:col>2</xdr:col>
      <xdr:colOff>92528</xdr:colOff>
      <xdr:row>158</xdr:row>
      <xdr:rowOff>32658</xdr:rowOff>
    </xdr:from>
    <xdr:to>
      <xdr:col>2</xdr:col>
      <xdr:colOff>1382485</xdr:colOff>
      <xdr:row>158</xdr:row>
      <xdr:rowOff>892629</xdr:rowOff>
    </xdr:to>
    <xdr:pic>
      <xdr:nvPicPr>
        <xdr:cNvPr id="369" name="Slika 368">
          <a:extLst>
            <a:ext uri="{FF2B5EF4-FFF2-40B4-BE49-F238E27FC236}">
              <a16:creationId xmlns:a16="http://schemas.microsoft.com/office/drawing/2014/main" id="{B370F8B6-04E7-49F3-ADC1-B99F6664A85B}"/>
            </a:ext>
          </a:extLst>
        </xdr:cNvPr>
        <xdr:cNvPicPr>
          <a:picLocks noChangeAspect="1"/>
        </xdr:cNvPicPr>
      </xdr:nvPicPr>
      <xdr:blipFill>
        <a:blip xmlns:r="http://schemas.openxmlformats.org/officeDocument/2006/relationships" r:embed="rId224" cstate="screen">
          <a:extLst>
            <a:ext uri="{28A0092B-C50C-407E-A947-70E740481C1C}">
              <a14:useLocalDpi xmlns:a14="http://schemas.microsoft.com/office/drawing/2010/main"/>
            </a:ext>
          </a:extLst>
        </a:blip>
        <a:stretch>
          <a:fillRect/>
        </a:stretch>
      </xdr:blipFill>
      <xdr:spPr>
        <a:xfrm>
          <a:off x="985157" y="141982372"/>
          <a:ext cx="1289957" cy="859971"/>
        </a:xfrm>
        <a:prstGeom prst="rect">
          <a:avLst/>
        </a:prstGeom>
      </xdr:spPr>
    </xdr:pic>
    <xdr:clientData/>
  </xdr:twoCellAnchor>
  <xdr:twoCellAnchor>
    <xdr:from>
      <xdr:col>2</xdr:col>
      <xdr:colOff>65314</xdr:colOff>
      <xdr:row>160</xdr:row>
      <xdr:rowOff>1</xdr:rowOff>
    </xdr:from>
    <xdr:to>
      <xdr:col>2</xdr:col>
      <xdr:colOff>1453243</xdr:colOff>
      <xdr:row>160</xdr:row>
      <xdr:rowOff>925287</xdr:rowOff>
    </xdr:to>
    <xdr:pic>
      <xdr:nvPicPr>
        <xdr:cNvPr id="371" name="Slika 370">
          <a:extLst>
            <a:ext uri="{FF2B5EF4-FFF2-40B4-BE49-F238E27FC236}">
              <a16:creationId xmlns:a16="http://schemas.microsoft.com/office/drawing/2014/main" id="{B8435CE2-4DD2-7360-2FD1-7333ECB0B6A5}"/>
            </a:ext>
          </a:extLst>
        </xdr:cNvPr>
        <xdr:cNvPicPr>
          <a:picLocks noChangeAspect="1"/>
        </xdr:cNvPicPr>
      </xdr:nvPicPr>
      <xdr:blipFill>
        <a:blip xmlns:r="http://schemas.openxmlformats.org/officeDocument/2006/relationships" r:embed="rId225" cstate="screen">
          <a:extLst>
            <a:ext uri="{28A0092B-C50C-407E-A947-70E740481C1C}">
              <a14:useLocalDpi xmlns:a14="http://schemas.microsoft.com/office/drawing/2010/main"/>
            </a:ext>
          </a:extLst>
        </a:blip>
        <a:stretch>
          <a:fillRect/>
        </a:stretch>
      </xdr:blipFill>
      <xdr:spPr>
        <a:xfrm>
          <a:off x="957943" y="143822058"/>
          <a:ext cx="1387929" cy="925286"/>
        </a:xfrm>
        <a:prstGeom prst="rect">
          <a:avLst/>
        </a:prstGeom>
      </xdr:spPr>
    </xdr:pic>
    <xdr:clientData/>
  </xdr:twoCellAnchor>
  <xdr:twoCellAnchor>
    <xdr:from>
      <xdr:col>2</xdr:col>
      <xdr:colOff>65316</xdr:colOff>
      <xdr:row>160</xdr:row>
      <xdr:rowOff>925286</xdr:rowOff>
    </xdr:from>
    <xdr:to>
      <xdr:col>2</xdr:col>
      <xdr:colOff>1453245</xdr:colOff>
      <xdr:row>161</xdr:row>
      <xdr:rowOff>914400</xdr:rowOff>
    </xdr:to>
    <xdr:pic>
      <xdr:nvPicPr>
        <xdr:cNvPr id="372" name="Slika 371">
          <a:extLst>
            <a:ext uri="{FF2B5EF4-FFF2-40B4-BE49-F238E27FC236}">
              <a16:creationId xmlns:a16="http://schemas.microsoft.com/office/drawing/2014/main" id="{F1F2CCFD-7662-4785-A099-A597822B4008}"/>
            </a:ext>
          </a:extLst>
        </xdr:cNvPr>
        <xdr:cNvPicPr>
          <a:picLocks noChangeAspect="1"/>
        </xdr:cNvPicPr>
      </xdr:nvPicPr>
      <xdr:blipFill>
        <a:blip xmlns:r="http://schemas.openxmlformats.org/officeDocument/2006/relationships" r:embed="rId225" cstate="screen">
          <a:extLst>
            <a:ext uri="{28A0092B-C50C-407E-A947-70E740481C1C}">
              <a14:useLocalDpi xmlns:a14="http://schemas.microsoft.com/office/drawing/2010/main"/>
            </a:ext>
          </a:extLst>
        </a:blip>
        <a:stretch>
          <a:fillRect/>
        </a:stretch>
      </xdr:blipFill>
      <xdr:spPr>
        <a:xfrm>
          <a:off x="957945" y="144747343"/>
          <a:ext cx="1387929" cy="925286"/>
        </a:xfrm>
        <a:prstGeom prst="rect">
          <a:avLst/>
        </a:prstGeom>
      </xdr:spPr>
    </xdr:pic>
    <xdr:clientData/>
  </xdr:twoCellAnchor>
  <xdr:twoCellAnchor>
    <xdr:from>
      <xdr:col>2</xdr:col>
      <xdr:colOff>119746</xdr:colOff>
      <xdr:row>163</xdr:row>
      <xdr:rowOff>0</xdr:rowOff>
    </xdr:from>
    <xdr:to>
      <xdr:col>2</xdr:col>
      <xdr:colOff>1458690</xdr:colOff>
      <xdr:row>163</xdr:row>
      <xdr:rowOff>892629</xdr:rowOff>
    </xdr:to>
    <xdr:pic>
      <xdr:nvPicPr>
        <xdr:cNvPr id="374" name="Slika 373">
          <a:extLst>
            <a:ext uri="{FF2B5EF4-FFF2-40B4-BE49-F238E27FC236}">
              <a16:creationId xmlns:a16="http://schemas.microsoft.com/office/drawing/2014/main" id="{58287276-B993-81F4-1B2F-6E2C4C2D0187}"/>
            </a:ext>
          </a:extLst>
        </xdr:cNvPr>
        <xdr:cNvPicPr>
          <a:picLocks noChangeAspect="1"/>
        </xdr:cNvPicPr>
      </xdr:nvPicPr>
      <xdr:blipFill>
        <a:blip xmlns:r="http://schemas.openxmlformats.org/officeDocument/2006/relationships" r:embed="rId226" cstate="screen">
          <a:extLst>
            <a:ext uri="{28A0092B-C50C-407E-A947-70E740481C1C}">
              <a14:useLocalDpi xmlns:a14="http://schemas.microsoft.com/office/drawing/2010/main"/>
            </a:ext>
          </a:extLst>
        </a:blip>
        <a:stretch>
          <a:fillRect/>
        </a:stretch>
      </xdr:blipFill>
      <xdr:spPr>
        <a:xfrm>
          <a:off x="1012375" y="146630571"/>
          <a:ext cx="1338944" cy="892629"/>
        </a:xfrm>
        <a:prstGeom prst="rect">
          <a:avLst/>
        </a:prstGeom>
      </xdr:spPr>
    </xdr:pic>
    <xdr:clientData/>
  </xdr:twoCellAnchor>
  <xdr:twoCellAnchor>
    <xdr:from>
      <xdr:col>2</xdr:col>
      <xdr:colOff>119744</xdr:colOff>
      <xdr:row>164</xdr:row>
      <xdr:rowOff>0</xdr:rowOff>
    </xdr:from>
    <xdr:to>
      <xdr:col>2</xdr:col>
      <xdr:colOff>1458688</xdr:colOff>
      <xdr:row>164</xdr:row>
      <xdr:rowOff>892629</xdr:rowOff>
    </xdr:to>
    <xdr:pic>
      <xdr:nvPicPr>
        <xdr:cNvPr id="375" name="Slika 374">
          <a:extLst>
            <a:ext uri="{FF2B5EF4-FFF2-40B4-BE49-F238E27FC236}">
              <a16:creationId xmlns:a16="http://schemas.microsoft.com/office/drawing/2014/main" id="{22BED3DB-C1B6-4574-8C40-6BF8B1ED09F0}"/>
            </a:ext>
          </a:extLst>
        </xdr:cNvPr>
        <xdr:cNvPicPr>
          <a:picLocks noChangeAspect="1"/>
        </xdr:cNvPicPr>
      </xdr:nvPicPr>
      <xdr:blipFill>
        <a:blip xmlns:r="http://schemas.openxmlformats.org/officeDocument/2006/relationships" r:embed="rId226" cstate="screen">
          <a:extLst>
            <a:ext uri="{28A0092B-C50C-407E-A947-70E740481C1C}">
              <a14:useLocalDpi xmlns:a14="http://schemas.microsoft.com/office/drawing/2010/main"/>
            </a:ext>
          </a:extLst>
        </a:blip>
        <a:stretch>
          <a:fillRect/>
        </a:stretch>
      </xdr:blipFill>
      <xdr:spPr>
        <a:xfrm>
          <a:off x="1012373" y="147566743"/>
          <a:ext cx="1338944" cy="892629"/>
        </a:xfrm>
        <a:prstGeom prst="rect">
          <a:avLst/>
        </a:prstGeom>
      </xdr:spPr>
    </xdr:pic>
    <xdr:clientData/>
  </xdr:twoCellAnchor>
  <xdr:twoCellAnchor>
    <xdr:from>
      <xdr:col>2</xdr:col>
      <xdr:colOff>43545</xdr:colOff>
      <xdr:row>166</xdr:row>
      <xdr:rowOff>10886</xdr:rowOff>
    </xdr:from>
    <xdr:to>
      <xdr:col>2</xdr:col>
      <xdr:colOff>1431473</xdr:colOff>
      <xdr:row>167</xdr:row>
      <xdr:rowOff>0</xdr:rowOff>
    </xdr:to>
    <xdr:pic>
      <xdr:nvPicPr>
        <xdr:cNvPr id="377" name="Slika 376">
          <a:extLst>
            <a:ext uri="{FF2B5EF4-FFF2-40B4-BE49-F238E27FC236}">
              <a16:creationId xmlns:a16="http://schemas.microsoft.com/office/drawing/2014/main" id="{4426E7D7-ABBE-9C05-3412-16F38B1C5161}"/>
            </a:ext>
          </a:extLst>
        </xdr:cNvPr>
        <xdr:cNvPicPr>
          <a:picLocks noChangeAspect="1"/>
        </xdr:cNvPicPr>
      </xdr:nvPicPr>
      <xdr:blipFill>
        <a:blip xmlns:r="http://schemas.openxmlformats.org/officeDocument/2006/relationships" r:embed="rId227" cstate="screen">
          <a:extLst>
            <a:ext uri="{28A0092B-C50C-407E-A947-70E740481C1C}">
              <a14:useLocalDpi xmlns:a14="http://schemas.microsoft.com/office/drawing/2010/main"/>
            </a:ext>
          </a:extLst>
        </a:blip>
        <a:stretch>
          <a:fillRect/>
        </a:stretch>
      </xdr:blipFill>
      <xdr:spPr>
        <a:xfrm>
          <a:off x="936174" y="149449972"/>
          <a:ext cx="1387928" cy="925285"/>
        </a:xfrm>
        <a:prstGeom prst="rect">
          <a:avLst/>
        </a:prstGeom>
      </xdr:spPr>
    </xdr:pic>
    <xdr:clientData/>
  </xdr:twoCellAnchor>
  <xdr:twoCellAnchor>
    <xdr:from>
      <xdr:col>2</xdr:col>
      <xdr:colOff>32658</xdr:colOff>
      <xdr:row>167</xdr:row>
      <xdr:rowOff>0</xdr:rowOff>
    </xdr:from>
    <xdr:to>
      <xdr:col>2</xdr:col>
      <xdr:colOff>1420586</xdr:colOff>
      <xdr:row>167</xdr:row>
      <xdr:rowOff>925285</xdr:rowOff>
    </xdr:to>
    <xdr:pic>
      <xdr:nvPicPr>
        <xdr:cNvPr id="378" name="Slika 377">
          <a:extLst>
            <a:ext uri="{FF2B5EF4-FFF2-40B4-BE49-F238E27FC236}">
              <a16:creationId xmlns:a16="http://schemas.microsoft.com/office/drawing/2014/main" id="{6724EBB4-096E-4F37-ACC9-58E712B4C8AB}"/>
            </a:ext>
          </a:extLst>
        </xdr:cNvPr>
        <xdr:cNvPicPr>
          <a:picLocks noChangeAspect="1"/>
        </xdr:cNvPicPr>
      </xdr:nvPicPr>
      <xdr:blipFill>
        <a:blip xmlns:r="http://schemas.openxmlformats.org/officeDocument/2006/relationships" r:embed="rId227" cstate="screen">
          <a:extLst>
            <a:ext uri="{28A0092B-C50C-407E-A947-70E740481C1C}">
              <a14:useLocalDpi xmlns:a14="http://schemas.microsoft.com/office/drawing/2010/main"/>
            </a:ext>
          </a:extLst>
        </a:blip>
        <a:stretch>
          <a:fillRect/>
        </a:stretch>
      </xdr:blipFill>
      <xdr:spPr>
        <a:xfrm>
          <a:off x="925287" y="150375257"/>
          <a:ext cx="1387928" cy="925285"/>
        </a:xfrm>
        <a:prstGeom prst="rect">
          <a:avLst/>
        </a:prstGeom>
      </xdr:spPr>
    </xdr:pic>
    <xdr:clientData/>
  </xdr:twoCellAnchor>
  <xdr:twoCellAnchor>
    <xdr:from>
      <xdr:col>2</xdr:col>
      <xdr:colOff>10886</xdr:colOff>
      <xdr:row>169</xdr:row>
      <xdr:rowOff>10887</xdr:rowOff>
    </xdr:from>
    <xdr:to>
      <xdr:col>2</xdr:col>
      <xdr:colOff>1426028</xdr:colOff>
      <xdr:row>170</xdr:row>
      <xdr:rowOff>17908</xdr:rowOff>
    </xdr:to>
    <xdr:pic>
      <xdr:nvPicPr>
        <xdr:cNvPr id="380" name="Slika 379">
          <a:extLst>
            <a:ext uri="{FF2B5EF4-FFF2-40B4-BE49-F238E27FC236}">
              <a16:creationId xmlns:a16="http://schemas.microsoft.com/office/drawing/2014/main" id="{2814BF60-4AE0-C24E-01CA-02A73C38610A}"/>
            </a:ext>
          </a:extLst>
        </xdr:cNvPr>
        <xdr:cNvPicPr>
          <a:picLocks noChangeAspect="1"/>
        </xdr:cNvPicPr>
      </xdr:nvPicPr>
      <xdr:blipFill>
        <a:blip xmlns:r="http://schemas.openxmlformats.org/officeDocument/2006/relationships" r:embed="rId228" cstate="screen">
          <a:extLst>
            <a:ext uri="{28A0092B-C50C-407E-A947-70E740481C1C}">
              <a14:useLocalDpi xmlns:a14="http://schemas.microsoft.com/office/drawing/2010/main"/>
            </a:ext>
          </a:extLst>
        </a:blip>
        <a:stretch>
          <a:fillRect/>
        </a:stretch>
      </xdr:blipFill>
      <xdr:spPr>
        <a:xfrm>
          <a:off x="903515" y="152258487"/>
          <a:ext cx="1415142" cy="943192"/>
        </a:xfrm>
        <a:prstGeom prst="rect">
          <a:avLst/>
        </a:prstGeom>
      </xdr:spPr>
    </xdr:pic>
    <xdr:clientData/>
  </xdr:twoCellAnchor>
  <xdr:twoCellAnchor>
    <xdr:from>
      <xdr:col>2</xdr:col>
      <xdr:colOff>21772</xdr:colOff>
      <xdr:row>170</xdr:row>
      <xdr:rowOff>0</xdr:rowOff>
    </xdr:from>
    <xdr:to>
      <xdr:col>2</xdr:col>
      <xdr:colOff>1436914</xdr:colOff>
      <xdr:row>171</xdr:row>
      <xdr:rowOff>7020</xdr:rowOff>
    </xdr:to>
    <xdr:pic>
      <xdr:nvPicPr>
        <xdr:cNvPr id="381" name="Slika 380">
          <a:extLst>
            <a:ext uri="{FF2B5EF4-FFF2-40B4-BE49-F238E27FC236}">
              <a16:creationId xmlns:a16="http://schemas.microsoft.com/office/drawing/2014/main" id="{0306F315-2AC3-4D01-9661-82E9F03A6ABE}"/>
            </a:ext>
          </a:extLst>
        </xdr:cNvPr>
        <xdr:cNvPicPr>
          <a:picLocks noChangeAspect="1"/>
        </xdr:cNvPicPr>
      </xdr:nvPicPr>
      <xdr:blipFill>
        <a:blip xmlns:r="http://schemas.openxmlformats.org/officeDocument/2006/relationships" r:embed="rId228" cstate="screen">
          <a:extLst>
            <a:ext uri="{28A0092B-C50C-407E-A947-70E740481C1C}">
              <a14:useLocalDpi xmlns:a14="http://schemas.microsoft.com/office/drawing/2010/main"/>
            </a:ext>
          </a:extLst>
        </a:blip>
        <a:stretch>
          <a:fillRect/>
        </a:stretch>
      </xdr:blipFill>
      <xdr:spPr>
        <a:xfrm>
          <a:off x="914401" y="153183771"/>
          <a:ext cx="1415142" cy="943192"/>
        </a:xfrm>
        <a:prstGeom prst="rect">
          <a:avLst/>
        </a:prstGeom>
      </xdr:spPr>
    </xdr:pic>
    <xdr:clientData/>
  </xdr:twoCellAnchor>
  <xdr:twoCellAnchor>
    <xdr:from>
      <xdr:col>2</xdr:col>
      <xdr:colOff>163285</xdr:colOff>
      <xdr:row>171</xdr:row>
      <xdr:rowOff>925285</xdr:rowOff>
    </xdr:from>
    <xdr:to>
      <xdr:col>2</xdr:col>
      <xdr:colOff>1284515</xdr:colOff>
      <xdr:row>173</xdr:row>
      <xdr:rowOff>25156</xdr:rowOff>
    </xdr:to>
    <xdr:pic>
      <xdr:nvPicPr>
        <xdr:cNvPr id="383" name="Slika 382">
          <a:extLst>
            <a:ext uri="{FF2B5EF4-FFF2-40B4-BE49-F238E27FC236}">
              <a16:creationId xmlns:a16="http://schemas.microsoft.com/office/drawing/2014/main" id="{01027601-6AB7-35EC-2863-13705894903B}"/>
            </a:ext>
          </a:extLst>
        </xdr:cNvPr>
        <xdr:cNvPicPr>
          <a:picLocks noChangeAspect="1"/>
        </xdr:cNvPicPr>
      </xdr:nvPicPr>
      <xdr:blipFill rotWithShape="1">
        <a:blip xmlns:r="http://schemas.openxmlformats.org/officeDocument/2006/relationships" r:embed="rId229" cstate="screen">
          <a:extLst>
            <a:ext uri="{28A0092B-C50C-407E-A947-70E740481C1C}">
              <a14:useLocalDpi xmlns:a14="http://schemas.microsoft.com/office/drawing/2010/main"/>
            </a:ext>
          </a:extLst>
        </a:blip>
        <a:srcRect/>
        <a:stretch/>
      </xdr:blipFill>
      <xdr:spPr>
        <a:xfrm>
          <a:off x="1055914" y="155045228"/>
          <a:ext cx="1121230" cy="972214"/>
        </a:xfrm>
        <a:prstGeom prst="rect">
          <a:avLst/>
        </a:prstGeom>
      </xdr:spPr>
    </xdr:pic>
    <xdr:clientData/>
  </xdr:twoCellAnchor>
  <xdr:twoCellAnchor>
    <xdr:from>
      <xdr:col>2</xdr:col>
      <xdr:colOff>185058</xdr:colOff>
      <xdr:row>172</xdr:row>
      <xdr:rowOff>925286</xdr:rowOff>
    </xdr:from>
    <xdr:to>
      <xdr:col>2</xdr:col>
      <xdr:colOff>1306288</xdr:colOff>
      <xdr:row>174</xdr:row>
      <xdr:rowOff>25157</xdr:rowOff>
    </xdr:to>
    <xdr:pic>
      <xdr:nvPicPr>
        <xdr:cNvPr id="384" name="Slika 383">
          <a:extLst>
            <a:ext uri="{FF2B5EF4-FFF2-40B4-BE49-F238E27FC236}">
              <a16:creationId xmlns:a16="http://schemas.microsoft.com/office/drawing/2014/main" id="{ED77C869-97E3-420E-8153-E5AD2C141589}"/>
            </a:ext>
          </a:extLst>
        </xdr:cNvPr>
        <xdr:cNvPicPr>
          <a:picLocks noChangeAspect="1"/>
        </xdr:cNvPicPr>
      </xdr:nvPicPr>
      <xdr:blipFill rotWithShape="1">
        <a:blip xmlns:r="http://schemas.openxmlformats.org/officeDocument/2006/relationships" r:embed="rId229" cstate="screen">
          <a:extLst>
            <a:ext uri="{28A0092B-C50C-407E-A947-70E740481C1C}">
              <a14:useLocalDpi xmlns:a14="http://schemas.microsoft.com/office/drawing/2010/main"/>
            </a:ext>
          </a:extLst>
        </a:blip>
        <a:srcRect/>
        <a:stretch/>
      </xdr:blipFill>
      <xdr:spPr>
        <a:xfrm>
          <a:off x="1077687" y="155981400"/>
          <a:ext cx="1121230" cy="972214"/>
        </a:xfrm>
        <a:prstGeom prst="rect">
          <a:avLst/>
        </a:prstGeom>
      </xdr:spPr>
    </xdr:pic>
    <xdr:clientData/>
  </xdr:twoCellAnchor>
  <xdr:twoCellAnchor>
    <xdr:from>
      <xdr:col>2</xdr:col>
      <xdr:colOff>0</xdr:colOff>
      <xdr:row>175</xdr:row>
      <xdr:rowOff>97969</xdr:rowOff>
    </xdr:from>
    <xdr:to>
      <xdr:col>2</xdr:col>
      <xdr:colOff>1486677</xdr:colOff>
      <xdr:row>175</xdr:row>
      <xdr:rowOff>881740</xdr:rowOff>
    </xdr:to>
    <xdr:pic>
      <xdr:nvPicPr>
        <xdr:cNvPr id="386" name="Slika 385">
          <a:extLst>
            <a:ext uri="{FF2B5EF4-FFF2-40B4-BE49-F238E27FC236}">
              <a16:creationId xmlns:a16="http://schemas.microsoft.com/office/drawing/2014/main" id="{A9B5515A-7348-AFF3-F851-D4D0BDEA7E1C}"/>
            </a:ext>
          </a:extLst>
        </xdr:cNvPr>
        <xdr:cNvPicPr>
          <a:picLocks noChangeAspect="1"/>
        </xdr:cNvPicPr>
      </xdr:nvPicPr>
      <xdr:blipFill rotWithShape="1">
        <a:blip xmlns:r="http://schemas.openxmlformats.org/officeDocument/2006/relationships" r:embed="rId230" cstate="screen">
          <a:extLst>
            <a:ext uri="{28A0092B-C50C-407E-A947-70E740481C1C}">
              <a14:useLocalDpi xmlns:a14="http://schemas.microsoft.com/office/drawing/2010/main"/>
            </a:ext>
          </a:extLst>
        </a:blip>
        <a:srcRect/>
        <a:stretch/>
      </xdr:blipFill>
      <xdr:spPr>
        <a:xfrm>
          <a:off x="892629" y="157962598"/>
          <a:ext cx="1486677" cy="783771"/>
        </a:xfrm>
        <a:prstGeom prst="rect">
          <a:avLst/>
        </a:prstGeom>
      </xdr:spPr>
    </xdr:pic>
    <xdr:clientData/>
  </xdr:twoCellAnchor>
  <xdr:twoCellAnchor>
    <xdr:from>
      <xdr:col>2</xdr:col>
      <xdr:colOff>0</xdr:colOff>
      <xdr:row>176</xdr:row>
      <xdr:rowOff>32658</xdr:rowOff>
    </xdr:from>
    <xdr:to>
      <xdr:col>2</xdr:col>
      <xdr:colOff>1486677</xdr:colOff>
      <xdr:row>176</xdr:row>
      <xdr:rowOff>816429</xdr:rowOff>
    </xdr:to>
    <xdr:pic>
      <xdr:nvPicPr>
        <xdr:cNvPr id="387" name="Slika 386">
          <a:extLst>
            <a:ext uri="{FF2B5EF4-FFF2-40B4-BE49-F238E27FC236}">
              <a16:creationId xmlns:a16="http://schemas.microsoft.com/office/drawing/2014/main" id="{10B5F054-1C70-4AF8-BE28-0BB66A1382EA}"/>
            </a:ext>
          </a:extLst>
        </xdr:cNvPr>
        <xdr:cNvPicPr>
          <a:picLocks noChangeAspect="1"/>
        </xdr:cNvPicPr>
      </xdr:nvPicPr>
      <xdr:blipFill rotWithShape="1">
        <a:blip xmlns:r="http://schemas.openxmlformats.org/officeDocument/2006/relationships" r:embed="rId230" cstate="screen">
          <a:extLst>
            <a:ext uri="{28A0092B-C50C-407E-A947-70E740481C1C}">
              <a14:useLocalDpi xmlns:a14="http://schemas.microsoft.com/office/drawing/2010/main"/>
            </a:ext>
          </a:extLst>
        </a:blip>
        <a:srcRect/>
        <a:stretch/>
      </xdr:blipFill>
      <xdr:spPr>
        <a:xfrm>
          <a:off x="892629" y="158833458"/>
          <a:ext cx="1486677" cy="783771"/>
        </a:xfrm>
        <a:prstGeom prst="rect">
          <a:avLst/>
        </a:prstGeom>
      </xdr:spPr>
    </xdr:pic>
    <xdr:clientData/>
  </xdr:twoCellAnchor>
  <xdr:twoCellAnchor>
    <xdr:from>
      <xdr:col>2</xdr:col>
      <xdr:colOff>87088</xdr:colOff>
      <xdr:row>178</xdr:row>
      <xdr:rowOff>21772</xdr:rowOff>
    </xdr:from>
    <xdr:to>
      <xdr:col>2</xdr:col>
      <xdr:colOff>1480459</xdr:colOff>
      <xdr:row>179</xdr:row>
      <xdr:rowOff>14979</xdr:rowOff>
    </xdr:to>
    <xdr:pic>
      <xdr:nvPicPr>
        <xdr:cNvPr id="389" name="Slika 388">
          <a:extLst>
            <a:ext uri="{FF2B5EF4-FFF2-40B4-BE49-F238E27FC236}">
              <a16:creationId xmlns:a16="http://schemas.microsoft.com/office/drawing/2014/main" id="{B9A63756-266E-EDB5-461E-AB7112D35D30}"/>
            </a:ext>
          </a:extLst>
        </xdr:cNvPr>
        <xdr:cNvPicPr>
          <a:picLocks noChangeAspect="1"/>
        </xdr:cNvPicPr>
      </xdr:nvPicPr>
      <xdr:blipFill>
        <a:blip xmlns:r="http://schemas.openxmlformats.org/officeDocument/2006/relationships" r:embed="rId231" cstate="screen">
          <a:extLst>
            <a:ext uri="{28A0092B-C50C-407E-A947-70E740481C1C}">
              <a14:useLocalDpi xmlns:a14="http://schemas.microsoft.com/office/drawing/2010/main"/>
            </a:ext>
          </a:extLst>
        </a:blip>
        <a:stretch>
          <a:fillRect/>
        </a:stretch>
      </xdr:blipFill>
      <xdr:spPr>
        <a:xfrm>
          <a:off x="979717" y="160694915"/>
          <a:ext cx="1393371" cy="929378"/>
        </a:xfrm>
        <a:prstGeom prst="rect">
          <a:avLst/>
        </a:prstGeom>
      </xdr:spPr>
    </xdr:pic>
    <xdr:clientData/>
  </xdr:twoCellAnchor>
  <xdr:twoCellAnchor>
    <xdr:from>
      <xdr:col>2</xdr:col>
      <xdr:colOff>76202</xdr:colOff>
      <xdr:row>179</xdr:row>
      <xdr:rowOff>0</xdr:rowOff>
    </xdr:from>
    <xdr:to>
      <xdr:col>2</xdr:col>
      <xdr:colOff>1469573</xdr:colOff>
      <xdr:row>179</xdr:row>
      <xdr:rowOff>929378</xdr:rowOff>
    </xdr:to>
    <xdr:pic>
      <xdr:nvPicPr>
        <xdr:cNvPr id="390" name="Slika 389">
          <a:extLst>
            <a:ext uri="{FF2B5EF4-FFF2-40B4-BE49-F238E27FC236}">
              <a16:creationId xmlns:a16="http://schemas.microsoft.com/office/drawing/2014/main" id="{7C1DA46A-2801-423F-B8F3-2471A6330AD9}"/>
            </a:ext>
          </a:extLst>
        </xdr:cNvPr>
        <xdr:cNvPicPr>
          <a:picLocks noChangeAspect="1"/>
        </xdr:cNvPicPr>
      </xdr:nvPicPr>
      <xdr:blipFill>
        <a:blip xmlns:r="http://schemas.openxmlformats.org/officeDocument/2006/relationships" r:embed="rId231" cstate="screen">
          <a:extLst>
            <a:ext uri="{28A0092B-C50C-407E-A947-70E740481C1C}">
              <a14:useLocalDpi xmlns:a14="http://schemas.microsoft.com/office/drawing/2010/main"/>
            </a:ext>
          </a:extLst>
        </a:blip>
        <a:stretch>
          <a:fillRect/>
        </a:stretch>
      </xdr:blipFill>
      <xdr:spPr>
        <a:xfrm>
          <a:off x="968831" y="161609314"/>
          <a:ext cx="1393371" cy="929378"/>
        </a:xfrm>
        <a:prstGeom prst="rect">
          <a:avLst/>
        </a:prstGeom>
      </xdr:spPr>
    </xdr:pic>
    <xdr:clientData/>
  </xdr:twoCellAnchor>
  <xdr:twoCellAnchor>
    <xdr:from>
      <xdr:col>1</xdr:col>
      <xdr:colOff>250371</xdr:colOff>
      <xdr:row>181</xdr:row>
      <xdr:rowOff>97971</xdr:rowOff>
    </xdr:from>
    <xdr:to>
      <xdr:col>2</xdr:col>
      <xdr:colOff>1502228</xdr:colOff>
      <xdr:row>181</xdr:row>
      <xdr:rowOff>847799</xdr:rowOff>
    </xdr:to>
    <xdr:pic>
      <xdr:nvPicPr>
        <xdr:cNvPr id="392" name="Slika 391">
          <a:extLst>
            <a:ext uri="{FF2B5EF4-FFF2-40B4-BE49-F238E27FC236}">
              <a16:creationId xmlns:a16="http://schemas.microsoft.com/office/drawing/2014/main" id="{A5AA99B2-A921-D446-FBB1-194FDC0A70DF}"/>
            </a:ext>
          </a:extLst>
        </xdr:cNvPr>
        <xdr:cNvPicPr>
          <a:picLocks noChangeAspect="1"/>
        </xdr:cNvPicPr>
      </xdr:nvPicPr>
      <xdr:blipFill rotWithShape="1">
        <a:blip xmlns:r="http://schemas.openxmlformats.org/officeDocument/2006/relationships" r:embed="rId232" cstate="screen">
          <a:extLst>
            <a:ext uri="{28A0092B-C50C-407E-A947-70E740481C1C}">
              <a14:useLocalDpi xmlns:a14="http://schemas.microsoft.com/office/drawing/2010/main"/>
            </a:ext>
          </a:extLst>
        </a:blip>
        <a:srcRect/>
        <a:stretch/>
      </xdr:blipFill>
      <xdr:spPr>
        <a:xfrm>
          <a:off x="870857" y="163579628"/>
          <a:ext cx="1524000" cy="749828"/>
        </a:xfrm>
        <a:prstGeom prst="rect">
          <a:avLst/>
        </a:prstGeom>
      </xdr:spPr>
    </xdr:pic>
    <xdr:clientData/>
  </xdr:twoCellAnchor>
  <xdr:twoCellAnchor>
    <xdr:from>
      <xdr:col>1</xdr:col>
      <xdr:colOff>261257</xdr:colOff>
      <xdr:row>182</xdr:row>
      <xdr:rowOff>43544</xdr:rowOff>
    </xdr:from>
    <xdr:to>
      <xdr:col>2</xdr:col>
      <xdr:colOff>1513114</xdr:colOff>
      <xdr:row>182</xdr:row>
      <xdr:rowOff>793372</xdr:rowOff>
    </xdr:to>
    <xdr:pic>
      <xdr:nvPicPr>
        <xdr:cNvPr id="393" name="Slika 392">
          <a:extLst>
            <a:ext uri="{FF2B5EF4-FFF2-40B4-BE49-F238E27FC236}">
              <a16:creationId xmlns:a16="http://schemas.microsoft.com/office/drawing/2014/main" id="{6DE77FFF-3E95-4A75-A7F5-11266F0672EA}"/>
            </a:ext>
          </a:extLst>
        </xdr:cNvPr>
        <xdr:cNvPicPr>
          <a:picLocks noChangeAspect="1"/>
        </xdr:cNvPicPr>
      </xdr:nvPicPr>
      <xdr:blipFill rotWithShape="1">
        <a:blip xmlns:r="http://schemas.openxmlformats.org/officeDocument/2006/relationships" r:embed="rId232" cstate="screen">
          <a:extLst>
            <a:ext uri="{28A0092B-C50C-407E-A947-70E740481C1C}">
              <a14:useLocalDpi xmlns:a14="http://schemas.microsoft.com/office/drawing/2010/main"/>
            </a:ext>
          </a:extLst>
        </a:blip>
        <a:srcRect/>
        <a:stretch/>
      </xdr:blipFill>
      <xdr:spPr>
        <a:xfrm>
          <a:off x="881743" y="164461373"/>
          <a:ext cx="1524000" cy="749828"/>
        </a:xfrm>
        <a:prstGeom prst="rect">
          <a:avLst/>
        </a:prstGeom>
      </xdr:spPr>
    </xdr:pic>
    <xdr:clientData/>
  </xdr:twoCellAnchor>
  <xdr:twoCellAnchor>
    <xdr:from>
      <xdr:col>1</xdr:col>
      <xdr:colOff>250371</xdr:colOff>
      <xdr:row>184</xdr:row>
      <xdr:rowOff>108857</xdr:rowOff>
    </xdr:from>
    <xdr:to>
      <xdr:col>3</xdr:col>
      <xdr:colOff>14513</xdr:colOff>
      <xdr:row>184</xdr:row>
      <xdr:rowOff>849085</xdr:rowOff>
    </xdr:to>
    <xdr:pic>
      <xdr:nvPicPr>
        <xdr:cNvPr id="395" name="Slika 394">
          <a:extLst>
            <a:ext uri="{FF2B5EF4-FFF2-40B4-BE49-F238E27FC236}">
              <a16:creationId xmlns:a16="http://schemas.microsoft.com/office/drawing/2014/main" id="{F919F44B-CF2F-7CE7-DC20-39B13379DE2B}"/>
            </a:ext>
          </a:extLst>
        </xdr:cNvPr>
        <xdr:cNvPicPr>
          <a:picLocks noChangeAspect="1"/>
        </xdr:cNvPicPr>
      </xdr:nvPicPr>
      <xdr:blipFill rotWithShape="1">
        <a:blip xmlns:r="http://schemas.openxmlformats.org/officeDocument/2006/relationships" r:embed="rId233" cstate="screen">
          <a:extLst>
            <a:ext uri="{28A0092B-C50C-407E-A947-70E740481C1C}">
              <a14:useLocalDpi xmlns:a14="http://schemas.microsoft.com/office/drawing/2010/main"/>
            </a:ext>
          </a:extLst>
        </a:blip>
        <a:srcRect/>
        <a:stretch/>
      </xdr:blipFill>
      <xdr:spPr>
        <a:xfrm>
          <a:off x="870857" y="166399028"/>
          <a:ext cx="1625599" cy="740228"/>
        </a:xfrm>
        <a:prstGeom prst="rect">
          <a:avLst/>
        </a:prstGeom>
      </xdr:spPr>
    </xdr:pic>
    <xdr:clientData/>
  </xdr:twoCellAnchor>
  <xdr:twoCellAnchor>
    <xdr:from>
      <xdr:col>1</xdr:col>
      <xdr:colOff>250371</xdr:colOff>
      <xdr:row>185</xdr:row>
      <xdr:rowOff>65316</xdr:rowOff>
    </xdr:from>
    <xdr:to>
      <xdr:col>3</xdr:col>
      <xdr:colOff>14513</xdr:colOff>
      <xdr:row>185</xdr:row>
      <xdr:rowOff>805544</xdr:rowOff>
    </xdr:to>
    <xdr:pic>
      <xdr:nvPicPr>
        <xdr:cNvPr id="396" name="Slika 395">
          <a:extLst>
            <a:ext uri="{FF2B5EF4-FFF2-40B4-BE49-F238E27FC236}">
              <a16:creationId xmlns:a16="http://schemas.microsoft.com/office/drawing/2014/main" id="{88722BA4-8FCC-4624-92FB-DC99B16F3095}"/>
            </a:ext>
          </a:extLst>
        </xdr:cNvPr>
        <xdr:cNvPicPr>
          <a:picLocks noChangeAspect="1"/>
        </xdr:cNvPicPr>
      </xdr:nvPicPr>
      <xdr:blipFill rotWithShape="1">
        <a:blip xmlns:r="http://schemas.openxmlformats.org/officeDocument/2006/relationships" r:embed="rId233" cstate="screen">
          <a:extLst>
            <a:ext uri="{28A0092B-C50C-407E-A947-70E740481C1C}">
              <a14:useLocalDpi xmlns:a14="http://schemas.microsoft.com/office/drawing/2010/main"/>
            </a:ext>
          </a:extLst>
        </a:blip>
        <a:srcRect/>
        <a:stretch/>
      </xdr:blipFill>
      <xdr:spPr>
        <a:xfrm>
          <a:off x="870857" y="167291659"/>
          <a:ext cx="1625599" cy="740228"/>
        </a:xfrm>
        <a:prstGeom prst="rect">
          <a:avLst/>
        </a:prstGeom>
      </xdr:spPr>
    </xdr:pic>
    <xdr:clientData/>
  </xdr:twoCellAnchor>
  <xdr:twoCellAnchor>
    <xdr:from>
      <xdr:col>1</xdr:col>
      <xdr:colOff>239485</xdr:colOff>
      <xdr:row>188</xdr:row>
      <xdr:rowOff>152397</xdr:rowOff>
    </xdr:from>
    <xdr:to>
      <xdr:col>2</xdr:col>
      <xdr:colOff>1545770</xdr:colOff>
      <xdr:row>188</xdr:row>
      <xdr:rowOff>872651</xdr:rowOff>
    </xdr:to>
    <xdr:pic>
      <xdr:nvPicPr>
        <xdr:cNvPr id="398" name="Slika 397">
          <a:extLst>
            <a:ext uri="{FF2B5EF4-FFF2-40B4-BE49-F238E27FC236}">
              <a16:creationId xmlns:a16="http://schemas.microsoft.com/office/drawing/2014/main" id="{00F33ECE-7398-DB7F-71DB-15BC5EC973E5}"/>
            </a:ext>
          </a:extLst>
        </xdr:cNvPr>
        <xdr:cNvPicPr>
          <a:picLocks noChangeAspect="1"/>
        </xdr:cNvPicPr>
      </xdr:nvPicPr>
      <xdr:blipFill rotWithShape="1">
        <a:blip xmlns:r="http://schemas.openxmlformats.org/officeDocument/2006/relationships" r:embed="rId234" cstate="screen">
          <a:extLst>
            <a:ext uri="{28A0092B-C50C-407E-A947-70E740481C1C}">
              <a14:useLocalDpi xmlns:a14="http://schemas.microsoft.com/office/drawing/2010/main"/>
            </a:ext>
          </a:extLst>
        </a:blip>
        <a:srcRect/>
        <a:stretch/>
      </xdr:blipFill>
      <xdr:spPr>
        <a:xfrm>
          <a:off x="859971" y="169762711"/>
          <a:ext cx="1578428" cy="720254"/>
        </a:xfrm>
        <a:prstGeom prst="rect">
          <a:avLst/>
        </a:prstGeom>
      </xdr:spPr>
    </xdr:pic>
    <xdr:clientData/>
  </xdr:twoCellAnchor>
  <xdr:twoCellAnchor>
    <xdr:from>
      <xdr:col>1</xdr:col>
      <xdr:colOff>228599</xdr:colOff>
      <xdr:row>189</xdr:row>
      <xdr:rowOff>87088</xdr:rowOff>
    </xdr:from>
    <xdr:to>
      <xdr:col>2</xdr:col>
      <xdr:colOff>1534884</xdr:colOff>
      <xdr:row>189</xdr:row>
      <xdr:rowOff>807342</xdr:rowOff>
    </xdr:to>
    <xdr:pic>
      <xdr:nvPicPr>
        <xdr:cNvPr id="399" name="Slika 398">
          <a:extLst>
            <a:ext uri="{FF2B5EF4-FFF2-40B4-BE49-F238E27FC236}">
              <a16:creationId xmlns:a16="http://schemas.microsoft.com/office/drawing/2014/main" id="{076B2D23-7F55-49CF-814E-B513A9EAA01C}"/>
            </a:ext>
          </a:extLst>
        </xdr:cNvPr>
        <xdr:cNvPicPr>
          <a:picLocks noChangeAspect="1"/>
        </xdr:cNvPicPr>
      </xdr:nvPicPr>
      <xdr:blipFill rotWithShape="1">
        <a:blip xmlns:r="http://schemas.openxmlformats.org/officeDocument/2006/relationships" r:embed="rId234" cstate="screen">
          <a:extLst>
            <a:ext uri="{28A0092B-C50C-407E-A947-70E740481C1C}">
              <a14:useLocalDpi xmlns:a14="http://schemas.microsoft.com/office/drawing/2010/main"/>
            </a:ext>
          </a:extLst>
        </a:blip>
        <a:srcRect/>
        <a:stretch/>
      </xdr:blipFill>
      <xdr:spPr>
        <a:xfrm>
          <a:off x="849085" y="170633574"/>
          <a:ext cx="1578428" cy="720254"/>
        </a:xfrm>
        <a:prstGeom prst="rect">
          <a:avLst/>
        </a:prstGeom>
      </xdr:spPr>
    </xdr:pic>
    <xdr:clientData/>
  </xdr:twoCellAnchor>
  <xdr:twoCellAnchor>
    <xdr:from>
      <xdr:col>2</xdr:col>
      <xdr:colOff>87088</xdr:colOff>
      <xdr:row>191</xdr:row>
      <xdr:rowOff>43544</xdr:rowOff>
    </xdr:from>
    <xdr:to>
      <xdr:col>2</xdr:col>
      <xdr:colOff>1426031</xdr:colOff>
      <xdr:row>192</xdr:row>
      <xdr:rowOff>2</xdr:rowOff>
    </xdr:to>
    <xdr:pic>
      <xdr:nvPicPr>
        <xdr:cNvPr id="401" name="Slika 400">
          <a:extLst>
            <a:ext uri="{FF2B5EF4-FFF2-40B4-BE49-F238E27FC236}">
              <a16:creationId xmlns:a16="http://schemas.microsoft.com/office/drawing/2014/main" id="{FD33D486-3B66-0149-2B60-013C32DF83D8}"/>
            </a:ext>
          </a:extLst>
        </xdr:cNvPr>
        <xdr:cNvPicPr>
          <a:picLocks noChangeAspect="1"/>
        </xdr:cNvPicPr>
      </xdr:nvPicPr>
      <xdr:blipFill>
        <a:blip xmlns:r="http://schemas.openxmlformats.org/officeDocument/2006/relationships" r:embed="rId235" cstate="screen">
          <a:extLst>
            <a:ext uri="{28A0092B-C50C-407E-A947-70E740481C1C}">
              <a14:useLocalDpi xmlns:a14="http://schemas.microsoft.com/office/drawing/2010/main"/>
            </a:ext>
          </a:extLst>
        </a:blip>
        <a:stretch>
          <a:fillRect/>
        </a:stretch>
      </xdr:blipFill>
      <xdr:spPr>
        <a:xfrm>
          <a:off x="979717" y="172462373"/>
          <a:ext cx="1338943" cy="892629"/>
        </a:xfrm>
        <a:prstGeom prst="rect">
          <a:avLst/>
        </a:prstGeom>
      </xdr:spPr>
    </xdr:pic>
    <xdr:clientData/>
  </xdr:twoCellAnchor>
  <xdr:twoCellAnchor>
    <xdr:from>
      <xdr:col>2</xdr:col>
      <xdr:colOff>97974</xdr:colOff>
      <xdr:row>192</xdr:row>
      <xdr:rowOff>0</xdr:rowOff>
    </xdr:from>
    <xdr:to>
      <xdr:col>2</xdr:col>
      <xdr:colOff>1436917</xdr:colOff>
      <xdr:row>192</xdr:row>
      <xdr:rowOff>892629</xdr:rowOff>
    </xdr:to>
    <xdr:pic>
      <xdr:nvPicPr>
        <xdr:cNvPr id="402" name="Slika 401">
          <a:extLst>
            <a:ext uri="{FF2B5EF4-FFF2-40B4-BE49-F238E27FC236}">
              <a16:creationId xmlns:a16="http://schemas.microsoft.com/office/drawing/2014/main" id="{D23D15AD-30BC-4D4B-8E9F-D5B542685A49}"/>
            </a:ext>
          </a:extLst>
        </xdr:cNvPr>
        <xdr:cNvPicPr>
          <a:picLocks noChangeAspect="1"/>
        </xdr:cNvPicPr>
      </xdr:nvPicPr>
      <xdr:blipFill>
        <a:blip xmlns:r="http://schemas.openxmlformats.org/officeDocument/2006/relationships" r:embed="rId235" cstate="screen">
          <a:extLst>
            <a:ext uri="{28A0092B-C50C-407E-A947-70E740481C1C}">
              <a14:useLocalDpi xmlns:a14="http://schemas.microsoft.com/office/drawing/2010/main"/>
            </a:ext>
          </a:extLst>
        </a:blip>
        <a:stretch>
          <a:fillRect/>
        </a:stretch>
      </xdr:blipFill>
      <xdr:spPr>
        <a:xfrm>
          <a:off x="990603" y="173355000"/>
          <a:ext cx="1338943" cy="892629"/>
        </a:xfrm>
        <a:prstGeom prst="rect">
          <a:avLst/>
        </a:prstGeom>
      </xdr:spPr>
    </xdr:pic>
    <xdr:clientData/>
  </xdr:twoCellAnchor>
  <xdr:twoCellAnchor>
    <xdr:from>
      <xdr:col>2</xdr:col>
      <xdr:colOff>43544</xdr:colOff>
      <xdr:row>193</xdr:row>
      <xdr:rowOff>925286</xdr:rowOff>
    </xdr:from>
    <xdr:to>
      <xdr:col>2</xdr:col>
      <xdr:colOff>1458685</xdr:colOff>
      <xdr:row>194</xdr:row>
      <xdr:rowOff>932541</xdr:rowOff>
    </xdr:to>
    <xdr:pic>
      <xdr:nvPicPr>
        <xdr:cNvPr id="404" name="Slika 403">
          <a:extLst>
            <a:ext uri="{FF2B5EF4-FFF2-40B4-BE49-F238E27FC236}">
              <a16:creationId xmlns:a16="http://schemas.microsoft.com/office/drawing/2014/main" id="{7DB35D6D-EBC0-1880-C6ED-122390D44262}"/>
            </a:ext>
          </a:extLst>
        </xdr:cNvPr>
        <xdr:cNvPicPr>
          <a:picLocks noChangeAspect="1"/>
        </xdr:cNvPicPr>
      </xdr:nvPicPr>
      <xdr:blipFill>
        <a:blip xmlns:r="http://schemas.openxmlformats.org/officeDocument/2006/relationships" r:embed="rId236" cstate="screen">
          <a:extLst>
            <a:ext uri="{28A0092B-C50C-407E-A947-70E740481C1C}">
              <a14:useLocalDpi xmlns:a14="http://schemas.microsoft.com/office/drawing/2010/main"/>
            </a:ext>
          </a:extLst>
        </a:blip>
        <a:stretch>
          <a:fillRect/>
        </a:stretch>
      </xdr:blipFill>
      <xdr:spPr>
        <a:xfrm>
          <a:off x="936173" y="175216457"/>
          <a:ext cx="1415141" cy="943427"/>
        </a:xfrm>
        <a:prstGeom prst="rect">
          <a:avLst/>
        </a:prstGeom>
      </xdr:spPr>
    </xdr:pic>
    <xdr:clientData/>
  </xdr:twoCellAnchor>
  <xdr:twoCellAnchor>
    <xdr:from>
      <xdr:col>2</xdr:col>
      <xdr:colOff>43544</xdr:colOff>
      <xdr:row>194</xdr:row>
      <xdr:rowOff>925285</xdr:rowOff>
    </xdr:from>
    <xdr:to>
      <xdr:col>2</xdr:col>
      <xdr:colOff>1458685</xdr:colOff>
      <xdr:row>195</xdr:row>
      <xdr:rowOff>932541</xdr:rowOff>
    </xdr:to>
    <xdr:pic>
      <xdr:nvPicPr>
        <xdr:cNvPr id="405" name="Slika 404">
          <a:extLst>
            <a:ext uri="{FF2B5EF4-FFF2-40B4-BE49-F238E27FC236}">
              <a16:creationId xmlns:a16="http://schemas.microsoft.com/office/drawing/2014/main" id="{92E8096F-4860-439E-9C47-B25FA11F339A}"/>
            </a:ext>
          </a:extLst>
        </xdr:cNvPr>
        <xdr:cNvPicPr>
          <a:picLocks noChangeAspect="1"/>
        </xdr:cNvPicPr>
      </xdr:nvPicPr>
      <xdr:blipFill>
        <a:blip xmlns:r="http://schemas.openxmlformats.org/officeDocument/2006/relationships" r:embed="rId236" cstate="screen">
          <a:extLst>
            <a:ext uri="{28A0092B-C50C-407E-A947-70E740481C1C}">
              <a14:useLocalDpi xmlns:a14="http://schemas.microsoft.com/office/drawing/2010/main"/>
            </a:ext>
          </a:extLst>
        </a:blip>
        <a:stretch>
          <a:fillRect/>
        </a:stretch>
      </xdr:blipFill>
      <xdr:spPr>
        <a:xfrm>
          <a:off x="936173" y="176152628"/>
          <a:ext cx="1415141" cy="943427"/>
        </a:xfrm>
        <a:prstGeom prst="rect">
          <a:avLst/>
        </a:prstGeom>
      </xdr:spPr>
    </xdr:pic>
    <xdr:clientData/>
  </xdr:twoCellAnchor>
  <xdr:twoCellAnchor>
    <xdr:from>
      <xdr:col>2</xdr:col>
      <xdr:colOff>108859</xdr:colOff>
      <xdr:row>197</xdr:row>
      <xdr:rowOff>21772</xdr:rowOff>
    </xdr:from>
    <xdr:to>
      <xdr:col>2</xdr:col>
      <xdr:colOff>1431474</xdr:colOff>
      <xdr:row>197</xdr:row>
      <xdr:rowOff>903515</xdr:rowOff>
    </xdr:to>
    <xdr:pic>
      <xdr:nvPicPr>
        <xdr:cNvPr id="407" name="Slika 406">
          <a:extLst>
            <a:ext uri="{FF2B5EF4-FFF2-40B4-BE49-F238E27FC236}">
              <a16:creationId xmlns:a16="http://schemas.microsoft.com/office/drawing/2014/main" id="{6A7E26C5-ABCD-469F-22A9-0A13E6133364}"/>
            </a:ext>
          </a:extLst>
        </xdr:cNvPr>
        <xdr:cNvPicPr>
          <a:picLocks noChangeAspect="1"/>
        </xdr:cNvPicPr>
      </xdr:nvPicPr>
      <xdr:blipFill>
        <a:blip xmlns:r="http://schemas.openxmlformats.org/officeDocument/2006/relationships" r:embed="rId237" cstate="screen">
          <a:extLst>
            <a:ext uri="{28A0092B-C50C-407E-A947-70E740481C1C}">
              <a14:useLocalDpi xmlns:a14="http://schemas.microsoft.com/office/drawing/2010/main"/>
            </a:ext>
          </a:extLst>
        </a:blip>
        <a:stretch>
          <a:fillRect/>
        </a:stretch>
      </xdr:blipFill>
      <xdr:spPr>
        <a:xfrm>
          <a:off x="1001488" y="178057629"/>
          <a:ext cx="1322615" cy="881743"/>
        </a:xfrm>
        <a:prstGeom prst="rect">
          <a:avLst/>
        </a:prstGeom>
      </xdr:spPr>
    </xdr:pic>
    <xdr:clientData/>
  </xdr:twoCellAnchor>
  <xdr:twoCellAnchor>
    <xdr:from>
      <xdr:col>2</xdr:col>
      <xdr:colOff>130629</xdr:colOff>
      <xdr:row>198</xdr:row>
      <xdr:rowOff>21772</xdr:rowOff>
    </xdr:from>
    <xdr:to>
      <xdr:col>2</xdr:col>
      <xdr:colOff>1453244</xdr:colOff>
      <xdr:row>198</xdr:row>
      <xdr:rowOff>903515</xdr:rowOff>
    </xdr:to>
    <xdr:pic>
      <xdr:nvPicPr>
        <xdr:cNvPr id="408" name="Slika 407">
          <a:extLst>
            <a:ext uri="{FF2B5EF4-FFF2-40B4-BE49-F238E27FC236}">
              <a16:creationId xmlns:a16="http://schemas.microsoft.com/office/drawing/2014/main" id="{DECFB928-978E-48E1-A5A6-CC716A860456}"/>
            </a:ext>
          </a:extLst>
        </xdr:cNvPr>
        <xdr:cNvPicPr>
          <a:picLocks noChangeAspect="1"/>
        </xdr:cNvPicPr>
      </xdr:nvPicPr>
      <xdr:blipFill>
        <a:blip xmlns:r="http://schemas.openxmlformats.org/officeDocument/2006/relationships" r:embed="rId237" cstate="screen">
          <a:extLst>
            <a:ext uri="{28A0092B-C50C-407E-A947-70E740481C1C}">
              <a14:useLocalDpi xmlns:a14="http://schemas.microsoft.com/office/drawing/2010/main"/>
            </a:ext>
          </a:extLst>
        </a:blip>
        <a:stretch>
          <a:fillRect/>
        </a:stretch>
      </xdr:blipFill>
      <xdr:spPr>
        <a:xfrm>
          <a:off x="1023258" y="178993801"/>
          <a:ext cx="1322615" cy="881743"/>
        </a:xfrm>
        <a:prstGeom prst="rect">
          <a:avLst/>
        </a:prstGeom>
      </xdr:spPr>
    </xdr:pic>
    <xdr:clientData/>
  </xdr:twoCellAnchor>
  <xdr:twoCellAnchor>
    <xdr:from>
      <xdr:col>2</xdr:col>
      <xdr:colOff>97975</xdr:colOff>
      <xdr:row>199</xdr:row>
      <xdr:rowOff>914400</xdr:rowOff>
    </xdr:from>
    <xdr:to>
      <xdr:col>2</xdr:col>
      <xdr:colOff>1458688</xdr:colOff>
      <xdr:row>200</xdr:row>
      <xdr:rowOff>885371</xdr:rowOff>
    </xdr:to>
    <xdr:pic>
      <xdr:nvPicPr>
        <xdr:cNvPr id="410" name="Slika 409">
          <a:extLst>
            <a:ext uri="{FF2B5EF4-FFF2-40B4-BE49-F238E27FC236}">
              <a16:creationId xmlns:a16="http://schemas.microsoft.com/office/drawing/2014/main" id="{717DDB16-379B-A50D-026A-9143A6DCE253}"/>
            </a:ext>
          </a:extLst>
        </xdr:cNvPr>
        <xdr:cNvPicPr>
          <a:picLocks noChangeAspect="1"/>
        </xdr:cNvPicPr>
      </xdr:nvPicPr>
      <xdr:blipFill>
        <a:blip xmlns:r="http://schemas.openxmlformats.org/officeDocument/2006/relationships" r:embed="rId238" cstate="screen">
          <a:extLst>
            <a:ext uri="{28A0092B-C50C-407E-A947-70E740481C1C}">
              <a14:useLocalDpi xmlns:a14="http://schemas.microsoft.com/office/drawing/2010/main"/>
            </a:ext>
          </a:extLst>
        </a:blip>
        <a:stretch>
          <a:fillRect/>
        </a:stretch>
      </xdr:blipFill>
      <xdr:spPr>
        <a:xfrm>
          <a:off x="990604" y="180822600"/>
          <a:ext cx="1360713" cy="907142"/>
        </a:xfrm>
        <a:prstGeom prst="rect">
          <a:avLst/>
        </a:prstGeom>
      </xdr:spPr>
    </xdr:pic>
    <xdr:clientData/>
  </xdr:twoCellAnchor>
  <xdr:twoCellAnchor>
    <xdr:from>
      <xdr:col>2</xdr:col>
      <xdr:colOff>108857</xdr:colOff>
      <xdr:row>201</xdr:row>
      <xdr:rowOff>10886</xdr:rowOff>
    </xdr:from>
    <xdr:to>
      <xdr:col>2</xdr:col>
      <xdr:colOff>1469570</xdr:colOff>
      <xdr:row>201</xdr:row>
      <xdr:rowOff>918028</xdr:rowOff>
    </xdr:to>
    <xdr:pic>
      <xdr:nvPicPr>
        <xdr:cNvPr id="411" name="Slika 410">
          <a:extLst>
            <a:ext uri="{FF2B5EF4-FFF2-40B4-BE49-F238E27FC236}">
              <a16:creationId xmlns:a16="http://schemas.microsoft.com/office/drawing/2014/main" id="{3FB39C18-E962-4893-BB8E-8D763EAA9037}"/>
            </a:ext>
          </a:extLst>
        </xdr:cNvPr>
        <xdr:cNvPicPr>
          <a:picLocks noChangeAspect="1"/>
        </xdr:cNvPicPr>
      </xdr:nvPicPr>
      <xdr:blipFill>
        <a:blip xmlns:r="http://schemas.openxmlformats.org/officeDocument/2006/relationships" r:embed="rId238" cstate="screen">
          <a:extLst>
            <a:ext uri="{28A0092B-C50C-407E-A947-70E740481C1C}">
              <a14:useLocalDpi xmlns:a14="http://schemas.microsoft.com/office/drawing/2010/main"/>
            </a:ext>
          </a:extLst>
        </a:blip>
        <a:stretch>
          <a:fillRect/>
        </a:stretch>
      </xdr:blipFill>
      <xdr:spPr>
        <a:xfrm>
          <a:off x="1001486" y="181791429"/>
          <a:ext cx="1360713" cy="907142"/>
        </a:xfrm>
        <a:prstGeom prst="rect">
          <a:avLst/>
        </a:prstGeom>
      </xdr:spPr>
    </xdr:pic>
    <xdr:clientData/>
  </xdr:twoCellAnchor>
  <xdr:twoCellAnchor>
    <xdr:from>
      <xdr:col>2</xdr:col>
      <xdr:colOff>76201</xdr:colOff>
      <xdr:row>202</xdr:row>
      <xdr:rowOff>914400</xdr:rowOff>
    </xdr:from>
    <xdr:to>
      <xdr:col>2</xdr:col>
      <xdr:colOff>1464131</xdr:colOff>
      <xdr:row>203</xdr:row>
      <xdr:rowOff>903514</xdr:rowOff>
    </xdr:to>
    <xdr:pic>
      <xdr:nvPicPr>
        <xdr:cNvPr id="413" name="Slika 412">
          <a:extLst>
            <a:ext uri="{FF2B5EF4-FFF2-40B4-BE49-F238E27FC236}">
              <a16:creationId xmlns:a16="http://schemas.microsoft.com/office/drawing/2014/main" id="{1842C6AC-3595-397C-2C03-5F57C3459883}"/>
            </a:ext>
          </a:extLst>
        </xdr:cNvPr>
        <xdr:cNvPicPr>
          <a:picLocks noChangeAspect="1"/>
        </xdr:cNvPicPr>
      </xdr:nvPicPr>
      <xdr:blipFill>
        <a:blip xmlns:r="http://schemas.openxmlformats.org/officeDocument/2006/relationships" r:embed="rId239" cstate="screen">
          <a:extLst>
            <a:ext uri="{28A0092B-C50C-407E-A947-70E740481C1C}">
              <a14:useLocalDpi xmlns:a14="http://schemas.microsoft.com/office/drawing/2010/main"/>
            </a:ext>
          </a:extLst>
        </a:blip>
        <a:stretch>
          <a:fillRect/>
        </a:stretch>
      </xdr:blipFill>
      <xdr:spPr>
        <a:xfrm>
          <a:off x="968830" y="183631114"/>
          <a:ext cx="1387930" cy="925286"/>
        </a:xfrm>
        <a:prstGeom prst="rect">
          <a:avLst/>
        </a:prstGeom>
      </xdr:spPr>
    </xdr:pic>
    <xdr:clientData/>
  </xdr:twoCellAnchor>
  <xdr:twoCellAnchor>
    <xdr:from>
      <xdr:col>2</xdr:col>
      <xdr:colOff>103415</xdr:colOff>
      <xdr:row>204</xdr:row>
      <xdr:rowOff>1</xdr:rowOff>
    </xdr:from>
    <xdr:to>
      <xdr:col>2</xdr:col>
      <xdr:colOff>1475015</xdr:colOff>
      <xdr:row>204</xdr:row>
      <xdr:rowOff>914401</xdr:rowOff>
    </xdr:to>
    <xdr:pic>
      <xdr:nvPicPr>
        <xdr:cNvPr id="414" name="Slika 413">
          <a:extLst>
            <a:ext uri="{FF2B5EF4-FFF2-40B4-BE49-F238E27FC236}">
              <a16:creationId xmlns:a16="http://schemas.microsoft.com/office/drawing/2014/main" id="{A859C689-0735-44C7-81F0-B40EEFC417F0}"/>
            </a:ext>
          </a:extLst>
        </xdr:cNvPr>
        <xdr:cNvPicPr>
          <a:picLocks noChangeAspect="1"/>
        </xdr:cNvPicPr>
      </xdr:nvPicPr>
      <xdr:blipFill>
        <a:blip xmlns:r="http://schemas.openxmlformats.org/officeDocument/2006/relationships" r:embed="rId240" cstate="screen">
          <a:extLst>
            <a:ext uri="{28A0092B-C50C-407E-A947-70E740481C1C}">
              <a14:useLocalDpi xmlns:a14="http://schemas.microsoft.com/office/drawing/2010/main"/>
            </a:ext>
          </a:extLst>
        </a:blip>
        <a:stretch>
          <a:fillRect/>
        </a:stretch>
      </xdr:blipFill>
      <xdr:spPr>
        <a:xfrm>
          <a:off x="996044" y="184589058"/>
          <a:ext cx="1371600" cy="914400"/>
        </a:xfrm>
        <a:prstGeom prst="rect">
          <a:avLst/>
        </a:prstGeom>
      </xdr:spPr>
    </xdr:pic>
    <xdr:clientData/>
  </xdr:twoCellAnchor>
  <xdr:twoCellAnchor>
    <xdr:from>
      <xdr:col>2</xdr:col>
      <xdr:colOff>65316</xdr:colOff>
      <xdr:row>205</xdr:row>
      <xdr:rowOff>914399</xdr:rowOff>
    </xdr:from>
    <xdr:to>
      <xdr:col>2</xdr:col>
      <xdr:colOff>1453245</xdr:colOff>
      <xdr:row>206</xdr:row>
      <xdr:rowOff>903514</xdr:rowOff>
    </xdr:to>
    <xdr:pic>
      <xdr:nvPicPr>
        <xdr:cNvPr id="416" name="Slika 415">
          <a:extLst>
            <a:ext uri="{FF2B5EF4-FFF2-40B4-BE49-F238E27FC236}">
              <a16:creationId xmlns:a16="http://schemas.microsoft.com/office/drawing/2014/main" id="{390ED656-CB78-702D-D470-30482BD43AC5}"/>
            </a:ext>
          </a:extLst>
        </xdr:cNvPr>
        <xdr:cNvPicPr>
          <a:picLocks noChangeAspect="1"/>
        </xdr:cNvPicPr>
      </xdr:nvPicPr>
      <xdr:blipFill>
        <a:blip xmlns:r="http://schemas.openxmlformats.org/officeDocument/2006/relationships" r:embed="rId241" cstate="screen">
          <a:extLst>
            <a:ext uri="{28A0092B-C50C-407E-A947-70E740481C1C}">
              <a14:useLocalDpi xmlns:a14="http://schemas.microsoft.com/office/drawing/2010/main"/>
            </a:ext>
          </a:extLst>
        </a:blip>
        <a:stretch>
          <a:fillRect/>
        </a:stretch>
      </xdr:blipFill>
      <xdr:spPr>
        <a:xfrm>
          <a:off x="957945" y="186439628"/>
          <a:ext cx="1387929" cy="925286"/>
        </a:xfrm>
        <a:prstGeom prst="rect">
          <a:avLst/>
        </a:prstGeom>
      </xdr:spPr>
    </xdr:pic>
    <xdr:clientData/>
  </xdr:twoCellAnchor>
  <xdr:twoCellAnchor>
    <xdr:from>
      <xdr:col>2</xdr:col>
      <xdr:colOff>76202</xdr:colOff>
      <xdr:row>207</xdr:row>
      <xdr:rowOff>0</xdr:rowOff>
    </xdr:from>
    <xdr:to>
      <xdr:col>2</xdr:col>
      <xdr:colOff>1464131</xdr:colOff>
      <xdr:row>207</xdr:row>
      <xdr:rowOff>925286</xdr:rowOff>
    </xdr:to>
    <xdr:pic>
      <xdr:nvPicPr>
        <xdr:cNvPr id="417" name="Slika 416">
          <a:extLst>
            <a:ext uri="{FF2B5EF4-FFF2-40B4-BE49-F238E27FC236}">
              <a16:creationId xmlns:a16="http://schemas.microsoft.com/office/drawing/2014/main" id="{C3B3AC15-1B94-4DD6-882C-02520AD7F7C7}"/>
            </a:ext>
          </a:extLst>
        </xdr:cNvPr>
        <xdr:cNvPicPr>
          <a:picLocks noChangeAspect="1"/>
        </xdr:cNvPicPr>
      </xdr:nvPicPr>
      <xdr:blipFill>
        <a:blip xmlns:r="http://schemas.openxmlformats.org/officeDocument/2006/relationships" r:embed="rId241" cstate="screen">
          <a:extLst>
            <a:ext uri="{28A0092B-C50C-407E-A947-70E740481C1C}">
              <a14:useLocalDpi xmlns:a14="http://schemas.microsoft.com/office/drawing/2010/main"/>
            </a:ext>
          </a:extLst>
        </a:blip>
        <a:stretch>
          <a:fillRect/>
        </a:stretch>
      </xdr:blipFill>
      <xdr:spPr>
        <a:xfrm>
          <a:off x="968831" y="187397571"/>
          <a:ext cx="1387929" cy="925286"/>
        </a:xfrm>
        <a:prstGeom prst="rect">
          <a:avLst/>
        </a:prstGeom>
      </xdr:spPr>
    </xdr:pic>
    <xdr:clientData/>
  </xdr:twoCellAnchor>
  <xdr:twoCellAnchor>
    <xdr:from>
      <xdr:col>2</xdr:col>
      <xdr:colOff>174171</xdr:colOff>
      <xdr:row>208</xdr:row>
      <xdr:rowOff>903514</xdr:rowOff>
    </xdr:from>
    <xdr:to>
      <xdr:col>2</xdr:col>
      <xdr:colOff>1415142</xdr:colOff>
      <xdr:row>209</xdr:row>
      <xdr:rowOff>914399</xdr:rowOff>
    </xdr:to>
    <xdr:pic>
      <xdr:nvPicPr>
        <xdr:cNvPr id="419" name="Slika 418">
          <a:extLst>
            <a:ext uri="{FF2B5EF4-FFF2-40B4-BE49-F238E27FC236}">
              <a16:creationId xmlns:a16="http://schemas.microsoft.com/office/drawing/2014/main" id="{0468E744-2728-A44F-F7FA-70480F075E92}"/>
            </a:ext>
          </a:extLst>
        </xdr:cNvPr>
        <xdr:cNvPicPr>
          <a:picLocks noChangeAspect="1"/>
        </xdr:cNvPicPr>
      </xdr:nvPicPr>
      <xdr:blipFill rotWithShape="1">
        <a:blip xmlns:r="http://schemas.openxmlformats.org/officeDocument/2006/relationships" r:embed="rId242" cstate="screen">
          <a:extLst>
            <a:ext uri="{28A0092B-C50C-407E-A947-70E740481C1C}">
              <a14:useLocalDpi xmlns:a14="http://schemas.microsoft.com/office/drawing/2010/main"/>
            </a:ext>
          </a:extLst>
        </a:blip>
        <a:srcRect/>
        <a:stretch/>
      </xdr:blipFill>
      <xdr:spPr>
        <a:xfrm>
          <a:off x="1066800" y="189237257"/>
          <a:ext cx="1240971" cy="947056"/>
        </a:xfrm>
        <a:prstGeom prst="rect">
          <a:avLst/>
        </a:prstGeom>
      </xdr:spPr>
    </xdr:pic>
    <xdr:clientData/>
  </xdr:twoCellAnchor>
  <xdr:twoCellAnchor>
    <xdr:from>
      <xdr:col>2</xdr:col>
      <xdr:colOff>152401</xdr:colOff>
      <xdr:row>209</xdr:row>
      <xdr:rowOff>925286</xdr:rowOff>
    </xdr:from>
    <xdr:to>
      <xdr:col>2</xdr:col>
      <xdr:colOff>1393372</xdr:colOff>
      <xdr:row>210</xdr:row>
      <xdr:rowOff>936170</xdr:rowOff>
    </xdr:to>
    <xdr:pic>
      <xdr:nvPicPr>
        <xdr:cNvPr id="420" name="Slika 419">
          <a:extLst>
            <a:ext uri="{FF2B5EF4-FFF2-40B4-BE49-F238E27FC236}">
              <a16:creationId xmlns:a16="http://schemas.microsoft.com/office/drawing/2014/main" id="{14979911-AE5C-4945-9C7B-97CFA2FA7FC5}"/>
            </a:ext>
          </a:extLst>
        </xdr:cNvPr>
        <xdr:cNvPicPr>
          <a:picLocks noChangeAspect="1"/>
        </xdr:cNvPicPr>
      </xdr:nvPicPr>
      <xdr:blipFill rotWithShape="1">
        <a:blip xmlns:r="http://schemas.openxmlformats.org/officeDocument/2006/relationships" r:embed="rId242" cstate="screen">
          <a:extLst>
            <a:ext uri="{28A0092B-C50C-407E-A947-70E740481C1C}">
              <a14:useLocalDpi xmlns:a14="http://schemas.microsoft.com/office/drawing/2010/main"/>
            </a:ext>
          </a:extLst>
        </a:blip>
        <a:srcRect/>
        <a:stretch/>
      </xdr:blipFill>
      <xdr:spPr>
        <a:xfrm>
          <a:off x="1045030" y="190195200"/>
          <a:ext cx="1240971" cy="947056"/>
        </a:xfrm>
        <a:prstGeom prst="rect">
          <a:avLst/>
        </a:prstGeom>
      </xdr:spPr>
    </xdr:pic>
    <xdr:clientData/>
  </xdr:twoCellAnchor>
  <xdr:twoCellAnchor>
    <xdr:from>
      <xdr:col>2</xdr:col>
      <xdr:colOff>54431</xdr:colOff>
      <xdr:row>212</xdr:row>
      <xdr:rowOff>10887</xdr:rowOff>
    </xdr:from>
    <xdr:to>
      <xdr:col>2</xdr:col>
      <xdr:colOff>1377043</xdr:colOff>
      <xdr:row>212</xdr:row>
      <xdr:rowOff>892628</xdr:rowOff>
    </xdr:to>
    <xdr:pic>
      <xdr:nvPicPr>
        <xdr:cNvPr id="422" name="Slika 421">
          <a:extLst>
            <a:ext uri="{FF2B5EF4-FFF2-40B4-BE49-F238E27FC236}">
              <a16:creationId xmlns:a16="http://schemas.microsoft.com/office/drawing/2014/main" id="{C7A73DB8-E639-BE50-6D1A-E2C54B7A08A4}"/>
            </a:ext>
          </a:extLst>
        </xdr:cNvPr>
        <xdr:cNvPicPr>
          <a:picLocks noChangeAspect="1"/>
        </xdr:cNvPicPr>
      </xdr:nvPicPr>
      <xdr:blipFill>
        <a:blip xmlns:r="http://schemas.openxmlformats.org/officeDocument/2006/relationships" r:embed="rId243" cstate="screen">
          <a:extLst>
            <a:ext uri="{28A0092B-C50C-407E-A947-70E740481C1C}">
              <a14:useLocalDpi xmlns:a14="http://schemas.microsoft.com/office/drawing/2010/main"/>
            </a:ext>
          </a:extLst>
        </a:blip>
        <a:stretch>
          <a:fillRect/>
        </a:stretch>
      </xdr:blipFill>
      <xdr:spPr>
        <a:xfrm>
          <a:off x="947060" y="192089316"/>
          <a:ext cx="1322612" cy="881741"/>
        </a:xfrm>
        <a:prstGeom prst="rect">
          <a:avLst/>
        </a:prstGeom>
      </xdr:spPr>
    </xdr:pic>
    <xdr:clientData/>
  </xdr:twoCellAnchor>
  <xdr:twoCellAnchor>
    <xdr:from>
      <xdr:col>2</xdr:col>
      <xdr:colOff>32658</xdr:colOff>
      <xdr:row>213</xdr:row>
      <xdr:rowOff>10886</xdr:rowOff>
    </xdr:from>
    <xdr:to>
      <xdr:col>2</xdr:col>
      <xdr:colOff>1355270</xdr:colOff>
      <xdr:row>213</xdr:row>
      <xdr:rowOff>892627</xdr:rowOff>
    </xdr:to>
    <xdr:pic>
      <xdr:nvPicPr>
        <xdr:cNvPr id="423" name="Slika 422">
          <a:extLst>
            <a:ext uri="{FF2B5EF4-FFF2-40B4-BE49-F238E27FC236}">
              <a16:creationId xmlns:a16="http://schemas.microsoft.com/office/drawing/2014/main" id="{09A74A3A-09EF-4697-8448-0647A3C01E36}"/>
            </a:ext>
          </a:extLst>
        </xdr:cNvPr>
        <xdr:cNvPicPr>
          <a:picLocks noChangeAspect="1"/>
        </xdr:cNvPicPr>
      </xdr:nvPicPr>
      <xdr:blipFill>
        <a:blip xmlns:r="http://schemas.openxmlformats.org/officeDocument/2006/relationships" r:embed="rId243" cstate="screen">
          <a:extLst>
            <a:ext uri="{28A0092B-C50C-407E-A947-70E740481C1C}">
              <a14:useLocalDpi xmlns:a14="http://schemas.microsoft.com/office/drawing/2010/main"/>
            </a:ext>
          </a:extLst>
        </a:blip>
        <a:stretch>
          <a:fillRect/>
        </a:stretch>
      </xdr:blipFill>
      <xdr:spPr>
        <a:xfrm>
          <a:off x="925287" y="193025486"/>
          <a:ext cx="1322612" cy="881741"/>
        </a:xfrm>
        <a:prstGeom prst="rect">
          <a:avLst/>
        </a:prstGeom>
      </xdr:spPr>
    </xdr:pic>
    <xdr:clientData/>
  </xdr:twoCellAnchor>
  <xdr:twoCellAnchor>
    <xdr:from>
      <xdr:col>2</xdr:col>
      <xdr:colOff>65316</xdr:colOff>
      <xdr:row>214</xdr:row>
      <xdr:rowOff>914400</xdr:rowOff>
    </xdr:from>
    <xdr:to>
      <xdr:col>2</xdr:col>
      <xdr:colOff>1469573</xdr:colOff>
      <xdr:row>215</xdr:row>
      <xdr:rowOff>914399</xdr:rowOff>
    </xdr:to>
    <xdr:pic>
      <xdr:nvPicPr>
        <xdr:cNvPr id="425" name="Slika 424">
          <a:extLst>
            <a:ext uri="{FF2B5EF4-FFF2-40B4-BE49-F238E27FC236}">
              <a16:creationId xmlns:a16="http://schemas.microsoft.com/office/drawing/2014/main" id="{E1EB2F4D-D565-EC23-1CB9-F5B7D6F9AA79}"/>
            </a:ext>
          </a:extLst>
        </xdr:cNvPr>
        <xdr:cNvPicPr>
          <a:picLocks noChangeAspect="1"/>
        </xdr:cNvPicPr>
      </xdr:nvPicPr>
      <xdr:blipFill>
        <a:blip xmlns:r="http://schemas.openxmlformats.org/officeDocument/2006/relationships" r:embed="rId244" cstate="screen">
          <a:extLst>
            <a:ext uri="{28A0092B-C50C-407E-A947-70E740481C1C}">
              <a14:useLocalDpi xmlns:a14="http://schemas.microsoft.com/office/drawing/2010/main"/>
            </a:ext>
          </a:extLst>
        </a:blip>
        <a:stretch>
          <a:fillRect/>
        </a:stretch>
      </xdr:blipFill>
      <xdr:spPr>
        <a:xfrm>
          <a:off x="957945" y="194865171"/>
          <a:ext cx="1404257" cy="936171"/>
        </a:xfrm>
        <a:prstGeom prst="rect">
          <a:avLst/>
        </a:prstGeom>
      </xdr:spPr>
    </xdr:pic>
    <xdr:clientData/>
  </xdr:twoCellAnchor>
  <xdr:twoCellAnchor>
    <xdr:from>
      <xdr:col>2</xdr:col>
      <xdr:colOff>87088</xdr:colOff>
      <xdr:row>216</xdr:row>
      <xdr:rowOff>0</xdr:rowOff>
    </xdr:from>
    <xdr:to>
      <xdr:col>2</xdr:col>
      <xdr:colOff>1491345</xdr:colOff>
      <xdr:row>217</xdr:row>
      <xdr:rowOff>-1</xdr:rowOff>
    </xdr:to>
    <xdr:pic>
      <xdr:nvPicPr>
        <xdr:cNvPr id="426" name="Slika 425">
          <a:extLst>
            <a:ext uri="{FF2B5EF4-FFF2-40B4-BE49-F238E27FC236}">
              <a16:creationId xmlns:a16="http://schemas.microsoft.com/office/drawing/2014/main" id="{927A19F9-DA70-41D7-BB7A-255745023869}"/>
            </a:ext>
          </a:extLst>
        </xdr:cNvPr>
        <xdr:cNvPicPr>
          <a:picLocks noChangeAspect="1"/>
        </xdr:cNvPicPr>
      </xdr:nvPicPr>
      <xdr:blipFill>
        <a:blip xmlns:r="http://schemas.openxmlformats.org/officeDocument/2006/relationships" r:embed="rId244" cstate="screen">
          <a:extLst>
            <a:ext uri="{28A0092B-C50C-407E-A947-70E740481C1C}">
              <a14:useLocalDpi xmlns:a14="http://schemas.microsoft.com/office/drawing/2010/main"/>
            </a:ext>
          </a:extLst>
        </a:blip>
        <a:stretch>
          <a:fillRect/>
        </a:stretch>
      </xdr:blipFill>
      <xdr:spPr>
        <a:xfrm>
          <a:off x="979717" y="195823114"/>
          <a:ext cx="1404257" cy="936171"/>
        </a:xfrm>
        <a:prstGeom prst="rect">
          <a:avLst/>
        </a:prstGeom>
      </xdr:spPr>
    </xdr:pic>
    <xdr:clientData/>
  </xdr:twoCellAnchor>
  <xdr:twoCellAnchor>
    <xdr:from>
      <xdr:col>2</xdr:col>
      <xdr:colOff>108857</xdr:colOff>
      <xdr:row>218</xdr:row>
      <xdr:rowOff>10882</xdr:rowOff>
    </xdr:from>
    <xdr:to>
      <xdr:col>2</xdr:col>
      <xdr:colOff>1447803</xdr:colOff>
      <xdr:row>218</xdr:row>
      <xdr:rowOff>903513</xdr:rowOff>
    </xdr:to>
    <xdr:pic>
      <xdr:nvPicPr>
        <xdr:cNvPr id="428" name="Slika 427">
          <a:extLst>
            <a:ext uri="{FF2B5EF4-FFF2-40B4-BE49-F238E27FC236}">
              <a16:creationId xmlns:a16="http://schemas.microsoft.com/office/drawing/2014/main" id="{E5DCB2E8-B023-D7EE-8E2F-BE4A744E4A53}"/>
            </a:ext>
          </a:extLst>
        </xdr:cNvPr>
        <xdr:cNvPicPr>
          <a:picLocks noChangeAspect="1"/>
        </xdr:cNvPicPr>
      </xdr:nvPicPr>
      <xdr:blipFill>
        <a:blip xmlns:r="http://schemas.openxmlformats.org/officeDocument/2006/relationships" r:embed="rId245" cstate="screen">
          <a:extLst>
            <a:ext uri="{28A0092B-C50C-407E-A947-70E740481C1C}">
              <a14:useLocalDpi xmlns:a14="http://schemas.microsoft.com/office/drawing/2010/main"/>
            </a:ext>
          </a:extLst>
        </a:blip>
        <a:stretch>
          <a:fillRect/>
        </a:stretch>
      </xdr:blipFill>
      <xdr:spPr>
        <a:xfrm>
          <a:off x="1001486" y="197706339"/>
          <a:ext cx="1338946" cy="892631"/>
        </a:xfrm>
        <a:prstGeom prst="rect">
          <a:avLst/>
        </a:prstGeom>
      </xdr:spPr>
    </xdr:pic>
    <xdr:clientData/>
  </xdr:twoCellAnchor>
  <xdr:twoCellAnchor>
    <xdr:from>
      <xdr:col>2</xdr:col>
      <xdr:colOff>97969</xdr:colOff>
      <xdr:row>219</xdr:row>
      <xdr:rowOff>29026</xdr:rowOff>
    </xdr:from>
    <xdr:to>
      <xdr:col>2</xdr:col>
      <xdr:colOff>1458686</xdr:colOff>
      <xdr:row>220</xdr:row>
      <xdr:rowOff>0</xdr:rowOff>
    </xdr:to>
    <xdr:pic>
      <xdr:nvPicPr>
        <xdr:cNvPr id="429" name="Slika 428">
          <a:extLst>
            <a:ext uri="{FF2B5EF4-FFF2-40B4-BE49-F238E27FC236}">
              <a16:creationId xmlns:a16="http://schemas.microsoft.com/office/drawing/2014/main" id="{F579DEA0-3517-4D06-8D06-D552FDD725BB}"/>
            </a:ext>
          </a:extLst>
        </xdr:cNvPr>
        <xdr:cNvPicPr>
          <a:picLocks noChangeAspect="1"/>
        </xdr:cNvPicPr>
      </xdr:nvPicPr>
      <xdr:blipFill>
        <a:blip xmlns:r="http://schemas.openxmlformats.org/officeDocument/2006/relationships" r:embed="rId246" cstate="screen">
          <a:extLst>
            <a:ext uri="{28A0092B-C50C-407E-A947-70E740481C1C}">
              <a14:useLocalDpi xmlns:a14="http://schemas.microsoft.com/office/drawing/2010/main"/>
            </a:ext>
          </a:extLst>
        </a:blip>
        <a:stretch>
          <a:fillRect/>
        </a:stretch>
      </xdr:blipFill>
      <xdr:spPr>
        <a:xfrm>
          <a:off x="990598" y="198660655"/>
          <a:ext cx="1360717" cy="907145"/>
        </a:xfrm>
        <a:prstGeom prst="rect">
          <a:avLst/>
        </a:prstGeom>
      </xdr:spPr>
    </xdr:pic>
    <xdr:clientData/>
  </xdr:twoCellAnchor>
  <xdr:twoCellAnchor>
    <xdr:from>
      <xdr:col>2</xdr:col>
      <xdr:colOff>32658</xdr:colOff>
      <xdr:row>221</xdr:row>
      <xdr:rowOff>87083</xdr:rowOff>
    </xdr:from>
    <xdr:to>
      <xdr:col>2</xdr:col>
      <xdr:colOff>1510764</xdr:colOff>
      <xdr:row>221</xdr:row>
      <xdr:rowOff>892626</xdr:rowOff>
    </xdr:to>
    <xdr:pic>
      <xdr:nvPicPr>
        <xdr:cNvPr id="431" name="Slika 430">
          <a:extLst>
            <a:ext uri="{FF2B5EF4-FFF2-40B4-BE49-F238E27FC236}">
              <a16:creationId xmlns:a16="http://schemas.microsoft.com/office/drawing/2014/main" id="{00482CEC-7C38-7D67-9860-D371D85CB76B}"/>
            </a:ext>
          </a:extLst>
        </xdr:cNvPr>
        <xdr:cNvPicPr>
          <a:picLocks noChangeAspect="1"/>
        </xdr:cNvPicPr>
      </xdr:nvPicPr>
      <xdr:blipFill rotWithShape="1">
        <a:blip xmlns:r="http://schemas.openxmlformats.org/officeDocument/2006/relationships" r:embed="rId247" cstate="screen">
          <a:extLst>
            <a:ext uri="{28A0092B-C50C-407E-A947-70E740481C1C}">
              <a14:useLocalDpi xmlns:a14="http://schemas.microsoft.com/office/drawing/2010/main"/>
            </a:ext>
          </a:extLst>
        </a:blip>
        <a:srcRect/>
        <a:stretch/>
      </xdr:blipFill>
      <xdr:spPr>
        <a:xfrm>
          <a:off x="925287" y="200591054"/>
          <a:ext cx="1478106" cy="805543"/>
        </a:xfrm>
        <a:prstGeom prst="rect">
          <a:avLst/>
        </a:prstGeom>
      </xdr:spPr>
    </xdr:pic>
    <xdr:clientData/>
  </xdr:twoCellAnchor>
  <xdr:twoCellAnchor>
    <xdr:from>
      <xdr:col>2</xdr:col>
      <xdr:colOff>0</xdr:colOff>
      <xdr:row>222</xdr:row>
      <xdr:rowOff>43544</xdr:rowOff>
    </xdr:from>
    <xdr:to>
      <xdr:col>2</xdr:col>
      <xdr:colOff>1478106</xdr:colOff>
      <xdr:row>222</xdr:row>
      <xdr:rowOff>849087</xdr:rowOff>
    </xdr:to>
    <xdr:pic>
      <xdr:nvPicPr>
        <xdr:cNvPr id="432" name="Slika 431">
          <a:extLst>
            <a:ext uri="{FF2B5EF4-FFF2-40B4-BE49-F238E27FC236}">
              <a16:creationId xmlns:a16="http://schemas.microsoft.com/office/drawing/2014/main" id="{29049222-8ABD-46B9-8F46-EBE116BF79C2}"/>
            </a:ext>
          </a:extLst>
        </xdr:cNvPr>
        <xdr:cNvPicPr>
          <a:picLocks noChangeAspect="1"/>
        </xdr:cNvPicPr>
      </xdr:nvPicPr>
      <xdr:blipFill rotWithShape="1">
        <a:blip xmlns:r="http://schemas.openxmlformats.org/officeDocument/2006/relationships" r:embed="rId247" cstate="screen">
          <a:extLst>
            <a:ext uri="{28A0092B-C50C-407E-A947-70E740481C1C}">
              <a14:useLocalDpi xmlns:a14="http://schemas.microsoft.com/office/drawing/2010/main"/>
            </a:ext>
          </a:extLst>
        </a:blip>
        <a:srcRect/>
        <a:stretch/>
      </xdr:blipFill>
      <xdr:spPr>
        <a:xfrm>
          <a:off x="892629" y="201483687"/>
          <a:ext cx="1478106" cy="805543"/>
        </a:xfrm>
        <a:prstGeom prst="rect">
          <a:avLst/>
        </a:prstGeom>
      </xdr:spPr>
    </xdr:pic>
    <xdr:clientData/>
  </xdr:twoCellAnchor>
  <xdr:twoCellAnchor>
    <xdr:from>
      <xdr:col>2</xdr:col>
      <xdr:colOff>10886</xdr:colOff>
      <xdr:row>224</xdr:row>
      <xdr:rowOff>87083</xdr:rowOff>
    </xdr:from>
    <xdr:to>
      <xdr:col>2</xdr:col>
      <xdr:colOff>1491713</xdr:colOff>
      <xdr:row>224</xdr:row>
      <xdr:rowOff>827313</xdr:rowOff>
    </xdr:to>
    <xdr:pic>
      <xdr:nvPicPr>
        <xdr:cNvPr id="434" name="Slika 433">
          <a:extLst>
            <a:ext uri="{FF2B5EF4-FFF2-40B4-BE49-F238E27FC236}">
              <a16:creationId xmlns:a16="http://schemas.microsoft.com/office/drawing/2014/main" id="{7CEC2ED6-8347-4A3F-FC8A-79B9BC8B321D}"/>
            </a:ext>
          </a:extLst>
        </xdr:cNvPr>
        <xdr:cNvPicPr>
          <a:picLocks noChangeAspect="1"/>
        </xdr:cNvPicPr>
      </xdr:nvPicPr>
      <xdr:blipFill rotWithShape="1">
        <a:blip xmlns:r="http://schemas.openxmlformats.org/officeDocument/2006/relationships" r:embed="rId248" cstate="screen">
          <a:extLst>
            <a:ext uri="{28A0092B-C50C-407E-A947-70E740481C1C}">
              <a14:useLocalDpi xmlns:a14="http://schemas.microsoft.com/office/drawing/2010/main"/>
            </a:ext>
          </a:extLst>
        </a:blip>
        <a:srcRect/>
        <a:stretch/>
      </xdr:blipFill>
      <xdr:spPr>
        <a:xfrm>
          <a:off x="903515" y="203399569"/>
          <a:ext cx="1480827" cy="740230"/>
        </a:xfrm>
        <a:prstGeom prst="rect">
          <a:avLst/>
        </a:prstGeom>
      </xdr:spPr>
    </xdr:pic>
    <xdr:clientData/>
  </xdr:twoCellAnchor>
  <xdr:twoCellAnchor>
    <xdr:from>
      <xdr:col>2</xdr:col>
      <xdr:colOff>32658</xdr:colOff>
      <xdr:row>225</xdr:row>
      <xdr:rowOff>43544</xdr:rowOff>
    </xdr:from>
    <xdr:to>
      <xdr:col>2</xdr:col>
      <xdr:colOff>1513485</xdr:colOff>
      <xdr:row>225</xdr:row>
      <xdr:rowOff>783774</xdr:rowOff>
    </xdr:to>
    <xdr:pic>
      <xdr:nvPicPr>
        <xdr:cNvPr id="435" name="Slika 434">
          <a:extLst>
            <a:ext uri="{FF2B5EF4-FFF2-40B4-BE49-F238E27FC236}">
              <a16:creationId xmlns:a16="http://schemas.microsoft.com/office/drawing/2014/main" id="{C3A65E5E-20A6-4853-9641-A23A89B270CE}"/>
            </a:ext>
          </a:extLst>
        </xdr:cNvPr>
        <xdr:cNvPicPr>
          <a:picLocks noChangeAspect="1"/>
        </xdr:cNvPicPr>
      </xdr:nvPicPr>
      <xdr:blipFill rotWithShape="1">
        <a:blip xmlns:r="http://schemas.openxmlformats.org/officeDocument/2006/relationships" r:embed="rId248" cstate="screen">
          <a:extLst>
            <a:ext uri="{28A0092B-C50C-407E-A947-70E740481C1C}">
              <a14:useLocalDpi xmlns:a14="http://schemas.microsoft.com/office/drawing/2010/main"/>
            </a:ext>
          </a:extLst>
        </a:blip>
        <a:srcRect/>
        <a:stretch/>
      </xdr:blipFill>
      <xdr:spPr>
        <a:xfrm>
          <a:off x="925287" y="204292201"/>
          <a:ext cx="1480827" cy="740230"/>
        </a:xfrm>
        <a:prstGeom prst="rect">
          <a:avLst/>
        </a:prstGeom>
      </xdr:spPr>
    </xdr:pic>
    <xdr:clientData/>
  </xdr:twoCellAnchor>
  <xdr:twoCellAnchor>
    <xdr:from>
      <xdr:col>2</xdr:col>
      <xdr:colOff>54431</xdr:colOff>
      <xdr:row>227</xdr:row>
      <xdr:rowOff>108855</xdr:rowOff>
    </xdr:from>
    <xdr:to>
      <xdr:col>2</xdr:col>
      <xdr:colOff>1463417</xdr:colOff>
      <xdr:row>227</xdr:row>
      <xdr:rowOff>849083</xdr:rowOff>
    </xdr:to>
    <xdr:pic>
      <xdr:nvPicPr>
        <xdr:cNvPr id="437" name="Slika 436">
          <a:extLst>
            <a:ext uri="{FF2B5EF4-FFF2-40B4-BE49-F238E27FC236}">
              <a16:creationId xmlns:a16="http://schemas.microsoft.com/office/drawing/2014/main" id="{01128C70-BBF7-FDFF-EADC-57DF0B04933F}"/>
            </a:ext>
          </a:extLst>
        </xdr:cNvPr>
        <xdr:cNvPicPr>
          <a:picLocks noChangeAspect="1"/>
        </xdr:cNvPicPr>
      </xdr:nvPicPr>
      <xdr:blipFill rotWithShape="1">
        <a:blip xmlns:r="http://schemas.openxmlformats.org/officeDocument/2006/relationships" r:embed="rId249" cstate="screen">
          <a:extLst>
            <a:ext uri="{28A0092B-C50C-407E-A947-70E740481C1C}">
              <a14:useLocalDpi xmlns:a14="http://schemas.microsoft.com/office/drawing/2010/main"/>
            </a:ext>
          </a:extLst>
        </a:blip>
        <a:srcRect/>
        <a:stretch/>
      </xdr:blipFill>
      <xdr:spPr>
        <a:xfrm>
          <a:off x="947060" y="206229855"/>
          <a:ext cx="1408986" cy="740228"/>
        </a:xfrm>
        <a:prstGeom prst="rect">
          <a:avLst/>
        </a:prstGeom>
      </xdr:spPr>
    </xdr:pic>
    <xdr:clientData/>
  </xdr:twoCellAnchor>
  <xdr:twoCellAnchor>
    <xdr:from>
      <xdr:col>2</xdr:col>
      <xdr:colOff>65316</xdr:colOff>
      <xdr:row>228</xdr:row>
      <xdr:rowOff>76202</xdr:rowOff>
    </xdr:from>
    <xdr:to>
      <xdr:col>2</xdr:col>
      <xdr:colOff>1474302</xdr:colOff>
      <xdr:row>228</xdr:row>
      <xdr:rowOff>816430</xdr:rowOff>
    </xdr:to>
    <xdr:pic>
      <xdr:nvPicPr>
        <xdr:cNvPr id="440" name="Slika 439">
          <a:extLst>
            <a:ext uri="{FF2B5EF4-FFF2-40B4-BE49-F238E27FC236}">
              <a16:creationId xmlns:a16="http://schemas.microsoft.com/office/drawing/2014/main" id="{6CE794D1-C1E8-4691-A0DB-12159A11579D}"/>
            </a:ext>
          </a:extLst>
        </xdr:cNvPr>
        <xdr:cNvPicPr>
          <a:picLocks noChangeAspect="1"/>
        </xdr:cNvPicPr>
      </xdr:nvPicPr>
      <xdr:blipFill rotWithShape="1">
        <a:blip xmlns:r="http://schemas.openxmlformats.org/officeDocument/2006/relationships" r:embed="rId249" cstate="screen">
          <a:extLst>
            <a:ext uri="{28A0092B-C50C-407E-A947-70E740481C1C}">
              <a14:useLocalDpi xmlns:a14="http://schemas.microsoft.com/office/drawing/2010/main"/>
            </a:ext>
          </a:extLst>
        </a:blip>
        <a:srcRect/>
        <a:stretch/>
      </xdr:blipFill>
      <xdr:spPr>
        <a:xfrm>
          <a:off x="957945" y="207133373"/>
          <a:ext cx="1408986" cy="740228"/>
        </a:xfrm>
        <a:prstGeom prst="rect">
          <a:avLst/>
        </a:prstGeom>
      </xdr:spPr>
    </xdr:pic>
    <xdr:clientData/>
  </xdr:twoCellAnchor>
  <xdr:twoCellAnchor>
    <xdr:from>
      <xdr:col>2</xdr:col>
      <xdr:colOff>0</xdr:colOff>
      <xdr:row>230</xdr:row>
      <xdr:rowOff>76197</xdr:rowOff>
    </xdr:from>
    <xdr:to>
      <xdr:col>2</xdr:col>
      <xdr:colOff>1513114</xdr:colOff>
      <xdr:row>230</xdr:row>
      <xdr:rowOff>879672</xdr:rowOff>
    </xdr:to>
    <xdr:pic>
      <xdr:nvPicPr>
        <xdr:cNvPr id="442" name="Slika 441">
          <a:extLst>
            <a:ext uri="{FF2B5EF4-FFF2-40B4-BE49-F238E27FC236}">
              <a16:creationId xmlns:a16="http://schemas.microsoft.com/office/drawing/2014/main" id="{25CC80C2-82DC-E8C4-B8DB-AF10B8B252CA}"/>
            </a:ext>
          </a:extLst>
        </xdr:cNvPr>
        <xdr:cNvPicPr>
          <a:picLocks noChangeAspect="1"/>
        </xdr:cNvPicPr>
      </xdr:nvPicPr>
      <xdr:blipFill rotWithShape="1">
        <a:blip xmlns:r="http://schemas.openxmlformats.org/officeDocument/2006/relationships" r:embed="rId250" cstate="screen">
          <a:extLst>
            <a:ext uri="{28A0092B-C50C-407E-A947-70E740481C1C}">
              <a14:useLocalDpi xmlns:a14="http://schemas.microsoft.com/office/drawing/2010/main"/>
            </a:ext>
          </a:extLst>
        </a:blip>
        <a:srcRect/>
        <a:stretch/>
      </xdr:blipFill>
      <xdr:spPr>
        <a:xfrm>
          <a:off x="892629" y="209005711"/>
          <a:ext cx="1513114" cy="803475"/>
        </a:xfrm>
        <a:prstGeom prst="rect">
          <a:avLst/>
        </a:prstGeom>
      </xdr:spPr>
    </xdr:pic>
    <xdr:clientData/>
  </xdr:twoCellAnchor>
  <xdr:twoCellAnchor>
    <xdr:from>
      <xdr:col>1</xdr:col>
      <xdr:colOff>261257</xdr:colOff>
      <xdr:row>231</xdr:row>
      <xdr:rowOff>43544</xdr:rowOff>
    </xdr:from>
    <xdr:to>
      <xdr:col>2</xdr:col>
      <xdr:colOff>1502228</xdr:colOff>
      <xdr:row>231</xdr:row>
      <xdr:rowOff>847019</xdr:rowOff>
    </xdr:to>
    <xdr:pic>
      <xdr:nvPicPr>
        <xdr:cNvPr id="443" name="Slika 442">
          <a:extLst>
            <a:ext uri="{FF2B5EF4-FFF2-40B4-BE49-F238E27FC236}">
              <a16:creationId xmlns:a16="http://schemas.microsoft.com/office/drawing/2014/main" id="{70CE6C5B-D199-41B3-A6A3-2997D0BFC918}"/>
            </a:ext>
          </a:extLst>
        </xdr:cNvPr>
        <xdr:cNvPicPr>
          <a:picLocks noChangeAspect="1"/>
        </xdr:cNvPicPr>
      </xdr:nvPicPr>
      <xdr:blipFill rotWithShape="1">
        <a:blip xmlns:r="http://schemas.openxmlformats.org/officeDocument/2006/relationships" r:embed="rId250" cstate="screen">
          <a:extLst>
            <a:ext uri="{28A0092B-C50C-407E-A947-70E740481C1C}">
              <a14:useLocalDpi xmlns:a14="http://schemas.microsoft.com/office/drawing/2010/main"/>
            </a:ext>
          </a:extLst>
        </a:blip>
        <a:srcRect/>
        <a:stretch/>
      </xdr:blipFill>
      <xdr:spPr>
        <a:xfrm>
          <a:off x="881743" y="209909230"/>
          <a:ext cx="1513114" cy="803475"/>
        </a:xfrm>
        <a:prstGeom prst="rect">
          <a:avLst/>
        </a:prstGeom>
      </xdr:spPr>
    </xdr:pic>
    <xdr:clientData/>
  </xdr:twoCellAnchor>
  <xdr:twoCellAnchor>
    <xdr:from>
      <xdr:col>2</xdr:col>
      <xdr:colOff>1</xdr:colOff>
      <xdr:row>233</xdr:row>
      <xdr:rowOff>87080</xdr:rowOff>
    </xdr:from>
    <xdr:to>
      <xdr:col>2</xdr:col>
      <xdr:colOff>1548001</xdr:colOff>
      <xdr:row>233</xdr:row>
      <xdr:rowOff>849081</xdr:rowOff>
    </xdr:to>
    <xdr:pic>
      <xdr:nvPicPr>
        <xdr:cNvPr id="445" name="Slika 444">
          <a:extLst>
            <a:ext uri="{FF2B5EF4-FFF2-40B4-BE49-F238E27FC236}">
              <a16:creationId xmlns:a16="http://schemas.microsoft.com/office/drawing/2014/main" id="{517B9C48-F8EF-E9E2-851F-17A16EB47831}"/>
            </a:ext>
          </a:extLst>
        </xdr:cNvPr>
        <xdr:cNvPicPr>
          <a:picLocks noChangeAspect="1"/>
        </xdr:cNvPicPr>
      </xdr:nvPicPr>
      <xdr:blipFill rotWithShape="1">
        <a:blip xmlns:r="http://schemas.openxmlformats.org/officeDocument/2006/relationships" r:embed="rId251" cstate="screen">
          <a:extLst>
            <a:ext uri="{28A0092B-C50C-407E-A947-70E740481C1C}">
              <a14:useLocalDpi xmlns:a14="http://schemas.microsoft.com/office/drawing/2010/main"/>
            </a:ext>
          </a:extLst>
        </a:blip>
        <a:srcRect/>
        <a:stretch/>
      </xdr:blipFill>
      <xdr:spPr>
        <a:xfrm>
          <a:off x="892630" y="211825109"/>
          <a:ext cx="1548000" cy="762001"/>
        </a:xfrm>
        <a:prstGeom prst="rect">
          <a:avLst/>
        </a:prstGeom>
      </xdr:spPr>
    </xdr:pic>
    <xdr:clientData/>
  </xdr:twoCellAnchor>
  <xdr:twoCellAnchor>
    <xdr:from>
      <xdr:col>2</xdr:col>
      <xdr:colOff>0</xdr:colOff>
      <xdr:row>234</xdr:row>
      <xdr:rowOff>87088</xdr:rowOff>
    </xdr:from>
    <xdr:to>
      <xdr:col>2</xdr:col>
      <xdr:colOff>1548000</xdr:colOff>
      <xdr:row>234</xdr:row>
      <xdr:rowOff>849089</xdr:rowOff>
    </xdr:to>
    <xdr:pic>
      <xdr:nvPicPr>
        <xdr:cNvPr id="446" name="Slika 445">
          <a:extLst>
            <a:ext uri="{FF2B5EF4-FFF2-40B4-BE49-F238E27FC236}">
              <a16:creationId xmlns:a16="http://schemas.microsoft.com/office/drawing/2014/main" id="{0FA42244-B3EB-44FE-8491-F40514597FB3}"/>
            </a:ext>
          </a:extLst>
        </xdr:cNvPr>
        <xdr:cNvPicPr>
          <a:picLocks noChangeAspect="1"/>
        </xdr:cNvPicPr>
      </xdr:nvPicPr>
      <xdr:blipFill rotWithShape="1">
        <a:blip xmlns:r="http://schemas.openxmlformats.org/officeDocument/2006/relationships" r:embed="rId251" cstate="screen">
          <a:extLst>
            <a:ext uri="{28A0092B-C50C-407E-A947-70E740481C1C}">
              <a14:useLocalDpi xmlns:a14="http://schemas.microsoft.com/office/drawing/2010/main"/>
            </a:ext>
          </a:extLst>
        </a:blip>
        <a:srcRect/>
        <a:stretch/>
      </xdr:blipFill>
      <xdr:spPr>
        <a:xfrm>
          <a:off x="892629" y="212761288"/>
          <a:ext cx="1548000" cy="762001"/>
        </a:xfrm>
        <a:prstGeom prst="rect">
          <a:avLst/>
        </a:prstGeom>
      </xdr:spPr>
    </xdr:pic>
    <xdr:clientData/>
  </xdr:twoCellAnchor>
  <xdr:twoCellAnchor>
    <xdr:from>
      <xdr:col>2</xdr:col>
      <xdr:colOff>32658</xdr:colOff>
      <xdr:row>481</xdr:row>
      <xdr:rowOff>119745</xdr:rowOff>
    </xdr:from>
    <xdr:to>
      <xdr:col>2</xdr:col>
      <xdr:colOff>1502451</xdr:colOff>
      <xdr:row>481</xdr:row>
      <xdr:rowOff>859973</xdr:rowOff>
    </xdr:to>
    <xdr:pic>
      <xdr:nvPicPr>
        <xdr:cNvPr id="448" name="Slika 447">
          <a:extLst>
            <a:ext uri="{FF2B5EF4-FFF2-40B4-BE49-F238E27FC236}">
              <a16:creationId xmlns:a16="http://schemas.microsoft.com/office/drawing/2014/main" id="{8301DAEC-AEB7-D0B6-6FDE-695E941ABE9E}"/>
            </a:ext>
          </a:extLst>
        </xdr:cNvPr>
        <xdr:cNvPicPr>
          <a:picLocks noChangeAspect="1"/>
        </xdr:cNvPicPr>
      </xdr:nvPicPr>
      <xdr:blipFill rotWithShape="1">
        <a:blip xmlns:r="http://schemas.openxmlformats.org/officeDocument/2006/relationships" r:embed="rId252" cstate="screen">
          <a:extLst>
            <a:ext uri="{28A0092B-C50C-407E-A947-70E740481C1C}">
              <a14:useLocalDpi xmlns:a14="http://schemas.microsoft.com/office/drawing/2010/main"/>
            </a:ext>
          </a:extLst>
        </a:blip>
        <a:srcRect/>
        <a:stretch/>
      </xdr:blipFill>
      <xdr:spPr>
        <a:xfrm>
          <a:off x="925287" y="440631945"/>
          <a:ext cx="1469793" cy="740228"/>
        </a:xfrm>
        <a:prstGeom prst="rect">
          <a:avLst/>
        </a:prstGeom>
      </xdr:spPr>
    </xdr:pic>
    <xdr:clientData/>
  </xdr:twoCellAnchor>
  <xdr:twoCellAnchor>
    <xdr:from>
      <xdr:col>2</xdr:col>
      <xdr:colOff>21772</xdr:colOff>
      <xdr:row>482</xdr:row>
      <xdr:rowOff>119746</xdr:rowOff>
    </xdr:from>
    <xdr:to>
      <xdr:col>2</xdr:col>
      <xdr:colOff>1491565</xdr:colOff>
      <xdr:row>482</xdr:row>
      <xdr:rowOff>859974</xdr:rowOff>
    </xdr:to>
    <xdr:pic>
      <xdr:nvPicPr>
        <xdr:cNvPr id="449" name="Slika 448">
          <a:extLst>
            <a:ext uri="{FF2B5EF4-FFF2-40B4-BE49-F238E27FC236}">
              <a16:creationId xmlns:a16="http://schemas.microsoft.com/office/drawing/2014/main" id="{D5022248-1F5C-42F5-81BC-2EC1820249B1}"/>
            </a:ext>
          </a:extLst>
        </xdr:cNvPr>
        <xdr:cNvPicPr>
          <a:picLocks noChangeAspect="1"/>
        </xdr:cNvPicPr>
      </xdr:nvPicPr>
      <xdr:blipFill rotWithShape="1">
        <a:blip xmlns:r="http://schemas.openxmlformats.org/officeDocument/2006/relationships" r:embed="rId252" cstate="screen">
          <a:extLst>
            <a:ext uri="{28A0092B-C50C-407E-A947-70E740481C1C}">
              <a14:useLocalDpi xmlns:a14="http://schemas.microsoft.com/office/drawing/2010/main"/>
            </a:ext>
          </a:extLst>
        </a:blip>
        <a:srcRect/>
        <a:stretch/>
      </xdr:blipFill>
      <xdr:spPr>
        <a:xfrm>
          <a:off x="914401" y="441568117"/>
          <a:ext cx="1469793" cy="740228"/>
        </a:xfrm>
        <a:prstGeom prst="rect">
          <a:avLst/>
        </a:prstGeom>
      </xdr:spPr>
    </xdr:pic>
    <xdr:clientData/>
  </xdr:twoCellAnchor>
  <xdr:twoCellAnchor>
    <xdr:from>
      <xdr:col>2</xdr:col>
      <xdr:colOff>54430</xdr:colOff>
      <xdr:row>484</xdr:row>
      <xdr:rowOff>43539</xdr:rowOff>
    </xdr:from>
    <xdr:to>
      <xdr:col>2</xdr:col>
      <xdr:colOff>1480458</xdr:colOff>
      <xdr:row>484</xdr:row>
      <xdr:rowOff>809849</xdr:rowOff>
    </xdr:to>
    <xdr:pic>
      <xdr:nvPicPr>
        <xdr:cNvPr id="451" name="Slika 450">
          <a:extLst>
            <a:ext uri="{FF2B5EF4-FFF2-40B4-BE49-F238E27FC236}">
              <a16:creationId xmlns:a16="http://schemas.microsoft.com/office/drawing/2014/main" id="{5431F8E0-8269-0DD8-EC26-28E542C30650}"/>
            </a:ext>
          </a:extLst>
        </xdr:cNvPr>
        <xdr:cNvPicPr>
          <a:picLocks noChangeAspect="1"/>
        </xdr:cNvPicPr>
      </xdr:nvPicPr>
      <xdr:blipFill rotWithShape="1">
        <a:blip xmlns:r="http://schemas.openxmlformats.org/officeDocument/2006/relationships" r:embed="rId253" cstate="screen">
          <a:extLst>
            <a:ext uri="{28A0092B-C50C-407E-A947-70E740481C1C}">
              <a14:useLocalDpi xmlns:a14="http://schemas.microsoft.com/office/drawing/2010/main"/>
            </a:ext>
          </a:extLst>
        </a:blip>
        <a:srcRect/>
        <a:stretch/>
      </xdr:blipFill>
      <xdr:spPr>
        <a:xfrm>
          <a:off x="947059" y="443364253"/>
          <a:ext cx="1426028" cy="766310"/>
        </a:xfrm>
        <a:prstGeom prst="rect">
          <a:avLst/>
        </a:prstGeom>
      </xdr:spPr>
    </xdr:pic>
    <xdr:clientData/>
  </xdr:twoCellAnchor>
  <xdr:twoCellAnchor>
    <xdr:from>
      <xdr:col>2</xdr:col>
      <xdr:colOff>113687</xdr:colOff>
      <xdr:row>485</xdr:row>
      <xdr:rowOff>21772</xdr:rowOff>
    </xdr:from>
    <xdr:to>
      <xdr:col>2</xdr:col>
      <xdr:colOff>1511435</xdr:colOff>
      <xdr:row>485</xdr:row>
      <xdr:rowOff>772885</xdr:rowOff>
    </xdr:to>
    <xdr:pic>
      <xdr:nvPicPr>
        <xdr:cNvPr id="452" name="Slika 451">
          <a:extLst>
            <a:ext uri="{FF2B5EF4-FFF2-40B4-BE49-F238E27FC236}">
              <a16:creationId xmlns:a16="http://schemas.microsoft.com/office/drawing/2014/main" id="{CCADAC67-CA6F-4F79-AF0F-CC31D1B096F6}"/>
            </a:ext>
          </a:extLst>
        </xdr:cNvPr>
        <xdr:cNvPicPr>
          <a:picLocks noChangeAspect="1"/>
        </xdr:cNvPicPr>
      </xdr:nvPicPr>
      <xdr:blipFill rotWithShape="1">
        <a:blip xmlns:r="http://schemas.openxmlformats.org/officeDocument/2006/relationships" r:embed="rId254" cstate="screen">
          <a:extLst>
            <a:ext uri="{28A0092B-C50C-407E-A947-70E740481C1C}">
              <a14:useLocalDpi xmlns:a14="http://schemas.microsoft.com/office/drawing/2010/main"/>
            </a:ext>
          </a:extLst>
        </a:blip>
        <a:srcRect/>
        <a:stretch/>
      </xdr:blipFill>
      <xdr:spPr>
        <a:xfrm>
          <a:off x="1006316" y="444278658"/>
          <a:ext cx="1397748" cy="751113"/>
        </a:xfrm>
        <a:prstGeom prst="rect">
          <a:avLst/>
        </a:prstGeom>
      </xdr:spPr>
    </xdr:pic>
    <xdr:clientData/>
  </xdr:twoCellAnchor>
  <xdr:twoCellAnchor>
    <xdr:from>
      <xdr:col>2</xdr:col>
      <xdr:colOff>21772</xdr:colOff>
      <xdr:row>487</xdr:row>
      <xdr:rowOff>54424</xdr:rowOff>
    </xdr:from>
    <xdr:to>
      <xdr:col>2</xdr:col>
      <xdr:colOff>1477894</xdr:colOff>
      <xdr:row>487</xdr:row>
      <xdr:rowOff>849082</xdr:rowOff>
    </xdr:to>
    <xdr:pic>
      <xdr:nvPicPr>
        <xdr:cNvPr id="454" name="Slika 453">
          <a:extLst>
            <a:ext uri="{FF2B5EF4-FFF2-40B4-BE49-F238E27FC236}">
              <a16:creationId xmlns:a16="http://schemas.microsoft.com/office/drawing/2014/main" id="{5EDDD0E1-0DC3-65DB-7A84-AF3119772856}"/>
            </a:ext>
          </a:extLst>
        </xdr:cNvPr>
        <xdr:cNvPicPr>
          <a:picLocks noChangeAspect="1"/>
        </xdr:cNvPicPr>
      </xdr:nvPicPr>
      <xdr:blipFill rotWithShape="1">
        <a:blip xmlns:r="http://schemas.openxmlformats.org/officeDocument/2006/relationships" r:embed="rId255" cstate="screen">
          <a:extLst>
            <a:ext uri="{28A0092B-C50C-407E-A947-70E740481C1C}">
              <a14:useLocalDpi xmlns:a14="http://schemas.microsoft.com/office/drawing/2010/main"/>
            </a:ext>
          </a:extLst>
        </a:blip>
        <a:srcRect/>
        <a:stretch/>
      </xdr:blipFill>
      <xdr:spPr>
        <a:xfrm>
          <a:off x="914401" y="446183653"/>
          <a:ext cx="1456122" cy="794658"/>
        </a:xfrm>
        <a:prstGeom prst="rect">
          <a:avLst/>
        </a:prstGeom>
      </xdr:spPr>
    </xdr:pic>
    <xdr:clientData/>
  </xdr:twoCellAnchor>
  <xdr:twoCellAnchor>
    <xdr:from>
      <xdr:col>2</xdr:col>
      <xdr:colOff>21772</xdr:colOff>
      <xdr:row>488</xdr:row>
      <xdr:rowOff>76202</xdr:rowOff>
    </xdr:from>
    <xdr:to>
      <xdr:col>2</xdr:col>
      <xdr:colOff>1477894</xdr:colOff>
      <xdr:row>488</xdr:row>
      <xdr:rowOff>870860</xdr:rowOff>
    </xdr:to>
    <xdr:pic>
      <xdr:nvPicPr>
        <xdr:cNvPr id="455" name="Slika 454">
          <a:extLst>
            <a:ext uri="{FF2B5EF4-FFF2-40B4-BE49-F238E27FC236}">
              <a16:creationId xmlns:a16="http://schemas.microsoft.com/office/drawing/2014/main" id="{4EF8DC0E-7A2A-4B74-9C00-9FAA894332EC}"/>
            </a:ext>
          </a:extLst>
        </xdr:cNvPr>
        <xdr:cNvPicPr>
          <a:picLocks noChangeAspect="1"/>
        </xdr:cNvPicPr>
      </xdr:nvPicPr>
      <xdr:blipFill rotWithShape="1">
        <a:blip xmlns:r="http://schemas.openxmlformats.org/officeDocument/2006/relationships" r:embed="rId255" cstate="screen">
          <a:extLst>
            <a:ext uri="{28A0092B-C50C-407E-A947-70E740481C1C}">
              <a14:useLocalDpi xmlns:a14="http://schemas.microsoft.com/office/drawing/2010/main"/>
            </a:ext>
          </a:extLst>
        </a:blip>
        <a:srcRect/>
        <a:stretch/>
      </xdr:blipFill>
      <xdr:spPr>
        <a:xfrm>
          <a:off x="914401" y="447141602"/>
          <a:ext cx="1456122" cy="794658"/>
        </a:xfrm>
        <a:prstGeom prst="rect">
          <a:avLst/>
        </a:prstGeom>
      </xdr:spPr>
    </xdr:pic>
    <xdr:clientData/>
  </xdr:twoCellAnchor>
  <xdr:twoCellAnchor>
    <xdr:from>
      <xdr:col>2</xdr:col>
      <xdr:colOff>54430</xdr:colOff>
      <xdr:row>490</xdr:row>
      <xdr:rowOff>54426</xdr:rowOff>
    </xdr:from>
    <xdr:to>
      <xdr:col>2</xdr:col>
      <xdr:colOff>1480458</xdr:colOff>
      <xdr:row>490</xdr:row>
      <xdr:rowOff>869300</xdr:rowOff>
    </xdr:to>
    <xdr:pic>
      <xdr:nvPicPr>
        <xdr:cNvPr id="457" name="Slika 456">
          <a:extLst>
            <a:ext uri="{FF2B5EF4-FFF2-40B4-BE49-F238E27FC236}">
              <a16:creationId xmlns:a16="http://schemas.microsoft.com/office/drawing/2014/main" id="{1FDC7590-77D2-2519-FB43-409C43CF6C70}"/>
            </a:ext>
          </a:extLst>
        </xdr:cNvPr>
        <xdr:cNvPicPr>
          <a:picLocks noChangeAspect="1"/>
        </xdr:cNvPicPr>
      </xdr:nvPicPr>
      <xdr:blipFill rotWithShape="1">
        <a:blip xmlns:r="http://schemas.openxmlformats.org/officeDocument/2006/relationships" r:embed="rId256" cstate="screen">
          <a:extLst>
            <a:ext uri="{28A0092B-C50C-407E-A947-70E740481C1C}">
              <a14:useLocalDpi xmlns:a14="http://schemas.microsoft.com/office/drawing/2010/main"/>
            </a:ext>
          </a:extLst>
        </a:blip>
        <a:srcRect/>
        <a:stretch/>
      </xdr:blipFill>
      <xdr:spPr>
        <a:xfrm>
          <a:off x="947059" y="448992169"/>
          <a:ext cx="1426028" cy="814874"/>
        </a:xfrm>
        <a:prstGeom prst="rect">
          <a:avLst/>
        </a:prstGeom>
      </xdr:spPr>
    </xdr:pic>
    <xdr:clientData/>
  </xdr:twoCellAnchor>
  <xdr:twoCellAnchor>
    <xdr:from>
      <xdr:col>2</xdr:col>
      <xdr:colOff>43544</xdr:colOff>
      <xdr:row>491</xdr:row>
      <xdr:rowOff>54430</xdr:rowOff>
    </xdr:from>
    <xdr:to>
      <xdr:col>2</xdr:col>
      <xdr:colOff>1469572</xdr:colOff>
      <xdr:row>491</xdr:row>
      <xdr:rowOff>869304</xdr:rowOff>
    </xdr:to>
    <xdr:pic>
      <xdr:nvPicPr>
        <xdr:cNvPr id="458" name="Slika 457">
          <a:extLst>
            <a:ext uri="{FF2B5EF4-FFF2-40B4-BE49-F238E27FC236}">
              <a16:creationId xmlns:a16="http://schemas.microsoft.com/office/drawing/2014/main" id="{24434B86-A4E2-41DB-B6A9-8FFA6209CFD2}"/>
            </a:ext>
          </a:extLst>
        </xdr:cNvPr>
        <xdr:cNvPicPr>
          <a:picLocks noChangeAspect="1"/>
        </xdr:cNvPicPr>
      </xdr:nvPicPr>
      <xdr:blipFill rotWithShape="1">
        <a:blip xmlns:r="http://schemas.openxmlformats.org/officeDocument/2006/relationships" r:embed="rId256" cstate="screen">
          <a:extLst>
            <a:ext uri="{28A0092B-C50C-407E-A947-70E740481C1C}">
              <a14:useLocalDpi xmlns:a14="http://schemas.microsoft.com/office/drawing/2010/main"/>
            </a:ext>
          </a:extLst>
        </a:blip>
        <a:srcRect/>
        <a:stretch/>
      </xdr:blipFill>
      <xdr:spPr>
        <a:xfrm>
          <a:off x="936173" y="449928344"/>
          <a:ext cx="1426028" cy="814874"/>
        </a:xfrm>
        <a:prstGeom prst="rect">
          <a:avLst/>
        </a:prstGeom>
      </xdr:spPr>
    </xdr:pic>
    <xdr:clientData/>
  </xdr:twoCellAnchor>
  <xdr:twoCellAnchor>
    <xdr:from>
      <xdr:col>2</xdr:col>
      <xdr:colOff>32658</xdr:colOff>
      <xdr:row>493</xdr:row>
      <xdr:rowOff>97968</xdr:rowOff>
    </xdr:from>
    <xdr:to>
      <xdr:col>2</xdr:col>
      <xdr:colOff>1483965</xdr:colOff>
      <xdr:row>493</xdr:row>
      <xdr:rowOff>849083</xdr:rowOff>
    </xdr:to>
    <xdr:pic>
      <xdr:nvPicPr>
        <xdr:cNvPr id="460" name="Slika 459">
          <a:extLst>
            <a:ext uri="{FF2B5EF4-FFF2-40B4-BE49-F238E27FC236}">
              <a16:creationId xmlns:a16="http://schemas.microsoft.com/office/drawing/2014/main" id="{2B65A44A-F729-C379-2324-1072FD3E927E}"/>
            </a:ext>
          </a:extLst>
        </xdr:cNvPr>
        <xdr:cNvPicPr>
          <a:picLocks noChangeAspect="1"/>
        </xdr:cNvPicPr>
      </xdr:nvPicPr>
      <xdr:blipFill rotWithShape="1">
        <a:blip xmlns:r="http://schemas.openxmlformats.org/officeDocument/2006/relationships" r:embed="rId257" cstate="screen">
          <a:extLst>
            <a:ext uri="{28A0092B-C50C-407E-A947-70E740481C1C}">
              <a14:useLocalDpi xmlns:a14="http://schemas.microsoft.com/office/drawing/2010/main"/>
            </a:ext>
          </a:extLst>
        </a:blip>
        <a:srcRect/>
        <a:stretch/>
      </xdr:blipFill>
      <xdr:spPr>
        <a:xfrm>
          <a:off x="925287" y="451844225"/>
          <a:ext cx="1451307" cy="751115"/>
        </a:xfrm>
        <a:prstGeom prst="rect">
          <a:avLst/>
        </a:prstGeom>
      </xdr:spPr>
    </xdr:pic>
    <xdr:clientData/>
  </xdr:twoCellAnchor>
  <xdr:twoCellAnchor>
    <xdr:from>
      <xdr:col>2</xdr:col>
      <xdr:colOff>32658</xdr:colOff>
      <xdr:row>494</xdr:row>
      <xdr:rowOff>65316</xdr:rowOff>
    </xdr:from>
    <xdr:to>
      <xdr:col>2</xdr:col>
      <xdr:colOff>1483965</xdr:colOff>
      <xdr:row>494</xdr:row>
      <xdr:rowOff>816431</xdr:rowOff>
    </xdr:to>
    <xdr:pic>
      <xdr:nvPicPr>
        <xdr:cNvPr id="461" name="Slika 460">
          <a:extLst>
            <a:ext uri="{FF2B5EF4-FFF2-40B4-BE49-F238E27FC236}">
              <a16:creationId xmlns:a16="http://schemas.microsoft.com/office/drawing/2014/main" id="{2035ACA5-BFFB-447B-82F3-951D91D2A603}"/>
            </a:ext>
          </a:extLst>
        </xdr:cNvPr>
        <xdr:cNvPicPr>
          <a:picLocks noChangeAspect="1"/>
        </xdr:cNvPicPr>
      </xdr:nvPicPr>
      <xdr:blipFill rotWithShape="1">
        <a:blip xmlns:r="http://schemas.openxmlformats.org/officeDocument/2006/relationships" r:embed="rId257" cstate="screen">
          <a:extLst>
            <a:ext uri="{28A0092B-C50C-407E-A947-70E740481C1C}">
              <a14:useLocalDpi xmlns:a14="http://schemas.microsoft.com/office/drawing/2010/main"/>
            </a:ext>
          </a:extLst>
        </a:blip>
        <a:srcRect/>
        <a:stretch/>
      </xdr:blipFill>
      <xdr:spPr>
        <a:xfrm>
          <a:off x="925287" y="452747745"/>
          <a:ext cx="1451307" cy="751115"/>
        </a:xfrm>
        <a:prstGeom prst="rect">
          <a:avLst/>
        </a:prstGeom>
      </xdr:spPr>
    </xdr:pic>
    <xdr:clientData/>
  </xdr:twoCellAnchor>
  <xdr:twoCellAnchor>
    <xdr:from>
      <xdr:col>2</xdr:col>
      <xdr:colOff>43545</xdr:colOff>
      <xdr:row>496</xdr:row>
      <xdr:rowOff>119743</xdr:rowOff>
    </xdr:from>
    <xdr:to>
      <xdr:col>2</xdr:col>
      <xdr:colOff>1505361</xdr:colOff>
      <xdr:row>496</xdr:row>
      <xdr:rowOff>794658</xdr:rowOff>
    </xdr:to>
    <xdr:pic>
      <xdr:nvPicPr>
        <xdr:cNvPr id="463" name="Slika 462">
          <a:extLst>
            <a:ext uri="{FF2B5EF4-FFF2-40B4-BE49-F238E27FC236}">
              <a16:creationId xmlns:a16="http://schemas.microsoft.com/office/drawing/2014/main" id="{9397551B-185E-1C6D-D203-3C5573A35000}"/>
            </a:ext>
          </a:extLst>
        </xdr:cNvPr>
        <xdr:cNvPicPr>
          <a:picLocks noChangeAspect="1"/>
        </xdr:cNvPicPr>
      </xdr:nvPicPr>
      <xdr:blipFill rotWithShape="1">
        <a:blip xmlns:r="http://schemas.openxmlformats.org/officeDocument/2006/relationships" r:embed="rId258" cstate="screen">
          <a:extLst>
            <a:ext uri="{28A0092B-C50C-407E-A947-70E740481C1C}">
              <a14:useLocalDpi xmlns:a14="http://schemas.microsoft.com/office/drawing/2010/main"/>
            </a:ext>
          </a:extLst>
        </a:blip>
        <a:srcRect/>
        <a:stretch/>
      </xdr:blipFill>
      <xdr:spPr>
        <a:xfrm>
          <a:off x="936174" y="454674514"/>
          <a:ext cx="1461816" cy="674915"/>
        </a:xfrm>
        <a:prstGeom prst="rect">
          <a:avLst/>
        </a:prstGeom>
      </xdr:spPr>
    </xdr:pic>
    <xdr:clientData/>
  </xdr:twoCellAnchor>
  <xdr:twoCellAnchor>
    <xdr:from>
      <xdr:col>2</xdr:col>
      <xdr:colOff>54429</xdr:colOff>
      <xdr:row>497</xdr:row>
      <xdr:rowOff>141515</xdr:rowOff>
    </xdr:from>
    <xdr:to>
      <xdr:col>2</xdr:col>
      <xdr:colOff>1516245</xdr:colOff>
      <xdr:row>497</xdr:row>
      <xdr:rowOff>816430</xdr:rowOff>
    </xdr:to>
    <xdr:pic>
      <xdr:nvPicPr>
        <xdr:cNvPr id="464" name="Slika 463">
          <a:extLst>
            <a:ext uri="{FF2B5EF4-FFF2-40B4-BE49-F238E27FC236}">
              <a16:creationId xmlns:a16="http://schemas.microsoft.com/office/drawing/2014/main" id="{5DC55583-DFC2-4A9E-BB14-39499A8A16FA}"/>
            </a:ext>
          </a:extLst>
        </xdr:cNvPr>
        <xdr:cNvPicPr>
          <a:picLocks noChangeAspect="1"/>
        </xdr:cNvPicPr>
      </xdr:nvPicPr>
      <xdr:blipFill rotWithShape="1">
        <a:blip xmlns:r="http://schemas.openxmlformats.org/officeDocument/2006/relationships" r:embed="rId258" cstate="screen">
          <a:extLst>
            <a:ext uri="{28A0092B-C50C-407E-A947-70E740481C1C}">
              <a14:useLocalDpi xmlns:a14="http://schemas.microsoft.com/office/drawing/2010/main"/>
            </a:ext>
          </a:extLst>
        </a:blip>
        <a:srcRect/>
        <a:stretch/>
      </xdr:blipFill>
      <xdr:spPr>
        <a:xfrm>
          <a:off x="947058" y="455632458"/>
          <a:ext cx="1461816" cy="674915"/>
        </a:xfrm>
        <a:prstGeom prst="rect">
          <a:avLst/>
        </a:prstGeom>
      </xdr:spPr>
    </xdr:pic>
    <xdr:clientData/>
  </xdr:twoCellAnchor>
  <xdr:twoCellAnchor>
    <xdr:from>
      <xdr:col>2</xdr:col>
      <xdr:colOff>65316</xdr:colOff>
      <xdr:row>498</xdr:row>
      <xdr:rowOff>914399</xdr:rowOff>
    </xdr:from>
    <xdr:to>
      <xdr:col>2</xdr:col>
      <xdr:colOff>1415144</xdr:colOff>
      <xdr:row>499</xdr:row>
      <xdr:rowOff>878191</xdr:rowOff>
    </xdr:to>
    <xdr:pic>
      <xdr:nvPicPr>
        <xdr:cNvPr id="466" name="Slika 465">
          <a:extLst>
            <a:ext uri="{FF2B5EF4-FFF2-40B4-BE49-F238E27FC236}">
              <a16:creationId xmlns:a16="http://schemas.microsoft.com/office/drawing/2014/main" id="{77286A19-6EE4-F70B-DF24-3328DBEE535D}"/>
            </a:ext>
          </a:extLst>
        </xdr:cNvPr>
        <xdr:cNvPicPr>
          <a:picLocks noChangeAspect="1"/>
        </xdr:cNvPicPr>
      </xdr:nvPicPr>
      <xdr:blipFill>
        <a:blip xmlns:r="http://schemas.openxmlformats.org/officeDocument/2006/relationships" r:embed="rId259" cstate="screen">
          <a:extLst>
            <a:ext uri="{28A0092B-C50C-407E-A947-70E740481C1C}">
              <a14:useLocalDpi xmlns:a14="http://schemas.microsoft.com/office/drawing/2010/main"/>
            </a:ext>
          </a:extLst>
        </a:blip>
        <a:stretch>
          <a:fillRect/>
        </a:stretch>
      </xdr:blipFill>
      <xdr:spPr>
        <a:xfrm>
          <a:off x="957945" y="457341513"/>
          <a:ext cx="1349828" cy="899964"/>
        </a:xfrm>
        <a:prstGeom prst="rect">
          <a:avLst/>
        </a:prstGeom>
      </xdr:spPr>
    </xdr:pic>
    <xdr:clientData/>
  </xdr:twoCellAnchor>
  <xdr:twoCellAnchor>
    <xdr:from>
      <xdr:col>2</xdr:col>
      <xdr:colOff>87088</xdr:colOff>
      <xdr:row>500</xdr:row>
      <xdr:rowOff>0</xdr:rowOff>
    </xdr:from>
    <xdr:to>
      <xdr:col>2</xdr:col>
      <xdr:colOff>1436916</xdr:colOff>
      <xdr:row>500</xdr:row>
      <xdr:rowOff>899964</xdr:rowOff>
    </xdr:to>
    <xdr:pic>
      <xdr:nvPicPr>
        <xdr:cNvPr id="467" name="Slika 466">
          <a:extLst>
            <a:ext uri="{FF2B5EF4-FFF2-40B4-BE49-F238E27FC236}">
              <a16:creationId xmlns:a16="http://schemas.microsoft.com/office/drawing/2014/main" id="{D55FF250-B21A-43F7-BC2F-95896B44521F}"/>
            </a:ext>
          </a:extLst>
        </xdr:cNvPr>
        <xdr:cNvPicPr>
          <a:picLocks noChangeAspect="1"/>
        </xdr:cNvPicPr>
      </xdr:nvPicPr>
      <xdr:blipFill>
        <a:blip xmlns:r="http://schemas.openxmlformats.org/officeDocument/2006/relationships" r:embed="rId259" cstate="screen">
          <a:extLst>
            <a:ext uri="{28A0092B-C50C-407E-A947-70E740481C1C}">
              <a14:useLocalDpi xmlns:a14="http://schemas.microsoft.com/office/drawing/2010/main"/>
            </a:ext>
          </a:extLst>
        </a:blip>
        <a:stretch>
          <a:fillRect/>
        </a:stretch>
      </xdr:blipFill>
      <xdr:spPr>
        <a:xfrm>
          <a:off x="979717" y="458299457"/>
          <a:ext cx="1349828" cy="899964"/>
        </a:xfrm>
        <a:prstGeom prst="rect">
          <a:avLst/>
        </a:prstGeom>
      </xdr:spPr>
    </xdr:pic>
    <xdr:clientData/>
  </xdr:twoCellAnchor>
  <xdr:twoCellAnchor>
    <xdr:from>
      <xdr:col>2</xdr:col>
      <xdr:colOff>76202</xdr:colOff>
      <xdr:row>237</xdr:row>
      <xdr:rowOff>10886</xdr:rowOff>
    </xdr:from>
    <xdr:to>
      <xdr:col>2</xdr:col>
      <xdr:colOff>1382489</xdr:colOff>
      <xdr:row>237</xdr:row>
      <xdr:rowOff>881744</xdr:rowOff>
    </xdr:to>
    <xdr:pic>
      <xdr:nvPicPr>
        <xdr:cNvPr id="25" name="Slika 24">
          <a:extLst>
            <a:ext uri="{FF2B5EF4-FFF2-40B4-BE49-F238E27FC236}">
              <a16:creationId xmlns:a16="http://schemas.microsoft.com/office/drawing/2014/main" id="{226C4350-3064-49F8-CE29-4617DB98EBF1}"/>
            </a:ext>
          </a:extLst>
        </xdr:cNvPr>
        <xdr:cNvPicPr>
          <a:picLocks noChangeAspect="1"/>
        </xdr:cNvPicPr>
      </xdr:nvPicPr>
      <xdr:blipFill>
        <a:blip xmlns:r="http://schemas.openxmlformats.org/officeDocument/2006/relationships" r:embed="rId260" cstate="screen">
          <a:extLst>
            <a:ext uri="{28A0092B-C50C-407E-A947-70E740481C1C}">
              <a14:useLocalDpi xmlns:a14="http://schemas.microsoft.com/office/drawing/2010/main"/>
            </a:ext>
          </a:extLst>
        </a:blip>
        <a:stretch>
          <a:fillRect/>
        </a:stretch>
      </xdr:blipFill>
      <xdr:spPr>
        <a:xfrm>
          <a:off x="968831" y="215069057"/>
          <a:ext cx="1306287" cy="870858"/>
        </a:xfrm>
        <a:prstGeom prst="rect">
          <a:avLst/>
        </a:prstGeom>
      </xdr:spPr>
    </xdr:pic>
    <xdr:clientData/>
  </xdr:twoCellAnchor>
  <xdr:twoCellAnchor>
    <xdr:from>
      <xdr:col>2</xdr:col>
      <xdr:colOff>108860</xdr:colOff>
      <xdr:row>238</xdr:row>
      <xdr:rowOff>43544</xdr:rowOff>
    </xdr:from>
    <xdr:to>
      <xdr:col>2</xdr:col>
      <xdr:colOff>1415147</xdr:colOff>
      <xdr:row>238</xdr:row>
      <xdr:rowOff>914402</xdr:rowOff>
    </xdr:to>
    <xdr:pic>
      <xdr:nvPicPr>
        <xdr:cNvPr id="30" name="Slika 29">
          <a:extLst>
            <a:ext uri="{FF2B5EF4-FFF2-40B4-BE49-F238E27FC236}">
              <a16:creationId xmlns:a16="http://schemas.microsoft.com/office/drawing/2014/main" id="{6E17E423-0F82-4DFE-9873-6949BD653D45}"/>
            </a:ext>
          </a:extLst>
        </xdr:cNvPr>
        <xdr:cNvPicPr>
          <a:picLocks noChangeAspect="1"/>
        </xdr:cNvPicPr>
      </xdr:nvPicPr>
      <xdr:blipFill>
        <a:blip xmlns:r="http://schemas.openxmlformats.org/officeDocument/2006/relationships" r:embed="rId260" cstate="screen">
          <a:extLst>
            <a:ext uri="{28A0092B-C50C-407E-A947-70E740481C1C}">
              <a14:useLocalDpi xmlns:a14="http://schemas.microsoft.com/office/drawing/2010/main"/>
            </a:ext>
          </a:extLst>
        </a:blip>
        <a:stretch>
          <a:fillRect/>
        </a:stretch>
      </xdr:blipFill>
      <xdr:spPr>
        <a:xfrm>
          <a:off x="1001489" y="216037887"/>
          <a:ext cx="1306287" cy="870858"/>
        </a:xfrm>
        <a:prstGeom prst="rect">
          <a:avLst/>
        </a:prstGeom>
      </xdr:spPr>
    </xdr:pic>
    <xdr:clientData/>
  </xdr:twoCellAnchor>
  <xdr:twoCellAnchor>
    <xdr:from>
      <xdr:col>2</xdr:col>
      <xdr:colOff>76202</xdr:colOff>
      <xdr:row>240</xdr:row>
      <xdr:rowOff>10886</xdr:rowOff>
    </xdr:from>
    <xdr:to>
      <xdr:col>2</xdr:col>
      <xdr:colOff>1415144</xdr:colOff>
      <xdr:row>240</xdr:row>
      <xdr:rowOff>903514</xdr:rowOff>
    </xdr:to>
    <xdr:pic>
      <xdr:nvPicPr>
        <xdr:cNvPr id="36" name="Slika 35">
          <a:extLst>
            <a:ext uri="{FF2B5EF4-FFF2-40B4-BE49-F238E27FC236}">
              <a16:creationId xmlns:a16="http://schemas.microsoft.com/office/drawing/2014/main" id="{DB445E12-7A31-490E-321B-4D9957990DA5}"/>
            </a:ext>
          </a:extLst>
        </xdr:cNvPr>
        <xdr:cNvPicPr>
          <a:picLocks noChangeAspect="1"/>
        </xdr:cNvPicPr>
      </xdr:nvPicPr>
      <xdr:blipFill>
        <a:blip xmlns:r="http://schemas.openxmlformats.org/officeDocument/2006/relationships" r:embed="rId261" cstate="screen">
          <a:extLst>
            <a:ext uri="{28A0092B-C50C-407E-A947-70E740481C1C}">
              <a14:useLocalDpi xmlns:a14="http://schemas.microsoft.com/office/drawing/2010/main"/>
            </a:ext>
          </a:extLst>
        </a:blip>
        <a:stretch>
          <a:fillRect/>
        </a:stretch>
      </xdr:blipFill>
      <xdr:spPr>
        <a:xfrm>
          <a:off x="968831" y="217877572"/>
          <a:ext cx="1338942" cy="892628"/>
        </a:xfrm>
        <a:prstGeom prst="rect">
          <a:avLst/>
        </a:prstGeom>
      </xdr:spPr>
    </xdr:pic>
    <xdr:clientData/>
  </xdr:twoCellAnchor>
  <xdr:twoCellAnchor>
    <xdr:from>
      <xdr:col>2</xdr:col>
      <xdr:colOff>65316</xdr:colOff>
      <xdr:row>241</xdr:row>
      <xdr:rowOff>21772</xdr:rowOff>
    </xdr:from>
    <xdr:to>
      <xdr:col>2</xdr:col>
      <xdr:colOff>1404258</xdr:colOff>
      <xdr:row>241</xdr:row>
      <xdr:rowOff>914400</xdr:rowOff>
    </xdr:to>
    <xdr:pic>
      <xdr:nvPicPr>
        <xdr:cNvPr id="40" name="Slika 39">
          <a:extLst>
            <a:ext uri="{FF2B5EF4-FFF2-40B4-BE49-F238E27FC236}">
              <a16:creationId xmlns:a16="http://schemas.microsoft.com/office/drawing/2014/main" id="{6BE71892-01D0-41AA-8BC8-AD7C5E77D4C1}"/>
            </a:ext>
          </a:extLst>
        </xdr:cNvPr>
        <xdr:cNvPicPr>
          <a:picLocks noChangeAspect="1"/>
        </xdr:cNvPicPr>
      </xdr:nvPicPr>
      <xdr:blipFill>
        <a:blip xmlns:r="http://schemas.openxmlformats.org/officeDocument/2006/relationships" r:embed="rId261" cstate="screen">
          <a:extLst>
            <a:ext uri="{28A0092B-C50C-407E-A947-70E740481C1C}">
              <a14:useLocalDpi xmlns:a14="http://schemas.microsoft.com/office/drawing/2010/main"/>
            </a:ext>
          </a:extLst>
        </a:blip>
        <a:stretch>
          <a:fillRect/>
        </a:stretch>
      </xdr:blipFill>
      <xdr:spPr>
        <a:xfrm>
          <a:off x="957945" y="218824629"/>
          <a:ext cx="1338942" cy="892628"/>
        </a:xfrm>
        <a:prstGeom prst="rect">
          <a:avLst/>
        </a:prstGeom>
      </xdr:spPr>
    </xdr:pic>
    <xdr:clientData/>
  </xdr:twoCellAnchor>
  <xdr:twoCellAnchor>
    <xdr:from>
      <xdr:col>2</xdr:col>
      <xdr:colOff>119746</xdr:colOff>
      <xdr:row>243</xdr:row>
      <xdr:rowOff>65316</xdr:rowOff>
    </xdr:from>
    <xdr:to>
      <xdr:col>2</xdr:col>
      <xdr:colOff>1371603</xdr:colOff>
      <xdr:row>243</xdr:row>
      <xdr:rowOff>899887</xdr:rowOff>
    </xdr:to>
    <xdr:pic>
      <xdr:nvPicPr>
        <xdr:cNvPr id="47" name="Slika 46">
          <a:extLst>
            <a:ext uri="{FF2B5EF4-FFF2-40B4-BE49-F238E27FC236}">
              <a16:creationId xmlns:a16="http://schemas.microsoft.com/office/drawing/2014/main" id="{69B38268-E081-A447-3B3B-C42CFF1B8EC7}"/>
            </a:ext>
          </a:extLst>
        </xdr:cNvPr>
        <xdr:cNvPicPr>
          <a:picLocks noChangeAspect="1"/>
        </xdr:cNvPicPr>
      </xdr:nvPicPr>
      <xdr:blipFill>
        <a:blip xmlns:r="http://schemas.openxmlformats.org/officeDocument/2006/relationships" r:embed="rId262" cstate="screen">
          <a:extLst>
            <a:ext uri="{28A0092B-C50C-407E-A947-70E740481C1C}">
              <a14:useLocalDpi xmlns:a14="http://schemas.microsoft.com/office/drawing/2010/main"/>
            </a:ext>
          </a:extLst>
        </a:blip>
        <a:stretch>
          <a:fillRect/>
        </a:stretch>
      </xdr:blipFill>
      <xdr:spPr>
        <a:xfrm>
          <a:off x="1012375" y="220740516"/>
          <a:ext cx="1251857" cy="834571"/>
        </a:xfrm>
        <a:prstGeom prst="rect">
          <a:avLst/>
        </a:prstGeom>
      </xdr:spPr>
    </xdr:pic>
    <xdr:clientData/>
  </xdr:twoCellAnchor>
  <xdr:twoCellAnchor>
    <xdr:from>
      <xdr:col>2</xdr:col>
      <xdr:colOff>97974</xdr:colOff>
      <xdr:row>244</xdr:row>
      <xdr:rowOff>21772</xdr:rowOff>
    </xdr:from>
    <xdr:to>
      <xdr:col>2</xdr:col>
      <xdr:colOff>1349831</xdr:colOff>
      <xdr:row>244</xdr:row>
      <xdr:rowOff>856343</xdr:rowOff>
    </xdr:to>
    <xdr:pic>
      <xdr:nvPicPr>
        <xdr:cNvPr id="49" name="Slika 48">
          <a:extLst>
            <a:ext uri="{FF2B5EF4-FFF2-40B4-BE49-F238E27FC236}">
              <a16:creationId xmlns:a16="http://schemas.microsoft.com/office/drawing/2014/main" id="{E3042954-A94E-45F0-9046-FE5C22886C73}"/>
            </a:ext>
          </a:extLst>
        </xdr:cNvPr>
        <xdr:cNvPicPr>
          <a:picLocks noChangeAspect="1"/>
        </xdr:cNvPicPr>
      </xdr:nvPicPr>
      <xdr:blipFill>
        <a:blip xmlns:r="http://schemas.openxmlformats.org/officeDocument/2006/relationships" r:embed="rId262" cstate="screen">
          <a:extLst>
            <a:ext uri="{28A0092B-C50C-407E-A947-70E740481C1C}">
              <a14:useLocalDpi xmlns:a14="http://schemas.microsoft.com/office/drawing/2010/main"/>
            </a:ext>
          </a:extLst>
        </a:blip>
        <a:stretch>
          <a:fillRect/>
        </a:stretch>
      </xdr:blipFill>
      <xdr:spPr>
        <a:xfrm>
          <a:off x="990603" y="221633143"/>
          <a:ext cx="1251857" cy="834571"/>
        </a:xfrm>
        <a:prstGeom prst="rect">
          <a:avLst/>
        </a:prstGeom>
      </xdr:spPr>
    </xdr:pic>
    <xdr:clientData/>
  </xdr:twoCellAnchor>
  <xdr:twoCellAnchor>
    <xdr:from>
      <xdr:col>2</xdr:col>
      <xdr:colOff>108861</xdr:colOff>
      <xdr:row>246</xdr:row>
      <xdr:rowOff>10887</xdr:rowOff>
    </xdr:from>
    <xdr:to>
      <xdr:col>2</xdr:col>
      <xdr:colOff>1426030</xdr:colOff>
      <xdr:row>246</xdr:row>
      <xdr:rowOff>889000</xdr:rowOff>
    </xdr:to>
    <xdr:pic>
      <xdr:nvPicPr>
        <xdr:cNvPr id="54" name="Slika 53">
          <a:extLst>
            <a:ext uri="{FF2B5EF4-FFF2-40B4-BE49-F238E27FC236}">
              <a16:creationId xmlns:a16="http://schemas.microsoft.com/office/drawing/2014/main" id="{8D00DDFF-81BC-6FFC-07E6-D8C62C1BB0C9}"/>
            </a:ext>
          </a:extLst>
        </xdr:cNvPr>
        <xdr:cNvPicPr>
          <a:picLocks noChangeAspect="1"/>
        </xdr:cNvPicPr>
      </xdr:nvPicPr>
      <xdr:blipFill>
        <a:blip xmlns:r="http://schemas.openxmlformats.org/officeDocument/2006/relationships" r:embed="rId263" cstate="screen">
          <a:extLst>
            <a:ext uri="{28A0092B-C50C-407E-A947-70E740481C1C}">
              <a14:useLocalDpi xmlns:a14="http://schemas.microsoft.com/office/drawing/2010/main"/>
            </a:ext>
          </a:extLst>
        </a:blip>
        <a:stretch>
          <a:fillRect/>
        </a:stretch>
      </xdr:blipFill>
      <xdr:spPr>
        <a:xfrm>
          <a:off x="1001490" y="223494601"/>
          <a:ext cx="1317169" cy="878113"/>
        </a:xfrm>
        <a:prstGeom prst="rect">
          <a:avLst/>
        </a:prstGeom>
      </xdr:spPr>
    </xdr:pic>
    <xdr:clientData/>
  </xdr:twoCellAnchor>
  <xdr:twoCellAnchor>
    <xdr:from>
      <xdr:col>2</xdr:col>
      <xdr:colOff>97974</xdr:colOff>
      <xdr:row>247</xdr:row>
      <xdr:rowOff>21772</xdr:rowOff>
    </xdr:from>
    <xdr:to>
      <xdr:col>2</xdr:col>
      <xdr:colOff>1415143</xdr:colOff>
      <xdr:row>247</xdr:row>
      <xdr:rowOff>899885</xdr:rowOff>
    </xdr:to>
    <xdr:pic>
      <xdr:nvPicPr>
        <xdr:cNvPr id="57" name="Slika 56">
          <a:extLst>
            <a:ext uri="{FF2B5EF4-FFF2-40B4-BE49-F238E27FC236}">
              <a16:creationId xmlns:a16="http://schemas.microsoft.com/office/drawing/2014/main" id="{18A195E3-20F2-481C-B14B-8E284E832EE2}"/>
            </a:ext>
          </a:extLst>
        </xdr:cNvPr>
        <xdr:cNvPicPr>
          <a:picLocks noChangeAspect="1"/>
        </xdr:cNvPicPr>
      </xdr:nvPicPr>
      <xdr:blipFill>
        <a:blip xmlns:r="http://schemas.openxmlformats.org/officeDocument/2006/relationships" r:embed="rId263" cstate="screen">
          <a:extLst>
            <a:ext uri="{28A0092B-C50C-407E-A947-70E740481C1C}">
              <a14:useLocalDpi xmlns:a14="http://schemas.microsoft.com/office/drawing/2010/main"/>
            </a:ext>
          </a:extLst>
        </a:blip>
        <a:stretch>
          <a:fillRect/>
        </a:stretch>
      </xdr:blipFill>
      <xdr:spPr>
        <a:xfrm>
          <a:off x="990603" y="224441658"/>
          <a:ext cx="1317169" cy="878113"/>
        </a:xfrm>
        <a:prstGeom prst="rect">
          <a:avLst/>
        </a:prstGeom>
      </xdr:spPr>
    </xdr:pic>
    <xdr:clientData/>
  </xdr:twoCellAnchor>
  <xdr:twoCellAnchor>
    <xdr:from>
      <xdr:col>2</xdr:col>
      <xdr:colOff>87088</xdr:colOff>
      <xdr:row>249</xdr:row>
      <xdr:rowOff>21773</xdr:rowOff>
    </xdr:from>
    <xdr:to>
      <xdr:col>2</xdr:col>
      <xdr:colOff>1393372</xdr:colOff>
      <xdr:row>249</xdr:row>
      <xdr:rowOff>892629</xdr:rowOff>
    </xdr:to>
    <xdr:pic>
      <xdr:nvPicPr>
        <xdr:cNvPr id="63" name="Slika 62">
          <a:extLst>
            <a:ext uri="{FF2B5EF4-FFF2-40B4-BE49-F238E27FC236}">
              <a16:creationId xmlns:a16="http://schemas.microsoft.com/office/drawing/2014/main" id="{20F530E4-E7BA-11B0-F6D4-9F94451EB481}"/>
            </a:ext>
          </a:extLst>
        </xdr:cNvPr>
        <xdr:cNvPicPr>
          <a:picLocks noChangeAspect="1"/>
        </xdr:cNvPicPr>
      </xdr:nvPicPr>
      <xdr:blipFill>
        <a:blip xmlns:r="http://schemas.openxmlformats.org/officeDocument/2006/relationships" r:embed="rId264" cstate="screen">
          <a:extLst>
            <a:ext uri="{28A0092B-C50C-407E-A947-70E740481C1C}">
              <a14:useLocalDpi xmlns:a14="http://schemas.microsoft.com/office/drawing/2010/main"/>
            </a:ext>
          </a:extLst>
        </a:blip>
        <a:stretch>
          <a:fillRect/>
        </a:stretch>
      </xdr:blipFill>
      <xdr:spPr>
        <a:xfrm>
          <a:off x="979717" y="226314002"/>
          <a:ext cx="1306284" cy="870856"/>
        </a:xfrm>
        <a:prstGeom prst="rect">
          <a:avLst/>
        </a:prstGeom>
      </xdr:spPr>
    </xdr:pic>
    <xdr:clientData/>
  </xdr:twoCellAnchor>
  <xdr:twoCellAnchor>
    <xdr:from>
      <xdr:col>2</xdr:col>
      <xdr:colOff>108857</xdr:colOff>
      <xdr:row>250</xdr:row>
      <xdr:rowOff>32658</xdr:rowOff>
    </xdr:from>
    <xdr:to>
      <xdr:col>2</xdr:col>
      <xdr:colOff>1415141</xdr:colOff>
      <xdr:row>250</xdr:row>
      <xdr:rowOff>903514</xdr:rowOff>
    </xdr:to>
    <xdr:pic>
      <xdr:nvPicPr>
        <xdr:cNvPr id="450" name="Slika 449">
          <a:extLst>
            <a:ext uri="{FF2B5EF4-FFF2-40B4-BE49-F238E27FC236}">
              <a16:creationId xmlns:a16="http://schemas.microsoft.com/office/drawing/2014/main" id="{EDEF7B3C-6286-4CBA-AF8D-6E15C156087F}"/>
            </a:ext>
          </a:extLst>
        </xdr:cNvPr>
        <xdr:cNvPicPr>
          <a:picLocks noChangeAspect="1"/>
        </xdr:cNvPicPr>
      </xdr:nvPicPr>
      <xdr:blipFill>
        <a:blip xmlns:r="http://schemas.openxmlformats.org/officeDocument/2006/relationships" r:embed="rId264" cstate="screen">
          <a:extLst>
            <a:ext uri="{28A0092B-C50C-407E-A947-70E740481C1C}">
              <a14:useLocalDpi xmlns:a14="http://schemas.microsoft.com/office/drawing/2010/main"/>
            </a:ext>
          </a:extLst>
        </a:blip>
        <a:stretch>
          <a:fillRect/>
        </a:stretch>
      </xdr:blipFill>
      <xdr:spPr>
        <a:xfrm>
          <a:off x="1001486" y="227261058"/>
          <a:ext cx="1306284" cy="870856"/>
        </a:xfrm>
        <a:prstGeom prst="rect">
          <a:avLst/>
        </a:prstGeom>
      </xdr:spPr>
    </xdr:pic>
    <xdr:clientData/>
  </xdr:twoCellAnchor>
  <xdr:twoCellAnchor>
    <xdr:from>
      <xdr:col>2</xdr:col>
      <xdr:colOff>87088</xdr:colOff>
      <xdr:row>252</xdr:row>
      <xdr:rowOff>0</xdr:rowOff>
    </xdr:from>
    <xdr:to>
      <xdr:col>2</xdr:col>
      <xdr:colOff>1415145</xdr:colOff>
      <xdr:row>252</xdr:row>
      <xdr:rowOff>885371</xdr:rowOff>
    </xdr:to>
    <xdr:pic>
      <xdr:nvPicPr>
        <xdr:cNvPr id="456" name="Slika 455">
          <a:extLst>
            <a:ext uri="{FF2B5EF4-FFF2-40B4-BE49-F238E27FC236}">
              <a16:creationId xmlns:a16="http://schemas.microsoft.com/office/drawing/2014/main" id="{932572CB-21DC-B841-4FEE-4CC99F1DAF9C}"/>
            </a:ext>
          </a:extLst>
        </xdr:cNvPr>
        <xdr:cNvPicPr>
          <a:picLocks noChangeAspect="1"/>
        </xdr:cNvPicPr>
      </xdr:nvPicPr>
      <xdr:blipFill>
        <a:blip xmlns:r="http://schemas.openxmlformats.org/officeDocument/2006/relationships" r:embed="rId265" cstate="screen">
          <a:extLst>
            <a:ext uri="{28A0092B-C50C-407E-A947-70E740481C1C}">
              <a14:useLocalDpi xmlns:a14="http://schemas.microsoft.com/office/drawing/2010/main"/>
            </a:ext>
          </a:extLst>
        </a:blip>
        <a:stretch>
          <a:fillRect/>
        </a:stretch>
      </xdr:blipFill>
      <xdr:spPr>
        <a:xfrm>
          <a:off x="979717" y="229100743"/>
          <a:ext cx="1328057" cy="885371"/>
        </a:xfrm>
        <a:prstGeom prst="rect">
          <a:avLst/>
        </a:prstGeom>
      </xdr:spPr>
    </xdr:pic>
    <xdr:clientData/>
  </xdr:twoCellAnchor>
  <xdr:twoCellAnchor>
    <xdr:from>
      <xdr:col>2</xdr:col>
      <xdr:colOff>87088</xdr:colOff>
      <xdr:row>253</xdr:row>
      <xdr:rowOff>0</xdr:rowOff>
    </xdr:from>
    <xdr:to>
      <xdr:col>2</xdr:col>
      <xdr:colOff>1415145</xdr:colOff>
      <xdr:row>253</xdr:row>
      <xdr:rowOff>885371</xdr:rowOff>
    </xdr:to>
    <xdr:pic>
      <xdr:nvPicPr>
        <xdr:cNvPr id="459" name="Slika 458">
          <a:extLst>
            <a:ext uri="{FF2B5EF4-FFF2-40B4-BE49-F238E27FC236}">
              <a16:creationId xmlns:a16="http://schemas.microsoft.com/office/drawing/2014/main" id="{712C1064-A263-4EA6-8DB2-0D210735C2DA}"/>
            </a:ext>
          </a:extLst>
        </xdr:cNvPr>
        <xdr:cNvPicPr>
          <a:picLocks noChangeAspect="1"/>
        </xdr:cNvPicPr>
      </xdr:nvPicPr>
      <xdr:blipFill>
        <a:blip xmlns:r="http://schemas.openxmlformats.org/officeDocument/2006/relationships" r:embed="rId265" cstate="screen">
          <a:extLst>
            <a:ext uri="{28A0092B-C50C-407E-A947-70E740481C1C}">
              <a14:useLocalDpi xmlns:a14="http://schemas.microsoft.com/office/drawing/2010/main"/>
            </a:ext>
          </a:extLst>
        </a:blip>
        <a:stretch>
          <a:fillRect/>
        </a:stretch>
      </xdr:blipFill>
      <xdr:spPr>
        <a:xfrm>
          <a:off x="979717" y="230036914"/>
          <a:ext cx="1328057" cy="885371"/>
        </a:xfrm>
        <a:prstGeom prst="rect">
          <a:avLst/>
        </a:prstGeom>
      </xdr:spPr>
    </xdr:pic>
    <xdr:clientData/>
  </xdr:twoCellAnchor>
  <xdr:twoCellAnchor>
    <xdr:from>
      <xdr:col>2</xdr:col>
      <xdr:colOff>21773</xdr:colOff>
      <xdr:row>255</xdr:row>
      <xdr:rowOff>65315</xdr:rowOff>
    </xdr:from>
    <xdr:to>
      <xdr:col>2</xdr:col>
      <xdr:colOff>1535041</xdr:colOff>
      <xdr:row>255</xdr:row>
      <xdr:rowOff>827315</xdr:rowOff>
    </xdr:to>
    <xdr:pic>
      <xdr:nvPicPr>
        <xdr:cNvPr id="465" name="Slika 464">
          <a:extLst>
            <a:ext uri="{FF2B5EF4-FFF2-40B4-BE49-F238E27FC236}">
              <a16:creationId xmlns:a16="http://schemas.microsoft.com/office/drawing/2014/main" id="{36A2A137-E74E-72EA-38EC-551D92B6E516}"/>
            </a:ext>
          </a:extLst>
        </xdr:cNvPr>
        <xdr:cNvPicPr>
          <a:picLocks noChangeAspect="1"/>
        </xdr:cNvPicPr>
      </xdr:nvPicPr>
      <xdr:blipFill rotWithShape="1">
        <a:blip xmlns:r="http://schemas.openxmlformats.org/officeDocument/2006/relationships" r:embed="rId266" cstate="screen">
          <a:extLst>
            <a:ext uri="{28A0092B-C50C-407E-A947-70E740481C1C}">
              <a14:useLocalDpi xmlns:a14="http://schemas.microsoft.com/office/drawing/2010/main"/>
            </a:ext>
          </a:extLst>
        </a:blip>
        <a:srcRect/>
        <a:stretch/>
      </xdr:blipFill>
      <xdr:spPr>
        <a:xfrm>
          <a:off x="914402" y="231974572"/>
          <a:ext cx="1513268" cy="762000"/>
        </a:xfrm>
        <a:prstGeom prst="rect">
          <a:avLst/>
        </a:prstGeom>
      </xdr:spPr>
    </xdr:pic>
    <xdr:clientData/>
  </xdr:twoCellAnchor>
  <xdr:twoCellAnchor>
    <xdr:from>
      <xdr:col>2</xdr:col>
      <xdr:colOff>21772</xdr:colOff>
      <xdr:row>256</xdr:row>
      <xdr:rowOff>65316</xdr:rowOff>
    </xdr:from>
    <xdr:to>
      <xdr:col>2</xdr:col>
      <xdr:colOff>1535040</xdr:colOff>
      <xdr:row>256</xdr:row>
      <xdr:rowOff>827316</xdr:rowOff>
    </xdr:to>
    <xdr:pic>
      <xdr:nvPicPr>
        <xdr:cNvPr id="468" name="Slika 467">
          <a:extLst>
            <a:ext uri="{FF2B5EF4-FFF2-40B4-BE49-F238E27FC236}">
              <a16:creationId xmlns:a16="http://schemas.microsoft.com/office/drawing/2014/main" id="{3669EA34-48F9-46F9-9519-9BB68C0BC968}"/>
            </a:ext>
          </a:extLst>
        </xdr:cNvPr>
        <xdr:cNvPicPr>
          <a:picLocks noChangeAspect="1"/>
        </xdr:cNvPicPr>
      </xdr:nvPicPr>
      <xdr:blipFill rotWithShape="1">
        <a:blip xmlns:r="http://schemas.openxmlformats.org/officeDocument/2006/relationships" r:embed="rId266" cstate="screen">
          <a:extLst>
            <a:ext uri="{28A0092B-C50C-407E-A947-70E740481C1C}">
              <a14:useLocalDpi xmlns:a14="http://schemas.microsoft.com/office/drawing/2010/main"/>
            </a:ext>
          </a:extLst>
        </a:blip>
        <a:srcRect/>
        <a:stretch/>
      </xdr:blipFill>
      <xdr:spPr>
        <a:xfrm>
          <a:off x="914401" y="232910745"/>
          <a:ext cx="1513268" cy="762000"/>
        </a:xfrm>
        <a:prstGeom prst="rect">
          <a:avLst/>
        </a:prstGeom>
      </xdr:spPr>
    </xdr:pic>
    <xdr:clientData/>
  </xdr:twoCellAnchor>
  <xdr:twoCellAnchor>
    <xdr:from>
      <xdr:col>2</xdr:col>
      <xdr:colOff>65316</xdr:colOff>
      <xdr:row>258</xdr:row>
      <xdr:rowOff>97971</xdr:rowOff>
    </xdr:from>
    <xdr:to>
      <xdr:col>2</xdr:col>
      <xdr:colOff>1458687</xdr:colOff>
      <xdr:row>258</xdr:row>
      <xdr:rowOff>896256</xdr:rowOff>
    </xdr:to>
    <xdr:pic>
      <xdr:nvPicPr>
        <xdr:cNvPr id="470" name="Slika 469">
          <a:extLst>
            <a:ext uri="{FF2B5EF4-FFF2-40B4-BE49-F238E27FC236}">
              <a16:creationId xmlns:a16="http://schemas.microsoft.com/office/drawing/2014/main" id="{16A60E8E-2592-F705-56DE-BAF31A926748}"/>
            </a:ext>
          </a:extLst>
        </xdr:cNvPr>
        <xdr:cNvPicPr>
          <a:picLocks noChangeAspect="1"/>
        </xdr:cNvPicPr>
      </xdr:nvPicPr>
      <xdr:blipFill rotWithShape="1">
        <a:blip xmlns:r="http://schemas.openxmlformats.org/officeDocument/2006/relationships" r:embed="rId267" cstate="screen">
          <a:extLst>
            <a:ext uri="{28A0092B-C50C-407E-A947-70E740481C1C}">
              <a14:useLocalDpi xmlns:a14="http://schemas.microsoft.com/office/drawing/2010/main"/>
            </a:ext>
          </a:extLst>
        </a:blip>
        <a:srcRect/>
        <a:stretch/>
      </xdr:blipFill>
      <xdr:spPr>
        <a:xfrm>
          <a:off x="957945" y="234815742"/>
          <a:ext cx="1393371" cy="798285"/>
        </a:xfrm>
        <a:prstGeom prst="rect">
          <a:avLst/>
        </a:prstGeom>
      </xdr:spPr>
    </xdr:pic>
    <xdr:clientData/>
  </xdr:twoCellAnchor>
  <xdr:twoCellAnchor>
    <xdr:from>
      <xdr:col>2</xdr:col>
      <xdr:colOff>87088</xdr:colOff>
      <xdr:row>259</xdr:row>
      <xdr:rowOff>97974</xdr:rowOff>
    </xdr:from>
    <xdr:to>
      <xdr:col>2</xdr:col>
      <xdr:colOff>1480459</xdr:colOff>
      <xdr:row>259</xdr:row>
      <xdr:rowOff>896259</xdr:rowOff>
    </xdr:to>
    <xdr:pic>
      <xdr:nvPicPr>
        <xdr:cNvPr id="471" name="Slika 470">
          <a:extLst>
            <a:ext uri="{FF2B5EF4-FFF2-40B4-BE49-F238E27FC236}">
              <a16:creationId xmlns:a16="http://schemas.microsoft.com/office/drawing/2014/main" id="{B908358B-A045-4DA3-A6BD-5AB3AA8E7B43}"/>
            </a:ext>
          </a:extLst>
        </xdr:cNvPr>
        <xdr:cNvPicPr>
          <a:picLocks noChangeAspect="1"/>
        </xdr:cNvPicPr>
      </xdr:nvPicPr>
      <xdr:blipFill rotWithShape="1">
        <a:blip xmlns:r="http://schemas.openxmlformats.org/officeDocument/2006/relationships" r:embed="rId267" cstate="screen">
          <a:extLst>
            <a:ext uri="{28A0092B-C50C-407E-A947-70E740481C1C}">
              <a14:useLocalDpi xmlns:a14="http://schemas.microsoft.com/office/drawing/2010/main"/>
            </a:ext>
          </a:extLst>
        </a:blip>
        <a:srcRect/>
        <a:stretch/>
      </xdr:blipFill>
      <xdr:spPr>
        <a:xfrm>
          <a:off x="979717" y="235751917"/>
          <a:ext cx="1393371" cy="798285"/>
        </a:xfrm>
        <a:prstGeom prst="rect">
          <a:avLst/>
        </a:prstGeom>
      </xdr:spPr>
    </xdr:pic>
    <xdr:clientData/>
  </xdr:twoCellAnchor>
  <xdr:twoCellAnchor>
    <xdr:from>
      <xdr:col>1</xdr:col>
      <xdr:colOff>239488</xdr:colOff>
      <xdr:row>261</xdr:row>
      <xdr:rowOff>87087</xdr:rowOff>
    </xdr:from>
    <xdr:to>
      <xdr:col>2</xdr:col>
      <xdr:colOff>1534887</xdr:colOff>
      <xdr:row>261</xdr:row>
      <xdr:rowOff>838618</xdr:rowOff>
    </xdr:to>
    <xdr:pic>
      <xdr:nvPicPr>
        <xdr:cNvPr id="473" name="Slika 472">
          <a:extLst>
            <a:ext uri="{FF2B5EF4-FFF2-40B4-BE49-F238E27FC236}">
              <a16:creationId xmlns:a16="http://schemas.microsoft.com/office/drawing/2014/main" id="{DCBF364E-6C55-1B11-A0A2-25A8AD11B3A4}"/>
            </a:ext>
          </a:extLst>
        </xdr:cNvPr>
        <xdr:cNvPicPr>
          <a:picLocks noChangeAspect="1"/>
        </xdr:cNvPicPr>
      </xdr:nvPicPr>
      <xdr:blipFill rotWithShape="1">
        <a:blip xmlns:r="http://schemas.openxmlformats.org/officeDocument/2006/relationships" r:embed="rId268" cstate="screen">
          <a:extLst>
            <a:ext uri="{28A0092B-C50C-407E-A947-70E740481C1C}">
              <a14:useLocalDpi xmlns:a14="http://schemas.microsoft.com/office/drawing/2010/main"/>
            </a:ext>
          </a:extLst>
        </a:blip>
        <a:srcRect/>
        <a:stretch/>
      </xdr:blipFill>
      <xdr:spPr>
        <a:xfrm>
          <a:off x="859974" y="237613373"/>
          <a:ext cx="1567542" cy="751531"/>
        </a:xfrm>
        <a:prstGeom prst="rect">
          <a:avLst/>
        </a:prstGeom>
      </xdr:spPr>
    </xdr:pic>
    <xdr:clientData/>
  </xdr:twoCellAnchor>
  <xdr:twoCellAnchor>
    <xdr:from>
      <xdr:col>1</xdr:col>
      <xdr:colOff>250371</xdr:colOff>
      <xdr:row>262</xdr:row>
      <xdr:rowOff>97974</xdr:rowOff>
    </xdr:from>
    <xdr:to>
      <xdr:col>2</xdr:col>
      <xdr:colOff>1545770</xdr:colOff>
      <xdr:row>262</xdr:row>
      <xdr:rowOff>849505</xdr:rowOff>
    </xdr:to>
    <xdr:pic>
      <xdr:nvPicPr>
        <xdr:cNvPr id="474" name="Slika 473">
          <a:extLst>
            <a:ext uri="{FF2B5EF4-FFF2-40B4-BE49-F238E27FC236}">
              <a16:creationId xmlns:a16="http://schemas.microsoft.com/office/drawing/2014/main" id="{BC4E64DF-8736-46B9-BCD8-FA46EAAC29B8}"/>
            </a:ext>
          </a:extLst>
        </xdr:cNvPr>
        <xdr:cNvPicPr>
          <a:picLocks noChangeAspect="1"/>
        </xdr:cNvPicPr>
      </xdr:nvPicPr>
      <xdr:blipFill rotWithShape="1">
        <a:blip xmlns:r="http://schemas.openxmlformats.org/officeDocument/2006/relationships" r:embed="rId268" cstate="screen">
          <a:extLst>
            <a:ext uri="{28A0092B-C50C-407E-A947-70E740481C1C}">
              <a14:useLocalDpi xmlns:a14="http://schemas.microsoft.com/office/drawing/2010/main"/>
            </a:ext>
          </a:extLst>
        </a:blip>
        <a:srcRect/>
        <a:stretch/>
      </xdr:blipFill>
      <xdr:spPr>
        <a:xfrm>
          <a:off x="870857" y="238560431"/>
          <a:ext cx="1567542" cy="751531"/>
        </a:xfrm>
        <a:prstGeom prst="rect">
          <a:avLst/>
        </a:prstGeom>
      </xdr:spPr>
    </xdr:pic>
    <xdr:clientData/>
  </xdr:twoCellAnchor>
  <xdr:twoCellAnchor>
    <xdr:from>
      <xdr:col>1</xdr:col>
      <xdr:colOff>250371</xdr:colOff>
      <xdr:row>264</xdr:row>
      <xdr:rowOff>152399</xdr:rowOff>
    </xdr:from>
    <xdr:to>
      <xdr:col>2</xdr:col>
      <xdr:colOff>1546465</xdr:colOff>
      <xdr:row>264</xdr:row>
      <xdr:rowOff>816427</xdr:rowOff>
    </xdr:to>
    <xdr:pic>
      <xdr:nvPicPr>
        <xdr:cNvPr id="476" name="Slika 475">
          <a:extLst>
            <a:ext uri="{FF2B5EF4-FFF2-40B4-BE49-F238E27FC236}">
              <a16:creationId xmlns:a16="http://schemas.microsoft.com/office/drawing/2014/main" id="{88332E3B-6BE1-0378-BC4B-0995F92B3B4C}"/>
            </a:ext>
          </a:extLst>
        </xdr:cNvPr>
        <xdr:cNvPicPr>
          <a:picLocks noChangeAspect="1"/>
        </xdr:cNvPicPr>
      </xdr:nvPicPr>
      <xdr:blipFill rotWithShape="1">
        <a:blip xmlns:r="http://schemas.openxmlformats.org/officeDocument/2006/relationships" r:embed="rId269" cstate="screen">
          <a:extLst>
            <a:ext uri="{28A0092B-C50C-407E-A947-70E740481C1C}">
              <a14:useLocalDpi xmlns:a14="http://schemas.microsoft.com/office/drawing/2010/main"/>
            </a:ext>
          </a:extLst>
        </a:blip>
        <a:srcRect/>
        <a:stretch/>
      </xdr:blipFill>
      <xdr:spPr>
        <a:xfrm>
          <a:off x="870857" y="240487199"/>
          <a:ext cx="1568237" cy="664028"/>
        </a:xfrm>
        <a:prstGeom prst="rect">
          <a:avLst/>
        </a:prstGeom>
      </xdr:spPr>
    </xdr:pic>
    <xdr:clientData/>
  </xdr:twoCellAnchor>
  <xdr:twoCellAnchor>
    <xdr:from>
      <xdr:col>1</xdr:col>
      <xdr:colOff>261257</xdr:colOff>
      <xdr:row>265</xdr:row>
      <xdr:rowOff>141518</xdr:rowOff>
    </xdr:from>
    <xdr:to>
      <xdr:col>2</xdr:col>
      <xdr:colOff>1557351</xdr:colOff>
      <xdr:row>265</xdr:row>
      <xdr:rowOff>805546</xdr:rowOff>
    </xdr:to>
    <xdr:pic>
      <xdr:nvPicPr>
        <xdr:cNvPr id="477" name="Slika 476">
          <a:extLst>
            <a:ext uri="{FF2B5EF4-FFF2-40B4-BE49-F238E27FC236}">
              <a16:creationId xmlns:a16="http://schemas.microsoft.com/office/drawing/2014/main" id="{26F3AB3C-48BA-417E-932C-BAC25D52C85C}"/>
            </a:ext>
          </a:extLst>
        </xdr:cNvPr>
        <xdr:cNvPicPr>
          <a:picLocks noChangeAspect="1"/>
        </xdr:cNvPicPr>
      </xdr:nvPicPr>
      <xdr:blipFill rotWithShape="1">
        <a:blip xmlns:r="http://schemas.openxmlformats.org/officeDocument/2006/relationships" r:embed="rId269" cstate="screen">
          <a:extLst>
            <a:ext uri="{28A0092B-C50C-407E-A947-70E740481C1C}">
              <a14:useLocalDpi xmlns:a14="http://schemas.microsoft.com/office/drawing/2010/main"/>
            </a:ext>
          </a:extLst>
        </a:blip>
        <a:srcRect/>
        <a:stretch/>
      </xdr:blipFill>
      <xdr:spPr>
        <a:xfrm>
          <a:off x="881743" y="241412489"/>
          <a:ext cx="1568237" cy="664028"/>
        </a:xfrm>
        <a:prstGeom prst="rect">
          <a:avLst/>
        </a:prstGeom>
      </xdr:spPr>
    </xdr:pic>
    <xdr:clientData/>
  </xdr:twoCellAnchor>
  <xdr:twoCellAnchor>
    <xdr:from>
      <xdr:col>2</xdr:col>
      <xdr:colOff>54430</xdr:colOff>
      <xdr:row>267</xdr:row>
      <xdr:rowOff>130632</xdr:rowOff>
    </xdr:from>
    <xdr:to>
      <xdr:col>2</xdr:col>
      <xdr:colOff>1488175</xdr:colOff>
      <xdr:row>267</xdr:row>
      <xdr:rowOff>772889</xdr:rowOff>
    </xdr:to>
    <xdr:pic>
      <xdr:nvPicPr>
        <xdr:cNvPr id="479" name="Slika 478">
          <a:extLst>
            <a:ext uri="{FF2B5EF4-FFF2-40B4-BE49-F238E27FC236}">
              <a16:creationId xmlns:a16="http://schemas.microsoft.com/office/drawing/2014/main" id="{3FAD2293-741C-82CF-10AF-B6CC51800A32}"/>
            </a:ext>
          </a:extLst>
        </xdr:cNvPr>
        <xdr:cNvPicPr>
          <a:picLocks noChangeAspect="1"/>
        </xdr:cNvPicPr>
      </xdr:nvPicPr>
      <xdr:blipFill rotWithShape="1">
        <a:blip xmlns:r="http://schemas.openxmlformats.org/officeDocument/2006/relationships" r:embed="rId270" cstate="screen">
          <a:extLst>
            <a:ext uri="{28A0092B-C50C-407E-A947-70E740481C1C}">
              <a14:useLocalDpi xmlns:a14="http://schemas.microsoft.com/office/drawing/2010/main"/>
            </a:ext>
          </a:extLst>
        </a:blip>
        <a:srcRect/>
        <a:stretch/>
      </xdr:blipFill>
      <xdr:spPr>
        <a:xfrm>
          <a:off x="947059" y="243273946"/>
          <a:ext cx="1433745" cy="642257"/>
        </a:xfrm>
        <a:prstGeom prst="rect">
          <a:avLst/>
        </a:prstGeom>
      </xdr:spPr>
    </xdr:pic>
    <xdr:clientData/>
  </xdr:twoCellAnchor>
  <xdr:twoCellAnchor>
    <xdr:from>
      <xdr:col>2</xdr:col>
      <xdr:colOff>43544</xdr:colOff>
      <xdr:row>268</xdr:row>
      <xdr:rowOff>174175</xdr:rowOff>
    </xdr:from>
    <xdr:to>
      <xdr:col>2</xdr:col>
      <xdr:colOff>1477289</xdr:colOff>
      <xdr:row>268</xdr:row>
      <xdr:rowOff>816432</xdr:rowOff>
    </xdr:to>
    <xdr:pic>
      <xdr:nvPicPr>
        <xdr:cNvPr id="480" name="Slika 479">
          <a:extLst>
            <a:ext uri="{FF2B5EF4-FFF2-40B4-BE49-F238E27FC236}">
              <a16:creationId xmlns:a16="http://schemas.microsoft.com/office/drawing/2014/main" id="{1DA3C01A-F35A-40A8-A0AC-209A5CA462C0}"/>
            </a:ext>
          </a:extLst>
        </xdr:cNvPr>
        <xdr:cNvPicPr>
          <a:picLocks noChangeAspect="1"/>
        </xdr:cNvPicPr>
      </xdr:nvPicPr>
      <xdr:blipFill rotWithShape="1">
        <a:blip xmlns:r="http://schemas.openxmlformats.org/officeDocument/2006/relationships" r:embed="rId270" cstate="screen">
          <a:extLst>
            <a:ext uri="{28A0092B-C50C-407E-A947-70E740481C1C}">
              <a14:useLocalDpi xmlns:a14="http://schemas.microsoft.com/office/drawing/2010/main"/>
            </a:ext>
          </a:extLst>
        </a:blip>
        <a:srcRect/>
        <a:stretch/>
      </xdr:blipFill>
      <xdr:spPr>
        <a:xfrm>
          <a:off x="936173" y="244253661"/>
          <a:ext cx="1433745" cy="642257"/>
        </a:xfrm>
        <a:prstGeom prst="rect">
          <a:avLst/>
        </a:prstGeom>
      </xdr:spPr>
    </xdr:pic>
    <xdr:clientData/>
  </xdr:twoCellAnchor>
  <xdr:twoCellAnchor>
    <xdr:from>
      <xdr:col>2</xdr:col>
      <xdr:colOff>141517</xdr:colOff>
      <xdr:row>270</xdr:row>
      <xdr:rowOff>21772</xdr:rowOff>
    </xdr:from>
    <xdr:to>
      <xdr:col>2</xdr:col>
      <xdr:colOff>1447803</xdr:colOff>
      <xdr:row>270</xdr:row>
      <xdr:rowOff>892629</xdr:rowOff>
    </xdr:to>
    <xdr:pic>
      <xdr:nvPicPr>
        <xdr:cNvPr id="482" name="Slika 481">
          <a:extLst>
            <a:ext uri="{FF2B5EF4-FFF2-40B4-BE49-F238E27FC236}">
              <a16:creationId xmlns:a16="http://schemas.microsoft.com/office/drawing/2014/main" id="{DAA37494-599D-1248-8FC4-5FF40E0324B1}"/>
            </a:ext>
          </a:extLst>
        </xdr:cNvPr>
        <xdr:cNvPicPr>
          <a:picLocks noChangeAspect="1"/>
        </xdr:cNvPicPr>
      </xdr:nvPicPr>
      <xdr:blipFill>
        <a:blip xmlns:r="http://schemas.openxmlformats.org/officeDocument/2006/relationships" r:embed="rId271" cstate="screen">
          <a:extLst>
            <a:ext uri="{28A0092B-C50C-407E-A947-70E740481C1C}">
              <a14:useLocalDpi xmlns:a14="http://schemas.microsoft.com/office/drawing/2010/main"/>
            </a:ext>
          </a:extLst>
        </a:blip>
        <a:stretch>
          <a:fillRect/>
        </a:stretch>
      </xdr:blipFill>
      <xdr:spPr>
        <a:xfrm>
          <a:off x="1034146" y="245973601"/>
          <a:ext cx="1306286" cy="870857"/>
        </a:xfrm>
        <a:prstGeom prst="rect">
          <a:avLst/>
        </a:prstGeom>
      </xdr:spPr>
    </xdr:pic>
    <xdr:clientData/>
  </xdr:twoCellAnchor>
  <xdr:twoCellAnchor>
    <xdr:from>
      <xdr:col>2</xdr:col>
      <xdr:colOff>141515</xdr:colOff>
      <xdr:row>271</xdr:row>
      <xdr:rowOff>54429</xdr:rowOff>
    </xdr:from>
    <xdr:to>
      <xdr:col>2</xdr:col>
      <xdr:colOff>1447801</xdr:colOff>
      <xdr:row>271</xdr:row>
      <xdr:rowOff>925286</xdr:rowOff>
    </xdr:to>
    <xdr:pic>
      <xdr:nvPicPr>
        <xdr:cNvPr id="483" name="Slika 482">
          <a:extLst>
            <a:ext uri="{FF2B5EF4-FFF2-40B4-BE49-F238E27FC236}">
              <a16:creationId xmlns:a16="http://schemas.microsoft.com/office/drawing/2014/main" id="{191980C3-A2A4-422F-B755-F7C7BAB4633D}"/>
            </a:ext>
          </a:extLst>
        </xdr:cNvPr>
        <xdr:cNvPicPr>
          <a:picLocks noChangeAspect="1"/>
        </xdr:cNvPicPr>
      </xdr:nvPicPr>
      <xdr:blipFill>
        <a:blip xmlns:r="http://schemas.openxmlformats.org/officeDocument/2006/relationships" r:embed="rId271" cstate="screen">
          <a:extLst>
            <a:ext uri="{28A0092B-C50C-407E-A947-70E740481C1C}">
              <a14:useLocalDpi xmlns:a14="http://schemas.microsoft.com/office/drawing/2010/main"/>
            </a:ext>
          </a:extLst>
        </a:blip>
        <a:stretch>
          <a:fillRect/>
        </a:stretch>
      </xdr:blipFill>
      <xdr:spPr>
        <a:xfrm>
          <a:off x="1034144" y="246942429"/>
          <a:ext cx="1306286" cy="870857"/>
        </a:xfrm>
        <a:prstGeom prst="rect">
          <a:avLst/>
        </a:prstGeom>
      </xdr:spPr>
    </xdr:pic>
    <xdr:clientData/>
  </xdr:twoCellAnchor>
  <xdr:twoCellAnchor>
    <xdr:from>
      <xdr:col>2</xdr:col>
      <xdr:colOff>70758</xdr:colOff>
      <xdr:row>273</xdr:row>
      <xdr:rowOff>10887</xdr:rowOff>
    </xdr:from>
    <xdr:to>
      <xdr:col>2</xdr:col>
      <xdr:colOff>1426028</xdr:colOff>
      <xdr:row>273</xdr:row>
      <xdr:rowOff>914400</xdr:rowOff>
    </xdr:to>
    <xdr:pic>
      <xdr:nvPicPr>
        <xdr:cNvPr id="485" name="Slika 484">
          <a:extLst>
            <a:ext uri="{FF2B5EF4-FFF2-40B4-BE49-F238E27FC236}">
              <a16:creationId xmlns:a16="http://schemas.microsoft.com/office/drawing/2014/main" id="{1E611F67-8044-87C8-7B5A-B6CED6270FAB}"/>
            </a:ext>
          </a:extLst>
        </xdr:cNvPr>
        <xdr:cNvPicPr>
          <a:picLocks noChangeAspect="1"/>
        </xdr:cNvPicPr>
      </xdr:nvPicPr>
      <xdr:blipFill>
        <a:blip xmlns:r="http://schemas.openxmlformats.org/officeDocument/2006/relationships" r:embed="rId272" cstate="screen">
          <a:extLst>
            <a:ext uri="{28A0092B-C50C-407E-A947-70E740481C1C}">
              <a14:useLocalDpi xmlns:a14="http://schemas.microsoft.com/office/drawing/2010/main"/>
            </a:ext>
          </a:extLst>
        </a:blip>
        <a:stretch>
          <a:fillRect/>
        </a:stretch>
      </xdr:blipFill>
      <xdr:spPr>
        <a:xfrm>
          <a:off x="963387" y="248771230"/>
          <a:ext cx="1355270" cy="903513"/>
        </a:xfrm>
        <a:prstGeom prst="rect">
          <a:avLst/>
        </a:prstGeom>
      </xdr:spPr>
    </xdr:pic>
    <xdr:clientData/>
  </xdr:twoCellAnchor>
  <xdr:twoCellAnchor>
    <xdr:from>
      <xdr:col>2</xdr:col>
      <xdr:colOff>76201</xdr:colOff>
      <xdr:row>274</xdr:row>
      <xdr:rowOff>0</xdr:rowOff>
    </xdr:from>
    <xdr:to>
      <xdr:col>2</xdr:col>
      <xdr:colOff>1431471</xdr:colOff>
      <xdr:row>274</xdr:row>
      <xdr:rowOff>903513</xdr:rowOff>
    </xdr:to>
    <xdr:pic>
      <xdr:nvPicPr>
        <xdr:cNvPr id="486" name="Slika 485">
          <a:extLst>
            <a:ext uri="{FF2B5EF4-FFF2-40B4-BE49-F238E27FC236}">
              <a16:creationId xmlns:a16="http://schemas.microsoft.com/office/drawing/2014/main" id="{B36C3A5F-28EC-4B9F-AD05-C4107688D098}"/>
            </a:ext>
          </a:extLst>
        </xdr:cNvPr>
        <xdr:cNvPicPr>
          <a:picLocks noChangeAspect="1"/>
        </xdr:cNvPicPr>
      </xdr:nvPicPr>
      <xdr:blipFill>
        <a:blip xmlns:r="http://schemas.openxmlformats.org/officeDocument/2006/relationships" r:embed="rId272" cstate="screen">
          <a:extLst>
            <a:ext uri="{28A0092B-C50C-407E-A947-70E740481C1C}">
              <a14:useLocalDpi xmlns:a14="http://schemas.microsoft.com/office/drawing/2010/main"/>
            </a:ext>
          </a:extLst>
        </a:blip>
        <a:stretch>
          <a:fillRect/>
        </a:stretch>
      </xdr:blipFill>
      <xdr:spPr>
        <a:xfrm>
          <a:off x="968830" y="249696514"/>
          <a:ext cx="1355270" cy="903513"/>
        </a:xfrm>
        <a:prstGeom prst="rect">
          <a:avLst/>
        </a:prstGeom>
      </xdr:spPr>
    </xdr:pic>
    <xdr:clientData/>
  </xdr:twoCellAnchor>
  <xdr:twoCellAnchor>
    <xdr:from>
      <xdr:col>2</xdr:col>
      <xdr:colOff>43544</xdr:colOff>
      <xdr:row>276</xdr:row>
      <xdr:rowOff>32658</xdr:rowOff>
    </xdr:from>
    <xdr:to>
      <xdr:col>2</xdr:col>
      <xdr:colOff>1393372</xdr:colOff>
      <xdr:row>276</xdr:row>
      <xdr:rowOff>932641</xdr:rowOff>
    </xdr:to>
    <xdr:pic>
      <xdr:nvPicPr>
        <xdr:cNvPr id="488" name="Slika 487">
          <a:extLst>
            <a:ext uri="{FF2B5EF4-FFF2-40B4-BE49-F238E27FC236}">
              <a16:creationId xmlns:a16="http://schemas.microsoft.com/office/drawing/2014/main" id="{F9E70D78-3D1A-765E-A12E-2085E0E498F4}"/>
            </a:ext>
          </a:extLst>
        </xdr:cNvPr>
        <xdr:cNvPicPr>
          <a:picLocks noChangeAspect="1"/>
        </xdr:cNvPicPr>
      </xdr:nvPicPr>
      <xdr:blipFill>
        <a:blip xmlns:r="http://schemas.openxmlformats.org/officeDocument/2006/relationships" r:embed="rId273" cstate="screen">
          <a:extLst>
            <a:ext uri="{28A0092B-C50C-407E-A947-70E740481C1C}">
              <a14:useLocalDpi xmlns:a14="http://schemas.microsoft.com/office/drawing/2010/main"/>
            </a:ext>
          </a:extLst>
        </a:blip>
        <a:stretch>
          <a:fillRect/>
        </a:stretch>
      </xdr:blipFill>
      <xdr:spPr>
        <a:xfrm>
          <a:off x="936173" y="251601515"/>
          <a:ext cx="1349828" cy="899983"/>
        </a:xfrm>
        <a:prstGeom prst="rect">
          <a:avLst/>
        </a:prstGeom>
      </xdr:spPr>
    </xdr:pic>
    <xdr:clientData/>
  </xdr:twoCellAnchor>
  <xdr:twoCellAnchor>
    <xdr:from>
      <xdr:col>2</xdr:col>
      <xdr:colOff>43544</xdr:colOff>
      <xdr:row>277</xdr:row>
      <xdr:rowOff>10885</xdr:rowOff>
    </xdr:from>
    <xdr:to>
      <xdr:col>2</xdr:col>
      <xdr:colOff>1393372</xdr:colOff>
      <xdr:row>277</xdr:row>
      <xdr:rowOff>910868</xdr:rowOff>
    </xdr:to>
    <xdr:pic>
      <xdr:nvPicPr>
        <xdr:cNvPr id="489" name="Slika 488">
          <a:extLst>
            <a:ext uri="{FF2B5EF4-FFF2-40B4-BE49-F238E27FC236}">
              <a16:creationId xmlns:a16="http://schemas.microsoft.com/office/drawing/2014/main" id="{4607D35D-B64B-443C-AF4C-97C0692D9572}"/>
            </a:ext>
          </a:extLst>
        </xdr:cNvPr>
        <xdr:cNvPicPr>
          <a:picLocks noChangeAspect="1"/>
        </xdr:cNvPicPr>
      </xdr:nvPicPr>
      <xdr:blipFill>
        <a:blip xmlns:r="http://schemas.openxmlformats.org/officeDocument/2006/relationships" r:embed="rId273" cstate="screen">
          <a:extLst>
            <a:ext uri="{28A0092B-C50C-407E-A947-70E740481C1C}">
              <a14:useLocalDpi xmlns:a14="http://schemas.microsoft.com/office/drawing/2010/main"/>
            </a:ext>
          </a:extLst>
        </a:blip>
        <a:stretch>
          <a:fillRect/>
        </a:stretch>
      </xdr:blipFill>
      <xdr:spPr>
        <a:xfrm>
          <a:off x="936173" y="252515914"/>
          <a:ext cx="1349828" cy="899983"/>
        </a:xfrm>
        <a:prstGeom prst="rect">
          <a:avLst/>
        </a:prstGeom>
      </xdr:spPr>
    </xdr:pic>
    <xdr:clientData/>
  </xdr:twoCellAnchor>
  <xdr:twoCellAnchor>
    <xdr:from>
      <xdr:col>2</xdr:col>
      <xdr:colOff>21773</xdr:colOff>
      <xdr:row>278</xdr:row>
      <xdr:rowOff>925285</xdr:rowOff>
    </xdr:from>
    <xdr:to>
      <xdr:col>2</xdr:col>
      <xdr:colOff>1376777</xdr:colOff>
      <xdr:row>279</xdr:row>
      <xdr:rowOff>892629</xdr:rowOff>
    </xdr:to>
    <xdr:pic>
      <xdr:nvPicPr>
        <xdr:cNvPr id="491" name="Slika 490">
          <a:extLst>
            <a:ext uri="{FF2B5EF4-FFF2-40B4-BE49-F238E27FC236}">
              <a16:creationId xmlns:a16="http://schemas.microsoft.com/office/drawing/2014/main" id="{EF871114-8125-D982-FB29-037B9CCE925C}"/>
            </a:ext>
          </a:extLst>
        </xdr:cNvPr>
        <xdr:cNvPicPr>
          <a:picLocks noChangeAspect="1"/>
        </xdr:cNvPicPr>
      </xdr:nvPicPr>
      <xdr:blipFill>
        <a:blip xmlns:r="http://schemas.openxmlformats.org/officeDocument/2006/relationships" r:embed="rId274" cstate="screen">
          <a:extLst>
            <a:ext uri="{28A0092B-C50C-407E-A947-70E740481C1C}">
              <a14:useLocalDpi xmlns:a14="http://schemas.microsoft.com/office/drawing/2010/main"/>
            </a:ext>
          </a:extLst>
        </a:blip>
        <a:stretch>
          <a:fillRect/>
        </a:stretch>
      </xdr:blipFill>
      <xdr:spPr>
        <a:xfrm>
          <a:off x="914402" y="254366485"/>
          <a:ext cx="1355004" cy="903515"/>
        </a:xfrm>
        <a:prstGeom prst="rect">
          <a:avLst/>
        </a:prstGeom>
      </xdr:spPr>
    </xdr:pic>
    <xdr:clientData/>
  </xdr:twoCellAnchor>
  <xdr:twoCellAnchor>
    <xdr:from>
      <xdr:col>2</xdr:col>
      <xdr:colOff>43544</xdr:colOff>
      <xdr:row>280</xdr:row>
      <xdr:rowOff>21772</xdr:rowOff>
    </xdr:from>
    <xdr:to>
      <xdr:col>2</xdr:col>
      <xdr:colOff>1398548</xdr:colOff>
      <xdr:row>280</xdr:row>
      <xdr:rowOff>925287</xdr:rowOff>
    </xdr:to>
    <xdr:pic>
      <xdr:nvPicPr>
        <xdr:cNvPr id="492" name="Slika 491">
          <a:extLst>
            <a:ext uri="{FF2B5EF4-FFF2-40B4-BE49-F238E27FC236}">
              <a16:creationId xmlns:a16="http://schemas.microsoft.com/office/drawing/2014/main" id="{544D2456-72AF-49AE-811F-6640CBBD2DF9}"/>
            </a:ext>
          </a:extLst>
        </xdr:cNvPr>
        <xdr:cNvPicPr>
          <a:picLocks noChangeAspect="1"/>
        </xdr:cNvPicPr>
      </xdr:nvPicPr>
      <xdr:blipFill>
        <a:blip xmlns:r="http://schemas.openxmlformats.org/officeDocument/2006/relationships" r:embed="rId274" cstate="screen">
          <a:extLst>
            <a:ext uri="{28A0092B-C50C-407E-A947-70E740481C1C}">
              <a14:useLocalDpi xmlns:a14="http://schemas.microsoft.com/office/drawing/2010/main"/>
            </a:ext>
          </a:extLst>
        </a:blip>
        <a:stretch>
          <a:fillRect/>
        </a:stretch>
      </xdr:blipFill>
      <xdr:spPr>
        <a:xfrm>
          <a:off x="936173" y="255335315"/>
          <a:ext cx="1355004" cy="903515"/>
        </a:xfrm>
        <a:prstGeom prst="rect">
          <a:avLst/>
        </a:prstGeom>
      </xdr:spPr>
    </xdr:pic>
    <xdr:clientData/>
  </xdr:twoCellAnchor>
  <xdr:twoCellAnchor>
    <xdr:from>
      <xdr:col>2</xdr:col>
      <xdr:colOff>97974</xdr:colOff>
      <xdr:row>282</xdr:row>
      <xdr:rowOff>65317</xdr:rowOff>
    </xdr:from>
    <xdr:to>
      <xdr:col>2</xdr:col>
      <xdr:colOff>1339082</xdr:colOff>
      <xdr:row>282</xdr:row>
      <xdr:rowOff>892631</xdr:rowOff>
    </xdr:to>
    <xdr:pic>
      <xdr:nvPicPr>
        <xdr:cNvPr id="494" name="Slika 493">
          <a:extLst>
            <a:ext uri="{FF2B5EF4-FFF2-40B4-BE49-F238E27FC236}">
              <a16:creationId xmlns:a16="http://schemas.microsoft.com/office/drawing/2014/main" id="{4B63C0DE-0E50-866C-2088-7F38C78F5D08}"/>
            </a:ext>
          </a:extLst>
        </xdr:cNvPr>
        <xdr:cNvPicPr>
          <a:picLocks noChangeAspect="1"/>
        </xdr:cNvPicPr>
      </xdr:nvPicPr>
      <xdr:blipFill>
        <a:blip xmlns:r="http://schemas.openxmlformats.org/officeDocument/2006/relationships" r:embed="rId275" cstate="screen">
          <a:extLst>
            <a:ext uri="{28A0092B-C50C-407E-A947-70E740481C1C}">
              <a14:useLocalDpi xmlns:a14="http://schemas.microsoft.com/office/drawing/2010/main"/>
            </a:ext>
          </a:extLst>
        </a:blip>
        <a:stretch>
          <a:fillRect/>
        </a:stretch>
      </xdr:blipFill>
      <xdr:spPr>
        <a:xfrm>
          <a:off x="990603" y="257251203"/>
          <a:ext cx="1241108" cy="827314"/>
        </a:xfrm>
        <a:prstGeom prst="rect">
          <a:avLst/>
        </a:prstGeom>
      </xdr:spPr>
    </xdr:pic>
    <xdr:clientData/>
  </xdr:twoCellAnchor>
  <xdr:twoCellAnchor>
    <xdr:from>
      <xdr:col>2</xdr:col>
      <xdr:colOff>97973</xdr:colOff>
      <xdr:row>283</xdr:row>
      <xdr:rowOff>76201</xdr:rowOff>
    </xdr:from>
    <xdr:to>
      <xdr:col>2</xdr:col>
      <xdr:colOff>1339081</xdr:colOff>
      <xdr:row>283</xdr:row>
      <xdr:rowOff>903515</xdr:rowOff>
    </xdr:to>
    <xdr:pic>
      <xdr:nvPicPr>
        <xdr:cNvPr id="495" name="Slika 494">
          <a:extLst>
            <a:ext uri="{FF2B5EF4-FFF2-40B4-BE49-F238E27FC236}">
              <a16:creationId xmlns:a16="http://schemas.microsoft.com/office/drawing/2014/main" id="{41C6D01F-5900-4696-A73C-9714EFEC50CC}"/>
            </a:ext>
          </a:extLst>
        </xdr:cNvPr>
        <xdr:cNvPicPr>
          <a:picLocks noChangeAspect="1"/>
        </xdr:cNvPicPr>
      </xdr:nvPicPr>
      <xdr:blipFill>
        <a:blip xmlns:r="http://schemas.openxmlformats.org/officeDocument/2006/relationships" r:embed="rId275" cstate="screen">
          <a:extLst>
            <a:ext uri="{28A0092B-C50C-407E-A947-70E740481C1C}">
              <a14:useLocalDpi xmlns:a14="http://schemas.microsoft.com/office/drawing/2010/main"/>
            </a:ext>
          </a:extLst>
        </a:blip>
        <a:stretch>
          <a:fillRect/>
        </a:stretch>
      </xdr:blipFill>
      <xdr:spPr>
        <a:xfrm>
          <a:off x="990602" y="258198258"/>
          <a:ext cx="1241108" cy="827314"/>
        </a:xfrm>
        <a:prstGeom prst="rect">
          <a:avLst/>
        </a:prstGeom>
      </xdr:spPr>
    </xdr:pic>
    <xdr:clientData/>
  </xdr:twoCellAnchor>
  <xdr:twoCellAnchor>
    <xdr:from>
      <xdr:col>2</xdr:col>
      <xdr:colOff>54431</xdr:colOff>
      <xdr:row>285</xdr:row>
      <xdr:rowOff>10887</xdr:rowOff>
    </xdr:from>
    <xdr:to>
      <xdr:col>2</xdr:col>
      <xdr:colOff>1426031</xdr:colOff>
      <xdr:row>285</xdr:row>
      <xdr:rowOff>925287</xdr:rowOff>
    </xdr:to>
    <xdr:pic>
      <xdr:nvPicPr>
        <xdr:cNvPr id="497" name="Slika 496">
          <a:extLst>
            <a:ext uri="{FF2B5EF4-FFF2-40B4-BE49-F238E27FC236}">
              <a16:creationId xmlns:a16="http://schemas.microsoft.com/office/drawing/2014/main" id="{D83BBB24-BAB6-2CFC-D69D-7D6F84C2BA68}"/>
            </a:ext>
          </a:extLst>
        </xdr:cNvPr>
        <xdr:cNvPicPr>
          <a:picLocks noChangeAspect="1"/>
        </xdr:cNvPicPr>
      </xdr:nvPicPr>
      <xdr:blipFill>
        <a:blip xmlns:r="http://schemas.openxmlformats.org/officeDocument/2006/relationships" r:embed="rId276" cstate="screen">
          <a:extLst>
            <a:ext uri="{28A0092B-C50C-407E-A947-70E740481C1C}">
              <a14:useLocalDpi xmlns:a14="http://schemas.microsoft.com/office/drawing/2010/main"/>
            </a:ext>
          </a:extLst>
        </a:blip>
        <a:stretch>
          <a:fillRect/>
        </a:stretch>
      </xdr:blipFill>
      <xdr:spPr>
        <a:xfrm>
          <a:off x="947060" y="260005287"/>
          <a:ext cx="1371600" cy="914400"/>
        </a:xfrm>
        <a:prstGeom prst="rect">
          <a:avLst/>
        </a:prstGeom>
      </xdr:spPr>
    </xdr:pic>
    <xdr:clientData/>
  </xdr:twoCellAnchor>
  <xdr:twoCellAnchor>
    <xdr:from>
      <xdr:col>2</xdr:col>
      <xdr:colOff>65315</xdr:colOff>
      <xdr:row>286</xdr:row>
      <xdr:rowOff>10886</xdr:rowOff>
    </xdr:from>
    <xdr:to>
      <xdr:col>2</xdr:col>
      <xdr:colOff>1436915</xdr:colOff>
      <xdr:row>286</xdr:row>
      <xdr:rowOff>925286</xdr:rowOff>
    </xdr:to>
    <xdr:pic>
      <xdr:nvPicPr>
        <xdr:cNvPr id="498" name="Slika 497">
          <a:extLst>
            <a:ext uri="{FF2B5EF4-FFF2-40B4-BE49-F238E27FC236}">
              <a16:creationId xmlns:a16="http://schemas.microsoft.com/office/drawing/2014/main" id="{438A91D7-A827-4F42-B414-EC670D0FBA3D}"/>
            </a:ext>
          </a:extLst>
        </xdr:cNvPr>
        <xdr:cNvPicPr>
          <a:picLocks noChangeAspect="1"/>
        </xdr:cNvPicPr>
      </xdr:nvPicPr>
      <xdr:blipFill>
        <a:blip xmlns:r="http://schemas.openxmlformats.org/officeDocument/2006/relationships" r:embed="rId276" cstate="screen">
          <a:extLst>
            <a:ext uri="{28A0092B-C50C-407E-A947-70E740481C1C}">
              <a14:useLocalDpi xmlns:a14="http://schemas.microsoft.com/office/drawing/2010/main"/>
            </a:ext>
          </a:extLst>
        </a:blip>
        <a:stretch>
          <a:fillRect/>
        </a:stretch>
      </xdr:blipFill>
      <xdr:spPr>
        <a:xfrm>
          <a:off x="957944" y="260941457"/>
          <a:ext cx="1371600" cy="914400"/>
        </a:xfrm>
        <a:prstGeom prst="rect">
          <a:avLst/>
        </a:prstGeom>
      </xdr:spPr>
    </xdr:pic>
    <xdr:clientData/>
  </xdr:twoCellAnchor>
  <xdr:twoCellAnchor>
    <xdr:from>
      <xdr:col>2</xdr:col>
      <xdr:colOff>87088</xdr:colOff>
      <xdr:row>288</xdr:row>
      <xdr:rowOff>0</xdr:rowOff>
    </xdr:from>
    <xdr:to>
      <xdr:col>2</xdr:col>
      <xdr:colOff>1480458</xdr:colOff>
      <xdr:row>288</xdr:row>
      <xdr:rowOff>928681</xdr:rowOff>
    </xdr:to>
    <xdr:pic>
      <xdr:nvPicPr>
        <xdr:cNvPr id="500" name="Slika 499">
          <a:extLst>
            <a:ext uri="{FF2B5EF4-FFF2-40B4-BE49-F238E27FC236}">
              <a16:creationId xmlns:a16="http://schemas.microsoft.com/office/drawing/2014/main" id="{4AEC0FC8-2EC3-719D-1A8B-2B694D1FB0F2}"/>
            </a:ext>
          </a:extLst>
        </xdr:cNvPr>
        <xdr:cNvPicPr>
          <a:picLocks noChangeAspect="1"/>
        </xdr:cNvPicPr>
      </xdr:nvPicPr>
      <xdr:blipFill>
        <a:blip xmlns:r="http://schemas.openxmlformats.org/officeDocument/2006/relationships" r:embed="rId277" cstate="screen">
          <a:extLst>
            <a:ext uri="{28A0092B-C50C-407E-A947-70E740481C1C}">
              <a14:useLocalDpi xmlns:a14="http://schemas.microsoft.com/office/drawing/2010/main"/>
            </a:ext>
          </a:extLst>
        </a:blip>
        <a:stretch>
          <a:fillRect/>
        </a:stretch>
      </xdr:blipFill>
      <xdr:spPr>
        <a:xfrm>
          <a:off x="979717" y="262802914"/>
          <a:ext cx="1393370" cy="928681"/>
        </a:xfrm>
        <a:prstGeom prst="rect">
          <a:avLst/>
        </a:prstGeom>
      </xdr:spPr>
    </xdr:pic>
    <xdr:clientData/>
  </xdr:twoCellAnchor>
  <xdr:twoCellAnchor>
    <xdr:from>
      <xdr:col>2</xdr:col>
      <xdr:colOff>87088</xdr:colOff>
      <xdr:row>288</xdr:row>
      <xdr:rowOff>925286</xdr:rowOff>
    </xdr:from>
    <xdr:to>
      <xdr:col>2</xdr:col>
      <xdr:colOff>1480458</xdr:colOff>
      <xdr:row>289</xdr:row>
      <xdr:rowOff>917795</xdr:rowOff>
    </xdr:to>
    <xdr:pic>
      <xdr:nvPicPr>
        <xdr:cNvPr id="501" name="Slika 500">
          <a:extLst>
            <a:ext uri="{FF2B5EF4-FFF2-40B4-BE49-F238E27FC236}">
              <a16:creationId xmlns:a16="http://schemas.microsoft.com/office/drawing/2014/main" id="{E42B326D-551B-4BE2-9E19-6994BD19E61F}"/>
            </a:ext>
          </a:extLst>
        </xdr:cNvPr>
        <xdr:cNvPicPr>
          <a:picLocks noChangeAspect="1"/>
        </xdr:cNvPicPr>
      </xdr:nvPicPr>
      <xdr:blipFill>
        <a:blip xmlns:r="http://schemas.openxmlformats.org/officeDocument/2006/relationships" r:embed="rId277" cstate="screen">
          <a:extLst>
            <a:ext uri="{28A0092B-C50C-407E-A947-70E740481C1C}">
              <a14:useLocalDpi xmlns:a14="http://schemas.microsoft.com/office/drawing/2010/main"/>
            </a:ext>
          </a:extLst>
        </a:blip>
        <a:stretch>
          <a:fillRect/>
        </a:stretch>
      </xdr:blipFill>
      <xdr:spPr>
        <a:xfrm>
          <a:off x="979717" y="263728200"/>
          <a:ext cx="1393370" cy="928681"/>
        </a:xfrm>
        <a:prstGeom prst="rect">
          <a:avLst/>
        </a:prstGeom>
      </xdr:spPr>
    </xdr:pic>
    <xdr:clientData/>
  </xdr:twoCellAnchor>
  <xdr:twoCellAnchor>
    <xdr:from>
      <xdr:col>1</xdr:col>
      <xdr:colOff>239486</xdr:colOff>
      <xdr:row>450</xdr:row>
      <xdr:rowOff>195947</xdr:rowOff>
    </xdr:from>
    <xdr:to>
      <xdr:col>2</xdr:col>
      <xdr:colOff>1518553</xdr:colOff>
      <xdr:row>450</xdr:row>
      <xdr:rowOff>816431</xdr:rowOff>
    </xdr:to>
    <xdr:pic>
      <xdr:nvPicPr>
        <xdr:cNvPr id="503" name="Slika 502">
          <a:extLst>
            <a:ext uri="{FF2B5EF4-FFF2-40B4-BE49-F238E27FC236}">
              <a16:creationId xmlns:a16="http://schemas.microsoft.com/office/drawing/2014/main" id="{6889EAC9-6D59-5C2E-4C19-5985B074A3C0}"/>
            </a:ext>
          </a:extLst>
        </xdr:cNvPr>
        <xdr:cNvPicPr>
          <a:picLocks noChangeAspect="1"/>
        </xdr:cNvPicPr>
      </xdr:nvPicPr>
      <xdr:blipFill rotWithShape="1">
        <a:blip xmlns:r="http://schemas.openxmlformats.org/officeDocument/2006/relationships" r:embed="rId278" cstate="screen">
          <a:extLst>
            <a:ext uri="{28A0092B-C50C-407E-A947-70E740481C1C}">
              <a14:useLocalDpi xmlns:a14="http://schemas.microsoft.com/office/drawing/2010/main"/>
            </a:ext>
          </a:extLst>
        </a:blip>
        <a:srcRect/>
        <a:stretch/>
      </xdr:blipFill>
      <xdr:spPr>
        <a:xfrm>
          <a:off x="859972" y="412111376"/>
          <a:ext cx="1551210" cy="620484"/>
        </a:xfrm>
        <a:prstGeom prst="rect">
          <a:avLst/>
        </a:prstGeom>
      </xdr:spPr>
    </xdr:pic>
    <xdr:clientData/>
  </xdr:twoCellAnchor>
  <xdr:twoCellAnchor>
    <xdr:from>
      <xdr:col>2</xdr:col>
      <xdr:colOff>0</xdr:colOff>
      <xdr:row>451</xdr:row>
      <xdr:rowOff>163288</xdr:rowOff>
    </xdr:from>
    <xdr:to>
      <xdr:col>2</xdr:col>
      <xdr:colOff>1551210</xdr:colOff>
      <xdr:row>451</xdr:row>
      <xdr:rowOff>783772</xdr:rowOff>
    </xdr:to>
    <xdr:pic>
      <xdr:nvPicPr>
        <xdr:cNvPr id="504" name="Slika 503">
          <a:extLst>
            <a:ext uri="{FF2B5EF4-FFF2-40B4-BE49-F238E27FC236}">
              <a16:creationId xmlns:a16="http://schemas.microsoft.com/office/drawing/2014/main" id="{5B6D2421-1897-4C1E-BDC9-42947C51ADAA}"/>
            </a:ext>
          </a:extLst>
        </xdr:cNvPr>
        <xdr:cNvPicPr>
          <a:picLocks noChangeAspect="1"/>
        </xdr:cNvPicPr>
      </xdr:nvPicPr>
      <xdr:blipFill rotWithShape="1">
        <a:blip xmlns:r="http://schemas.openxmlformats.org/officeDocument/2006/relationships" r:embed="rId278" cstate="screen">
          <a:extLst>
            <a:ext uri="{28A0092B-C50C-407E-A947-70E740481C1C}">
              <a14:useLocalDpi xmlns:a14="http://schemas.microsoft.com/office/drawing/2010/main"/>
            </a:ext>
          </a:extLst>
        </a:blip>
        <a:srcRect/>
        <a:stretch/>
      </xdr:blipFill>
      <xdr:spPr>
        <a:xfrm>
          <a:off x="892629" y="413014888"/>
          <a:ext cx="1551210" cy="620484"/>
        </a:xfrm>
        <a:prstGeom prst="rect">
          <a:avLst/>
        </a:prstGeom>
      </xdr:spPr>
    </xdr:pic>
    <xdr:clientData/>
  </xdr:twoCellAnchor>
  <xdr:twoCellAnchor>
    <xdr:from>
      <xdr:col>1</xdr:col>
      <xdr:colOff>228600</xdr:colOff>
      <xdr:row>453</xdr:row>
      <xdr:rowOff>119744</xdr:rowOff>
    </xdr:from>
    <xdr:to>
      <xdr:col>2</xdr:col>
      <xdr:colOff>1577972</xdr:colOff>
      <xdr:row>453</xdr:row>
      <xdr:rowOff>827314</xdr:rowOff>
    </xdr:to>
    <xdr:pic>
      <xdr:nvPicPr>
        <xdr:cNvPr id="506" name="Slika 505">
          <a:extLst>
            <a:ext uri="{FF2B5EF4-FFF2-40B4-BE49-F238E27FC236}">
              <a16:creationId xmlns:a16="http://schemas.microsoft.com/office/drawing/2014/main" id="{F1BC9B10-EB60-D756-212D-45CA7FE87494}"/>
            </a:ext>
          </a:extLst>
        </xdr:cNvPr>
        <xdr:cNvPicPr>
          <a:picLocks noChangeAspect="1"/>
        </xdr:cNvPicPr>
      </xdr:nvPicPr>
      <xdr:blipFill rotWithShape="1">
        <a:blip xmlns:r="http://schemas.openxmlformats.org/officeDocument/2006/relationships" r:embed="rId279" cstate="screen">
          <a:extLst>
            <a:ext uri="{28A0092B-C50C-407E-A947-70E740481C1C}">
              <a14:useLocalDpi xmlns:a14="http://schemas.microsoft.com/office/drawing/2010/main"/>
            </a:ext>
          </a:extLst>
        </a:blip>
        <a:srcRect/>
        <a:stretch/>
      </xdr:blipFill>
      <xdr:spPr>
        <a:xfrm>
          <a:off x="849086" y="414843687"/>
          <a:ext cx="1621515" cy="707570"/>
        </a:xfrm>
        <a:prstGeom prst="rect">
          <a:avLst/>
        </a:prstGeom>
      </xdr:spPr>
    </xdr:pic>
    <xdr:clientData/>
  </xdr:twoCellAnchor>
  <xdr:twoCellAnchor>
    <xdr:from>
      <xdr:col>1</xdr:col>
      <xdr:colOff>228599</xdr:colOff>
      <xdr:row>454</xdr:row>
      <xdr:rowOff>174172</xdr:rowOff>
    </xdr:from>
    <xdr:to>
      <xdr:col>2</xdr:col>
      <xdr:colOff>1577971</xdr:colOff>
      <xdr:row>454</xdr:row>
      <xdr:rowOff>881742</xdr:rowOff>
    </xdr:to>
    <xdr:pic>
      <xdr:nvPicPr>
        <xdr:cNvPr id="507" name="Slika 506">
          <a:extLst>
            <a:ext uri="{FF2B5EF4-FFF2-40B4-BE49-F238E27FC236}">
              <a16:creationId xmlns:a16="http://schemas.microsoft.com/office/drawing/2014/main" id="{E98F1DF5-3354-4011-9B8E-2C1547295D3C}"/>
            </a:ext>
          </a:extLst>
        </xdr:cNvPr>
        <xdr:cNvPicPr>
          <a:picLocks noChangeAspect="1"/>
        </xdr:cNvPicPr>
      </xdr:nvPicPr>
      <xdr:blipFill rotWithShape="1">
        <a:blip xmlns:r="http://schemas.openxmlformats.org/officeDocument/2006/relationships" r:embed="rId279" cstate="screen">
          <a:extLst>
            <a:ext uri="{28A0092B-C50C-407E-A947-70E740481C1C}">
              <a14:useLocalDpi xmlns:a14="http://schemas.microsoft.com/office/drawing/2010/main"/>
            </a:ext>
          </a:extLst>
        </a:blip>
        <a:srcRect/>
        <a:stretch/>
      </xdr:blipFill>
      <xdr:spPr>
        <a:xfrm>
          <a:off x="849085" y="415834286"/>
          <a:ext cx="1621515" cy="707570"/>
        </a:xfrm>
        <a:prstGeom prst="rect">
          <a:avLst/>
        </a:prstGeom>
      </xdr:spPr>
    </xdr:pic>
    <xdr:clientData/>
  </xdr:twoCellAnchor>
  <xdr:twoCellAnchor>
    <xdr:from>
      <xdr:col>1</xdr:col>
      <xdr:colOff>228602</xdr:colOff>
      <xdr:row>456</xdr:row>
      <xdr:rowOff>87087</xdr:rowOff>
    </xdr:from>
    <xdr:to>
      <xdr:col>2</xdr:col>
      <xdr:colOff>1553656</xdr:colOff>
      <xdr:row>456</xdr:row>
      <xdr:rowOff>892630</xdr:rowOff>
    </xdr:to>
    <xdr:pic>
      <xdr:nvPicPr>
        <xdr:cNvPr id="509" name="Slika 508">
          <a:extLst>
            <a:ext uri="{FF2B5EF4-FFF2-40B4-BE49-F238E27FC236}">
              <a16:creationId xmlns:a16="http://schemas.microsoft.com/office/drawing/2014/main" id="{9ABF6463-A233-2E47-3E52-61A5F8B15E3A}"/>
            </a:ext>
          </a:extLst>
        </xdr:cNvPr>
        <xdr:cNvPicPr>
          <a:picLocks noChangeAspect="1"/>
        </xdr:cNvPicPr>
      </xdr:nvPicPr>
      <xdr:blipFill rotWithShape="1">
        <a:blip xmlns:r="http://schemas.openxmlformats.org/officeDocument/2006/relationships" r:embed="rId280" cstate="screen">
          <a:extLst>
            <a:ext uri="{28A0092B-C50C-407E-A947-70E740481C1C}">
              <a14:useLocalDpi xmlns:a14="http://schemas.microsoft.com/office/drawing/2010/main"/>
            </a:ext>
          </a:extLst>
        </a:blip>
        <a:srcRect/>
        <a:stretch/>
      </xdr:blipFill>
      <xdr:spPr>
        <a:xfrm>
          <a:off x="849088" y="417619544"/>
          <a:ext cx="1597197" cy="805543"/>
        </a:xfrm>
        <a:prstGeom prst="rect">
          <a:avLst/>
        </a:prstGeom>
      </xdr:spPr>
    </xdr:pic>
    <xdr:clientData/>
  </xdr:twoCellAnchor>
  <xdr:twoCellAnchor>
    <xdr:from>
      <xdr:col>1</xdr:col>
      <xdr:colOff>239485</xdr:colOff>
      <xdr:row>457</xdr:row>
      <xdr:rowOff>87087</xdr:rowOff>
    </xdr:from>
    <xdr:to>
      <xdr:col>2</xdr:col>
      <xdr:colOff>1564539</xdr:colOff>
      <xdr:row>457</xdr:row>
      <xdr:rowOff>892630</xdr:rowOff>
    </xdr:to>
    <xdr:pic>
      <xdr:nvPicPr>
        <xdr:cNvPr id="510" name="Slika 509">
          <a:extLst>
            <a:ext uri="{FF2B5EF4-FFF2-40B4-BE49-F238E27FC236}">
              <a16:creationId xmlns:a16="http://schemas.microsoft.com/office/drawing/2014/main" id="{F7B8BFA6-DFC5-4F9F-B637-9CBD8EC9E26F}"/>
            </a:ext>
          </a:extLst>
        </xdr:cNvPr>
        <xdr:cNvPicPr>
          <a:picLocks noChangeAspect="1"/>
        </xdr:cNvPicPr>
      </xdr:nvPicPr>
      <xdr:blipFill rotWithShape="1">
        <a:blip xmlns:r="http://schemas.openxmlformats.org/officeDocument/2006/relationships" r:embed="rId280" cstate="screen">
          <a:extLst>
            <a:ext uri="{28A0092B-C50C-407E-A947-70E740481C1C}">
              <a14:useLocalDpi xmlns:a14="http://schemas.microsoft.com/office/drawing/2010/main"/>
            </a:ext>
          </a:extLst>
        </a:blip>
        <a:srcRect/>
        <a:stretch/>
      </xdr:blipFill>
      <xdr:spPr>
        <a:xfrm>
          <a:off x="859971" y="418555716"/>
          <a:ext cx="1597197" cy="805543"/>
        </a:xfrm>
        <a:prstGeom prst="rect">
          <a:avLst/>
        </a:prstGeom>
      </xdr:spPr>
    </xdr:pic>
    <xdr:clientData/>
  </xdr:twoCellAnchor>
  <xdr:twoCellAnchor>
    <xdr:from>
      <xdr:col>1</xdr:col>
      <xdr:colOff>234076</xdr:colOff>
      <xdr:row>459</xdr:row>
      <xdr:rowOff>108857</xdr:rowOff>
    </xdr:from>
    <xdr:to>
      <xdr:col>2</xdr:col>
      <xdr:colOff>1567541</xdr:colOff>
      <xdr:row>459</xdr:row>
      <xdr:rowOff>805543</xdr:rowOff>
    </xdr:to>
    <xdr:pic>
      <xdr:nvPicPr>
        <xdr:cNvPr id="130" name="Slika 129">
          <a:extLst>
            <a:ext uri="{FF2B5EF4-FFF2-40B4-BE49-F238E27FC236}">
              <a16:creationId xmlns:a16="http://schemas.microsoft.com/office/drawing/2014/main" id="{95A7F144-7F4F-21B6-9DA4-D238D72D7B44}"/>
            </a:ext>
          </a:extLst>
        </xdr:cNvPr>
        <xdr:cNvPicPr>
          <a:picLocks noChangeAspect="1"/>
        </xdr:cNvPicPr>
      </xdr:nvPicPr>
      <xdr:blipFill rotWithShape="1">
        <a:blip xmlns:r="http://schemas.openxmlformats.org/officeDocument/2006/relationships" r:embed="rId281" cstate="screen">
          <a:extLst>
            <a:ext uri="{28A0092B-C50C-407E-A947-70E740481C1C}">
              <a14:useLocalDpi xmlns:a14="http://schemas.microsoft.com/office/drawing/2010/main"/>
            </a:ext>
          </a:extLst>
        </a:blip>
        <a:srcRect/>
        <a:stretch/>
      </xdr:blipFill>
      <xdr:spPr>
        <a:xfrm>
          <a:off x="854562" y="420449828"/>
          <a:ext cx="1605608" cy="696686"/>
        </a:xfrm>
        <a:prstGeom prst="rect">
          <a:avLst/>
        </a:prstGeom>
      </xdr:spPr>
    </xdr:pic>
    <xdr:clientData/>
  </xdr:twoCellAnchor>
  <xdr:twoCellAnchor>
    <xdr:from>
      <xdr:col>1</xdr:col>
      <xdr:colOff>206827</xdr:colOff>
      <xdr:row>460</xdr:row>
      <xdr:rowOff>97974</xdr:rowOff>
    </xdr:from>
    <xdr:to>
      <xdr:col>2</xdr:col>
      <xdr:colOff>1578425</xdr:colOff>
      <xdr:row>460</xdr:row>
      <xdr:rowOff>811206</xdr:rowOff>
    </xdr:to>
    <xdr:pic>
      <xdr:nvPicPr>
        <xdr:cNvPr id="133" name="Slika 132">
          <a:extLst>
            <a:ext uri="{FF2B5EF4-FFF2-40B4-BE49-F238E27FC236}">
              <a16:creationId xmlns:a16="http://schemas.microsoft.com/office/drawing/2014/main" id="{66BF0BFA-B4B6-447B-9653-597AC0BD565C}"/>
            </a:ext>
          </a:extLst>
        </xdr:cNvPr>
        <xdr:cNvPicPr>
          <a:picLocks noChangeAspect="1"/>
        </xdr:cNvPicPr>
      </xdr:nvPicPr>
      <xdr:blipFill rotWithShape="1">
        <a:blip xmlns:r="http://schemas.openxmlformats.org/officeDocument/2006/relationships" r:embed="rId282" cstate="screen">
          <a:extLst>
            <a:ext uri="{28A0092B-C50C-407E-A947-70E740481C1C}">
              <a14:useLocalDpi xmlns:a14="http://schemas.microsoft.com/office/drawing/2010/main"/>
            </a:ext>
          </a:extLst>
        </a:blip>
        <a:srcRect/>
        <a:stretch/>
      </xdr:blipFill>
      <xdr:spPr>
        <a:xfrm>
          <a:off x="827313" y="421375117"/>
          <a:ext cx="1643741" cy="713232"/>
        </a:xfrm>
        <a:prstGeom prst="rect">
          <a:avLst/>
        </a:prstGeom>
      </xdr:spPr>
    </xdr:pic>
    <xdr:clientData/>
  </xdr:twoCellAnchor>
  <xdr:twoCellAnchor>
    <xdr:from>
      <xdr:col>1</xdr:col>
      <xdr:colOff>217715</xdr:colOff>
      <xdr:row>462</xdr:row>
      <xdr:rowOff>174170</xdr:rowOff>
    </xdr:from>
    <xdr:to>
      <xdr:col>2</xdr:col>
      <xdr:colOff>1534885</xdr:colOff>
      <xdr:row>462</xdr:row>
      <xdr:rowOff>816843</xdr:rowOff>
    </xdr:to>
    <xdr:pic>
      <xdr:nvPicPr>
        <xdr:cNvPr id="139" name="Slika 138">
          <a:extLst>
            <a:ext uri="{FF2B5EF4-FFF2-40B4-BE49-F238E27FC236}">
              <a16:creationId xmlns:a16="http://schemas.microsoft.com/office/drawing/2014/main" id="{684CA099-8666-E04C-6263-6C15CDF299EA}"/>
            </a:ext>
          </a:extLst>
        </xdr:cNvPr>
        <xdr:cNvPicPr>
          <a:picLocks noChangeAspect="1"/>
        </xdr:cNvPicPr>
      </xdr:nvPicPr>
      <xdr:blipFill rotWithShape="1">
        <a:blip xmlns:r="http://schemas.openxmlformats.org/officeDocument/2006/relationships" r:embed="rId283" cstate="screen">
          <a:extLst>
            <a:ext uri="{28A0092B-C50C-407E-A947-70E740481C1C}">
              <a14:useLocalDpi xmlns:a14="http://schemas.microsoft.com/office/drawing/2010/main"/>
            </a:ext>
          </a:extLst>
        </a:blip>
        <a:srcRect/>
        <a:stretch/>
      </xdr:blipFill>
      <xdr:spPr>
        <a:xfrm>
          <a:off x="838201" y="423323656"/>
          <a:ext cx="1589313" cy="642673"/>
        </a:xfrm>
        <a:prstGeom prst="rect">
          <a:avLst/>
        </a:prstGeom>
      </xdr:spPr>
    </xdr:pic>
    <xdr:clientData/>
  </xdr:twoCellAnchor>
  <xdr:twoCellAnchor>
    <xdr:from>
      <xdr:col>1</xdr:col>
      <xdr:colOff>228599</xdr:colOff>
      <xdr:row>463</xdr:row>
      <xdr:rowOff>206831</xdr:rowOff>
    </xdr:from>
    <xdr:to>
      <xdr:col>2</xdr:col>
      <xdr:colOff>1545769</xdr:colOff>
      <xdr:row>463</xdr:row>
      <xdr:rowOff>849504</xdr:rowOff>
    </xdr:to>
    <xdr:pic>
      <xdr:nvPicPr>
        <xdr:cNvPr id="140" name="Slika 139">
          <a:extLst>
            <a:ext uri="{FF2B5EF4-FFF2-40B4-BE49-F238E27FC236}">
              <a16:creationId xmlns:a16="http://schemas.microsoft.com/office/drawing/2014/main" id="{C1C94B68-FB16-4969-BD5F-35603EDAAE27}"/>
            </a:ext>
          </a:extLst>
        </xdr:cNvPr>
        <xdr:cNvPicPr>
          <a:picLocks noChangeAspect="1"/>
        </xdr:cNvPicPr>
      </xdr:nvPicPr>
      <xdr:blipFill rotWithShape="1">
        <a:blip xmlns:r="http://schemas.openxmlformats.org/officeDocument/2006/relationships" r:embed="rId283" cstate="screen">
          <a:extLst>
            <a:ext uri="{28A0092B-C50C-407E-A947-70E740481C1C}">
              <a14:useLocalDpi xmlns:a14="http://schemas.microsoft.com/office/drawing/2010/main"/>
            </a:ext>
          </a:extLst>
        </a:blip>
        <a:srcRect/>
        <a:stretch/>
      </xdr:blipFill>
      <xdr:spPr>
        <a:xfrm>
          <a:off x="849085" y="424292488"/>
          <a:ext cx="1589313" cy="642673"/>
        </a:xfrm>
        <a:prstGeom prst="rect">
          <a:avLst/>
        </a:prstGeom>
      </xdr:spPr>
    </xdr:pic>
    <xdr:clientData/>
  </xdr:twoCellAnchor>
  <xdr:twoCellAnchor>
    <xdr:from>
      <xdr:col>1</xdr:col>
      <xdr:colOff>250372</xdr:colOff>
      <xdr:row>465</xdr:row>
      <xdr:rowOff>76197</xdr:rowOff>
    </xdr:from>
    <xdr:to>
      <xdr:col>2</xdr:col>
      <xdr:colOff>1567543</xdr:colOff>
      <xdr:row>465</xdr:row>
      <xdr:rowOff>788648</xdr:rowOff>
    </xdr:to>
    <xdr:pic>
      <xdr:nvPicPr>
        <xdr:cNvPr id="144" name="Slika 143">
          <a:extLst>
            <a:ext uri="{FF2B5EF4-FFF2-40B4-BE49-F238E27FC236}">
              <a16:creationId xmlns:a16="http://schemas.microsoft.com/office/drawing/2014/main" id="{88BF83C7-5E89-1753-702D-928A15DFDDE6}"/>
            </a:ext>
          </a:extLst>
        </xdr:cNvPr>
        <xdr:cNvPicPr>
          <a:picLocks noChangeAspect="1"/>
        </xdr:cNvPicPr>
      </xdr:nvPicPr>
      <xdr:blipFill rotWithShape="1">
        <a:blip xmlns:r="http://schemas.openxmlformats.org/officeDocument/2006/relationships" r:embed="rId284" cstate="screen">
          <a:extLst>
            <a:ext uri="{28A0092B-C50C-407E-A947-70E740481C1C}">
              <a14:useLocalDpi xmlns:a14="http://schemas.microsoft.com/office/drawing/2010/main"/>
            </a:ext>
          </a:extLst>
        </a:blip>
        <a:srcRect/>
        <a:stretch/>
      </xdr:blipFill>
      <xdr:spPr>
        <a:xfrm>
          <a:off x="870858" y="426034197"/>
          <a:ext cx="1589314" cy="712451"/>
        </a:xfrm>
        <a:prstGeom prst="rect">
          <a:avLst/>
        </a:prstGeom>
      </xdr:spPr>
    </xdr:pic>
    <xdr:clientData/>
  </xdr:twoCellAnchor>
  <xdr:twoCellAnchor>
    <xdr:from>
      <xdr:col>2</xdr:col>
      <xdr:colOff>0</xdr:colOff>
      <xdr:row>466</xdr:row>
      <xdr:rowOff>97973</xdr:rowOff>
    </xdr:from>
    <xdr:to>
      <xdr:col>3</xdr:col>
      <xdr:colOff>0</xdr:colOff>
      <xdr:row>466</xdr:row>
      <xdr:rowOff>810424</xdr:rowOff>
    </xdr:to>
    <xdr:pic>
      <xdr:nvPicPr>
        <xdr:cNvPr id="147" name="Slika 146">
          <a:extLst>
            <a:ext uri="{FF2B5EF4-FFF2-40B4-BE49-F238E27FC236}">
              <a16:creationId xmlns:a16="http://schemas.microsoft.com/office/drawing/2014/main" id="{FE9F4A10-D95A-47FC-8F07-2EA96E08D7C5}"/>
            </a:ext>
          </a:extLst>
        </xdr:cNvPr>
        <xdr:cNvPicPr>
          <a:picLocks noChangeAspect="1"/>
        </xdr:cNvPicPr>
      </xdr:nvPicPr>
      <xdr:blipFill rotWithShape="1">
        <a:blip xmlns:r="http://schemas.openxmlformats.org/officeDocument/2006/relationships" r:embed="rId284" cstate="screen">
          <a:extLst>
            <a:ext uri="{28A0092B-C50C-407E-A947-70E740481C1C}">
              <a14:useLocalDpi xmlns:a14="http://schemas.microsoft.com/office/drawing/2010/main"/>
            </a:ext>
          </a:extLst>
        </a:blip>
        <a:srcRect/>
        <a:stretch/>
      </xdr:blipFill>
      <xdr:spPr>
        <a:xfrm>
          <a:off x="892629" y="426992144"/>
          <a:ext cx="1589314" cy="712451"/>
        </a:xfrm>
        <a:prstGeom prst="rect">
          <a:avLst/>
        </a:prstGeom>
      </xdr:spPr>
    </xdr:pic>
    <xdr:clientData/>
  </xdr:twoCellAnchor>
  <xdr:twoCellAnchor>
    <xdr:from>
      <xdr:col>2</xdr:col>
      <xdr:colOff>43545</xdr:colOff>
      <xdr:row>468</xdr:row>
      <xdr:rowOff>54425</xdr:rowOff>
    </xdr:from>
    <xdr:to>
      <xdr:col>2</xdr:col>
      <xdr:colOff>1472879</xdr:colOff>
      <xdr:row>468</xdr:row>
      <xdr:rowOff>881740</xdr:rowOff>
    </xdr:to>
    <xdr:pic>
      <xdr:nvPicPr>
        <xdr:cNvPr id="153" name="Slika 152">
          <a:extLst>
            <a:ext uri="{FF2B5EF4-FFF2-40B4-BE49-F238E27FC236}">
              <a16:creationId xmlns:a16="http://schemas.microsoft.com/office/drawing/2014/main" id="{FAF20DF2-2AA2-E674-2046-6858D654E88E}"/>
            </a:ext>
          </a:extLst>
        </xdr:cNvPr>
        <xdr:cNvPicPr>
          <a:picLocks noChangeAspect="1"/>
        </xdr:cNvPicPr>
      </xdr:nvPicPr>
      <xdr:blipFill rotWithShape="1">
        <a:blip xmlns:r="http://schemas.openxmlformats.org/officeDocument/2006/relationships" r:embed="rId285" cstate="screen">
          <a:extLst>
            <a:ext uri="{28A0092B-C50C-407E-A947-70E740481C1C}">
              <a14:useLocalDpi xmlns:a14="http://schemas.microsoft.com/office/drawing/2010/main"/>
            </a:ext>
          </a:extLst>
        </a:blip>
        <a:srcRect/>
        <a:stretch/>
      </xdr:blipFill>
      <xdr:spPr>
        <a:xfrm>
          <a:off x="936174" y="428820939"/>
          <a:ext cx="1429334" cy="827315"/>
        </a:xfrm>
        <a:prstGeom prst="rect">
          <a:avLst/>
        </a:prstGeom>
      </xdr:spPr>
    </xdr:pic>
    <xdr:clientData/>
  </xdr:twoCellAnchor>
  <xdr:twoCellAnchor>
    <xdr:from>
      <xdr:col>2</xdr:col>
      <xdr:colOff>54430</xdr:colOff>
      <xdr:row>469</xdr:row>
      <xdr:rowOff>54429</xdr:rowOff>
    </xdr:from>
    <xdr:to>
      <xdr:col>2</xdr:col>
      <xdr:colOff>1483764</xdr:colOff>
      <xdr:row>469</xdr:row>
      <xdr:rowOff>881744</xdr:rowOff>
    </xdr:to>
    <xdr:pic>
      <xdr:nvPicPr>
        <xdr:cNvPr id="155" name="Slika 154">
          <a:extLst>
            <a:ext uri="{FF2B5EF4-FFF2-40B4-BE49-F238E27FC236}">
              <a16:creationId xmlns:a16="http://schemas.microsoft.com/office/drawing/2014/main" id="{7201C4B3-2CF3-459B-88AF-BF26CD3DE2BC}"/>
            </a:ext>
          </a:extLst>
        </xdr:cNvPr>
        <xdr:cNvPicPr>
          <a:picLocks noChangeAspect="1"/>
        </xdr:cNvPicPr>
      </xdr:nvPicPr>
      <xdr:blipFill rotWithShape="1">
        <a:blip xmlns:r="http://schemas.openxmlformats.org/officeDocument/2006/relationships" r:embed="rId285" cstate="screen">
          <a:extLst>
            <a:ext uri="{28A0092B-C50C-407E-A947-70E740481C1C}">
              <a14:useLocalDpi xmlns:a14="http://schemas.microsoft.com/office/drawing/2010/main"/>
            </a:ext>
          </a:extLst>
        </a:blip>
        <a:srcRect/>
        <a:stretch/>
      </xdr:blipFill>
      <xdr:spPr>
        <a:xfrm>
          <a:off x="947059" y="429757115"/>
          <a:ext cx="1429334" cy="827315"/>
        </a:xfrm>
        <a:prstGeom prst="rect">
          <a:avLst/>
        </a:prstGeom>
      </xdr:spPr>
    </xdr:pic>
    <xdr:clientData/>
  </xdr:twoCellAnchor>
  <xdr:twoCellAnchor>
    <xdr:from>
      <xdr:col>1</xdr:col>
      <xdr:colOff>261257</xdr:colOff>
      <xdr:row>471</xdr:row>
      <xdr:rowOff>174174</xdr:rowOff>
    </xdr:from>
    <xdr:to>
      <xdr:col>2</xdr:col>
      <xdr:colOff>1556656</xdr:colOff>
      <xdr:row>471</xdr:row>
      <xdr:rowOff>821304</xdr:rowOff>
    </xdr:to>
    <xdr:pic>
      <xdr:nvPicPr>
        <xdr:cNvPr id="160" name="Slika 159">
          <a:extLst>
            <a:ext uri="{FF2B5EF4-FFF2-40B4-BE49-F238E27FC236}">
              <a16:creationId xmlns:a16="http://schemas.microsoft.com/office/drawing/2014/main" id="{4F8CB800-5F7B-DB06-A4E8-C586D68978A1}"/>
            </a:ext>
          </a:extLst>
        </xdr:cNvPr>
        <xdr:cNvPicPr>
          <a:picLocks noChangeAspect="1"/>
        </xdr:cNvPicPr>
      </xdr:nvPicPr>
      <xdr:blipFill rotWithShape="1">
        <a:blip xmlns:r="http://schemas.openxmlformats.org/officeDocument/2006/relationships" r:embed="rId286" cstate="screen">
          <a:extLst>
            <a:ext uri="{28A0092B-C50C-407E-A947-70E740481C1C}">
              <a14:useLocalDpi xmlns:a14="http://schemas.microsoft.com/office/drawing/2010/main"/>
            </a:ext>
          </a:extLst>
        </a:blip>
        <a:srcRect/>
        <a:stretch/>
      </xdr:blipFill>
      <xdr:spPr>
        <a:xfrm>
          <a:off x="881743" y="431749203"/>
          <a:ext cx="1567542" cy="647130"/>
        </a:xfrm>
        <a:prstGeom prst="rect">
          <a:avLst/>
        </a:prstGeom>
      </xdr:spPr>
    </xdr:pic>
    <xdr:clientData/>
  </xdr:twoCellAnchor>
  <xdr:twoCellAnchor>
    <xdr:from>
      <xdr:col>1</xdr:col>
      <xdr:colOff>239485</xdr:colOff>
      <xdr:row>472</xdr:row>
      <xdr:rowOff>174172</xdr:rowOff>
    </xdr:from>
    <xdr:to>
      <xdr:col>2</xdr:col>
      <xdr:colOff>1534884</xdr:colOff>
      <xdr:row>472</xdr:row>
      <xdr:rowOff>821302</xdr:rowOff>
    </xdr:to>
    <xdr:pic>
      <xdr:nvPicPr>
        <xdr:cNvPr id="163" name="Slika 162">
          <a:extLst>
            <a:ext uri="{FF2B5EF4-FFF2-40B4-BE49-F238E27FC236}">
              <a16:creationId xmlns:a16="http://schemas.microsoft.com/office/drawing/2014/main" id="{1C5749F0-7FF1-41CD-842F-27AB700D5373}"/>
            </a:ext>
          </a:extLst>
        </xdr:cNvPr>
        <xdr:cNvPicPr>
          <a:picLocks noChangeAspect="1"/>
        </xdr:cNvPicPr>
      </xdr:nvPicPr>
      <xdr:blipFill rotWithShape="1">
        <a:blip xmlns:r="http://schemas.openxmlformats.org/officeDocument/2006/relationships" r:embed="rId286" cstate="screen">
          <a:extLst>
            <a:ext uri="{28A0092B-C50C-407E-A947-70E740481C1C}">
              <a14:useLocalDpi xmlns:a14="http://schemas.microsoft.com/office/drawing/2010/main"/>
            </a:ext>
          </a:extLst>
        </a:blip>
        <a:srcRect/>
        <a:stretch/>
      </xdr:blipFill>
      <xdr:spPr>
        <a:xfrm>
          <a:off x="859971" y="432685372"/>
          <a:ext cx="1567542" cy="647130"/>
        </a:xfrm>
        <a:prstGeom prst="rect">
          <a:avLst/>
        </a:prstGeom>
      </xdr:spPr>
    </xdr:pic>
    <xdr:clientData/>
  </xdr:twoCellAnchor>
  <xdr:twoCellAnchor>
    <xdr:from>
      <xdr:col>1</xdr:col>
      <xdr:colOff>261258</xdr:colOff>
      <xdr:row>474</xdr:row>
      <xdr:rowOff>108850</xdr:rowOff>
    </xdr:from>
    <xdr:to>
      <xdr:col>2</xdr:col>
      <xdr:colOff>1502229</xdr:colOff>
      <xdr:row>474</xdr:row>
      <xdr:rowOff>790992</xdr:rowOff>
    </xdr:to>
    <xdr:pic>
      <xdr:nvPicPr>
        <xdr:cNvPr id="177" name="Slika 176">
          <a:extLst>
            <a:ext uri="{FF2B5EF4-FFF2-40B4-BE49-F238E27FC236}">
              <a16:creationId xmlns:a16="http://schemas.microsoft.com/office/drawing/2014/main" id="{4BBC14AB-7AB4-440D-9F10-63282339E7CF}"/>
            </a:ext>
          </a:extLst>
        </xdr:cNvPr>
        <xdr:cNvPicPr>
          <a:picLocks noChangeAspect="1"/>
        </xdr:cNvPicPr>
      </xdr:nvPicPr>
      <xdr:blipFill rotWithShape="1">
        <a:blip xmlns:r="http://schemas.openxmlformats.org/officeDocument/2006/relationships" r:embed="rId287" cstate="screen">
          <a:extLst>
            <a:ext uri="{28A0092B-C50C-407E-A947-70E740481C1C}">
              <a14:useLocalDpi xmlns:a14="http://schemas.microsoft.com/office/drawing/2010/main"/>
            </a:ext>
          </a:extLst>
        </a:blip>
        <a:srcRect/>
        <a:stretch/>
      </xdr:blipFill>
      <xdr:spPr>
        <a:xfrm>
          <a:off x="881744" y="434492393"/>
          <a:ext cx="1513114" cy="682142"/>
        </a:xfrm>
        <a:prstGeom prst="rect">
          <a:avLst/>
        </a:prstGeom>
      </xdr:spPr>
    </xdr:pic>
    <xdr:clientData/>
  </xdr:twoCellAnchor>
  <xdr:twoCellAnchor>
    <xdr:from>
      <xdr:col>2</xdr:col>
      <xdr:colOff>0</xdr:colOff>
      <xdr:row>475</xdr:row>
      <xdr:rowOff>141515</xdr:rowOff>
    </xdr:from>
    <xdr:to>
      <xdr:col>2</xdr:col>
      <xdr:colOff>1513114</xdr:colOff>
      <xdr:row>475</xdr:row>
      <xdr:rowOff>823657</xdr:rowOff>
    </xdr:to>
    <xdr:pic>
      <xdr:nvPicPr>
        <xdr:cNvPr id="180" name="Slika 179">
          <a:extLst>
            <a:ext uri="{FF2B5EF4-FFF2-40B4-BE49-F238E27FC236}">
              <a16:creationId xmlns:a16="http://schemas.microsoft.com/office/drawing/2014/main" id="{0BDFB483-9A26-41BE-B843-1BD8B6BB71EA}"/>
            </a:ext>
          </a:extLst>
        </xdr:cNvPr>
        <xdr:cNvPicPr>
          <a:picLocks noChangeAspect="1"/>
        </xdr:cNvPicPr>
      </xdr:nvPicPr>
      <xdr:blipFill rotWithShape="1">
        <a:blip xmlns:r="http://schemas.openxmlformats.org/officeDocument/2006/relationships" r:embed="rId287" cstate="screen">
          <a:extLst>
            <a:ext uri="{28A0092B-C50C-407E-A947-70E740481C1C}">
              <a14:useLocalDpi xmlns:a14="http://schemas.microsoft.com/office/drawing/2010/main"/>
            </a:ext>
          </a:extLst>
        </a:blip>
        <a:srcRect/>
        <a:stretch/>
      </xdr:blipFill>
      <xdr:spPr>
        <a:xfrm>
          <a:off x="892629" y="435461229"/>
          <a:ext cx="1513114" cy="682142"/>
        </a:xfrm>
        <a:prstGeom prst="rect">
          <a:avLst/>
        </a:prstGeom>
      </xdr:spPr>
    </xdr:pic>
    <xdr:clientData/>
  </xdr:twoCellAnchor>
  <xdr:twoCellAnchor>
    <xdr:from>
      <xdr:col>2</xdr:col>
      <xdr:colOff>10887</xdr:colOff>
      <xdr:row>477</xdr:row>
      <xdr:rowOff>130627</xdr:rowOff>
    </xdr:from>
    <xdr:to>
      <xdr:col>2</xdr:col>
      <xdr:colOff>1565317</xdr:colOff>
      <xdr:row>477</xdr:row>
      <xdr:rowOff>805542</xdr:rowOff>
    </xdr:to>
    <xdr:pic>
      <xdr:nvPicPr>
        <xdr:cNvPr id="322" name="Slika 321">
          <a:extLst>
            <a:ext uri="{FF2B5EF4-FFF2-40B4-BE49-F238E27FC236}">
              <a16:creationId xmlns:a16="http://schemas.microsoft.com/office/drawing/2014/main" id="{5834600E-45C6-1EF0-3B1E-C391CE6DFA8C}"/>
            </a:ext>
          </a:extLst>
        </xdr:cNvPr>
        <xdr:cNvPicPr>
          <a:picLocks noChangeAspect="1"/>
        </xdr:cNvPicPr>
      </xdr:nvPicPr>
      <xdr:blipFill rotWithShape="1">
        <a:blip xmlns:r="http://schemas.openxmlformats.org/officeDocument/2006/relationships" r:embed="rId288" cstate="screen">
          <a:extLst>
            <a:ext uri="{28A0092B-C50C-407E-A947-70E740481C1C}">
              <a14:useLocalDpi xmlns:a14="http://schemas.microsoft.com/office/drawing/2010/main"/>
            </a:ext>
          </a:extLst>
        </a:blip>
        <a:srcRect/>
        <a:stretch/>
      </xdr:blipFill>
      <xdr:spPr>
        <a:xfrm>
          <a:off x="903516" y="437322684"/>
          <a:ext cx="1554430" cy="674915"/>
        </a:xfrm>
        <a:prstGeom prst="rect">
          <a:avLst/>
        </a:prstGeom>
      </xdr:spPr>
    </xdr:pic>
    <xdr:clientData/>
  </xdr:twoCellAnchor>
  <xdr:twoCellAnchor>
    <xdr:from>
      <xdr:col>2</xdr:col>
      <xdr:colOff>0</xdr:colOff>
      <xdr:row>478</xdr:row>
      <xdr:rowOff>174173</xdr:rowOff>
    </xdr:from>
    <xdr:to>
      <xdr:col>2</xdr:col>
      <xdr:colOff>1554430</xdr:colOff>
      <xdr:row>478</xdr:row>
      <xdr:rowOff>849088</xdr:rowOff>
    </xdr:to>
    <xdr:pic>
      <xdr:nvPicPr>
        <xdr:cNvPr id="326" name="Slika 325">
          <a:extLst>
            <a:ext uri="{FF2B5EF4-FFF2-40B4-BE49-F238E27FC236}">
              <a16:creationId xmlns:a16="http://schemas.microsoft.com/office/drawing/2014/main" id="{E0446C81-1563-40D2-9B95-2A0E99FA088E}"/>
            </a:ext>
          </a:extLst>
        </xdr:cNvPr>
        <xdr:cNvPicPr>
          <a:picLocks noChangeAspect="1"/>
        </xdr:cNvPicPr>
      </xdr:nvPicPr>
      <xdr:blipFill rotWithShape="1">
        <a:blip xmlns:r="http://schemas.openxmlformats.org/officeDocument/2006/relationships" r:embed="rId288" cstate="screen">
          <a:extLst>
            <a:ext uri="{28A0092B-C50C-407E-A947-70E740481C1C}">
              <a14:useLocalDpi xmlns:a14="http://schemas.microsoft.com/office/drawing/2010/main"/>
            </a:ext>
          </a:extLst>
        </a:blip>
        <a:srcRect/>
        <a:stretch/>
      </xdr:blipFill>
      <xdr:spPr>
        <a:xfrm>
          <a:off x="892629" y="438302402"/>
          <a:ext cx="1554430" cy="674915"/>
        </a:xfrm>
        <a:prstGeom prst="rect">
          <a:avLst/>
        </a:prstGeom>
      </xdr:spPr>
    </xdr:pic>
    <xdr:clientData/>
  </xdr:twoCellAnchor>
  <xdr:twoCellAnchor>
    <xdr:from>
      <xdr:col>2</xdr:col>
      <xdr:colOff>43546</xdr:colOff>
      <xdr:row>428</xdr:row>
      <xdr:rowOff>108854</xdr:rowOff>
    </xdr:from>
    <xdr:to>
      <xdr:col>2</xdr:col>
      <xdr:colOff>1491346</xdr:colOff>
      <xdr:row>428</xdr:row>
      <xdr:rowOff>801281</xdr:rowOff>
    </xdr:to>
    <xdr:pic>
      <xdr:nvPicPr>
        <xdr:cNvPr id="346" name="Slika 345">
          <a:extLst>
            <a:ext uri="{FF2B5EF4-FFF2-40B4-BE49-F238E27FC236}">
              <a16:creationId xmlns:a16="http://schemas.microsoft.com/office/drawing/2014/main" id="{7E5AF1AD-B848-45FA-B95F-D20AFC0782C6}"/>
            </a:ext>
          </a:extLst>
        </xdr:cNvPr>
        <xdr:cNvPicPr>
          <a:picLocks noChangeAspect="1"/>
        </xdr:cNvPicPr>
      </xdr:nvPicPr>
      <xdr:blipFill rotWithShape="1">
        <a:blip xmlns:r="http://schemas.openxmlformats.org/officeDocument/2006/relationships" r:embed="rId289" cstate="screen">
          <a:extLst>
            <a:ext uri="{28A0092B-C50C-407E-A947-70E740481C1C}">
              <a14:useLocalDpi xmlns:a14="http://schemas.microsoft.com/office/drawing/2010/main"/>
            </a:ext>
          </a:extLst>
        </a:blip>
        <a:srcRect/>
        <a:stretch/>
      </xdr:blipFill>
      <xdr:spPr>
        <a:xfrm>
          <a:off x="936175" y="391853054"/>
          <a:ext cx="1447800" cy="692427"/>
        </a:xfrm>
        <a:prstGeom prst="rect">
          <a:avLst/>
        </a:prstGeom>
      </xdr:spPr>
    </xdr:pic>
    <xdr:clientData/>
  </xdr:twoCellAnchor>
  <xdr:twoCellAnchor>
    <xdr:from>
      <xdr:col>2</xdr:col>
      <xdr:colOff>10886</xdr:colOff>
      <xdr:row>429</xdr:row>
      <xdr:rowOff>119744</xdr:rowOff>
    </xdr:from>
    <xdr:to>
      <xdr:col>2</xdr:col>
      <xdr:colOff>1458686</xdr:colOff>
      <xdr:row>429</xdr:row>
      <xdr:rowOff>812171</xdr:rowOff>
    </xdr:to>
    <xdr:pic>
      <xdr:nvPicPr>
        <xdr:cNvPr id="349" name="Slika 348">
          <a:extLst>
            <a:ext uri="{FF2B5EF4-FFF2-40B4-BE49-F238E27FC236}">
              <a16:creationId xmlns:a16="http://schemas.microsoft.com/office/drawing/2014/main" id="{CD21980D-61B9-4820-AF54-FCE6E2291F72}"/>
            </a:ext>
          </a:extLst>
        </xdr:cNvPr>
        <xdr:cNvPicPr>
          <a:picLocks noChangeAspect="1"/>
        </xdr:cNvPicPr>
      </xdr:nvPicPr>
      <xdr:blipFill rotWithShape="1">
        <a:blip xmlns:r="http://schemas.openxmlformats.org/officeDocument/2006/relationships" r:embed="rId289" cstate="screen">
          <a:extLst>
            <a:ext uri="{28A0092B-C50C-407E-A947-70E740481C1C}">
              <a14:useLocalDpi xmlns:a14="http://schemas.microsoft.com/office/drawing/2010/main"/>
            </a:ext>
          </a:extLst>
        </a:blip>
        <a:srcRect/>
        <a:stretch/>
      </xdr:blipFill>
      <xdr:spPr>
        <a:xfrm>
          <a:off x="903515" y="392800115"/>
          <a:ext cx="1447800" cy="692427"/>
        </a:xfrm>
        <a:prstGeom prst="rect">
          <a:avLst/>
        </a:prstGeom>
      </xdr:spPr>
    </xdr:pic>
    <xdr:clientData/>
  </xdr:twoCellAnchor>
  <xdr:twoCellAnchor>
    <xdr:from>
      <xdr:col>2</xdr:col>
      <xdr:colOff>87086</xdr:colOff>
      <xdr:row>431</xdr:row>
      <xdr:rowOff>65314</xdr:rowOff>
    </xdr:from>
    <xdr:to>
      <xdr:col>2</xdr:col>
      <xdr:colOff>1419808</xdr:colOff>
      <xdr:row>431</xdr:row>
      <xdr:rowOff>876536</xdr:rowOff>
    </xdr:to>
    <xdr:pic>
      <xdr:nvPicPr>
        <xdr:cNvPr id="355" name="Slika 354">
          <a:extLst>
            <a:ext uri="{FF2B5EF4-FFF2-40B4-BE49-F238E27FC236}">
              <a16:creationId xmlns:a16="http://schemas.microsoft.com/office/drawing/2014/main" id="{D8D25D61-8775-443A-113A-E7AEAB73E69C}"/>
            </a:ext>
          </a:extLst>
        </xdr:cNvPr>
        <xdr:cNvPicPr>
          <a:picLocks noChangeAspect="1"/>
        </xdr:cNvPicPr>
      </xdr:nvPicPr>
      <xdr:blipFill rotWithShape="1">
        <a:blip xmlns:r="http://schemas.openxmlformats.org/officeDocument/2006/relationships" r:embed="rId290" cstate="screen">
          <a:extLst>
            <a:ext uri="{28A0092B-C50C-407E-A947-70E740481C1C}">
              <a14:useLocalDpi xmlns:a14="http://schemas.microsoft.com/office/drawing/2010/main"/>
            </a:ext>
          </a:extLst>
        </a:blip>
        <a:srcRect/>
        <a:stretch/>
      </xdr:blipFill>
      <xdr:spPr>
        <a:xfrm>
          <a:off x="979715" y="394618028"/>
          <a:ext cx="1332722" cy="811222"/>
        </a:xfrm>
        <a:prstGeom prst="rect">
          <a:avLst/>
        </a:prstGeom>
      </xdr:spPr>
    </xdr:pic>
    <xdr:clientData/>
  </xdr:twoCellAnchor>
  <xdr:twoCellAnchor>
    <xdr:from>
      <xdr:col>2</xdr:col>
      <xdr:colOff>97974</xdr:colOff>
      <xdr:row>432</xdr:row>
      <xdr:rowOff>54430</xdr:rowOff>
    </xdr:from>
    <xdr:to>
      <xdr:col>2</xdr:col>
      <xdr:colOff>1430696</xdr:colOff>
      <xdr:row>432</xdr:row>
      <xdr:rowOff>865652</xdr:rowOff>
    </xdr:to>
    <xdr:pic>
      <xdr:nvPicPr>
        <xdr:cNvPr id="358" name="Slika 357">
          <a:extLst>
            <a:ext uri="{FF2B5EF4-FFF2-40B4-BE49-F238E27FC236}">
              <a16:creationId xmlns:a16="http://schemas.microsoft.com/office/drawing/2014/main" id="{E15C6E04-B626-4063-906D-2E03C5292467}"/>
            </a:ext>
          </a:extLst>
        </xdr:cNvPr>
        <xdr:cNvPicPr>
          <a:picLocks noChangeAspect="1"/>
        </xdr:cNvPicPr>
      </xdr:nvPicPr>
      <xdr:blipFill rotWithShape="1">
        <a:blip xmlns:r="http://schemas.openxmlformats.org/officeDocument/2006/relationships" r:embed="rId290" cstate="screen">
          <a:extLst>
            <a:ext uri="{28A0092B-C50C-407E-A947-70E740481C1C}">
              <a14:useLocalDpi xmlns:a14="http://schemas.microsoft.com/office/drawing/2010/main"/>
            </a:ext>
          </a:extLst>
        </a:blip>
        <a:srcRect/>
        <a:stretch/>
      </xdr:blipFill>
      <xdr:spPr>
        <a:xfrm>
          <a:off x="990603" y="395543316"/>
          <a:ext cx="1332722" cy="811222"/>
        </a:xfrm>
        <a:prstGeom prst="rect">
          <a:avLst/>
        </a:prstGeom>
      </xdr:spPr>
    </xdr:pic>
    <xdr:clientData/>
  </xdr:twoCellAnchor>
  <xdr:twoCellAnchor>
    <xdr:from>
      <xdr:col>2</xdr:col>
      <xdr:colOff>43545</xdr:colOff>
      <xdr:row>434</xdr:row>
      <xdr:rowOff>108857</xdr:rowOff>
    </xdr:from>
    <xdr:to>
      <xdr:col>2</xdr:col>
      <xdr:colOff>1426029</xdr:colOff>
      <xdr:row>434</xdr:row>
      <xdr:rowOff>875469</xdr:rowOff>
    </xdr:to>
    <xdr:pic>
      <xdr:nvPicPr>
        <xdr:cNvPr id="364" name="Slika 363">
          <a:extLst>
            <a:ext uri="{FF2B5EF4-FFF2-40B4-BE49-F238E27FC236}">
              <a16:creationId xmlns:a16="http://schemas.microsoft.com/office/drawing/2014/main" id="{D82D37CB-78DB-949C-1501-92E7CD61EDA0}"/>
            </a:ext>
          </a:extLst>
        </xdr:cNvPr>
        <xdr:cNvPicPr>
          <a:picLocks noChangeAspect="1"/>
        </xdr:cNvPicPr>
      </xdr:nvPicPr>
      <xdr:blipFill rotWithShape="1">
        <a:blip xmlns:r="http://schemas.openxmlformats.org/officeDocument/2006/relationships" r:embed="rId291" cstate="screen">
          <a:extLst>
            <a:ext uri="{28A0092B-C50C-407E-A947-70E740481C1C}">
              <a14:useLocalDpi xmlns:a14="http://schemas.microsoft.com/office/drawing/2010/main"/>
            </a:ext>
          </a:extLst>
        </a:blip>
        <a:srcRect/>
        <a:stretch/>
      </xdr:blipFill>
      <xdr:spPr>
        <a:xfrm>
          <a:off x="936174" y="397470086"/>
          <a:ext cx="1382484" cy="766612"/>
        </a:xfrm>
        <a:prstGeom prst="rect">
          <a:avLst/>
        </a:prstGeom>
      </xdr:spPr>
    </xdr:pic>
    <xdr:clientData/>
  </xdr:twoCellAnchor>
  <xdr:twoCellAnchor>
    <xdr:from>
      <xdr:col>2</xdr:col>
      <xdr:colOff>65315</xdr:colOff>
      <xdr:row>435</xdr:row>
      <xdr:rowOff>108859</xdr:rowOff>
    </xdr:from>
    <xdr:to>
      <xdr:col>2</xdr:col>
      <xdr:colOff>1447799</xdr:colOff>
      <xdr:row>435</xdr:row>
      <xdr:rowOff>875471</xdr:rowOff>
    </xdr:to>
    <xdr:pic>
      <xdr:nvPicPr>
        <xdr:cNvPr id="367" name="Slika 366">
          <a:extLst>
            <a:ext uri="{FF2B5EF4-FFF2-40B4-BE49-F238E27FC236}">
              <a16:creationId xmlns:a16="http://schemas.microsoft.com/office/drawing/2014/main" id="{9125D132-1A41-48E3-8ABF-4A2C155D3CBD}"/>
            </a:ext>
          </a:extLst>
        </xdr:cNvPr>
        <xdr:cNvPicPr>
          <a:picLocks noChangeAspect="1"/>
        </xdr:cNvPicPr>
      </xdr:nvPicPr>
      <xdr:blipFill rotWithShape="1">
        <a:blip xmlns:r="http://schemas.openxmlformats.org/officeDocument/2006/relationships" r:embed="rId291" cstate="screen">
          <a:extLst>
            <a:ext uri="{28A0092B-C50C-407E-A947-70E740481C1C}">
              <a14:useLocalDpi xmlns:a14="http://schemas.microsoft.com/office/drawing/2010/main"/>
            </a:ext>
          </a:extLst>
        </a:blip>
        <a:srcRect/>
        <a:stretch/>
      </xdr:blipFill>
      <xdr:spPr>
        <a:xfrm>
          <a:off x="957944" y="398406259"/>
          <a:ext cx="1382484" cy="766612"/>
        </a:xfrm>
        <a:prstGeom prst="rect">
          <a:avLst/>
        </a:prstGeom>
      </xdr:spPr>
    </xdr:pic>
    <xdr:clientData/>
  </xdr:twoCellAnchor>
  <xdr:twoCellAnchor>
    <xdr:from>
      <xdr:col>2</xdr:col>
      <xdr:colOff>97970</xdr:colOff>
      <xdr:row>437</xdr:row>
      <xdr:rowOff>76203</xdr:rowOff>
    </xdr:from>
    <xdr:to>
      <xdr:col>2</xdr:col>
      <xdr:colOff>1414561</xdr:colOff>
      <xdr:row>437</xdr:row>
      <xdr:rowOff>864480</xdr:rowOff>
    </xdr:to>
    <xdr:pic>
      <xdr:nvPicPr>
        <xdr:cNvPr id="373" name="Slika 372">
          <a:extLst>
            <a:ext uri="{FF2B5EF4-FFF2-40B4-BE49-F238E27FC236}">
              <a16:creationId xmlns:a16="http://schemas.microsoft.com/office/drawing/2014/main" id="{9ED4DAC7-67E1-EFAB-C4F0-C304EF5D1A8A}"/>
            </a:ext>
          </a:extLst>
        </xdr:cNvPr>
        <xdr:cNvPicPr>
          <a:picLocks noChangeAspect="1"/>
        </xdr:cNvPicPr>
      </xdr:nvPicPr>
      <xdr:blipFill rotWithShape="1">
        <a:blip xmlns:r="http://schemas.openxmlformats.org/officeDocument/2006/relationships" r:embed="rId292" cstate="screen">
          <a:extLst>
            <a:ext uri="{28A0092B-C50C-407E-A947-70E740481C1C}">
              <a14:useLocalDpi xmlns:a14="http://schemas.microsoft.com/office/drawing/2010/main"/>
            </a:ext>
          </a:extLst>
        </a:blip>
        <a:srcRect/>
        <a:stretch/>
      </xdr:blipFill>
      <xdr:spPr>
        <a:xfrm>
          <a:off x="990599" y="400245946"/>
          <a:ext cx="1316591" cy="788277"/>
        </a:xfrm>
        <a:prstGeom prst="rect">
          <a:avLst/>
        </a:prstGeom>
      </xdr:spPr>
    </xdr:pic>
    <xdr:clientData/>
  </xdr:twoCellAnchor>
  <xdr:twoCellAnchor>
    <xdr:from>
      <xdr:col>2</xdr:col>
      <xdr:colOff>87087</xdr:colOff>
      <xdr:row>438</xdr:row>
      <xdr:rowOff>76201</xdr:rowOff>
    </xdr:from>
    <xdr:to>
      <xdr:col>2</xdr:col>
      <xdr:colOff>1403678</xdr:colOff>
      <xdr:row>438</xdr:row>
      <xdr:rowOff>864478</xdr:rowOff>
    </xdr:to>
    <xdr:pic>
      <xdr:nvPicPr>
        <xdr:cNvPr id="376" name="Slika 375">
          <a:extLst>
            <a:ext uri="{FF2B5EF4-FFF2-40B4-BE49-F238E27FC236}">
              <a16:creationId xmlns:a16="http://schemas.microsoft.com/office/drawing/2014/main" id="{5F708BB0-042E-44A1-A818-A75E5F7889EC}"/>
            </a:ext>
          </a:extLst>
        </xdr:cNvPr>
        <xdr:cNvPicPr>
          <a:picLocks noChangeAspect="1"/>
        </xdr:cNvPicPr>
      </xdr:nvPicPr>
      <xdr:blipFill rotWithShape="1">
        <a:blip xmlns:r="http://schemas.openxmlformats.org/officeDocument/2006/relationships" r:embed="rId292" cstate="screen">
          <a:extLst>
            <a:ext uri="{28A0092B-C50C-407E-A947-70E740481C1C}">
              <a14:useLocalDpi xmlns:a14="http://schemas.microsoft.com/office/drawing/2010/main"/>
            </a:ext>
          </a:extLst>
        </a:blip>
        <a:srcRect/>
        <a:stretch/>
      </xdr:blipFill>
      <xdr:spPr>
        <a:xfrm>
          <a:off x="979716" y="401182115"/>
          <a:ext cx="1316591" cy="788277"/>
        </a:xfrm>
        <a:prstGeom prst="rect">
          <a:avLst/>
        </a:prstGeom>
      </xdr:spPr>
    </xdr:pic>
    <xdr:clientData/>
  </xdr:twoCellAnchor>
  <xdr:twoCellAnchor>
    <xdr:from>
      <xdr:col>2</xdr:col>
      <xdr:colOff>103415</xdr:colOff>
      <xdr:row>440</xdr:row>
      <xdr:rowOff>0</xdr:rowOff>
    </xdr:from>
    <xdr:to>
      <xdr:col>2</xdr:col>
      <xdr:colOff>1409701</xdr:colOff>
      <xdr:row>440</xdr:row>
      <xdr:rowOff>870857</xdr:rowOff>
    </xdr:to>
    <xdr:pic>
      <xdr:nvPicPr>
        <xdr:cNvPr id="382" name="Slika 381">
          <a:extLst>
            <a:ext uri="{FF2B5EF4-FFF2-40B4-BE49-F238E27FC236}">
              <a16:creationId xmlns:a16="http://schemas.microsoft.com/office/drawing/2014/main" id="{AF9B92A3-220D-32DB-06E3-AFF65F2AA71F}"/>
            </a:ext>
          </a:extLst>
        </xdr:cNvPr>
        <xdr:cNvPicPr>
          <a:picLocks noChangeAspect="1"/>
        </xdr:cNvPicPr>
      </xdr:nvPicPr>
      <xdr:blipFill>
        <a:blip xmlns:r="http://schemas.openxmlformats.org/officeDocument/2006/relationships" r:embed="rId293" cstate="screen">
          <a:extLst>
            <a:ext uri="{28A0092B-C50C-407E-A947-70E740481C1C}">
              <a14:useLocalDpi xmlns:a14="http://schemas.microsoft.com/office/drawing/2010/main"/>
            </a:ext>
          </a:extLst>
        </a:blip>
        <a:stretch>
          <a:fillRect/>
        </a:stretch>
      </xdr:blipFill>
      <xdr:spPr>
        <a:xfrm>
          <a:off x="996044" y="402978257"/>
          <a:ext cx="1306286" cy="870857"/>
        </a:xfrm>
        <a:prstGeom prst="rect">
          <a:avLst/>
        </a:prstGeom>
      </xdr:spPr>
    </xdr:pic>
    <xdr:clientData/>
  </xdr:twoCellAnchor>
  <xdr:twoCellAnchor>
    <xdr:from>
      <xdr:col>2</xdr:col>
      <xdr:colOff>141516</xdr:colOff>
      <xdr:row>441</xdr:row>
      <xdr:rowOff>0</xdr:rowOff>
    </xdr:from>
    <xdr:to>
      <xdr:col>2</xdr:col>
      <xdr:colOff>1447802</xdr:colOff>
      <xdr:row>441</xdr:row>
      <xdr:rowOff>870857</xdr:rowOff>
    </xdr:to>
    <xdr:pic>
      <xdr:nvPicPr>
        <xdr:cNvPr id="385" name="Slika 384">
          <a:extLst>
            <a:ext uri="{FF2B5EF4-FFF2-40B4-BE49-F238E27FC236}">
              <a16:creationId xmlns:a16="http://schemas.microsoft.com/office/drawing/2014/main" id="{76849D98-1F6D-45B5-A870-018611A3FDE1}"/>
            </a:ext>
          </a:extLst>
        </xdr:cNvPr>
        <xdr:cNvPicPr>
          <a:picLocks noChangeAspect="1"/>
        </xdr:cNvPicPr>
      </xdr:nvPicPr>
      <xdr:blipFill>
        <a:blip xmlns:r="http://schemas.openxmlformats.org/officeDocument/2006/relationships" r:embed="rId293" cstate="screen">
          <a:extLst>
            <a:ext uri="{28A0092B-C50C-407E-A947-70E740481C1C}">
              <a14:useLocalDpi xmlns:a14="http://schemas.microsoft.com/office/drawing/2010/main"/>
            </a:ext>
          </a:extLst>
        </a:blip>
        <a:stretch>
          <a:fillRect/>
        </a:stretch>
      </xdr:blipFill>
      <xdr:spPr>
        <a:xfrm>
          <a:off x="1034145" y="403914429"/>
          <a:ext cx="1306286" cy="870857"/>
        </a:xfrm>
        <a:prstGeom prst="rect">
          <a:avLst/>
        </a:prstGeom>
      </xdr:spPr>
    </xdr:pic>
    <xdr:clientData/>
  </xdr:twoCellAnchor>
  <xdr:twoCellAnchor>
    <xdr:from>
      <xdr:col>2</xdr:col>
      <xdr:colOff>146956</xdr:colOff>
      <xdr:row>443</xdr:row>
      <xdr:rowOff>10887</xdr:rowOff>
    </xdr:from>
    <xdr:to>
      <xdr:col>2</xdr:col>
      <xdr:colOff>1338943</xdr:colOff>
      <xdr:row>443</xdr:row>
      <xdr:rowOff>805545</xdr:rowOff>
    </xdr:to>
    <xdr:pic>
      <xdr:nvPicPr>
        <xdr:cNvPr id="391" name="Slika 390">
          <a:extLst>
            <a:ext uri="{FF2B5EF4-FFF2-40B4-BE49-F238E27FC236}">
              <a16:creationId xmlns:a16="http://schemas.microsoft.com/office/drawing/2014/main" id="{5C839A6A-AC2F-2856-3F4C-9525862B8FBC}"/>
            </a:ext>
          </a:extLst>
        </xdr:cNvPr>
        <xdr:cNvPicPr>
          <a:picLocks noChangeAspect="1"/>
        </xdr:cNvPicPr>
      </xdr:nvPicPr>
      <xdr:blipFill>
        <a:blip xmlns:r="http://schemas.openxmlformats.org/officeDocument/2006/relationships" r:embed="rId294" cstate="screen">
          <a:extLst>
            <a:ext uri="{28A0092B-C50C-407E-A947-70E740481C1C}">
              <a14:useLocalDpi xmlns:a14="http://schemas.microsoft.com/office/drawing/2010/main"/>
            </a:ext>
          </a:extLst>
        </a:blip>
        <a:stretch>
          <a:fillRect/>
        </a:stretch>
      </xdr:blipFill>
      <xdr:spPr>
        <a:xfrm>
          <a:off x="1039585" y="405797658"/>
          <a:ext cx="1191987" cy="794658"/>
        </a:xfrm>
        <a:prstGeom prst="rect">
          <a:avLst/>
        </a:prstGeom>
      </xdr:spPr>
    </xdr:pic>
    <xdr:clientData/>
  </xdr:twoCellAnchor>
  <xdr:twoCellAnchor>
    <xdr:from>
      <xdr:col>2</xdr:col>
      <xdr:colOff>130626</xdr:colOff>
      <xdr:row>444</xdr:row>
      <xdr:rowOff>65315</xdr:rowOff>
    </xdr:from>
    <xdr:to>
      <xdr:col>2</xdr:col>
      <xdr:colOff>1322613</xdr:colOff>
      <xdr:row>444</xdr:row>
      <xdr:rowOff>859973</xdr:rowOff>
    </xdr:to>
    <xdr:pic>
      <xdr:nvPicPr>
        <xdr:cNvPr id="394" name="Slika 393">
          <a:extLst>
            <a:ext uri="{FF2B5EF4-FFF2-40B4-BE49-F238E27FC236}">
              <a16:creationId xmlns:a16="http://schemas.microsoft.com/office/drawing/2014/main" id="{024F9E09-9517-41AD-ADCD-5359263A366C}"/>
            </a:ext>
          </a:extLst>
        </xdr:cNvPr>
        <xdr:cNvPicPr>
          <a:picLocks noChangeAspect="1"/>
        </xdr:cNvPicPr>
      </xdr:nvPicPr>
      <xdr:blipFill>
        <a:blip xmlns:r="http://schemas.openxmlformats.org/officeDocument/2006/relationships" r:embed="rId294" cstate="screen">
          <a:extLst>
            <a:ext uri="{28A0092B-C50C-407E-A947-70E740481C1C}">
              <a14:useLocalDpi xmlns:a14="http://schemas.microsoft.com/office/drawing/2010/main"/>
            </a:ext>
          </a:extLst>
        </a:blip>
        <a:stretch>
          <a:fillRect/>
        </a:stretch>
      </xdr:blipFill>
      <xdr:spPr>
        <a:xfrm>
          <a:off x="1023255" y="406788258"/>
          <a:ext cx="1191987" cy="794658"/>
        </a:xfrm>
        <a:prstGeom prst="rect">
          <a:avLst/>
        </a:prstGeom>
      </xdr:spPr>
    </xdr:pic>
    <xdr:clientData/>
  </xdr:twoCellAnchor>
  <xdr:twoCellAnchor>
    <xdr:from>
      <xdr:col>2</xdr:col>
      <xdr:colOff>54430</xdr:colOff>
      <xdr:row>446</xdr:row>
      <xdr:rowOff>0</xdr:rowOff>
    </xdr:from>
    <xdr:to>
      <xdr:col>2</xdr:col>
      <xdr:colOff>1524001</xdr:colOff>
      <xdr:row>446</xdr:row>
      <xdr:rowOff>818761</xdr:rowOff>
    </xdr:to>
    <xdr:pic>
      <xdr:nvPicPr>
        <xdr:cNvPr id="403" name="Slika 402">
          <a:extLst>
            <a:ext uri="{FF2B5EF4-FFF2-40B4-BE49-F238E27FC236}">
              <a16:creationId xmlns:a16="http://schemas.microsoft.com/office/drawing/2014/main" id="{88955F52-0D43-13FA-7A34-F69CAF6330E5}"/>
            </a:ext>
          </a:extLst>
        </xdr:cNvPr>
        <xdr:cNvPicPr>
          <a:picLocks noChangeAspect="1"/>
        </xdr:cNvPicPr>
      </xdr:nvPicPr>
      <xdr:blipFill rotWithShape="1">
        <a:blip xmlns:r="http://schemas.openxmlformats.org/officeDocument/2006/relationships" r:embed="rId295" cstate="screen">
          <a:extLst>
            <a:ext uri="{28A0092B-C50C-407E-A947-70E740481C1C}">
              <a14:useLocalDpi xmlns:a14="http://schemas.microsoft.com/office/drawing/2010/main"/>
            </a:ext>
          </a:extLst>
        </a:blip>
        <a:srcRect/>
        <a:stretch/>
      </xdr:blipFill>
      <xdr:spPr>
        <a:xfrm>
          <a:off x="947059" y="408595286"/>
          <a:ext cx="1469571" cy="818761"/>
        </a:xfrm>
        <a:prstGeom prst="rect">
          <a:avLst/>
        </a:prstGeom>
      </xdr:spPr>
    </xdr:pic>
    <xdr:clientData/>
  </xdr:twoCellAnchor>
  <xdr:twoCellAnchor>
    <xdr:from>
      <xdr:col>2</xdr:col>
      <xdr:colOff>43544</xdr:colOff>
      <xdr:row>447</xdr:row>
      <xdr:rowOff>43544</xdr:rowOff>
    </xdr:from>
    <xdr:to>
      <xdr:col>2</xdr:col>
      <xdr:colOff>1513115</xdr:colOff>
      <xdr:row>447</xdr:row>
      <xdr:rowOff>862305</xdr:rowOff>
    </xdr:to>
    <xdr:pic>
      <xdr:nvPicPr>
        <xdr:cNvPr id="406" name="Slika 405">
          <a:extLst>
            <a:ext uri="{FF2B5EF4-FFF2-40B4-BE49-F238E27FC236}">
              <a16:creationId xmlns:a16="http://schemas.microsoft.com/office/drawing/2014/main" id="{F64B8C9D-A036-424C-8E01-871D45125BC8}"/>
            </a:ext>
          </a:extLst>
        </xdr:cNvPr>
        <xdr:cNvPicPr>
          <a:picLocks noChangeAspect="1"/>
        </xdr:cNvPicPr>
      </xdr:nvPicPr>
      <xdr:blipFill rotWithShape="1">
        <a:blip xmlns:r="http://schemas.openxmlformats.org/officeDocument/2006/relationships" r:embed="rId295" cstate="screen">
          <a:extLst>
            <a:ext uri="{28A0092B-C50C-407E-A947-70E740481C1C}">
              <a14:useLocalDpi xmlns:a14="http://schemas.microsoft.com/office/drawing/2010/main"/>
            </a:ext>
          </a:extLst>
        </a:blip>
        <a:srcRect/>
        <a:stretch/>
      </xdr:blipFill>
      <xdr:spPr>
        <a:xfrm>
          <a:off x="936173" y="409575001"/>
          <a:ext cx="1469571" cy="818761"/>
        </a:xfrm>
        <a:prstGeom prst="rect">
          <a:avLst/>
        </a:prstGeom>
      </xdr:spPr>
    </xdr:pic>
    <xdr:clientData/>
  </xdr:twoCellAnchor>
  <xdr:twoCellAnchor>
    <xdr:from>
      <xdr:col>2</xdr:col>
      <xdr:colOff>76199</xdr:colOff>
      <xdr:row>292</xdr:row>
      <xdr:rowOff>76197</xdr:rowOff>
    </xdr:from>
    <xdr:to>
      <xdr:col>2</xdr:col>
      <xdr:colOff>1446384</xdr:colOff>
      <xdr:row>292</xdr:row>
      <xdr:rowOff>852355</xdr:rowOff>
    </xdr:to>
    <xdr:pic>
      <xdr:nvPicPr>
        <xdr:cNvPr id="412" name="Slika 411">
          <a:extLst>
            <a:ext uri="{FF2B5EF4-FFF2-40B4-BE49-F238E27FC236}">
              <a16:creationId xmlns:a16="http://schemas.microsoft.com/office/drawing/2014/main" id="{8D75C164-B4EB-EBB5-4D98-3DC3A61D5E23}"/>
            </a:ext>
          </a:extLst>
        </xdr:cNvPr>
        <xdr:cNvPicPr>
          <a:picLocks noChangeAspect="1"/>
        </xdr:cNvPicPr>
      </xdr:nvPicPr>
      <xdr:blipFill rotWithShape="1">
        <a:blip xmlns:r="http://schemas.openxmlformats.org/officeDocument/2006/relationships" r:embed="rId296" cstate="screen">
          <a:extLst>
            <a:ext uri="{28A0092B-C50C-407E-A947-70E740481C1C}">
              <a14:useLocalDpi xmlns:a14="http://schemas.microsoft.com/office/drawing/2010/main"/>
            </a:ext>
          </a:extLst>
        </a:blip>
        <a:srcRect/>
        <a:stretch/>
      </xdr:blipFill>
      <xdr:spPr>
        <a:xfrm>
          <a:off x="968828" y="266199254"/>
          <a:ext cx="1370185" cy="776158"/>
        </a:xfrm>
        <a:prstGeom prst="rect">
          <a:avLst/>
        </a:prstGeom>
      </xdr:spPr>
    </xdr:pic>
    <xdr:clientData/>
  </xdr:twoCellAnchor>
  <xdr:twoCellAnchor>
    <xdr:from>
      <xdr:col>2</xdr:col>
      <xdr:colOff>54432</xdr:colOff>
      <xdr:row>293</xdr:row>
      <xdr:rowOff>97973</xdr:rowOff>
    </xdr:from>
    <xdr:to>
      <xdr:col>2</xdr:col>
      <xdr:colOff>1457270</xdr:colOff>
      <xdr:row>293</xdr:row>
      <xdr:rowOff>892628</xdr:rowOff>
    </xdr:to>
    <xdr:pic>
      <xdr:nvPicPr>
        <xdr:cNvPr id="415" name="Slika 414">
          <a:extLst>
            <a:ext uri="{FF2B5EF4-FFF2-40B4-BE49-F238E27FC236}">
              <a16:creationId xmlns:a16="http://schemas.microsoft.com/office/drawing/2014/main" id="{42599EA7-040E-4019-8BF6-8B6BF2A072F1}"/>
            </a:ext>
          </a:extLst>
        </xdr:cNvPr>
        <xdr:cNvPicPr>
          <a:picLocks noChangeAspect="1"/>
        </xdr:cNvPicPr>
      </xdr:nvPicPr>
      <xdr:blipFill rotWithShape="1">
        <a:blip xmlns:r="http://schemas.openxmlformats.org/officeDocument/2006/relationships" r:embed="rId297" cstate="screen">
          <a:extLst>
            <a:ext uri="{28A0092B-C50C-407E-A947-70E740481C1C}">
              <a14:useLocalDpi xmlns:a14="http://schemas.microsoft.com/office/drawing/2010/main"/>
            </a:ext>
          </a:extLst>
        </a:blip>
        <a:srcRect/>
        <a:stretch/>
      </xdr:blipFill>
      <xdr:spPr>
        <a:xfrm>
          <a:off x="947061" y="267157202"/>
          <a:ext cx="1402838" cy="794655"/>
        </a:xfrm>
        <a:prstGeom prst="rect">
          <a:avLst/>
        </a:prstGeom>
      </xdr:spPr>
    </xdr:pic>
    <xdr:clientData/>
  </xdr:twoCellAnchor>
  <xdr:twoCellAnchor>
    <xdr:from>
      <xdr:col>2</xdr:col>
      <xdr:colOff>65316</xdr:colOff>
      <xdr:row>295</xdr:row>
      <xdr:rowOff>0</xdr:rowOff>
    </xdr:from>
    <xdr:to>
      <xdr:col>2</xdr:col>
      <xdr:colOff>1371603</xdr:colOff>
      <xdr:row>295</xdr:row>
      <xdr:rowOff>870858</xdr:rowOff>
    </xdr:to>
    <xdr:pic>
      <xdr:nvPicPr>
        <xdr:cNvPr id="421" name="Slika 420">
          <a:extLst>
            <a:ext uri="{FF2B5EF4-FFF2-40B4-BE49-F238E27FC236}">
              <a16:creationId xmlns:a16="http://schemas.microsoft.com/office/drawing/2014/main" id="{29634E52-DFEF-F279-F0CD-1ED105B618F3}"/>
            </a:ext>
          </a:extLst>
        </xdr:cNvPr>
        <xdr:cNvPicPr>
          <a:picLocks noChangeAspect="1"/>
        </xdr:cNvPicPr>
      </xdr:nvPicPr>
      <xdr:blipFill>
        <a:blip xmlns:r="http://schemas.openxmlformats.org/officeDocument/2006/relationships" r:embed="rId298" cstate="screen">
          <a:extLst>
            <a:ext uri="{28A0092B-C50C-407E-A947-70E740481C1C}">
              <a14:useLocalDpi xmlns:a14="http://schemas.microsoft.com/office/drawing/2010/main"/>
            </a:ext>
          </a:extLst>
        </a:blip>
        <a:stretch>
          <a:fillRect/>
        </a:stretch>
      </xdr:blipFill>
      <xdr:spPr>
        <a:xfrm>
          <a:off x="957945" y="268931571"/>
          <a:ext cx="1306287" cy="870858"/>
        </a:xfrm>
        <a:prstGeom prst="rect">
          <a:avLst/>
        </a:prstGeom>
      </xdr:spPr>
    </xdr:pic>
    <xdr:clientData/>
  </xdr:twoCellAnchor>
  <xdr:twoCellAnchor>
    <xdr:from>
      <xdr:col>2</xdr:col>
      <xdr:colOff>65314</xdr:colOff>
      <xdr:row>296</xdr:row>
      <xdr:rowOff>21772</xdr:rowOff>
    </xdr:from>
    <xdr:to>
      <xdr:col>2</xdr:col>
      <xdr:colOff>1371601</xdr:colOff>
      <xdr:row>296</xdr:row>
      <xdr:rowOff>892630</xdr:rowOff>
    </xdr:to>
    <xdr:pic>
      <xdr:nvPicPr>
        <xdr:cNvPr id="424" name="Slika 423">
          <a:extLst>
            <a:ext uri="{FF2B5EF4-FFF2-40B4-BE49-F238E27FC236}">
              <a16:creationId xmlns:a16="http://schemas.microsoft.com/office/drawing/2014/main" id="{A68F2E3B-6C5E-42EF-BB48-534DBCE66BE6}"/>
            </a:ext>
          </a:extLst>
        </xdr:cNvPr>
        <xdr:cNvPicPr>
          <a:picLocks noChangeAspect="1"/>
        </xdr:cNvPicPr>
      </xdr:nvPicPr>
      <xdr:blipFill>
        <a:blip xmlns:r="http://schemas.openxmlformats.org/officeDocument/2006/relationships" r:embed="rId298" cstate="screen">
          <a:extLst>
            <a:ext uri="{28A0092B-C50C-407E-A947-70E740481C1C}">
              <a14:useLocalDpi xmlns:a14="http://schemas.microsoft.com/office/drawing/2010/main"/>
            </a:ext>
          </a:extLst>
        </a:blip>
        <a:stretch>
          <a:fillRect/>
        </a:stretch>
      </xdr:blipFill>
      <xdr:spPr>
        <a:xfrm>
          <a:off x="957943" y="269889515"/>
          <a:ext cx="1306287" cy="870858"/>
        </a:xfrm>
        <a:prstGeom prst="rect">
          <a:avLst/>
        </a:prstGeom>
      </xdr:spPr>
    </xdr:pic>
    <xdr:clientData/>
  </xdr:twoCellAnchor>
  <xdr:twoCellAnchor>
    <xdr:from>
      <xdr:col>2</xdr:col>
      <xdr:colOff>43545</xdr:colOff>
      <xdr:row>298</xdr:row>
      <xdr:rowOff>0</xdr:rowOff>
    </xdr:from>
    <xdr:to>
      <xdr:col>2</xdr:col>
      <xdr:colOff>1458687</xdr:colOff>
      <xdr:row>299</xdr:row>
      <xdr:rowOff>7257</xdr:rowOff>
    </xdr:to>
    <xdr:pic>
      <xdr:nvPicPr>
        <xdr:cNvPr id="430" name="Slika 429">
          <a:extLst>
            <a:ext uri="{FF2B5EF4-FFF2-40B4-BE49-F238E27FC236}">
              <a16:creationId xmlns:a16="http://schemas.microsoft.com/office/drawing/2014/main" id="{B8F76C01-DACC-9358-98F8-D06C26B28272}"/>
            </a:ext>
          </a:extLst>
        </xdr:cNvPr>
        <xdr:cNvPicPr>
          <a:picLocks noChangeAspect="1"/>
        </xdr:cNvPicPr>
      </xdr:nvPicPr>
      <xdr:blipFill>
        <a:blip xmlns:r="http://schemas.openxmlformats.org/officeDocument/2006/relationships" r:embed="rId299" cstate="screen">
          <a:extLst>
            <a:ext uri="{28A0092B-C50C-407E-A947-70E740481C1C}">
              <a14:useLocalDpi xmlns:a14="http://schemas.microsoft.com/office/drawing/2010/main"/>
            </a:ext>
          </a:extLst>
        </a:blip>
        <a:stretch>
          <a:fillRect/>
        </a:stretch>
      </xdr:blipFill>
      <xdr:spPr>
        <a:xfrm>
          <a:off x="936174" y="271740086"/>
          <a:ext cx="1415142" cy="943428"/>
        </a:xfrm>
        <a:prstGeom prst="rect">
          <a:avLst/>
        </a:prstGeom>
      </xdr:spPr>
    </xdr:pic>
    <xdr:clientData/>
  </xdr:twoCellAnchor>
  <xdr:twoCellAnchor>
    <xdr:from>
      <xdr:col>2</xdr:col>
      <xdr:colOff>32658</xdr:colOff>
      <xdr:row>298</xdr:row>
      <xdr:rowOff>892627</xdr:rowOff>
    </xdr:from>
    <xdr:to>
      <xdr:col>2</xdr:col>
      <xdr:colOff>1447800</xdr:colOff>
      <xdr:row>299</xdr:row>
      <xdr:rowOff>899884</xdr:rowOff>
    </xdr:to>
    <xdr:pic>
      <xdr:nvPicPr>
        <xdr:cNvPr id="433" name="Slika 432">
          <a:extLst>
            <a:ext uri="{FF2B5EF4-FFF2-40B4-BE49-F238E27FC236}">
              <a16:creationId xmlns:a16="http://schemas.microsoft.com/office/drawing/2014/main" id="{0C131E1A-25F4-42B6-8CC8-F81E96031DA6}"/>
            </a:ext>
          </a:extLst>
        </xdr:cNvPr>
        <xdr:cNvPicPr>
          <a:picLocks noChangeAspect="1"/>
        </xdr:cNvPicPr>
      </xdr:nvPicPr>
      <xdr:blipFill>
        <a:blip xmlns:r="http://schemas.openxmlformats.org/officeDocument/2006/relationships" r:embed="rId299" cstate="screen">
          <a:extLst>
            <a:ext uri="{28A0092B-C50C-407E-A947-70E740481C1C}">
              <a14:useLocalDpi xmlns:a14="http://schemas.microsoft.com/office/drawing/2010/main"/>
            </a:ext>
          </a:extLst>
        </a:blip>
        <a:stretch>
          <a:fillRect/>
        </a:stretch>
      </xdr:blipFill>
      <xdr:spPr>
        <a:xfrm>
          <a:off x="925287" y="272632713"/>
          <a:ext cx="1415142" cy="943428"/>
        </a:xfrm>
        <a:prstGeom prst="rect">
          <a:avLst/>
        </a:prstGeom>
      </xdr:spPr>
    </xdr:pic>
    <xdr:clientData/>
  </xdr:twoCellAnchor>
  <xdr:twoCellAnchor>
    <xdr:from>
      <xdr:col>2</xdr:col>
      <xdr:colOff>54427</xdr:colOff>
      <xdr:row>301</xdr:row>
      <xdr:rowOff>108854</xdr:rowOff>
    </xdr:from>
    <xdr:to>
      <xdr:col>2</xdr:col>
      <xdr:colOff>1524000</xdr:colOff>
      <xdr:row>301</xdr:row>
      <xdr:rowOff>806670</xdr:rowOff>
    </xdr:to>
    <xdr:pic>
      <xdr:nvPicPr>
        <xdr:cNvPr id="438" name="Slika 437">
          <a:extLst>
            <a:ext uri="{FF2B5EF4-FFF2-40B4-BE49-F238E27FC236}">
              <a16:creationId xmlns:a16="http://schemas.microsoft.com/office/drawing/2014/main" id="{9BBEA06A-DDCF-3BD4-162B-E7A5F369E252}"/>
            </a:ext>
          </a:extLst>
        </xdr:cNvPr>
        <xdr:cNvPicPr>
          <a:picLocks noChangeAspect="1"/>
        </xdr:cNvPicPr>
      </xdr:nvPicPr>
      <xdr:blipFill rotWithShape="1">
        <a:blip xmlns:r="http://schemas.openxmlformats.org/officeDocument/2006/relationships" r:embed="rId300" cstate="screen">
          <a:extLst>
            <a:ext uri="{28A0092B-C50C-407E-A947-70E740481C1C}">
              <a14:useLocalDpi xmlns:a14="http://schemas.microsoft.com/office/drawing/2010/main"/>
            </a:ext>
          </a:extLst>
        </a:blip>
        <a:srcRect/>
        <a:stretch/>
      </xdr:blipFill>
      <xdr:spPr>
        <a:xfrm>
          <a:off x="947056" y="274657454"/>
          <a:ext cx="1469573" cy="697816"/>
        </a:xfrm>
        <a:prstGeom prst="rect">
          <a:avLst/>
        </a:prstGeom>
      </xdr:spPr>
    </xdr:pic>
    <xdr:clientData/>
  </xdr:twoCellAnchor>
  <xdr:twoCellAnchor>
    <xdr:from>
      <xdr:col>2</xdr:col>
      <xdr:colOff>54428</xdr:colOff>
      <xdr:row>302</xdr:row>
      <xdr:rowOff>108859</xdr:rowOff>
    </xdr:from>
    <xdr:to>
      <xdr:col>2</xdr:col>
      <xdr:colOff>1502228</xdr:colOff>
      <xdr:row>302</xdr:row>
      <xdr:rowOff>796337</xdr:rowOff>
    </xdr:to>
    <xdr:pic>
      <xdr:nvPicPr>
        <xdr:cNvPr id="439" name="Slika 438">
          <a:extLst>
            <a:ext uri="{FF2B5EF4-FFF2-40B4-BE49-F238E27FC236}">
              <a16:creationId xmlns:a16="http://schemas.microsoft.com/office/drawing/2014/main" id="{0ED4DDBF-804A-4DB5-9B1A-D617240CAECA}"/>
            </a:ext>
          </a:extLst>
        </xdr:cNvPr>
        <xdr:cNvPicPr>
          <a:picLocks noChangeAspect="1"/>
        </xdr:cNvPicPr>
      </xdr:nvPicPr>
      <xdr:blipFill rotWithShape="1">
        <a:blip xmlns:r="http://schemas.openxmlformats.org/officeDocument/2006/relationships" r:embed="rId301" cstate="screen">
          <a:extLst>
            <a:ext uri="{28A0092B-C50C-407E-A947-70E740481C1C}">
              <a14:useLocalDpi xmlns:a14="http://schemas.microsoft.com/office/drawing/2010/main"/>
            </a:ext>
          </a:extLst>
        </a:blip>
        <a:srcRect/>
        <a:stretch/>
      </xdr:blipFill>
      <xdr:spPr>
        <a:xfrm>
          <a:off x="947057" y="275593630"/>
          <a:ext cx="1447800" cy="687478"/>
        </a:xfrm>
        <a:prstGeom prst="rect">
          <a:avLst/>
        </a:prstGeom>
      </xdr:spPr>
    </xdr:pic>
    <xdr:clientData/>
  </xdr:twoCellAnchor>
  <xdr:twoCellAnchor>
    <xdr:from>
      <xdr:col>2</xdr:col>
      <xdr:colOff>0</xdr:colOff>
      <xdr:row>304</xdr:row>
      <xdr:rowOff>239486</xdr:rowOff>
    </xdr:from>
    <xdr:to>
      <xdr:col>2</xdr:col>
      <xdr:colOff>1491342</xdr:colOff>
      <xdr:row>304</xdr:row>
      <xdr:rowOff>779702</xdr:rowOff>
    </xdr:to>
    <xdr:pic>
      <xdr:nvPicPr>
        <xdr:cNvPr id="444" name="Slika 443">
          <a:extLst>
            <a:ext uri="{FF2B5EF4-FFF2-40B4-BE49-F238E27FC236}">
              <a16:creationId xmlns:a16="http://schemas.microsoft.com/office/drawing/2014/main" id="{0E5421BD-152A-5406-DEC7-07F8E5579443}"/>
            </a:ext>
          </a:extLst>
        </xdr:cNvPr>
        <xdr:cNvPicPr>
          <a:picLocks noChangeAspect="1"/>
        </xdr:cNvPicPr>
      </xdr:nvPicPr>
      <xdr:blipFill rotWithShape="1">
        <a:blip xmlns:r="http://schemas.openxmlformats.org/officeDocument/2006/relationships" r:embed="rId302" cstate="screen">
          <a:extLst>
            <a:ext uri="{28A0092B-C50C-407E-A947-70E740481C1C}">
              <a14:useLocalDpi xmlns:a14="http://schemas.microsoft.com/office/drawing/2010/main"/>
            </a:ext>
          </a:extLst>
        </a:blip>
        <a:srcRect/>
        <a:stretch/>
      </xdr:blipFill>
      <xdr:spPr>
        <a:xfrm>
          <a:off x="892629" y="277596600"/>
          <a:ext cx="1491342" cy="540216"/>
        </a:xfrm>
        <a:prstGeom prst="rect">
          <a:avLst/>
        </a:prstGeom>
      </xdr:spPr>
    </xdr:pic>
    <xdr:clientData/>
  </xdr:twoCellAnchor>
  <xdr:twoCellAnchor>
    <xdr:from>
      <xdr:col>2</xdr:col>
      <xdr:colOff>32658</xdr:colOff>
      <xdr:row>305</xdr:row>
      <xdr:rowOff>228598</xdr:rowOff>
    </xdr:from>
    <xdr:to>
      <xdr:col>2</xdr:col>
      <xdr:colOff>1524000</xdr:colOff>
      <xdr:row>305</xdr:row>
      <xdr:rowOff>768814</xdr:rowOff>
    </xdr:to>
    <xdr:pic>
      <xdr:nvPicPr>
        <xdr:cNvPr id="447" name="Slika 446">
          <a:extLst>
            <a:ext uri="{FF2B5EF4-FFF2-40B4-BE49-F238E27FC236}">
              <a16:creationId xmlns:a16="http://schemas.microsoft.com/office/drawing/2014/main" id="{21121E3C-DA93-4FA7-BE00-DF24EFE0681F}"/>
            </a:ext>
          </a:extLst>
        </xdr:cNvPr>
        <xdr:cNvPicPr>
          <a:picLocks noChangeAspect="1"/>
        </xdr:cNvPicPr>
      </xdr:nvPicPr>
      <xdr:blipFill rotWithShape="1">
        <a:blip xmlns:r="http://schemas.openxmlformats.org/officeDocument/2006/relationships" r:embed="rId302" cstate="screen">
          <a:extLst>
            <a:ext uri="{28A0092B-C50C-407E-A947-70E740481C1C}">
              <a14:useLocalDpi xmlns:a14="http://schemas.microsoft.com/office/drawing/2010/main"/>
            </a:ext>
          </a:extLst>
        </a:blip>
        <a:srcRect/>
        <a:stretch/>
      </xdr:blipFill>
      <xdr:spPr>
        <a:xfrm>
          <a:off x="925287" y="278521884"/>
          <a:ext cx="1491342" cy="540216"/>
        </a:xfrm>
        <a:prstGeom prst="rect">
          <a:avLst/>
        </a:prstGeom>
      </xdr:spPr>
    </xdr:pic>
    <xdr:clientData/>
  </xdr:twoCellAnchor>
  <xdr:twoCellAnchor>
    <xdr:from>
      <xdr:col>2</xdr:col>
      <xdr:colOff>32658</xdr:colOff>
      <xdr:row>307</xdr:row>
      <xdr:rowOff>87084</xdr:rowOff>
    </xdr:from>
    <xdr:to>
      <xdr:col>2</xdr:col>
      <xdr:colOff>1532147</xdr:colOff>
      <xdr:row>307</xdr:row>
      <xdr:rowOff>870854</xdr:rowOff>
    </xdr:to>
    <xdr:pic>
      <xdr:nvPicPr>
        <xdr:cNvPr id="513" name="Slika 512">
          <a:extLst>
            <a:ext uri="{FF2B5EF4-FFF2-40B4-BE49-F238E27FC236}">
              <a16:creationId xmlns:a16="http://schemas.microsoft.com/office/drawing/2014/main" id="{11B78A1D-B2E8-5B97-DEAA-D4B14589EAAF}"/>
            </a:ext>
          </a:extLst>
        </xdr:cNvPr>
        <xdr:cNvPicPr>
          <a:picLocks noChangeAspect="1"/>
        </xdr:cNvPicPr>
      </xdr:nvPicPr>
      <xdr:blipFill rotWithShape="1">
        <a:blip xmlns:r="http://schemas.openxmlformats.org/officeDocument/2006/relationships" r:embed="rId303" cstate="screen">
          <a:extLst>
            <a:ext uri="{28A0092B-C50C-407E-A947-70E740481C1C}">
              <a14:useLocalDpi xmlns:a14="http://schemas.microsoft.com/office/drawing/2010/main"/>
            </a:ext>
          </a:extLst>
        </a:blip>
        <a:srcRect/>
        <a:stretch/>
      </xdr:blipFill>
      <xdr:spPr>
        <a:xfrm>
          <a:off x="925287" y="280252713"/>
          <a:ext cx="1499489" cy="783770"/>
        </a:xfrm>
        <a:prstGeom prst="rect">
          <a:avLst/>
        </a:prstGeom>
      </xdr:spPr>
    </xdr:pic>
    <xdr:clientData/>
  </xdr:twoCellAnchor>
  <xdr:twoCellAnchor>
    <xdr:from>
      <xdr:col>2</xdr:col>
      <xdr:colOff>32658</xdr:colOff>
      <xdr:row>308</xdr:row>
      <xdr:rowOff>76200</xdr:rowOff>
    </xdr:from>
    <xdr:to>
      <xdr:col>2</xdr:col>
      <xdr:colOff>1532147</xdr:colOff>
      <xdr:row>308</xdr:row>
      <xdr:rowOff>859970</xdr:rowOff>
    </xdr:to>
    <xdr:pic>
      <xdr:nvPicPr>
        <xdr:cNvPr id="514" name="Slika 513">
          <a:extLst>
            <a:ext uri="{FF2B5EF4-FFF2-40B4-BE49-F238E27FC236}">
              <a16:creationId xmlns:a16="http://schemas.microsoft.com/office/drawing/2014/main" id="{34F9D769-0F66-45AE-874B-9ABBA126F039}"/>
            </a:ext>
          </a:extLst>
        </xdr:cNvPr>
        <xdr:cNvPicPr>
          <a:picLocks noChangeAspect="1"/>
        </xdr:cNvPicPr>
      </xdr:nvPicPr>
      <xdr:blipFill rotWithShape="1">
        <a:blip xmlns:r="http://schemas.openxmlformats.org/officeDocument/2006/relationships" r:embed="rId303" cstate="screen">
          <a:extLst>
            <a:ext uri="{28A0092B-C50C-407E-A947-70E740481C1C}">
              <a14:useLocalDpi xmlns:a14="http://schemas.microsoft.com/office/drawing/2010/main"/>
            </a:ext>
          </a:extLst>
        </a:blip>
        <a:srcRect/>
        <a:stretch/>
      </xdr:blipFill>
      <xdr:spPr>
        <a:xfrm>
          <a:off x="925287" y="281178000"/>
          <a:ext cx="1499489" cy="783770"/>
        </a:xfrm>
        <a:prstGeom prst="rect">
          <a:avLst/>
        </a:prstGeom>
      </xdr:spPr>
    </xdr:pic>
    <xdr:clientData/>
  </xdr:twoCellAnchor>
  <xdr:twoCellAnchor>
    <xdr:from>
      <xdr:col>2</xdr:col>
      <xdr:colOff>125187</xdr:colOff>
      <xdr:row>310</xdr:row>
      <xdr:rowOff>21773</xdr:rowOff>
    </xdr:from>
    <xdr:to>
      <xdr:col>2</xdr:col>
      <xdr:colOff>1398815</xdr:colOff>
      <xdr:row>310</xdr:row>
      <xdr:rowOff>870858</xdr:rowOff>
    </xdr:to>
    <xdr:pic>
      <xdr:nvPicPr>
        <xdr:cNvPr id="516" name="Slika 515">
          <a:extLst>
            <a:ext uri="{FF2B5EF4-FFF2-40B4-BE49-F238E27FC236}">
              <a16:creationId xmlns:a16="http://schemas.microsoft.com/office/drawing/2014/main" id="{AFB6E611-34FC-C7F4-5A56-87A894AB1BF5}"/>
            </a:ext>
          </a:extLst>
        </xdr:cNvPr>
        <xdr:cNvPicPr>
          <a:picLocks noChangeAspect="1"/>
        </xdr:cNvPicPr>
      </xdr:nvPicPr>
      <xdr:blipFill>
        <a:blip xmlns:r="http://schemas.openxmlformats.org/officeDocument/2006/relationships" r:embed="rId304" cstate="screen">
          <a:extLst>
            <a:ext uri="{28A0092B-C50C-407E-A947-70E740481C1C}">
              <a14:useLocalDpi xmlns:a14="http://schemas.microsoft.com/office/drawing/2010/main"/>
            </a:ext>
          </a:extLst>
        </a:blip>
        <a:stretch>
          <a:fillRect/>
        </a:stretch>
      </xdr:blipFill>
      <xdr:spPr>
        <a:xfrm>
          <a:off x="1017816" y="282995916"/>
          <a:ext cx="1273628" cy="849085"/>
        </a:xfrm>
        <a:prstGeom prst="rect">
          <a:avLst/>
        </a:prstGeom>
      </xdr:spPr>
    </xdr:pic>
    <xdr:clientData/>
  </xdr:twoCellAnchor>
  <xdr:twoCellAnchor>
    <xdr:from>
      <xdr:col>2</xdr:col>
      <xdr:colOff>108860</xdr:colOff>
      <xdr:row>311</xdr:row>
      <xdr:rowOff>65315</xdr:rowOff>
    </xdr:from>
    <xdr:to>
      <xdr:col>2</xdr:col>
      <xdr:colOff>1382488</xdr:colOff>
      <xdr:row>311</xdr:row>
      <xdr:rowOff>914400</xdr:rowOff>
    </xdr:to>
    <xdr:pic>
      <xdr:nvPicPr>
        <xdr:cNvPr id="517" name="Slika 516">
          <a:extLst>
            <a:ext uri="{FF2B5EF4-FFF2-40B4-BE49-F238E27FC236}">
              <a16:creationId xmlns:a16="http://schemas.microsoft.com/office/drawing/2014/main" id="{1AD4EB1D-072B-46C8-A27C-6691C7688FA7}"/>
            </a:ext>
          </a:extLst>
        </xdr:cNvPr>
        <xdr:cNvPicPr>
          <a:picLocks noChangeAspect="1"/>
        </xdr:cNvPicPr>
      </xdr:nvPicPr>
      <xdr:blipFill>
        <a:blip xmlns:r="http://schemas.openxmlformats.org/officeDocument/2006/relationships" r:embed="rId304" cstate="screen">
          <a:extLst>
            <a:ext uri="{28A0092B-C50C-407E-A947-70E740481C1C}">
              <a14:useLocalDpi xmlns:a14="http://schemas.microsoft.com/office/drawing/2010/main"/>
            </a:ext>
          </a:extLst>
        </a:blip>
        <a:stretch>
          <a:fillRect/>
        </a:stretch>
      </xdr:blipFill>
      <xdr:spPr>
        <a:xfrm>
          <a:off x="1001489" y="283975629"/>
          <a:ext cx="1273628" cy="849085"/>
        </a:xfrm>
        <a:prstGeom prst="rect">
          <a:avLst/>
        </a:prstGeom>
      </xdr:spPr>
    </xdr:pic>
    <xdr:clientData/>
  </xdr:twoCellAnchor>
  <xdr:twoCellAnchor>
    <xdr:from>
      <xdr:col>2</xdr:col>
      <xdr:colOff>97974</xdr:colOff>
      <xdr:row>313</xdr:row>
      <xdr:rowOff>1</xdr:rowOff>
    </xdr:from>
    <xdr:to>
      <xdr:col>2</xdr:col>
      <xdr:colOff>1436914</xdr:colOff>
      <xdr:row>313</xdr:row>
      <xdr:rowOff>892627</xdr:rowOff>
    </xdr:to>
    <xdr:pic>
      <xdr:nvPicPr>
        <xdr:cNvPr id="519" name="Slika 518">
          <a:extLst>
            <a:ext uri="{FF2B5EF4-FFF2-40B4-BE49-F238E27FC236}">
              <a16:creationId xmlns:a16="http://schemas.microsoft.com/office/drawing/2014/main" id="{D882B9A6-8D3A-FBA5-B12B-A8FDB421D879}"/>
            </a:ext>
          </a:extLst>
        </xdr:cNvPr>
        <xdr:cNvPicPr>
          <a:picLocks noChangeAspect="1"/>
        </xdr:cNvPicPr>
      </xdr:nvPicPr>
      <xdr:blipFill>
        <a:blip xmlns:r="http://schemas.openxmlformats.org/officeDocument/2006/relationships" r:embed="rId305" cstate="screen">
          <a:extLst>
            <a:ext uri="{28A0092B-C50C-407E-A947-70E740481C1C}">
              <a14:useLocalDpi xmlns:a14="http://schemas.microsoft.com/office/drawing/2010/main"/>
            </a:ext>
          </a:extLst>
        </a:blip>
        <a:stretch>
          <a:fillRect/>
        </a:stretch>
      </xdr:blipFill>
      <xdr:spPr>
        <a:xfrm>
          <a:off x="990603" y="285782658"/>
          <a:ext cx="1338940" cy="892626"/>
        </a:xfrm>
        <a:prstGeom prst="rect">
          <a:avLst/>
        </a:prstGeom>
      </xdr:spPr>
    </xdr:pic>
    <xdr:clientData/>
  </xdr:twoCellAnchor>
  <xdr:twoCellAnchor>
    <xdr:from>
      <xdr:col>2</xdr:col>
      <xdr:colOff>97972</xdr:colOff>
      <xdr:row>314</xdr:row>
      <xdr:rowOff>21772</xdr:rowOff>
    </xdr:from>
    <xdr:to>
      <xdr:col>2</xdr:col>
      <xdr:colOff>1436912</xdr:colOff>
      <xdr:row>314</xdr:row>
      <xdr:rowOff>914398</xdr:rowOff>
    </xdr:to>
    <xdr:pic>
      <xdr:nvPicPr>
        <xdr:cNvPr id="520" name="Slika 519">
          <a:extLst>
            <a:ext uri="{FF2B5EF4-FFF2-40B4-BE49-F238E27FC236}">
              <a16:creationId xmlns:a16="http://schemas.microsoft.com/office/drawing/2014/main" id="{2E2C529F-C374-4445-AF47-1E8BF314CDEA}"/>
            </a:ext>
          </a:extLst>
        </xdr:cNvPr>
        <xdr:cNvPicPr>
          <a:picLocks noChangeAspect="1"/>
        </xdr:cNvPicPr>
      </xdr:nvPicPr>
      <xdr:blipFill>
        <a:blip xmlns:r="http://schemas.openxmlformats.org/officeDocument/2006/relationships" r:embed="rId305" cstate="screen">
          <a:extLst>
            <a:ext uri="{28A0092B-C50C-407E-A947-70E740481C1C}">
              <a14:useLocalDpi xmlns:a14="http://schemas.microsoft.com/office/drawing/2010/main"/>
            </a:ext>
          </a:extLst>
        </a:blip>
        <a:stretch>
          <a:fillRect/>
        </a:stretch>
      </xdr:blipFill>
      <xdr:spPr>
        <a:xfrm>
          <a:off x="990601" y="286740601"/>
          <a:ext cx="1338940" cy="892626"/>
        </a:xfrm>
        <a:prstGeom prst="rect">
          <a:avLst/>
        </a:prstGeom>
      </xdr:spPr>
    </xdr:pic>
    <xdr:clientData/>
  </xdr:twoCellAnchor>
  <xdr:twoCellAnchor>
    <xdr:from>
      <xdr:col>2</xdr:col>
      <xdr:colOff>108860</xdr:colOff>
      <xdr:row>316</xdr:row>
      <xdr:rowOff>1</xdr:rowOff>
    </xdr:from>
    <xdr:to>
      <xdr:col>2</xdr:col>
      <xdr:colOff>1447800</xdr:colOff>
      <xdr:row>316</xdr:row>
      <xdr:rowOff>892627</xdr:rowOff>
    </xdr:to>
    <xdr:pic>
      <xdr:nvPicPr>
        <xdr:cNvPr id="522" name="Slika 521">
          <a:extLst>
            <a:ext uri="{FF2B5EF4-FFF2-40B4-BE49-F238E27FC236}">
              <a16:creationId xmlns:a16="http://schemas.microsoft.com/office/drawing/2014/main" id="{22C1B8C1-EEB1-76FF-C00A-DC79B1B71F68}"/>
            </a:ext>
          </a:extLst>
        </xdr:cNvPr>
        <xdr:cNvPicPr>
          <a:picLocks noChangeAspect="1"/>
        </xdr:cNvPicPr>
      </xdr:nvPicPr>
      <xdr:blipFill>
        <a:blip xmlns:r="http://schemas.openxmlformats.org/officeDocument/2006/relationships" r:embed="rId306" cstate="screen">
          <a:extLst>
            <a:ext uri="{28A0092B-C50C-407E-A947-70E740481C1C}">
              <a14:useLocalDpi xmlns:a14="http://schemas.microsoft.com/office/drawing/2010/main"/>
            </a:ext>
          </a:extLst>
        </a:blip>
        <a:stretch>
          <a:fillRect/>
        </a:stretch>
      </xdr:blipFill>
      <xdr:spPr>
        <a:xfrm>
          <a:off x="1001489" y="288591172"/>
          <a:ext cx="1338940" cy="892626"/>
        </a:xfrm>
        <a:prstGeom prst="rect">
          <a:avLst/>
        </a:prstGeom>
      </xdr:spPr>
    </xdr:pic>
    <xdr:clientData/>
  </xdr:twoCellAnchor>
  <xdr:twoCellAnchor>
    <xdr:from>
      <xdr:col>2</xdr:col>
      <xdr:colOff>130630</xdr:colOff>
      <xdr:row>317</xdr:row>
      <xdr:rowOff>0</xdr:rowOff>
    </xdr:from>
    <xdr:to>
      <xdr:col>2</xdr:col>
      <xdr:colOff>1469570</xdr:colOff>
      <xdr:row>317</xdr:row>
      <xdr:rowOff>892626</xdr:rowOff>
    </xdr:to>
    <xdr:pic>
      <xdr:nvPicPr>
        <xdr:cNvPr id="523" name="Slika 522">
          <a:extLst>
            <a:ext uri="{FF2B5EF4-FFF2-40B4-BE49-F238E27FC236}">
              <a16:creationId xmlns:a16="http://schemas.microsoft.com/office/drawing/2014/main" id="{ACD81B04-DBD8-4806-B0C4-5069AC553C1C}"/>
            </a:ext>
          </a:extLst>
        </xdr:cNvPr>
        <xdr:cNvPicPr>
          <a:picLocks noChangeAspect="1"/>
        </xdr:cNvPicPr>
      </xdr:nvPicPr>
      <xdr:blipFill>
        <a:blip xmlns:r="http://schemas.openxmlformats.org/officeDocument/2006/relationships" r:embed="rId306" cstate="screen">
          <a:extLst>
            <a:ext uri="{28A0092B-C50C-407E-A947-70E740481C1C}">
              <a14:useLocalDpi xmlns:a14="http://schemas.microsoft.com/office/drawing/2010/main"/>
            </a:ext>
          </a:extLst>
        </a:blip>
        <a:stretch>
          <a:fillRect/>
        </a:stretch>
      </xdr:blipFill>
      <xdr:spPr>
        <a:xfrm>
          <a:off x="1023259" y="289527343"/>
          <a:ext cx="1338940" cy="892626"/>
        </a:xfrm>
        <a:prstGeom prst="rect">
          <a:avLst/>
        </a:prstGeom>
      </xdr:spPr>
    </xdr:pic>
    <xdr:clientData/>
  </xdr:twoCellAnchor>
  <xdr:twoCellAnchor>
    <xdr:from>
      <xdr:col>2</xdr:col>
      <xdr:colOff>136073</xdr:colOff>
      <xdr:row>319</xdr:row>
      <xdr:rowOff>32658</xdr:rowOff>
    </xdr:from>
    <xdr:to>
      <xdr:col>2</xdr:col>
      <xdr:colOff>1426030</xdr:colOff>
      <xdr:row>319</xdr:row>
      <xdr:rowOff>892629</xdr:rowOff>
    </xdr:to>
    <xdr:pic>
      <xdr:nvPicPr>
        <xdr:cNvPr id="525" name="Slika 524">
          <a:extLst>
            <a:ext uri="{FF2B5EF4-FFF2-40B4-BE49-F238E27FC236}">
              <a16:creationId xmlns:a16="http://schemas.microsoft.com/office/drawing/2014/main" id="{11EA51A8-2B40-669C-A16D-FCF13F74C916}"/>
            </a:ext>
          </a:extLst>
        </xdr:cNvPr>
        <xdr:cNvPicPr>
          <a:picLocks noChangeAspect="1"/>
        </xdr:cNvPicPr>
      </xdr:nvPicPr>
      <xdr:blipFill>
        <a:blip xmlns:r="http://schemas.openxmlformats.org/officeDocument/2006/relationships" r:embed="rId307" cstate="screen">
          <a:extLst>
            <a:ext uri="{28A0092B-C50C-407E-A947-70E740481C1C}">
              <a14:useLocalDpi xmlns:a14="http://schemas.microsoft.com/office/drawing/2010/main"/>
            </a:ext>
          </a:extLst>
        </a:blip>
        <a:stretch>
          <a:fillRect/>
        </a:stretch>
      </xdr:blipFill>
      <xdr:spPr>
        <a:xfrm>
          <a:off x="1028702" y="291432344"/>
          <a:ext cx="1289957" cy="859971"/>
        </a:xfrm>
        <a:prstGeom prst="rect">
          <a:avLst/>
        </a:prstGeom>
      </xdr:spPr>
    </xdr:pic>
    <xdr:clientData/>
  </xdr:twoCellAnchor>
  <xdr:twoCellAnchor>
    <xdr:from>
      <xdr:col>2</xdr:col>
      <xdr:colOff>130632</xdr:colOff>
      <xdr:row>320</xdr:row>
      <xdr:rowOff>43544</xdr:rowOff>
    </xdr:from>
    <xdr:to>
      <xdr:col>2</xdr:col>
      <xdr:colOff>1420589</xdr:colOff>
      <xdr:row>320</xdr:row>
      <xdr:rowOff>903515</xdr:rowOff>
    </xdr:to>
    <xdr:pic>
      <xdr:nvPicPr>
        <xdr:cNvPr id="526" name="Slika 525">
          <a:extLst>
            <a:ext uri="{FF2B5EF4-FFF2-40B4-BE49-F238E27FC236}">
              <a16:creationId xmlns:a16="http://schemas.microsoft.com/office/drawing/2014/main" id="{652841F6-A0EA-4CE6-873A-24B11550AD8B}"/>
            </a:ext>
          </a:extLst>
        </xdr:cNvPr>
        <xdr:cNvPicPr>
          <a:picLocks noChangeAspect="1"/>
        </xdr:cNvPicPr>
      </xdr:nvPicPr>
      <xdr:blipFill>
        <a:blip xmlns:r="http://schemas.openxmlformats.org/officeDocument/2006/relationships" r:embed="rId307" cstate="screen">
          <a:extLst>
            <a:ext uri="{28A0092B-C50C-407E-A947-70E740481C1C}">
              <a14:useLocalDpi xmlns:a14="http://schemas.microsoft.com/office/drawing/2010/main"/>
            </a:ext>
          </a:extLst>
        </a:blip>
        <a:stretch>
          <a:fillRect/>
        </a:stretch>
      </xdr:blipFill>
      <xdr:spPr>
        <a:xfrm>
          <a:off x="1023261" y="292379401"/>
          <a:ext cx="1289957" cy="859971"/>
        </a:xfrm>
        <a:prstGeom prst="rect">
          <a:avLst/>
        </a:prstGeom>
      </xdr:spPr>
    </xdr:pic>
    <xdr:clientData/>
  </xdr:twoCellAnchor>
  <xdr:twoCellAnchor>
    <xdr:from>
      <xdr:col>2</xdr:col>
      <xdr:colOff>1482</xdr:colOff>
      <xdr:row>322</xdr:row>
      <xdr:rowOff>97971</xdr:rowOff>
    </xdr:from>
    <xdr:to>
      <xdr:col>2</xdr:col>
      <xdr:colOff>1469571</xdr:colOff>
      <xdr:row>322</xdr:row>
      <xdr:rowOff>849086</xdr:rowOff>
    </xdr:to>
    <xdr:pic>
      <xdr:nvPicPr>
        <xdr:cNvPr id="528" name="Slika 527">
          <a:extLst>
            <a:ext uri="{FF2B5EF4-FFF2-40B4-BE49-F238E27FC236}">
              <a16:creationId xmlns:a16="http://schemas.microsoft.com/office/drawing/2014/main" id="{F486CBBA-C0F2-1160-6F6D-364989B8D795}"/>
            </a:ext>
          </a:extLst>
        </xdr:cNvPr>
        <xdr:cNvPicPr>
          <a:picLocks noChangeAspect="1"/>
        </xdr:cNvPicPr>
      </xdr:nvPicPr>
      <xdr:blipFill rotWithShape="1">
        <a:blip xmlns:r="http://schemas.openxmlformats.org/officeDocument/2006/relationships" r:embed="rId308" cstate="screen">
          <a:extLst>
            <a:ext uri="{28A0092B-C50C-407E-A947-70E740481C1C}">
              <a14:useLocalDpi xmlns:a14="http://schemas.microsoft.com/office/drawing/2010/main"/>
            </a:ext>
          </a:extLst>
        </a:blip>
        <a:srcRect/>
        <a:stretch/>
      </xdr:blipFill>
      <xdr:spPr>
        <a:xfrm>
          <a:off x="894111" y="294306171"/>
          <a:ext cx="1468089" cy="751115"/>
        </a:xfrm>
        <a:prstGeom prst="rect">
          <a:avLst/>
        </a:prstGeom>
      </xdr:spPr>
    </xdr:pic>
    <xdr:clientData/>
  </xdr:twoCellAnchor>
  <xdr:twoCellAnchor>
    <xdr:from>
      <xdr:col>2</xdr:col>
      <xdr:colOff>21772</xdr:colOff>
      <xdr:row>323</xdr:row>
      <xdr:rowOff>87084</xdr:rowOff>
    </xdr:from>
    <xdr:to>
      <xdr:col>2</xdr:col>
      <xdr:colOff>1489861</xdr:colOff>
      <xdr:row>323</xdr:row>
      <xdr:rowOff>838199</xdr:rowOff>
    </xdr:to>
    <xdr:pic>
      <xdr:nvPicPr>
        <xdr:cNvPr id="529" name="Slika 528">
          <a:extLst>
            <a:ext uri="{FF2B5EF4-FFF2-40B4-BE49-F238E27FC236}">
              <a16:creationId xmlns:a16="http://schemas.microsoft.com/office/drawing/2014/main" id="{2BCC3DAE-C4EE-40B0-8110-B1D35D6D61BD}"/>
            </a:ext>
          </a:extLst>
        </xdr:cNvPr>
        <xdr:cNvPicPr>
          <a:picLocks noChangeAspect="1"/>
        </xdr:cNvPicPr>
      </xdr:nvPicPr>
      <xdr:blipFill rotWithShape="1">
        <a:blip xmlns:r="http://schemas.openxmlformats.org/officeDocument/2006/relationships" r:embed="rId308" cstate="screen">
          <a:extLst>
            <a:ext uri="{28A0092B-C50C-407E-A947-70E740481C1C}">
              <a14:useLocalDpi xmlns:a14="http://schemas.microsoft.com/office/drawing/2010/main"/>
            </a:ext>
          </a:extLst>
        </a:blip>
        <a:srcRect/>
        <a:stretch/>
      </xdr:blipFill>
      <xdr:spPr>
        <a:xfrm>
          <a:off x="914401" y="295231455"/>
          <a:ext cx="1468089" cy="751115"/>
        </a:xfrm>
        <a:prstGeom prst="rect">
          <a:avLst/>
        </a:prstGeom>
      </xdr:spPr>
    </xdr:pic>
    <xdr:clientData/>
  </xdr:twoCellAnchor>
  <xdr:twoCellAnchor>
    <xdr:from>
      <xdr:col>2</xdr:col>
      <xdr:colOff>76199</xdr:colOff>
      <xdr:row>324</xdr:row>
      <xdr:rowOff>925286</xdr:rowOff>
    </xdr:from>
    <xdr:to>
      <xdr:col>2</xdr:col>
      <xdr:colOff>1393372</xdr:colOff>
      <xdr:row>325</xdr:row>
      <xdr:rowOff>867230</xdr:rowOff>
    </xdr:to>
    <xdr:pic>
      <xdr:nvPicPr>
        <xdr:cNvPr id="531" name="Slika 530">
          <a:extLst>
            <a:ext uri="{FF2B5EF4-FFF2-40B4-BE49-F238E27FC236}">
              <a16:creationId xmlns:a16="http://schemas.microsoft.com/office/drawing/2014/main" id="{EEEFB0BD-9B24-6147-60B6-B5F66458147D}"/>
            </a:ext>
          </a:extLst>
        </xdr:cNvPr>
        <xdr:cNvPicPr>
          <a:picLocks noChangeAspect="1"/>
        </xdr:cNvPicPr>
      </xdr:nvPicPr>
      <xdr:blipFill>
        <a:blip xmlns:r="http://schemas.openxmlformats.org/officeDocument/2006/relationships" r:embed="rId309" cstate="screen">
          <a:extLst>
            <a:ext uri="{28A0092B-C50C-407E-A947-70E740481C1C}">
              <a14:useLocalDpi xmlns:a14="http://schemas.microsoft.com/office/drawing/2010/main"/>
            </a:ext>
          </a:extLst>
        </a:blip>
        <a:stretch>
          <a:fillRect/>
        </a:stretch>
      </xdr:blipFill>
      <xdr:spPr>
        <a:xfrm>
          <a:off x="968828" y="297005829"/>
          <a:ext cx="1317173" cy="878115"/>
        </a:xfrm>
        <a:prstGeom prst="rect">
          <a:avLst/>
        </a:prstGeom>
      </xdr:spPr>
    </xdr:pic>
    <xdr:clientData/>
  </xdr:twoCellAnchor>
  <xdr:twoCellAnchor>
    <xdr:from>
      <xdr:col>2</xdr:col>
      <xdr:colOff>87085</xdr:colOff>
      <xdr:row>326</xdr:row>
      <xdr:rowOff>43544</xdr:rowOff>
    </xdr:from>
    <xdr:to>
      <xdr:col>2</xdr:col>
      <xdr:colOff>1404258</xdr:colOff>
      <xdr:row>326</xdr:row>
      <xdr:rowOff>921659</xdr:rowOff>
    </xdr:to>
    <xdr:pic>
      <xdr:nvPicPr>
        <xdr:cNvPr id="532" name="Slika 531">
          <a:extLst>
            <a:ext uri="{FF2B5EF4-FFF2-40B4-BE49-F238E27FC236}">
              <a16:creationId xmlns:a16="http://schemas.microsoft.com/office/drawing/2014/main" id="{3E68C921-38B7-4CFA-987F-8CA2713DFC64}"/>
            </a:ext>
          </a:extLst>
        </xdr:cNvPr>
        <xdr:cNvPicPr>
          <a:picLocks noChangeAspect="1"/>
        </xdr:cNvPicPr>
      </xdr:nvPicPr>
      <xdr:blipFill>
        <a:blip xmlns:r="http://schemas.openxmlformats.org/officeDocument/2006/relationships" r:embed="rId309" cstate="screen">
          <a:extLst>
            <a:ext uri="{28A0092B-C50C-407E-A947-70E740481C1C}">
              <a14:useLocalDpi xmlns:a14="http://schemas.microsoft.com/office/drawing/2010/main"/>
            </a:ext>
          </a:extLst>
        </a:blip>
        <a:stretch>
          <a:fillRect/>
        </a:stretch>
      </xdr:blipFill>
      <xdr:spPr>
        <a:xfrm>
          <a:off x="979714" y="297996430"/>
          <a:ext cx="1317173" cy="878115"/>
        </a:xfrm>
        <a:prstGeom prst="rect">
          <a:avLst/>
        </a:prstGeom>
      </xdr:spPr>
    </xdr:pic>
    <xdr:clientData/>
  </xdr:twoCellAnchor>
  <xdr:twoCellAnchor>
    <xdr:from>
      <xdr:col>2</xdr:col>
      <xdr:colOff>119742</xdr:colOff>
      <xdr:row>328</xdr:row>
      <xdr:rowOff>0</xdr:rowOff>
    </xdr:from>
    <xdr:to>
      <xdr:col>2</xdr:col>
      <xdr:colOff>1382485</xdr:colOff>
      <xdr:row>328</xdr:row>
      <xdr:rowOff>841829</xdr:rowOff>
    </xdr:to>
    <xdr:pic>
      <xdr:nvPicPr>
        <xdr:cNvPr id="534" name="Slika 533">
          <a:extLst>
            <a:ext uri="{FF2B5EF4-FFF2-40B4-BE49-F238E27FC236}">
              <a16:creationId xmlns:a16="http://schemas.microsoft.com/office/drawing/2014/main" id="{BD640117-1431-6B07-EDEE-9C04779DB3B0}"/>
            </a:ext>
          </a:extLst>
        </xdr:cNvPr>
        <xdr:cNvPicPr>
          <a:picLocks noChangeAspect="1"/>
        </xdr:cNvPicPr>
      </xdr:nvPicPr>
      <xdr:blipFill>
        <a:blip xmlns:r="http://schemas.openxmlformats.org/officeDocument/2006/relationships" r:embed="rId310" cstate="screen">
          <a:extLst>
            <a:ext uri="{28A0092B-C50C-407E-A947-70E740481C1C}">
              <a14:useLocalDpi xmlns:a14="http://schemas.microsoft.com/office/drawing/2010/main"/>
            </a:ext>
          </a:extLst>
        </a:blip>
        <a:stretch>
          <a:fillRect/>
        </a:stretch>
      </xdr:blipFill>
      <xdr:spPr>
        <a:xfrm>
          <a:off x="1012371" y="299825229"/>
          <a:ext cx="1262743" cy="841829"/>
        </a:xfrm>
        <a:prstGeom prst="rect">
          <a:avLst/>
        </a:prstGeom>
      </xdr:spPr>
    </xdr:pic>
    <xdr:clientData/>
  </xdr:twoCellAnchor>
  <xdr:twoCellAnchor>
    <xdr:from>
      <xdr:col>2</xdr:col>
      <xdr:colOff>87088</xdr:colOff>
      <xdr:row>329</xdr:row>
      <xdr:rowOff>21772</xdr:rowOff>
    </xdr:from>
    <xdr:to>
      <xdr:col>2</xdr:col>
      <xdr:colOff>1349831</xdr:colOff>
      <xdr:row>329</xdr:row>
      <xdr:rowOff>863601</xdr:rowOff>
    </xdr:to>
    <xdr:pic>
      <xdr:nvPicPr>
        <xdr:cNvPr id="535" name="Slika 534">
          <a:extLst>
            <a:ext uri="{FF2B5EF4-FFF2-40B4-BE49-F238E27FC236}">
              <a16:creationId xmlns:a16="http://schemas.microsoft.com/office/drawing/2014/main" id="{C4F80DFD-45FF-4A97-BB85-79BE7614D32C}"/>
            </a:ext>
          </a:extLst>
        </xdr:cNvPr>
        <xdr:cNvPicPr>
          <a:picLocks noChangeAspect="1"/>
        </xdr:cNvPicPr>
      </xdr:nvPicPr>
      <xdr:blipFill>
        <a:blip xmlns:r="http://schemas.openxmlformats.org/officeDocument/2006/relationships" r:embed="rId310" cstate="screen">
          <a:extLst>
            <a:ext uri="{28A0092B-C50C-407E-A947-70E740481C1C}">
              <a14:useLocalDpi xmlns:a14="http://schemas.microsoft.com/office/drawing/2010/main"/>
            </a:ext>
          </a:extLst>
        </a:blip>
        <a:stretch>
          <a:fillRect/>
        </a:stretch>
      </xdr:blipFill>
      <xdr:spPr>
        <a:xfrm>
          <a:off x="979717" y="300783172"/>
          <a:ext cx="1262743" cy="841829"/>
        </a:xfrm>
        <a:prstGeom prst="rect">
          <a:avLst/>
        </a:prstGeom>
      </xdr:spPr>
    </xdr:pic>
    <xdr:clientData/>
  </xdr:twoCellAnchor>
  <xdr:twoCellAnchor>
    <xdr:from>
      <xdr:col>2</xdr:col>
      <xdr:colOff>10887</xdr:colOff>
      <xdr:row>400</xdr:row>
      <xdr:rowOff>206826</xdr:rowOff>
    </xdr:from>
    <xdr:to>
      <xdr:col>2</xdr:col>
      <xdr:colOff>1534887</xdr:colOff>
      <xdr:row>400</xdr:row>
      <xdr:rowOff>686761</xdr:rowOff>
    </xdr:to>
    <xdr:pic>
      <xdr:nvPicPr>
        <xdr:cNvPr id="537" name="Slika 536">
          <a:extLst>
            <a:ext uri="{FF2B5EF4-FFF2-40B4-BE49-F238E27FC236}">
              <a16:creationId xmlns:a16="http://schemas.microsoft.com/office/drawing/2014/main" id="{20B56090-CCDA-E661-8A72-A80CD74916C5}"/>
            </a:ext>
          </a:extLst>
        </xdr:cNvPr>
        <xdr:cNvPicPr>
          <a:picLocks noChangeAspect="1"/>
        </xdr:cNvPicPr>
      </xdr:nvPicPr>
      <xdr:blipFill rotWithShape="1">
        <a:blip xmlns:r="http://schemas.openxmlformats.org/officeDocument/2006/relationships" r:embed="rId311" cstate="screen">
          <a:extLst>
            <a:ext uri="{28A0092B-C50C-407E-A947-70E740481C1C}">
              <a14:useLocalDpi xmlns:a14="http://schemas.microsoft.com/office/drawing/2010/main"/>
            </a:ext>
          </a:extLst>
        </a:blip>
        <a:srcRect/>
        <a:stretch/>
      </xdr:blipFill>
      <xdr:spPr>
        <a:xfrm>
          <a:off x="903516" y="366162769"/>
          <a:ext cx="1524000" cy="479935"/>
        </a:xfrm>
        <a:prstGeom prst="rect">
          <a:avLst/>
        </a:prstGeom>
      </xdr:spPr>
    </xdr:pic>
    <xdr:clientData/>
  </xdr:twoCellAnchor>
  <xdr:twoCellAnchor>
    <xdr:from>
      <xdr:col>2</xdr:col>
      <xdr:colOff>0</xdr:colOff>
      <xdr:row>401</xdr:row>
      <xdr:rowOff>239487</xdr:rowOff>
    </xdr:from>
    <xdr:to>
      <xdr:col>2</xdr:col>
      <xdr:colOff>1524000</xdr:colOff>
      <xdr:row>401</xdr:row>
      <xdr:rowOff>719422</xdr:rowOff>
    </xdr:to>
    <xdr:pic>
      <xdr:nvPicPr>
        <xdr:cNvPr id="538" name="Slika 537">
          <a:extLst>
            <a:ext uri="{FF2B5EF4-FFF2-40B4-BE49-F238E27FC236}">
              <a16:creationId xmlns:a16="http://schemas.microsoft.com/office/drawing/2014/main" id="{2E8263F6-D2C3-49CA-8F4E-F489D1211D77}"/>
            </a:ext>
          </a:extLst>
        </xdr:cNvPr>
        <xdr:cNvPicPr>
          <a:picLocks noChangeAspect="1"/>
        </xdr:cNvPicPr>
      </xdr:nvPicPr>
      <xdr:blipFill rotWithShape="1">
        <a:blip xmlns:r="http://schemas.openxmlformats.org/officeDocument/2006/relationships" r:embed="rId311" cstate="screen">
          <a:extLst>
            <a:ext uri="{28A0092B-C50C-407E-A947-70E740481C1C}">
              <a14:useLocalDpi xmlns:a14="http://schemas.microsoft.com/office/drawing/2010/main"/>
            </a:ext>
          </a:extLst>
        </a:blip>
        <a:srcRect/>
        <a:stretch/>
      </xdr:blipFill>
      <xdr:spPr>
        <a:xfrm>
          <a:off x="892629" y="367131601"/>
          <a:ext cx="1524000" cy="479935"/>
        </a:xfrm>
        <a:prstGeom prst="rect">
          <a:avLst/>
        </a:prstGeom>
      </xdr:spPr>
    </xdr:pic>
    <xdr:clientData/>
  </xdr:twoCellAnchor>
  <xdr:twoCellAnchor>
    <xdr:from>
      <xdr:col>2</xdr:col>
      <xdr:colOff>55819</xdr:colOff>
      <xdr:row>403</xdr:row>
      <xdr:rowOff>119743</xdr:rowOff>
    </xdr:from>
    <xdr:to>
      <xdr:col>2</xdr:col>
      <xdr:colOff>1445834</xdr:colOff>
      <xdr:row>403</xdr:row>
      <xdr:rowOff>772887</xdr:rowOff>
    </xdr:to>
    <xdr:pic>
      <xdr:nvPicPr>
        <xdr:cNvPr id="540" name="Slika 539">
          <a:extLst>
            <a:ext uri="{FF2B5EF4-FFF2-40B4-BE49-F238E27FC236}">
              <a16:creationId xmlns:a16="http://schemas.microsoft.com/office/drawing/2014/main" id="{114BD8F2-888C-9A11-3356-B176C17CDD4B}"/>
            </a:ext>
          </a:extLst>
        </xdr:cNvPr>
        <xdr:cNvPicPr>
          <a:picLocks noChangeAspect="1"/>
        </xdr:cNvPicPr>
      </xdr:nvPicPr>
      <xdr:blipFill rotWithShape="1">
        <a:blip xmlns:r="http://schemas.openxmlformats.org/officeDocument/2006/relationships" r:embed="rId312" cstate="screen">
          <a:extLst>
            <a:ext uri="{28A0092B-C50C-407E-A947-70E740481C1C}">
              <a14:useLocalDpi xmlns:a14="http://schemas.microsoft.com/office/drawing/2010/main"/>
            </a:ext>
          </a:extLst>
        </a:blip>
        <a:srcRect/>
        <a:stretch/>
      </xdr:blipFill>
      <xdr:spPr>
        <a:xfrm>
          <a:off x="948448" y="368884200"/>
          <a:ext cx="1390015" cy="653144"/>
        </a:xfrm>
        <a:prstGeom prst="rect">
          <a:avLst/>
        </a:prstGeom>
      </xdr:spPr>
    </xdr:pic>
    <xdr:clientData/>
  </xdr:twoCellAnchor>
  <xdr:twoCellAnchor>
    <xdr:from>
      <xdr:col>2</xdr:col>
      <xdr:colOff>43542</xdr:colOff>
      <xdr:row>404</xdr:row>
      <xdr:rowOff>141517</xdr:rowOff>
    </xdr:from>
    <xdr:to>
      <xdr:col>2</xdr:col>
      <xdr:colOff>1434948</xdr:colOff>
      <xdr:row>404</xdr:row>
      <xdr:rowOff>795315</xdr:rowOff>
    </xdr:to>
    <xdr:pic>
      <xdr:nvPicPr>
        <xdr:cNvPr id="541" name="Slika 540">
          <a:extLst>
            <a:ext uri="{FF2B5EF4-FFF2-40B4-BE49-F238E27FC236}">
              <a16:creationId xmlns:a16="http://schemas.microsoft.com/office/drawing/2014/main" id="{92AE0A8D-ADFE-4B59-8D40-E7CCA2D94A1F}"/>
            </a:ext>
          </a:extLst>
        </xdr:cNvPr>
        <xdr:cNvPicPr>
          <a:picLocks noChangeAspect="1"/>
        </xdr:cNvPicPr>
      </xdr:nvPicPr>
      <xdr:blipFill rotWithShape="1">
        <a:blip xmlns:r="http://schemas.openxmlformats.org/officeDocument/2006/relationships" r:embed="rId313" cstate="screen">
          <a:extLst>
            <a:ext uri="{28A0092B-C50C-407E-A947-70E740481C1C}">
              <a14:useLocalDpi xmlns:a14="http://schemas.microsoft.com/office/drawing/2010/main"/>
            </a:ext>
          </a:extLst>
        </a:blip>
        <a:srcRect/>
        <a:stretch/>
      </xdr:blipFill>
      <xdr:spPr>
        <a:xfrm>
          <a:off x="936171" y="369842146"/>
          <a:ext cx="1391406" cy="653798"/>
        </a:xfrm>
        <a:prstGeom prst="rect">
          <a:avLst/>
        </a:prstGeom>
      </xdr:spPr>
    </xdr:pic>
    <xdr:clientData/>
  </xdr:twoCellAnchor>
  <xdr:twoCellAnchor>
    <xdr:from>
      <xdr:col>2</xdr:col>
      <xdr:colOff>97972</xdr:colOff>
      <xdr:row>406</xdr:row>
      <xdr:rowOff>21772</xdr:rowOff>
    </xdr:from>
    <xdr:to>
      <xdr:col>2</xdr:col>
      <xdr:colOff>1370965</xdr:colOff>
      <xdr:row>406</xdr:row>
      <xdr:rowOff>870858</xdr:rowOff>
    </xdr:to>
    <xdr:pic>
      <xdr:nvPicPr>
        <xdr:cNvPr id="543" name="Slika 542">
          <a:extLst>
            <a:ext uri="{FF2B5EF4-FFF2-40B4-BE49-F238E27FC236}">
              <a16:creationId xmlns:a16="http://schemas.microsoft.com/office/drawing/2014/main" id="{577810BB-2EF5-AB3E-F3AA-5E31EAC721D2}"/>
            </a:ext>
          </a:extLst>
        </xdr:cNvPr>
        <xdr:cNvPicPr>
          <a:picLocks noChangeAspect="1"/>
        </xdr:cNvPicPr>
      </xdr:nvPicPr>
      <xdr:blipFill>
        <a:blip xmlns:r="http://schemas.openxmlformats.org/officeDocument/2006/relationships" r:embed="rId314" cstate="screen">
          <a:extLst>
            <a:ext uri="{28A0092B-C50C-407E-A947-70E740481C1C}">
              <a14:useLocalDpi xmlns:a14="http://schemas.microsoft.com/office/drawing/2010/main"/>
            </a:ext>
          </a:extLst>
        </a:blip>
        <a:stretch>
          <a:fillRect/>
        </a:stretch>
      </xdr:blipFill>
      <xdr:spPr>
        <a:xfrm>
          <a:off x="990601" y="371594743"/>
          <a:ext cx="1272993" cy="849086"/>
        </a:xfrm>
        <a:prstGeom prst="rect">
          <a:avLst/>
        </a:prstGeom>
      </xdr:spPr>
    </xdr:pic>
    <xdr:clientData/>
  </xdr:twoCellAnchor>
  <xdr:twoCellAnchor>
    <xdr:from>
      <xdr:col>2</xdr:col>
      <xdr:colOff>108856</xdr:colOff>
      <xdr:row>407</xdr:row>
      <xdr:rowOff>43544</xdr:rowOff>
    </xdr:from>
    <xdr:to>
      <xdr:col>2</xdr:col>
      <xdr:colOff>1381849</xdr:colOff>
      <xdr:row>407</xdr:row>
      <xdr:rowOff>892630</xdr:rowOff>
    </xdr:to>
    <xdr:pic>
      <xdr:nvPicPr>
        <xdr:cNvPr id="544" name="Slika 543">
          <a:extLst>
            <a:ext uri="{FF2B5EF4-FFF2-40B4-BE49-F238E27FC236}">
              <a16:creationId xmlns:a16="http://schemas.microsoft.com/office/drawing/2014/main" id="{4DF967F1-053B-40C7-BEAB-E269A7E6D271}"/>
            </a:ext>
          </a:extLst>
        </xdr:cNvPr>
        <xdr:cNvPicPr>
          <a:picLocks noChangeAspect="1"/>
        </xdr:cNvPicPr>
      </xdr:nvPicPr>
      <xdr:blipFill>
        <a:blip xmlns:r="http://schemas.openxmlformats.org/officeDocument/2006/relationships" r:embed="rId314" cstate="screen">
          <a:extLst>
            <a:ext uri="{28A0092B-C50C-407E-A947-70E740481C1C}">
              <a14:useLocalDpi xmlns:a14="http://schemas.microsoft.com/office/drawing/2010/main"/>
            </a:ext>
          </a:extLst>
        </a:blip>
        <a:stretch>
          <a:fillRect/>
        </a:stretch>
      </xdr:blipFill>
      <xdr:spPr>
        <a:xfrm>
          <a:off x="1001485" y="372552687"/>
          <a:ext cx="1272993" cy="849086"/>
        </a:xfrm>
        <a:prstGeom prst="rect">
          <a:avLst/>
        </a:prstGeom>
      </xdr:spPr>
    </xdr:pic>
    <xdr:clientData/>
  </xdr:twoCellAnchor>
  <xdr:twoCellAnchor>
    <xdr:from>
      <xdr:col>2</xdr:col>
      <xdr:colOff>43545</xdr:colOff>
      <xdr:row>409</xdr:row>
      <xdr:rowOff>0</xdr:rowOff>
    </xdr:from>
    <xdr:to>
      <xdr:col>2</xdr:col>
      <xdr:colOff>1349831</xdr:colOff>
      <xdr:row>409</xdr:row>
      <xdr:rowOff>870857</xdr:rowOff>
    </xdr:to>
    <xdr:pic>
      <xdr:nvPicPr>
        <xdr:cNvPr id="546" name="Slika 545">
          <a:extLst>
            <a:ext uri="{FF2B5EF4-FFF2-40B4-BE49-F238E27FC236}">
              <a16:creationId xmlns:a16="http://schemas.microsoft.com/office/drawing/2014/main" id="{DDABEEB6-46CA-8D6E-D3AB-6127EFA1BBB8}"/>
            </a:ext>
          </a:extLst>
        </xdr:cNvPr>
        <xdr:cNvPicPr>
          <a:picLocks noChangeAspect="1"/>
        </xdr:cNvPicPr>
      </xdr:nvPicPr>
      <xdr:blipFill>
        <a:blip xmlns:r="http://schemas.openxmlformats.org/officeDocument/2006/relationships" r:embed="rId315" cstate="screen">
          <a:extLst>
            <a:ext uri="{28A0092B-C50C-407E-A947-70E740481C1C}">
              <a14:useLocalDpi xmlns:a14="http://schemas.microsoft.com/office/drawing/2010/main"/>
            </a:ext>
          </a:extLst>
        </a:blip>
        <a:stretch>
          <a:fillRect/>
        </a:stretch>
      </xdr:blipFill>
      <xdr:spPr>
        <a:xfrm>
          <a:off x="936174" y="374381486"/>
          <a:ext cx="1306286" cy="870857"/>
        </a:xfrm>
        <a:prstGeom prst="rect">
          <a:avLst/>
        </a:prstGeom>
      </xdr:spPr>
    </xdr:pic>
    <xdr:clientData/>
  </xdr:twoCellAnchor>
  <xdr:twoCellAnchor>
    <xdr:from>
      <xdr:col>2</xdr:col>
      <xdr:colOff>21772</xdr:colOff>
      <xdr:row>410</xdr:row>
      <xdr:rowOff>21772</xdr:rowOff>
    </xdr:from>
    <xdr:to>
      <xdr:col>2</xdr:col>
      <xdr:colOff>1328058</xdr:colOff>
      <xdr:row>410</xdr:row>
      <xdr:rowOff>892629</xdr:rowOff>
    </xdr:to>
    <xdr:pic>
      <xdr:nvPicPr>
        <xdr:cNvPr id="547" name="Slika 546">
          <a:extLst>
            <a:ext uri="{FF2B5EF4-FFF2-40B4-BE49-F238E27FC236}">
              <a16:creationId xmlns:a16="http://schemas.microsoft.com/office/drawing/2014/main" id="{38E23BAF-21B3-4CB4-9539-6C0BA2D7A678}"/>
            </a:ext>
          </a:extLst>
        </xdr:cNvPr>
        <xdr:cNvPicPr>
          <a:picLocks noChangeAspect="1"/>
        </xdr:cNvPicPr>
      </xdr:nvPicPr>
      <xdr:blipFill>
        <a:blip xmlns:r="http://schemas.openxmlformats.org/officeDocument/2006/relationships" r:embed="rId315" cstate="screen">
          <a:extLst>
            <a:ext uri="{28A0092B-C50C-407E-A947-70E740481C1C}">
              <a14:useLocalDpi xmlns:a14="http://schemas.microsoft.com/office/drawing/2010/main"/>
            </a:ext>
          </a:extLst>
        </a:blip>
        <a:stretch>
          <a:fillRect/>
        </a:stretch>
      </xdr:blipFill>
      <xdr:spPr>
        <a:xfrm>
          <a:off x="914401" y="375339429"/>
          <a:ext cx="1306286" cy="870857"/>
        </a:xfrm>
        <a:prstGeom prst="rect">
          <a:avLst/>
        </a:prstGeom>
      </xdr:spPr>
    </xdr:pic>
    <xdr:clientData/>
  </xdr:twoCellAnchor>
  <xdr:twoCellAnchor>
    <xdr:from>
      <xdr:col>2</xdr:col>
      <xdr:colOff>76202</xdr:colOff>
      <xdr:row>412</xdr:row>
      <xdr:rowOff>10886</xdr:rowOff>
    </xdr:from>
    <xdr:to>
      <xdr:col>2</xdr:col>
      <xdr:colOff>1317483</xdr:colOff>
      <xdr:row>412</xdr:row>
      <xdr:rowOff>838200</xdr:rowOff>
    </xdr:to>
    <xdr:pic>
      <xdr:nvPicPr>
        <xdr:cNvPr id="549" name="Slika 548">
          <a:extLst>
            <a:ext uri="{FF2B5EF4-FFF2-40B4-BE49-F238E27FC236}">
              <a16:creationId xmlns:a16="http://schemas.microsoft.com/office/drawing/2014/main" id="{F09A06F2-572F-8FEC-FB85-218395339B6F}"/>
            </a:ext>
          </a:extLst>
        </xdr:cNvPr>
        <xdr:cNvPicPr>
          <a:picLocks noChangeAspect="1"/>
        </xdr:cNvPicPr>
      </xdr:nvPicPr>
      <xdr:blipFill>
        <a:blip xmlns:r="http://schemas.openxmlformats.org/officeDocument/2006/relationships" r:embed="rId316" cstate="screen">
          <a:extLst>
            <a:ext uri="{28A0092B-C50C-407E-A947-70E740481C1C}">
              <a14:useLocalDpi xmlns:a14="http://schemas.microsoft.com/office/drawing/2010/main"/>
            </a:ext>
          </a:extLst>
        </a:blip>
        <a:stretch>
          <a:fillRect/>
        </a:stretch>
      </xdr:blipFill>
      <xdr:spPr>
        <a:xfrm>
          <a:off x="968831" y="377200886"/>
          <a:ext cx="1241281" cy="827314"/>
        </a:xfrm>
        <a:prstGeom prst="rect">
          <a:avLst/>
        </a:prstGeom>
      </xdr:spPr>
    </xdr:pic>
    <xdr:clientData/>
  </xdr:twoCellAnchor>
  <xdr:twoCellAnchor>
    <xdr:from>
      <xdr:col>2</xdr:col>
      <xdr:colOff>108859</xdr:colOff>
      <xdr:row>413</xdr:row>
      <xdr:rowOff>43544</xdr:rowOff>
    </xdr:from>
    <xdr:to>
      <xdr:col>2</xdr:col>
      <xdr:colOff>1350140</xdr:colOff>
      <xdr:row>413</xdr:row>
      <xdr:rowOff>870858</xdr:rowOff>
    </xdr:to>
    <xdr:pic>
      <xdr:nvPicPr>
        <xdr:cNvPr id="550" name="Slika 549">
          <a:extLst>
            <a:ext uri="{FF2B5EF4-FFF2-40B4-BE49-F238E27FC236}">
              <a16:creationId xmlns:a16="http://schemas.microsoft.com/office/drawing/2014/main" id="{A00D64DB-975C-4597-AB86-2B6BC9123BB2}"/>
            </a:ext>
          </a:extLst>
        </xdr:cNvPr>
        <xdr:cNvPicPr>
          <a:picLocks noChangeAspect="1"/>
        </xdr:cNvPicPr>
      </xdr:nvPicPr>
      <xdr:blipFill>
        <a:blip xmlns:r="http://schemas.openxmlformats.org/officeDocument/2006/relationships" r:embed="rId316" cstate="screen">
          <a:extLst>
            <a:ext uri="{28A0092B-C50C-407E-A947-70E740481C1C}">
              <a14:useLocalDpi xmlns:a14="http://schemas.microsoft.com/office/drawing/2010/main"/>
            </a:ext>
          </a:extLst>
        </a:blip>
        <a:stretch>
          <a:fillRect/>
        </a:stretch>
      </xdr:blipFill>
      <xdr:spPr>
        <a:xfrm>
          <a:off x="1001488" y="378169715"/>
          <a:ext cx="1241281" cy="827314"/>
        </a:xfrm>
        <a:prstGeom prst="rect">
          <a:avLst/>
        </a:prstGeom>
      </xdr:spPr>
    </xdr:pic>
    <xdr:clientData/>
  </xdr:twoCellAnchor>
  <xdr:twoCellAnchor>
    <xdr:from>
      <xdr:col>2</xdr:col>
      <xdr:colOff>130632</xdr:colOff>
      <xdr:row>415</xdr:row>
      <xdr:rowOff>54430</xdr:rowOff>
    </xdr:from>
    <xdr:to>
      <xdr:col>2</xdr:col>
      <xdr:colOff>1360716</xdr:colOff>
      <xdr:row>415</xdr:row>
      <xdr:rowOff>874281</xdr:rowOff>
    </xdr:to>
    <xdr:pic>
      <xdr:nvPicPr>
        <xdr:cNvPr id="554" name="Slika 553">
          <a:extLst>
            <a:ext uri="{FF2B5EF4-FFF2-40B4-BE49-F238E27FC236}">
              <a16:creationId xmlns:a16="http://schemas.microsoft.com/office/drawing/2014/main" id="{4E384392-4C37-2CDC-497A-02DB1D124598}"/>
            </a:ext>
          </a:extLst>
        </xdr:cNvPr>
        <xdr:cNvPicPr>
          <a:picLocks noChangeAspect="1"/>
        </xdr:cNvPicPr>
      </xdr:nvPicPr>
      <xdr:blipFill>
        <a:blip xmlns:r="http://schemas.openxmlformats.org/officeDocument/2006/relationships" r:embed="rId317" cstate="screen">
          <a:extLst>
            <a:ext uri="{28A0092B-C50C-407E-A947-70E740481C1C}">
              <a14:useLocalDpi xmlns:a14="http://schemas.microsoft.com/office/drawing/2010/main"/>
            </a:ext>
          </a:extLst>
        </a:blip>
        <a:stretch>
          <a:fillRect/>
        </a:stretch>
      </xdr:blipFill>
      <xdr:spPr>
        <a:xfrm>
          <a:off x="1023261" y="380052944"/>
          <a:ext cx="1230084" cy="819851"/>
        </a:xfrm>
        <a:prstGeom prst="rect">
          <a:avLst/>
        </a:prstGeom>
      </xdr:spPr>
    </xdr:pic>
    <xdr:clientData/>
  </xdr:twoCellAnchor>
  <xdr:twoCellAnchor>
    <xdr:from>
      <xdr:col>2</xdr:col>
      <xdr:colOff>87086</xdr:colOff>
      <xdr:row>416</xdr:row>
      <xdr:rowOff>54430</xdr:rowOff>
    </xdr:from>
    <xdr:to>
      <xdr:col>2</xdr:col>
      <xdr:colOff>1317170</xdr:colOff>
      <xdr:row>416</xdr:row>
      <xdr:rowOff>874281</xdr:rowOff>
    </xdr:to>
    <xdr:pic>
      <xdr:nvPicPr>
        <xdr:cNvPr id="555" name="Slika 554">
          <a:extLst>
            <a:ext uri="{FF2B5EF4-FFF2-40B4-BE49-F238E27FC236}">
              <a16:creationId xmlns:a16="http://schemas.microsoft.com/office/drawing/2014/main" id="{860EAA57-B068-4C15-8456-CBDFE12B93AF}"/>
            </a:ext>
          </a:extLst>
        </xdr:cNvPr>
        <xdr:cNvPicPr>
          <a:picLocks noChangeAspect="1"/>
        </xdr:cNvPicPr>
      </xdr:nvPicPr>
      <xdr:blipFill>
        <a:blip xmlns:r="http://schemas.openxmlformats.org/officeDocument/2006/relationships" r:embed="rId317" cstate="screen">
          <a:extLst>
            <a:ext uri="{28A0092B-C50C-407E-A947-70E740481C1C}">
              <a14:useLocalDpi xmlns:a14="http://schemas.microsoft.com/office/drawing/2010/main"/>
            </a:ext>
          </a:extLst>
        </a:blip>
        <a:stretch>
          <a:fillRect/>
        </a:stretch>
      </xdr:blipFill>
      <xdr:spPr>
        <a:xfrm>
          <a:off x="979715" y="380989116"/>
          <a:ext cx="1230084" cy="819851"/>
        </a:xfrm>
        <a:prstGeom prst="rect">
          <a:avLst/>
        </a:prstGeom>
      </xdr:spPr>
    </xdr:pic>
    <xdr:clientData/>
  </xdr:twoCellAnchor>
  <xdr:twoCellAnchor>
    <xdr:from>
      <xdr:col>1</xdr:col>
      <xdr:colOff>174172</xdr:colOff>
      <xdr:row>418</xdr:row>
      <xdr:rowOff>97972</xdr:rowOff>
    </xdr:from>
    <xdr:to>
      <xdr:col>2</xdr:col>
      <xdr:colOff>1523999</xdr:colOff>
      <xdr:row>418</xdr:row>
      <xdr:rowOff>882073</xdr:rowOff>
    </xdr:to>
    <xdr:pic>
      <xdr:nvPicPr>
        <xdr:cNvPr id="557" name="Slika 556">
          <a:extLst>
            <a:ext uri="{FF2B5EF4-FFF2-40B4-BE49-F238E27FC236}">
              <a16:creationId xmlns:a16="http://schemas.microsoft.com/office/drawing/2014/main" id="{39500462-45E7-2AD4-DFC4-E23904DED38D}"/>
            </a:ext>
          </a:extLst>
        </xdr:cNvPr>
        <xdr:cNvPicPr>
          <a:picLocks noChangeAspect="1"/>
        </xdr:cNvPicPr>
      </xdr:nvPicPr>
      <xdr:blipFill rotWithShape="1">
        <a:blip xmlns:r="http://schemas.openxmlformats.org/officeDocument/2006/relationships" r:embed="rId318" cstate="screen">
          <a:extLst>
            <a:ext uri="{28A0092B-C50C-407E-A947-70E740481C1C}">
              <a14:useLocalDpi xmlns:a14="http://schemas.microsoft.com/office/drawing/2010/main"/>
            </a:ext>
          </a:extLst>
        </a:blip>
        <a:srcRect/>
        <a:stretch/>
      </xdr:blipFill>
      <xdr:spPr>
        <a:xfrm>
          <a:off x="794658" y="382905001"/>
          <a:ext cx="1621970" cy="784101"/>
        </a:xfrm>
        <a:prstGeom prst="rect">
          <a:avLst/>
        </a:prstGeom>
      </xdr:spPr>
    </xdr:pic>
    <xdr:clientData/>
  </xdr:twoCellAnchor>
  <xdr:twoCellAnchor>
    <xdr:from>
      <xdr:col>1</xdr:col>
      <xdr:colOff>195941</xdr:colOff>
      <xdr:row>419</xdr:row>
      <xdr:rowOff>65316</xdr:rowOff>
    </xdr:from>
    <xdr:to>
      <xdr:col>2</xdr:col>
      <xdr:colOff>1545768</xdr:colOff>
      <xdr:row>419</xdr:row>
      <xdr:rowOff>849417</xdr:rowOff>
    </xdr:to>
    <xdr:pic>
      <xdr:nvPicPr>
        <xdr:cNvPr id="558" name="Slika 557">
          <a:extLst>
            <a:ext uri="{FF2B5EF4-FFF2-40B4-BE49-F238E27FC236}">
              <a16:creationId xmlns:a16="http://schemas.microsoft.com/office/drawing/2014/main" id="{BB96507A-4090-41C8-B3C2-B82F19779BFE}"/>
            </a:ext>
          </a:extLst>
        </xdr:cNvPr>
        <xdr:cNvPicPr>
          <a:picLocks noChangeAspect="1"/>
        </xdr:cNvPicPr>
      </xdr:nvPicPr>
      <xdr:blipFill rotWithShape="1">
        <a:blip xmlns:r="http://schemas.openxmlformats.org/officeDocument/2006/relationships" r:embed="rId318" cstate="screen">
          <a:extLst>
            <a:ext uri="{28A0092B-C50C-407E-A947-70E740481C1C}">
              <a14:useLocalDpi xmlns:a14="http://schemas.microsoft.com/office/drawing/2010/main"/>
            </a:ext>
          </a:extLst>
        </a:blip>
        <a:srcRect/>
        <a:stretch/>
      </xdr:blipFill>
      <xdr:spPr>
        <a:xfrm>
          <a:off x="816427" y="383808516"/>
          <a:ext cx="1621970" cy="784101"/>
        </a:xfrm>
        <a:prstGeom prst="rect">
          <a:avLst/>
        </a:prstGeom>
      </xdr:spPr>
    </xdr:pic>
    <xdr:clientData/>
  </xdr:twoCellAnchor>
  <xdr:twoCellAnchor>
    <xdr:from>
      <xdr:col>2</xdr:col>
      <xdr:colOff>0</xdr:colOff>
      <xdr:row>421</xdr:row>
      <xdr:rowOff>163282</xdr:rowOff>
    </xdr:from>
    <xdr:to>
      <xdr:col>2</xdr:col>
      <xdr:colOff>1514821</xdr:colOff>
      <xdr:row>421</xdr:row>
      <xdr:rowOff>761997</xdr:rowOff>
    </xdr:to>
    <xdr:pic>
      <xdr:nvPicPr>
        <xdr:cNvPr id="560" name="Slika 559">
          <a:extLst>
            <a:ext uri="{FF2B5EF4-FFF2-40B4-BE49-F238E27FC236}">
              <a16:creationId xmlns:a16="http://schemas.microsoft.com/office/drawing/2014/main" id="{75DB5349-BCD3-9307-AA25-78A15BFB0022}"/>
            </a:ext>
          </a:extLst>
        </xdr:cNvPr>
        <xdr:cNvPicPr>
          <a:picLocks noChangeAspect="1"/>
        </xdr:cNvPicPr>
      </xdr:nvPicPr>
      <xdr:blipFill rotWithShape="1">
        <a:blip xmlns:r="http://schemas.openxmlformats.org/officeDocument/2006/relationships" r:embed="rId319" cstate="screen">
          <a:extLst>
            <a:ext uri="{28A0092B-C50C-407E-A947-70E740481C1C}">
              <a14:useLocalDpi xmlns:a14="http://schemas.microsoft.com/office/drawing/2010/main"/>
            </a:ext>
          </a:extLst>
        </a:blip>
        <a:srcRect/>
        <a:stretch/>
      </xdr:blipFill>
      <xdr:spPr>
        <a:xfrm>
          <a:off x="892629" y="385778825"/>
          <a:ext cx="1514821" cy="598715"/>
        </a:xfrm>
        <a:prstGeom prst="rect">
          <a:avLst/>
        </a:prstGeom>
      </xdr:spPr>
    </xdr:pic>
    <xdr:clientData/>
  </xdr:twoCellAnchor>
  <xdr:twoCellAnchor>
    <xdr:from>
      <xdr:col>2</xdr:col>
      <xdr:colOff>0</xdr:colOff>
      <xdr:row>422</xdr:row>
      <xdr:rowOff>163287</xdr:rowOff>
    </xdr:from>
    <xdr:to>
      <xdr:col>2</xdr:col>
      <xdr:colOff>1514821</xdr:colOff>
      <xdr:row>422</xdr:row>
      <xdr:rowOff>762002</xdr:rowOff>
    </xdr:to>
    <xdr:pic>
      <xdr:nvPicPr>
        <xdr:cNvPr id="561" name="Slika 560">
          <a:extLst>
            <a:ext uri="{FF2B5EF4-FFF2-40B4-BE49-F238E27FC236}">
              <a16:creationId xmlns:a16="http://schemas.microsoft.com/office/drawing/2014/main" id="{6AC15389-065E-4E84-8611-D970EAB666DD}"/>
            </a:ext>
          </a:extLst>
        </xdr:cNvPr>
        <xdr:cNvPicPr>
          <a:picLocks noChangeAspect="1"/>
        </xdr:cNvPicPr>
      </xdr:nvPicPr>
      <xdr:blipFill rotWithShape="1">
        <a:blip xmlns:r="http://schemas.openxmlformats.org/officeDocument/2006/relationships" r:embed="rId319" cstate="screen">
          <a:extLst>
            <a:ext uri="{28A0092B-C50C-407E-A947-70E740481C1C}">
              <a14:useLocalDpi xmlns:a14="http://schemas.microsoft.com/office/drawing/2010/main"/>
            </a:ext>
          </a:extLst>
        </a:blip>
        <a:srcRect/>
        <a:stretch/>
      </xdr:blipFill>
      <xdr:spPr>
        <a:xfrm>
          <a:off x="892629" y="386715001"/>
          <a:ext cx="1514821" cy="598715"/>
        </a:xfrm>
        <a:prstGeom prst="rect">
          <a:avLst/>
        </a:prstGeom>
      </xdr:spPr>
    </xdr:pic>
    <xdr:clientData/>
  </xdr:twoCellAnchor>
  <xdr:twoCellAnchor>
    <xdr:from>
      <xdr:col>2</xdr:col>
      <xdr:colOff>32659</xdr:colOff>
      <xdr:row>424</xdr:row>
      <xdr:rowOff>87085</xdr:rowOff>
    </xdr:from>
    <xdr:to>
      <xdr:col>2</xdr:col>
      <xdr:colOff>1492265</xdr:colOff>
      <xdr:row>424</xdr:row>
      <xdr:rowOff>827314</xdr:rowOff>
    </xdr:to>
    <xdr:pic>
      <xdr:nvPicPr>
        <xdr:cNvPr id="563" name="Slika 562">
          <a:extLst>
            <a:ext uri="{FF2B5EF4-FFF2-40B4-BE49-F238E27FC236}">
              <a16:creationId xmlns:a16="http://schemas.microsoft.com/office/drawing/2014/main" id="{B1CB7000-BF5C-46D6-7208-BFEAC2F3C546}"/>
            </a:ext>
          </a:extLst>
        </xdr:cNvPr>
        <xdr:cNvPicPr>
          <a:picLocks noChangeAspect="1"/>
        </xdr:cNvPicPr>
      </xdr:nvPicPr>
      <xdr:blipFill rotWithShape="1">
        <a:blip xmlns:r="http://schemas.openxmlformats.org/officeDocument/2006/relationships" r:embed="rId320" cstate="screen">
          <a:extLst>
            <a:ext uri="{28A0092B-C50C-407E-A947-70E740481C1C}">
              <a14:useLocalDpi xmlns:a14="http://schemas.microsoft.com/office/drawing/2010/main"/>
            </a:ext>
          </a:extLst>
        </a:blip>
        <a:srcRect/>
        <a:stretch/>
      </xdr:blipFill>
      <xdr:spPr>
        <a:xfrm>
          <a:off x="925288" y="388511142"/>
          <a:ext cx="1459606" cy="740229"/>
        </a:xfrm>
        <a:prstGeom prst="rect">
          <a:avLst/>
        </a:prstGeom>
      </xdr:spPr>
    </xdr:pic>
    <xdr:clientData/>
  </xdr:twoCellAnchor>
  <xdr:twoCellAnchor>
    <xdr:from>
      <xdr:col>2</xdr:col>
      <xdr:colOff>21772</xdr:colOff>
      <xdr:row>425</xdr:row>
      <xdr:rowOff>108860</xdr:rowOff>
    </xdr:from>
    <xdr:to>
      <xdr:col>2</xdr:col>
      <xdr:colOff>1481378</xdr:colOff>
      <xdr:row>425</xdr:row>
      <xdr:rowOff>849089</xdr:rowOff>
    </xdr:to>
    <xdr:pic>
      <xdr:nvPicPr>
        <xdr:cNvPr id="564" name="Slika 563">
          <a:extLst>
            <a:ext uri="{FF2B5EF4-FFF2-40B4-BE49-F238E27FC236}">
              <a16:creationId xmlns:a16="http://schemas.microsoft.com/office/drawing/2014/main" id="{D13C5518-F2A0-4C48-867B-76B40D12D2C6}"/>
            </a:ext>
          </a:extLst>
        </xdr:cNvPr>
        <xdr:cNvPicPr>
          <a:picLocks noChangeAspect="1"/>
        </xdr:cNvPicPr>
      </xdr:nvPicPr>
      <xdr:blipFill rotWithShape="1">
        <a:blip xmlns:r="http://schemas.openxmlformats.org/officeDocument/2006/relationships" r:embed="rId320" cstate="screen">
          <a:extLst>
            <a:ext uri="{28A0092B-C50C-407E-A947-70E740481C1C}">
              <a14:useLocalDpi xmlns:a14="http://schemas.microsoft.com/office/drawing/2010/main"/>
            </a:ext>
          </a:extLst>
        </a:blip>
        <a:srcRect/>
        <a:stretch/>
      </xdr:blipFill>
      <xdr:spPr>
        <a:xfrm>
          <a:off x="914401" y="389469089"/>
          <a:ext cx="1459606" cy="740229"/>
        </a:xfrm>
        <a:prstGeom prst="rect">
          <a:avLst/>
        </a:prstGeom>
      </xdr:spPr>
    </xdr:pic>
    <xdr:clientData/>
  </xdr:twoCellAnchor>
  <xdr:twoCellAnchor>
    <xdr:from>
      <xdr:col>2</xdr:col>
      <xdr:colOff>0</xdr:colOff>
      <xdr:row>378</xdr:row>
      <xdr:rowOff>0</xdr:rowOff>
    </xdr:from>
    <xdr:to>
      <xdr:col>2</xdr:col>
      <xdr:colOff>1273629</xdr:colOff>
      <xdr:row>378</xdr:row>
      <xdr:rowOff>849086</xdr:rowOff>
    </xdr:to>
    <xdr:pic>
      <xdr:nvPicPr>
        <xdr:cNvPr id="566" name="Slika 565">
          <a:extLst>
            <a:ext uri="{FF2B5EF4-FFF2-40B4-BE49-F238E27FC236}">
              <a16:creationId xmlns:a16="http://schemas.microsoft.com/office/drawing/2014/main" id="{67EC6700-AA23-D068-A94D-1C3DAE8D7D48}"/>
            </a:ext>
          </a:extLst>
        </xdr:cNvPr>
        <xdr:cNvPicPr>
          <a:picLocks noChangeAspect="1"/>
        </xdr:cNvPicPr>
      </xdr:nvPicPr>
      <xdr:blipFill>
        <a:blip xmlns:r="http://schemas.openxmlformats.org/officeDocument/2006/relationships" r:embed="rId321" cstate="screen">
          <a:extLst>
            <a:ext uri="{28A0092B-C50C-407E-A947-70E740481C1C}">
              <a14:useLocalDpi xmlns:a14="http://schemas.microsoft.com/office/drawing/2010/main"/>
            </a:ext>
          </a:extLst>
        </a:blip>
        <a:stretch>
          <a:fillRect/>
        </a:stretch>
      </xdr:blipFill>
      <xdr:spPr>
        <a:xfrm>
          <a:off x="892629" y="345784714"/>
          <a:ext cx="1273629" cy="849086"/>
        </a:xfrm>
        <a:prstGeom prst="rect">
          <a:avLst/>
        </a:prstGeom>
      </xdr:spPr>
    </xdr:pic>
    <xdr:clientData/>
  </xdr:twoCellAnchor>
  <xdr:twoCellAnchor>
    <xdr:from>
      <xdr:col>2</xdr:col>
      <xdr:colOff>21772</xdr:colOff>
      <xdr:row>379</xdr:row>
      <xdr:rowOff>21772</xdr:rowOff>
    </xdr:from>
    <xdr:to>
      <xdr:col>2</xdr:col>
      <xdr:colOff>1295401</xdr:colOff>
      <xdr:row>379</xdr:row>
      <xdr:rowOff>870858</xdr:rowOff>
    </xdr:to>
    <xdr:pic>
      <xdr:nvPicPr>
        <xdr:cNvPr id="567" name="Slika 566">
          <a:extLst>
            <a:ext uri="{FF2B5EF4-FFF2-40B4-BE49-F238E27FC236}">
              <a16:creationId xmlns:a16="http://schemas.microsoft.com/office/drawing/2014/main" id="{AD472866-B6F4-47A0-8482-B8F4C8E2E285}"/>
            </a:ext>
          </a:extLst>
        </xdr:cNvPr>
        <xdr:cNvPicPr>
          <a:picLocks noChangeAspect="1"/>
        </xdr:cNvPicPr>
      </xdr:nvPicPr>
      <xdr:blipFill>
        <a:blip xmlns:r="http://schemas.openxmlformats.org/officeDocument/2006/relationships" r:embed="rId321" cstate="screen">
          <a:extLst>
            <a:ext uri="{28A0092B-C50C-407E-A947-70E740481C1C}">
              <a14:useLocalDpi xmlns:a14="http://schemas.microsoft.com/office/drawing/2010/main"/>
            </a:ext>
          </a:extLst>
        </a:blip>
        <a:stretch>
          <a:fillRect/>
        </a:stretch>
      </xdr:blipFill>
      <xdr:spPr>
        <a:xfrm>
          <a:off x="914401" y="346742658"/>
          <a:ext cx="1273629" cy="849086"/>
        </a:xfrm>
        <a:prstGeom prst="rect">
          <a:avLst/>
        </a:prstGeom>
      </xdr:spPr>
    </xdr:pic>
    <xdr:clientData/>
  </xdr:twoCellAnchor>
  <xdr:twoCellAnchor>
    <xdr:from>
      <xdr:col>2</xdr:col>
      <xdr:colOff>21772</xdr:colOff>
      <xdr:row>381</xdr:row>
      <xdr:rowOff>10886</xdr:rowOff>
    </xdr:from>
    <xdr:to>
      <xdr:col>2</xdr:col>
      <xdr:colOff>1382486</xdr:colOff>
      <xdr:row>381</xdr:row>
      <xdr:rowOff>918029</xdr:rowOff>
    </xdr:to>
    <xdr:pic>
      <xdr:nvPicPr>
        <xdr:cNvPr id="569" name="Slika 568">
          <a:extLst>
            <a:ext uri="{FF2B5EF4-FFF2-40B4-BE49-F238E27FC236}">
              <a16:creationId xmlns:a16="http://schemas.microsoft.com/office/drawing/2014/main" id="{E82DD597-18A9-9CD5-F930-328DA263319C}"/>
            </a:ext>
          </a:extLst>
        </xdr:cNvPr>
        <xdr:cNvPicPr>
          <a:picLocks noChangeAspect="1"/>
        </xdr:cNvPicPr>
      </xdr:nvPicPr>
      <xdr:blipFill>
        <a:blip xmlns:r="http://schemas.openxmlformats.org/officeDocument/2006/relationships" r:embed="rId322" cstate="screen">
          <a:extLst>
            <a:ext uri="{28A0092B-C50C-407E-A947-70E740481C1C}">
              <a14:useLocalDpi xmlns:a14="http://schemas.microsoft.com/office/drawing/2010/main"/>
            </a:ext>
          </a:extLst>
        </a:blip>
        <a:stretch>
          <a:fillRect/>
        </a:stretch>
      </xdr:blipFill>
      <xdr:spPr>
        <a:xfrm>
          <a:off x="914401" y="348604115"/>
          <a:ext cx="1360714" cy="907143"/>
        </a:xfrm>
        <a:prstGeom prst="rect">
          <a:avLst/>
        </a:prstGeom>
      </xdr:spPr>
    </xdr:pic>
    <xdr:clientData/>
  </xdr:twoCellAnchor>
  <xdr:twoCellAnchor>
    <xdr:from>
      <xdr:col>2</xdr:col>
      <xdr:colOff>21772</xdr:colOff>
      <xdr:row>382</xdr:row>
      <xdr:rowOff>10886</xdr:rowOff>
    </xdr:from>
    <xdr:to>
      <xdr:col>2</xdr:col>
      <xdr:colOff>1382486</xdr:colOff>
      <xdr:row>382</xdr:row>
      <xdr:rowOff>918029</xdr:rowOff>
    </xdr:to>
    <xdr:pic>
      <xdr:nvPicPr>
        <xdr:cNvPr id="570" name="Slika 569">
          <a:extLst>
            <a:ext uri="{FF2B5EF4-FFF2-40B4-BE49-F238E27FC236}">
              <a16:creationId xmlns:a16="http://schemas.microsoft.com/office/drawing/2014/main" id="{30B8F247-DABC-41C7-ACAF-B8ED795CB52E}"/>
            </a:ext>
          </a:extLst>
        </xdr:cNvPr>
        <xdr:cNvPicPr>
          <a:picLocks noChangeAspect="1"/>
        </xdr:cNvPicPr>
      </xdr:nvPicPr>
      <xdr:blipFill>
        <a:blip xmlns:r="http://schemas.openxmlformats.org/officeDocument/2006/relationships" r:embed="rId322" cstate="screen">
          <a:extLst>
            <a:ext uri="{28A0092B-C50C-407E-A947-70E740481C1C}">
              <a14:useLocalDpi xmlns:a14="http://schemas.microsoft.com/office/drawing/2010/main"/>
            </a:ext>
          </a:extLst>
        </a:blip>
        <a:stretch>
          <a:fillRect/>
        </a:stretch>
      </xdr:blipFill>
      <xdr:spPr>
        <a:xfrm>
          <a:off x="914401" y="349540286"/>
          <a:ext cx="1360714" cy="907143"/>
        </a:xfrm>
        <a:prstGeom prst="rect">
          <a:avLst/>
        </a:prstGeom>
      </xdr:spPr>
    </xdr:pic>
    <xdr:clientData/>
  </xdr:twoCellAnchor>
  <xdr:twoCellAnchor>
    <xdr:from>
      <xdr:col>2</xdr:col>
      <xdr:colOff>0</xdr:colOff>
      <xdr:row>384</xdr:row>
      <xdr:rowOff>0</xdr:rowOff>
    </xdr:from>
    <xdr:to>
      <xdr:col>2</xdr:col>
      <xdr:colOff>1338942</xdr:colOff>
      <xdr:row>384</xdr:row>
      <xdr:rowOff>892628</xdr:rowOff>
    </xdr:to>
    <xdr:pic>
      <xdr:nvPicPr>
        <xdr:cNvPr id="572" name="Slika 571">
          <a:extLst>
            <a:ext uri="{FF2B5EF4-FFF2-40B4-BE49-F238E27FC236}">
              <a16:creationId xmlns:a16="http://schemas.microsoft.com/office/drawing/2014/main" id="{238A4BC6-0BF0-482E-FC21-1B7EF64BD962}"/>
            </a:ext>
          </a:extLst>
        </xdr:cNvPr>
        <xdr:cNvPicPr>
          <a:picLocks noChangeAspect="1"/>
        </xdr:cNvPicPr>
      </xdr:nvPicPr>
      <xdr:blipFill>
        <a:blip xmlns:r="http://schemas.openxmlformats.org/officeDocument/2006/relationships" r:embed="rId323" cstate="screen">
          <a:extLst>
            <a:ext uri="{28A0092B-C50C-407E-A947-70E740481C1C}">
              <a14:useLocalDpi xmlns:a14="http://schemas.microsoft.com/office/drawing/2010/main"/>
            </a:ext>
          </a:extLst>
        </a:blip>
        <a:stretch>
          <a:fillRect/>
        </a:stretch>
      </xdr:blipFill>
      <xdr:spPr>
        <a:xfrm>
          <a:off x="892629" y="351401743"/>
          <a:ext cx="1338942" cy="892628"/>
        </a:xfrm>
        <a:prstGeom prst="rect">
          <a:avLst/>
        </a:prstGeom>
      </xdr:spPr>
    </xdr:pic>
    <xdr:clientData/>
  </xdr:twoCellAnchor>
  <xdr:twoCellAnchor>
    <xdr:from>
      <xdr:col>2</xdr:col>
      <xdr:colOff>0</xdr:colOff>
      <xdr:row>385</xdr:row>
      <xdr:rowOff>0</xdr:rowOff>
    </xdr:from>
    <xdr:to>
      <xdr:col>2</xdr:col>
      <xdr:colOff>1338942</xdr:colOff>
      <xdr:row>385</xdr:row>
      <xdr:rowOff>892628</xdr:rowOff>
    </xdr:to>
    <xdr:pic>
      <xdr:nvPicPr>
        <xdr:cNvPr id="573" name="Slika 572">
          <a:extLst>
            <a:ext uri="{FF2B5EF4-FFF2-40B4-BE49-F238E27FC236}">
              <a16:creationId xmlns:a16="http://schemas.microsoft.com/office/drawing/2014/main" id="{4470D9D1-7B7D-4EE9-8274-00046B59209E}"/>
            </a:ext>
          </a:extLst>
        </xdr:cNvPr>
        <xdr:cNvPicPr>
          <a:picLocks noChangeAspect="1"/>
        </xdr:cNvPicPr>
      </xdr:nvPicPr>
      <xdr:blipFill>
        <a:blip xmlns:r="http://schemas.openxmlformats.org/officeDocument/2006/relationships" r:embed="rId323" cstate="screen">
          <a:extLst>
            <a:ext uri="{28A0092B-C50C-407E-A947-70E740481C1C}">
              <a14:useLocalDpi xmlns:a14="http://schemas.microsoft.com/office/drawing/2010/main"/>
            </a:ext>
          </a:extLst>
        </a:blip>
        <a:stretch>
          <a:fillRect/>
        </a:stretch>
      </xdr:blipFill>
      <xdr:spPr>
        <a:xfrm>
          <a:off x="892629" y="352337914"/>
          <a:ext cx="1338942" cy="892628"/>
        </a:xfrm>
        <a:prstGeom prst="rect">
          <a:avLst/>
        </a:prstGeom>
      </xdr:spPr>
    </xdr:pic>
    <xdr:clientData/>
  </xdr:twoCellAnchor>
  <xdr:twoCellAnchor>
    <xdr:from>
      <xdr:col>2</xdr:col>
      <xdr:colOff>21771</xdr:colOff>
      <xdr:row>387</xdr:row>
      <xdr:rowOff>0</xdr:rowOff>
    </xdr:from>
    <xdr:to>
      <xdr:col>2</xdr:col>
      <xdr:colOff>1344386</xdr:colOff>
      <xdr:row>387</xdr:row>
      <xdr:rowOff>881743</xdr:rowOff>
    </xdr:to>
    <xdr:pic>
      <xdr:nvPicPr>
        <xdr:cNvPr id="575" name="Slika 574">
          <a:extLst>
            <a:ext uri="{FF2B5EF4-FFF2-40B4-BE49-F238E27FC236}">
              <a16:creationId xmlns:a16="http://schemas.microsoft.com/office/drawing/2014/main" id="{1E26DE7D-3D50-60C4-A7B1-8C48820FAC29}"/>
            </a:ext>
          </a:extLst>
        </xdr:cNvPr>
        <xdr:cNvPicPr>
          <a:picLocks noChangeAspect="1"/>
        </xdr:cNvPicPr>
      </xdr:nvPicPr>
      <xdr:blipFill>
        <a:blip xmlns:r="http://schemas.openxmlformats.org/officeDocument/2006/relationships" r:embed="rId324" cstate="screen">
          <a:extLst>
            <a:ext uri="{28A0092B-C50C-407E-A947-70E740481C1C}">
              <a14:useLocalDpi xmlns:a14="http://schemas.microsoft.com/office/drawing/2010/main"/>
            </a:ext>
          </a:extLst>
        </a:blip>
        <a:stretch>
          <a:fillRect/>
        </a:stretch>
      </xdr:blipFill>
      <xdr:spPr>
        <a:xfrm>
          <a:off x="914400" y="354210257"/>
          <a:ext cx="1322615" cy="881743"/>
        </a:xfrm>
        <a:prstGeom prst="rect">
          <a:avLst/>
        </a:prstGeom>
      </xdr:spPr>
    </xdr:pic>
    <xdr:clientData/>
  </xdr:twoCellAnchor>
  <xdr:twoCellAnchor>
    <xdr:from>
      <xdr:col>2</xdr:col>
      <xdr:colOff>0</xdr:colOff>
      <xdr:row>388</xdr:row>
      <xdr:rowOff>0</xdr:rowOff>
    </xdr:from>
    <xdr:to>
      <xdr:col>2</xdr:col>
      <xdr:colOff>1322615</xdr:colOff>
      <xdr:row>388</xdr:row>
      <xdr:rowOff>881743</xdr:rowOff>
    </xdr:to>
    <xdr:pic>
      <xdr:nvPicPr>
        <xdr:cNvPr id="576" name="Slika 575">
          <a:extLst>
            <a:ext uri="{FF2B5EF4-FFF2-40B4-BE49-F238E27FC236}">
              <a16:creationId xmlns:a16="http://schemas.microsoft.com/office/drawing/2014/main" id="{A63F0F4D-70CF-4A1E-8C05-1534E3BDF9B3}"/>
            </a:ext>
          </a:extLst>
        </xdr:cNvPr>
        <xdr:cNvPicPr>
          <a:picLocks noChangeAspect="1"/>
        </xdr:cNvPicPr>
      </xdr:nvPicPr>
      <xdr:blipFill>
        <a:blip xmlns:r="http://schemas.openxmlformats.org/officeDocument/2006/relationships" r:embed="rId324" cstate="screen">
          <a:extLst>
            <a:ext uri="{28A0092B-C50C-407E-A947-70E740481C1C}">
              <a14:useLocalDpi xmlns:a14="http://schemas.microsoft.com/office/drawing/2010/main"/>
            </a:ext>
          </a:extLst>
        </a:blip>
        <a:stretch>
          <a:fillRect/>
        </a:stretch>
      </xdr:blipFill>
      <xdr:spPr>
        <a:xfrm>
          <a:off x="892629" y="355146429"/>
          <a:ext cx="1322615" cy="881743"/>
        </a:xfrm>
        <a:prstGeom prst="rect">
          <a:avLst/>
        </a:prstGeom>
      </xdr:spPr>
    </xdr:pic>
    <xdr:clientData/>
  </xdr:twoCellAnchor>
  <xdr:twoCellAnchor>
    <xdr:from>
      <xdr:col>2</xdr:col>
      <xdr:colOff>108857</xdr:colOff>
      <xdr:row>390</xdr:row>
      <xdr:rowOff>54430</xdr:rowOff>
    </xdr:from>
    <xdr:to>
      <xdr:col>2</xdr:col>
      <xdr:colOff>1328059</xdr:colOff>
      <xdr:row>390</xdr:row>
      <xdr:rowOff>867231</xdr:rowOff>
    </xdr:to>
    <xdr:pic>
      <xdr:nvPicPr>
        <xdr:cNvPr id="578" name="Slika 577">
          <a:extLst>
            <a:ext uri="{FF2B5EF4-FFF2-40B4-BE49-F238E27FC236}">
              <a16:creationId xmlns:a16="http://schemas.microsoft.com/office/drawing/2014/main" id="{7A958617-E371-D113-2F3B-C3270688F68C}"/>
            </a:ext>
          </a:extLst>
        </xdr:cNvPr>
        <xdr:cNvPicPr>
          <a:picLocks noChangeAspect="1"/>
        </xdr:cNvPicPr>
      </xdr:nvPicPr>
      <xdr:blipFill>
        <a:blip xmlns:r="http://schemas.openxmlformats.org/officeDocument/2006/relationships" r:embed="rId325" cstate="screen">
          <a:extLst>
            <a:ext uri="{28A0092B-C50C-407E-A947-70E740481C1C}">
              <a14:useLocalDpi xmlns:a14="http://schemas.microsoft.com/office/drawing/2010/main"/>
            </a:ext>
          </a:extLst>
        </a:blip>
        <a:stretch>
          <a:fillRect/>
        </a:stretch>
      </xdr:blipFill>
      <xdr:spPr>
        <a:xfrm>
          <a:off x="1001486" y="357073201"/>
          <a:ext cx="1219202" cy="812801"/>
        </a:xfrm>
        <a:prstGeom prst="rect">
          <a:avLst/>
        </a:prstGeom>
      </xdr:spPr>
    </xdr:pic>
    <xdr:clientData/>
  </xdr:twoCellAnchor>
  <xdr:twoCellAnchor>
    <xdr:from>
      <xdr:col>2</xdr:col>
      <xdr:colOff>141517</xdr:colOff>
      <xdr:row>391</xdr:row>
      <xdr:rowOff>65315</xdr:rowOff>
    </xdr:from>
    <xdr:to>
      <xdr:col>2</xdr:col>
      <xdr:colOff>1360719</xdr:colOff>
      <xdr:row>391</xdr:row>
      <xdr:rowOff>878116</xdr:rowOff>
    </xdr:to>
    <xdr:pic>
      <xdr:nvPicPr>
        <xdr:cNvPr id="579" name="Slika 578">
          <a:extLst>
            <a:ext uri="{FF2B5EF4-FFF2-40B4-BE49-F238E27FC236}">
              <a16:creationId xmlns:a16="http://schemas.microsoft.com/office/drawing/2014/main" id="{9C3049B7-E031-4AE1-8685-0ED57EFDF20C}"/>
            </a:ext>
          </a:extLst>
        </xdr:cNvPr>
        <xdr:cNvPicPr>
          <a:picLocks noChangeAspect="1"/>
        </xdr:cNvPicPr>
      </xdr:nvPicPr>
      <xdr:blipFill>
        <a:blip xmlns:r="http://schemas.openxmlformats.org/officeDocument/2006/relationships" r:embed="rId325" cstate="screen">
          <a:extLst>
            <a:ext uri="{28A0092B-C50C-407E-A947-70E740481C1C}">
              <a14:useLocalDpi xmlns:a14="http://schemas.microsoft.com/office/drawing/2010/main"/>
            </a:ext>
          </a:extLst>
        </a:blip>
        <a:stretch>
          <a:fillRect/>
        </a:stretch>
      </xdr:blipFill>
      <xdr:spPr>
        <a:xfrm>
          <a:off x="1034146" y="358020258"/>
          <a:ext cx="1219202" cy="812801"/>
        </a:xfrm>
        <a:prstGeom prst="rect">
          <a:avLst/>
        </a:prstGeom>
      </xdr:spPr>
    </xdr:pic>
    <xdr:clientData/>
  </xdr:twoCellAnchor>
  <xdr:twoCellAnchor>
    <xdr:from>
      <xdr:col>2</xdr:col>
      <xdr:colOff>108861</xdr:colOff>
      <xdr:row>393</xdr:row>
      <xdr:rowOff>21772</xdr:rowOff>
    </xdr:from>
    <xdr:to>
      <xdr:col>2</xdr:col>
      <xdr:colOff>1399157</xdr:colOff>
      <xdr:row>393</xdr:row>
      <xdr:rowOff>881743</xdr:rowOff>
    </xdr:to>
    <xdr:pic>
      <xdr:nvPicPr>
        <xdr:cNvPr id="581" name="Slika 580">
          <a:extLst>
            <a:ext uri="{FF2B5EF4-FFF2-40B4-BE49-F238E27FC236}">
              <a16:creationId xmlns:a16="http://schemas.microsoft.com/office/drawing/2014/main" id="{D56BDB07-D2C7-8525-D1F4-089FB7067571}"/>
            </a:ext>
          </a:extLst>
        </xdr:cNvPr>
        <xdr:cNvPicPr>
          <a:picLocks noChangeAspect="1"/>
        </xdr:cNvPicPr>
      </xdr:nvPicPr>
      <xdr:blipFill>
        <a:blip xmlns:r="http://schemas.openxmlformats.org/officeDocument/2006/relationships" r:embed="rId326" cstate="screen">
          <a:extLst>
            <a:ext uri="{28A0092B-C50C-407E-A947-70E740481C1C}">
              <a14:useLocalDpi xmlns:a14="http://schemas.microsoft.com/office/drawing/2010/main"/>
            </a:ext>
          </a:extLst>
        </a:blip>
        <a:stretch>
          <a:fillRect/>
        </a:stretch>
      </xdr:blipFill>
      <xdr:spPr>
        <a:xfrm>
          <a:off x="1001490" y="359849058"/>
          <a:ext cx="1290296" cy="859971"/>
        </a:xfrm>
        <a:prstGeom prst="rect">
          <a:avLst/>
        </a:prstGeom>
      </xdr:spPr>
    </xdr:pic>
    <xdr:clientData/>
  </xdr:twoCellAnchor>
  <xdr:twoCellAnchor>
    <xdr:from>
      <xdr:col>2</xdr:col>
      <xdr:colOff>65316</xdr:colOff>
      <xdr:row>394</xdr:row>
      <xdr:rowOff>54430</xdr:rowOff>
    </xdr:from>
    <xdr:to>
      <xdr:col>2</xdr:col>
      <xdr:colOff>1355612</xdr:colOff>
      <xdr:row>394</xdr:row>
      <xdr:rowOff>914401</xdr:rowOff>
    </xdr:to>
    <xdr:pic>
      <xdr:nvPicPr>
        <xdr:cNvPr id="582" name="Slika 581">
          <a:extLst>
            <a:ext uri="{FF2B5EF4-FFF2-40B4-BE49-F238E27FC236}">
              <a16:creationId xmlns:a16="http://schemas.microsoft.com/office/drawing/2014/main" id="{19D007EE-7867-4808-BCAC-DCB287221FF6}"/>
            </a:ext>
          </a:extLst>
        </xdr:cNvPr>
        <xdr:cNvPicPr>
          <a:picLocks noChangeAspect="1"/>
        </xdr:cNvPicPr>
      </xdr:nvPicPr>
      <xdr:blipFill>
        <a:blip xmlns:r="http://schemas.openxmlformats.org/officeDocument/2006/relationships" r:embed="rId326" cstate="screen">
          <a:extLst>
            <a:ext uri="{28A0092B-C50C-407E-A947-70E740481C1C}">
              <a14:useLocalDpi xmlns:a14="http://schemas.microsoft.com/office/drawing/2010/main"/>
            </a:ext>
          </a:extLst>
        </a:blip>
        <a:stretch>
          <a:fillRect/>
        </a:stretch>
      </xdr:blipFill>
      <xdr:spPr>
        <a:xfrm>
          <a:off x="957945" y="360817887"/>
          <a:ext cx="1290296" cy="859971"/>
        </a:xfrm>
        <a:prstGeom prst="rect">
          <a:avLst/>
        </a:prstGeom>
      </xdr:spPr>
    </xdr:pic>
    <xdr:clientData/>
  </xdr:twoCellAnchor>
  <xdr:twoCellAnchor>
    <xdr:from>
      <xdr:col>2</xdr:col>
      <xdr:colOff>10887</xdr:colOff>
      <xdr:row>396</xdr:row>
      <xdr:rowOff>10888</xdr:rowOff>
    </xdr:from>
    <xdr:to>
      <xdr:col>2</xdr:col>
      <xdr:colOff>1317047</xdr:colOff>
      <xdr:row>396</xdr:row>
      <xdr:rowOff>881744</xdr:rowOff>
    </xdr:to>
    <xdr:pic>
      <xdr:nvPicPr>
        <xdr:cNvPr id="584" name="Slika 583">
          <a:extLst>
            <a:ext uri="{FF2B5EF4-FFF2-40B4-BE49-F238E27FC236}">
              <a16:creationId xmlns:a16="http://schemas.microsoft.com/office/drawing/2014/main" id="{436DB3C8-0F00-9571-EA31-3529930F6E2E}"/>
            </a:ext>
          </a:extLst>
        </xdr:cNvPr>
        <xdr:cNvPicPr>
          <a:picLocks noChangeAspect="1"/>
        </xdr:cNvPicPr>
      </xdr:nvPicPr>
      <xdr:blipFill>
        <a:blip xmlns:r="http://schemas.openxmlformats.org/officeDocument/2006/relationships" r:embed="rId327" cstate="screen">
          <a:extLst>
            <a:ext uri="{28A0092B-C50C-407E-A947-70E740481C1C}">
              <a14:useLocalDpi xmlns:a14="http://schemas.microsoft.com/office/drawing/2010/main"/>
            </a:ext>
          </a:extLst>
        </a:blip>
        <a:stretch>
          <a:fillRect/>
        </a:stretch>
      </xdr:blipFill>
      <xdr:spPr>
        <a:xfrm>
          <a:off x="903516" y="362646688"/>
          <a:ext cx="1306160" cy="870856"/>
        </a:xfrm>
        <a:prstGeom prst="rect">
          <a:avLst/>
        </a:prstGeom>
      </xdr:spPr>
    </xdr:pic>
    <xdr:clientData/>
  </xdr:twoCellAnchor>
  <xdr:twoCellAnchor>
    <xdr:from>
      <xdr:col>2</xdr:col>
      <xdr:colOff>43544</xdr:colOff>
      <xdr:row>397</xdr:row>
      <xdr:rowOff>32658</xdr:rowOff>
    </xdr:from>
    <xdr:to>
      <xdr:col>2</xdr:col>
      <xdr:colOff>1349704</xdr:colOff>
      <xdr:row>397</xdr:row>
      <xdr:rowOff>903514</xdr:rowOff>
    </xdr:to>
    <xdr:pic>
      <xdr:nvPicPr>
        <xdr:cNvPr id="585" name="Slika 584">
          <a:extLst>
            <a:ext uri="{FF2B5EF4-FFF2-40B4-BE49-F238E27FC236}">
              <a16:creationId xmlns:a16="http://schemas.microsoft.com/office/drawing/2014/main" id="{5E6BE71D-939E-4327-9882-CBF34F3EF3D8}"/>
            </a:ext>
          </a:extLst>
        </xdr:cNvPr>
        <xdr:cNvPicPr>
          <a:picLocks noChangeAspect="1"/>
        </xdr:cNvPicPr>
      </xdr:nvPicPr>
      <xdr:blipFill>
        <a:blip xmlns:r="http://schemas.openxmlformats.org/officeDocument/2006/relationships" r:embed="rId327" cstate="screen">
          <a:extLst>
            <a:ext uri="{28A0092B-C50C-407E-A947-70E740481C1C}">
              <a14:useLocalDpi xmlns:a14="http://schemas.microsoft.com/office/drawing/2010/main"/>
            </a:ext>
          </a:extLst>
        </a:blip>
        <a:stretch>
          <a:fillRect/>
        </a:stretch>
      </xdr:blipFill>
      <xdr:spPr>
        <a:xfrm>
          <a:off x="936173" y="363604629"/>
          <a:ext cx="1306160" cy="870856"/>
        </a:xfrm>
        <a:prstGeom prst="rect">
          <a:avLst/>
        </a:prstGeom>
      </xdr:spPr>
    </xdr:pic>
    <xdr:clientData/>
  </xdr:twoCellAnchor>
  <xdr:twoCellAnchor>
    <xdr:from>
      <xdr:col>2</xdr:col>
      <xdr:colOff>174170</xdr:colOff>
      <xdr:row>332</xdr:row>
      <xdr:rowOff>10886</xdr:rowOff>
    </xdr:from>
    <xdr:to>
      <xdr:col>2</xdr:col>
      <xdr:colOff>1371599</xdr:colOff>
      <xdr:row>332</xdr:row>
      <xdr:rowOff>809172</xdr:rowOff>
    </xdr:to>
    <xdr:pic>
      <xdr:nvPicPr>
        <xdr:cNvPr id="587" name="Slika 586">
          <a:extLst>
            <a:ext uri="{FF2B5EF4-FFF2-40B4-BE49-F238E27FC236}">
              <a16:creationId xmlns:a16="http://schemas.microsoft.com/office/drawing/2014/main" id="{4790DBE9-8A0C-A6DE-CEC6-154F2ACC5D49}"/>
            </a:ext>
          </a:extLst>
        </xdr:cNvPr>
        <xdr:cNvPicPr>
          <a:picLocks noChangeAspect="1"/>
        </xdr:cNvPicPr>
      </xdr:nvPicPr>
      <xdr:blipFill>
        <a:blip xmlns:r="http://schemas.openxmlformats.org/officeDocument/2006/relationships" r:embed="rId328" cstate="screen">
          <a:extLst>
            <a:ext uri="{28A0092B-C50C-407E-A947-70E740481C1C}">
              <a14:useLocalDpi xmlns:a14="http://schemas.microsoft.com/office/drawing/2010/main"/>
            </a:ext>
          </a:extLst>
        </a:blip>
        <a:stretch>
          <a:fillRect/>
        </a:stretch>
      </xdr:blipFill>
      <xdr:spPr>
        <a:xfrm>
          <a:off x="1066799" y="303156257"/>
          <a:ext cx="1197429" cy="798286"/>
        </a:xfrm>
        <a:prstGeom prst="rect">
          <a:avLst/>
        </a:prstGeom>
      </xdr:spPr>
    </xdr:pic>
    <xdr:clientData/>
  </xdr:twoCellAnchor>
  <xdr:twoCellAnchor>
    <xdr:from>
      <xdr:col>2</xdr:col>
      <xdr:colOff>141515</xdr:colOff>
      <xdr:row>333</xdr:row>
      <xdr:rowOff>119746</xdr:rowOff>
    </xdr:from>
    <xdr:to>
      <xdr:col>2</xdr:col>
      <xdr:colOff>1338944</xdr:colOff>
      <xdr:row>333</xdr:row>
      <xdr:rowOff>918032</xdr:rowOff>
    </xdr:to>
    <xdr:pic>
      <xdr:nvPicPr>
        <xdr:cNvPr id="588" name="Slika 587">
          <a:extLst>
            <a:ext uri="{FF2B5EF4-FFF2-40B4-BE49-F238E27FC236}">
              <a16:creationId xmlns:a16="http://schemas.microsoft.com/office/drawing/2014/main" id="{3DAACC49-8E6E-4739-A6F0-C46EABFE280B}"/>
            </a:ext>
          </a:extLst>
        </xdr:cNvPr>
        <xdr:cNvPicPr>
          <a:picLocks noChangeAspect="1"/>
        </xdr:cNvPicPr>
      </xdr:nvPicPr>
      <xdr:blipFill>
        <a:blip xmlns:r="http://schemas.openxmlformats.org/officeDocument/2006/relationships" r:embed="rId328" cstate="screen">
          <a:extLst>
            <a:ext uri="{28A0092B-C50C-407E-A947-70E740481C1C}">
              <a14:useLocalDpi xmlns:a14="http://schemas.microsoft.com/office/drawing/2010/main"/>
            </a:ext>
          </a:extLst>
        </a:blip>
        <a:stretch>
          <a:fillRect/>
        </a:stretch>
      </xdr:blipFill>
      <xdr:spPr>
        <a:xfrm>
          <a:off x="1034144" y="304201289"/>
          <a:ext cx="1197429" cy="798286"/>
        </a:xfrm>
        <a:prstGeom prst="rect">
          <a:avLst/>
        </a:prstGeom>
      </xdr:spPr>
    </xdr:pic>
    <xdr:clientData/>
  </xdr:twoCellAnchor>
  <xdr:twoCellAnchor>
    <xdr:from>
      <xdr:col>2</xdr:col>
      <xdr:colOff>152400</xdr:colOff>
      <xdr:row>335</xdr:row>
      <xdr:rowOff>32658</xdr:rowOff>
    </xdr:from>
    <xdr:to>
      <xdr:col>2</xdr:col>
      <xdr:colOff>1349830</xdr:colOff>
      <xdr:row>335</xdr:row>
      <xdr:rowOff>830945</xdr:rowOff>
    </xdr:to>
    <xdr:pic>
      <xdr:nvPicPr>
        <xdr:cNvPr id="590" name="Slika 589">
          <a:extLst>
            <a:ext uri="{FF2B5EF4-FFF2-40B4-BE49-F238E27FC236}">
              <a16:creationId xmlns:a16="http://schemas.microsoft.com/office/drawing/2014/main" id="{C702A9D0-C9C2-81D1-A54E-0F80B8AF37A6}"/>
            </a:ext>
          </a:extLst>
        </xdr:cNvPr>
        <xdr:cNvPicPr>
          <a:picLocks noChangeAspect="1"/>
        </xdr:cNvPicPr>
      </xdr:nvPicPr>
      <xdr:blipFill>
        <a:blip xmlns:r="http://schemas.openxmlformats.org/officeDocument/2006/relationships" r:embed="rId329" cstate="screen">
          <a:extLst>
            <a:ext uri="{28A0092B-C50C-407E-A947-70E740481C1C}">
              <a14:useLocalDpi xmlns:a14="http://schemas.microsoft.com/office/drawing/2010/main"/>
            </a:ext>
          </a:extLst>
        </a:blip>
        <a:stretch>
          <a:fillRect/>
        </a:stretch>
      </xdr:blipFill>
      <xdr:spPr>
        <a:xfrm>
          <a:off x="1045029" y="305986544"/>
          <a:ext cx="1197430" cy="798287"/>
        </a:xfrm>
        <a:prstGeom prst="rect">
          <a:avLst/>
        </a:prstGeom>
      </xdr:spPr>
    </xdr:pic>
    <xdr:clientData/>
  </xdr:twoCellAnchor>
  <xdr:twoCellAnchor>
    <xdr:from>
      <xdr:col>2</xdr:col>
      <xdr:colOff>163288</xdr:colOff>
      <xdr:row>336</xdr:row>
      <xdr:rowOff>54430</xdr:rowOff>
    </xdr:from>
    <xdr:to>
      <xdr:col>2</xdr:col>
      <xdr:colOff>1360718</xdr:colOff>
      <xdr:row>336</xdr:row>
      <xdr:rowOff>852717</xdr:rowOff>
    </xdr:to>
    <xdr:pic>
      <xdr:nvPicPr>
        <xdr:cNvPr id="591" name="Slika 590">
          <a:extLst>
            <a:ext uri="{FF2B5EF4-FFF2-40B4-BE49-F238E27FC236}">
              <a16:creationId xmlns:a16="http://schemas.microsoft.com/office/drawing/2014/main" id="{6B54C6E9-E836-41BE-80A3-44BC9544BD8D}"/>
            </a:ext>
          </a:extLst>
        </xdr:cNvPr>
        <xdr:cNvPicPr>
          <a:picLocks noChangeAspect="1"/>
        </xdr:cNvPicPr>
      </xdr:nvPicPr>
      <xdr:blipFill>
        <a:blip xmlns:r="http://schemas.openxmlformats.org/officeDocument/2006/relationships" r:embed="rId329" cstate="screen">
          <a:extLst>
            <a:ext uri="{28A0092B-C50C-407E-A947-70E740481C1C}">
              <a14:useLocalDpi xmlns:a14="http://schemas.microsoft.com/office/drawing/2010/main"/>
            </a:ext>
          </a:extLst>
        </a:blip>
        <a:stretch>
          <a:fillRect/>
        </a:stretch>
      </xdr:blipFill>
      <xdr:spPr>
        <a:xfrm>
          <a:off x="1055917" y="306944487"/>
          <a:ext cx="1197430" cy="798287"/>
        </a:xfrm>
        <a:prstGeom prst="rect">
          <a:avLst/>
        </a:prstGeom>
      </xdr:spPr>
    </xdr:pic>
    <xdr:clientData/>
  </xdr:twoCellAnchor>
  <xdr:twoCellAnchor>
    <xdr:from>
      <xdr:col>2</xdr:col>
      <xdr:colOff>65314</xdr:colOff>
      <xdr:row>338</xdr:row>
      <xdr:rowOff>21772</xdr:rowOff>
    </xdr:from>
    <xdr:to>
      <xdr:col>2</xdr:col>
      <xdr:colOff>1426028</xdr:colOff>
      <xdr:row>338</xdr:row>
      <xdr:rowOff>928915</xdr:rowOff>
    </xdr:to>
    <xdr:pic>
      <xdr:nvPicPr>
        <xdr:cNvPr id="593" name="Slika 592">
          <a:extLst>
            <a:ext uri="{FF2B5EF4-FFF2-40B4-BE49-F238E27FC236}">
              <a16:creationId xmlns:a16="http://schemas.microsoft.com/office/drawing/2014/main" id="{D9F24DBD-3518-56E6-137E-5AD9666DC353}"/>
            </a:ext>
          </a:extLst>
        </xdr:cNvPr>
        <xdr:cNvPicPr>
          <a:picLocks noChangeAspect="1"/>
        </xdr:cNvPicPr>
      </xdr:nvPicPr>
      <xdr:blipFill>
        <a:blip xmlns:r="http://schemas.openxmlformats.org/officeDocument/2006/relationships" r:embed="rId330" cstate="screen">
          <a:extLst>
            <a:ext uri="{28A0092B-C50C-407E-A947-70E740481C1C}">
              <a14:useLocalDpi xmlns:a14="http://schemas.microsoft.com/office/drawing/2010/main"/>
            </a:ext>
          </a:extLst>
        </a:blip>
        <a:stretch>
          <a:fillRect/>
        </a:stretch>
      </xdr:blipFill>
      <xdr:spPr>
        <a:xfrm>
          <a:off x="957943" y="308784172"/>
          <a:ext cx="1360714" cy="907143"/>
        </a:xfrm>
        <a:prstGeom prst="rect">
          <a:avLst/>
        </a:prstGeom>
      </xdr:spPr>
    </xdr:pic>
    <xdr:clientData/>
  </xdr:twoCellAnchor>
  <xdr:twoCellAnchor>
    <xdr:from>
      <xdr:col>2</xdr:col>
      <xdr:colOff>76202</xdr:colOff>
      <xdr:row>339</xdr:row>
      <xdr:rowOff>21772</xdr:rowOff>
    </xdr:from>
    <xdr:to>
      <xdr:col>2</xdr:col>
      <xdr:colOff>1436916</xdr:colOff>
      <xdr:row>339</xdr:row>
      <xdr:rowOff>928915</xdr:rowOff>
    </xdr:to>
    <xdr:pic>
      <xdr:nvPicPr>
        <xdr:cNvPr id="594" name="Slika 593">
          <a:extLst>
            <a:ext uri="{FF2B5EF4-FFF2-40B4-BE49-F238E27FC236}">
              <a16:creationId xmlns:a16="http://schemas.microsoft.com/office/drawing/2014/main" id="{B7DB777C-9E7B-4179-854F-4FE606F05BBA}"/>
            </a:ext>
          </a:extLst>
        </xdr:cNvPr>
        <xdr:cNvPicPr>
          <a:picLocks noChangeAspect="1"/>
        </xdr:cNvPicPr>
      </xdr:nvPicPr>
      <xdr:blipFill>
        <a:blip xmlns:r="http://schemas.openxmlformats.org/officeDocument/2006/relationships" r:embed="rId330" cstate="screen">
          <a:extLst>
            <a:ext uri="{28A0092B-C50C-407E-A947-70E740481C1C}">
              <a14:useLocalDpi xmlns:a14="http://schemas.microsoft.com/office/drawing/2010/main"/>
            </a:ext>
          </a:extLst>
        </a:blip>
        <a:stretch>
          <a:fillRect/>
        </a:stretch>
      </xdr:blipFill>
      <xdr:spPr>
        <a:xfrm>
          <a:off x="968831" y="309720343"/>
          <a:ext cx="1360714" cy="907143"/>
        </a:xfrm>
        <a:prstGeom prst="rect">
          <a:avLst/>
        </a:prstGeom>
      </xdr:spPr>
    </xdr:pic>
    <xdr:clientData/>
  </xdr:twoCellAnchor>
  <xdr:twoCellAnchor>
    <xdr:from>
      <xdr:col>2</xdr:col>
      <xdr:colOff>136070</xdr:colOff>
      <xdr:row>341</xdr:row>
      <xdr:rowOff>32658</xdr:rowOff>
    </xdr:from>
    <xdr:to>
      <xdr:col>2</xdr:col>
      <xdr:colOff>1491343</xdr:colOff>
      <xdr:row>342</xdr:row>
      <xdr:rowOff>1</xdr:rowOff>
    </xdr:to>
    <xdr:pic>
      <xdr:nvPicPr>
        <xdr:cNvPr id="596" name="Slika 595">
          <a:extLst>
            <a:ext uri="{FF2B5EF4-FFF2-40B4-BE49-F238E27FC236}">
              <a16:creationId xmlns:a16="http://schemas.microsoft.com/office/drawing/2014/main" id="{D6D33667-3E29-85DA-D1EC-011CBE2ACF41}"/>
            </a:ext>
          </a:extLst>
        </xdr:cNvPr>
        <xdr:cNvPicPr>
          <a:picLocks noChangeAspect="1"/>
        </xdr:cNvPicPr>
      </xdr:nvPicPr>
      <xdr:blipFill>
        <a:blip xmlns:r="http://schemas.openxmlformats.org/officeDocument/2006/relationships" r:embed="rId331" cstate="screen">
          <a:extLst>
            <a:ext uri="{28A0092B-C50C-407E-A947-70E740481C1C}">
              <a14:useLocalDpi xmlns:a14="http://schemas.microsoft.com/office/drawing/2010/main"/>
            </a:ext>
          </a:extLst>
        </a:blip>
        <a:stretch>
          <a:fillRect/>
        </a:stretch>
      </xdr:blipFill>
      <xdr:spPr>
        <a:xfrm>
          <a:off x="1028699" y="311603572"/>
          <a:ext cx="1355273" cy="903515"/>
        </a:xfrm>
        <a:prstGeom prst="rect">
          <a:avLst/>
        </a:prstGeom>
      </xdr:spPr>
    </xdr:pic>
    <xdr:clientData/>
  </xdr:twoCellAnchor>
  <xdr:twoCellAnchor>
    <xdr:from>
      <xdr:col>2</xdr:col>
      <xdr:colOff>152403</xdr:colOff>
      <xdr:row>342</xdr:row>
      <xdr:rowOff>10886</xdr:rowOff>
    </xdr:from>
    <xdr:to>
      <xdr:col>2</xdr:col>
      <xdr:colOff>1507676</xdr:colOff>
      <xdr:row>342</xdr:row>
      <xdr:rowOff>914401</xdr:rowOff>
    </xdr:to>
    <xdr:pic>
      <xdr:nvPicPr>
        <xdr:cNvPr id="597" name="Slika 596">
          <a:extLst>
            <a:ext uri="{FF2B5EF4-FFF2-40B4-BE49-F238E27FC236}">
              <a16:creationId xmlns:a16="http://schemas.microsoft.com/office/drawing/2014/main" id="{B8264C62-F20E-4007-9C0F-ABE57B8BCBC1}"/>
            </a:ext>
          </a:extLst>
        </xdr:cNvPr>
        <xdr:cNvPicPr>
          <a:picLocks noChangeAspect="1"/>
        </xdr:cNvPicPr>
      </xdr:nvPicPr>
      <xdr:blipFill>
        <a:blip xmlns:r="http://schemas.openxmlformats.org/officeDocument/2006/relationships" r:embed="rId331" cstate="screen">
          <a:extLst>
            <a:ext uri="{28A0092B-C50C-407E-A947-70E740481C1C}">
              <a14:useLocalDpi xmlns:a14="http://schemas.microsoft.com/office/drawing/2010/main"/>
            </a:ext>
          </a:extLst>
        </a:blip>
        <a:stretch>
          <a:fillRect/>
        </a:stretch>
      </xdr:blipFill>
      <xdr:spPr>
        <a:xfrm>
          <a:off x="1045032" y="312517972"/>
          <a:ext cx="1355273" cy="903515"/>
        </a:xfrm>
        <a:prstGeom prst="rect">
          <a:avLst/>
        </a:prstGeom>
      </xdr:spPr>
    </xdr:pic>
    <xdr:clientData/>
  </xdr:twoCellAnchor>
  <xdr:twoCellAnchor>
    <xdr:from>
      <xdr:col>2</xdr:col>
      <xdr:colOff>23263</xdr:colOff>
      <xdr:row>344</xdr:row>
      <xdr:rowOff>76201</xdr:rowOff>
    </xdr:from>
    <xdr:to>
      <xdr:col>2</xdr:col>
      <xdr:colOff>1491344</xdr:colOff>
      <xdr:row>344</xdr:row>
      <xdr:rowOff>827315</xdr:rowOff>
    </xdr:to>
    <xdr:pic>
      <xdr:nvPicPr>
        <xdr:cNvPr id="599" name="Slika 598">
          <a:extLst>
            <a:ext uri="{FF2B5EF4-FFF2-40B4-BE49-F238E27FC236}">
              <a16:creationId xmlns:a16="http://schemas.microsoft.com/office/drawing/2014/main" id="{F16070A7-116F-A750-3C0A-4E3C303B2338}"/>
            </a:ext>
          </a:extLst>
        </xdr:cNvPr>
        <xdr:cNvPicPr>
          <a:picLocks noChangeAspect="1"/>
        </xdr:cNvPicPr>
      </xdr:nvPicPr>
      <xdr:blipFill rotWithShape="1">
        <a:blip xmlns:r="http://schemas.openxmlformats.org/officeDocument/2006/relationships" r:embed="rId332" cstate="screen">
          <a:extLst>
            <a:ext uri="{28A0092B-C50C-407E-A947-70E740481C1C}">
              <a14:useLocalDpi xmlns:a14="http://schemas.microsoft.com/office/drawing/2010/main"/>
            </a:ext>
          </a:extLst>
        </a:blip>
        <a:srcRect/>
        <a:stretch/>
      </xdr:blipFill>
      <xdr:spPr>
        <a:xfrm>
          <a:off x="915892" y="314455630"/>
          <a:ext cx="1468081" cy="751114"/>
        </a:xfrm>
        <a:prstGeom prst="rect">
          <a:avLst/>
        </a:prstGeom>
      </xdr:spPr>
    </xdr:pic>
    <xdr:clientData/>
  </xdr:twoCellAnchor>
  <xdr:twoCellAnchor>
    <xdr:from>
      <xdr:col>2</xdr:col>
      <xdr:colOff>21772</xdr:colOff>
      <xdr:row>345</xdr:row>
      <xdr:rowOff>119744</xdr:rowOff>
    </xdr:from>
    <xdr:to>
      <xdr:col>2</xdr:col>
      <xdr:colOff>1489853</xdr:colOff>
      <xdr:row>345</xdr:row>
      <xdr:rowOff>870858</xdr:rowOff>
    </xdr:to>
    <xdr:pic>
      <xdr:nvPicPr>
        <xdr:cNvPr id="600" name="Slika 599">
          <a:extLst>
            <a:ext uri="{FF2B5EF4-FFF2-40B4-BE49-F238E27FC236}">
              <a16:creationId xmlns:a16="http://schemas.microsoft.com/office/drawing/2014/main" id="{BEF17AC2-5A87-47A3-ADD3-09C671ED6655}"/>
            </a:ext>
          </a:extLst>
        </xdr:cNvPr>
        <xdr:cNvPicPr>
          <a:picLocks noChangeAspect="1"/>
        </xdr:cNvPicPr>
      </xdr:nvPicPr>
      <xdr:blipFill rotWithShape="1">
        <a:blip xmlns:r="http://schemas.openxmlformats.org/officeDocument/2006/relationships" r:embed="rId332" cstate="screen">
          <a:extLst>
            <a:ext uri="{28A0092B-C50C-407E-A947-70E740481C1C}">
              <a14:useLocalDpi xmlns:a14="http://schemas.microsoft.com/office/drawing/2010/main"/>
            </a:ext>
          </a:extLst>
        </a:blip>
        <a:srcRect/>
        <a:stretch/>
      </xdr:blipFill>
      <xdr:spPr>
        <a:xfrm>
          <a:off x="914401" y="315435344"/>
          <a:ext cx="1468081" cy="751114"/>
        </a:xfrm>
        <a:prstGeom prst="rect">
          <a:avLst/>
        </a:prstGeom>
      </xdr:spPr>
    </xdr:pic>
    <xdr:clientData/>
  </xdr:twoCellAnchor>
  <xdr:twoCellAnchor>
    <xdr:from>
      <xdr:col>2</xdr:col>
      <xdr:colOff>76202</xdr:colOff>
      <xdr:row>346</xdr:row>
      <xdr:rowOff>925286</xdr:rowOff>
    </xdr:from>
    <xdr:to>
      <xdr:col>2</xdr:col>
      <xdr:colOff>1447802</xdr:colOff>
      <xdr:row>347</xdr:row>
      <xdr:rowOff>903514</xdr:rowOff>
    </xdr:to>
    <xdr:pic>
      <xdr:nvPicPr>
        <xdr:cNvPr id="602" name="Slika 601">
          <a:extLst>
            <a:ext uri="{FF2B5EF4-FFF2-40B4-BE49-F238E27FC236}">
              <a16:creationId xmlns:a16="http://schemas.microsoft.com/office/drawing/2014/main" id="{B156B1E4-77DA-F94E-EE16-4BB124938C0F}"/>
            </a:ext>
          </a:extLst>
        </xdr:cNvPr>
        <xdr:cNvPicPr>
          <a:picLocks noChangeAspect="1"/>
        </xdr:cNvPicPr>
      </xdr:nvPicPr>
      <xdr:blipFill>
        <a:blip xmlns:r="http://schemas.openxmlformats.org/officeDocument/2006/relationships" r:embed="rId333" cstate="screen">
          <a:extLst>
            <a:ext uri="{28A0092B-C50C-407E-A947-70E740481C1C}">
              <a14:useLocalDpi xmlns:a14="http://schemas.microsoft.com/office/drawing/2010/main"/>
            </a:ext>
          </a:extLst>
        </a:blip>
        <a:stretch>
          <a:fillRect/>
        </a:stretch>
      </xdr:blipFill>
      <xdr:spPr>
        <a:xfrm>
          <a:off x="968831" y="317177057"/>
          <a:ext cx="1371600" cy="914400"/>
        </a:xfrm>
        <a:prstGeom prst="rect">
          <a:avLst/>
        </a:prstGeom>
      </xdr:spPr>
    </xdr:pic>
    <xdr:clientData/>
  </xdr:twoCellAnchor>
  <xdr:twoCellAnchor>
    <xdr:from>
      <xdr:col>2</xdr:col>
      <xdr:colOff>54430</xdr:colOff>
      <xdr:row>348</xdr:row>
      <xdr:rowOff>0</xdr:rowOff>
    </xdr:from>
    <xdr:to>
      <xdr:col>2</xdr:col>
      <xdr:colOff>1426030</xdr:colOff>
      <xdr:row>348</xdr:row>
      <xdr:rowOff>914400</xdr:rowOff>
    </xdr:to>
    <xdr:pic>
      <xdr:nvPicPr>
        <xdr:cNvPr id="603" name="Slika 602">
          <a:extLst>
            <a:ext uri="{FF2B5EF4-FFF2-40B4-BE49-F238E27FC236}">
              <a16:creationId xmlns:a16="http://schemas.microsoft.com/office/drawing/2014/main" id="{5A37FD2C-3982-4CCC-BB9C-4FFBD58C26C2}"/>
            </a:ext>
          </a:extLst>
        </xdr:cNvPr>
        <xdr:cNvPicPr>
          <a:picLocks noChangeAspect="1"/>
        </xdr:cNvPicPr>
      </xdr:nvPicPr>
      <xdr:blipFill>
        <a:blip xmlns:r="http://schemas.openxmlformats.org/officeDocument/2006/relationships" r:embed="rId333" cstate="screen">
          <a:extLst>
            <a:ext uri="{28A0092B-C50C-407E-A947-70E740481C1C}">
              <a14:useLocalDpi xmlns:a14="http://schemas.microsoft.com/office/drawing/2010/main"/>
            </a:ext>
          </a:extLst>
        </a:blip>
        <a:stretch>
          <a:fillRect/>
        </a:stretch>
      </xdr:blipFill>
      <xdr:spPr>
        <a:xfrm>
          <a:off x="947059" y="318124114"/>
          <a:ext cx="1371600" cy="914400"/>
        </a:xfrm>
        <a:prstGeom prst="rect">
          <a:avLst/>
        </a:prstGeom>
      </xdr:spPr>
    </xdr:pic>
    <xdr:clientData/>
  </xdr:twoCellAnchor>
  <xdr:twoCellAnchor>
    <xdr:from>
      <xdr:col>2</xdr:col>
      <xdr:colOff>87084</xdr:colOff>
      <xdr:row>350</xdr:row>
      <xdr:rowOff>32658</xdr:rowOff>
    </xdr:from>
    <xdr:to>
      <xdr:col>2</xdr:col>
      <xdr:colOff>1415141</xdr:colOff>
      <xdr:row>350</xdr:row>
      <xdr:rowOff>918029</xdr:rowOff>
    </xdr:to>
    <xdr:pic>
      <xdr:nvPicPr>
        <xdr:cNvPr id="605" name="Slika 604">
          <a:extLst>
            <a:ext uri="{FF2B5EF4-FFF2-40B4-BE49-F238E27FC236}">
              <a16:creationId xmlns:a16="http://schemas.microsoft.com/office/drawing/2014/main" id="{FEEC7982-4524-A8F4-0AB7-B73469ED2141}"/>
            </a:ext>
          </a:extLst>
        </xdr:cNvPr>
        <xdr:cNvPicPr>
          <a:picLocks noChangeAspect="1"/>
        </xdr:cNvPicPr>
      </xdr:nvPicPr>
      <xdr:blipFill>
        <a:blip xmlns:r="http://schemas.openxmlformats.org/officeDocument/2006/relationships" r:embed="rId334" cstate="screen">
          <a:extLst>
            <a:ext uri="{28A0092B-C50C-407E-A947-70E740481C1C}">
              <a14:useLocalDpi xmlns:a14="http://schemas.microsoft.com/office/drawing/2010/main"/>
            </a:ext>
          </a:extLst>
        </a:blip>
        <a:stretch>
          <a:fillRect/>
        </a:stretch>
      </xdr:blipFill>
      <xdr:spPr>
        <a:xfrm>
          <a:off x="979713" y="320029115"/>
          <a:ext cx="1328057" cy="885371"/>
        </a:xfrm>
        <a:prstGeom prst="rect">
          <a:avLst/>
        </a:prstGeom>
      </xdr:spPr>
    </xdr:pic>
    <xdr:clientData/>
  </xdr:twoCellAnchor>
  <xdr:twoCellAnchor>
    <xdr:from>
      <xdr:col>2</xdr:col>
      <xdr:colOff>108859</xdr:colOff>
      <xdr:row>351</xdr:row>
      <xdr:rowOff>10886</xdr:rowOff>
    </xdr:from>
    <xdr:to>
      <xdr:col>2</xdr:col>
      <xdr:colOff>1436916</xdr:colOff>
      <xdr:row>351</xdr:row>
      <xdr:rowOff>896257</xdr:rowOff>
    </xdr:to>
    <xdr:pic>
      <xdr:nvPicPr>
        <xdr:cNvPr id="606" name="Slika 605">
          <a:extLst>
            <a:ext uri="{FF2B5EF4-FFF2-40B4-BE49-F238E27FC236}">
              <a16:creationId xmlns:a16="http://schemas.microsoft.com/office/drawing/2014/main" id="{11AB54EA-C2BD-471F-B3D1-A7AF450B35A3}"/>
            </a:ext>
          </a:extLst>
        </xdr:cNvPr>
        <xdr:cNvPicPr>
          <a:picLocks noChangeAspect="1"/>
        </xdr:cNvPicPr>
      </xdr:nvPicPr>
      <xdr:blipFill>
        <a:blip xmlns:r="http://schemas.openxmlformats.org/officeDocument/2006/relationships" r:embed="rId334" cstate="screen">
          <a:extLst>
            <a:ext uri="{28A0092B-C50C-407E-A947-70E740481C1C}">
              <a14:useLocalDpi xmlns:a14="http://schemas.microsoft.com/office/drawing/2010/main"/>
            </a:ext>
          </a:extLst>
        </a:blip>
        <a:stretch>
          <a:fillRect/>
        </a:stretch>
      </xdr:blipFill>
      <xdr:spPr>
        <a:xfrm>
          <a:off x="1001488" y="320943515"/>
          <a:ext cx="1328057" cy="885371"/>
        </a:xfrm>
        <a:prstGeom prst="rect">
          <a:avLst/>
        </a:prstGeom>
      </xdr:spPr>
    </xdr:pic>
    <xdr:clientData/>
  </xdr:twoCellAnchor>
  <xdr:twoCellAnchor>
    <xdr:from>
      <xdr:col>2</xdr:col>
      <xdr:colOff>21770</xdr:colOff>
      <xdr:row>353</xdr:row>
      <xdr:rowOff>108856</xdr:rowOff>
    </xdr:from>
    <xdr:to>
      <xdr:col>2</xdr:col>
      <xdr:colOff>1491341</xdr:colOff>
      <xdr:row>353</xdr:row>
      <xdr:rowOff>859971</xdr:rowOff>
    </xdr:to>
    <xdr:pic>
      <xdr:nvPicPr>
        <xdr:cNvPr id="608" name="Slika 607">
          <a:extLst>
            <a:ext uri="{FF2B5EF4-FFF2-40B4-BE49-F238E27FC236}">
              <a16:creationId xmlns:a16="http://schemas.microsoft.com/office/drawing/2014/main" id="{4CFA9BD1-E2CD-B9B0-2536-95E3419D48CB}"/>
            </a:ext>
          </a:extLst>
        </xdr:cNvPr>
        <xdr:cNvPicPr>
          <a:picLocks noChangeAspect="1"/>
        </xdr:cNvPicPr>
      </xdr:nvPicPr>
      <xdr:blipFill rotWithShape="1">
        <a:blip xmlns:r="http://schemas.openxmlformats.org/officeDocument/2006/relationships" r:embed="rId335" cstate="screen">
          <a:extLst>
            <a:ext uri="{28A0092B-C50C-407E-A947-70E740481C1C}">
              <a14:useLocalDpi xmlns:a14="http://schemas.microsoft.com/office/drawing/2010/main"/>
            </a:ext>
          </a:extLst>
        </a:blip>
        <a:srcRect/>
        <a:stretch/>
      </xdr:blipFill>
      <xdr:spPr>
        <a:xfrm>
          <a:off x="914399" y="322913827"/>
          <a:ext cx="1469571" cy="751115"/>
        </a:xfrm>
        <a:prstGeom prst="rect">
          <a:avLst/>
        </a:prstGeom>
      </xdr:spPr>
    </xdr:pic>
    <xdr:clientData/>
  </xdr:twoCellAnchor>
  <xdr:twoCellAnchor>
    <xdr:from>
      <xdr:col>2</xdr:col>
      <xdr:colOff>10886</xdr:colOff>
      <xdr:row>354</xdr:row>
      <xdr:rowOff>163284</xdr:rowOff>
    </xdr:from>
    <xdr:to>
      <xdr:col>2</xdr:col>
      <xdr:colOff>1480457</xdr:colOff>
      <xdr:row>354</xdr:row>
      <xdr:rowOff>914399</xdr:rowOff>
    </xdr:to>
    <xdr:pic>
      <xdr:nvPicPr>
        <xdr:cNvPr id="609" name="Slika 608">
          <a:extLst>
            <a:ext uri="{FF2B5EF4-FFF2-40B4-BE49-F238E27FC236}">
              <a16:creationId xmlns:a16="http://schemas.microsoft.com/office/drawing/2014/main" id="{030B689F-8522-419E-BC57-84FD8D820703}"/>
            </a:ext>
          </a:extLst>
        </xdr:cNvPr>
        <xdr:cNvPicPr>
          <a:picLocks noChangeAspect="1"/>
        </xdr:cNvPicPr>
      </xdr:nvPicPr>
      <xdr:blipFill rotWithShape="1">
        <a:blip xmlns:r="http://schemas.openxmlformats.org/officeDocument/2006/relationships" r:embed="rId335" cstate="screen">
          <a:extLst>
            <a:ext uri="{28A0092B-C50C-407E-A947-70E740481C1C}">
              <a14:useLocalDpi xmlns:a14="http://schemas.microsoft.com/office/drawing/2010/main"/>
            </a:ext>
          </a:extLst>
        </a:blip>
        <a:srcRect/>
        <a:stretch/>
      </xdr:blipFill>
      <xdr:spPr>
        <a:xfrm>
          <a:off x="903515" y="323904427"/>
          <a:ext cx="1469571" cy="751115"/>
        </a:xfrm>
        <a:prstGeom prst="rect">
          <a:avLst/>
        </a:prstGeom>
      </xdr:spPr>
    </xdr:pic>
    <xdr:clientData/>
  </xdr:twoCellAnchor>
  <xdr:twoCellAnchor>
    <xdr:from>
      <xdr:col>2</xdr:col>
      <xdr:colOff>65316</xdr:colOff>
      <xdr:row>356</xdr:row>
      <xdr:rowOff>21772</xdr:rowOff>
    </xdr:from>
    <xdr:to>
      <xdr:col>2</xdr:col>
      <xdr:colOff>1360716</xdr:colOff>
      <xdr:row>356</xdr:row>
      <xdr:rowOff>885372</xdr:rowOff>
    </xdr:to>
    <xdr:pic>
      <xdr:nvPicPr>
        <xdr:cNvPr id="611" name="Slika 610">
          <a:extLst>
            <a:ext uri="{FF2B5EF4-FFF2-40B4-BE49-F238E27FC236}">
              <a16:creationId xmlns:a16="http://schemas.microsoft.com/office/drawing/2014/main" id="{1FA2F4D6-1387-AD5A-0512-FDC31A017F0B}"/>
            </a:ext>
          </a:extLst>
        </xdr:cNvPr>
        <xdr:cNvPicPr>
          <a:picLocks noChangeAspect="1"/>
        </xdr:cNvPicPr>
      </xdr:nvPicPr>
      <xdr:blipFill>
        <a:blip xmlns:r="http://schemas.openxmlformats.org/officeDocument/2006/relationships" r:embed="rId336" cstate="screen">
          <a:extLst>
            <a:ext uri="{28A0092B-C50C-407E-A947-70E740481C1C}">
              <a14:useLocalDpi xmlns:a14="http://schemas.microsoft.com/office/drawing/2010/main"/>
            </a:ext>
          </a:extLst>
        </a:blip>
        <a:stretch>
          <a:fillRect/>
        </a:stretch>
      </xdr:blipFill>
      <xdr:spPr>
        <a:xfrm>
          <a:off x="957945" y="325635258"/>
          <a:ext cx="1295400" cy="863600"/>
        </a:xfrm>
        <a:prstGeom prst="rect">
          <a:avLst/>
        </a:prstGeom>
      </xdr:spPr>
    </xdr:pic>
    <xdr:clientData/>
  </xdr:twoCellAnchor>
  <xdr:twoCellAnchor>
    <xdr:from>
      <xdr:col>2</xdr:col>
      <xdr:colOff>76202</xdr:colOff>
      <xdr:row>357</xdr:row>
      <xdr:rowOff>21772</xdr:rowOff>
    </xdr:from>
    <xdr:to>
      <xdr:col>2</xdr:col>
      <xdr:colOff>1371602</xdr:colOff>
      <xdr:row>357</xdr:row>
      <xdr:rowOff>885372</xdr:rowOff>
    </xdr:to>
    <xdr:pic>
      <xdr:nvPicPr>
        <xdr:cNvPr id="612" name="Slika 611">
          <a:extLst>
            <a:ext uri="{FF2B5EF4-FFF2-40B4-BE49-F238E27FC236}">
              <a16:creationId xmlns:a16="http://schemas.microsoft.com/office/drawing/2014/main" id="{0AC515B2-FC43-4B21-87AF-4448CE0055DA}"/>
            </a:ext>
          </a:extLst>
        </xdr:cNvPr>
        <xdr:cNvPicPr>
          <a:picLocks noChangeAspect="1"/>
        </xdr:cNvPicPr>
      </xdr:nvPicPr>
      <xdr:blipFill>
        <a:blip xmlns:r="http://schemas.openxmlformats.org/officeDocument/2006/relationships" r:embed="rId336" cstate="screen">
          <a:extLst>
            <a:ext uri="{28A0092B-C50C-407E-A947-70E740481C1C}">
              <a14:useLocalDpi xmlns:a14="http://schemas.microsoft.com/office/drawing/2010/main"/>
            </a:ext>
          </a:extLst>
        </a:blip>
        <a:stretch>
          <a:fillRect/>
        </a:stretch>
      </xdr:blipFill>
      <xdr:spPr>
        <a:xfrm>
          <a:off x="968831" y="326571429"/>
          <a:ext cx="1295400" cy="863600"/>
        </a:xfrm>
        <a:prstGeom prst="rect">
          <a:avLst/>
        </a:prstGeom>
      </xdr:spPr>
    </xdr:pic>
    <xdr:clientData/>
  </xdr:twoCellAnchor>
  <xdr:twoCellAnchor>
    <xdr:from>
      <xdr:col>2</xdr:col>
      <xdr:colOff>76200</xdr:colOff>
      <xdr:row>359</xdr:row>
      <xdr:rowOff>76198</xdr:rowOff>
    </xdr:from>
    <xdr:to>
      <xdr:col>2</xdr:col>
      <xdr:colOff>1507254</xdr:colOff>
      <xdr:row>359</xdr:row>
      <xdr:rowOff>851352</xdr:rowOff>
    </xdr:to>
    <xdr:pic>
      <xdr:nvPicPr>
        <xdr:cNvPr id="614" name="Slika 613">
          <a:extLst>
            <a:ext uri="{FF2B5EF4-FFF2-40B4-BE49-F238E27FC236}">
              <a16:creationId xmlns:a16="http://schemas.microsoft.com/office/drawing/2014/main" id="{1857CF7F-CD31-B8EF-16D4-32ABC5F36B3B}"/>
            </a:ext>
          </a:extLst>
        </xdr:cNvPr>
        <xdr:cNvPicPr>
          <a:picLocks noChangeAspect="1"/>
        </xdr:cNvPicPr>
      </xdr:nvPicPr>
      <xdr:blipFill rotWithShape="1">
        <a:blip xmlns:r="http://schemas.openxmlformats.org/officeDocument/2006/relationships" r:embed="rId337" cstate="screen">
          <a:extLst>
            <a:ext uri="{28A0092B-C50C-407E-A947-70E740481C1C}">
              <a14:useLocalDpi xmlns:a14="http://schemas.microsoft.com/office/drawing/2010/main"/>
            </a:ext>
          </a:extLst>
        </a:blip>
        <a:srcRect/>
        <a:stretch/>
      </xdr:blipFill>
      <xdr:spPr>
        <a:xfrm>
          <a:off x="968829" y="328498198"/>
          <a:ext cx="1431054" cy="775154"/>
        </a:xfrm>
        <a:prstGeom prst="rect">
          <a:avLst/>
        </a:prstGeom>
      </xdr:spPr>
    </xdr:pic>
    <xdr:clientData/>
  </xdr:twoCellAnchor>
  <xdr:twoCellAnchor>
    <xdr:from>
      <xdr:col>2</xdr:col>
      <xdr:colOff>43542</xdr:colOff>
      <xdr:row>360</xdr:row>
      <xdr:rowOff>87086</xdr:rowOff>
    </xdr:from>
    <xdr:to>
      <xdr:col>2</xdr:col>
      <xdr:colOff>1474597</xdr:colOff>
      <xdr:row>360</xdr:row>
      <xdr:rowOff>862241</xdr:rowOff>
    </xdr:to>
    <xdr:pic>
      <xdr:nvPicPr>
        <xdr:cNvPr id="615" name="Slika 614">
          <a:extLst>
            <a:ext uri="{FF2B5EF4-FFF2-40B4-BE49-F238E27FC236}">
              <a16:creationId xmlns:a16="http://schemas.microsoft.com/office/drawing/2014/main" id="{84258D81-51C4-4465-AAE6-E3CF9A239F2A}"/>
            </a:ext>
          </a:extLst>
        </xdr:cNvPr>
        <xdr:cNvPicPr>
          <a:picLocks noChangeAspect="1"/>
        </xdr:cNvPicPr>
      </xdr:nvPicPr>
      <xdr:blipFill rotWithShape="1">
        <a:blip xmlns:r="http://schemas.openxmlformats.org/officeDocument/2006/relationships" r:embed="rId337" cstate="screen">
          <a:extLst>
            <a:ext uri="{28A0092B-C50C-407E-A947-70E740481C1C}">
              <a14:useLocalDpi xmlns:a14="http://schemas.microsoft.com/office/drawing/2010/main"/>
            </a:ext>
          </a:extLst>
        </a:blip>
        <a:srcRect/>
        <a:stretch/>
      </xdr:blipFill>
      <xdr:spPr>
        <a:xfrm>
          <a:off x="936171" y="329445257"/>
          <a:ext cx="1431055" cy="775155"/>
        </a:xfrm>
        <a:prstGeom prst="rect">
          <a:avLst/>
        </a:prstGeom>
      </xdr:spPr>
    </xdr:pic>
    <xdr:clientData/>
  </xdr:twoCellAnchor>
  <xdr:twoCellAnchor>
    <xdr:from>
      <xdr:col>2</xdr:col>
      <xdr:colOff>125189</xdr:colOff>
      <xdr:row>362</xdr:row>
      <xdr:rowOff>21773</xdr:rowOff>
    </xdr:from>
    <xdr:to>
      <xdr:col>2</xdr:col>
      <xdr:colOff>1447802</xdr:colOff>
      <xdr:row>362</xdr:row>
      <xdr:rowOff>903515</xdr:rowOff>
    </xdr:to>
    <xdr:pic>
      <xdr:nvPicPr>
        <xdr:cNvPr id="617" name="Slika 616">
          <a:extLst>
            <a:ext uri="{FF2B5EF4-FFF2-40B4-BE49-F238E27FC236}">
              <a16:creationId xmlns:a16="http://schemas.microsoft.com/office/drawing/2014/main" id="{F55D5B64-26B9-0DD1-B608-FE7FFB735710}"/>
            </a:ext>
          </a:extLst>
        </xdr:cNvPr>
        <xdr:cNvPicPr>
          <a:picLocks noChangeAspect="1"/>
        </xdr:cNvPicPr>
      </xdr:nvPicPr>
      <xdr:blipFill>
        <a:blip xmlns:r="http://schemas.openxmlformats.org/officeDocument/2006/relationships" r:embed="rId338" cstate="screen">
          <a:extLst>
            <a:ext uri="{28A0092B-C50C-407E-A947-70E740481C1C}">
              <a14:useLocalDpi xmlns:a14="http://schemas.microsoft.com/office/drawing/2010/main"/>
            </a:ext>
          </a:extLst>
        </a:blip>
        <a:stretch>
          <a:fillRect/>
        </a:stretch>
      </xdr:blipFill>
      <xdr:spPr>
        <a:xfrm>
          <a:off x="1017818" y="331252287"/>
          <a:ext cx="1322613" cy="881742"/>
        </a:xfrm>
        <a:prstGeom prst="rect">
          <a:avLst/>
        </a:prstGeom>
      </xdr:spPr>
    </xdr:pic>
    <xdr:clientData/>
  </xdr:twoCellAnchor>
  <xdr:twoCellAnchor>
    <xdr:from>
      <xdr:col>2</xdr:col>
      <xdr:colOff>119741</xdr:colOff>
      <xdr:row>363</xdr:row>
      <xdr:rowOff>43544</xdr:rowOff>
    </xdr:from>
    <xdr:to>
      <xdr:col>2</xdr:col>
      <xdr:colOff>1447800</xdr:colOff>
      <xdr:row>363</xdr:row>
      <xdr:rowOff>928917</xdr:rowOff>
    </xdr:to>
    <xdr:pic>
      <xdr:nvPicPr>
        <xdr:cNvPr id="618" name="Slika 617">
          <a:extLst>
            <a:ext uri="{FF2B5EF4-FFF2-40B4-BE49-F238E27FC236}">
              <a16:creationId xmlns:a16="http://schemas.microsoft.com/office/drawing/2014/main" id="{F4A9EDC2-3AEF-48D1-B9F1-A49DEBBFF14D}"/>
            </a:ext>
          </a:extLst>
        </xdr:cNvPr>
        <xdr:cNvPicPr>
          <a:picLocks noChangeAspect="1"/>
        </xdr:cNvPicPr>
      </xdr:nvPicPr>
      <xdr:blipFill>
        <a:blip xmlns:r="http://schemas.openxmlformats.org/officeDocument/2006/relationships" r:embed="rId339" cstate="screen">
          <a:extLst>
            <a:ext uri="{28A0092B-C50C-407E-A947-70E740481C1C}">
              <a14:useLocalDpi xmlns:a14="http://schemas.microsoft.com/office/drawing/2010/main"/>
            </a:ext>
          </a:extLst>
        </a:blip>
        <a:stretch>
          <a:fillRect/>
        </a:stretch>
      </xdr:blipFill>
      <xdr:spPr>
        <a:xfrm>
          <a:off x="1012370" y="332210230"/>
          <a:ext cx="1328059" cy="885373"/>
        </a:xfrm>
        <a:prstGeom prst="rect">
          <a:avLst/>
        </a:prstGeom>
      </xdr:spPr>
    </xdr:pic>
    <xdr:clientData/>
  </xdr:twoCellAnchor>
  <xdr:twoCellAnchor>
    <xdr:from>
      <xdr:col>2</xdr:col>
      <xdr:colOff>65317</xdr:colOff>
      <xdr:row>365</xdr:row>
      <xdr:rowOff>21773</xdr:rowOff>
    </xdr:from>
    <xdr:to>
      <xdr:col>2</xdr:col>
      <xdr:colOff>1404259</xdr:colOff>
      <xdr:row>365</xdr:row>
      <xdr:rowOff>914401</xdr:rowOff>
    </xdr:to>
    <xdr:pic>
      <xdr:nvPicPr>
        <xdr:cNvPr id="620" name="Slika 619">
          <a:extLst>
            <a:ext uri="{FF2B5EF4-FFF2-40B4-BE49-F238E27FC236}">
              <a16:creationId xmlns:a16="http://schemas.microsoft.com/office/drawing/2014/main" id="{DAB183FC-83DC-B541-5306-578D6F9CA3B1}"/>
            </a:ext>
          </a:extLst>
        </xdr:cNvPr>
        <xdr:cNvPicPr>
          <a:picLocks noChangeAspect="1"/>
        </xdr:cNvPicPr>
      </xdr:nvPicPr>
      <xdr:blipFill>
        <a:blip xmlns:r="http://schemas.openxmlformats.org/officeDocument/2006/relationships" r:embed="rId340" cstate="screen">
          <a:extLst>
            <a:ext uri="{28A0092B-C50C-407E-A947-70E740481C1C}">
              <a14:useLocalDpi xmlns:a14="http://schemas.microsoft.com/office/drawing/2010/main"/>
            </a:ext>
          </a:extLst>
        </a:blip>
        <a:stretch>
          <a:fillRect/>
        </a:stretch>
      </xdr:blipFill>
      <xdr:spPr>
        <a:xfrm>
          <a:off x="957946" y="334060802"/>
          <a:ext cx="1338942" cy="892628"/>
        </a:xfrm>
        <a:prstGeom prst="rect">
          <a:avLst/>
        </a:prstGeom>
      </xdr:spPr>
    </xdr:pic>
    <xdr:clientData/>
  </xdr:twoCellAnchor>
  <xdr:twoCellAnchor>
    <xdr:from>
      <xdr:col>2</xdr:col>
      <xdr:colOff>65313</xdr:colOff>
      <xdr:row>366</xdr:row>
      <xdr:rowOff>0</xdr:rowOff>
    </xdr:from>
    <xdr:to>
      <xdr:col>2</xdr:col>
      <xdr:colOff>1404257</xdr:colOff>
      <xdr:row>366</xdr:row>
      <xdr:rowOff>892629</xdr:rowOff>
    </xdr:to>
    <xdr:pic>
      <xdr:nvPicPr>
        <xdr:cNvPr id="621" name="Slika 620">
          <a:extLst>
            <a:ext uri="{FF2B5EF4-FFF2-40B4-BE49-F238E27FC236}">
              <a16:creationId xmlns:a16="http://schemas.microsoft.com/office/drawing/2014/main" id="{87FE3BBA-D2AF-4C4B-AA83-FFB1ED58CA54}"/>
            </a:ext>
          </a:extLst>
        </xdr:cNvPr>
        <xdr:cNvPicPr>
          <a:picLocks noChangeAspect="1"/>
        </xdr:cNvPicPr>
      </xdr:nvPicPr>
      <xdr:blipFill>
        <a:blip xmlns:r="http://schemas.openxmlformats.org/officeDocument/2006/relationships" r:embed="rId340" cstate="screen">
          <a:extLst>
            <a:ext uri="{28A0092B-C50C-407E-A947-70E740481C1C}">
              <a14:useLocalDpi xmlns:a14="http://schemas.microsoft.com/office/drawing/2010/main"/>
            </a:ext>
          </a:extLst>
        </a:blip>
        <a:stretch>
          <a:fillRect/>
        </a:stretch>
      </xdr:blipFill>
      <xdr:spPr>
        <a:xfrm>
          <a:off x="957942" y="334975200"/>
          <a:ext cx="1338944" cy="892629"/>
        </a:xfrm>
        <a:prstGeom prst="rect">
          <a:avLst/>
        </a:prstGeom>
      </xdr:spPr>
    </xdr:pic>
    <xdr:clientData/>
  </xdr:twoCellAnchor>
  <xdr:twoCellAnchor>
    <xdr:from>
      <xdr:col>2</xdr:col>
      <xdr:colOff>109121</xdr:colOff>
      <xdr:row>368</xdr:row>
      <xdr:rowOff>87086</xdr:rowOff>
    </xdr:from>
    <xdr:to>
      <xdr:col>2</xdr:col>
      <xdr:colOff>1445129</xdr:colOff>
      <xdr:row>368</xdr:row>
      <xdr:rowOff>751114</xdr:rowOff>
    </xdr:to>
    <xdr:pic>
      <xdr:nvPicPr>
        <xdr:cNvPr id="623" name="Slika 622">
          <a:extLst>
            <a:ext uri="{FF2B5EF4-FFF2-40B4-BE49-F238E27FC236}">
              <a16:creationId xmlns:a16="http://schemas.microsoft.com/office/drawing/2014/main" id="{BD0F47D3-C58F-C0E1-1A43-FB1D184B8306}"/>
            </a:ext>
          </a:extLst>
        </xdr:cNvPr>
        <xdr:cNvPicPr>
          <a:picLocks noChangeAspect="1"/>
        </xdr:cNvPicPr>
      </xdr:nvPicPr>
      <xdr:blipFill rotWithShape="1">
        <a:blip xmlns:r="http://schemas.openxmlformats.org/officeDocument/2006/relationships" r:embed="rId341" cstate="screen">
          <a:extLst>
            <a:ext uri="{28A0092B-C50C-407E-A947-70E740481C1C}">
              <a14:useLocalDpi xmlns:a14="http://schemas.microsoft.com/office/drawing/2010/main"/>
            </a:ext>
          </a:extLst>
        </a:blip>
        <a:srcRect/>
        <a:stretch/>
      </xdr:blipFill>
      <xdr:spPr>
        <a:xfrm>
          <a:off x="1001750" y="336934629"/>
          <a:ext cx="1336008" cy="664028"/>
        </a:xfrm>
        <a:prstGeom prst="rect">
          <a:avLst/>
        </a:prstGeom>
      </xdr:spPr>
    </xdr:pic>
    <xdr:clientData/>
  </xdr:twoCellAnchor>
  <xdr:twoCellAnchor>
    <xdr:from>
      <xdr:col>2</xdr:col>
      <xdr:colOff>76201</xdr:colOff>
      <xdr:row>369</xdr:row>
      <xdr:rowOff>119743</xdr:rowOff>
    </xdr:from>
    <xdr:to>
      <xdr:col>2</xdr:col>
      <xdr:colOff>1456014</xdr:colOff>
      <xdr:row>369</xdr:row>
      <xdr:rowOff>805543</xdr:rowOff>
    </xdr:to>
    <xdr:pic>
      <xdr:nvPicPr>
        <xdr:cNvPr id="624" name="Slika 623">
          <a:extLst>
            <a:ext uri="{FF2B5EF4-FFF2-40B4-BE49-F238E27FC236}">
              <a16:creationId xmlns:a16="http://schemas.microsoft.com/office/drawing/2014/main" id="{6360FD59-0438-47D1-B111-522EFAF9BBDA}"/>
            </a:ext>
          </a:extLst>
        </xdr:cNvPr>
        <xdr:cNvPicPr>
          <a:picLocks noChangeAspect="1"/>
        </xdr:cNvPicPr>
      </xdr:nvPicPr>
      <xdr:blipFill rotWithShape="1">
        <a:blip xmlns:r="http://schemas.openxmlformats.org/officeDocument/2006/relationships" r:embed="rId342" cstate="screen">
          <a:extLst>
            <a:ext uri="{28A0092B-C50C-407E-A947-70E740481C1C}">
              <a14:useLocalDpi xmlns:a14="http://schemas.microsoft.com/office/drawing/2010/main"/>
            </a:ext>
          </a:extLst>
        </a:blip>
        <a:srcRect/>
        <a:stretch/>
      </xdr:blipFill>
      <xdr:spPr>
        <a:xfrm>
          <a:off x="968830" y="337903457"/>
          <a:ext cx="1379813" cy="685800"/>
        </a:xfrm>
        <a:prstGeom prst="rect">
          <a:avLst/>
        </a:prstGeom>
      </xdr:spPr>
    </xdr:pic>
    <xdr:clientData/>
  </xdr:twoCellAnchor>
  <xdr:twoCellAnchor>
    <xdr:from>
      <xdr:col>2</xdr:col>
      <xdr:colOff>48987</xdr:colOff>
      <xdr:row>371</xdr:row>
      <xdr:rowOff>21772</xdr:rowOff>
    </xdr:from>
    <xdr:to>
      <xdr:col>2</xdr:col>
      <xdr:colOff>1420587</xdr:colOff>
      <xdr:row>372</xdr:row>
      <xdr:rowOff>0</xdr:rowOff>
    </xdr:to>
    <xdr:pic>
      <xdr:nvPicPr>
        <xdr:cNvPr id="626" name="Slika 625">
          <a:extLst>
            <a:ext uri="{FF2B5EF4-FFF2-40B4-BE49-F238E27FC236}">
              <a16:creationId xmlns:a16="http://schemas.microsoft.com/office/drawing/2014/main" id="{862D30B1-101F-C962-557B-1D90B44941D9}"/>
            </a:ext>
          </a:extLst>
        </xdr:cNvPr>
        <xdr:cNvPicPr>
          <a:picLocks noChangeAspect="1"/>
        </xdr:cNvPicPr>
      </xdr:nvPicPr>
      <xdr:blipFill>
        <a:blip xmlns:r="http://schemas.openxmlformats.org/officeDocument/2006/relationships" r:embed="rId343" cstate="screen">
          <a:extLst>
            <a:ext uri="{28A0092B-C50C-407E-A947-70E740481C1C}">
              <a14:useLocalDpi xmlns:a14="http://schemas.microsoft.com/office/drawing/2010/main"/>
            </a:ext>
          </a:extLst>
        </a:blip>
        <a:stretch>
          <a:fillRect/>
        </a:stretch>
      </xdr:blipFill>
      <xdr:spPr>
        <a:xfrm>
          <a:off x="941616" y="339677829"/>
          <a:ext cx="1371600" cy="914400"/>
        </a:xfrm>
        <a:prstGeom prst="rect">
          <a:avLst/>
        </a:prstGeom>
      </xdr:spPr>
    </xdr:pic>
    <xdr:clientData/>
  </xdr:twoCellAnchor>
  <xdr:twoCellAnchor>
    <xdr:from>
      <xdr:col>2</xdr:col>
      <xdr:colOff>43544</xdr:colOff>
      <xdr:row>372</xdr:row>
      <xdr:rowOff>0</xdr:rowOff>
    </xdr:from>
    <xdr:to>
      <xdr:col>2</xdr:col>
      <xdr:colOff>1431473</xdr:colOff>
      <xdr:row>372</xdr:row>
      <xdr:rowOff>925286</xdr:rowOff>
    </xdr:to>
    <xdr:pic>
      <xdr:nvPicPr>
        <xdr:cNvPr id="627" name="Slika 626">
          <a:extLst>
            <a:ext uri="{FF2B5EF4-FFF2-40B4-BE49-F238E27FC236}">
              <a16:creationId xmlns:a16="http://schemas.microsoft.com/office/drawing/2014/main" id="{1CE801D0-DB60-4C39-B308-DF0DF16836E0}"/>
            </a:ext>
          </a:extLst>
        </xdr:cNvPr>
        <xdr:cNvPicPr>
          <a:picLocks noChangeAspect="1"/>
        </xdr:cNvPicPr>
      </xdr:nvPicPr>
      <xdr:blipFill>
        <a:blip xmlns:r="http://schemas.openxmlformats.org/officeDocument/2006/relationships" r:embed="rId344" cstate="screen">
          <a:extLst>
            <a:ext uri="{28A0092B-C50C-407E-A947-70E740481C1C}">
              <a14:useLocalDpi xmlns:a14="http://schemas.microsoft.com/office/drawing/2010/main"/>
            </a:ext>
          </a:extLst>
        </a:blip>
        <a:stretch>
          <a:fillRect/>
        </a:stretch>
      </xdr:blipFill>
      <xdr:spPr>
        <a:xfrm>
          <a:off x="936173" y="340592229"/>
          <a:ext cx="1387929" cy="925286"/>
        </a:xfrm>
        <a:prstGeom prst="rect">
          <a:avLst/>
        </a:prstGeom>
      </xdr:spPr>
    </xdr:pic>
    <xdr:clientData/>
  </xdr:twoCellAnchor>
  <xdr:twoCellAnchor>
    <xdr:from>
      <xdr:col>1</xdr:col>
      <xdr:colOff>239485</xdr:colOff>
      <xdr:row>374</xdr:row>
      <xdr:rowOff>152401</xdr:rowOff>
    </xdr:from>
    <xdr:to>
      <xdr:col>2</xdr:col>
      <xdr:colOff>1548169</xdr:colOff>
      <xdr:row>374</xdr:row>
      <xdr:rowOff>805544</xdr:rowOff>
    </xdr:to>
    <xdr:pic>
      <xdr:nvPicPr>
        <xdr:cNvPr id="629" name="Slika 628">
          <a:extLst>
            <a:ext uri="{FF2B5EF4-FFF2-40B4-BE49-F238E27FC236}">
              <a16:creationId xmlns:a16="http://schemas.microsoft.com/office/drawing/2014/main" id="{144D0F29-50E1-144F-ED17-9020400170A4}"/>
            </a:ext>
          </a:extLst>
        </xdr:cNvPr>
        <xdr:cNvPicPr>
          <a:picLocks noChangeAspect="1"/>
        </xdr:cNvPicPr>
      </xdr:nvPicPr>
      <xdr:blipFill rotWithShape="1">
        <a:blip xmlns:r="http://schemas.openxmlformats.org/officeDocument/2006/relationships" r:embed="rId345" cstate="screen">
          <a:extLst>
            <a:ext uri="{28A0092B-C50C-407E-A947-70E740481C1C}">
              <a14:useLocalDpi xmlns:a14="http://schemas.microsoft.com/office/drawing/2010/main"/>
            </a:ext>
          </a:extLst>
        </a:blip>
        <a:srcRect/>
        <a:stretch/>
      </xdr:blipFill>
      <xdr:spPr>
        <a:xfrm>
          <a:off x="859971" y="342616972"/>
          <a:ext cx="1580827" cy="653143"/>
        </a:xfrm>
        <a:prstGeom prst="rect">
          <a:avLst/>
        </a:prstGeom>
      </xdr:spPr>
    </xdr:pic>
    <xdr:clientData/>
  </xdr:twoCellAnchor>
  <xdr:twoCellAnchor>
    <xdr:from>
      <xdr:col>1</xdr:col>
      <xdr:colOff>239484</xdr:colOff>
      <xdr:row>375</xdr:row>
      <xdr:rowOff>152401</xdr:rowOff>
    </xdr:from>
    <xdr:to>
      <xdr:col>2</xdr:col>
      <xdr:colOff>1548168</xdr:colOff>
      <xdr:row>375</xdr:row>
      <xdr:rowOff>805544</xdr:rowOff>
    </xdr:to>
    <xdr:pic>
      <xdr:nvPicPr>
        <xdr:cNvPr id="630" name="Slika 629">
          <a:extLst>
            <a:ext uri="{FF2B5EF4-FFF2-40B4-BE49-F238E27FC236}">
              <a16:creationId xmlns:a16="http://schemas.microsoft.com/office/drawing/2014/main" id="{D22A8B72-0B79-4A81-80CC-324B9C37DFFE}"/>
            </a:ext>
          </a:extLst>
        </xdr:cNvPr>
        <xdr:cNvPicPr>
          <a:picLocks noChangeAspect="1"/>
        </xdr:cNvPicPr>
      </xdr:nvPicPr>
      <xdr:blipFill rotWithShape="1">
        <a:blip xmlns:r="http://schemas.openxmlformats.org/officeDocument/2006/relationships" r:embed="rId345" cstate="screen">
          <a:extLst>
            <a:ext uri="{28A0092B-C50C-407E-A947-70E740481C1C}">
              <a14:useLocalDpi xmlns:a14="http://schemas.microsoft.com/office/drawing/2010/main"/>
            </a:ext>
          </a:extLst>
        </a:blip>
        <a:srcRect/>
        <a:stretch/>
      </xdr:blipFill>
      <xdr:spPr>
        <a:xfrm>
          <a:off x="859970" y="343553144"/>
          <a:ext cx="1580827" cy="65314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580376</xdr:colOff>
      <xdr:row>1</xdr:row>
      <xdr:rowOff>239034</xdr:rowOff>
    </xdr:from>
    <xdr:to>
      <xdr:col>3</xdr:col>
      <xdr:colOff>192078</xdr:colOff>
      <xdr:row>4</xdr:row>
      <xdr:rowOff>135620</xdr:rowOff>
    </xdr:to>
    <xdr:pic>
      <xdr:nvPicPr>
        <xdr:cNvPr id="41" name="Slika 40">
          <a:extLst>
            <a:ext uri="{FF2B5EF4-FFF2-40B4-BE49-F238E27FC236}">
              <a16:creationId xmlns:a16="http://schemas.microsoft.com/office/drawing/2014/main" id="{589FFEFC-C84F-4046-B54D-EDCABC7C5AE4}"/>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rot="21149532">
          <a:off x="1690719" y="728891"/>
          <a:ext cx="1288102" cy="1152253"/>
        </a:xfrm>
        <a:prstGeom prst="rect">
          <a:avLst/>
        </a:prstGeom>
      </xdr:spPr>
    </xdr:pic>
    <xdr:clientData/>
  </xdr:twoCellAnchor>
  <xdr:twoCellAnchor editAs="oneCell">
    <xdr:from>
      <xdr:col>5</xdr:col>
      <xdr:colOff>486228</xdr:colOff>
      <xdr:row>0</xdr:row>
      <xdr:rowOff>130699</xdr:rowOff>
    </xdr:from>
    <xdr:to>
      <xdr:col>7</xdr:col>
      <xdr:colOff>1225632</xdr:colOff>
      <xdr:row>4</xdr:row>
      <xdr:rowOff>284662</xdr:rowOff>
    </xdr:to>
    <xdr:pic>
      <xdr:nvPicPr>
        <xdr:cNvPr id="320" name="Slika 319">
          <a:extLst>
            <a:ext uri="{FF2B5EF4-FFF2-40B4-BE49-F238E27FC236}">
              <a16:creationId xmlns:a16="http://schemas.microsoft.com/office/drawing/2014/main" id="{0383B913-2E86-B779-2568-8A6FABE23BEB}"/>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4024085" y="130699"/>
          <a:ext cx="2118261" cy="1895677"/>
        </a:xfrm>
        <a:prstGeom prst="rect">
          <a:avLst/>
        </a:prstGeom>
      </xdr:spPr>
    </xdr:pic>
    <xdr:clientData/>
  </xdr:twoCellAnchor>
  <xdr:twoCellAnchor>
    <xdr:from>
      <xdr:col>2</xdr:col>
      <xdr:colOff>186871</xdr:colOff>
      <xdr:row>12</xdr:row>
      <xdr:rowOff>59420</xdr:rowOff>
    </xdr:from>
    <xdr:to>
      <xdr:col>2</xdr:col>
      <xdr:colOff>1555750</xdr:colOff>
      <xdr:row>12</xdr:row>
      <xdr:rowOff>812284</xdr:rowOff>
    </xdr:to>
    <xdr:pic>
      <xdr:nvPicPr>
        <xdr:cNvPr id="2" name="Slika 2">
          <a:extLst>
            <a:ext uri="{FF2B5EF4-FFF2-40B4-BE49-F238E27FC236}">
              <a16:creationId xmlns:a16="http://schemas.microsoft.com/office/drawing/2014/main" id="{87CB044E-04FF-5A42-929F-666F62B4CC01}"/>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805996" y="8203295"/>
          <a:ext cx="1368879" cy="752864"/>
        </a:xfrm>
        <a:prstGeom prst="rect">
          <a:avLst/>
        </a:prstGeom>
      </xdr:spPr>
    </xdr:pic>
    <xdr:clientData/>
  </xdr:twoCellAnchor>
  <xdr:twoCellAnchor>
    <xdr:from>
      <xdr:col>2</xdr:col>
      <xdr:colOff>281670</xdr:colOff>
      <xdr:row>15</xdr:row>
      <xdr:rowOff>254909</xdr:rowOff>
    </xdr:from>
    <xdr:to>
      <xdr:col>2</xdr:col>
      <xdr:colOff>1254126</xdr:colOff>
      <xdr:row>15</xdr:row>
      <xdr:rowOff>822392</xdr:rowOff>
    </xdr:to>
    <xdr:pic>
      <xdr:nvPicPr>
        <xdr:cNvPr id="6" name="Slika 4">
          <a:extLst>
            <a:ext uri="{FF2B5EF4-FFF2-40B4-BE49-F238E27FC236}">
              <a16:creationId xmlns:a16="http://schemas.microsoft.com/office/drawing/2014/main" id="{2FE560B5-6BB9-9D40-92A3-5A3C674BBEAA}"/>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900795" y="10303784"/>
          <a:ext cx="972456" cy="567483"/>
        </a:xfrm>
        <a:prstGeom prst="rect">
          <a:avLst/>
        </a:prstGeom>
      </xdr:spPr>
    </xdr:pic>
    <xdr:clientData/>
  </xdr:twoCellAnchor>
  <xdr:twoCellAnchor>
    <xdr:from>
      <xdr:col>2</xdr:col>
      <xdr:colOff>254000</xdr:colOff>
      <xdr:row>8</xdr:row>
      <xdr:rowOff>95251</xdr:rowOff>
    </xdr:from>
    <xdr:to>
      <xdr:col>2</xdr:col>
      <xdr:colOff>1539875</xdr:colOff>
      <xdr:row>8</xdr:row>
      <xdr:rowOff>920750</xdr:rowOff>
    </xdr:to>
    <xdr:pic>
      <xdr:nvPicPr>
        <xdr:cNvPr id="4" name="Picture 3">
          <a:extLst>
            <a:ext uri="{FF2B5EF4-FFF2-40B4-BE49-F238E27FC236}">
              <a16:creationId xmlns:a16="http://schemas.microsoft.com/office/drawing/2014/main" id="{08E16970-A07E-7D6B-B7D0-B04978B9811F}"/>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873125" y="3476626"/>
          <a:ext cx="1285875" cy="825499"/>
        </a:xfrm>
        <a:prstGeom prst="rect">
          <a:avLst/>
        </a:prstGeom>
      </xdr:spPr>
    </xdr:pic>
    <xdr:clientData/>
  </xdr:twoCellAnchor>
  <xdr:twoCellAnchor>
    <xdr:from>
      <xdr:col>2</xdr:col>
      <xdr:colOff>190500</xdr:colOff>
      <xdr:row>17</xdr:row>
      <xdr:rowOff>31751</xdr:rowOff>
    </xdr:from>
    <xdr:to>
      <xdr:col>2</xdr:col>
      <xdr:colOff>1444625</xdr:colOff>
      <xdr:row>17</xdr:row>
      <xdr:rowOff>867639</xdr:rowOff>
    </xdr:to>
    <xdr:pic>
      <xdr:nvPicPr>
        <xdr:cNvPr id="8" name="Picture 7">
          <a:extLst>
            <a:ext uri="{FF2B5EF4-FFF2-40B4-BE49-F238E27FC236}">
              <a16:creationId xmlns:a16="http://schemas.microsoft.com/office/drawing/2014/main" id="{A2BF9AA8-11CE-666B-D329-EAE6EA65E206}"/>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809625" y="5508626"/>
          <a:ext cx="1254125" cy="835888"/>
        </a:xfrm>
        <a:prstGeom prst="rect">
          <a:avLst/>
        </a:prstGeom>
      </xdr:spPr>
    </xdr:pic>
    <xdr:clientData/>
  </xdr:twoCellAnchor>
  <xdr:twoCellAnchor>
    <xdr:from>
      <xdr:col>2</xdr:col>
      <xdr:colOff>317500</xdr:colOff>
      <xdr:row>19</xdr:row>
      <xdr:rowOff>47624</xdr:rowOff>
    </xdr:from>
    <xdr:to>
      <xdr:col>2</xdr:col>
      <xdr:colOff>1397000</xdr:colOff>
      <xdr:row>19</xdr:row>
      <xdr:rowOff>767083</xdr:rowOff>
    </xdr:to>
    <xdr:pic>
      <xdr:nvPicPr>
        <xdr:cNvPr id="9" name="Picture 8">
          <a:extLst>
            <a:ext uri="{FF2B5EF4-FFF2-40B4-BE49-F238E27FC236}">
              <a16:creationId xmlns:a16="http://schemas.microsoft.com/office/drawing/2014/main" id="{57BD30B3-8FBC-FBEE-1043-8CC1D6E6645A}"/>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936625" y="7429499"/>
          <a:ext cx="1079500" cy="719459"/>
        </a:xfrm>
        <a:prstGeom prst="rect">
          <a:avLst/>
        </a:prstGeom>
      </xdr:spPr>
    </xdr:pic>
    <xdr:clientData/>
  </xdr:twoCellAnchor>
  <xdr:twoCellAnchor>
    <xdr:from>
      <xdr:col>2</xdr:col>
      <xdr:colOff>333375</xdr:colOff>
      <xdr:row>9</xdr:row>
      <xdr:rowOff>79376</xdr:rowOff>
    </xdr:from>
    <xdr:to>
      <xdr:col>2</xdr:col>
      <xdr:colOff>1428750</xdr:colOff>
      <xdr:row>9</xdr:row>
      <xdr:rowOff>901406</xdr:rowOff>
    </xdr:to>
    <xdr:pic>
      <xdr:nvPicPr>
        <xdr:cNvPr id="11" name="Picture 10">
          <a:extLst>
            <a:ext uri="{FF2B5EF4-FFF2-40B4-BE49-F238E27FC236}">
              <a16:creationId xmlns:a16="http://schemas.microsoft.com/office/drawing/2014/main" id="{BD8C3B4D-8C0E-4CC1-BBA3-695AF77ADE86}"/>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952500" y="9366251"/>
          <a:ext cx="1095375" cy="822030"/>
        </a:xfrm>
        <a:prstGeom prst="rect">
          <a:avLst/>
        </a:prstGeom>
      </xdr:spPr>
    </xdr:pic>
    <xdr:clientData/>
  </xdr:twoCellAnchor>
  <xdr:twoCellAnchor editAs="oneCell">
    <xdr:from>
      <xdr:col>2</xdr:col>
      <xdr:colOff>222250</xdr:colOff>
      <xdr:row>18</xdr:row>
      <xdr:rowOff>79375</xdr:rowOff>
    </xdr:from>
    <xdr:to>
      <xdr:col>2</xdr:col>
      <xdr:colOff>1444625</xdr:colOff>
      <xdr:row>18</xdr:row>
      <xdr:rowOff>894578</xdr:rowOff>
    </xdr:to>
    <xdr:pic>
      <xdr:nvPicPr>
        <xdr:cNvPr id="12" name="Picture 11">
          <a:extLst>
            <a:ext uri="{FF2B5EF4-FFF2-40B4-BE49-F238E27FC236}">
              <a16:creationId xmlns:a16="http://schemas.microsoft.com/office/drawing/2014/main" id="{262FEBDE-80A6-5D6B-8130-0AE355788D8C}"/>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841375" y="11461750"/>
          <a:ext cx="1222375" cy="815203"/>
        </a:xfrm>
        <a:prstGeom prst="rect">
          <a:avLst/>
        </a:prstGeom>
      </xdr:spPr>
    </xdr:pic>
    <xdr:clientData/>
  </xdr:twoCellAnchor>
  <xdr:twoCellAnchor>
    <xdr:from>
      <xdr:col>2</xdr:col>
      <xdr:colOff>206375</xdr:colOff>
      <xdr:row>11</xdr:row>
      <xdr:rowOff>63500</xdr:rowOff>
    </xdr:from>
    <xdr:to>
      <xdr:col>2</xdr:col>
      <xdr:colOff>1460500</xdr:colOff>
      <xdr:row>11</xdr:row>
      <xdr:rowOff>899811</xdr:rowOff>
    </xdr:to>
    <xdr:pic>
      <xdr:nvPicPr>
        <xdr:cNvPr id="13" name="Picture 12">
          <a:extLst>
            <a:ext uri="{FF2B5EF4-FFF2-40B4-BE49-F238E27FC236}">
              <a16:creationId xmlns:a16="http://schemas.microsoft.com/office/drawing/2014/main" id="{BC17A21B-B999-A92B-E6AB-FB41A6FFAC42}"/>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825500" y="7254875"/>
          <a:ext cx="1254125" cy="836311"/>
        </a:xfrm>
        <a:prstGeom prst="rect">
          <a:avLst/>
        </a:prstGeom>
      </xdr:spPr>
    </xdr:pic>
    <xdr:clientData/>
  </xdr:twoCellAnchor>
  <xdr:twoCellAnchor editAs="oneCell">
    <xdr:from>
      <xdr:col>2</xdr:col>
      <xdr:colOff>206375</xdr:colOff>
      <xdr:row>20</xdr:row>
      <xdr:rowOff>63500</xdr:rowOff>
    </xdr:from>
    <xdr:to>
      <xdr:col>2</xdr:col>
      <xdr:colOff>1373494</xdr:colOff>
      <xdr:row>20</xdr:row>
      <xdr:rowOff>841375</xdr:rowOff>
    </xdr:to>
    <xdr:pic>
      <xdr:nvPicPr>
        <xdr:cNvPr id="14" name="Picture 13">
          <a:extLst>
            <a:ext uri="{FF2B5EF4-FFF2-40B4-BE49-F238E27FC236}">
              <a16:creationId xmlns:a16="http://schemas.microsoft.com/office/drawing/2014/main" id="{4FC9B311-1B93-69BC-9BC7-C192357000C2}"/>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825500" y="13350875"/>
          <a:ext cx="1167119" cy="777875"/>
        </a:xfrm>
        <a:prstGeom prst="rect">
          <a:avLst/>
        </a:prstGeom>
      </xdr:spPr>
    </xdr:pic>
    <xdr:clientData/>
  </xdr:twoCellAnchor>
  <xdr:twoCellAnchor>
    <xdr:from>
      <xdr:col>2</xdr:col>
      <xdr:colOff>238125</xdr:colOff>
      <xdr:row>16</xdr:row>
      <xdr:rowOff>63500</xdr:rowOff>
    </xdr:from>
    <xdr:to>
      <xdr:col>2</xdr:col>
      <xdr:colOff>1492250</xdr:colOff>
      <xdr:row>16</xdr:row>
      <xdr:rowOff>899387</xdr:rowOff>
    </xdr:to>
    <xdr:pic>
      <xdr:nvPicPr>
        <xdr:cNvPr id="15" name="Picture 14">
          <a:extLst>
            <a:ext uri="{FF2B5EF4-FFF2-40B4-BE49-F238E27FC236}">
              <a16:creationId xmlns:a16="http://schemas.microsoft.com/office/drawing/2014/main" id="{E44482B2-B9E9-8EE5-C426-41B9A7A6D52B}"/>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857250" y="12588875"/>
          <a:ext cx="1254125" cy="835887"/>
        </a:xfrm>
        <a:prstGeom prst="rect">
          <a:avLst/>
        </a:prstGeom>
      </xdr:spPr>
    </xdr:pic>
    <xdr:clientData/>
  </xdr:twoCellAnchor>
  <xdr:twoCellAnchor editAs="oneCell">
    <xdr:from>
      <xdr:col>2</xdr:col>
      <xdr:colOff>317500</xdr:colOff>
      <xdr:row>10</xdr:row>
      <xdr:rowOff>63500</xdr:rowOff>
    </xdr:from>
    <xdr:to>
      <xdr:col>2</xdr:col>
      <xdr:colOff>1397000</xdr:colOff>
      <xdr:row>10</xdr:row>
      <xdr:rowOff>783167</xdr:rowOff>
    </xdr:to>
    <xdr:pic>
      <xdr:nvPicPr>
        <xdr:cNvPr id="16" name="Picture 15">
          <a:extLst>
            <a:ext uri="{FF2B5EF4-FFF2-40B4-BE49-F238E27FC236}">
              <a16:creationId xmlns:a16="http://schemas.microsoft.com/office/drawing/2014/main" id="{EFFFBF55-8089-E6F5-481F-A98E2C747864}"/>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936625" y="5349875"/>
          <a:ext cx="1079500" cy="719667"/>
        </a:xfrm>
        <a:prstGeom prst="rect">
          <a:avLst/>
        </a:prstGeom>
      </xdr:spPr>
    </xdr:pic>
    <xdr:clientData/>
  </xdr:twoCellAnchor>
  <xdr:twoCellAnchor>
    <xdr:from>
      <xdr:col>2</xdr:col>
      <xdr:colOff>175986</xdr:colOff>
      <xdr:row>14</xdr:row>
      <xdr:rowOff>87054</xdr:rowOff>
    </xdr:from>
    <xdr:to>
      <xdr:col>2</xdr:col>
      <xdr:colOff>1539875</xdr:colOff>
      <xdr:row>14</xdr:row>
      <xdr:rowOff>853622</xdr:rowOff>
    </xdr:to>
    <xdr:pic>
      <xdr:nvPicPr>
        <xdr:cNvPr id="17" name="Slika 6">
          <a:extLst>
            <a:ext uri="{FF2B5EF4-FFF2-40B4-BE49-F238E27FC236}">
              <a16:creationId xmlns:a16="http://schemas.microsoft.com/office/drawing/2014/main" id="{3258F662-3AD1-C749-9831-4760F01538AF}"/>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795111" y="10135929"/>
          <a:ext cx="1363889" cy="766568"/>
        </a:xfrm>
        <a:prstGeom prst="rect">
          <a:avLst/>
        </a:prstGeom>
      </xdr:spPr>
    </xdr:pic>
    <xdr:clientData/>
  </xdr:twoCellAnchor>
  <xdr:twoCellAnchor editAs="oneCell">
    <xdr:from>
      <xdr:col>2</xdr:col>
      <xdr:colOff>238125</xdr:colOff>
      <xdr:row>21</xdr:row>
      <xdr:rowOff>111125</xdr:rowOff>
    </xdr:from>
    <xdr:to>
      <xdr:col>2</xdr:col>
      <xdr:colOff>1412875</xdr:colOff>
      <xdr:row>21</xdr:row>
      <xdr:rowOff>894292</xdr:rowOff>
    </xdr:to>
    <xdr:pic>
      <xdr:nvPicPr>
        <xdr:cNvPr id="5" name="Picture 4">
          <a:extLst>
            <a:ext uri="{FF2B5EF4-FFF2-40B4-BE49-F238E27FC236}">
              <a16:creationId xmlns:a16="http://schemas.microsoft.com/office/drawing/2014/main" id="{E0EC4990-5878-F235-0480-4FBA834F4337}"/>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857250" y="16827500"/>
          <a:ext cx="1174750" cy="783167"/>
        </a:xfrm>
        <a:prstGeom prst="rect">
          <a:avLst/>
        </a:prstGeom>
      </xdr:spPr>
    </xdr:pic>
    <xdr:clientData/>
  </xdr:twoCellAnchor>
  <xdr:twoCellAnchor>
    <xdr:from>
      <xdr:col>2</xdr:col>
      <xdr:colOff>259444</xdr:colOff>
      <xdr:row>13</xdr:row>
      <xdr:rowOff>10434</xdr:rowOff>
    </xdr:from>
    <xdr:to>
      <xdr:col>2</xdr:col>
      <xdr:colOff>1509267</xdr:colOff>
      <xdr:row>13</xdr:row>
      <xdr:rowOff>739776</xdr:rowOff>
    </xdr:to>
    <xdr:pic>
      <xdr:nvPicPr>
        <xdr:cNvPr id="3" name="Slika 4">
          <a:extLst>
            <a:ext uri="{FF2B5EF4-FFF2-40B4-BE49-F238E27FC236}">
              <a16:creationId xmlns:a16="http://schemas.microsoft.com/office/drawing/2014/main" id="{C960806D-1110-4F4F-9DAD-C45528513B6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878569" y="8154309"/>
          <a:ext cx="1249823" cy="72934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365125</xdr:colOff>
      <xdr:row>0</xdr:row>
      <xdr:rowOff>142875</xdr:rowOff>
    </xdr:from>
    <xdr:to>
      <xdr:col>5</xdr:col>
      <xdr:colOff>437779</xdr:colOff>
      <xdr:row>4</xdr:row>
      <xdr:rowOff>296838</xdr:rowOff>
    </xdr:to>
    <xdr:pic>
      <xdr:nvPicPr>
        <xdr:cNvPr id="29" name="Slika 319">
          <a:extLst>
            <a:ext uri="{FF2B5EF4-FFF2-40B4-BE49-F238E27FC236}">
              <a16:creationId xmlns:a16="http://schemas.microsoft.com/office/drawing/2014/main" id="{F670AD4F-6427-5946-8FD1-1105498A116D}"/>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2778125" y="142875"/>
          <a:ext cx="2120529" cy="1868463"/>
        </a:xfrm>
        <a:prstGeom prst="rect">
          <a:avLst/>
        </a:prstGeom>
      </xdr:spPr>
    </xdr:pic>
    <xdr:clientData/>
  </xdr:twoCellAnchor>
  <xdr:twoCellAnchor>
    <xdr:from>
      <xdr:col>2</xdr:col>
      <xdr:colOff>746125</xdr:colOff>
      <xdr:row>1</xdr:row>
      <xdr:rowOff>83840</xdr:rowOff>
    </xdr:from>
    <xdr:to>
      <xdr:col>3</xdr:col>
      <xdr:colOff>15875</xdr:colOff>
      <xdr:row>3</xdr:row>
      <xdr:rowOff>330682</xdr:rowOff>
    </xdr:to>
    <xdr:pic>
      <xdr:nvPicPr>
        <xdr:cNvPr id="30" name="Picture 29">
          <a:extLst>
            <a:ext uri="{FF2B5EF4-FFF2-40B4-BE49-F238E27FC236}">
              <a16:creationId xmlns:a16="http://schemas.microsoft.com/office/drawing/2014/main" id="{D4A64A0F-838B-BF4D-BF5E-238F2EC4E8A5}"/>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a:xfrm>
          <a:off x="1476375" y="560090"/>
          <a:ext cx="952500" cy="961217"/>
        </a:xfrm>
        <a:prstGeom prst="rect">
          <a:avLst/>
        </a:prstGeom>
      </xdr:spPr>
    </xdr:pic>
    <xdr:clientData/>
  </xdr:twoCellAnchor>
  <xdr:twoCellAnchor>
    <xdr:from>
      <xdr:col>2</xdr:col>
      <xdr:colOff>254000</xdr:colOff>
      <xdr:row>9</xdr:row>
      <xdr:rowOff>63501</xdr:rowOff>
    </xdr:from>
    <xdr:to>
      <xdr:col>2</xdr:col>
      <xdr:colOff>1539875</xdr:colOff>
      <xdr:row>9</xdr:row>
      <xdr:rowOff>920751</xdr:rowOff>
    </xdr:to>
    <xdr:pic>
      <xdr:nvPicPr>
        <xdr:cNvPr id="31" name="Picture 30">
          <a:extLst>
            <a:ext uri="{FF2B5EF4-FFF2-40B4-BE49-F238E27FC236}">
              <a16:creationId xmlns:a16="http://schemas.microsoft.com/office/drawing/2014/main" id="{06518DF0-D3DF-FE2D-E62F-7783F88F2D51}"/>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984250" y="4556126"/>
          <a:ext cx="1285875" cy="857250"/>
        </a:xfrm>
        <a:prstGeom prst="rect">
          <a:avLst/>
        </a:prstGeom>
      </xdr:spPr>
    </xdr:pic>
    <xdr:clientData/>
  </xdr:twoCellAnchor>
  <xdr:twoCellAnchor>
    <xdr:from>
      <xdr:col>2</xdr:col>
      <xdr:colOff>238126</xdr:colOff>
      <xdr:row>8</xdr:row>
      <xdr:rowOff>100541</xdr:rowOff>
    </xdr:from>
    <xdr:to>
      <xdr:col>2</xdr:col>
      <xdr:colOff>1397000</xdr:colOff>
      <xdr:row>8</xdr:row>
      <xdr:rowOff>873124</xdr:rowOff>
    </xdr:to>
    <xdr:pic>
      <xdr:nvPicPr>
        <xdr:cNvPr id="32" name="Picture 31">
          <a:extLst>
            <a:ext uri="{FF2B5EF4-FFF2-40B4-BE49-F238E27FC236}">
              <a16:creationId xmlns:a16="http://schemas.microsoft.com/office/drawing/2014/main" id="{7A3D9FA9-4F09-FBE2-CDEE-DF0D00CE2DAB}"/>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968376" y="3577166"/>
          <a:ext cx="1158874" cy="772583"/>
        </a:xfrm>
        <a:prstGeom prst="rect">
          <a:avLst/>
        </a:prstGeom>
      </xdr:spPr>
    </xdr:pic>
    <xdr:clientData/>
  </xdr:twoCellAnchor>
  <xdr:twoCellAnchor>
    <xdr:from>
      <xdr:col>2</xdr:col>
      <xdr:colOff>254000</xdr:colOff>
      <xdr:row>10</xdr:row>
      <xdr:rowOff>95250</xdr:rowOff>
    </xdr:from>
    <xdr:to>
      <xdr:col>2</xdr:col>
      <xdr:colOff>1476375</xdr:colOff>
      <xdr:row>10</xdr:row>
      <xdr:rowOff>910167</xdr:rowOff>
    </xdr:to>
    <xdr:pic>
      <xdr:nvPicPr>
        <xdr:cNvPr id="33" name="Picture 32">
          <a:extLst>
            <a:ext uri="{FF2B5EF4-FFF2-40B4-BE49-F238E27FC236}">
              <a16:creationId xmlns:a16="http://schemas.microsoft.com/office/drawing/2014/main" id="{D6791CEF-FA3D-A617-8206-4D9A55261F3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984250" y="5603875"/>
          <a:ext cx="1222375" cy="814917"/>
        </a:xfrm>
        <a:prstGeom prst="rect">
          <a:avLst/>
        </a:prstGeom>
      </xdr:spPr>
    </xdr:pic>
    <xdr:clientData/>
  </xdr:twoCellAnchor>
  <xdr:twoCellAnchor>
    <xdr:from>
      <xdr:col>2</xdr:col>
      <xdr:colOff>206375</xdr:colOff>
      <xdr:row>11</xdr:row>
      <xdr:rowOff>31750</xdr:rowOff>
    </xdr:from>
    <xdr:to>
      <xdr:col>2</xdr:col>
      <xdr:colOff>1412875</xdr:colOff>
      <xdr:row>11</xdr:row>
      <xdr:rowOff>936469</xdr:rowOff>
    </xdr:to>
    <xdr:pic>
      <xdr:nvPicPr>
        <xdr:cNvPr id="34" name="Picture 33">
          <a:extLst>
            <a:ext uri="{FF2B5EF4-FFF2-40B4-BE49-F238E27FC236}">
              <a16:creationId xmlns:a16="http://schemas.microsoft.com/office/drawing/2014/main" id="{2CC05B1A-92A6-017A-235F-47B30CB6F99A}"/>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936625" y="6556375"/>
          <a:ext cx="1206500" cy="904719"/>
        </a:xfrm>
        <a:prstGeom prst="rect">
          <a:avLst/>
        </a:prstGeom>
      </xdr:spPr>
    </xdr:pic>
    <xdr:clientData/>
  </xdr:twoCellAnchor>
  <xdr:twoCellAnchor editAs="oneCell">
    <xdr:from>
      <xdr:col>2</xdr:col>
      <xdr:colOff>206375</xdr:colOff>
      <xdr:row>12</xdr:row>
      <xdr:rowOff>63501</xdr:rowOff>
    </xdr:from>
    <xdr:to>
      <xdr:col>2</xdr:col>
      <xdr:colOff>1428750</xdr:colOff>
      <xdr:row>12</xdr:row>
      <xdr:rowOff>878417</xdr:rowOff>
    </xdr:to>
    <xdr:pic>
      <xdr:nvPicPr>
        <xdr:cNvPr id="35" name="Picture 34">
          <a:extLst>
            <a:ext uri="{FF2B5EF4-FFF2-40B4-BE49-F238E27FC236}">
              <a16:creationId xmlns:a16="http://schemas.microsoft.com/office/drawing/2014/main" id="{BD03A4A5-D1A0-BF22-31BD-A41B9A22E00C}"/>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936625" y="7604126"/>
          <a:ext cx="1222375" cy="814916"/>
        </a:xfrm>
        <a:prstGeom prst="rect">
          <a:avLst/>
        </a:prstGeom>
      </xdr:spPr>
    </xdr:pic>
    <xdr:clientData/>
  </xdr:twoCellAnchor>
  <xdr:twoCellAnchor editAs="oneCell">
    <xdr:from>
      <xdr:col>2</xdr:col>
      <xdr:colOff>301625</xdr:colOff>
      <xdr:row>13</xdr:row>
      <xdr:rowOff>63500</xdr:rowOff>
    </xdr:from>
    <xdr:to>
      <xdr:col>2</xdr:col>
      <xdr:colOff>1460500</xdr:colOff>
      <xdr:row>13</xdr:row>
      <xdr:rowOff>932656</xdr:rowOff>
    </xdr:to>
    <xdr:pic>
      <xdr:nvPicPr>
        <xdr:cNvPr id="36" name="Picture 35">
          <a:extLst>
            <a:ext uri="{FF2B5EF4-FFF2-40B4-BE49-F238E27FC236}">
              <a16:creationId xmlns:a16="http://schemas.microsoft.com/office/drawing/2014/main" id="{628D1992-F20E-2E4C-2A92-90EB3D6E038F}"/>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1031875" y="8620125"/>
          <a:ext cx="1158875" cy="869156"/>
        </a:xfrm>
        <a:prstGeom prst="rect">
          <a:avLst/>
        </a:prstGeom>
      </xdr:spPr>
    </xdr:pic>
    <xdr:clientData/>
  </xdr:twoCellAnchor>
  <xdr:twoCellAnchor editAs="oneCell">
    <xdr:from>
      <xdr:col>2</xdr:col>
      <xdr:colOff>174626</xdr:colOff>
      <xdr:row>14</xdr:row>
      <xdr:rowOff>63500</xdr:rowOff>
    </xdr:from>
    <xdr:to>
      <xdr:col>2</xdr:col>
      <xdr:colOff>1507736</xdr:colOff>
      <xdr:row>14</xdr:row>
      <xdr:rowOff>952500</xdr:rowOff>
    </xdr:to>
    <xdr:pic>
      <xdr:nvPicPr>
        <xdr:cNvPr id="37" name="Picture 36">
          <a:extLst>
            <a:ext uri="{FF2B5EF4-FFF2-40B4-BE49-F238E27FC236}">
              <a16:creationId xmlns:a16="http://schemas.microsoft.com/office/drawing/2014/main" id="{19A57FEF-68AD-CBB7-B16F-9DE71AD70BDB}"/>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904876" y="9636125"/>
          <a:ext cx="1333110" cy="889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theme="0" tint="-4.9989318521683403E-2"/>
  </sheetPr>
  <dimension ref="B2:Y51"/>
  <sheetViews>
    <sheetView showGridLines="0" showRowColHeaders="0" tabSelected="1" zoomScale="91" zoomScaleNormal="91" workbookViewId="0">
      <selection activeCell="E6" sqref="E6:I6"/>
    </sheetView>
  </sheetViews>
  <sheetFormatPr baseColWidth="10" defaultColWidth="11" defaultRowHeight="16" x14ac:dyDescent="0.2"/>
  <cols>
    <col min="1" max="1" width="2.5" customWidth="1"/>
    <col min="2" max="2" width="16.33203125" customWidth="1"/>
    <col min="3" max="3" width="13" customWidth="1"/>
    <col min="4" max="4" width="12.83203125" customWidth="1"/>
    <col min="5" max="5" width="13" customWidth="1"/>
    <col min="6" max="7" width="12.5" customWidth="1"/>
    <col min="8" max="9" width="11" customWidth="1"/>
    <col min="10" max="10" width="12.6640625" customWidth="1"/>
    <col min="11" max="11" width="11.5" customWidth="1"/>
    <col min="13" max="13" width="12" customWidth="1"/>
    <col min="16" max="16" width="11.33203125" customWidth="1"/>
  </cols>
  <sheetData>
    <row r="2" spans="2:13" x14ac:dyDescent="0.2">
      <c r="F2" s="53"/>
      <c r="G2" s="53"/>
      <c r="H2" s="53"/>
      <c r="I2" s="53" t="s">
        <v>1280</v>
      </c>
      <c r="J2" s="53"/>
    </row>
    <row r="3" spans="2:13" x14ac:dyDescent="0.2">
      <c r="F3" t="s">
        <v>25</v>
      </c>
      <c r="M3" s="53"/>
    </row>
    <row r="5" spans="2:13" x14ac:dyDescent="0.2">
      <c r="E5" s="52" t="s">
        <v>26</v>
      </c>
    </row>
    <row r="6" spans="2:13" ht="65.25" customHeight="1" x14ac:dyDescent="0.2">
      <c r="B6" s="8" t="s">
        <v>653</v>
      </c>
      <c r="E6" s="705"/>
      <c r="F6" s="705"/>
      <c r="G6" s="705"/>
      <c r="H6" s="705"/>
      <c r="I6" s="705"/>
      <c r="J6" s="320"/>
    </row>
    <row r="7" spans="2:13" ht="17.5" customHeight="1" x14ac:dyDescent="0.2">
      <c r="E7" s="52" t="s">
        <v>27</v>
      </c>
      <c r="I7" s="247"/>
      <c r="J7" s="247"/>
    </row>
    <row r="8" spans="2:13" x14ac:dyDescent="0.2">
      <c r="B8" s="53"/>
      <c r="E8" s="705"/>
      <c r="F8" s="705"/>
      <c r="G8" s="705"/>
      <c r="H8" s="705"/>
      <c r="I8" s="705"/>
      <c r="J8" s="320"/>
    </row>
    <row r="9" spans="2:13" x14ac:dyDescent="0.2">
      <c r="E9" s="705"/>
      <c r="F9" s="705"/>
      <c r="G9" s="705"/>
      <c r="H9" s="705"/>
      <c r="I9" s="705"/>
      <c r="J9" s="320"/>
    </row>
    <row r="10" spans="2:13" x14ac:dyDescent="0.2">
      <c r="E10" s="705"/>
      <c r="F10" s="705"/>
      <c r="G10" s="705"/>
      <c r="H10" s="705"/>
      <c r="I10" s="705"/>
      <c r="J10" s="320"/>
    </row>
    <row r="11" spans="2:13" x14ac:dyDescent="0.2">
      <c r="E11" s="705"/>
      <c r="F11" s="705"/>
      <c r="G11" s="705"/>
      <c r="H11" s="705"/>
      <c r="I11" s="705"/>
      <c r="J11" s="320"/>
    </row>
    <row r="12" spans="2:13" x14ac:dyDescent="0.2">
      <c r="B12" s="130" t="s">
        <v>20</v>
      </c>
      <c r="C12" s="243"/>
      <c r="D12" s="5" t="s">
        <v>21</v>
      </c>
    </row>
    <row r="14" spans="2:13" x14ac:dyDescent="0.2">
      <c r="I14" s="446"/>
      <c r="J14" s="247"/>
    </row>
    <row r="15" spans="2:13" x14ac:dyDescent="0.2">
      <c r="E15" s="4" t="s">
        <v>22</v>
      </c>
      <c r="F15" s="4" t="s">
        <v>107</v>
      </c>
      <c r="G15" s="707" t="s">
        <v>0</v>
      </c>
      <c r="H15" s="707"/>
      <c r="I15" s="447" t="s">
        <v>581</v>
      </c>
      <c r="J15" s="321"/>
      <c r="K15" s="247"/>
      <c r="L15" s="50"/>
    </row>
    <row r="16" spans="2:13" s="4" customFormat="1" ht="23.25" customHeight="1" x14ac:dyDescent="0.2">
      <c r="C16" s="131"/>
      <c r="D16" s="132" t="s">
        <v>563</v>
      </c>
      <c r="E16" s="131">
        <f>SUM('Simpl. all tex-DT PLYWOOD'!AA5+'(more) Simpl. Textures PLYWOOD'!O5+'Simpl. &amp; Wide boyz PLYWOOD'!P5)</f>
        <v>0</v>
      </c>
      <c r="F16" s="133">
        <f>SUM('Simpl. all tex-DT PLYWOOD'!L3+'(more) Simpl. Textures PLYWOOD'!L3+'Simpl. &amp; Wide boyz PLYWOOD'!N3)</f>
        <v>0</v>
      </c>
      <c r="G16" s="708">
        <f>SUM('Simpl. all tex-DT PLYWOOD'!L1+'(more) Simpl. Textures PLYWOOD'!L1+'Simpl. &amp; Wide boyz PLYWOOD'!N1)</f>
        <v>0</v>
      </c>
      <c r="H16" s="708"/>
      <c r="I16" s="448">
        <f>SUM('Simpl. all tex-DT PLYWOOD'!AC2+'(more) Simpl. Textures PLYWOOD'!Q2+'Simpl. &amp; Wide boyz PLYWOOD'!R1)</f>
        <v>0</v>
      </c>
      <c r="J16" s="308"/>
      <c r="K16" s="308"/>
    </row>
    <row r="17" spans="2:24" s="4" customFormat="1" ht="23.25" customHeight="1" x14ac:dyDescent="0.2">
      <c r="C17" s="131"/>
      <c r="D17" s="132" t="s">
        <v>1199</v>
      </c>
      <c r="E17" s="131">
        <f>'Simpl. GRP'!Y6</f>
        <v>0</v>
      </c>
      <c r="F17" s="133">
        <f>'Simpl. GRP'!J3</f>
        <v>0</v>
      </c>
      <c r="G17" s="711">
        <f>'Simpl. GRP'!J1</f>
        <v>0</v>
      </c>
      <c r="H17" s="711"/>
      <c r="I17" s="513">
        <f>'Simpl. GRP'!AA2</f>
        <v>0</v>
      </c>
      <c r="J17" s="308"/>
      <c r="K17" s="308"/>
    </row>
    <row r="18" spans="2:24" s="4" customFormat="1" ht="23.25" customHeight="1" x14ac:dyDescent="0.2">
      <c r="C18" s="131"/>
      <c r="D18" s="132" t="s">
        <v>1271</v>
      </c>
      <c r="E18" s="131">
        <f>'Simpl.&amp; Wide boyz PU'!U5</f>
        <v>0</v>
      </c>
      <c r="F18" s="133">
        <f>'Simpl.&amp; Wide boyz PU'!J3</f>
        <v>0</v>
      </c>
      <c r="G18" s="708">
        <f>'Simpl.&amp; Wide boyz PU'!J1</f>
        <v>0</v>
      </c>
      <c r="H18" s="708"/>
      <c r="I18" s="513">
        <f>'Simpl.&amp; Wide boyz PU'!W2</f>
        <v>0</v>
      </c>
      <c r="J18" s="308"/>
      <c r="K18" s="308"/>
    </row>
    <row r="19" spans="2:24" s="4" customFormat="1" ht="23.25" customHeight="1" x14ac:dyDescent="0.2">
      <c r="D19" s="6" t="s">
        <v>23</v>
      </c>
      <c r="E19" s="4">
        <f>SUM(E16:E18)</f>
        <v>0</v>
      </c>
      <c r="F19" s="61">
        <f>SUM(F16:F18)</f>
        <v>0</v>
      </c>
      <c r="G19" s="709">
        <f>SUM(G16:H18)</f>
        <v>0</v>
      </c>
      <c r="H19" s="709"/>
      <c r="I19" s="514">
        <f>SUM(I16:I18)</f>
        <v>0</v>
      </c>
      <c r="J19" s="308"/>
      <c r="K19" s="309"/>
    </row>
    <row r="20" spans="2:24" s="4" customFormat="1" ht="23.25" customHeight="1" x14ac:dyDescent="0.2">
      <c r="D20" s="6" t="str">
        <f>"DISCOUNT "&amp;C12&amp;" %"</f>
        <v>DISCOUNT  %</v>
      </c>
      <c r="G20" s="710">
        <f>SUM(G19:H19)*C12/100</f>
        <v>0</v>
      </c>
      <c r="H20" s="710"/>
      <c r="I20" s="449"/>
      <c r="J20" s="309"/>
      <c r="K20" s="309"/>
    </row>
    <row r="21" spans="2:24" s="4" customFormat="1" ht="23.25" customHeight="1" x14ac:dyDescent="0.2">
      <c r="C21" s="244"/>
      <c r="D21" s="307" t="s">
        <v>580</v>
      </c>
      <c r="E21" s="245"/>
      <c r="F21" s="245"/>
      <c r="G21" s="706">
        <f>G19-G20</f>
        <v>0</v>
      </c>
      <c r="H21" s="706"/>
      <c r="I21" s="310"/>
      <c r="J21" s="208"/>
      <c r="K21" s="80"/>
      <c r="L21" s="80"/>
    </row>
    <row r="22" spans="2:24" s="4" customFormat="1" ht="23.25" customHeight="1" x14ac:dyDescent="0.2">
      <c r="C22" s="80"/>
      <c r="D22" s="80"/>
      <c r="E22" s="80"/>
      <c r="F22" s="80"/>
      <c r="G22" s="80"/>
      <c r="H22" s="208"/>
      <c r="I22" s="208"/>
      <c r="J22" s="208"/>
      <c r="K22" s="80"/>
      <c r="L22" s="80"/>
    </row>
    <row r="23" spans="2:24" s="4" customFormat="1" ht="23.25" customHeight="1" x14ac:dyDescent="0.2">
      <c r="C23" s="80"/>
      <c r="D23" s="80"/>
      <c r="E23" s="80"/>
      <c r="F23" s="80"/>
      <c r="G23" s="80"/>
      <c r="H23" s="208"/>
      <c r="I23" s="208"/>
      <c r="J23" s="208"/>
      <c r="K23" s="80"/>
      <c r="L23" s="80"/>
    </row>
    <row r="24" spans="2:24" s="4" customFormat="1" ht="29" customHeight="1" x14ac:dyDescent="0.2">
      <c r="B24" s="704" t="s">
        <v>564</v>
      </c>
      <c r="C24" s="277" t="str">
        <f>'Simpl. GRP'!K7</f>
        <v>BLACK
RAL 9005</v>
      </c>
      <c r="D24" s="131" t="str">
        <f>'Simpl. GRP'!L7</f>
        <v>WHITE</v>
      </c>
      <c r="E24" s="278" t="str">
        <f>'Simpl. GRP'!M7</f>
        <v xml:space="preserve">RED          
RAL 3000 </v>
      </c>
      <c r="F24" s="279" t="str">
        <f>'Simpl. GRP'!N7</f>
        <v xml:space="preserve">YELLOW   
RAL 1018 </v>
      </c>
      <c r="G24" s="280" t="str">
        <f>'Simpl. GRP'!O7</f>
        <v>BLUE         
RAL 5015</v>
      </c>
      <c r="H24" s="281" t="str">
        <f>'Simpl. GRP'!P7</f>
        <v>BRIGHT
GREEN    
RAL 6018</v>
      </c>
      <c r="I24" s="322" t="str">
        <f>'Simpl. GRP'!Q7</f>
        <v>PURE GREEN
RAL 6037</v>
      </c>
      <c r="J24" s="282" t="str">
        <f>'Simpl. GRP'!R7</f>
        <v>APRICOT
ORANGE 
RAL 1033</v>
      </c>
      <c r="K24" s="636" t="str">
        <f>'Simpl. GRP'!S7</f>
        <v>DEEP ORANGE          RAL 2011</v>
      </c>
      <c r="L24" s="283" t="str">
        <f>'Simpl. GRP'!T7</f>
        <v>PINK         
RAL 4003</v>
      </c>
      <c r="M24" s="284" t="str">
        <f>'Simpl. GRP'!U7</f>
        <v>GREY       
RAL 7001</v>
      </c>
      <c r="N24" s="285" t="str">
        <f>'Simpl. GRP'!V7</f>
        <v>PURPLE      S4050-R60B/M</v>
      </c>
      <c r="O24" s="286" t="str">
        <f>'Simpl. GRP'!W7</f>
        <v>MINT   
RAL6027</v>
      </c>
      <c r="P24" s="287" t="str">
        <f>'Simpl. GRP'!X7</f>
        <v>DEEP ROSE RAL4008</v>
      </c>
      <c r="Q24" s="392" t="s">
        <v>625</v>
      </c>
      <c r="R24" s="635" t="str">
        <f>'Simpl.&amp; Wide boyz PU'!T6</f>
        <v>BROWN
RAL 8003</v>
      </c>
      <c r="S24" s="295"/>
      <c r="T24" s="295"/>
      <c r="U24" s="295"/>
      <c r="V24" s="295"/>
      <c r="W24" s="296"/>
      <c r="X24" s="297"/>
    </row>
    <row r="25" spans="2:24" s="4" customFormat="1" ht="15.5" customHeight="1" x14ac:dyDescent="0.2">
      <c r="B25" s="703"/>
      <c r="C25" s="288">
        <f>'Simpl. all tex-DT PLYWOOD'!M5+'(more) Simpl. Textures PLYWOOD'!N5+'Simpl. &amp; Wide boyz PLYWOOD'!O5+'Simpl. GRP'!K6+'Simpl.&amp; Wide boyz PU'!K5</f>
        <v>0</v>
      </c>
      <c r="D25" s="288">
        <f>'Simpl. all tex-DT PLYWOOD'!N5+'Simpl. GRP'!L6+'Simpl.&amp; Wide boyz PU'!L5</f>
        <v>0</v>
      </c>
      <c r="E25" s="288">
        <f>'Simpl. all tex-DT PLYWOOD'!O5+'Simpl. GRP'!M6+'Simpl.&amp; Wide boyz PU'!M5</f>
        <v>0</v>
      </c>
      <c r="F25" s="288">
        <f>'Simpl. all tex-DT PLYWOOD'!P5+'Simpl. GRP'!N6+'Simpl.&amp; Wide boyz PU'!N5</f>
        <v>0</v>
      </c>
      <c r="G25" s="288">
        <f>'Simpl. all tex-DT PLYWOOD'!Q5+'Simpl. GRP'!O6+'Simpl.&amp; Wide boyz PU'!O5</f>
        <v>0</v>
      </c>
      <c r="H25" s="288">
        <f>'Simpl. all tex-DT PLYWOOD'!R5+'Simpl. GRP'!P6+'Simpl.&amp; Wide boyz PU'!P5</f>
        <v>0</v>
      </c>
      <c r="I25" s="288">
        <f>'Simpl. all tex-DT PLYWOOD'!S5+'Simpl. GRP'!Q6</f>
        <v>0</v>
      </c>
      <c r="J25" s="288">
        <f>'Simpl. all tex-DT PLYWOOD'!T5+'Simpl. GRP'!R6</f>
        <v>0</v>
      </c>
      <c r="K25" s="288">
        <f>'Simpl. all tex-DT PLYWOOD'!U5+'Simpl. GRP'!S6</f>
        <v>0</v>
      </c>
      <c r="L25" s="288">
        <f>'Simpl. all tex-DT PLYWOOD'!V5+'Simpl. GRP'!T6+'Simpl.&amp; Wide boyz PU'!Q5</f>
        <v>0</v>
      </c>
      <c r="M25" s="288">
        <f>'Simpl. all tex-DT PLYWOOD'!W5+'Simpl. GRP'!U6</f>
        <v>0</v>
      </c>
      <c r="N25" s="288">
        <f>'Simpl. all tex-DT PLYWOOD'!X5+'Simpl. GRP'!V6+'Simpl.&amp; Wide boyz PU'!R5</f>
        <v>0</v>
      </c>
      <c r="O25" s="288">
        <f>'Simpl. all tex-DT PLYWOOD'!Y5+'Simpl. GRP'!W6+'Simpl.&amp; Wide boyz PU'!S5</f>
        <v>0</v>
      </c>
      <c r="P25" s="288">
        <f>'Simpl. all tex-DT PLYWOOD'!Z5+'Simpl. GRP'!X6</f>
        <v>0</v>
      </c>
      <c r="Q25" s="384">
        <f>'(more) Simpl. Textures PLYWOOD'!M5</f>
        <v>0</v>
      </c>
      <c r="R25" s="384">
        <f>'Simpl.&amp; Wide boyz PU'!T5</f>
        <v>0</v>
      </c>
      <c r="S25" s="81"/>
      <c r="T25" s="81"/>
      <c r="U25" s="81"/>
      <c r="V25" s="81"/>
      <c r="W25" s="81"/>
      <c r="X25" s="81"/>
    </row>
    <row r="26" spans="2:24" s="4" customFormat="1" ht="15.75" customHeight="1" x14ac:dyDescent="0.2">
      <c r="B26" s="131"/>
    </row>
    <row r="27" spans="2:24" s="4" customFormat="1" ht="15.5" customHeight="1" x14ac:dyDescent="0.2">
      <c r="B27" s="702" t="s">
        <v>565</v>
      </c>
      <c r="C27" s="102" t="s">
        <v>566</v>
      </c>
      <c r="D27" s="54" t="s">
        <v>567</v>
      </c>
      <c r="E27" s="4" t="s">
        <v>650</v>
      </c>
      <c r="F27" s="4" t="s">
        <v>624</v>
      </c>
      <c r="G27" s="4" t="s">
        <v>652</v>
      </c>
      <c r="H27" s="4" t="s">
        <v>1267</v>
      </c>
    </row>
    <row r="28" spans="2:24" s="4" customFormat="1" ht="15.5" customHeight="1" x14ac:dyDescent="0.2">
      <c r="B28" s="702"/>
      <c r="C28" s="289">
        <f>'Simpl. all tex-DT PLYWOOD'!BP5+'Simpl. GRP'!BN6+'Simpl.&amp; Wide boyz PU'!BE5</f>
        <v>0</v>
      </c>
      <c r="D28" s="289">
        <f>'Simpl. all tex-DT PLYWOOD'!BQ5+'Simpl. GRP'!BO6</f>
        <v>0</v>
      </c>
      <c r="E28" s="289">
        <f>'(more) Simpl. Textures PLYWOOD'!AQ5+'Simpl. &amp; Wide boyz PLYWOOD'!AT5</f>
        <v>0</v>
      </c>
      <c r="F28" s="289">
        <f>'(more) Simpl. Textures PLYWOOD'!AR5</f>
        <v>0</v>
      </c>
      <c r="G28" s="289">
        <f>'(more) Simpl. Textures PLYWOOD'!AS5</f>
        <v>0</v>
      </c>
      <c r="H28" s="289">
        <f>'Simpl.&amp; Wide boyz PU'!BG5</f>
        <v>0</v>
      </c>
    </row>
    <row r="29" spans="2:24" s="4" customFormat="1" ht="15.5" customHeight="1" x14ac:dyDescent="0.2">
      <c r="B29" s="131"/>
    </row>
    <row r="30" spans="2:24" s="4" customFormat="1" ht="15.5" customHeight="1" x14ac:dyDescent="0.2">
      <c r="B30" s="701" t="s">
        <v>1268</v>
      </c>
      <c r="C30" s="102" t="s">
        <v>568</v>
      </c>
      <c r="D30" s="54" t="s">
        <v>172</v>
      </c>
      <c r="E30" s="54" t="s">
        <v>108</v>
      </c>
      <c r="F30" s="54" t="s">
        <v>109</v>
      </c>
      <c r="G30" s="54" t="s">
        <v>110</v>
      </c>
      <c r="H30" s="54" t="s">
        <v>111</v>
      </c>
      <c r="I30" s="54" t="s">
        <v>112</v>
      </c>
      <c r="J30" s="54" t="s">
        <v>113</v>
      </c>
      <c r="K30" s="54" t="s">
        <v>569</v>
      </c>
    </row>
    <row r="31" spans="2:24" s="4" customFormat="1" ht="15.5" customHeight="1" x14ac:dyDescent="0.2">
      <c r="B31" s="701"/>
      <c r="C31" s="289">
        <f>'Simpl. all tex-DT PLYWOOD'!BF5+'(more) Simpl. Textures PLYWOOD'!AG5+'Simpl. &amp; Wide boyz PLYWOOD'!AH5+'Simpl. GRP'!BD6</f>
        <v>0</v>
      </c>
      <c r="D31" s="289">
        <f>'Simpl. all tex-DT PLYWOOD'!BG5+'(more) Simpl. Textures PLYWOOD'!AH5+'Simpl. &amp; Wide boyz PLYWOOD'!AI5+'Simpl. GRP'!BE6</f>
        <v>0</v>
      </c>
      <c r="E31" s="289">
        <f>'Simpl. all tex-DT PLYWOOD'!BH5+'(more) Simpl. Textures PLYWOOD'!AI5+'Simpl. &amp; Wide boyz PLYWOOD'!AJ5+'Simpl. GRP'!BF6</f>
        <v>0</v>
      </c>
      <c r="F31" s="289">
        <f>'Simpl. all tex-DT PLYWOOD'!BI5+'(more) Simpl. Textures PLYWOOD'!AJ5+'Simpl. &amp; Wide boyz PLYWOOD'!AK5+'Simpl. GRP'!BG6</f>
        <v>0</v>
      </c>
      <c r="G31" s="289">
        <f>'Simpl. all tex-DT PLYWOOD'!BJ5+'(more) Simpl. Textures PLYWOOD'!AK5+'Simpl. &amp; Wide boyz PLYWOOD'!AL5+'Simpl. GRP'!BH6</f>
        <v>0</v>
      </c>
      <c r="H31" s="289">
        <f>'Simpl. all tex-DT PLYWOOD'!BK5+'(more) Simpl. Textures PLYWOOD'!AL5+'Simpl. &amp; Wide boyz PLYWOOD'!AM5+'Simpl. GRP'!BI6</f>
        <v>0</v>
      </c>
      <c r="I31" s="289">
        <f>'Simpl. all tex-DT PLYWOOD'!BL5+'(more) Simpl. Textures PLYWOOD'!AM5+'Simpl. &amp; Wide boyz PLYWOOD'!AN5+'Simpl. GRP'!BJ6</f>
        <v>0</v>
      </c>
      <c r="J31" s="289">
        <f>'Simpl. all tex-DT PLYWOOD'!BM5+'(more) Simpl. Textures PLYWOOD'!AN5+'Simpl. &amp; Wide boyz PLYWOOD'!AO5+'Simpl. GRP'!BK6</f>
        <v>0</v>
      </c>
      <c r="K31" s="289">
        <f>'Simpl. all tex-DT PLYWOOD'!BN5+'(more) Simpl. Textures PLYWOOD'!AO5+'Simpl. &amp; Wide boyz PLYWOOD'!AP5+'Simpl. GRP'!BL6</f>
        <v>0</v>
      </c>
      <c r="L31" s="292"/>
    </row>
    <row r="32" spans="2:24" s="4" customFormat="1" ht="15.5" customHeight="1" x14ac:dyDescent="0.2">
      <c r="B32" s="530"/>
      <c r="C32" s="102"/>
      <c r="D32" s="54"/>
      <c r="E32" s="54"/>
      <c r="F32" s="54"/>
      <c r="G32" s="54"/>
      <c r="H32" s="54"/>
      <c r="I32" s="54"/>
      <c r="J32" s="54"/>
      <c r="K32" s="54"/>
    </row>
    <row r="33" spans="2:25" s="4" customFormat="1" ht="15.5" customHeight="1" x14ac:dyDescent="0.2">
      <c r="B33" s="701" t="s">
        <v>1269</v>
      </c>
      <c r="C33" s="102" t="s">
        <v>568</v>
      </c>
      <c r="D33" s="54" t="s">
        <v>172</v>
      </c>
      <c r="E33" s="54" t="s">
        <v>108</v>
      </c>
      <c r="F33" s="54" t="s">
        <v>109</v>
      </c>
      <c r="G33" s="54" t="s">
        <v>110</v>
      </c>
      <c r="H33" s="54" t="s">
        <v>111</v>
      </c>
      <c r="I33" s="54" t="s">
        <v>112</v>
      </c>
      <c r="J33" s="54" t="s">
        <v>113</v>
      </c>
      <c r="K33" s="54" t="s">
        <v>569</v>
      </c>
    </row>
    <row r="34" spans="2:25" s="4" customFormat="1" ht="15.5" customHeight="1" x14ac:dyDescent="0.2">
      <c r="B34" s="701"/>
      <c r="C34" s="289">
        <f>'Simpl.&amp; Wide boyz PU'!AU5</f>
        <v>0</v>
      </c>
      <c r="D34" s="289">
        <f>'Simpl.&amp; Wide boyz PU'!AV5</f>
        <v>0</v>
      </c>
      <c r="E34" s="289">
        <f>'Simpl.&amp; Wide boyz PU'!AW5</f>
        <v>0</v>
      </c>
      <c r="F34" s="289">
        <f>'Simpl.&amp; Wide boyz PU'!AX5</f>
        <v>0</v>
      </c>
      <c r="G34" s="289">
        <f>'Simpl.&amp; Wide boyz PU'!AY5</f>
        <v>0</v>
      </c>
      <c r="H34" s="289">
        <f>'Simpl.&amp; Wide boyz PU'!AZ5</f>
        <v>0</v>
      </c>
      <c r="I34" s="289">
        <f>'Simpl.&amp; Wide boyz PU'!BA5</f>
        <v>0</v>
      </c>
      <c r="J34" s="289">
        <f>'Simpl.&amp; Wide boyz PU'!BB5</f>
        <v>0</v>
      </c>
      <c r="K34" s="289">
        <f>'Simpl.&amp; Wide boyz PU'!BC5</f>
        <v>0</v>
      </c>
      <c r="L34" s="292"/>
    </row>
    <row r="35" spans="2:25" s="4" customFormat="1" ht="15.5" customHeight="1" x14ac:dyDescent="0.2"/>
    <row r="36" spans="2:25" ht="15.5" customHeight="1" x14ac:dyDescent="0.2">
      <c r="B36" s="701" t="s">
        <v>570</v>
      </c>
      <c r="C36" s="54" t="s">
        <v>160</v>
      </c>
      <c r="D36" s="54" t="s">
        <v>335</v>
      </c>
      <c r="E36" s="54" t="s">
        <v>159</v>
      </c>
      <c r="F36" s="54" t="s">
        <v>338</v>
      </c>
      <c r="G36" s="54" t="s">
        <v>157</v>
      </c>
      <c r="H36" s="290" t="s">
        <v>156</v>
      </c>
      <c r="I36" s="291" t="s">
        <v>1144</v>
      </c>
      <c r="J36" s="291" t="s">
        <v>333</v>
      </c>
      <c r="K36" s="291" t="s">
        <v>337</v>
      </c>
      <c r="L36" s="291" t="s">
        <v>158</v>
      </c>
      <c r="M36" s="290" t="s">
        <v>339</v>
      </c>
      <c r="N36" s="290" t="s">
        <v>336</v>
      </c>
      <c r="O36" s="290" t="s">
        <v>340</v>
      </c>
      <c r="P36" s="290" t="s">
        <v>1270</v>
      </c>
      <c r="Q36" s="4" t="s">
        <v>1145</v>
      </c>
      <c r="R36" s="305" t="s">
        <v>334</v>
      </c>
      <c r="S36" s="54" t="s">
        <v>569</v>
      </c>
      <c r="T36" s="4"/>
      <c r="U36" s="4"/>
    </row>
    <row r="37" spans="2:25" ht="15.5" customHeight="1" x14ac:dyDescent="0.2">
      <c r="B37" s="701"/>
      <c r="C37" s="289">
        <f>'Simpl. all tex-DT PLYWOOD'!BV5+'(more) Simpl. Textures PLYWOOD'!AX5+'Simpl. &amp; Wide boyz PLYWOOD'!AY5+'Simpl. GRP'!BT6+'Simpl.&amp; Wide boyz PU'!BL5</f>
        <v>0</v>
      </c>
      <c r="D37" s="289">
        <f>'Simpl. all tex-DT PLYWOOD'!BW5+'(more) Simpl. Textures PLYWOOD'!AY5+'Simpl. &amp; Wide boyz PLYWOOD'!AZ5+'Simpl. GRP'!BU6+'Simpl.&amp; Wide boyz PU'!BM5</f>
        <v>0</v>
      </c>
      <c r="E37" s="289">
        <f>'Simpl. all tex-DT PLYWOOD'!BX5+'(more) Simpl. Textures PLYWOOD'!AZ5+'Simpl. &amp; Wide boyz PLYWOOD'!BA5+'Simpl. GRP'!BV6</f>
        <v>0</v>
      </c>
      <c r="F37" s="289">
        <f>'Simpl. all tex-DT PLYWOOD'!BZ5+'(more) Simpl. Textures PLYWOOD'!BB5+'Simpl. &amp; Wide boyz PLYWOOD'!BC5+'Simpl. GRP'!BX6</f>
        <v>0</v>
      </c>
      <c r="G37" s="289">
        <f>'Simpl. all tex-DT PLYWOOD'!CB5+'(more) Simpl. Textures PLYWOOD'!BD5+'Simpl. &amp; Wide boyz PLYWOOD'!BE5+'Simpl. GRP'!BZ6</f>
        <v>0</v>
      </c>
      <c r="H37" s="289">
        <f>'Simpl. all tex-DT PLYWOOD'!CE5+'(more) Simpl. Textures PLYWOOD'!BG5+'Simpl. &amp; Wide boyz PLYWOOD'!BH5+'Simpl. GRP'!CC6</f>
        <v>0</v>
      </c>
      <c r="I37" s="289">
        <f>'Simpl. all tex-DT PLYWOOD'!CF5+'(more) Simpl. Textures PLYWOOD'!BH5+'Simpl. &amp; Wide boyz PLYWOOD'!BI5</f>
        <v>0</v>
      </c>
      <c r="J37" s="289">
        <f>'Simpl. all tex-DT PLYWOOD'!CG5+'(more) Simpl. Textures PLYWOOD'!BI5+'Simpl. &amp; Wide boyz PLYWOOD'!BJ5+'Simpl. GRP'!CE6</f>
        <v>0</v>
      </c>
      <c r="K37" s="289">
        <f>'Simpl. all tex-DT PLYWOOD'!CH5+'(more) Simpl. Textures PLYWOOD'!BJ5+'Simpl. &amp; Wide boyz PLYWOOD'!BK5</f>
        <v>0</v>
      </c>
      <c r="L37" s="289">
        <f>'Simpl. all tex-DT PLYWOOD'!CI5+'(more) Simpl. Textures PLYWOOD'!BK5+'Simpl. &amp; Wide boyz PLYWOOD'!BL5+'Simpl. GRP'!CG6</f>
        <v>0</v>
      </c>
      <c r="M37" s="289">
        <f>'Simpl. all tex-DT PLYWOOD'!CJ5+'(more) Simpl. Textures PLYWOOD'!BL5+'Simpl. &amp; Wide boyz PLYWOOD'!BM5</f>
        <v>0</v>
      </c>
      <c r="N37" s="289">
        <f>'Simpl. all tex-DT PLYWOOD'!CK5+'(more) Simpl. Textures PLYWOOD'!BM5+'Simpl. &amp; Wide boyz PLYWOOD'!BN5</f>
        <v>0</v>
      </c>
      <c r="O37" s="289">
        <f>'Simpl. all tex-DT PLYWOOD'!CL5+'(more) Simpl. Textures PLYWOOD'!BN5+'Simpl. &amp; Wide boyz PLYWOOD'!BO5</f>
        <v>0</v>
      </c>
      <c r="P37" s="289">
        <f>'Simpl.&amp; Wide boyz PU'!BJ5</f>
        <v>0</v>
      </c>
      <c r="Q37" s="289">
        <f>'Simpl. &amp; Wide boyz PLYWOOD'!BQ5</f>
        <v>0</v>
      </c>
      <c r="R37" s="384">
        <f>'Simpl. GRP'!BQ6+'Simpl.&amp; Wide boyz PU'!BI5</f>
        <v>0</v>
      </c>
      <c r="S37" s="289">
        <f>'Simpl. all tex-DT PLYWOOD'!CM5+'(more) Simpl. Textures PLYWOOD'!BO5+'Simpl. &amp; Wide boyz PLYWOOD'!BP5+'Simpl. GRP'!CH6</f>
        <v>0</v>
      </c>
      <c r="T37" s="4"/>
      <c r="U37" s="4"/>
    </row>
    <row r="38" spans="2:25" ht="15.5" customHeight="1" x14ac:dyDescent="0.2">
      <c r="B38" s="131"/>
      <c r="C38" s="4"/>
      <c r="D38" s="4"/>
      <c r="E38" s="4"/>
      <c r="F38" s="4"/>
      <c r="G38" s="4"/>
      <c r="H38" s="4"/>
      <c r="I38" s="4"/>
      <c r="J38" s="4"/>
      <c r="K38" s="4"/>
      <c r="L38" s="4"/>
      <c r="M38" s="4"/>
      <c r="N38" s="4"/>
      <c r="O38" s="4"/>
      <c r="P38" s="4"/>
      <c r="Q38" s="4"/>
      <c r="R38" s="4"/>
      <c r="S38" s="4"/>
      <c r="T38" s="4"/>
      <c r="U38" s="4"/>
      <c r="V38" s="4"/>
      <c r="W38" s="4"/>
      <c r="X38" s="4"/>
      <c r="Y38" s="4"/>
    </row>
    <row r="39" spans="2:25" ht="15.5" customHeight="1" x14ac:dyDescent="0.2">
      <c r="B39" s="702" t="s">
        <v>578</v>
      </c>
      <c r="C39" s="312" t="s">
        <v>186</v>
      </c>
      <c r="D39" s="293" t="s">
        <v>187</v>
      </c>
      <c r="E39" s="195" t="s">
        <v>1200</v>
      </c>
      <c r="F39" s="195"/>
      <c r="G39" s="195"/>
      <c r="H39" s="195"/>
      <c r="I39" s="195"/>
      <c r="J39" s="195"/>
      <c r="K39" s="4"/>
      <c r="L39" s="4"/>
      <c r="M39" s="4"/>
      <c r="N39" s="4"/>
      <c r="O39" s="4"/>
      <c r="P39" s="4"/>
      <c r="Q39" s="4"/>
      <c r="R39" s="4"/>
      <c r="S39" s="4"/>
      <c r="T39" s="4"/>
      <c r="U39" s="4"/>
      <c r="V39" s="4"/>
      <c r="W39" s="4"/>
      <c r="X39" s="4"/>
      <c r="Y39" s="4"/>
    </row>
    <row r="40" spans="2:25" ht="15.5" customHeight="1" x14ac:dyDescent="0.2">
      <c r="B40" s="703"/>
      <c r="C40" s="289">
        <f>'Simpl. all tex-DT PLYWOOD'!AZ6+'(more) Simpl. Textures PLYWOOD'!AB6+'Simpl. &amp; Wide boyz PLYWOOD'!AB6+'Simpl. GRP'!AY7+'Simpl.&amp; Wide boyz PU'!AP6</f>
        <v>0</v>
      </c>
      <c r="D40" s="289">
        <f>'Simpl. all tex-DT PLYWOOD'!BB6+'(more) Simpl. Textures PLYWOOD'!AD6+'Simpl. GRP'!BA7+'Simpl. &amp; Wide boyz PLYWOOD'!AD6+'Simpl.&amp; Wide boyz PU'!AR6</f>
        <v>0</v>
      </c>
      <c r="E40" s="289">
        <f>'Simpl. GRP'!BC7+'Simpl. all tex-DT PLYWOOD'!BD6+'(more) Simpl. Textures PLYWOOD'!AF6+'Simpl. &amp; Wide boyz PLYWOOD'!AF6+'Simpl.&amp; Wide boyz PU'!AT6</f>
        <v>0</v>
      </c>
      <c r="F40" s="4"/>
      <c r="G40" s="4"/>
      <c r="H40" s="4"/>
      <c r="I40" s="4"/>
      <c r="J40" s="4"/>
      <c r="K40" s="4"/>
      <c r="L40" s="4"/>
      <c r="M40" s="4"/>
      <c r="N40" s="4"/>
      <c r="O40" s="4"/>
      <c r="P40" s="4"/>
      <c r="Q40" s="4"/>
      <c r="R40" s="4"/>
      <c r="S40" s="4"/>
      <c r="T40" s="4"/>
      <c r="U40" s="4"/>
      <c r="V40" s="4"/>
      <c r="W40" s="4"/>
      <c r="X40" s="4"/>
      <c r="Y40" s="4"/>
    </row>
    <row r="41" spans="2:25" ht="15.5" customHeight="1" x14ac:dyDescent="0.2">
      <c r="B41" s="195"/>
      <c r="C41" s="4"/>
      <c r="D41" s="4"/>
      <c r="E41" s="4"/>
      <c r="F41" s="4"/>
      <c r="G41" s="4"/>
      <c r="H41" s="4"/>
      <c r="I41" s="4"/>
      <c r="J41" s="4"/>
      <c r="K41" s="4"/>
      <c r="L41" s="4"/>
      <c r="M41" s="4"/>
      <c r="N41" s="4"/>
      <c r="O41" s="4"/>
      <c r="P41" s="4"/>
      <c r="Q41" s="4"/>
      <c r="R41" s="4"/>
      <c r="S41" s="4"/>
      <c r="T41" s="4"/>
      <c r="U41" s="4"/>
      <c r="V41" s="4"/>
      <c r="W41" s="4"/>
      <c r="X41" s="4"/>
      <c r="Y41" s="4"/>
    </row>
    <row r="42" spans="2:25" x14ac:dyDescent="0.2">
      <c r="E42" s="4"/>
      <c r="F42" s="4"/>
      <c r="G42" s="4"/>
      <c r="H42" s="130"/>
      <c r="I42" s="130"/>
      <c r="J42" s="130"/>
    </row>
    <row r="43" spans="2:25" x14ac:dyDescent="0.2">
      <c r="B43" s="50" t="s">
        <v>434</v>
      </c>
      <c r="C43" s="51"/>
      <c r="E43" s="4"/>
      <c r="F43" s="4"/>
      <c r="G43" s="4"/>
      <c r="H43" s="130"/>
      <c r="I43" s="130"/>
      <c r="J43" s="130"/>
      <c r="K43" s="294"/>
    </row>
    <row r="44" spans="2:25" x14ac:dyDescent="0.2">
      <c r="B44" s="50" t="s">
        <v>36</v>
      </c>
      <c r="C44" s="51"/>
      <c r="E44" s="4"/>
      <c r="F44" s="4"/>
      <c r="G44" s="4"/>
      <c r="H44" s="130"/>
      <c r="I44" s="130"/>
      <c r="J44" s="130"/>
    </row>
    <row r="45" spans="2:25" x14ac:dyDescent="0.2">
      <c r="B45" s="50" t="s">
        <v>37</v>
      </c>
      <c r="C45" s="51"/>
      <c r="E45" s="4"/>
      <c r="F45" s="4"/>
      <c r="G45" s="4"/>
      <c r="H45" s="130"/>
      <c r="I45" s="130"/>
      <c r="J45" s="130"/>
    </row>
    <row r="46" spans="2:25" x14ac:dyDescent="0.2">
      <c r="B46" s="50" t="s">
        <v>38</v>
      </c>
      <c r="C46" s="51"/>
      <c r="E46" s="4"/>
      <c r="F46" s="4"/>
      <c r="G46" s="4"/>
      <c r="H46" s="130"/>
      <c r="I46" s="130"/>
      <c r="J46" s="130"/>
    </row>
    <row r="47" spans="2:25" x14ac:dyDescent="0.2">
      <c r="B47" s="50" t="s">
        <v>39</v>
      </c>
      <c r="C47" s="51"/>
      <c r="E47" s="4"/>
      <c r="F47" s="4"/>
      <c r="G47" s="4"/>
      <c r="H47" s="130"/>
      <c r="I47" s="130"/>
      <c r="J47" s="130"/>
    </row>
    <row r="48" spans="2:25" x14ac:dyDescent="0.2">
      <c r="B48" s="50" t="s">
        <v>40</v>
      </c>
      <c r="C48" s="51"/>
      <c r="E48" s="4"/>
      <c r="F48" s="4"/>
      <c r="G48" s="4"/>
      <c r="H48" s="130"/>
      <c r="I48" s="130"/>
      <c r="J48" s="130"/>
    </row>
    <row r="49" spans="2:10" x14ac:dyDescent="0.2">
      <c r="B49" s="50"/>
      <c r="C49" s="51"/>
      <c r="E49" s="4"/>
      <c r="F49" s="4"/>
      <c r="G49" s="4"/>
      <c r="H49" s="130"/>
      <c r="I49" s="130"/>
      <c r="J49" s="130"/>
    </row>
    <row r="50" spans="2:10" x14ac:dyDescent="0.2">
      <c r="B50" s="50" t="s">
        <v>41</v>
      </c>
      <c r="C50" s="51"/>
      <c r="E50" s="4"/>
      <c r="F50" s="4"/>
      <c r="G50" s="4"/>
      <c r="H50" s="130"/>
      <c r="I50" s="130"/>
      <c r="J50" s="130"/>
    </row>
    <row r="51" spans="2:10" x14ac:dyDescent="0.2">
      <c r="B51" s="50" t="s">
        <v>42</v>
      </c>
      <c r="C51" s="51"/>
      <c r="E51" s="4"/>
      <c r="F51" s="4"/>
      <c r="G51" s="4"/>
      <c r="H51" s="130"/>
      <c r="I51" s="130"/>
      <c r="J51" s="130"/>
    </row>
  </sheetData>
  <sheetProtection algorithmName="SHA-512" hashValue="FJKNlIXBCyO12uoyP6q9gqCfhYITGB/C/oj7ImGTkhNHYjiEpUOeHt0qvsFO08B1inDvprWLsB5/ou0Qc4XQGw==" saltValue="qk5EPHE9amX2fAvJFDfWPg==" spinCount="100000" sheet="1" sort="0" autoFilter="0"/>
  <mergeCells count="15">
    <mergeCell ref="E8:I11"/>
    <mergeCell ref="E6:I6"/>
    <mergeCell ref="G21:H21"/>
    <mergeCell ref="G15:H15"/>
    <mergeCell ref="G16:H16"/>
    <mergeCell ref="G19:H19"/>
    <mergeCell ref="G20:H20"/>
    <mergeCell ref="G17:H17"/>
    <mergeCell ref="G18:H18"/>
    <mergeCell ref="B30:B31"/>
    <mergeCell ref="B36:B37"/>
    <mergeCell ref="B39:B40"/>
    <mergeCell ref="B24:B25"/>
    <mergeCell ref="B27:B28"/>
    <mergeCell ref="B33:B34"/>
  </mergeCells>
  <phoneticPr fontId="10" type="noConversion"/>
  <pageMargins left="0.75" right="0.75" top="1" bottom="1" header="0.5" footer="0.5"/>
  <pageSetup paperSize="9" orientation="portrait" horizontalDpi="4294967292" verticalDpi="4294967292" r:id="rId1"/>
  <drawing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6D696-F327-4008-9D91-E91FE5AC54E7}">
  <sheetPr codeName="Sheet8">
    <pageSetUpPr fitToPage="1"/>
  </sheetPr>
  <dimension ref="A1:P504"/>
  <sheetViews>
    <sheetView showGridLines="0" zoomScaleNormal="100" workbookViewId="0">
      <selection activeCell="D4" sqref="D4:F496"/>
    </sheetView>
  </sheetViews>
  <sheetFormatPr baseColWidth="10" defaultColWidth="12.33203125" defaultRowHeight="23.25" customHeight="1" x14ac:dyDescent="0.2"/>
  <cols>
    <col min="1" max="1" width="4.33203125" style="1" customWidth="1"/>
    <col min="2" max="2" width="14.33203125" style="1" customWidth="1"/>
    <col min="3" max="3" width="5" style="1" customWidth="1"/>
    <col min="4" max="4" width="8" style="2" customWidth="1"/>
    <col min="5" max="5" width="6.83203125" style="2" customWidth="1"/>
    <col min="6" max="6" width="8.1640625" style="1" customWidth="1"/>
    <col min="7" max="7" width="6.1640625" style="1" customWidth="1"/>
    <col min="8" max="16384" width="12.33203125" style="1"/>
  </cols>
  <sheetData>
    <row r="1" spans="1:8" ht="33" customHeight="1" x14ac:dyDescent="0.2">
      <c r="A1" s="735">
        <f>'PROD. LIST (more)Simpl tex'!B3</f>
        <v>0</v>
      </c>
      <c r="B1" s="735"/>
      <c r="C1" s="735"/>
      <c r="D1" s="735"/>
      <c r="E1" s="735"/>
      <c r="F1" s="735"/>
      <c r="G1" s="735"/>
      <c r="H1" s="414">
        <f>'PROD. LIST (more)Simpl tex'!J3</f>
        <v>0</v>
      </c>
    </row>
    <row r="2" spans="1:8" ht="33" customHeight="1" x14ac:dyDescent="0.2">
      <c r="A2" s="444"/>
      <c r="B2" s="444"/>
      <c r="C2" s="444"/>
      <c r="D2" s="444"/>
      <c r="E2" s="444"/>
      <c r="F2" s="444">
        <f>SUM(F4:F496)</f>
        <v>0</v>
      </c>
      <c r="G2" s="444"/>
      <c r="H2" s="414"/>
    </row>
    <row r="3" spans="1:8" ht="31.75" customHeight="1" x14ac:dyDescent="0.2">
      <c r="A3" s="416"/>
      <c r="B3" s="415" t="s">
        <v>173</v>
      </c>
      <c r="C3" s="690" t="s">
        <v>1278</v>
      </c>
      <c r="D3" s="377" t="s">
        <v>649</v>
      </c>
      <c r="E3" s="377" t="s">
        <v>955</v>
      </c>
      <c r="F3" s="37" t="s">
        <v>10</v>
      </c>
    </row>
    <row r="4" spans="1:8" ht="23.25" customHeight="1" x14ac:dyDescent="0.2">
      <c r="A4" s="417"/>
      <c r="B4" s="415" t="str">
        <f>'(more) Simpl. Textures PLYWOOD'!D9</f>
        <v>SIMPL-1A-C</v>
      </c>
      <c r="C4" s="692">
        <f>'(more) Simpl. Textures PLYWOOD'!I9</f>
        <v>10</v>
      </c>
      <c r="D4" s="418" t="str">
        <f>IF('(more) Simpl. Textures PLYWOOD'!M9=0,"",'(more) Simpl. Textures PLYWOOD'!M9)</f>
        <v>not 
available</v>
      </c>
      <c r="E4" s="418" t="str">
        <f>IF('(more) Simpl. Textures PLYWOOD'!N9=0,"",'(more) Simpl. Textures PLYWOOD'!N9)</f>
        <v/>
      </c>
      <c r="F4" s="48">
        <f>'PROD. LIST (more)Simpl tex'!F6</f>
        <v>0</v>
      </c>
    </row>
    <row r="5" spans="1:8" ht="23.25" customHeight="1" x14ac:dyDescent="0.2">
      <c r="A5" s="417"/>
      <c r="B5" s="415" t="str">
        <f>'(more) Simpl. Textures PLYWOOD'!D10</f>
        <v>SIMPL-1A-N-T</v>
      </c>
      <c r="C5" s="692">
        <f>'(more) Simpl. Textures PLYWOOD'!I10</f>
        <v>10</v>
      </c>
      <c r="D5" s="418" t="str">
        <f>IF('(more) Simpl. Textures PLYWOOD'!M10=0,"",'(more) Simpl. Textures PLYWOOD'!M10)</f>
        <v/>
      </c>
      <c r="E5" s="418" t="str">
        <f>IF('(more) Simpl. Textures PLYWOOD'!N10=0,"",'(more) Simpl. Textures PLYWOOD'!N10)</f>
        <v>not 
available</v>
      </c>
      <c r="F5" s="48">
        <f>'PROD. LIST (more)Simpl tex'!F7</f>
        <v>0</v>
      </c>
    </row>
    <row r="6" spans="1:8" ht="23.25" customHeight="1" x14ac:dyDescent="0.2">
      <c r="A6" s="417"/>
      <c r="B6" s="415" t="str">
        <f>'(more) Simpl. Textures PLYWOOD'!D11</f>
        <v>SIMPL-1A-N-NT</v>
      </c>
      <c r="C6" s="692">
        <f>'(more) Simpl. Textures PLYWOOD'!I11</f>
        <v>10</v>
      </c>
      <c r="D6" s="418" t="str">
        <f>IF('(more) Simpl. Textures PLYWOOD'!M11=0,"",'(more) Simpl. Textures PLYWOOD'!M11)</f>
        <v/>
      </c>
      <c r="E6" s="418" t="str">
        <f>IF('(more) Simpl. Textures PLYWOOD'!N11=0,"",'(more) Simpl. Textures PLYWOOD'!N11)</f>
        <v>not 
available</v>
      </c>
      <c r="F6" s="48">
        <f>'PROD. LIST (more)Simpl tex'!F8</f>
        <v>0</v>
      </c>
    </row>
    <row r="7" spans="1:8" ht="23.25" customHeight="1" x14ac:dyDescent="0.2">
      <c r="A7" s="417"/>
      <c r="B7" s="415" t="str">
        <f>'(more) Simpl. Textures PLYWOOD'!D12</f>
        <v>SIMPL-1B-C</v>
      </c>
      <c r="C7" s="692">
        <f>'(more) Simpl. Textures PLYWOOD'!I12</f>
        <v>5</v>
      </c>
      <c r="D7" s="418" t="str">
        <f>IF('(more) Simpl. Textures PLYWOOD'!M12=0,"",'(more) Simpl. Textures PLYWOOD'!M12)</f>
        <v>not 
available</v>
      </c>
      <c r="E7" s="418" t="str">
        <f>IF('(more) Simpl. Textures PLYWOOD'!N12=0,"",'(more) Simpl. Textures PLYWOOD'!N12)</f>
        <v/>
      </c>
      <c r="F7" s="48">
        <f>'PROD. LIST (more)Simpl tex'!F9</f>
        <v>0</v>
      </c>
    </row>
    <row r="8" spans="1:8" ht="23.25" customHeight="1" x14ac:dyDescent="0.2">
      <c r="A8" s="417"/>
      <c r="B8" s="415" t="str">
        <f>'(more) Simpl. Textures PLYWOOD'!D13</f>
        <v>SIMPL-1B-N-T</v>
      </c>
      <c r="C8" s="692">
        <f>'(more) Simpl. Textures PLYWOOD'!I13</f>
        <v>5</v>
      </c>
      <c r="D8" s="418" t="str">
        <f>IF('(more) Simpl. Textures PLYWOOD'!M13=0,"",'(more) Simpl. Textures PLYWOOD'!M13)</f>
        <v/>
      </c>
      <c r="E8" s="418" t="str">
        <f>IF('(more) Simpl. Textures PLYWOOD'!N13=0,"",'(more) Simpl. Textures PLYWOOD'!N13)</f>
        <v>not 
available</v>
      </c>
      <c r="F8" s="48">
        <f>'PROD. LIST (more)Simpl tex'!F10</f>
        <v>0</v>
      </c>
    </row>
    <row r="9" spans="1:8" ht="23.25" customHeight="1" x14ac:dyDescent="0.2">
      <c r="A9" s="417"/>
      <c r="B9" s="415" t="str">
        <f>'(more) Simpl. Textures PLYWOOD'!D14</f>
        <v>SIMPL-1B-N-NT</v>
      </c>
      <c r="C9" s="692">
        <f>'(more) Simpl. Textures PLYWOOD'!I14</f>
        <v>5</v>
      </c>
      <c r="D9" s="418" t="str">
        <f>IF('(more) Simpl. Textures PLYWOOD'!M14=0,"",'(more) Simpl. Textures PLYWOOD'!M14)</f>
        <v/>
      </c>
      <c r="E9" s="418" t="str">
        <f>IF('(more) Simpl. Textures PLYWOOD'!N14=0,"",'(more) Simpl. Textures PLYWOOD'!N14)</f>
        <v>not 
available</v>
      </c>
      <c r="F9" s="48">
        <f>'PROD. LIST (more)Simpl tex'!F11</f>
        <v>0</v>
      </c>
    </row>
    <row r="10" spans="1:8" ht="23.25" customHeight="1" x14ac:dyDescent="0.2">
      <c r="A10" s="417"/>
      <c r="B10" s="415" t="str">
        <f>'(more) Simpl. Textures PLYWOOD'!D15</f>
        <v>SIMPL-1C-C</v>
      </c>
      <c r="C10" s="692">
        <f>'(more) Simpl. Textures PLYWOOD'!I15</f>
        <v>4</v>
      </c>
      <c r="D10" s="418" t="str">
        <f>IF('(more) Simpl. Textures PLYWOOD'!M15=0,"",'(more) Simpl. Textures PLYWOOD'!M15)</f>
        <v>not 
available</v>
      </c>
      <c r="E10" s="418" t="str">
        <f>IF('(more) Simpl. Textures PLYWOOD'!N15=0,"",'(more) Simpl. Textures PLYWOOD'!N15)</f>
        <v/>
      </c>
      <c r="F10" s="48">
        <f>'PROD. LIST (more)Simpl tex'!F12</f>
        <v>0</v>
      </c>
    </row>
    <row r="11" spans="1:8" ht="23.25" customHeight="1" x14ac:dyDescent="0.2">
      <c r="A11" s="417"/>
      <c r="B11" s="415" t="str">
        <f>'(more) Simpl. Textures PLYWOOD'!D16</f>
        <v>SIMPL-1C-N-T</v>
      </c>
      <c r="C11" s="692">
        <f>'(more) Simpl. Textures PLYWOOD'!I16</f>
        <v>4</v>
      </c>
      <c r="D11" s="418" t="str">
        <f>IF('(more) Simpl. Textures PLYWOOD'!M16=0,"",'(more) Simpl. Textures PLYWOOD'!M16)</f>
        <v/>
      </c>
      <c r="E11" s="418" t="str">
        <f>IF('(more) Simpl. Textures PLYWOOD'!N16=0,"",'(more) Simpl. Textures PLYWOOD'!N16)</f>
        <v>not 
available</v>
      </c>
      <c r="F11" s="48">
        <f>'PROD. LIST (more)Simpl tex'!F13</f>
        <v>0</v>
      </c>
    </row>
    <row r="12" spans="1:8" ht="23.25" customHeight="1" x14ac:dyDescent="0.2">
      <c r="A12" s="417"/>
      <c r="B12" s="415" t="str">
        <f>'(more) Simpl. Textures PLYWOOD'!D17</f>
        <v>SIMPL-1C-N-NT</v>
      </c>
      <c r="C12" s="692">
        <f>'(more) Simpl. Textures PLYWOOD'!I17</f>
        <v>4</v>
      </c>
      <c r="D12" s="418" t="str">
        <f>IF('(more) Simpl. Textures PLYWOOD'!M17=0,"",'(more) Simpl. Textures PLYWOOD'!M17)</f>
        <v/>
      </c>
      <c r="E12" s="418" t="str">
        <f>IF('(more) Simpl. Textures PLYWOOD'!N17=0,"",'(more) Simpl. Textures PLYWOOD'!N17)</f>
        <v>not 
available</v>
      </c>
      <c r="F12" s="48">
        <f>'PROD. LIST (more)Simpl tex'!F14</f>
        <v>0</v>
      </c>
    </row>
    <row r="13" spans="1:8" ht="23.25" customHeight="1" x14ac:dyDescent="0.2">
      <c r="A13" s="417"/>
      <c r="B13" s="415" t="str">
        <f>'(more) Simpl. Textures PLYWOOD'!D18</f>
        <v>SIMPL-1D-C</v>
      </c>
      <c r="C13" s="692">
        <f>'(more) Simpl. Textures PLYWOOD'!I18</f>
        <v>3</v>
      </c>
      <c r="D13" s="418" t="str">
        <f>IF('(more) Simpl. Textures PLYWOOD'!M18=0,"",'(more) Simpl. Textures PLYWOOD'!M18)</f>
        <v>not 
available</v>
      </c>
      <c r="E13" s="418" t="str">
        <f>IF('(more) Simpl. Textures PLYWOOD'!N18=0,"",'(more) Simpl. Textures PLYWOOD'!N18)</f>
        <v/>
      </c>
      <c r="F13" s="48">
        <f>'PROD. LIST (more)Simpl tex'!F15</f>
        <v>0</v>
      </c>
    </row>
    <row r="14" spans="1:8" ht="23.25" customHeight="1" x14ac:dyDescent="0.2">
      <c r="A14" s="417"/>
      <c r="B14" s="415" t="str">
        <f>'(more) Simpl. Textures PLYWOOD'!D19</f>
        <v>SIMPL-1D-N-T</v>
      </c>
      <c r="C14" s="692">
        <f>'(more) Simpl. Textures PLYWOOD'!I19</f>
        <v>3</v>
      </c>
      <c r="D14" s="418" t="str">
        <f>IF('(more) Simpl. Textures PLYWOOD'!M19=0,"",'(more) Simpl. Textures PLYWOOD'!M19)</f>
        <v/>
      </c>
      <c r="E14" s="418" t="str">
        <f>IF('(more) Simpl. Textures PLYWOOD'!N19=0,"",'(more) Simpl. Textures PLYWOOD'!N19)</f>
        <v>not 
available</v>
      </c>
      <c r="F14" s="48">
        <f>'PROD. LIST (more)Simpl tex'!F16</f>
        <v>0</v>
      </c>
    </row>
    <row r="15" spans="1:8" ht="23.25" customHeight="1" x14ac:dyDescent="0.2">
      <c r="A15" s="417"/>
      <c r="B15" s="415" t="str">
        <f>'(more) Simpl. Textures PLYWOOD'!D20</f>
        <v>SIMPL-1D-N-NT</v>
      </c>
      <c r="C15" s="692">
        <f>'(more) Simpl. Textures PLYWOOD'!I20</f>
        <v>3</v>
      </c>
      <c r="D15" s="418" t="str">
        <f>IF('(more) Simpl. Textures PLYWOOD'!M20=0,"",'(more) Simpl. Textures PLYWOOD'!M20)</f>
        <v/>
      </c>
      <c r="E15" s="418" t="str">
        <f>IF('(more) Simpl. Textures PLYWOOD'!N20=0,"",'(more) Simpl. Textures PLYWOOD'!N20)</f>
        <v>not 
available</v>
      </c>
      <c r="F15" s="48">
        <f>'PROD. LIST (more)Simpl tex'!F17</f>
        <v>0</v>
      </c>
    </row>
    <row r="16" spans="1:8" ht="23.25" customHeight="1" x14ac:dyDescent="0.2">
      <c r="A16" s="417"/>
      <c r="B16" s="415" t="str">
        <f>'(more) Simpl. Textures PLYWOOD'!D21</f>
        <v>SIMPL-1E-C</v>
      </c>
      <c r="C16" s="692">
        <f>'(more) Simpl. Textures PLYWOOD'!I21</f>
        <v>2</v>
      </c>
      <c r="D16" s="418" t="str">
        <f>IF('(more) Simpl. Textures PLYWOOD'!M21=0,"",'(more) Simpl. Textures PLYWOOD'!M21)</f>
        <v>not 
available</v>
      </c>
      <c r="E16" s="418" t="str">
        <f>IF('(more) Simpl. Textures PLYWOOD'!N21=0,"",'(more) Simpl. Textures PLYWOOD'!N21)</f>
        <v/>
      </c>
      <c r="F16" s="48">
        <f>'PROD. LIST (more)Simpl tex'!F18</f>
        <v>0</v>
      </c>
    </row>
    <row r="17" spans="1:6" ht="23.25" customHeight="1" x14ac:dyDescent="0.2">
      <c r="A17" s="417"/>
      <c r="B17" s="415" t="str">
        <f>'(more) Simpl. Textures PLYWOOD'!D22</f>
        <v>SIMPL-1E-N-T</v>
      </c>
      <c r="C17" s="692">
        <f>'(more) Simpl. Textures PLYWOOD'!I22</f>
        <v>2</v>
      </c>
      <c r="D17" s="418" t="str">
        <f>IF('(more) Simpl. Textures PLYWOOD'!M22=0,"",'(more) Simpl. Textures PLYWOOD'!M22)</f>
        <v/>
      </c>
      <c r="E17" s="418" t="str">
        <f>IF('(more) Simpl. Textures PLYWOOD'!N22=0,"",'(more) Simpl. Textures PLYWOOD'!N22)</f>
        <v>not 
available</v>
      </c>
      <c r="F17" s="48">
        <f>'PROD. LIST (more)Simpl tex'!F19</f>
        <v>0</v>
      </c>
    </row>
    <row r="18" spans="1:6" ht="23.25" customHeight="1" x14ac:dyDescent="0.2">
      <c r="A18" s="417"/>
      <c r="B18" s="415" t="str">
        <f>'(more) Simpl. Textures PLYWOOD'!D23</f>
        <v>SIMPL-1E-N-NT</v>
      </c>
      <c r="C18" s="692">
        <f>'(more) Simpl. Textures PLYWOOD'!I23</f>
        <v>2</v>
      </c>
      <c r="D18" s="418" t="str">
        <f>IF('(more) Simpl. Textures PLYWOOD'!M23=0,"",'(more) Simpl. Textures PLYWOOD'!M23)</f>
        <v/>
      </c>
      <c r="E18" s="418" t="str">
        <f>IF('(more) Simpl. Textures PLYWOOD'!N23=0,"",'(more) Simpl. Textures PLYWOOD'!N23)</f>
        <v>not 
available</v>
      </c>
      <c r="F18" s="48">
        <f>'PROD. LIST (more)Simpl tex'!F20</f>
        <v>0</v>
      </c>
    </row>
    <row r="19" spans="1:6" ht="23.25" customHeight="1" x14ac:dyDescent="0.2">
      <c r="A19" s="417"/>
      <c r="B19" s="415" t="str">
        <f>'(more) Simpl. Textures PLYWOOD'!D24</f>
        <v>SIMPL-1F-C</v>
      </c>
      <c r="C19" s="692">
        <f>'(more) Simpl. Textures PLYWOOD'!I24</f>
        <v>1</v>
      </c>
      <c r="D19" s="418" t="str">
        <f>IF('(more) Simpl. Textures PLYWOOD'!M24=0,"",'(more) Simpl. Textures PLYWOOD'!M24)</f>
        <v>not 
available</v>
      </c>
      <c r="E19" s="418" t="str">
        <f>IF('(more) Simpl. Textures PLYWOOD'!N24=0,"",'(more) Simpl. Textures PLYWOOD'!N24)</f>
        <v/>
      </c>
      <c r="F19" s="48">
        <f>'PROD. LIST (more)Simpl tex'!F21</f>
        <v>0</v>
      </c>
    </row>
    <row r="20" spans="1:6" ht="23.25" customHeight="1" x14ac:dyDescent="0.2">
      <c r="A20" s="417"/>
      <c r="B20" s="415" t="str">
        <f>'(more) Simpl. Textures PLYWOOD'!D25</f>
        <v>SIMPL-1F-N-T</v>
      </c>
      <c r="C20" s="692">
        <f>'(more) Simpl. Textures PLYWOOD'!I25</f>
        <v>1</v>
      </c>
      <c r="D20" s="418" t="str">
        <f>IF('(more) Simpl. Textures PLYWOOD'!M25=0,"",'(more) Simpl. Textures PLYWOOD'!M25)</f>
        <v/>
      </c>
      <c r="E20" s="418" t="str">
        <f>IF('(more) Simpl. Textures PLYWOOD'!N25=0,"",'(more) Simpl. Textures PLYWOOD'!N25)</f>
        <v>not 
available</v>
      </c>
      <c r="F20" s="48">
        <f>'PROD. LIST (more)Simpl tex'!F22</f>
        <v>0</v>
      </c>
    </row>
    <row r="21" spans="1:6" ht="23.25" customHeight="1" x14ac:dyDescent="0.2">
      <c r="A21" s="417"/>
      <c r="B21" s="415" t="str">
        <f>'(more) Simpl. Textures PLYWOOD'!D26</f>
        <v>SIMPL-1F-N-NT</v>
      </c>
      <c r="C21" s="692">
        <f>'(more) Simpl. Textures PLYWOOD'!I26</f>
        <v>1</v>
      </c>
      <c r="D21" s="418" t="str">
        <f>IF('(more) Simpl. Textures PLYWOOD'!M26=0,"",'(more) Simpl. Textures PLYWOOD'!M26)</f>
        <v/>
      </c>
      <c r="E21" s="418" t="str">
        <f>IF('(more) Simpl. Textures PLYWOOD'!N26=0,"",'(more) Simpl. Textures PLYWOOD'!N26)</f>
        <v>not 
available</v>
      </c>
      <c r="F21" s="48">
        <f>'PROD. LIST (more)Simpl tex'!F23</f>
        <v>0</v>
      </c>
    </row>
    <row r="22" spans="1:6" ht="23.25" customHeight="1" x14ac:dyDescent="0.2">
      <c r="A22" s="417"/>
      <c r="B22" s="415" t="str">
        <f>'(more) Simpl. Textures PLYWOOD'!D27</f>
        <v>SIMPL-1G-C</v>
      </c>
      <c r="C22" s="692">
        <f>'(more) Simpl. Textures PLYWOOD'!I27</f>
        <v>1</v>
      </c>
      <c r="D22" s="418" t="str">
        <f>IF('(more) Simpl. Textures PLYWOOD'!M27=0,"",'(more) Simpl. Textures PLYWOOD'!M27)</f>
        <v>not 
available</v>
      </c>
      <c r="E22" s="418" t="str">
        <f>IF('(more) Simpl. Textures PLYWOOD'!N27=0,"",'(more) Simpl. Textures PLYWOOD'!N27)</f>
        <v/>
      </c>
      <c r="F22" s="48">
        <f>'PROD. LIST (more)Simpl tex'!F24</f>
        <v>0</v>
      </c>
    </row>
    <row r="23" spans="1:6" ht="23.25" customHeight="1" x14ac:dyDescent="0.2">
      <c r="A23" s="417"/>
      <c r="B23" s="415" t="str">
        <f>'(more) Simpl. Textures PLYWOOD'!D28</f>
        <v>SIMPL-1G-N-T</v>
      </c>
      <c r="C23" s="692">
        <f>'(more) Simpl. Textures PLYWOOD'!I28</f>
        <v>1</v>
      </c>
      <c r="D23" s="418" t="str">
        <f>IF('(more) Simpl. Textures PLYWOOD'!M28=0,"",'(more) Simpl. Textures PLYWOOD'!M28)</f>
        <v/>
      </c>
      <c r="E23" s="418" t="str">
        <f>IF('(more) Simpl. Textures PLYWOOD'!N28=0,"",'(more) Simpl. Textures PLYWOOD'!N28)</f>
        <v>not 
available</v>
      </c>
      <c r="F23" s="48">
        <f>'PROD. LIST (more)Simpl tex'!F25</f>
        <v>0</v>
      </c>
    </row>
    <row r="24" spans="1:6" ht="23.25" customHeight="1" x14ac:dyDescent="0.2">
      <c r="A24" s="417"/>
      <c r="B24" s="415" t="str">
        <f>'(more) Simpl. Textures PLYWOOD'!D29</f>
        <v>SIMPL-1G-N-NT</v>
      </c>
      <c r="C24" s="692">
        <f>'(more) Simpl. Textures PLYWOOD'!I29</f>
        <v>1</v>
      </c>
      <c r="D24" s="418" t="str">
        <f>IF('(more) Simpl. Textures PLYWOOD'!M29=0,"",'(more) Simpl. Textures PLYWOOD'!M29)</f>
        <v/>
      </c>
      <c r="E24" s="418" t="str">
        <f>IF('(more) Simpl. Textures PLYWOOD'!N29=0,"",'(more) Simpl. Textures PLYWOOD'!N29)</f>
        <v>not 
available</v>
      </c>
      <c r="F24" s="48">
        <f>'PROD. LIST (more)Simpl tex'!F26</f>
        <v>0</v>
      </c>
    </row>
    <row r="25" spans="1:6" ht="23.25" customHeight="1" x14ac:dyDescent="0.2">
      <c r="A25" s="417"/>
      <c r="B25" s="415" t="str">
        <f>'(more) Simpl. Textures PLYWOOD'!D30</f>
        <v>SIMPL-1H-C</v>
      </c>
      <c r="C25" s="692">
        <f>'(more) Simpl. Textures PLYWOOD'!I30</f>
        <v>1</v>
      </c>
      <c r="D25" s="418" t="str">
        <f>IF('(more) Simpl. Textures PLYWOOD'!M30=0,"",'(more) Simpl. Textures PLYWOOD'!M30)</f>
        <v>not 
available</v>
      </c>
      <c r="E25" s="418" t="str">
        <f>IF('(more) Simpl. Textures PLYWOOD'!N30=0,"",'(more) Simpl. Textures PLYWOOD'!N30)</f>
        <v/>
      </c>
      <c r="F25" s="48">
        <f>'PROD. LIST (more)Simpl tex'!F27</f>
        <v>0</v>
      </c>
    </row>
    <row r="26" spans="1:6" ht="23.25" customHeight="1" x14ac:dyDescent="0.2">
      <c r="A26" s="417"/>
      <c r="B26" s="415" t="str">
        <f>'(more) Simpl. Textures PLYWOOD'!D31</f>
        <v>SIMPL-1H-N-T</v>
      </c>
      <c r="C26" s="692">
        <f>'(more) Simpl. Textures PLYWOOD'!I31</f>
        <v>1</v>
      </c>
      <c r="D26" s="418" t="str">
        <f>IF('(more) Simpl. Textures PLYWOOD'!M31=0,"",'(more) Simpl. Textures PLYWOOD'!M31)</f>
        <v/>
      </c>
      <c r="E26" s="418" t="str">
        <f>IF('(more) Simpl. Textures PLYWOOD'!N31=0,"",'(more) Simpl. Textures PLYWOOD'!N31)</f>
        <v>not 
available</v>
      </c>
      <c r="F26" s="48">
        <f>'PROD. LIST (more)Simpl tex'!F28</f>
        <v>0</v>
      </c>
    </row>
    <row r="27" spans="1:6" ht="23.25" customHeight="1" x14ac:dyDescent="0.2">
      <c r="A27" s="417"/>
      <c r="B27" s="415" t="str">
        <f>'(more) Simpl. Textures PLYWOOD'!D32</f>
        <v>SIMPL-1H-N-NT</v>
      </c>
      <c r="C27" s="692">
        <f>'(more) Simpl. Textures PLYWOOD'!I32</f>
        <v>1</v>
      </c>
      <c r="D27" s="418" t="str">
        <f>IF('(more) Simpl. Textures PLYWOOD'!M32=0,"",'(more) Simpl. Textures PLYWOOD'!M32)</f>
        <v/>
      </c>
      <c r="E27" s="418" t="str">
        <f>IF('(more) Simpl. Textures PLYWOOD'!N32=0,"",'(more) Simpl. Textures PLYWOOD'!N32)</f>
        <v>not 
available</v>
      </c>
      <c r="F27" s="48">
        <f>'PROD. LIST (more)Simpl tex'!F29</f>
        <v>0</v>
      </c>
    </row>
    <row r="28" spans="1:6" ht="23.25" customHeight="1" x14ac:dyDescent="0.2">
      <c r="A28" s="417"/>
      <c r="B28" s="415" t="str">
        <f>'(more) Simpl. Textures PLYWOOD'!D33</f>
        <v>SIMPL-1I-C</v>
      </c>
      <c r="C28" s="692">
        <f>'(more) Simpl. Textures PLYWOOD'!I33</f>
        <v>1</v>
      </c>
      <c r="D28" s="418" t="str">
        <f>IF('(more) Simpl. Textures PLYWOOD'!M33=0,"",'(more) Simpl. Textures PLYWOOD'!M33)</f>
        <v>not 
available</v>
      </c>
      <c r="E28" s="418" t="str">
        <f>IF('(more) Simpl. Textures PLYWOOD'!N33=0,"",'(more) Simpl. Textures PLYWOOD'!N33)</f>
        <v/>
      </c>
      <c r="F28" s="48">
        <f>'PROD. LIST (more)Simpl tex'!F30</f>
        <v>0</v>
      </c>
    </row>
    <row r="29" spans="1:6" ht="23.25" customHeight="1" x14ac:dyDescent="0.2">
      <c r="A29" s="417"/>
      <c r="B29" s="415" t="str">
        <f>'(more) Simpl. Textures PLYWOOD'!D34</f>
        <v>SIMPL-1I-N-T</v>
      </c>
      <c r="C29" s="692">
        <f>'(more) Simpl. Textures PLYWOOD'!I34</f>
        <v>1</v>
      </c>
      <c r="D29" s="418" t="str">
        <f>IF('(more) Simpl. Textures PLYWOOD'!M34=0,"",'(more) Simpl. Textures PLYWOOD'!M34)</f>
        <v/>
      </c>
      <c r="E29" s="418" t="str">
        <f>IF('(more) Simpl. Textures PLYWOOD'!N34=0,"",'(more) Simpl. Textures PLYWOOD'!N34)</f>
        <v>not 
available</v>
      </c>
      <c r="F29" s="48">
        <f>'PROD. LIST (more)Simpl tex'!F31</f>
        <v>0</v>
      </c>
    </row>
    <row r="30" spans="1:6" ht="23.25" customHeight="1" x14ac:dyDescent="0.2">
      <c r="A30" s="417"/>
      <c r="B30" s="415" t="str">
        <f>'(more) Simpl. Textures PLYWOOD'!D35</f>
        <v>SIMPL-1I-N-NT</v>
      </c>
      <c r="C30" s="692">
        <f>'(more) Simpl. Textures PLYWOOD'!I35</f>
        <v>1</v>
      </c>
      <c r="D30" s="418" t="str">
        <f>IF('(more) Simpl. Textures PLYWOOD'!M35=0,"",'(more) Simpl. Textures PLYWOOD'!M35)</f>
        <v/>
      </c>
      <c r="E30" s="418" t="str">
        <f>IF('(more) Simpl. Textures PLYWOOD'!N35=0,"",'(more) Simpl. Textures PLYWOOD'!N35)</f>
        <v>not 
available</v>
      </c>
      <c r="F30" s="48">
        <f>'PROD. LIST (more)Simpl tex'!F32</f>
        <v>0</v>
      </c>
    </row>
    <row r="31" spans="1:6" ht="23.25" customHeight="1" x14ac:dyDescent="0.2">
      <c r="A31" s="417"/>
      <c r="B31" s="415" t="str">
        <f>'(more) Simpl. Textures PLYWOOD'!D36</f>
        <v>SIMPL-1K-C</v>
      </c>
      <c r="C31" s="692">
        <f>'(more) Simpl. Textures PLYWOOD'!I36</f>
        <v>3</v>
      </c>
      <c r="D31" s="418" t="str">
        <f>IF('(more) Simpl. Textures PLYWOOD'!M36=0,"",'(more) Simpl. Textures PLYWOOD'!M36)</f>
        <v>not 
available</v>
      </c>
      <c r="E31" s="418" t="str">
        <f>IF('(more) Simpl. Textures PLYWOOD'!N36=0,"",'(more) Simpl. Textures PLYWOOD'!N36)</f>
        <v/>
      </c>
      <c r="F31" s="48">
        <f>'PROD. LIST (more)Simpl tex'!F33</f>
        <v>0</v>
      </c>
    </row>
    <row r="32" spans="1:6" ht="23.25" customHeight="1" x14ac:dyDescent="0.2">
      <c r="A32" s="417"/>
      <c r="B32" s="415" t="str">
        <f>'(more) Simpl. Textures PLYWOOD'!D37</f>
        <v>SIMPL-1K-N-T</v>
      </c>
      <c r="C32" s="692">
        <f>'(more) Simpl. Textures PLYWOOD'!I37</f>
        <v>3</v>
      </c>
      <c r="D32" s="418" t="str">
        <f>IF('(more) Simpl. Textures PLYWOOD'!M37=0,"",'(more) Simpl. Textures PLYWOOD'!M37)</f>
        <v/>
      </c>
      <c r="E32" s="418" t="str">
        <f>IF('(more) Simpl. Textures PLYWOOD'!N37=0,"",'(more) Simpl. Textures PLYWOOD'!N37)</f>
        <v>not 
available</v>
      </c>
      <c r="F32" s="48">
        <f>'PROD. LIST (more)Simpl tex'!F34</f>
        <v>0</v>
      </c>
    </row>
    <row r="33" spans="1:6" ht="23.25" customHeight="1" x14ac:dyDescent="0.2">
      <c r="A33" s="417"/>
      <c r="B33" s="415" t="str">
        <f>'(more) Simpl. Textures PLYWOOD'!D38</f>
        <v>SIMPL-1K-N-NT</v>
      </c>
      <c r="C33" s="692">
        <f>'(more) Simpl. Textures PLYWOOD'!I38</f>
        <v>3</v>
      </c>
      <c r="D33" s="418" t="str">
        <f>IF('(more) Simpl. Textures PLYWOOD'!M38=0,"",'(more) Simpl. Textures PLYWOOD'!M38)</f>
        <v/>
      </c>
      <c r="E33" s="418" t="str">
        <f>IF('(more) Simpl. Textures PLYWOOD'!N38=0,"",'(more) Simpl. Textures PLYWOOD'!N38)</f>
        <v>not 
available</v>
      </c>
      <c r="F33" s="48">
        <f>'PROD. LIST (more)Simpl tex'!F35</f>
        <v>0</v>
      </c>
    </row>
    <row r="34" spans="1:6" ht="23.25" customHeight="1" x14ac:dyDescent="0.2">
      <c r="A34" s="417"/>
      <c r="B34" s="415" t="str">
        <f>'(more) Simpl. Textures PLYWOOD'!D39</f>
        <v>2 - CLASSIC</v>
      </c>
      <c r="C34" s="692">
        <f>'(more) Simpl. Textures PLYWOOD'!I39</f>
        <v>0</v>
      </c>
      <c r="D34" s="418" t="str">
        <f>IF('(more) Simpl. Textures PLYWOOD'!M39=0,"",'(more) Simpl. Textures PLYWOOD'!M39)</f>
        <v/>
      </c>
      <c r="E34" s="418" t="str">
        <f>IF('(more) Simpl. Textures PLYWOOD'!N39=0,"",'(more) Simpl. Textures PLYWOOD'!N39)</f>
        <v/>
      </c>
      <c r="F34" s="48">
        <f>'PROD. LIST (more)Simpl tex'!F36</f>
        <v>0</v>
      </c>
    </row>
    <row r="35" spans="1:6" ht="23.25" customHeight="1" x14ac:dyDescent="0.2">
      <c r="A35" s="417"/>
      <c r="B35" s="415" t="str">
        <f>'(more) Simpl. Textures PLYWOOD'!D40</f>
        <v>SIMPL-2A-C</v>
      </c>
      <c r="C35" s="692">
        <f>'(more) Simpl. Textures PLYWOOD'!I40</f>
        <v>5</v>
      </c>
      <c r="D35" s="418" t="str">
        <f>IF('(more) Simpl. Textures PLYWOOD'!M40=0,"",'(more) Simpl. Textures PLYWOOD'!M40)</f>
        <v>not 
available</v>
      </c>
      <c r="E35" s="418" t="str">
        <f>IF('(more) Simpl. Textures PLYWOOD'!N40=0,"",'(more) Simpl. Textures PLYWOOD'!N40)</f>
        <v/>
      </c>
      <c r="F35" s="48">
        <f>'PROD. LIST (more)Simpl tex'!F37</f>
        <v>0</v>
      </c>
    </row>
    <row r="36" spans="1:6" ht="23.25" customHeight="1" x14ac:dyDescent="0.2">
      <c r="A36" s="417"/>
      <c r="B36" s="415" t="str">
        <f>'(more) Simpl. Textures PLYWOOD'!D41</f>
        <v>SIMPL-2A-N-T</v>
      </c>
      <c r="C36" s="692">
        <f>'(more) Simpl. Textures PLYWOOD'!I41</f>
        <v>5</v>
      </c>
      <c r="D36" s="418" t="str">
        <f>IF('(more) Simpl. Textures PLYWOOD'!M41=0,"",'(more) Simpl. Textures PLYWOOD'!M41)</f>
        <v/>
      </c>
      <c r="E36" s="418" t="str">
        <f>IF('(more) Simpl. Textures PLYWOOD'!N41=0,"",'(more) Simpl. Textures PLYWOOD'!N41)</f>
        <v>not 
available</v>
      </c>
      <c r="F36" s="48">
        <f>'PROD. LIST (more)Simpl tex'!F38</f>
        <v>0</v>
      </c>
    </row>
    <row r="37" spans="1:6" ht="23.25" customHeight="1" x14ac:dyDescent="0.2">
      <c r="A37" s="417"/>
      <c r="B37" s="415" t="str">
        <f>'(more) Simpl. Textures PLYWOOD'!D42</f>
        <v>SIMPL-2A-N-NT</v>
      </c>
      <c r="C37" s="692">
        <f>'(more) Simpl. Textures PLYWOOD'!I42</f>
        <v>5</v>
      </c>
      <c r="D37" s="418" t="str">
        <f>IF('(more) Simpl. Textures PLYWOOD'!M42=0,"",'(more) Simpl. Textures PLYWOOD'!M42)</f>
        <v/>
      </c>
      <c r="E37" s="418" t="str">
        <f>IF('(more) Simpl. Textures PLYWOOD'!N42=0,"",'(more) Simpl. Textures PLYWOOD'!N42)</f>
        <v>not 
available</v>
      </c>
      <c r="F37" s="48">
        <f>'PROD. LIST (more)Simpl tex'!F39</f>
        <v>0</v>
      </c>
    </row>
    <row r="38" spans="1:6" ht="23.25" customHeight="1" x14ac:dyDescent="0.2">
      <c r="A38" s="417"/>
      <c r="B38" s="415" t="str">
        <f>'(more) Simpl. Textures PLYWOOD'!D43</f>
        <v>SIMPL-2B-C</v>
      </c>
      <c r="C38" s="692">
        <f>'(more) Simpl. Textures PLYWOOD'!I43</f>
        <v>4</v>
      </c>
      <c r="D38" s="418" t="str">
        <f>IF('(more) Simpl. Textures PLYWOOD'!M43=0,"",'(more) Simpl. Textures PLYWOOD'!M43)</f>
        <v>not 
available</v>
      </c>
      <c r="E38" s="418" t="str">
        <f>IF('(more) Simpl. Textures PLYWOOD'!N43=0,"",'(more) Simpl. Textures PLYWOOD'!N43)</f>
        <v/>
      </c>
      <c r="F38" s="48">
        <f>'PROD. LIST (more)Simpl tex'!F40</f>
        <v>0</v>
      </c>
    </row>
    <row r="39" spans="1:6" ht="23.25" customHeight="1" x14ac:dyDescent="0.2">
      <c r="A39" s="417"/>
      <c r="B39" s="415" t="str">
        <f>'(more) Simpl. Textures PLYWOOD'!D44</f>
        <v>SIMPL-2B-N-T</v>
      </c>
      <c r="C39" s="692">
        <f>'(more) Simpl. Textures PLYWOOD'!I44</f>
        <v>4</v>
      </c>
      <c r="D39" s="418" t="str">
        <f>IF('(more) Simpl. Textures PLYWOOD'!M44=0,"",'(more) Simpl. Textures PLYWOOD'!M44)</f>
        <v/>
      </c>
      <c r="E39" s="418" t="str">
        <f>IF('(more) Simpl. Textures PLYWOOD'!N44=0,"",'(more) Simpl. Textures PLYWOOD'!N44)</f>
        <v>not 
available</v>
      </c>
      <c r="F39" s="48">
        <f>'PROD. LIST (more)Simpl tex'!F41</f>
        <v>0</v>
      </c>
    </row>
    <row r="40" spans="1:6" ht="23.25" customHeight="1" x14ac:dyDescent="0.2">
      <c r="A40" s="417"/>
      <c r="B40" s="415" t="str">
        <f>'(more) Simpl. Textures PLYWOOD'!D45</f>
        <v>SIMPL-2B-N-NT</v>
      </c>
      <c r="C40" s="692">
        <f>'(more) Simpl. Textures PLYWOOD'!I45</f>
        <v>4</v>
      </c>
      <c r="D40" s="418" t="str">
        <f>IF('(more) Simpl. Textures PLYWOOD'!M45=0,"",'(more) Simpl. Textures PLYWOOD'!M45)</f>
        <v/>
      </c>
      <c r="E40" s="418" t="str">
        <f>IF('(more) Simpl. Textures PLYWOOD'!N45=0,"",'(more) Simpl. Textures PLYWOOD'!N45)</f>
        <v>not 
available</v>
      </c>
      <c r="F40" s="48">
        <f>'PROD. LIST (more)Simpl tex'!F42</f>
        <v>0</v>
      </c>
    </row>
    <row r="41" spans="1:6" ht="23.25" customHeight="1" x14ac:dyDescent="0.2">
      <c r="A41" s="417"/>
      <c r="B41" s="415" t="str">
        <f>'(more) Simpl. Textures PLYWOOD'!D46</f>
        <v>SIMPL-2C-C</v>
      </c>
      <c r="C41" s="692">
        <f>'(more) Simpl. Textures PLYWOOD'!I46</f>
        <v>3</v>
      </c>
      <c r="D41" s="418" t="str">
        <f>IF('(more) Simpl. Textures PLYWOOD'!M46=0,"",'(more) Simpl. Textures PLYWOOD'!M46)</f>
        <v>not 
available</v>
      </c>
      <c r="E41" s="418" t="str">
        <f>IF('(more) Simpl. Textures PLYWOOD'!N46=0,"",'(more) Simpl. Textures PLYWOOD'!N46)</f>
        <v/>
      </c>
      <c r="F41" s="48">
        <f>'PROD. LIST (more)Simpl tex'!F43</f>
        <v>0</v>
      </c>
    </row>
    <row r="42" spans="1:6" ht="23.25" customHeight="1" x14ac:dyDescent="0.2">
      <c r="A42" s="417"/>
      <c r="B42" s="415" t="str">
        <f>'(more) Simpl. Textures PLYWOOD'!D47</f>
        <v>SIMPL-2C-N-T</v>
      </c>
      <c r="C42" s="692">
        <f>'(more) Simpl. Textures PLYWOOD'!I47</f>
        <v>3</v>
      </c>
      <c r="D42" s="418" t="str">
        <f>IF('(more) Simpl. Textures PLYWOOD'!M47=0,"",'(more) Simpl. Textures PLYWOOD'!M47)</f>
        <v/>
      </c>
      <c r="E42" s="418" t="str">
        <f>IF('(more) Simpl. Textures PLYWOOD'!N47=0,"",'(more) Simpl. Textures PLYWOOD'!N47)</f>
        <v>not 
available</v>
      </c>
      <c r="F42" s="48">
        <f>'PROD. LIST (more)Simpl tex'!F44</f>
        <v>0</v>
      </c>
    </row>
    <row r="43" spans="1:6" ht="23.25" customHeight="1" x14ac:dyDescent="0.2">
      <c r="A43" s="417"/>
      <c r="B43" s="415" t="str">
        <f>'(more) Simpl. Textures PLYWOOD'!D48</f>
        <v>SIMPL-2C-N-NT</v>
      </c>
      <c r="C43" s="692">
        <f>'(more) Simpl. Textures PLYWOOD'!I48</f>
        <v>3</v>
      </c>
      <c r="D43" s="418" t="str">
        <f>IF('(more) Simpl. Textures PLYWOOD'!M48=0,"",'(more) Simpl. Textures PLYWOOD'!M48)</f>
        <v/>
      </c>
      <c r="E43" s="418" t="str">
        <f>IF('(more) Simpl. Textures PLYWOOD'!N48=0,"",'(more) Simpl. Textures PLYWOOD'!N48)</f>
        <v>not 
available</v>
      </c>
      <c r="F43" s="48">
        <f>'PROD. LIST (more)Simpl tex'!F45</f>
        <v>0</v>
      </c>
    </row>
    <row r="44" spans="1:6" ht="23.25" customHeight="1" x14ac:dyDescent="0.2">
      <c r="A44" s="417"/>
      <c r="B44" s="415" t="str">
        <f>'(more) Simpl. Textures PLYWOOD'!D49</f>
        <v>SIMPL-2D-C</v>
      </c>
      <c r="C44" s="692">
        <f>'(more) Simpl. Textures PLYWOOD'!I49</f>
        <v>2</v>
      </c>
      <c r="D44" s="418" t="str">
        <f>IF('(more) Simpl. Textures PLYWOOD'!M49=0,"",'(more) Simpl. Textures PLYWOOD'!M49)</f>
        <v>not 
available</v>
      </c>
      <c r="E44" s="418" t="str">
        <f>IF('(more) Simpl. Textures PLYWOOD'!N49=0,"",'(more) Simpl. Textures PLYWOOD'!N49)</f>
        <v/>
      </c>
      <c r="F44" s="48">
        <f>'PROD. LIST (more)Simpl tex'!F46</f>
        <v>0</v>
      </c>
    </row>
    <row r="45" spans="1:6" ht="23.25" customHeight="1" x14ac:dyDescent="0.2">
      <c r="A45" s="417"/>
      <c r="B45" s="415" t="str">
        <f>'(more) Simpl. Textures PLYWOOD'!D50</f>
        <v>SIMPL-2D-N-T</v>
      </c>
      <c r="C45" s="692">
        <f>'(more) Simpl. Textures PLYWOOD'!I50</f>
        <v>2</v>
      </c>
      <c r="D45" s="418" t="str">
        <f>IF('(more) Simpl. Textures PLYWOOD'!M50=0,"",'(more) Simpl. Textures PLYWOOD'!M50)</f>
        <v/>
      </c>
      <c r="E45" s="418" t="str">
        <f>IF('(more) Simpl. Textures PLYWOOD'!N50=0,"",'(more) Simpl. Textures PLYWOOD'!N50)</f>
        <v>not 
available</v>
      </c>
      <c r="F45" s="48">
        <f>'PROD. LIST (more)Simpl tex'!F47</f>
        <v>0</v>
      </c>
    </row>
    <row r="46" spans="1:6" ht="23.25" customHeight="1" x14ac:dyDescent="0.2">
      <c r="A46" s="417"/>
      <c r="B46" s="415" t="str">
        <f>'(more) Simpl. Textures PLYWOOD'!D51</f>
        <v>SIMPL-2D-N-NT</v>
      </c>
      <c r="C46" s="692">
        <f>'(more) Simpl. Textures PLYWOOD'!I51</f>
        <v>2</v>
      </c>
      <c r="D46" s="418" t="str">
        <f>IF('(more) Simpl. Textures PLYWOOD'!M51=0,"",'(more) Simpl. Textures PLYWOOD'!M51)</f>
        <v/>
      </c>
      <c r="E46" s="418" t="str">
        <f>IF('(more) Simpl. Textures PLYWOOD'!N51=0,"",'(more) Simpl. Textures PLYWOOD'!N51)</f>
        <v>not 
available</v>
      </c>
      <c r="F46" s="48">
        <f>'PROD. LIST (more)Simpl tex'!F48</f>
        <v>0</v>
      </c>
    </row>
    <row r="47" spans="1:6" ht="23.25" customHeight="1" x14ac:dyDescent="0.2">
      <c r="A47" s="417"/>
      <c r="B47" s="415" t="str">
        <f>'(more) Simpl. Textures PLYWOOD'!D52</f>
        <v>SIMPL-2E-C</v>
      </c>
      <c r="C47" s="692">
        <f>'(more) Simpl. Textures PLYWOOD'!I52</f>
        <v>1</v>
      </c>
      <c r="D47" s="418" t="str">
        <f>IF('(more) Simpl. Textures PLYWOOD'!M52=0,"",'(more) Simpl. Textures PLYWOOD'!M52)</f>
        <v>not 
available</v>
      </c>
      <c r="E47" s="418" t="str">
        <f>IF('(more) Simpl. Textures PLYWOOD'!N52=0,"",'(more) Simpl. Textures PLYWOOD'!N52)</f>
        <v/>
      </c>
      <c r="F47" s="48">
        <f>'PROD. LIST (more)Simpl tex'!F49</f>
        <v>0</v>
      </c>
    </row>
    <row r="48" spans="1:6" ht="23.25" customHeight="1" x14ac:dyDescent="0.2">
      <c r="A48" s="417"/>
      <c r="B48" s="415" t="str">
        <f>'(more) Simpl. Textures PLYWOOD'!D53</f>
        <v>SIMPL-2E-N-T</v>
      </c>
      <c r="C48" s="692">
        <f>'(more) Simpl. Textures PLYWOOD'!I53</f>
        <v>1</v>
      </c>
      <c r="D48" s="418" t="str">
        <f>IF('(more) Simpl. Textures PLYWOOD'!M53=0,"",'(more) Simpl. Textures PLYWOOD'!M53)</f>
        <v/>
      </c>
      <c r="E48" s="418" t="str">
        <f>IF('(more) Simpl. Textures PLYWOOD'!N53=0,"",'(more) Simpl. Textures PLYWOOD'!N53)</f>
        <v>not 
available</v>
      </c>
      <c r="F48" s="48">
        <f>'PROD. LIST (more)Simpl tex'!F50</f>
        <v>0</v>
      </c>
    </row>
    <row r="49" spans="1:6" ht="23.25" customHeight="1" x14ac:dyDescent="0.2">
      <c r="A49" s="417"/>
      <c r="B49" s="415" t="str">
        <f>'(more) Simpl. Textures PLYWOOD'!D54</f>
        <v>SIMPL-2E-N-NT</v>
      </c>
      <c r="C49" s="692">
        <f>'(more) Simpl. Textures PLYWOOD'!I54</f>
        <v>1</v>
      </c>
      <c r="D49" s="418" t="str">
        <f>IF('(more) Simpl. Textures PLYWOOD'!M54=0,"",'(more) Simpl. Textures PLYWOOD'!M54)</f>
        <v/>
      </c>
      <c r="E49" s="418" t="str">
        <f>IF('(more) Simpl. Textures PLYWOOD'!N54=0,"",'(more) Simpl. Textures PLYWOOD'!N54)</f>
        <v>not 
available</v>
      </c>
      <c r="F49" s="48">
        <f>'PROD. LIST (more)Simpl tex'!F51</f>
        <v>0</v>
      </c>
    </row>
    <row r="50" spans="1:6" ht="23.25" customHeight="1" x14ac:dyDescent="0.2">
      <c r="A50" s="417"/>
      <c r="B50" s="415" t="str">
        <f>'(more) Simpl. Textures PLYWOOD'!D55</f>
        <v>SIMPL-2F-C</v>
      </c>
      <c r="C50" s="692">
        <f>'(more) Simpl. Textures PLYWOOD'!I55</f>
        <v>1</v>
      </c>
      <c r="D50" s="418" t="str">
        <f>IF('(more) Simpl. Textures PLYWOOD'!M55=0,"",'(more) Simpl. Textures PLYWOOD'!M55)</f>
        <v>not 
available</v>
      </c>
      <c r="E50" s="418" t="str">
        <f>IF('(more) Simpl. Textures PLYWOOD'!N55=0,"",'(more) Simpl. Textures PLYWOOD'!N55)</f>
        <v/>
      </c>
      <c r="F50" s="48">
        <f>'PROD. LIST (more)Simpl tex'!F52</f>
        <v>0</v>
      </c>
    </row>
    <row r="51" spans="1:6" ht="23.25" customHeight="1" x14ac:dyDescent="0.2">
      <c r="A51" s="417"/>
      <c r="B51" s="415" t="str">
        <f>'(more) Simpl. Textures PLYWOOD'!D56</f>
        <v>SIMPL-2F-N-T</v>
      </c>
      <c r="C51" s="692">
        <f>'(more) Simpl. Textures PLYWOOD'!I56</f>
        <v>1</v>
      </c>
      <c r="D51" s="418" t="str">
        <f>IF('(more) Simpl. Textures PLYWOOD'!M56=0,"",'(more) Simpl. Textures PLYWOOD'!M56)</f>
        <v/>
      </c>
      <c r="E51" s="418" t="str">
        <f>IF('(more) Simpl. Textures PLYWOOD'!N56=0,"",'(more) Simpl. Textures PLYWOOD'!N56)</f>
        <v>not 
available</v>
      </c>
      <c r="F51" s="48">
        <f>'PROD. LIST (more)Simpl tex'!F53</f>
        <v>0</v>
      </c>
    </row>
    <row r="52" spans="1:6" ht="23.25" customHeight="1" x14ac:dyDescent="0.2">
      <c r="A52" s="417"/>
      <c r="B52" s="415" t="str">
        <f>'(more) Simpl. Textures PLYWOOD'!D57</f>
        <v>SIMPL-2F-N-NT</v>
      </c>
      <c r="C52" s="692">
        <f>'(more) Simpl. Textures PLYWOOD'!I57</f>
        <v>1</v>
      </c>
      <c r="D52" s="418" t="str">
        <f>IF('(more) Simpl. Textures PLYWOOD'!M57=0,"",'(more) Simpl. Textures PLYWOOD'!M57)</f>
        <v/>
      </c>
      <c r="E52" s="418" t="str">
        <f>IF('(more) Simpl. Textures PLYWOOD'!N57=0,"",'(more) Simpl. Textures PLYWOOD'!N57)</f>
        <v>not 
available</v>
      </c>
      <c r="F52" s="48">
        <f>'PROD. LIST (more)Simpl tex'!F54</f>
        <v>0</v>
      </c>
    </row>
    <row r="53" spans="1:6" ht="23.25" customHeight="1" x14ac:dyDescent="0.2">
      <c r="A53" s="417"/>
      <c r="B53" s="415" t="str">
        <f>'(more) Simpl. Textures PLYWOOD'!D58</f>
        <v>SIMPL-2G-C</v>
      </c>
      <c r="C53" s="692">
        <f>'(more) Simpl. Textures PLYWOOD'!I58</f>
        <v>1</v>
      </c>
      <c r="D53" s="418" t="str">
        <f>IF('(more) Simpl. Textures PLYWOOD'!M58=0,"",'(more) Simpl. Textures PLYWOOD'!M58)</f>
        <v>not 
available</v>
      </c>
      <c r="E53" s="418" t="str">
        <f>IF('(more) Simpl. Textures PLYWOOD'!N58=0,"",'(more) Simpl. Textures PLYWOOD'!N58)</f>
        <v/>
      </c>
      <c r="F53" s="48">
        <f>'PROD. LIST (more)Simpl tex'!F55</f>
        <v>0</v>
      </c>
    </row>
    <row r="54" spans="1:6" ht="23.25" customHeight="1" x14ac:dyDescent="0.2">
      <c r="A54" s="417"/>
      <c r="B54" s="415" t="str">
        <f>'(more) Simpl. Textures PLYWOOD'!D59</f>
        <v>SIMPL-2G-N-T</v>
      </c>
      <c r="C54" s="692">
        <f>'(more) Simpl. Textures PLYWOOD'!I59</f>
        <v>1</v>
      </c>
      <c r="D54" s="418" t="str">
        <f>IF('(more) Simpl. Textures PLYWOOD'!M59=0,"",'(more) Simpl. Textures PLYWOOD'!M59)</f>
        <v/>
      </c>
      <c r="E54" s="418" t="str">
        <f>IF('(more) Simpl. Textures PLYWOOD'!N59=0,"",'(more) Simpl. Textures PLYWOOD'!N59)</f>
        <v>not 
available</v>
      </c>
      <c r="F54" s="48">
        <f>'PROD. LIST (more)Simpl tex'!F56</f>
        <v>0</v>
      </c>
    </row>
    <row r="55" spans="1:6" ht="23.25" customHeight="1" x14ac:dyDescent="0.2">
      <c r="A55" s="417"/>
      <c r="B55" s="415" t="str">
        <f>'(more) Simpl. Textures PLYWOOD'!D60</f>
        <v>SIMPL-2G-N-NT</v>
      </c>
      <c r="C55" s="692">
        <f>'(more) Simpl. Textures PLYWOOD'!I60</f>
        <v>1</v>
      </c>
      <c r="D55" s="418" t="str">
        <f>IF('(more) Simpl. Textures PLYWOOD'!M60=0,"",'(more) Simpl. Textures PLYWOOD'!M60)</f>
        <v/>
      </c>
      <c r="E55" s="418" t="str">
        <f>IF('(more) Simpl. Textures PLYWOOD'!N60=0,"",'(more) Simpl. Textures PLYWOOD'!N60)</f>
        <v>not 
available</v>
      </c>
      <c r="F55" s="48">
        <f>'PROD. LIST (more)Simpl tex'!F57</f>
        <v>0</v>
      </c>
    </row>
    <row r="56" spans="1:6" ht="23.25" customHeight="1" x14ac:dyDescent="0.2">
      <c r="A56" s="417"/>
      <c r="B56" s="415" t="str">
        <f>'(more) Simpl. Textures PLYWOOD'!D61</f>
        <v>SIMPL-2H-C</v>
      </c>
      <c r="C56" s="692">
        <f>'(more) Simpl. Textures PLYWOOD'!I61</f>
        <v>3</v>
      </c>
      <c r="D56" s="418" t="str">
        <f>IF('(more) Simpl. Textures PLYWOOD'!M61=0,"",'(more) Simpl. Textures PLYWOOD'!M61)</f>
        <v>not 
available</v>
      </c>
      <c r="E56" s="418" t="str">
        <f>IF('(more) Simpl. Textures PLYWOOD'!N61=0,"",'(more) Simpl. Textures PLYWOOD'!N61)</f>
        <v/>
      </c>
      <c r="F56" s="48">
        <f>'PROD. LIST (more)Simpl tex'!F58</f>
        <v>0</v>
      </c>
    </row>
    <row r="57" spans="1:6" ht="23.25" customHeight="1" x14ac:dyDescent="0.2">
      <c r="A57" s="417"/>
      <c r="B57" s="415" t="str">
        <f>'(more) Simpl. Textures PLYWOOD'!D62</f>
        <v>SIMPL-2H-N-T</v>
      </c>
      <c r="C57" s="692">
        <f>'(more) Simpl. Textures PLYWOOD'!I62</f>
        <v>3</v>
      </c>
      <c r="D57" s="418" t="str">
        <f>IF('(more) Simpl. Textures PLYWOOD'!M62=0,"",'(more) Simpl. Textures PLYWOOD'!M62)</f>
        <v/>
      </c>
      <c r="E57" s="418" t="str">
        <f>IF('(more) Simpl. Textures PLYWOOD'!N62=0,"",'(more) Simpl. Textures PLYWOOD'!N62)</f>
        <v>not 
available</v>
      </c>
      <c r="F57" s="48">
        <f>'PROD. LIST (more)Simpl tex'!F59</f>
        <v>0</v>
      </c>
    </row>
    <row r="58" spans="1:6" ht="23.25" customHeight="1" x14ac:dyDescent="0.2">
      <c r="A58" s="417"/>
      <c r="B58" s="415" t="str">
        <f>'(more) Simpl. Textures PLYWOOD'!D63</f>
        <v>SIMPL-2H-N-NT</v>
      </c>
      <c r="C58" s="692">
        <f>'(more) Simpl. Textures PLYWOOD'!I63</f>
        <v>3</v>
      </c>
      <c r="D58" s="418" t="str">
        <f>IF('(more) Simpl. Textures PLYWOOD'!M63=0,"",'(more) Simpl. Textures PLYWOOD'!M63)</f>
        <v/>
      </c>
      <c r="E58" s="418" t="str">
        <f>IF('(more) Simpl. Textures PLYWOOD'!N63=0,"",'(more) Simpl. Textures PLYWOOD'!N63)</f>
        <v>not 
available</v>
      </c>
      <c r="F58" s="48">
        <f>'PROD. LIST (more)Simpl tex'!F60</f>
        <v>0</v>
      </c>
    </row>
    <row r="59" spans="1:6" ht="23.25" customHeight="1" x14ac:dyDescent="0.2">
      <c r="A59" s="417"/>
      <c r="B59" s="415" t="str">
        <f>'(more) Simpl. Textures PLYWOOD'!D64</f>
        <v>3 - TRAPEZ</v>
      </c>
      <c r="C59" s="692">
        <f>'(more) Simpl. Textures PLYWOOD'!I64</f>
        <v>0</v>
      </c>
      <c r="D59" s="418" t="str">
        <f>IF('(more) Simpl. Textures PLYWOOD'!M64=0,"",'(more) Simpl. Textures PLYWOOD'!M64)</f>
        <v/>
      </c>
      <c r="E59" s="418" t="str">
        <f>IF('(more) Simpl. Textures PLYWOOD'!N64=0,"",'(more) Simpl. Textures PLYWOOD'!N64)</f>
        <v/>
      </c>
      <c r="F59" s="48">
        <f>'PROD. LIST (more)Simpl tex'!F61</f>
        <v>0</v>
      </c>
    </row>
    <row r="60" spans="1:6" ht="23.25" customHeight="1" x14ac:dyDescent="0.2">
      <c r="A60" s="417"/>
      <c r="B60" s="415" t="str">
        <f>'(more) Simpl. Textures PLYWOOD'!D65</f>
        <v>SIMPL-3A-C</v>
      </c>
      <c r="C60" s="692">
        <f>'(more) Simpl. Textures PLYWOOD'!I65</f>
        <v>3</v>
      </c>
      <c r="D60" s="418" t="str">
        <f>IF('(more) Simpl. Textures PLYWOOD'!M65=0,"",'(more) Simpl. Textures PLYWOOD'!M65)</f>
        <v>not 
available</v>
      </c>
      <c r="E60" s="418" t="str">
        <f>IF('(more) Simpl. Textures PLYWOOD'!N65=0,"",'(more) Simpl. Textures PLYWOOD'!N65)</f>
        <v/>
      </c>
      <c r="F60" s="48">
        <f>'PROD. LIST (more)Simpl tex'!F62</f>
        <v>0</v>
      </c>
    </row>
    <row r="61" spans="1:6" ht="23.25" customHeight="1" x14ac:dyDescent="0.2">
      <c r="A61" s="417"/>
      <c r="B61" s="415" t="str">
        <f>'(more) Simpl. Textures PLYWOOD'!D66</f>
        <v>SIMPL-3A-N-T</v>
      </c>
      <c r="C61" s="692">
        <f>'(more) Simpl. Textures PLYWOOD'!I66</f>
        <v>3</v>
      </c>
      <c r="D61" s="418" t="str">
        <f>IF('(more) Simpl. Textures PLYWOOD'!M66=0,"",'(more) Simpl. Textures PLYWOOD'!M66)</f>
        <v/>
      </c>
      <c r="E61" s="418" t="str">
        <f>IF('(more) Simpl. Textures PLYWOOD'!N66=0,"",'(more) Simpl. Textures PLYWOOD'!N66)</f>
        <v>not 
available</v>
      </c>
      <c r="F61" s="48">
        <f>'PROD. LIST (more)Simpl tex'!F63</f>
        <v>0</v>
      </c>
    </row>
    <row r="62" spans="1:6" ht="23.25" customHeight="1" x14ac:dyDescent="0.2">
      <c r="A62" s="417"/>
      <c r="B62" s="415" t="str">
        <f>'(more) Simpl. Textures PLYWOOD'!D67</f>
        <v>SIMPL-3A-N-NT</v>
      </c>
      <c r="C62" s="692">
        <f>'(more) Simpl. Textures PLYWOOD'!I67</f>
        <v>3</v>
      </c>
      <c r="D62" s="418" t="str">
        <f>IF('(more) Simpl. Textures PLYWOOD'!M67=0,"",'(more) Simpl. Textures PLYWOOD'!M67)</f>
        <v/>
      </c>
      <c r="E62" s="418" t="str">
        <f>IF('(more) Simpl. Textures PLYWOOD'!N67=0,"",'(more) Simpl. Textures PLYWOOD'!N67)</f>
        <v>not 
available</v>
      </c>
      <c r="F62" s="48">
        <f>'PROD. LIST (more)Simpl tex'!F64</f>
        <v>0</v>
      </c>
    </row>
    <row r="63" spans="1:6" ht="23.25" customHeight="1" x14ac:dyDescent="0.2">
      <c r="A63" s="417"/>
      <c r="B63" s="415" t="str">
        <f>'(more) Simpl. Textures PLYWOOD'!D68</f>
        <v>SIMPL-3B-C</v>
      </c>
      <c r="C63" s="692">
        <f>'(more) Simpl. Textures PLYWOOD'!I68</f>
        <v>2</v>
      </c>
      <c r="D63" s="418" t="str">
        <f>IF('(more) Simpl. Textures PLYWOOD'!M68=0,"",'(more) Simpl. Textures PLYWOOD'!M68)</f>
        <v>not 
available</v>
      </c>
      <c r="E63" s="418" t="str">
        <f>IF('(more) Simpl. Textures PLYWOOD'!N68=0,"",'(more) Simpl. Textures PLYWOOD'!N68)</f>
        <v/>
      </c>
      <c r="F63" s="48">
        <f>'PROD. LIST (more)Simpl tex'!F65</f>
        <v>0</v>
      </c>
    </row>
    <row r="64" spans="1:6" ht="23.25" customHeight="1" x14ac:dyDescent="0.2">
      <c r="A64" s="417"/>
      <c r="B64" s="415" t="str">
        <f>'(more) Simpl. Textures PLYWOOD'!D69</f>
        <v>SIMPL-3B-N-T</v>
      </c>
      <c r="C64" s="692">
        <f>'(more) Simpl. Textures PLYWOOD'!I69</f>
        <v>2</v>
      </c>
      <c r="D64" s="418" t="str">
        <f>IF('(more) Simpl. Textures PLYWOOD'!M69=0,"",'(more) Simpl. Textures PLYWOOD'!M69)</f>
        <v/>
      </c>
      <c r="E64" s="418" t="str">
        <f>IF('(more) Simpl. Textures PLYWOOD'!N69=0,"",'(more) Simpl. Textures PLYWOOD'!N69)</f>
        <v>not 
available</v>
      </c>
      <c r="F64" s="48">
        <f>'PROD. LIST (more)Simpl tex'!F66</f>
        <v>0</v>
      </c>
    </row>
    <row r="65" spans="1:7" ht="23.25" customHeight="1" x14ac:dyDescent="0.2">
      <c r="A65" s="417"/>
      <c r="B65" s="415" t="str">
        <f>'(more) Simpl. Textures PLYWOOD'!D70</f>
        <v>SIMPL-3B-N-NT</v>
      </c>
      <c r="C65" s="692">
        <f>'(more) Simpl. Textures PLYWOOD'!I70</f>
        <v>2</v>
      </c>
      <c r="D65" s="418" t="str">
        <f>IF('(more) Simpl. Textures PLYWOOD'!M70=0,"",'(more) Simpl. Textures PLYWOOD'!M70)</f>
        <v/>
      </c>
      <c r="E65" s="418" t="str">
        <f>IF('(more) Simpl. Textures PLYWOOD'!N70=0,"",'(more) Simpl. Textures PLYWOOD'!N70)</f>
        <v>not 
available</v>
      </c>
      <c r="F65" s="48">
        <f>'PROD. LIST (more)Simpl tex'!F67</f>
        <v>0</v>
      </c>
    </row>
    <row r="66" spans="1:7" ht="23.25" customHeight="1" x14ac:dyDescent="0.2">
      <c r="A66" s="417"/>
      <c r="B66" s="415" t="str">
        <f>'(more) Simpl. Textures PLYWOOD'!D71</f>
        <v>SIMPL-3C-C</v>
      </c>
      <c r="C66" s="692">
        <f>'(more) Simpl. Textures PLYWOOD'!I71</f>
        <v>1</v>
      </c>
      <c r="D66" s="418" t="str">
        <f>IF('(more) Simpl. Textures PLYWOOD'!M71=0,"",'(more) Simpl. Textures PLYWOOD'!M71)</f>
        <v>not 
available</v>
      </c>
      <c r="E66" s="418" t="str">
        <f>IF('(more) Simpl. Textures PLYWOOD'!N71=0,"",'(more) Simpl. Textures PLYWOOD'!N71)</f>
        <v/>
      </c>
      <c r="F66" s="48">
        <f>'PROD. LIST (more)Simpl tex'!F68</f>
        <v>0</v>
      </c>
    </row>
    <row r="67" spans="1:7" ht="23.25" customHeight="1" x14ac:dyDescent="0.2">
      <c r="A67" s="417"/>
      <c r="B67" s="415" t="str">
        <f>'(more) Simpl. Textures PLYWOOD'!D72</f>
        <v>SIMPL-3C-N-T</v>
      </c>
      <c r="C67" s="692">
        <f>'(more) Simpl. Textures PLYWOOD'!I72</f>
        <v>1</v>
      </c>
      <c r="D67" s="418" t="str">
        <f>IF('(more) Simpl. Textures PLYWOOD'!M72=0,"",'(more) Simpl. Textures PLYWOOD'!M72)</f>
        <v/>
      </c>
      <c r="E67" s="418" t="str">
        <f>IF('(more) Simpl. Textures PLYWOOD'!N72=0,"",'(more) Simpl. Textures PLYWOOD'!N72)</f>
        <v>not 
available</v>
      </c>
      <c r="F67" s="48">
        <f>'PROD. LIST (more)Simpl tex'!F69</f>
        <v>0</v>
      </c>
    </row>
    <row r="68" spans="1:7" ht="23.25" customHeight="1" x14ac:dyDescent="0.2">
      <c r="A68" s="417"/>
      <c r="B68" s="415" t="str">
        <f>'(more) Simpl. Textures PLYWOOD'!D73</f>
        <v>SIMPL-3C-N-NT</v>
      </c>
      <c r="C68" s="692">
        <f>'(more) Simpl. Textures PLYWOOD'!I73</f>
        <v>1</v>
      </c>
      <c r="D68" s="418" t="str">
        <f>IF('(more) Simpl. Textures PLYWOOD'!M73=0,"",'(more) Simpl. Textures PLYWOOD'!M73)</f>
        <v/>
      </c>
      <c r="E68" s="418" t="str">
        <f>IF('(more) Simpl. Textures PLYWOOD'!N73=0,"",'(more) Simpl. Textures PLYWOOD'!N73)</f>
        <v>not 
available</v>
      </c>
      <c r="F68" s="48">
        <f>'PROD. LIST (more)Simpl tex'!F70</f>
        <v>0</v>
      </c>
      <c r="G68" s="49"/>
    </row>
    <row r="69" spans="1:7" ht="23.25" customHeight="1" x14ac:dyDescent="0.2">
      <c r="A69" s="417"/>
      <c r="B69" s="415" t="str">
        <f>'(more) Simpl. Textures PLYWOOD'!D74</f>
        <v>SIMPL-3D-C</v>
      </c>
      <c r="C69" s="692">
        <f>'(more) Simpl. Textures PLYWOOD'!I74</f>
        <v>1</v>
      </c>
      <c r="D69" s="418" t="str">
        <f>IF('(more) Simpl. Textures PLYWOOD'!M74=0,"",'(more) Simpl. Textures PLYWOOD'!M74)</f>
        <v>not 
available</v>
      </c>
      <c r="E69" s="418" t="str">
        <f>IF('(more) Simpl. Textures PLYWOOD'!N74=0,"",'(more) Simpl. Textures PLYWOOD'!N74)</f>
        <v/>
      </c>
      <c r="F69" s="48">
        <f>'PROD. LIST (more)Simpl tex'!F71</f>
        <v>0</v>
      </c>
      <c r="G69" s="49"/>
    </row>
    <row r="70" spans="1:7" ht="23.25" customHeight="1" x14ac:dyDescent="0.2">
      <c r="A70" s="417"/>
      <c r="B70" s="415" t="str">
        <f>'(more) Simpl. Textures PLYWOOD'!D75</f>
        <v>SIMPL-3D-N-T</v>
      </c>
      <c r="C70" s="692">
        <f>'(more) Simpl. Textures PLYWOOD'!I75</f>
        <v>1</v>
      </c>
      <c r="D70" s="418" t="str">
        <f>IF('(more) Simpl. Textures PLYWOOD'!M75=0,"",'(more) Simpl. Textures PLYWOOD'!M75)</f>
        <v/>
      </c>
      <c r="E70" s="418" t="str">
        <f>IF('(more) Simpl. Textures PLYWOOD'!N75=0,"",'(more) Simpl. Textures PLYWOOD'!N75)</f>
        <v>not 
available</v>
      </c>
      <c r="F70" s="48">
        <f>'PROD. LIST (more)Simpl tex'!F72</f>
        <v>0</v>
      </c>
      <c r="G70" s="49"/>
    </row>
    <row r="71" spans="1:7" ht="23.25" customHeight="1" x14ac:dyDescent="0.2">
      <c r="A71" s="417"/>
      <c r="B71" s="415" t="str">
        <f>'(more) Simpl. Textures PLYWOOD'!D76</f>
        <v>SIMPL-3D-N-NT</v>
      </c>
      <c r="C71" s="692">
        <f>'(more) Simpl. Textures PLYWOOD'!I76</f>
        <v>1</v>
      </c>
      <c r="D71" s="418" t="str">
        <f>IF('(more) Simpl. Textures PLYWOOD'!M76=0,"",'(more) Simpl. Textures PLYWOOD'!M76)</f>
        <v/>
      </c>
      <c r="E71" s="418" t="str">
        <f>IF('(more) Simpl. Textures PLYWOOD'!N76=0,"",'(more) Simpl. Textures PLYWOOD'!N76)</f>
        <v>not 
available</v>
      </c>
      <c r="F71" s="48">
        <f>'PROD. LIST (more)Simpl tex'!F73</f>
        <v>0</v>
      </c>
      <c r="G71" s="49"/>
    </row>
    <row r="72" spans="1:7" ht="23.25" customHeight="1" x14ac:dyDescent="0.2">
      <c r="A72" s="417"/>
      <c r="B72" s="415" t="str">
        <f>'(more) Simpl. Textures PLYWOOD'!D77</f>
        <v>SIMPL-3E-C</v>
      </c>
      <c r="C72" s="692">
        <f>'(more) Simpl. Textures PLYWOOD'!I77</f>
        <v>1</v>
      </c>
      <c r="D72" s="418" t="str">
        <f>IF('(more) Simpl. Textures PLYWOOD'!M77=0,"",'(more) Simpl. Textures PLYWOOD'!M77)</f>
        <v>not 
available</v>
      </c>
      <c r="E72" s="418" t="str">
        <f>IF('(more) Simpl. Textures PLYWOOD'!N77=0,"",'(more) Simpl. Textures PLYWOOD'!N77)</f>
        <v/>
      </c>
      <c r="F72" s="48">
        <f>'PROD. LIST (more)Simpl tex'!F74</f>
        <v>0</v>
      </c>
      <c r="G72" s="49"/>
    </row>
    <row r="73" spans="1:7" ht="23.25" customHeight="1" x14ac:dyDescent="0.2">
      <c r="A73" s="417"/>
      <c r="B73" s="415" t="str">
        <f>'(more) Simpl. Textures PLYWOOD'!D78</f>
        <v>SIMPL-3E-N-T</v>
      </c>
      <c r="C73" s="692">
        <f>'(more) Simpl. Textures PLYWOOD'!I78</f>
        <v>1</v>
      </c>
      <c r="D73" s="418" t="str">
        <f>IF('(more) Simpl. Textures PLYWOOD'!M78=0,"",'(more) Simpl. Textures PLYWOOD'!M78)</f>
        <v/>
      </c>
      <c r="E73" s="418" t="str">
        <f>IF('(more) Simpl. Textures PLYWOOD'!N78=0,"",'(more) Simpl. Textures PLYWOOD'!N78)</f>
        <v>not 
available</v>
      </c>
      <c r="F73" s="48">
        <f>'PROD. LIST (more)Simpl tex'!F75</f>
        <v>0</v>
      </c>
      <c r="G73" s="49"/>
    </row>
    <row r="74" spans="1:7" ht="23.25" customHeight="1" x14ac:dyDescent="0.2">
      <c r="A74" s="417"/>
      <c r="B74" s="415" t="str">
        <f>'(more) Simpl. Textures PLYWOOD'!D79</f>
        <v>SIMPL-3E-N-NT</v>
      </c>
      <c r="C74" s="692">
        <f>'(more) Simpl. Textures PLYWOOD'!I79</f>
        <v>1</v>
      </c>
      <c r="D74" s="418" t="str">
        <f>IF('(more) Simpl. Textures PLYWOOD'!M79=0,"",'(more) Simpl. Textures PLYWOOD'!M79)</f>
        <v/>
      </c>
      <c r="E74" s="418" t="str">
        <f>IF('(more) Simpl. Textures PLYWOOD'!N79=0,"",'(more) Simpl. Textures PLYWOOD'!N79)</f>
        <v>not 
available</v>
      </c>
      <c r="F74" s="48">
        <f>'PROD. LIST (more)Simpl tex'!F76</f>
        <v>0</v>
      </c>
      <c r="G74" s="49"/>
    </row>
    <row r="75" spans="1:7" ht="23.25" customHeight="1" x14ac:dyDescent="0.2">
      <c r="A75" s="417"/>
      <c r="B75" s="415" t="str">
        <f>'(more) Simpl. Textures PLYWOOD'!D80</f>
        <v>SIMPL-3F-C</v>
      </c>
      <c r="C75" s="692">
        <f>'(more) Simpl. Textures PLYWOOD'!I80</f>
        <v>1</v>
      </c>
      <c r="D75" s="418" t="str">
        <f>IF('(more) Simpl. Textures PLYWOOD'!M80=0,"",'(more) Simpl. Textures PLYWOOD'!M80)</f>
        <v>not 
available</v>
      </c>
      <c r="E75" s="418" t="str">
        <f>IF('(more) Simpl. Textures PLYWOOD'!N80=0,"",'(more) Simpl. Textures PLYWOOD'!N80)</f>
        <v/>
      </c>
      <c r="F75" s="48">
        <f>'PROD. LIST (more)Simpl tex'!F77</f>
        <v>0</v>
      </c>
      <c r="G75" s="49"/>
    </row>
    <row r="76" spans="1:7" ht="23.25" customHeight="1" x14ac:dyDescent="0.2">
      <c r="A76" s="417"/>
      <c r="B76" s="415" t="str">
        <f>'(more) Simpl. Textures PLYWOOD'!D81</f>
        <v>SIMPL-3F-N-T</v>
      </c>
      <c r="C76" s="692">
        <f>'(more) Simpl. Textures PLYWOOD'!I81</f>
        <v>1</v>
      </c>
      <c r="D76" s="418" t="str">
        <f>IF('(more) Simpl. Textures PLYWOOD'!M81=0,"",'(more) Simpl. Textures PLYWOOD'!M81)</f>
        <v/>
      </c>
      <c r="E76" s="418" t="str">
        <f>IF('(more) Simpl. Textures PLYWOOD'!N81=0,"",'(more) Simpl. Textures PLYWOOD'!N81)</f>
        <v>not 
available</v>
      </c>
      <c r="F76" s="48">
        <f>'PROD. LIST (more)Simpl tex'!F78</f>
        <v>0</v>
      </c>
    </row>
    <row r="77" spans="1:7" ht="23.25" customHeight="1" x14ac:dyDescent="0.2">
      <c r="A77" s="417"/>
      <c r="B77" s="415" t="str">
        <f>'(more) Simpl. Textures PLYWOOD'!D82</f>
        <v>SIMPL-3F-N-NT</v>
      </c>
      <c r="C77" s="692">
        <f>'(more) Simpl. Textures PLYWOOD'!I82</f>
        <v>1</v>
      </c>
      <c r="D77" s="418" t="str">
        <f>IF('(more) Simpl. Textures PLYWOOD'!M82=0,"",'(more) Simpl. Textures PLYWOOD'!M82)</f>
        <v/>
      </c>
      <c r="E77" s="418" t="str">
        <f>IF('(more) Simpl. Textures PLYWOOD'!N82=0,"",'(more) Simpl. Textures PLYWOOD'!N82)</f>
        <v>not 
available</v>
      </c>
      <c r="F77" s="48">
        <f>'PROD. LIST (more)Simpl tex'!F79</f>
        <v>0</v>
      </c>
    </row>
    <row r="78" spans="1:7" ht="23.25" customHeight="1" x14ac:dyDescent="0.2">
      <c r="A78" s="417"/>
      <c r="B78" s="415" t="str">
        <f>'(more) Simpl. Textures PLYWOOD'!D83</f>
        <v>SIMPL-3G-C</v>
      </c>
      <c r="C78" s="692">
        <f>'(more) Simpl. Textures PLYWOOD'!I83</f>
        <v>1</v>
      </c>
      <c r="D78" s="418" t="str">
        <f>IF('(more) Simpl. Textures PLYWOOD'!M83=0,"",'(more) Simpl. Textures PLYWOOD'!M83)</f>
        <v>not 
available</v>
      </c>
      <c r="E78" s="418" t="str">
        <f>IF('(more) Simpl. Textures PLYWOOD'!N83=0,"",'(more) Simpl. Textures PLYWOOD'!N83)</f>
        <v/>
      </c>
      <c r="F78" s="48">
        <f>'PROD. LIST (more)Simpl tex'!F80</f>
        <v>0</v>
      </c>
    </row>
    <row r="79" spans="1:7" ht="23.25" customHeight="1" x14ac:dyDescent="0.2">
      <c r="A79" s="417"/>
      <c r="B79" s="415" t="str">
        <f>'(more) Simpl. Textures PLYWOOD'!D84</f>
        <v>SIMPL-3G-N-T</v>
      </c>
      <c r="C79" s="692">
        <f>'(more) Simpl. Textures PLYWOOD'!I84</f>
        <v>1</v>
      </c>
      <c r="D79" s="418" t="str">
        <f>IF('(more) Simpl. Textures PLYWOOD'!M84=0,"",'(more) Simpl. Textures PLYWOOD'!M84)</f>
        <v/>
      </c>
      <c r="E79" s="418" t="str">
        <f>IF('(more) Simpl. Textures PLYWOOD'!N84=0,"",'(more) Simpl. Textures PLYWOOD'!N84)</f>
        <v>not 
available</v>
      </c>
      <c r="F79" s="48">
        <f>'PROD. LIST (more)Simpl tex'!F81</f>
        <v>0</v>
      </c>
    </row>
    <row r="80" spans="1:7" ht="23.25" customHeight="1" x14ac:dyDescent="0.2">
      <c r="A80" s="417"/>
      <c r="B80" s="415" t="str">
        <f>'(more) Simpl. Textures PLYWOOD'!D85</f>
        <v>SIMPL-3G-N-NT</v>
      </c>
      <c r="C80" s="692">
        <f>'(more) Simpl. Textures PLYWOOD'!I85</f>
        <v>1</v>
      </c>
      <c r="D80" s="418" t="str">
        <f>IF('(more) Simpl. Textures PLYWOOD'!M85=0,"",'(more) Simpl. Textures PLYWOOD'!M85)</f>
        <v/>
      </c>
      <c r="E80" s="418" t="str">
        <f>IF('(more) Simpl. Textures PLYWOOD'!N85=0,"",'(more) Simpl. Textures PLYWOOD'!N85)</f>
        <v>not 
available</v>
      </c>
      <c r="F80" s="48">
        <f>'PROD. LIST (more)Simpl tex'!F82</f>
        <v>0</v>
      </c>
    </row>
    <row r="81" spans="1:6" ht="23.25" customHeight="1" x14ac:dyDescent="0.2">
      <c r="A81" s="417"/>
      <c r="B81" s="415" t="str">
        <f>'(more) Simpl. Textures PLYWOOD'!D86</f>
        <v>SIMPL-3H-C</v>
      </c>
      <c r="C81" s="692">
        <f>'(more) Simpl. Textures PLYWOOD'!I86</f>
        <v>4</v>
      </c>
      <c r="D81" s="418" t="str">
        <f>IF('(more) Simpl. Textures PLYWOOD'!M86=0,"",'(more) Simpl. Textures PLYWOOD'!M86)</f>
        <v>not 
available</v>
      </c>
      <c r="E81" s="418" t="str">
        <f>IF('(more) Simpl. Textures PLYWOOD'!N86=0,"",'(more) Simpl. Textures PLYWOOD'!N86)</f>
        <v/>
      </c>
      <c r="F81" s="48">
        <f>'PROD. LIST (more)Simpl tex'!F83</f>
        <v>0</v>
      </c>
    </row>
    <row r="82" spans="1:6" ht="23.25" customHeight="1" x14ac:dyDescent="0.2">
      <c r="A82" s="417"/>
      <c r="B82" s="415" t="str">
        <f>'(more) Simpl. Textures PLYWOOD'!D87</f>
        <v>SIMPL-3H-N-T</v>
      </c>
      <c r="C82" s="692">
        <f>'(more) Simpl. Textures PLYWOOD'!I87</f>
        <v>4</v>
      </c>
      <c r="D82" s="418" t="str">
        <f>IF('(more) Simpl. Textures PLYWOOD'!M87=0,"",'(more) Simpl. Textures PLYWOOD'!M87)</f>
        <v/>
      </c>
      <c r="E82" s="418" t="str">
        <f>IF('(more) Simpl. Textures PLYWOOD'!N87=0,"",'(more) Simpl. Textures PLYWOOD'!N87)</f>
        <v>not 
available</v>
      </c>
      <c r="F82" s="48">
        <f>'PROD. LIST (more)Simpl tex'!F84</f>
        <v>0</v>
      </c>
    </row>
    <row r="83" spans="1:6" ht="23.25" customHeight="1" x14ac:dyDescent="0.2">
      <c r="A83" s="417"/>
      <c r="B83" s="415" t="str">
        <f>'(more) Simpl. Textures PLYWOOD'!D88</f>
        <v>SIMPL-3H-N-NT</v>
      </c>
      <c r="C83" s="692">
        <f>'(more) Simpl. Textures PLYWOOD'!I88</f>
        <v>4</v>
      </c>
      <c r="D83" s="418" t="str">
        <f>IF('(more) Simpl. Textures PLYWOOD'!M88=0,"",'(more) Simpl. Textures PLYWOOD'!M88)</f>
        <v/>
      </c>
      <c r="E83" s="418" t="str">
        <f>IF('(more) Simpl. Textures PLYWOOD'!N88=0,"",'(more) Simpl. Textures PLYWOOD'!N88)</f>
        <v>not 
available</v>
      </c>
      <c r="F83" s="48">
        <f>'PROD. LIST (more)Simpl tex'!F85</f>
        <v>0</v>
      </c>
    </row>
    <row r="84" spans="1:6" ht="23.25" customHeight="1" x14ac:dyDescent="0.2">
      <c r="A84" s="417"/>
      <c r="B84" s="415" t="str">
        <f>'(more) Simpl. Textures PLYWOOD'!D89</f>
        <v>SIMPL-3I-C</v>
      </c>
      <c r="C84" s="692">
        <f>'(more) Simpl. Textures PLYWOOD'!I89</f>
        <v>2</v>
      </c>
      <c r="D84" s="418" t="str">
        <f>IF('(more) Simpl. Textures PLYWOOD'!M89=0,"",'(more) Simpl. Textures PLYWOOD'!M89)</f>
        <v>not 
available</v>
      </c>
      <c r="E84" s="418" t="str">
        <f>IF('(more) Simpl. Textures PLYWOOD'!N89=0,"",'(more) Simpl. Textures PLYWOOD'!N89)</f>
        <v/>
      </c>
      <c r="F84" s="48">
        <f>'PROD. LIST (more)Simpl tex'!F86</f>
        <v>0</v>
      </c>
    </row>
    <row r="85" spans="1:6" ht="23.25" customHeight="1" x14ac:dyDescent="0.2">
      <c r="A85" s="417"/>
      <c r="B85" s="415" t="str">
        <f>'(more) Simpl. Textures PLYWOOD'!D90</f>
        <v>SIMPL-3I-N-T</v>
      </c>
      <c r="C85" s="692">
        <f>'(more) Simpl. Textures PLYWOOD'!I90</f>
        <v>2</v>
      </c>
      <c r="D85" s="418" t="str">
        <f>IF('(more) Simpl. Textures PLYWOOD'!M90=0,"",'(more) Simpl. Textures PLYWOOD'!M90)</f>
        <v/>
      </c>
      <c r="E85" s="418" t="str">
        <f>IF('(more) Simpl. Textures PLYWOOD'!N90=0,"",'(more) Simpl. Textures PLYWOOD'!N90)</f>
        <v>not 
available</v>
      </c>
      <c r="F85" s="48">
        <f>'PROD. LIST (more)Simpl tex'!F87</f>
        <v>0</v>
      </c>
    </row>
    <row r="86" spans="1:6" ht="23.25" customHeight="1" x14ac:dyDescent="0.2">
      <c r="A86" s="417"/>
      <c r="B86" s="415" t="str">
        <f>'(more) Simpl. Textures PLYWOOD'!D91</f>
        <v>SIMPL-3I-N-NT</v>
      </c>
      <c r="C86" s="692">
        <f>'(more) Simpl. Textures PLYWOOD'!I91</f>
        <v>2</v>
      </c>
      <c r="D86" s="418" t="str">
        <f>IF('(more) Simpl. Textures PLYWOOD'!M91=0,"",'(more) Simpl. Textures PLYWOOD'!M91)</f>
        <v/>
      </c>
      <c r="E86" s="418" t="str">
        <f>IF('(more) Simpl. Textures PLYWOOD'!N91=0,"",'(more) Simpl. Textures PLYWOOD'!N91)</f>
        <v>not 
available</v>
      </c>
      <c r="F86" s="48">
        <f>'PROD. LIST (more)Simpl tex'!F88</f>
        <v>0</v>
      </c>
    </row>
    <row r="87" spans="1:6" ht="23.25" customHeight="1" x14ac:dyDescent="0.2">
      <c r="A87" s="417"/>
      <c r="B87" s="415" t="str">
        <f>'(more) Simpl. Textures PLYWOOD'!D92</f>
        <v>SIMPL-3J-C</v>
      </c>
      <c r="C87" s="692">
        <f>'(more) Simpl. Textures PLYWOOD'!I92</f>
        <v>2</v>
      </c>
      <c r="D87" s="418" t="str">
        <f>IF('(more) Simpl. Textures PLYWOOD'!M92=0,"",'(more) Simpl. Textures PLYWOOD'!M92)</f>
        <v>not 
available</v>
      </c>
      <c r="E87" s="418" t="str">
        <f>IF('(more) Simpl. Textures PLYWOOD'!N92=0,"",'(more) Simpl. Textures PLYWOOD'!N92)</f>
        <v/>
      </c>
      <c r="F87" s="48">
        <f>'PROD. LIST (more)Simpl tex'!F89</f>
        <v>0</v>
      </c>
    </row>
    <row r="88" spans="1:6" ht="23.25" customHeight="1" x14ac:dyDescent="0.2">
      <c r="A88" s="417"/>
      <c r="B88" s="415" t="str">
        <f>'(more) Simpl. Textures PLYWOOD'!D93</f>
        <v>SIMPL-3J-N-T</v>
      </c>
      <c r="C88" s="692">
        <f>'(more) Simpl. Textures PLYWOOD'!I93</f>
        <v>2</v>
      </c>
      <c r="D88" s="418" t="str">
        <f>IF('(more) Simpl. Textures PLYWOOD'!M93=0,"",'(more) Simpl. Textures PLYWOOD'!M93)</f>
        <v/>
      </c>
      <c r="E88" s="418" t="str">
        <f>IF('(more) Simpl. Textures PLYWOOD'!N93=0,"",'(more) Simpl. Textures PLYWOOD'!N93)</f>
        <v>not 
available</v>
      </c>
      <c r="F88" s="48">
        <f>'PROD. LIST (more)Simpl tex'!F90</f>
        <v>0</v>
      </c>
    </row>
    <row r="89" spans="1:6" ht="23.25" customHeight="1" x14ac:dyDescent="0.2">
      <c r="A89" s="417"/>
      <c r="B89" s="415" t="str">
        <f>'(more) Simpl. Textures PLYWOOD'!D94</f>
        <v>SIMPL-3J-N-NT</v>
      </c>
      <c r="C89" s="692">
        <f>'(more) Simpl. Textures PLYWOOD'!I94</f>
        <v>2</v>
      </c>
      <c r="D89" s="418" t="str">
        <f>IF('(more) Simpl. Textures PLYWOOD'!M94=0,"",'(more) Simpl. Textures PLYWOOD'!M94)</f>
        <v/>
      </c>
      <c r="E89" s="418" t="str">
        <f>IF('(more) Simpl. Textures PLYWOOD'!N94=0,"",'(more) Simpl. Textures PLYWOOD'!N94)</f>
        <v>not 
available</v>
      </c>
      <c r="F89" s="48">
        <f>'PROD. LIST (more)Simpl tex'!F91</f>
        <v>0</v>
      </c>
    </row>
    <row r="90" spans="1:6" ht="23.25" customHeight="1" x14ac:dyDescent="0.2">
      <c r="A90" s="417"/>
      <c r="B90" s="415" t="str">
        <f>'(more) Simpl. Textures PLYWOOD'!D95</f>
        <v>SIMPL-3K-C</v>
      </c>
      <c r="C90" s="692">
        <f>'(more) Simpl. Textures PLYWOOD'!I95</f>
        <v>2</v>
      </c>
      <c r="D90" s="418" t="str">
        <f>IF('(more) Simpl. Textures PLYWOOD'!M95=0,"",'(more) Simpl. Textures PLYWOOD'!M95)</f>
        <v>not 
available</v>
      </c>
      <c r="E90" s="418" t="str">
        <f>IF('(more) Simpl. Textures PLYWOOD'!N95=0,"",'(more) Simpl. Textures PLYWOOD'!N95)</f>
        <v/>
      </c>
      <c r="F90" s="48">
        <f>'PROD. LIST (more)Simpl tex'!F92</f>
        <v>0</v>
      </c>
    </row>
    <row r="91" spans="1:6" ht="23.25" customHeight="1" x14ac:dyDescent="0.2">
      <c r="A91" s="417"/>
      <c r="B91" s="415" t="str">
        <f>'(more) Simpl. Textures PLYWOOD'!D96</f>
        <v>SIMPL-3K-N-T</v>
      </c>
      <c r="C91" s="692">
        <f>'(more) Simpl. Textures PLYWOOD'!I96</f>
        <v>2</v>
      </c>
      <c r="D91" s="418" t="str">
        <f>IF('(more) Simpl. Textures PLYWOOD'!M96=0,"",'(more) Simpl. Textures PLYWOOD'!M96)</f>
        <v/>
      </c>
      <c r="E91" s="418" t="str">
        <f>IF('(more) Simpl. Textures PLYWOOD'!N96=0,"",'(more) Simpl. Textures PLYWOOD'!N96)</f>
        <v>not 
available</v>
      </c>
      <c r="F91" s="48">
        <f>'PROD. LIST (more)Simpl tex'!F93</f>
        <v>0</v>
      </c>
    </row>
    <row r="92" spans="1:6" ht="23.25" customHeight="1" x14ac:dyDescent="0.2">
      <c r="A92" s="417"/>
      <c r="B92" s="415" t="str">
        <f>'(more) Simpl. Textures PLYWOOD'!D97</f>
        <v>SIMPL-3K-N-NT</v>
      </c>
      <c r="C92" s="692">
        <f>'(more) Simpl. Textures PLYWOOD'!I97</f>
        <v>2</v>
      </c>
      <c r="D92" s="418" t="str">
        <f>IF('(more) Simpl. Textures PLYWOOD'!M97=0,"",'(more) Simpl. Textures PLYWOOD'!M97)</f>
        <v/>
      </c>
      <c r="E92" s="418" t="str">
        <f>IF('(more) Simpl. Textures PLYWOOD'!N97=0,"",'(more) Simpl. Textures PLYWOOD'!N97)</f>
        <v>not 
available</v>
      </c>
      <c r="F92" s="48">
        <f>'PROD. LIST (more)Simpl tex'!F94</f>
        <v>0</v>
      </c>
    </row>
    <row r="93" spans="1:6" ht="23.25" customHeight="1" x14ac:dyDescent="0.2">
      <c r="A93" s="417"/>
      <c r="B93" s="415" t="str">
        <f>'(more) Simpl. Textures PLYWOOD'!D98</f>
        <v>SIMPL-3L-C</v>
      </c>
      <c r="C93" s="692">
        <f>'(more) Simpl. Textures PLYWOOD'!I98</f>
        <v>2</v>
      </c>
      <c r="D93" s="418" t="str">
        <f>IF('(more) Simpl. Textures PLYWOOD'!M98=0,"",'(more) Simpl. Textures PLYWOOD'!M98)</f>
        <v>not 
available</v>
      </c>
      <c r="E93" s="418" t="str">
        <f>IF('(more) Simpl. Textures PLYWOOD'!N98=0,"",'(more) Simpl. Textures PLYWOOD'!N98)</f>
        <v/>
      </c>
      <c r="F93" s="48">
        <f>'PROD. LIST (more)Simpl tex'!F95</f>
        <v>0</v>
      </c>
    </row>
    <row r="94" spans="1:6" ht="23.25" customHeight="1" x14ac:dyDescent="0.2">
      <c r="A94" s="417"/>
      <c r="B94" s="415" t="str">
        <f>'(more) Simpl. Textures PLYWOOD'!D99</f>
        <v>SIMPL-3L-N-T</v>
      </c>
      <c r="C94" s="692">
        <f>'(more) Simpl. Textures PLYWOOD'!I99</f>
        <v>2</v>
      </c>
      <c r="D94" s="418" t="str">
        <f>IF('(more) Simpl. Textures PLYWOOD'!M99=0,"",'(more) Simpl. Textures PLYWOOD'!M99)</f>
        <v/>
      </c>
      <c r="E94" s="418" t="str">
        <f>IF('(more) Simpl. Textures PLYWOOD'!N99=0,"",'(more) Simpl. Textures PLYWOOD'!N99)</f>
        <v>not 
available</v>
      </c>
      <c r="F94" s="48">
        <f>'PROD. LIST (more)Simpl tex'!F96</f>
        <v>0</v>
      </c>
    </row>
    <row r="95" spans="1:6" ht="23.25" customHeight="1" x14ac:dyDescent="0.2">
      <c r="A95" s="417"/>
      <c r="B95" s="415" t="str">
        <f>'(more) Simpl. Textures PLYWOOD'!D100</f>
        <v>SIMPL-3L-N-NT</v>
      </c>
      <c r="C95" s="692">
        <f>'(more) Simpl. Textures PLYWOOD'!I100</f>
        <v>2</v>
      </c>
      <c r="D95" s="418" t="str">
        <f>IF('(more) Simpl. Textures PLYWOOD'!M100=0,"",'(more) Simpl. Textures PLYWOOD'!M100)</f>
        <v/>
      </c>
      <c r="E95" s="418" t="str">
        <f>IF('(more) Simpl. Textures PLYWOOD'!N100=0,"",'(more) Simpl. Textures PLYWOOD'!N100)</f>
        <v>not 
available</v>
      </c>
      <c r="F95" s="48">
        <f>'PROD. LIST (more)Simpl tex'!F97</f>
        <v>0</v>
      </c>
    </row>
    <row r="96" spans="1:6" ht="23.25" customHeight="1" x14ac:dyDescent="0.2">
      <c r="A96" s="417"/>
      <c r="B96" s="415" t="str">
        <f>'(more) Simpl. Textures PLYWOOD'!D101</f>
        <v>SIMPL-3M-C</v>
      </c>
      <c r="C96" s="692">
        <f>'(more) Simpl. Textures PLYWOOD'!I101</f>
        <v>2</v>
      </c>
      <c r="D96" s="418" t="str">
        <f>IF('(more) Simpl. Textures PLYWOOD'!M101=0,"",'(more) Simpl. Textures PLYWOOD'!M101)</f>
        <v>not 
available</v>
      </c>
      <c r="E96" s="418" t="str">
        <f>IF('(more) Simpl. Textures PLYWOOD'!N101=0,"",'(more) Simpl. Textures PLYWOOD'!N101)</f>
        <v/>
      </c>
      <c r="F96" s="48">
        <f>'PROD. LIST (more)Simpl tex'!F98</f>
        <v>0</v>
      </c>
    </row>
    <row r="97" spans="1:6" ht="23.25" customHeight="1" x14ac:dyDescent="0.2">
      <c r="A97" s="417"/>
      <c r="B97" s="415" t="str">
        <f>'(more) Simpl. Textures PLYWOOD'!D102</f>
        <v>SIMPL-3M-N-T</v>
      </c>
      <c r="C97" s="692">
        <f>'(more) Simpl. Textures PLYWOOD'!I102</f>
        <v>2</v>
      </c>
      <c r="D97" s="418" t="str">
        <f>IF('(more) Simpl. Textures PLYWOOD'!M102=0,"",'(more) Simpl. Textures PLYWOOD'!M102)</f>
        <v/>
      </c>
      <c r="E97" s="418" t="str">
        <f>IF('(more) Simpl. Textures PLYWOOD'!N102=0,"",'(more) Simpl. Textures PLYWOOD'!N102)</f>
        <v>not 
available</v>
      </c>
      <c r="F97" s="48">
        <f>'PROD. LIST (more)Simpl tex'!F99</f>
        <v>0</v>
      </c>
    </row>
    <row r="98" spans="1:6" ht="23.25" customHeight="1" x14ac:dyDescent="0.2">
      <c r="A98" s="417"/>
      <c r="B98" s="415" t="str">
        <f>'(more) Simpl. Textures PLYWOOD'!D103</f>
        <v>SIMPL-3M-N-NT</v>
      </c>
      <c r="C98" s="692">
        <f>'(more) Simpl. Textures PLYWOOD'!I103</f>
        <v>2</v>
      </c>
      <c r="D98" s="418" t="str">
        <f>IF('(more) Simpl. Textures PLYWOOD'!M103=0,"",'(more) Simpl. Textures PLYWOOD'!M103)</f>
        <v/>
      </c>
      <c r="E98" s="418" t="str">
        <f>IF('(more) Simpl. Textures PLYWOOD'!N103=0,"",'(more) Simpl. Textures PLYWOOD'!N103)</f>
        <v>not 
available</v>
      </c>
      <c r="F98" s="48">
        <f>'PROD. LIST (more)Simpl tex'!F100</f>
        <v>0</v>
      </c>
    </row>
    <row r="99" spans="1:6" ht="23.25" customHeight="1" x14ac:dyDescent="0.2">
      <c r="A99" s="417"/>
      <c r="B99" s="415" t="str">
        <f>'(more) Simpl. Textures PLYWOOD'!D104</f>
        <v>SIMPL-3N-C</v>
      </c>
      <c r="C99" s="692">
        <f>'(more) Simpl. Textures PLYWOOD'!I104</f>
        <v>2</v>
      </c>
      <c r="D99" s="418" t="str">
        <f>IF('(more) Simpl. Textures PLYWOOD'!M104=0,"",'(more) Simpl. Textures PLYWOOD'!M104)</f>
        <v>not 
available</v>
      </c>
      <c r="E99" s="418" t="str">
        <f>IF('(more) Simpl. Textures PLYWOOD'!N104=0,"",'(more) Simpl. Textures PLYWOOD'!N104)</f>
        <v/>
      </c>
      <c r="F99" s="48">
        <f>'PROD. LIST (more)Simpl tex'!F101</f>
        <v>0</v>
      </c>
    </row>
    <row r="100" spans="1:6" ht="23.25" customHeight="1" x14ac:dyDescent="0.2">
      <c r="A100" s="417"/>
      <c r="B100" s="415" t="str">
        <f>'(more) Simpl. Textures PLYWOOD'!D105</f>
        <v>SIMPL-3N-N-T</v>
      </c>
      <c r="C100" s="692">
        <f>'(more) Simpl. Textures PLYWOOD'!I105</f>
        <v>2</v>
      </c>
      <c r="D100" s="418" t="str">
        <f>IF('(more) Simpl. Textures PLYWOOD'!M105=0,"",'(more) Simpl. Textures PLYWOOD'!M105)</f>
        <v/>
      </c>
      <c r="E100" s="418" t="str">
        <f>IF('(more) Simpl. Textures PLYWOOD'!N105=0,"",'(more) Simpl. Textures PLYWOOD'!N105)</f>
        <v>not 
available</v>
      </c>
      <c r="F100" s="48">
        <f>'PROD. LIST (more)Simpl tex'!F102</f>
        <v>0</v>
      </c>
    </row>
    <row r="101" spans="1:6" ht="23.25" customHeight="1" x14ac:dyDescent="0.2">
      <c r="A101" s="417"/>
      <c r="B101" s="415" t="str">
        <f>'(more) Simpl. Textures PLYWOOD'!D106</f>
        <v>SIMPL-3N-N-NT</v>
      </c>
      <c r="C101" s="692">
        <f>'(more) Simpl. Textures PLYWOOD'!I106</f>
        <v>2</v>
      </c>
      <c r="D101" s="418" t="str">
        <f>IF('(more) Simpl. Textures PLYWOOD'!M106=0,"",'(more) Simpl. Textures PLYWOOD'!M106)</f>
        <v/>
      </c>
      <c r="E101" s="418" t="str">
        <f>IF('(more) Simpl. Textures PLYWOOD'!N106=0,"",'(more) Simpl. Textures PLYWOOD'!N106)</f>
        <v>not 
available</v>
      </c>
      <c r="F101" s="48">
        <f>'PROD. LIST (more)Simpl tex'!F103</f>
        <v>0</v>
      </c>
    </row>
    <row r="102" spans="1:6" ht="23.25" customHeight="1" x14ac:dyDescent="0.2">
      <c r="A102" s="417"/>
      <c r="B102" s="415" t="str">
        <f>'(more) Simpl. Textures PLYWOOD'!D107</f>
        <v>SIMPL-3O-C</v>
      </c>
      <c r="C102" s="692">
        <f>'(more) Simpl. Textures PLYWOOD'!I107</f>
        <v>2</v>
      </c>
      <c r="D102" s="418" t="str">
        <f>IF('(more) Simpl. Textures PLYWOOD'!M107=0,"",'(more) Simpl. Textures PLYWOOD'!M107)</f>
        <v>not 
available</v>
      </c>
      <c r="E102" s="418" t="str">
        <f>IF('(more) Simpl. Textures PLYWOOD'!N107=0,"",'(more) Simpl. Textures PLYWOOD'!N107)</f>
        <v/>
      </c>
      <c r="F102" s="48">
        <f>'PROD. LIST (more)Simpl tex'!F104</f>
        <v>0</v>
      </c>
    </row>
    <row r="103" spans="1:6" ht="23.25" customHeight="1" x14ac:dyDescent="0.2">
      <c r="A103" s="417"/>
      <c r="B103" s="415" t="str">
        <f>'(more) Simpl. Textures PLYWOOD'!D108</f>
        <v>SIMPL-3O-N-T</v>
      </c>
      <c r="C103" s="692">
        <f>'(more) Simpl. Textures PLYWOOD'!I108</f>
        <v>2</v>
      </c>
      <c r="D103" s="418" t="str">
        <f>IF('(more) Simpl. Textures PLYWOOD'!M108=0,"",'(more) Simpl. Textures PLYWOOD'!M108)</f>
        <v/>
      </c>
      <c r="E103" s="418" t="str">
        <f>IF('(more) Simpl. Textures PLYWOOD'!N108=0,"",'(more) Simpl. Textures PLYWOOD'!N108)</f>
        <v>not 
available</v>
      </c>
      <c r="F103" s="48">
        <f>'PROD. LIST (more)Simpl tex'!F105</f>
        <v>0</v>
      </c>
    </row>
    <row r="104" spans="1:6" ht="23.25" customHeight="1" x14ac:dyDescent="0.2">
      <c r="A104" s="417"/>
      <c r="B104" s="415" t="str">
        <f>'(more) Simpl. Textures PLYWOOD'!D109</f>
        <v>SIMPL-3O-N-NT</v>
      </c>
      <c r="C104" s="692">
        <f>'(more) Simpl. Textures PLYWOOD'!I109</f>
        <v>2</v>
      </c>
      <c r="D104" s="418" t="str">
        <f>IF('(more) Simpl. Textures PLYWOOD'!M109=0,"",'(more) Simpl. Textures PLYWOOD'!M109)</f>
        <v/>
      </c>
      <c r="E104" s="418" t="str">
        <f>IF('(more) Simpl. Textures PLYWOOD'!N109=0,"",'(more) Simpl. Textures PLYWOOD'!N109)</f>
        <v>not 
available</v>
      </c>
      <c r="F104" s="48">
        <f>'PROD. LIST (more)Simpl tex'!F106</f>
        <v>0</v>
      </c>
    </row>
    <row r="105" spans="1:6" ht="23.25" customHeight="1" x14ac:dyDescent="0.2">
      <c r="A105" s="417"/>
      <c r="B105" s="415" t="str">
        <f>'(more) Simpl. Textures PLYWOOD'!D110</f>
        <v>SIMPL-3P-C</v>
      </c>
      <c r="C105" s="692">
        <f>'(more) Simpl. Textures PLYWOOD'!I110</f>
        <v>2</v>
      </c>
      <c r="D105" s="418" t="str">
        <f>IF('(more) Simpl. Textures PLYWOOD'!M110=0,"",'(more) Simpl. Textures PLYWOOD'!M110)</f>
        <v>not 
available</v>
      </c>
      <c r="E105" s="418" t="str">
        <f>IF('(more) Simpl. Textures PLYWOOD'!N110=0,"",'(more) Simpl. Textures PLYWOOD'!N110)</f>
        <v/>
      </c>
      <c r="F105" s="48">
        <f>'PROD. LIST (more)Simpl tex'!F107</f>
        <v>0</v>
      </c>
    </row>
    <row r="106" spans="1:6" ht="23.25" customHeight="1" x14ac:dyDescent="0.2">
      <c r="A106" s="417"/>
      <c r="B106" s="415" t="str">
        <f>'(more) Simpl. Textures PLYWOOD'!D111</f>
        <v>SIMPL-3P-N-T</v>
      </c>
      <c r="C106" s="692">
        <f>'(more) Simpl. Textures PLYWOOD'!I111</f>
        <v>2</v>
      </c>
      <c r="D106" s="418" t="str">
        <f>IF('(more) Simpl. Textures PLYWOOD'!M111=0,"",'(more) Simpl. Textures PLYWOOD'!M111)</f>
        <v/>
      </c>
      <c r="E106" s="418" t="str">
        <f>IF('(more) Simpl. Textures PLYWOOD'!N111=0,"",'(more) Simpl. Textures PLYWOOD'!N111)</f>
        <v>not 
available</v>
      </c>
      <c r="F106" s="48">
        <f>'PROD. LIST (more)Simpl tex'!F108</f>
        <v>0</v>
      </c>
    </row>
    <row r="107" spans="1:6" ht="23.25" customHeight="1" x14ac:dyDescent="0.2">
      <c r="A107" s="417"/>
      <c r="B107" s="415" t="str">
        <f>'(more) Simpl. Textures PLYWOOD'!D112</f>
        <v>SIMPL-3P-N-NT</v>
      </c>
      <c r="C107" s="692">
        <f>'(more) Simpl. Textures PLYWOOD'!I112</f>
        <v>2</v>
      </c>
      <c r="D107" s="418" t="str">
        <f>IF('(more) Simpl. Textures PLYWOOD'!M112=0,"",'(more) Simpl. Textures PLYWOOD'!M112)</f>
        <v/>
      </c>
      <c r="E107" s="418" t="str">
        <f>IF('(more) Simpl. Textures PLYWOOD'!N112=0,"",'(more) Simpl. Textures PLYWOOD'!N112)</f>
        <v>not 
available</v>
      </c>
      <c r="F107" s="48">
        <f>'PROD. LIST (more)Simpl tex'!F109</f>
        <v>0</v>
      </c>
    </row>
    <row r="108" spans="1:6" ht="23.25" customHeight="1" x14ac:dyDescent="0.2">
      <c r="A108" s="417"/>
      <c r="B108" s="415" t="str">
        <f>'(more) Simpl. Textures PLYWOOD'!D113</f>
        <v>SIMPL-3R-C</v>
      </c>
      <c r="C108" s="692">
        <f>'(more) Simpl. Textures PLYWOOD'!I113</f>
        <v>2</v>
      </c>
      <c r="D108" s="418" t="str">
        <f>IF('(more) Simpl. Textures PLYWOOD'!M113=0,"",'(more) Simpl. Textures PLYWOOD'!M113)</f>
        <v>not 
available</v>
      </c>
      <c r="E108" s="418" t="str">
        <f>IF('(more) Simpl. Textures PLYWOOD'!N113=0,"",'(more) Simpl. Textures PLYWOOD'!N113)</f>
        <v/>
      </c>
      <c r="F108" s="48">
        <f>'PROD. LIST (more)Simpl tex'!F110</f>
        <v>0</v>
      </c>
    </row>
    <row r="109" spans="1:6" ht="23.25" customHeight="1" x14ac:dyDescent="0.2">
      <c r="A109" s="417"/>
      <c r="B109" s="415" t="str">
        <f>'(more) Simpl. Textures PLYWOOD'!D114</f>
        <v>SIMPL-3R-N-T</v>
      </c>
      <c r="C109" s="692">
        <f>'(more) Simpl. Textures PLYWOOD'!I114</f>
        <v>2</v>
      </c>
      <c r="D109" s="418" t="str">
        <f>IF('(more) Simpl. Textures PLYWOOD'!M114=0,"",'(more) Simpl. Textures PLYWOOD'!M114)</f>
        <v/>
      </c>
      <c r="E109" s="418" t="str">
        <f>IF('(more) Simpl. Textures PLYWOOD'!N114=0,"",'(more) Simpl. Textures PLYWOOD'!N114)</f>
        <v>not 
available</v>
      </c>
      <c r="F109" s="48">
        <f>'PROD. LIST (more)Simpl tex'!F111</f>
        <v>0</v>
      </c>
    </row>
    <row r="110" spans="1:6" ht="23.25" customHeight="1" x14ac:dyDescent="0.2">
      <c r="A110" s="417"/>
      <c r="B110" s="415" t="str">
        <f>'(more) Simpl. Textures PLYWOOD'!D115</f>
        <v>SIMPL-3R-N-NT</v>
      </c>
      <c r="C110" s="692">
        <f>'(more) Simpl. Textures PLYWOOD'!I115</f>
        <v>2</v>
      </c>
      <c r="D110" s="418" t="str">
        <f>IF('(more) Simpl. Textures PLYWOOD'!M115=0,"",'(more) Simpl. Textures PLYWOOD'!M115)</f>
        <v/>
      </c>
      <c r="E110" s="418" t="str">
        <f>IF('(more) Simpl. Textures PLYWOOD'!N115=0,"",'(more) Simpl. Textures PLYWOOD'!N115)</f>
        <v>not 
available</v>
      </c>
      <c r="F110" s="48">
        <f>'PROD. LIST (more)Simpl tex'!F112</f>
        <v>0</v>
      </c>
    </row>
    <row r="111" spans="1:6" ht="23.25" customHeight="1" x14ac:dyDescent="0.2">
      <c r="A111" s="417"/>
      <c r="B111" s="415" t="str">
        <f>'(more) Simpl. Textures PLYWOOD'!D116</f>
        <v>4 - PRISMS</v>
      </c>
      <c r="C111" s="692">
        <f>'(more) Simpl. Textures PLYWOOD'!I116</f>
        <v>0</v>
      </c>
      <c r="D111" s="418" t="str">
        <f>IF('(more) Simpl. Textures PLYWOOD'!M116=0,"",'(more) Simpl. Textures PLYWOOD'!M116)</f>
        <v/>
      </c>
      <c r="E111" s="418" t="str">
        <f>IF('(more) Simpl. Textures PLYWOOD'!N116=0,"",'(more) Simpl. Textures PLYWOOD'!N116)</f>
        <v/>
      </c>
      <c r="F111" s="48">
        <f>'PROD. LIST (more)Simpl tex'!F113</f>
        <v>0</v>
      </c>
    </row>
    <row r="112" spans="1:6" ht="23.25" customHeight="1" x14ac:dyDescent="0.2">
      <c r="A112" s="417"/>
      <c r="B112" s="415" t="str">
        <f>'(more) Simpl. Textures PLYWOOD'!D117</f>
        <v>SIMPL-4A-C</v>
      </c>
      <c r="C112" s="692">
        <f>'(more) Simpl. Textures PLYWOOD'!I117</f>
        <v>1</v>
      </c>
      <c r="D112" s="418" t="str">
        <f>IF('(more) Simpl. Textures PLYWOOD'!M117=0,"",'(more) Simpl. Textures PLYWOOD'!M117)</f>
        <v>not 
available</v>
      </c>
      <c r="E112" s="418" t="str">
        <f>IF('(more) Simpl. Textures PLYWOOD'!N117=0,"",'(more) Simpl. Textures PLYWOOD'!N117)</f>
        <v/>
      </c>
      <c r="F112" s="48">
        <f>'PROD. LIST (more)Simpl tex'!F114</f>
        <v>0</v>
      </c>
    </row>
    <row r="113" spans="1:6" ht="23.25" customHeight="1" x14ac:dyDescent="0.2">
      <c r="A113" s="417"/>
      <c r="B113" s="415" t="str">
        <f>'(more) Simpl. Textures PLYWOOD'!D118</f>
        <v>SIMPL-4A-N-T</v>
      </c>
      <c r="C113" s="692">
        <f>'(more) Simpl. Textures PLYWOOD'!I118</f>
        <v>1</v>
      </c>
      <c r="D113" s="418" t="str">
        <f>IF('(more) Simpl. Textures PLYWOOD'!M118=0,"",'(more) Simpl. Textures PLYWOOD'!M118)</f>
        <v/>
      </c>
      <c r="E113" s="418" t="str">
        <f>IF('(more) Simpl. Textures PLYWOOD'!N118=0,"",'(more) Simpl. Textures PLYWOOD'!N118)</f>
        <v>not 
available</v>
      </c>
      <c r="F113" s="48">
        <f>'PROD. LIST (more)Simpl tex'!F115</f>
        <v>0</v>
      </c>
    </row>
    <row r="114" spans="1:6" ht="23.25" customHeight="1" x14ac:dyDescent="0.2">
      <c r="A114" s="417"/>
      <c r="B114" s="415" t="str">
        <f>'(more) Simpl. Textures PLYWOOD'!D119</f>
        <v>SIMPL-4A-N-NT</v>
      </c>
      <c r="C114" s="692">
        <f>'(more) Simpl. Textures PLYWOOD'!I119</f>
        <v>1</v>
      </c>
      <c r="D114" s="418" t="str">
        <f>IF('(more) Simpl. Textures PLYWOOD'!M119=0,"",'(more) Simpl. Textures PLYWOOD'!M119)</f>
        <v/>
      </c>
      <c r="E114" s="418" t="str">
        <f>IF('(more) Simpl. Textures PLYWOOD'!N119=0,"",'(more) Simpl. Textures PLYWOOD'!N119)</f>
        <v>not 
available</v>
      </c>
      <c r="F114" s="48">
        <f>'PROD. LIST (more)Simpl tex'!F116</f>
        <v>0</v>
      </c>
    </row>
    <row r="115" spans="1:6" ht="23.25" customHeight="1" x14ac:dyDescent="0.2">
      <c r="A115" s="417"/>
      <c r="B115" s="415" t="str">
        <f>'(more) Simpl. Textures PLYWOOD'!D120</f>
        <v>SIMPL-4B-C</v>
      </c>
      <c r="C115" s="692">
        <f>'(more) Simpl. Textures PLYWOOD'!I120</f>
        <v>1</v>
      </c>
      <c r="D115" s="418" t="str">
        <f>IF('(more) Simpl. Textures PLYWOOD'!M120=0,"",'(more) Simpl. Textures PLYWOOD'!M120)</f>
        <v>not 
available</v>
      </c>
      <c r="E115" s="418" t="str">
        <f>IF('(more) Simpl. Textures PLYWOOD'!N120=0,"",'(more) Simpl. Textures PLYWOOD'!N120)</f>
        <v/>
      </c>
      <c r="F115" s="48">
        <f>'PROD. LIST (more)Simpl tex'!F117</f>
        <v>0</v>
      </c>
    </row>
    <row r="116" spans="1:6" ht="23.25" customHeight="1" x14ac:dyDescent="0.2">
      <c r="A116" s="417"/>
      <c r="B116" s="415" t="str">
        <f>'(more) Simpl. Textures PLYWOOD'!D121</f>
        <v>SIMPL-4B-N-T</v>
      </c>
      <c r="C116" s="692">
        <f>'(more) Simpl. Textures PLYWOOD'!I121</f>
        <v>1</v>
      </c>
      <c r="D116" s="418" t="str">
        <f>IF('(more) Simpl. Textures PLYWOOD'!M121=0,"",'(more) Simpl. Textures PLYWOOD'!M121)</f>
        <v/>
      </c>
      <c r="E116" s="418" t="str">
        <f>IF('(more) Simpl. Textures PLYWOOD'!N121=0,"",'(more) Simpl. Textures PLYWOOD'!N121)</f>
        <v>not 
available</v>
      </c>
      <c r="F116" s="48">
        <f>'PROD. LIST (more)Simpl tex'!F118</f>
        <v>0</v>
      </c>
    </row>
    <row r="117" spans="1:6" ht="23.25" customHeight="1" x14ac:dyDescent="0.2">
      <c r="A117" s="417"/>
      <c r="B117" s="415" t="str">
        <f>'(more) Simpl. Textures PLYWOOD'!D122</f>
        <v>SIMPL-4B-N-NT</v>
      </c>
      <c r="C117" s="692">
        <f>'(more) Simpl. Textures PLYWOOD'!I122</f>
        <v>1</v>
      </c>
      <c r="D117" s="418" t="str">
        <f>IF('(more) Simpl. Textures PLYWOOD'!M122=0,"",'(more) Simpl. Textures PLYWOOD'!M122)</f>
        <v/>
      </c>
      <c r="E117" s="418" t="str">
        <f>IF('(more) Simpl. Textures PLYWOOD'!N122=0,"",'(more) Simpl. Textures PLYWOOD'!N122)</f>
        <v>not 
available</v>
      </c>
      <c r="F117" s="48">
        <f>'PROD. LIST (more)Simpl tex'!F119</f>
        <v>0</v>
      </c>
    </row>
    <row r="118" spans="1:6" ht="23.25" customHeight="1" x14ac:dyDescent="0.2">
      <c r="A118" s="417"/>
      <c r="B118" s="415" t="str">
        <f>'(more) Simpl. Textures PLYWOOD'!D123</f>
        <v>SIMPL-4C-C</v>
      </c>
      <c r="C118" s="692">
        <f>'(more) Simpl. Textures PLYWOOD'!I123</f>
        <v>2</v>
      </c>
      <c r="D118" s="418" t="str">
        <f>IF('(more) Simpl. Textures PLYWOOD'!M123=0,"",'(more) Simpl. Textures PLYWOOD'!M123)</f>
        <v>not 
available</v>
      </c>
      <c r="E118" s="418" t="str">
        <f>IF('(more) Simpl. Textures PLYWOOD'!N123=0,"",'(more) Simpl. Textures PLYWOOD'!N123)</f>
        <v/>
      </c>
      <c r="F118" s="48">
        <f>'PROD. LIST (more)Simpl tex'!F120</f>
        <v>0</v>
      </c>
    </row>
    <row r="119" spans="1:6" ht="23.25" customHeight="1" x14ac:dyDescent="0.2">
      <c r="A119" s="417"/>
      <c r="B119" s="415" t="str">
        <f>'(more) Simpl. Textures PLYWOOD'!D124</f>
        <v>SIMPL-4C-N-T</v>
      </c>
      <c r="C119" s="692">
        <f>'(more) Simpl. Textures PLYWOOD'!I124</f>
        <v>2</v>
      </c>
      <c r="D119" s="418" t="str">
        <f>IF('(more) Simpl. Textures PLYWOOD'!M124=0,"",'(more) Simpl. Textures PLYWOOD'!M124)</f>
        <v/>
      </c>
      <c r="E119" s="418" t="str">
        <f>IF('(more) Simpl. Textures PLYWOOD'!N124=0,"",'(more) Simpl. Textures PLYWOOD'!N124)</f>
        <v>not 
available</v>
      </c>
      <c r="F119" s="48">
        <f>'PROD. LIST (more)Simpl tex'!F121</f>
        <v>0</v>
      </c>
    </row>
    <row r="120" spans="1:6" ht="23.25" customHeight="1" x14ac:dyDescent="0.2">
      <c r="A120" s="417"/>
      <c r="B120" s="415" t="str">
        <f>'(more) Simpl. Textures PLYWOOD'!D125</f>
        <v>SIMPL-4C-N-NT</v>
      </c>
      <c r="C120" s="692">
        <f>'(more) Simpl. Textures PLYWOOD'!I125</f>
        <v>2</v>
      </c>
      <c r="D120" s="418" t="str">
        <f>IF('(more) Simpl. Textures PLYWOOD'!M125=0,"",'(more) Simpl. Textures PLYWOOD'!M125)</f>
        <v/>
      </c>
      <c r="E120" s="418" t="str">
        <f>IF('(more) Simpl. Textures PLYWOOD'!N125=0,"",'(more) Simpl. Textures PLYWOOD'!N125)</f>
        <v>not 
available</v>
      </c>
      <c r="F120" s="48">
        <f>'PROD. LIST (more)Simpl tex'!F122</f>
        <v>0</v>
      </c>
    </row>
    <row r="121" spans="1:6" ht="23.25" customHeight="1" x14ac:dyDescent="0.2">
      <c r="A121" s="417"/>
      <c r="B121" s="415" t="str">
        <f>'(more) Simpl. Textures PLYWOOD'!D126</f>
        <v>SIMPL-4D-C</v>
      </c>
      <c r="C121" s="692">
        <f>'(more) Simpl. Textures PLYWOOD'!I126</f>
        <v>2</v>
      </c>
      <c r="D121" s="418" t="str">
        <f>IF('(more) Simpl. Textures PLYWOOD'!M126=0,"",'(more) Simpl. Textures PLYWOOD'!M126)</f>
        <v>not 
available</v>
      </c>
      <c r="E121" s="418" t="str">
        <f>IF('(more) Simpl. Textures PLYWOOD'!N126=0,"",'(more) Simpl. Textures PLYWOOD'!N126)</f>
        <v/>
      </c>
      <c r="F121" s="48">
        <f>'PROD. LIST (more)Simpl tex'!F123</f>
        <v>0</v>
      </c>
    </row>
    <row r="122" spans="1:6" ht="23.25" customHeight="1" x14ac:dyDescent="0.2">
      <c r="A122" s="417"/>
      <c r="B122" s="415" t="str">
        <f>'(more) Simpl. Textures PLYWOOD'!D127</f>
        <v>SIMPL-4D-N-T</v>
      </c>
      <c r="C122" s="692">
        <f>'(more) Simpl. Textures PLYWOOD'!I127</f>
        <v>2</v>
      </c>
      <c r="D122" s="418" t="str">
        <f>IF('(more) Simpl. Textures PLYWOOD'!M127=0,"",'(more) Simpl. Textures PLYWOOD'!M127)</f>
        <v/>
      </c>
      <c r="E122" s="418" t="str">
        <f>IF('(more) Simpl. Textures PLYWOOD'!N127=0,"",'(more) Simpl. Textures PLYWOOD'!N127)</f>
        <v>not 
available</v>
      </c>
      <c r="F122" s="48">
        <f>'PROD. LIST (more)Simpl tex'!F124</f>
        <v>0</v>
      </c>
    </row>
    <row r="123" spans="1:6" ht="23.25" customHeight="1" x14ac:dyDescent="0.2">
      <c r="A123" s="417"/>
      <c r="B123" s="415" t="str">
        <f>'(more) Simpl. Textures PLYWOOD'!D128</f>
        <v>SIMPL-4D-N-NT</v>
      </c>
      <c r="C123" s="692">
        <f>'(more) Simpl. Textures PLYWOOD'!I128</f>
        <v>2</v>
      </c>
      <c r="D123" s="418" t="str">
        <f>IF('(more) Simpl. Textures PLYWOOD'!M128=0,"",'(more) Simpl. Textures PLYWOOD'!M128)</f>
        <v/>
      </c>
      <c r="E123" s="418" t="str">
        <f>IF('(more) Simpl. Textures PLYWOOD'!N128=0,"",'(more) Simpl. Textures PLYWOOD'!N128)</f>
        <v>not 
available</v>
      </c>
      <c r="F123" s="48">
        <f>'PROD. LIST (more)Simpl tex'!F125</f>
        <v>0</v>
      </c>
    </row>
    <row r="124" spans="1:6" ht="23.25" customHeight="1" x14ac:dyDescent="0.2">
      <c r="A124" s="417"/>
      <c r="B124" s="415" t="str">
        <f>'(more) Simpl. Textures PLYWOOD'!D129</f>
        <v>SIMPL-4E-C</v>
      </c>
      <c r="C124" s="692">
        <f>'(more) Simpl. Textures PLYWOOD'!I129</f>
        <v>3</v>
      </c>
      <c r="D124" s="418" t="str">
        <f>IF('(more) Simpl. Textures PLYWOOD'!M129=0,"",'(more) Simpl. Textures PLYWOOD'!M129)</f>
        <v>not 
available</v>
      </c>
      <c r="E124" s="418" t="str">
        <f>IF('(more) Simpl. Textures PLYWOOD'!N129=0,"",'(more) Simpl. Textures PLYWOOD'!N129)</f>
        <v/>
      </c>
      <c r="F124" s="48">
        <f>'PROD. LIST (more)Simpl tex'!F126</f>
        <v>0</v>
      </c>
    </row>
    <row r="125" spans="1:6" ht="23.25" customHeight="1" x14ac:dyDescent="0.2">
      <c r="A125" s="417"/>
      <c r="B125" s="415" t="str">
        <f>'(more) Simpl. Textures PLYWOOD'!D130</f>
        <v>SIMPL-4E-N-T</v>
      </c>
      <c r="C125" s="692">
        <f>'(more) Simpl. Textures PLYWOOD'!I130</f>
        <v>3</v>
      </c>
      <c r="D125" s="418" t="str">
        <f>IF('(more) Simpl. Textures PLYWOOD'!M130=0,"",'(more) Simpl. Textures PLYWOOD'!M130)</f>
        <v/>
      </c>
      <c r="E125" s="418" t="str">
        <f>IF('(more) Simpl. Textures PLYWOOD'!N130=0,"",'(more) Simpl. Textures PLYWOOD'!N130)</f>
        <v>not 
available</v>
      </c>
      <c r="F125" s="48">
        <f>'PROD. LIST (more)Simpl tex'!F127</f>
        <v>0</v>
      </c>
    </row>
    <row r="126" spans="1:6" ht="23.25" customHeight="1" x14ac:dyDescent="0.2">
      <c r="A126" s="417"/>
      <c r="B126" s="415" t="str">
        <f>'(more) Simpl. Textures PLYWOOD'!D131</f>
        <v>SIMPL-4E-N-NT</v>
      </c>
      <c r="C126" s="692">
        <f>'(more) Simpl. Textures PLYWOOD'!I131</f>
        <v>3</v>
      </c>
      <c r="D126" s="418" t="str">
        <f>IF('(more) Simpl. Textures PLYWOOD'!M131=0,"",'(more) Simpl. Textures PLYWOOD'!M131)</f>
        <v/>
      </c>
      <c r="E126" s="418" t="str">
        <f>IF('(more) Simpl. Textures PLYWOOD'!N131=0,"",'(more) Simpl. Textures PLYWOOD'!N131)</f>
        <v>not 
available</v>
      </c>
      <c r="F126" s="48">
        <f>'PROD. LIST (more)Simpl tex'!F128</f>
        <v>0</v>
      </c>
    </row>
    <row r="127" spans="1:6" ht="23.25" customHeight="1" x14ac:dyDescent="0.2">
      <c r="A127" s="417"/>
      <c r="B127" s="415" t="str">
        <f>'(more) Simpl. Textures PLYWOOD'!D132</f>
        <v>SIMPL-4F-C</v>
      </c>
      <c r="C127" s="692">
        <f>'(more) Simpl. Textures PLYWOOD'!I132</f>
        <v>3</v>
      </c>
      <c r="D127" s="418" t="str">
        <f>IF('(more) Simpl. Textures PLYWOOD'!M132=0,"",'(more) Simpl. Textures PLYWOOD'!M132)</f>
        <v>not 
available</v>
      </c>
      <c r="E127" s="418" t="str">
        <f>IF('(more) Simpl. Textures PLYWOOD'!N132=0,"",'(more) Simpl. Textures PLYWOOD'!N132)</f>
        <v/>
      </c>
      <c r="F127" s="48">
        <f>'PROD. LIST (more)Simpl tex'!F129</f>
        <v>0</v>
      </c>
    </row>
    <row r="128" spans="1:6" ht="23.25" customHeight="1" x14ac:dyDescent="0.2">
      <c r="A128" s="417"/>
      <c r="B128" s="415" t="str">
        <f>'(more) Simpl. Textures PLYWOOD'!D133</f>
        <v>SIMPL-4F-N-T</v>
      </c>
      <c r="C128" s="692">
        <f>'(more) Simpl. Textures PLYWOOD'!I133</f>
        <v>3</v>
      </c>
      <c r="D128" s="418" t="str">
        <f>IF('(more) Simpl. Textures PLYWOOD'!M133=0,"",'(more) Simpl. Textures PLYWOOD'!M133)</f>
        <v/>
      </c>
      <c r="E128" s="418" t="str">
        <f>IF('(more) Simpl. Textures PLYWOOD'!N133=0,"",'(more) Simpl. Textures PLYWOOD'!N133)</f>
        <v>not 
available</v>
      </c>
      <c r="F128" s="48">
        <f>'PROD. LIST (more)Simpl tex'!F130</f>
        <v>0</v>
      </c>
    </row>
    <row r="129" spans="1:7" ht="23.25" customHeight="1" x14ac:dyDescent="0.2">
      <c r="A129" s="417"/>
      <c r="B129" s="415" t="str">
        <f>'(more) Simpl. Textures PLYWOOD'!D134</f>
        <v>SIMPL-4F-N-NT</v>
      </c>
      <c r="C129" s="692">
        <f>'(more) Simpl. Textures PLYWOOD'!I134</f>
        <v>3</v>
      </c>
      <c r="D129" s="418" t="str">
        <f>IF('(more) Simpl. Textures PLYWOOD'!M134=0,"",'(more) Simpl. Textures PLYWOOD'!M134)</f>
        <v/>
      </c>
      <c r="E129" s="418" t="str">
        <f>IF('(more) Simpl. Textures PLYWOOD'!N134=0,"",'(more) Simpl. Textures PLYWOOD'!N134)</f>
        <v>not 
available</v>
      </c>
      <c r="F129" s="48">
        <f>'PROD. LIST (more)Simpl tex'!F131</f>
        <v>0</v>
      </c>
    </row>
    <row r="130" spans="1:7" ht="23.25" customHeight="1" x14ac:dyDescent="0.2">
      <c r="A130" s="417"/>
      <c r="B130" s="415" t="str">
        <f>'(more) Simpl. Textures PLYWOOD'!D135</f>
        <v>SIMPL-4I-C</v>
      </c>
      <c r="C130" s="692">
        <f>'(more) Simpl. Textures PLYWOOD'!I135</f>
        <v>1</v>
      </c>
      <c r="D130" s="418" t="str">
        <f>IF('(more) Simpl. Textures PLYWOOD'!M135=0,"",'(more) Simpl. Textures PLYWOOD'!M135)</f>
        <v>not 
available</v>
      </c>
      <c r="E130" s="418" t="str">
        <f>IF('(more) Simpl. Textures PLYWOOD'!N135=0,"",'(more) Simpl. Textures PLYWOOD'!N135)</f>
        <v/>
      </c>
      <c r="F130" s="48">
        <f>'PROD. LIST (more)Simpl tex'!F132</f>
        <v>0</v>
      </c>
    </row>
    <row r="131" spans="1:7" ht="23.25" customHeight="1" x14ac:dyDescent="0.2">
      <c r="A131" s="417"/>
      <c r="B131" s="415" t="str">
        <f>'(more) Simpl. Textures PLYWOOD'!D136</f>
        <v>SIMPL-4I-N-T</v>
      </c>
      <c r="C131" s="692">
        <f>'(more) Simpl. Textures PLYWOOD'!I136</f>
        <v>1</v>
      </c>
      <c r="D131" s="418" t="str">
        <f>IF('(more) Simpl. Textures PLYWOOD'!M136=0,"",'(more) Simpl. Textures PLYWOOD'!M136)</f>
        <v/>
      </c>
      <c r="E131" s="418" t="str">
        <f>IF('(more) Simpl. Textures PLYWOOD'!N136=0,"",'(more) Simpl. Textures PLYWOOD'!N136)</f>
        <v>not 
available</v>
      </c>
      <c r="F131" s="48">
        <f>'PROD. LIST (more)Simpl tex'!F133</f>
        <v>0</v>
      </c>
    </row>
    <row r="132" spans="1:7" ht="23.25" customHeight="1" x14ac:dyDescent="0.2">
      <c r="A132" s="417"/>
      <c r="B132" s="415" t="str">
        <f>'(more) Simpl. Textures PLYWOOD'!D137</f>
        <v>SIMPL-4I-N-NT</v>
      </c>
      <c r="C132" s="692">
        <f>'(more) Simpl. Textures PLYWOOD'!I137</f>
        <v>1</v>
      </c>
      <c r="D132" s="418" t="str">
        <f>IF('(more) Simpl. Textures PLYWOOD'!M137=0,"",'(more) Simpl. Textures PLYWOOD'!M137)</f>
        <v/>
      </c>
      <c r="E132" s="418" t="str">
        <f>IF('(more) Simpl. Textures PLYWOOD'!N137=0,"",'(more) Simpl. Textures PLYWOOD'!N137)</f>
        <v>not 
available</v>
      </c>
      <c r="F132" s="48">
        <f>'PROD. LIST (more)Simpl tex'!F134</f>
        <v>0</v>
      </c>
    </row>
    <row r="133" spans="1:7" ht="23.25" customHeight="1" x14ac:dyDescent="0.2">
      <c r="A133" s="417"/>
      <c r="B133" s="415" t="str">
        <f>'(more) Simpl. Textures PLYWOOD'!D138</f>
        <v>SIMPL-4O-C</v>
      </c>
      <c r="C133" s="692">
        <f>'(more) Simpl. Textures PLYWOOD'!I138</f>
        <v>2</v>
      </c>
      <c r="D133" s="418" t="str">
        <f>IF('(more) Simpl. Textures PLYWOOD'!M138=0,"",'(more) Simpl. Textures PLYWOOD'!M138)</f>
        <v>not 
available</v>
      </c>
      <c r="E133" s="418" t="str">
        <f>IF('(more) Simpl. Textures PLYWOOD'!N138=0,"",'(more) Simpl. Textures PLYWOOD'!N138)</f>
        <v/>
      </c>
      <c r="F133" s="48">
        <f>'PROD. LIST (more)Simpl tex'!F135</f>
        <v>0</v>
      </c>
    </row>
    <row r="134" spans="1:7" ht="23.25" customHeight="1" x14ac:dyDescent="0.2">
      <c r="A134" s="417"/>
      <c r="B134" s="415" t="str">
        <f>'(more) Simpl. Textures PLYWOOD'!D139</f>
        <v>SIMPL-4O-N-T</v>
      </c>
      <c r="C134" s="692">
        <f>'(more) Simpl. Textures PLYWOOD'!I139</f>
        <v>2</v>
      </c>
      <c r="D134" s="418" t="str">
        <f>IF('(more) Simpl. Textures PLYWOOD'!M139=0,"",'(more) Simpl. Textures PLYWOOD'!M139)</f>
        <v/>
      </c>
      <c r="E134" s="418" t="str">
        <f>IF('(more) Simpl. Textures PLYWOOD'!N139=0,"",'(more) Simpl. Textures PLYWOOD'!N139)</f>
        <v>not 
available</v>
      </c>
      <c r="F134" s="48">
        <f>'PROD. LIST (more)Simpl tex'!F136</f>
        <v>0</v>
      </c>
    </row>
    <row r="135" spans="1:7" ht="23.25" customHeight="1" x14ac:dyDescent="0.2">
      <c r="A135" s="417"/>
      <c r="B135" s="415" t="str">
        <f>'(more) Simpl. Textures PLYWOOD'!D140</f>
        <v>SIMPL-4O-N-NT</v>
      </c>
      <c r="C135" s="692">
        <f>'(more) Simpl. Textures PLYWOOD'!I140</f>
        <v>2</v>
      </c>
      <c r="D135" s="418" t="str">
        <f>IF('(more) Simpl. Textures PLYWOOD'!M140=0,"",'(more) Simpl. Textures PLYWOOD'!M140)</f>
        <v/>
      </c>
      <c r="E135" s="418" t="str">
        <f>IF('(more) Simpl. Textures PLYWOOD'!N140=0,"",'(more) Simpl. Textures PLYWOOD'!N140)</f>
        <v>not 
available</v>
      </c>
      <c r="F135" s="48">
        <f>'PROD. LIST (more)Simpl tex'!F137</f>
        <v>0</v>
      </c>
    </row>
    <row r="136" spans="1:7" ht="23.25" customHeight="1" x14ac:dyDescent="0.2">
      <c r="A136" s="417"/>
      <c r="B136" s="415" t="str">
        <f>'(more) Simpl. Textures PLYWOOD'!D141</f>
        <v>5 - INCUT</v>
      </c>
      <c r="C136" s="692">
        <f>'(more) Simpl. Textures PLYWOOD'!I141</f>
        <v>0</v>
      </c>
      <c r="D136" s="418" t="str">
        <f>IF('(more) Simpl. Textures PLYWOOD'!M141=0,"",'(more) Simpl. Textures PLYWOOD'!M141)</f>
        <v/>
      </c>
      <c r="E136" s="418" t="str">
        <f>IF('(more) Simpl. Textures PLYWOOD'!N141=0,"",'(more) Simpl. Textures PLYWOOD'!N141)</f>
        <v/>
      </c>
      <c r="F136" s="48">
        <f>'PROD. LIST (more)Simpl tex'!F138</f>
        <v>0</v>
      </c>
    </row>
    <row r="137" spans="1:7" ht="23.25" customHeight="1" x14ac:dyDescent="0.2">
      <c r="A137" s="417"/>
      <c r="B137" s="415" t="str">
        <f>'(more) Simpl. Textures PLYWOOD'!D142</f>
        <v>SIMPL-5A-C</v>
      </c>
      <c r="C137" s="692">
        <f>'(more) Simpl. Textures PLYWOOD'!I142</f>
        <v>1</v>
      </c>
      <c r="D137" s="418" t="str">
        <f>IF('(more) Simpl. Textures PLYWOOD'!M142=0,"",'(more) Simpl. Textures PLYWOOD'!M142)</f>
        <v>not 
available</v>
      </c>
      <c r="E137" s="418" t="str">
        <f>IF('(more) Simpl. Textures PLYWOOD'!N142=0,"",'(more) Simpl. Textures PLYWOOD'!N142)</f>
        <v/>
      </c>
      <c r="F137" s="48">
        <f>'PROD. LIST (more)Simpl tex'!F139</f>
        <v>0</v>
      </c>
    </row>
    <row r="138" spans="1:7" ht="23.25" customHeight="1" x14ac:dyDescent="0.2">
      <c r="A138" s="417"/>
      <c r="B138" s="415" t="str">
        <f>'(more) Simpl. Textures PLYWOOD'!D143</f>
        <v>SIMPL-5A-N-T</v>
      </c>
      <c r="C138" s="692">
        <f>'(more) Simpl. Textures PLYWOOD'!I143</f>
        <v>1</v>
      </c>
      <c r="D138" s="418" t="str">
        <f>IF('(more) Simpl. Textures PLYWOOD'!M143=0,"",'(more) Simpl. Textures PLYWOOD'!M143)</f>
        <v/>
      </c>
      <c r="E138" s="418" t="str">
        <f>IF('(more) Simpl. Textures PLYWOOD'!N143=0,"",'(more) Simpl. Textures PLYWOOD'!N143)</f>
        <v>not 
available</v>
      </c>
      <c r="F138" s="48">
        <f>'PROD. LIST (more)Simpl tex'!F140</f>
        <v>0</v>
      </c>
    </row>
    <row r="139" spans="1:7" ht="23.25" customHeight="1" x14ac:dyDescent="0.2">
      <c r="A139" s="417"/>
      <c r="B139" s="415" t="str">
        <f>'(more) Simpl. Textures PLYWOOD'!D144</f>
        <v>SIMPL-5A-N-NT</v>
      </c>
      <c r="C139" s="692">
        <f>'(more) Simpl. Textures PLYWOOD'!I144</f>
        <v>1</v>
      </c>
      <c r="D139" s="418" t="str">
        <f>IF('(more) Simpl. Textures PLYWOOD'!M144=0,"",'(more) Simpl. Textures PLYWOOD'!M144)</f>
        <v/>
      </c>
      <c r="E139" s="418" t="str">
        <f>IF('(more) Simpl. Textures PLYWOOD'!N144=0,"",'(more) Simpl. Textures PLYWOOD'!N144)</f>
        <v>not 
available</v>
      </c>
      <c r="F139" s="48">
        <f>'PROD. LIST (more)Simpl tex'!F141</f>
        <v>0</v>
      </c>
    </row>
    <row r="140" spans="1:7" ht="23.25" customHeight="1" x14ac:dyDescent="0.2">
      <c r="A140" s="417"/>
      <c r="B140" s="415" t="str">
        <f>'(more) Simpl. Textures PLYWOOD'!D145</f>
        <v>SIMPL-5B-C</v>
      </c>
      <c r="C140" s="692">
        <f>'(more) Simpl. Textures PLYWOOD'!I145</f>
        <v>1</v>
      </c>
      <c r="D140" s="418" t="str">
        <f>IF('(more) Simpl. Textures PLYWOOD'!M145=0,"",'(more) Simpl. Textures PLYWOOD'!M145)</f>
        <v>not 
available</v>
      </c>
      <c r="E140" s="418" t="str">
        <f>IF('(more) Simpl. Textures PLYWOOD'!N145=0,"",'(more) Simpl. Textures PLYWOOD'!N145)</f>
        <v/>
      </c>
      <c r="F140" s="48">
        <f>'PROD. LIST (more)Simpl tex'!F142</f>
        <v>0</v>
      </c>
    </row>
    <row r="141" spans="1:7" ht="23.25" customHeight="1" x14ac:dyDescent="0.2">
      <c r="A141" s="417"/>
      <c r="B141" s="415" t="str">
        <f>'(more) Simpl. Textures PLYWOOD'!D146</f>
        <v>SIMPL-5B-N-T</v>
      </c>
      <c r="C141" s="692">
        <f>'(more) Simpl. Textures PLYWOOD'!I146</f>
        <v>1</v>
      </c>
      <c r="D141" s="418" t="str">
        <f>IF('(more) Simpl. Textures PLYWOOD'!M146=0,"",'(more) Simpl. Textures PLYWOOD'!M146)</f>
        <v/>
      </c>
      <c r="E141" s="418" t="str">
        <f>IF('(more) Simpl. Textures PLYWOOD'!N146=0,"",'(more) Simpl. Textures PLYWOOD'!N146)</f>
        <v>not 
available</v>
      </c>
      <c r="F141" s="48">
        <f>'PROD. LIST (more)Simpl tex'!F143</f>
        <v>0</v>
      </c>
    </row>
    <row r="142" spans="1:7" ht="23.25" customHeight="1" x14ac:dyDescent="0.2">
      <c r="A142" s="417"/>
      <c r="B142" s="415" t="str">
        <f>'(more) Simpl. Textures PLYWOOD'!D147</f>
        <v>SIMPL-5B-N-NT</v>
      </c>
      <c r="C142" s="692">
        <f>'(more) Simpl. Textures PLYWOOD'!I147</f>
        <v>1</v>
      </c>
      <c r="D142" s="418" t="str">
        <f>IF('(more) Simpl. Textures PLYWOOD'!M147=0,"",'(more) Simpl. Textures PLYWOOD'!M147)</f>
        <v/>
      </c>
      <c r="E142" s="418" t="str">
        <f>IF('(more) Simpl. Textures PLYWOOD'!N147=0,"",'(more) Simpl. Textures PLYWOOD'!N147)</f>
        <v>not 
available</v>
      </c>
      <c r="F142" s="48">
        <f>'PROD. LIST (more)Simpl tex'!F144</f>
        <v>0</v>
      </c>
    </row>
    <row r="143" spans="1:7" ht="23.25" customHeight="1" x14ac:dyDescent="0.2">
      <c r="A143" s="417"/>
      <c r="B143" s="415" t="str">
        <f>'(more) Simpl. Textures PLYWOOD'!D148</f>
        <v>SIMPL-5C-C</v>
      </c>
      <c r="C143" s="692">
        <f>'(more) Simpl. Textures PLYWOOD'!I148</f>
        <v>1</v>
      </c>
      <c r="D143" s="418" t="str">
        <f>IF('(more) Simpl. Textures PLYWOOD'!M148=0,"",'(more) Simpl. Textures PLYWOOD'!M148)</f>
        <v>not 
available</v>
      </c>
      <c r="E143" s="418" t="str">
        <f>IF('(more) Simpl. Textures PLYWOOD'!N148=0,"",'(more) Simpl. Textures PLYWOOD'!N148)</f>
        <v/>
      </c>
      <c r="F143" s="48">
        <f>'PROD. LIST (more)Simpl tex'!F145</f>
        <v>0</v>
      </c>
    </row>
    <row r="144" spans="1:7" s="9" customFormat="1" ht="23.25" customHeight="1" x14ac:dyDescent="0.2">
      <c r="A144" s="417"/>
      <c r="B144" s="415" t="str">
        <f>'(more) Simpl. Textures PLYWOOD'!D149</f>
        <v>SIMPL-5C-N-T</v>
      </c>
      <c r="C144" s="692">
        <f>'(more) Simpl. Textures PLYWOOD'!I149</f>
        <v>1</v>
      </c>
      <c r="D144" s="418" t="str">
        <f>IF('(more) Simpl. Textures PLYWOOD'!M149=0,"",'(more) Simpl. Textures PLYWOOD'!M149)</f>
        <v/>
      </c>
      <c r="E144" s="418" t="str">
        <f>IF('(more) Simpl. Textures PLYWOOD'!N149=0,"",'(more) Simpl. Textures PLYWOOD'!N149)</f>
        <v>not 
available</v>
      </c>
      <c r="F144" s="48">
        <f>'PROD. LIST (more)Simpl tex'!F146</f>
        <v>0</v>
      </c>
      <c r="G144" s="1"/>
    </row>
    <row r="145" spans="1:7" s="9" customFormat="1" ht="23.25" customHeight="1" x14ac:dyDescent="0.2">
      <c r="A145" s="417"/>
      <c r="B145" s="415" t="str">
        <f>'(more) Simpl. Textures PLYWOOD'!D150</f>
        <v>SIMPL-5C-N-NT</v>
      </c>
      <c r="C145" s="692">
        <f>'(more) Simpl. Textures PLYWOOD'!I150</f>
        <v>1</v>
      </c>
      <c r="D145" s="418" t="str">
        <f>IF('(more) Simpl. Textures PLYWOOD'!M150=0,"",'(more) Simpl. Textures PLYWOOD'!M150)</f>
        <v/>
      </c>
      <c r="E145" s="418" t="str">
        <f>IF('(more) Simpl. Textures PLYWOOD'!N150=0,"",'(more) Simpl. Textures PLYWOOD'!N150)</f>
        <v>not 
available</v>
      </c>
      <c r="F145" s="48">
        <f>'PROD. LIST (more)Simpl tex'!F147</f>
        <v>0</v>
      </c>
      <c r="G145" s="1"/>
    </row>
    <row r="146" spans="1:7" s="9" customFormat="1" ht="23.25" customHeight="1" x14ac:dyDescent="0.2">
      <c r="A146" s="39"/>
      <c r="B146" s="36" t="str">
        <f>'(more) Simpl. Textures PLYWOOD'!D151</f>
        <v>SIMPL-5D-C</v>
      </c>
      <c r="C146" s="692">
        <f>'(more) Simpl. Textures PLYWOOD'!I151</f>
        <v>1</v>
      </c>
      <c r="D146" s="418" t="str">
        <f>IF('(more) Simpl. Textures PLYWOOD'!M151=0,"",'(more) Simpl. Textures PLYWOOD'!M151)</f>
        <v>not 
available</v>
      </c>
      <c r="E146" s="418" t="str">
        <f>IF('(more) Simpl. Textures PLYWOOD'!N151=0,"",'(more) Simpl. Textures PLYWOOD'!N151)</f>
        <v/>
      </c>
      <c r="F146" s="48">
        <f>'PROD. LIST (more)Simpl tex'!F148</f>
        <v>0</v>
      </c>
      <c r="G146" s="1"/>
    </row>
    <row r="147" spans="1:7" s="9" customFormat="1" ht="23.25" customHeight="1" x14ac:dyDescent="0.2">
      <c r="A147" s="39"/>
      <c r="B147" s="36" t="str">
        <f>'(more) Simpl. Textures PLYWOOD'!D152</f>
        <v>SIMPL-5D-N-T</v>
      </c>
      <c r="C147" s="692">
        <f>'(more) Simpl. Textures PLYWOOD'!I152</f>
        <v>1</v>
      </c>
      <c r="D147" s="418" t="str">
        <f>IF('(more) Simpl. Textures PLYWOOD'!M152=0,"",'(more) Simpl. Textures PLYWOOD'!M152)</f>
        <v/>
      </c>
      <c r="E147" s="418" t="str">
        <f>IF('(more) Simpl. Textures PLYWOOD'!N152=0,"",'(more) Simpl. Textures PLYWOOD'!N152)</f>
        <v>not 
available</v>
      </c>
      <c r="F147" s="48">
        <f>'PROD. LIST (more)Simpl tex'!F149</f>
        <v>0</v>
      </c>
      <c r="G147" s="1"/>
    </row>
    <row r="148" spans="1:7" s="9" customFormat="1" ht="23.25" customHeight="1" x14ac:dyDescent="0.2">
      <c r="A148" s="39"/>
      <c r="B148" s="36" t="str">
        <f>'(more) Simpl. Textures PLYWOOD'!D153</f>
        <v>SIMPL-5D-N-NT</v>
      </c>
      <c r="C148" s="692">
        <f>'(more) Simpl. Textures PLYWOOD'!I153</f>
        <v>1</v>
      </c>
      <c r="D148" s="418" t="str">
        <f>IF('(more) Simpl. Textures PLYWOOD'!M153=0,"",'(more) Simpl. Textures PLYWOOD'!M153)</f>
        <v/>
      </c>
      <c r="E148" s="418" t="str">
        <f>IF('(more) Simpl. Textures PLYWOOD'!N153=0,"",'(more) Simpl. Textures PLYWOOD'!N153)</f>
        <v>not 
available</v>
      </c>
      <c r="F148" s="48">
        <f>'PROD. LIST (more)Simpl tex'!F150</f>
        <v>0</v>
      </c>
      <c r="G148" s="1"/>
    </row>
    <row r="149" spans="1:7" s="9" customFormat="1" ht="23.25" customHeight="1" x14ac:dyDescent="0.2">
      <c r="A149" s="39"/>
      <c r="B149" s="36" t="str">
        <f>'(more) Simpl. Textures PLYWOOD'!D154</f>
        <v>SIMPL-5E-C</v>
      </c>
      <c r="C149" s="692">
        <f>'(more) Simpl. Textures PLYWOOD'!I154</f>
        <v>1</v>
      </c>
      <c r="D149" s="418" t="str">
        <f>IF('(more) Simpl. Textures PLYWOOD'!M154=0,"",'(more) Simpl. Textures PLYWOOD'!M154)</f>
        <v>not 
available</v>
      </c>
      <c r="E149" s="418" t="str">
        <f>IF('(more) Simpl. Textures PLYWOOD'!N154=0,"",'(more) Simpl. Textures PLYWOOD'!N154)</f>
        <v/>
      </c>
      <c r="F149" s="48">
        <f>'PROD. LIST (more)Simpl tex'!F151</f>
        <v>0</v>
      </c>
      <c r="G149" s="1"/>
    </row>
    <row r="150" spans="1:7" s="9" customFormat="1" ht="23.25" customHeight="1" x14ac:dyDescent="0.2">
      <c r="A150" s="39"/>
      <c r="B150" s="36" t="str">
        <f>'(more) Simpl. Textures PLYWOOD'!D155</f>
        <v>SIMPL-5E-N-T</v>
      </c>
      <c r="C150" s="692">
        <f>'(more) Simpl. Textures PLYWOOD'!I155</f>
        <v>1</v>
      </c>
      <c r="D150" s="418" t="str">
        <f>IF('(more) Simpl. Textures PLYWOOD'!M155=0,"",'(more) Simpl. Textures PLYWOOD'!M155)</f>
        <v/>
      </c>
      <c r="E150" s="418" t="str">
        <f>IF('(more) Simpl. Textures PLYWOOD'!N155=0,"",'(more) Simpl. Textures PLYWOOD'!N155)</f>
        <v>not 
available</v>
      </c>
      <c r="F150" s="48">
        <f>'PROD. LIST (more)Simpl tex'!F152</f>
        <v>0</v>
      </c>
      <c r="G150" s="1"/>
    </row>
    <row r="151" spans="1:7" s="9" customFormat="1" ht="23.25" customHeight="1" x14ac:dyDescent="0.2">
      <c r="A151" s="39"/>
      <c r="B151" s="36" t="str">
        <f>'(more) Simpl. Textures PLYWOOD'!D156</f>
        <v>SIMPL-5E-N-NT</v>
      </c>
      <c r="C151" s="692">
        <f>'(more) Simpl. Textures PLYWOOD'!I156</f>
        <v>1</v>
      </c>
      <c r="D151" s="418" t="str">
        <f>IF('(more) Simpl. Textures PLYWOOD'!M156=0,"",'(more) Simpl. Textures PLYWOOD'!M156)</f>
        <v/>
      </c>
      <c r="E151" s="418" t="str">
        <f>IF('(more) Simpl. Textures PLYWOOD'!N156=0,"",'(more) Simpl. Textures PLYWOOD'!N156)</f>
        <v>not 
available</v>
      </c>
      <c r="F151" s="48">
        <f>'PROD. LIST (more)Simpl tex'!F153</f>
        <v>0</v>
      </c>
      <c r="G151" s="1"/>
    </row>
    <row r="152" spans="1:7" s="9" customFormat="1" ht="23.25" customHeight="1" x14ac:dyDescent="0.2">
      <c r="A152" s="39"/>
      <c r="B152" s="36" t="str">
        <f>'(more) Simpl. Textures PLYWOOD'!D157</f>
        <v>SIMPL-5F-C</v>
      </c>
      <c r="C152" s="692">
        <f>'(more) Simpl. Textures PLYWOOD'!I157</f>
        <v>1</v>
      </c>
      <c r="D152" s="418" t="str">
        <f>IF('(more) Simpl. Textures PLYWOOD'!M157=0,"",'(more) Simpl. Textures PLYWOOD'!M157)</f>
        <v>not 
available</v>
      </c>
      <c r="E152" s="418" t="str">
        <f>IF('(more) Simpl. Textures PLYWOOD'!N157=0,"",'(more) Simpl. Textures PLYWOOD'!N157)</f>
        <v/>
      </c>
      <c r="F152" s="48">
        <f>'PROD. LIST (more)Simpl tex'!F154</f>
        <v>0</v>
      </c>
      <c r="G152" s="1"/>
    </row>
    <row r="153" spans="1:7" s="9" customFormat="1" ht="23.25" customHeight="1" x14ac:dyDescent="0.2">
      <c r="A153" s="39"/>
      <c r="B153" s="36" t="str">
        <f>'(more) Simpl. Textures PLYWOOD'!D158</f>
        <v>SIMPL-5F-N-T</v>
      </c>
      <c r="C153" s="692">
        <f>'(more) Simpl. Textures PLYWOOD'!I158</f>
        <v>1</v>
      </c>
      <c r="D153" s="418" t="str">
        <f>IF('(more) Simpl. Textures PLYWOOD'!M158=0,"",'(more) Simpl. Textures PLYWOOD'!M158)</f>
        <v/>
      </c>
      <c r="E153" s="418" t="str">
        <f>IF('(more) Simpl. Textures PLYWOOD'!N158=0,"",'(more) Simpl. Textures PLYWOOD'!N158)</f>
        <v>not 
available</v>
      </c>
      <c r="F153" s="48">
        <f>'PROD. LIST (more)Simpl tex'!F155</f>
        <v>0</v>
      </c>
      <c r="G153" s="1"/>
    </row>
    <row r="154" spans="1:7" ht="23.25" customHeight="1" x14ac:dyDescent="0.2">
      <c r="A154" s="34"/>
      <c r="B154" s="36" t="str">
        <f>'(more) Simpl. Textures PLYWOOD'!D159</f>
        <v>SIMPL-5F-N-NT</v>
      </c>
      <c r="C154" s="692">
        <f>'(more) Simpl. Textures PLYWOOD'!I159</f>
        <v>1</v>
      </c>
      <c r="D154" s="418" t="str">
        <f>IF('(more) Simpl. Textures PLYWOOD'!M159=0,"",'(more) Simpl. Textures PLYWOOD'!M159)</f>
        <v/>
      </c>
      <c r="E154" s="418" t="str">
        <f>IF('(more) Simpl. Textures PLYWOOD'!N159=0,"",'(more) Simpl. Textures PLYWOOD'!N159)</f>
        <v>not 
available</v>
      </c>
      <c r="F154" s="48">
        <f>'PROD. LIST (more)Simpl tex'!F156</f>
        <v>0</v>
      </c>
    </row>
    <row r="155" spans="1:7" ht="23.25" customHeight="1" x14ac:dyDescent="0.2">
      <c r="A155" s="34"/>
      <c r="B155" s="36" t="str">
        <f>'(more) Simpl. Textures PLYWOOD'!D160</f>
        <v>SIMPL-5G-C</v>
      </c>
      <c r="C155" s="692">
        <f>'(more) Simpl. Textures PLYWOOD'!I160</f>
        <v>1</v>
      </c>
      <c r="D155" s="418" t="str">
        <f>IF('(more) Simpl. Textures PLYWOOD'!M160=0,"",'(more) Simpl. Textures PLYWOOD'!M160)</f>
        <v>not 
available</v>
      </c>
      <c r="E155" s="418" t="str">
        <f>IF('(more) Simpl. Textures PLYWOOD'!N160=0,"",'(more) Simpl. Textures PLYWOOD'!N160)</f>
        <v/>
      </c>
      <c r="F155" s="48">
        <f>'PROD. LIST (more)Simpl tex'!F157</f>
        <v>0</v>
      </c>
    </row>
    <row r="156" spans="1:7" ht="23.25" customHeight="1" x14ac:dyDescent="0.2">
      <c r="A156" s="34"/>
      <c r="B156" s="36" t="str">
        <f>'(more) Simpl. Textures PLYWOOD'!D161</f>
        <v>SIMPL-5G-N-T</v>
      </c>
      <c r="C156" s="692">
        <f>'(more) Simpl. Textures PLYWOOD'!I161</f>
        <v>1</v>
      </c>
      <c r="D156" s="418" t="str">
        <f>IF('(more) Simpl. Textures PLYWOOD'!M161=0,"",'(more) Simpl. Textures PLYWOOD'!M161)</f>
        <v/>
      </c>
      <c r="E156" s="418" t="str">
        <f>IF('(more) Simpl. Textures PLYWOOD'!N161=0,"",'(more) Simpl. Textures PLYWOOD'!N161)</f>
        <v>not 
available</v>
      </c>
      <c r="F156" s="48">
        <f>'PROD. LIST (more)Simpl tex'!F158</f>
        <v>0</v>
      </c>
    </row>
    <row r="157" spans="1:7" ht="23.25" customHeight="1" x14ac:dyDescent="0.2">
      <c r="A157" s="34"/>
      <c r="B157" s="36" t="str">
        <f>'(more) Simpl. Textures PLYWOOD'!D162</f>
        <v>SIMPL-5G-N-NT</v>
      </c>
      <c r="C157" s="692">
        <f>'(more) Simpl. Textures PLYWOOD'!I162</f>
        <v>1</v>
      </c>
      <c r="D157" s="418" t="str">
        <f>IF('(more) Simpl. Textures PLYWOOD'!M162=0,"",'(more) Simpl. Textures PLYWOOD'!M162)</f>
        <v/>
      </c>
      <c r="E157" s="418" t="str">
        <f>IF('(more) Simpl. Textures PLYWOOD'!N162=0,"",'(more) Simpl. Textures PLYWOOD'!N162)</f>
        <v>not 
available</v>
      </c>
      <c r="F157" s="48">
        <f>'PROD. LIST (more)Simpl tex'!F159</f>
        <v>0</v>
      </c>
    </row>
    <row r="158" spans="1:7" ht="23.25" customHeight="1" x14ac:dyDescent="0.2">
      <c r="A158" s="39"/>
      <c r="B158" s="36" t="str">
        <f>'(more) Simpl. Textures PLYWOOD'!D163</f>
        <v>SIMPL-5H-C</v>
      </c>
      <c r="C158" s="692">
        <f>'(more) Simpl. Textures PLYWOOD'!I163</f>
        <v>1</v>
      </c>
      <c r="D158" s="418" t="str">
        <f>IF('(more) Simpl. Textures PLYWOOD'!M163=0,"",'(more) Simpl. Textures PLYWOOD'!M163)</f>
        <v>not 
available</v>
      </c>
      <c r="E158" s="418" t="str">
        <f>IF('(more) Simpl. Textures PLYWOOD'!N163=0,"",'(more) Simpl. Textures PLYWOOD'!N163)</f>
        <v/>
      </c>
      <c r="F158" s="48">
        <f>'PROD. LIST (more)Simpl tex'!F160</f>
        <v>0</v>
      </c>
    </row>
    <row r="159" spans="1:7" ht="23.25" customHeight="1" x14ac:dyDescent="0.2">
      <c r="A159" s="39"/>
      <c r="B159" s="36" t="str">
        <f>'(more) Simpl. Textures PLYWOOD'!D164</f>
        <v>SIMPL-5H-N-T</v>
      </c>
      <c r="C159" s="692">
        <f>'(more) Simpl. Textures PLYWOOD'!I164</f>
        <v>1</v>
      </c>
      <c r="D159" s="418" t="str">
        <f>IF('(more) Simpl. Textures PLYWOOD'!M164=0,"",'(more) Simpl. Textures PLYWOOD'!M164)</f>
        <v/>
      </c>
      <c r="E159" s="418" t="str">
        <f>IF('(more) Simpl. Textures PLYWOOD'!N164=0,"",'(more) Simpl. Textures PLYWOOD'!N164)</f>
        <v>not 
available</v>
      </c>
      <c r="F159" s="48">
        <f>'PROD. LIST (more)Simpl tex'!F161</f>
        <v>0</v>
      </c>
    </row>
    <row r="160" spans="1:7" ht="23.25" customHeight="1" x14ac:dyDescent="0.2">
      <c r="A160" s="39"/>
      <c r="B160" s="36" t="str">
        <f>'(more) Simpl. Textures PLYWOOD'!D165</f>
        <v>SIMPL-5H-N-NT</v>
      </c>
      <c r="C160" s="692">
        <f>'(more) Simpl. Textures PLYWOOD'!I165</f>
        <v>1</v>
      </c>
      <c r="D160" s="418" t="str">
        <f>IF('(more) Simpl. Textures PLYWOOD'!M165=0,"",'(more) Simpl. Textures PLYWOOD'!M165)</f>
        <v/>
      </c>
      <c r="E160" s="418" t="str">
        <f>IF('(more) Simpl. Textures PLYWOOD'!N165=0,"",'(more) Simpl. Textures PLYWOOD'!N165)</f>
        <v>not 
available</v>
      </c>
      <c r="F160" s="48">
        <f>'PROD. LIST (more)Simpl tex'!F162</f>
        <v>0</v>
      </c>
    </row>
    <row r="161" spans="1:6" ht="23.25" customHeight="1" x14ac:dyDescent="0.2">
      <c r="A161" s="39"/>
      <c r="B161" s="36" t="str">
        <f>'(more) Simpl. Textures PLYWOOD'!D166</f>
        <v>SIMPL-5I-C</v>
      </c>
      <c r="C161" s="692">
        <f>'(more) Simpl. Textures PLYWOOD'!I166</f>
        <v>1</v>
      </c>
      <c r="D161" s="418" t="str">
        <f>IF('(more) Simpl. Textures PLYWOOD'!M166=0,"",'(more) Simpl. Textures PLYWOOD'!M166)</f>
        <v>not 
available</v>
      </c>
      <c r="E161" s="418" t="str">
        <f>IF('(more) Simpl. Textures PLYWOOD'!N166=0,"",'(more) Simpl. Textures PLYWOOD'!N166)</f>
        <v/>
      </c>
      <c r="F161" s="48">
        <f>'PROD. LIST (more)Simpl tex'!F163</f>
        <v>0</v>
      </c>
    </row>
    <row r="162" spans="1:6" ht="23.25" customHeight="1" x14ac:dyDescent="0.2">
      <c r="A162" s="39"/>
      <c r="B162" s="36" t="str">
        <f>'(more) Simpl. Textures PLYWOOD'!D167</f>
        <v>SIMPL-5I-N-T</v>
      </c>
      <c r="C162" s="692">
        <f>'(more) Simpl. Textures PLYWOOD'!I167</f>
        <v>1</v>
      </c>
      <c r="D162" s="418" t="str">
        <f>IF('(more) Simpl. Textures PLYWOOD'!M167=0,"",'(more) Simpl. Textures PLYWOOD'!M167)</f>
        <v/>
      </c>
      <c r="E162" s="418" t="str">
        <f>IF('(more) Simpl. Textures PLYWOOD'!N167=0,"",'(more) Simpl. Textures PLYWOOD'!N167)</f>
        <v>not 
available</v>
      </c>
      <c r="F162" s="48">
        <f>'PROD. LIST (more)Simpl tex'!F164</f>
        <v>0</v>
      </c>
    </row>
    <row r="163" spans="1:6" ht="23.25" customHeight="1" x14ac:dyDescent="0.2">
      <c r="A163" s="39"/>
      <c r="B163" s="36" t="str">
        <f>'(more) Simpl. Textures PLYWOOD'!D168</f>
        <v>SIMPL-5I-N-NT</v>
      </c>
      <c r="C163" s="692">
        <f>'(more) Simpl. Textures PLYWOOD'!I168</f>
        <v>1</v>
      </c>
      <c r="D163" s="418" t="str">
        <f>IF('(more) Simpl. Textures PLYWOOD'!M168=0,"",'(more) Simpl. Textures PLYWOOD'!M168)</f>
        <v/>
      </c>
      <c r="E163" s="418" t="str">
        <f>IF('(more) Simpl. Textures PLYWOOD'!N168=0,"",'(more) Simpl. Textures PLYWOOD'!N168)</f>
        <v>not 
available</v>
      </c>
      <c r="F163" s="48">
        <f>'PROD. LIST (more)Simpl tex'!F165</f>
        <v>0</v>
      </c>
    </row>
    <row r="164" spans="1:6" ht="23.25" customHeight="1" x14ac:dyDescent="0.2">
      <c r="A164" s="39"/>
      <c r="B164" s="36" t="str">
        <f>'(more) Simpl. Textures PLYWOOD'!D169</f>
        <v>SIMPL-5J-C</v>
      </c>
      <c r="C164" s="692">
        <f>'(more) Simpl. Textures PLYWOOD'!I169</f>
        <v>1</v>
      </c>
      <c r="D164" s="418" t="str">
        <f>IF('(more) Simpl. Textures PLYWOOD'!M169=0,"",'(more) Simpl. Textures PLYWOOD'!M169)</f>
        <v>not 
available</v>
      </c>
      <c r="E164" s="418" t="str">
        <f>IF('(more) Simpl. Textures PLYWOOD'!N169=0,"",'(more) Simpl. Textures PLYWOOD'!N169)</f>
        <v/>
      </c>
      <c r="F164" s="48">
        <f>'PROD. LIST (more)Simpl tex'!F166</f>
        <v>0</v>
      </c>
    </row>
    <row r="165" spans="1:6" ht="23.25" customHeight="1" x14ac:dyDescent="0.2">
      <c r="A165" s="39"/>
      <c r="B165" s="36" t="str">
        <f>'(more) Simpl. Textures PLYWOOD'!D170</f>
        <v>SIMPL-5J-N-T</v>
      </c>
      <c r="C165" s="692">
        <f>'(more) Simpl. Textures PLYWOOD'!I170</f>
        <v>1</v>
      </c>
      <c r="D165" s="418" t="str">
        <f>IF('(more) Simpl. Textures PLYWOOD'!M170=0,"",'(more) Simpl. Textures PLYWOOD'!M170)</f>
        <v/>
      </c>
      <c r="E165" s="418" t="str">
        <f>IF('(more) Simpl. Textures PLYWOOD'!N170=0,"",'(more) Simpl. Textures PLYWOOD'!N170)</f>
        <v>not 
available</v>
      </c>
      <c r="F165" s="48">
        <f>'PROD. LIST (more)Simpl tex'!F167</f>
        <v>0</v>
      </c>
    </row>
    <row r="166" spans="1:6" ht="23.25" customHeight="1" x14ac:dyDescent="0.2">
      <c r="A166" s="39"/>
      <c r="B166" s="36" t="str">
        <f>'(more) Simpl. Textures PLYWOOD'!D171</f>
        <v>SIMPL-5J-N-NT</v>
      </c>
      <c r="C166" s="692">
        <f>'(more) Simpl. Textures PLYWOOD'!I171</f>
        <v>1</v>
      </c>
      <c r="D166" s="418" t="str">
        <f>IF('(more) Simpl. Textures PLYWOOD'!M171=0,"",'(more) Simpl. Textures PLYWOOD'!M171)</f>
        <v/>
      </c>
      <c r="E166" s="418" t="str">
        <f>IF('(more) Simpl. Textures PLYWOOD'!N171=0,"",'(more) Simpl. Textures PLYWOOD'!N171)</f>
        <v>not 
available</v>
      </c>
      <c r="F166" s="48">
        <f>'PROD. LIST (more)Simpl tex'!F168</f>
        <v>0</v>
      </c>
    </row>
    <row r="167" spans="1:6" ht="23.25" customHeight="1" x14ac:dyDescent="0.2">
      <c r="A167" s="39"/>
      <c r="B167" s="36" t="str">
        <f>'(more) Simpl. Textures PLYWOOD'!D172</f>
        <v>SIMPL-5K-C</v>
      </c>
      <c r="C167" s="692">
        <f>'(more) Simpl. Textures PLYWOOD'!I172</f>
        <v>1</v>
      </c>
      <c r="D167" s="418" t="str">
        <f>IF('(more) Simpl. Textures PLYWOOD'!M172=0,"",'(more) Simpl. Textures PLYWOOD'!M172)</f>
        <v>not 
available</v>
      </c>
      <c r="E167" s="418" t="str">
        <f>IF('(more) Simpl. Textures PLYWOOD'!N172=0,"",'(more) Simpl. Textures PLYWOOD'!N172)</f>
        <v/>
      </c>
      <c r="F167" s="48">
        <f>'PROD. LIST (more)Simpl tex'!F169</f>
        <v>0</v>
      </c>
    </row>
    <row r="168" spans="1:6" ht="23.25" customHeight="1" x14ac:dyDescent="0.2">
      <c r="A168" s="39"/>
      <c r="B168" s="36" t="str">
        <f>'(more) Simpl. Textures PLYWOOD'!D173</f>
        <v>SIMPL-5K-N-T</v>
      </c>
      <c r="C168" s="692">
        <f>'(more) Simpl. Textures PLYWOOD'!I173</f>
        <v>1</v>
      </c>
      <c r="D168" s="418" t="str">
        <f>IF('(more) Simpl. Textures PLYWOOD'!M173=0,"",'(more) Simpl. Textures PLYWOOD'!M173)</f>
        <v/>
      </c>
      <c r="E168" s="418" t="str">
        <f>IF('(more) Simpl. Textures PLYWOOD'!N173=0,"",'(more) Simpl. Textures PLYWOOD'!N173)</f>
        <v>not 
available</v>
      </c>
      <c r="F168" s="48">
        <f>'PROD. LIST (more)Simpl tex'!F170</f>
        <v>0</v>
      </c>
    </row>
    <row r="169" spans="1:6" ht="23.25" customHeight="1" x14ac:dyDescent="0.2">
      <c r="A169" s="39"/>
      <c r="B169" s="36" t="str">
        <f>'(more) Simpl. Textures PLYWOOD'!D174</f>
        <v>SIMPL-5K-N-NT</v>
      </c>
      <c r="C169" s="692">
        <f>'(more) Simpl. Textures PLYWOOD'!I174</f>
        <v>1</v>
      </c>
      <c r="D169" s="418" t="str">
        <f>IF('(more) Simpl. Textures PLYWOOD'!M174=0,"",'(more) Simpl. Textures PLYWOOD'!M174)</f>
        <v/>
      </c>
      <c r="E169" s="418" t="str">
        <f>IF('(more) Simpl. Textures PLYWOOD'!N174=0,"",'(more) Simpl. Textures PLYWOOD'!N174)</f>
        <v>not 
available</v>
      </c>
      <c r="F169" s="48">
        <f>'PROD. LIST (more)Simpl tex'!F171</f>
        <v>0</v>
      </c>
    </row>
    <row r="170" spans="1:6" ht="23.25" customHeight="1" x14ac:dyDescent="0.2">
      <c r="A170" s="39"/>
      <c r="B170" s="36" t="str">
        <f>'(more) Simpl. Textures PLYWOOD'!D175</f>
        <v>SIMPL-5L-C</v>
      </c>
      <c r="C170" s="692">
        <f>'(more) Simpl. Textures PLYWOOD'!I175</f>
        <v>1</v>
      </c>
      <c r="D170" s="418" t="str">
        <f>IF('(more) Simpl. Textures PLYWOOD'!M175=0,"",'(more) Simpl. Textures PLYWOOD'!M175)</f>
        <v>not 
available</v>
      </c>
      <c r="E170" s="418" t="str">
        <f>IF('(more) Simpl. Textures PLYWOOD'!N175=0,"",'(more) Simpl. Textures PLYWOOD'!N175)</f>
        <v/>
      </c>
      <c r="F170" s="48">
        <f>'PROD. LIST (more)Simpl tex'!F172</f>
        <v>0</v>
      </c>
    </row>
    <row r="171" spans="1:6" ht="23.25" customHeight="1" x14ac:dyDescent="0.2">
      <c r="A171" s="39"/>
      <c r="B171" s="36" t="str">
        <f>'(more) Simpl. Textures PLYWOOD'!D176</f>
        <v>SIMPL-5L-N-T</v>
      </c>
      <c r="C171" s="692">
        <f>'(more) Simpl. Textures PLYWOOD'!I176</f>
        <v>1</v>
      </c>
      <c r="D171" s="418" t="str">
        <f>IF('(more) Simpl. Textures PLYWOOD'!M176=0,"",'(more) Simpl. Textures PLYWOOD'!M176)</f>
        <v/>
      </c>
      <c r="E171" s="418" t="str">
        <f>IF('(more) Simpl. Textures PLYWOOD'!N176=0,"",'(more) Simpl. Textures PLYWOOD'!N176)</f>
        <v>not 
available</v>
      </c>
      <c r="F171" s="48">
        <f>'PROD. LIST (more)Simpl tex'!F173</f>
        <v>0</v>
      </c>
    </row>
    <row r="172" spans="1:6" ht="23.25" customHeight="1" x14ac:dyDescent="0.2">
      <c r="A172" s="39"/>
      <c r="B172" s="36" t="str">
        <f>'(more) Simpl. Textures PLYWOOD'!D177</f>
        <v>SIMPL-5L-N-NT</v>
      </c>
      <c r="C172" s="692">
        <f>'(more) Simpl. Textures PLYWOOD'!I177</f>
        <v>1</v>
      </c>
      <c r="D172" s="418" t="str">
        <f>IF('(more) Simpl. Textures PLYWOOD'!M177=0,"",'(more) Simpl. Textures PLYWOOD'!M177)</f>
        <v/>
      </c>
      <c r="E172" s="418" t="str">
        <f>IF('(more) Simpl. Textures PLYWOOD'!N177=0,"",'(more) Simpl. Textures PLYWOOD'!N177)</f>
        <v>not 
available</v>
      </c>
      <c r="F172" s="48">
        <f>'PROD. LIST (more)Simpl tex'!F174</f>
        <v>0</v>
      </c>
    </row>
    <row r="173" spans="1:6" ht="23.25" customHeight="1" x14ac:dyDescent="0.2">
      <c r="A173" s="39"/>
      <c r="B173" s="36" t="str">
        <f>'(more) Simpl. Textures PLYWOOD'!D178</f>
        <v>SIMPL-5M-C</v>
      </c>
      <c r="C173" s="692">
        <f>'(more) Simpl. Textures PLYWOOD'!I178</f>
        <v>1</v>
      </c>
      <c r="D173" s="418" t="str">
        <f>IF('(more) Simpl. Textures PLYWOOD'!M178=0,"",'(more) Simpl. Textures PLYWOOD'!M178)</f>
        <v>not 
available</v>
      </c>
      <c r="E173" s="418" t="str">
        <f>IF('(more) Simpl. Textures PLYWOOD'!N178=0,"",'(more) Simpl. Textures PLYWOOD'!N178)</f>
        <v/>
      </c>
      <c r="F173" s="48">
        <f>'PROD. LIST (more)Simpl tex'!F175</f>
        <v>0</v>
      </c>
    </row>
    <row r="174" spans="1:6" ht="23.25" customHeight="1" x14ac:dyDescent="0.2">
      <c r="A174" s="39"/>
      <c r="B174" s="36" t="str">
        <f>'(more) Simpl. Textures PLYWOOD'!D179</f>
        <v>SIMPL-5M-N-T</v>
      </c>
      <c r="C174" s="692">
        <f>'(more) Simpl. Textures PLYWOOD'!I179</f>
        <v>1</v>
      </c>
      <c r="D174" s="418" t="str">
        <f>IF('(more) Simpl. Textures PLYWOOD'!M179=0,"",'(more) Simpl. Textures PLYWOOD'!M179)</f>
        <v/>
      </c>
      <c r="E174" s="418" t="str">
        <f>IF('(more) Simpl. Textures PLYWOOD'!N179=0,"",'(more) Simpl. Textures PLYWOOD'!N179)</f>
        <v>not 
available</v>
      </c>
      <c r="F174" s="48">
        <f>'PROD. LIST (more)Simpl tex'!F176</f>
        <v>0</v>
      </c>
    </row>
    <row r="175" spans="1:6" ht="23.25" customHeight="1" x14ac:dyDescent="0.2">
      <c r="A175" s="39"/>
      <c r="B175" s="36" t="str">
        <f>'(more) Simpl. Textures PLYWOOD'!D180</f>
        <v>SIMPL-5M-N-NT</v>
      </c>
      <c r="C175" s="692">
        <f>'(more) Simpl. Textures PLYWOOD'!I180</f>
        <v>1</v>
      </c>
      <c r="D175" s="418" t="str">
        <f>IF('(more) Simpl. Textures PLYWOOD'!M180=0,"",'(more) Simpl. Textures PLYWOOD'!M180)</f>
        <v/>
      </c>
      <c r="E175" s="418" t="str">
        <f>IF('(more) Simpl. Textures PLYWOOD'!N180=0,"",'(more) Simpl. Textures PLYWOOD'!N180)</f>
        <v>not 
available</v>
      </c>
      <c r="F175" s="48">
        <f>'PROD. LIST (more)Simpl tex'!F177</f>
        <v>0</v>
      </c>
    </row>
    <row r="176" spans="1:6" ht="23.25" customHeight="1" x14ac:dyDescent="0.2">
      <c r="A176" s="39"/>
      <c r="B176" s="36" t="str">
        <f>'(more) Simpl. Textures PLYWOOD'!D181</f>
        <v>SIMPL-5N-C</v>
      </c>
      <c r="C176" s="692">
        <f>'(more) Simpl. Textures PLYWOOD'!I181</f>
        <v>1</v>
      </c>
      <c r="D176" s="418" t="str">
        <f>IF('(more) Simpl. Textures PLYWOOD'!M181=0,"",'(more) Simpl. Textures PLYWOOD'!M181)</f>
        <v>not 
available</v>
      </c>
      <c r="E176" s="418" t="str">
        <f>IF('(more) Simpl. Textures PLYWOOD'!N181=0,"",'(more) Simpl. Textures PLYWOOD'!N181)</f>
        <v/>
      </c>
      <c r="F176" s="48">
        <f>'PROD. LIST (more)Simpl tex'!F178</f>
        <v>0</v>
      </c>
    </row>
    <row r="177" spans="1:6" ht="23.25" customHeight="1" x14ac:dyDescent="0.2">
      <c r="A177" s="39"/>
      <c r="B177" s="36" t="str">
        <f>'(more) Simpl. Textures PLYWOOD'!D182</f>
        <v>SIMPL-5N-N-T</v>
      </c>
      <c r="C177" s="692">
        <f>'(more) Simpl. Textures PLYWOOD'!I182</f>
        <v>1</v>
      </c>
      <c r="D177" s="418" t="str">
        <f>IF('(more) Simpl. Textures PLYWOOD'!M182=0,"",'(more) Simpl. Textures PLYWOOD'!M182)</f>
        <v/>
      </c>
      <c r="E177" s="418" t="str">
        <f>IF('(more) Simpl. Textures PLYWOOD'!N182=0,"",'(more) Simpl. Textures PLYWOOD'!N182)</f>
        <v>not 
available</v>
      </c>
      <c r="F177" s="48">
        <f>'PROD. LIST (more)Simpl tex'!F179</f>
        <v>0</v>
      </c>
    </row>
    <row r="178" spans="1:6" ht="23.25" customHeight="1" x14ac:dyDescent="0.2">
      <c r="A178" s="39"/>
      <c r="B178" s="36" t="str">
        <f>'(more) Simpl. Textures PLYWOOD'!D183</f>
        <v>SIMPL-5N-N-NT</v>
      </c>
      <c r="C178" s="692">
        <f>'(more) Simpl. Textures PLYWOOD'!I183</f>
        <v>1</v>
      </c>
      <c r="D178" s="418" t="str">
        <f>IF('(more) Simpl. Textures PLYWOOD'!M183=0,"",'(more) Simpl. Textures PLYWOOD'!M183)</f>
        <v/>
      </c>
      <c r="E178" s="418" t="str">
        <f>IF('(more) Simpl. Textures PLYWOOD'!N183=0,"",'(more) Simpl. Textures PLYWOOD'!N183)</f>
        <v>not 
available</v>
      </c>
      <c r="F178" s="48">
        <f>'PROD. LIST (more)Simpl tex'!F180</f>
        <v>0</v>
      </c>
    </row>
    <row r="179" spans="1:6" ht="23.25" customHeight="1" x14ac:dyDescent="0.2">
      <c r="A179" s="39"/>
      <c r="B179" s="36" t="str">
        <f>'(more) Simpl. Textures PLYWOOD'!D184</f>
        <v>SIMPL-5O-C</v>
      </c>
      <c r="C179" s="692">
        <f>'(more) Simpl. Textures PLYWOOD'!I184</f>
        <v>1</v>
      </c>
      <c r="D179" s="418" t="str">
        <f>IF('(more) Simpl. Textures PLYWOOD'!M184=0,"",'(more) Simpl. Textures PLYWOOD'!M184)</f>
        <v>not 
available</v>
      </c>
      <c r="E179" s="418" t="str">
        <f>IF('(more) Simpl. Textures PLYWOOD'!N184=0,"",'(more) Simpl. Textures PLYWOOD'!N184)</f>
        <v/>
      </c>
      <c r="F179" s="48">
        <f>'PROD. LIST (more)Simpl tex'!F181</f>
        <v>0</v>
      </c>
    </row>
    <row r="180" spans="1:6" ht="23.25" customHeight="1" x14ac:dyDescent="0.2">
      <c r="A180" s="39"/>
      <c r="B180" s="36" t="str">
        <f>'(more) Simpl. Textures PLYWOOD'!D185</f>
        <v>SIMPL-5O-N-T</v>
      </c>
      <c r="C180" s="692">
        <f>'(more) Simpl. Textures PLYWOOD'!I185</f>
        <v>1</v>
      </c>
      <c r="D180" s="418" t="str">
        <f>IF('(more) Simpl. Textures PLYWOOD'!M185=0,"",'(more) Simpl. Textures PLYWOOD'!M185)</f>
        <v/>
      </c>
      <c r="E180" s="418" t="str">
        <f>IF('(more) Simpl. Textures PLYWOOD'!N185=0,"",'(more) Simpl. Textures PLYWOOD'!N185)</f>
        <v>not 
available</v>
      </c>
      <c r="F180" s="48">
        <f>'PROD. LIST (more)Simpl tex'!F182</f>
        <v>0</v>
      </c>
    </row>
    <row r="181" spans="1:6" ht="23.25" customHeight="1" x14ac:dyDescent="0.2">
      <c r="A181" s="39"/>
      <c r="B181" s="36" t="str">
        <f>'(more) Simpl. Textures PLYWOOD'!D186</f>
        <v>SIMPL-5O-N-NT</v>
      </c>
      <c r="C181" s="692">
        <f>'(more) Simpl. Textures PLYWOOD'!I186</f>
        <v>1</v>
      </c>
      <c r="D181" s="418" t="str">
        <f>IF('(more) Simpl. Textures PLYWOOD'!M186=0,"",'(more) Simpl. Textures PLYWOOD'!M186)</f>
        <v/>
      </c>
      <c r="E181" s="418" t="str">
        <f>IF('(more) Simpl. Textures PLYWOOD'!N186=0,"",'(more) Simpl. Textures PLYWOOD'!N186)</f>
        <v>not 
available</v>
      </c>
      <c r="F181" s="48">
        <f>'PROD. LIST (more)Simpl tex'!F183</f>
        <v>0</v>
      </c>
    </row>
    <row r="182" spans="1:6" ht="23.25" customHeight="1" x14ac:dyDescent="0.2">
      <c r="A182" s="39"/>
      <c r="B182" s="36" t="str">
        <f>'(more) Simpl. Textures PLYWOOD'!D187</f>
        <v>6 - WANNABES</v>
      </c>
      <c r="C182" s="692">
        <f>'(more) Simpl. Textures PLYWOOD'!I187</f>
        <v>0</v>
      </c>
      <c r="D182" s="418" t="str">
        <f>IF('(more) Simpl. Textures PLYWOOD'!M187=0,"",'(more) Simpl. Textures PLYWOOD'!M187)</f>
        <v/>
      </c>
      <c r="E182" s="418" t="str">
        <f>IF('(more) Simpl. Textures PLYWOOD'!N187=0,"",'(more) Simpl. Textures PLYWOOD'!N187)</f>
        <v/>
      </c>
      <c r="F182" s="48">
        <f>'PROD. LIST (more)Simpl tex'!F184</f>
        <v>0</v>
      </c>
    </row>
    <row r="183" spans="1:6" ht="23.25" customHeight="1" x14ac:dyDescent="0.2">
      <c r="A183" s="39"/>
      <c r="B183" s="36" t="str">
        <f>'(more) Simpl. Textures PLYWOOD'!D188</f>
        <v>SIMPL-6A-C</v>
      </c>
      <c r="C183" s="692">
        <f>'(more) Simpl. Textures PLYWOOD'!I188</f>
        <v>5</v>
      </c>
      <c r="D183" s="418" t="str">
        <f>IF('(more) Simpl. Textures PLYWOOD'!M188=0,"",'(more) Simpl. Textures PLYWOOD'!M188)</f>
        <v>not 
available</v>
      </c>
      <c r="E183" s="418" t="str">
        <f>IF('(more) Simpl. Textures PLYWOOD'!N188=0,"",'(more) Simpl. Textures PLYWOOD'!N188)</f>
        <v/>
      </c>
      <c r="F183" s="48">
        <f>'PROD. LIST (more)Simpl tex'!F185</f>
        <v>0</v>
      </c>
    </row>
    <row r="184" spans="1:6" ht="23.25" customHeight="1" x14ac:dyDescent="0.2">
      <c r="A184" s="39"/>
      <c r="B184" s="36" t="str">
        <f>'(more) Simpl. Textures PLYWOOD'!D189</f>
        <v>SIMPL-6A-N-T</v>
      </c>
      <c r="C184" s="692">
        <f>'(more) Simpl. Textures PLYWOOD'!I189</f>
        <v>5</v>
      </c>
      <c r="D184" s="418" t="str">
        <f>IF('(more) Simpl. Textures PLYWOOD'!M189=0,"",'(more) Simpl. Textures PLYWOOD'!M189)</f>
        <v/>
      </c>
      <c r="E184" s="418" t="str">
        <f>IF('(more) Simpl. Textures PLYWOOD'!N189=0,"",'(more) Simpl. Textures PLYWOOD'!N189)</f>
        <v>not 
available</v>
      </c>
      <c r="F184" s="48">
        <f>'PROD. LIST (more)Simpl tex'!F186</f>
        <v>0</v>
      </c>
    </row>
    <row r="185" spans="1:6" ht="23.25" customHeight="1" x14ac:dyDescent="0.2">
      <c r="A185" s="39"/>
      <c r="B185" s="36" t="str">
        <f>'(more) Simpl. Textures PLYWOOD'!D190</f>
        <v>SIMPL-6A-N-NT</v>
      </c>
      <c r="C185" s="692">
        <f>'(more) Simpl. Textures PLYWOOD'!I190</f>
        <v>5</v>
      </c>
      <c r="D185" s="418" t="str">
        <f>IF('(more) Simpl. Textures PLYWOOD'!M190=0,"",'(more) Simpl. Textures PLYWOOD'!M190)</f>
        <v/>
      </c>
      <c r="E185" s="418" t="str">
        <f>IF('(more) Simpl. Textures PLYWOOD'!N190=0,"",'(more) Simpl. Textures PLYWOOD'!N190)</f>
        <v>not 
available</v>
      </c>
      <c r="F185" s="48">
        <f>'PROD. LIST (more)Simpl tex'!F187</f>
        <v>0</v>
      </c>
    </row>
    <row r="186" spans="1:6" ht="23.25" customHeight="1" x14ac:dyDescent="0.2">
      <c r="A186" s="39"/>
      <c r="B186" s="36" t="str">
        <f>'(more) Simpl. Textures PLYWOOD'!D191</f>
        <v>SIMPL-6B-C</v>
      </c>
      <c r="C186" s="692">
        <f>'(more) Simpl. Textures PLYWOOD'!I191</f>
        <v>6</v>
      </c>
      <c r="D186" s="418" t="str">
        <f>IF('(more) Simpl. Textures PLYWOOD'!M191=0,"",'(more) Simpl. Textures PLYWOOD'!M191)</f>
        <v>not 
available</v>
      </c>
      <c r="E186" s="418" t="str">
        <f>IF('(more) Simpl. Textures PLYWOOD'!N191=0,"",'(more) Simpl. Textures PLYWOOD'!N191)</f>
        <v/>
      </c>
      <c r="F186" s="48">
        <f>'PROD. LIST (more)Simpl tex'!F188</f>
        <v>0</v>
      </c>
    </row>
    <row r="187" spans="1:6" ht="23.25" customHeight="1" x14ac:dyDescent="0.2">
      <c r="A187" s="39"/>
      <c r="B187" s="36" t="str">
        <f>'(more) Simpl. Textures PLYWOOD'!D192</f>
        <v>SIMPL-6B-N-T</v>
      </c>
      <c r="C187" s="692">
        <f>'(more) Simpl. Textures PLYWOOD'!I192</f>
        <v>6</v>
      </c>
      <c r="D187" s="418" t="str">
        <f>IF('(more) Simpl. Textures PLYWOOD'!M192=0,"",'(more) Simpl. Textures PLYWOOD'!M192)</f>
        <v/>
      </c>
      <c r="E187" s="418" t="str">
        <f>IF('(more) Simpl. Textures PLYWOOD'!N192=0,"",'(more) Simpl. Textures PLYWOOD'!N192)</f>
        <v>not 
available</v>
      </c>
      <c r="F187" s="48">
        <f>'PROD. LIST (more)Simpl tex'!F189</f>
        <v>0</v>
      </c>
    </row>
    <row r="188" spans="1:6" ht="23.25" customHeight="1" x14ac:dyDescent="0.2">
      <c r="A188" s="39"/>
      <c r="B188" s="36" t="str">
        <f>'(more) Simpl. Textures PLYWOOD'!D193</f>
        <v>SIMPL-6B-N-NT</v>
      </c>
      <c r="C188" s="692">
        <f>'(more) Simpl. Textures PLYWOOD'!I193</f>
        <v>6</v>
      </c>
      <c r="D188" s="418" t="str">
        <f>IF('(more) Simpl. Textures PLYWOOD'!M193=0,"",'(more) Simpl. Textures PLYWOOD'!M193)</f>
        <v/>
      </c>
      <c r="E188" s="418" t="str">
        <f>IF('(more) Simpl. Textures PLYWOOD'!N193=0,"",'(more) Simpl. Textures PLYWOOD'!N193)</f>
        <v>not 
available</v>
      </c>
      <c r="F188" s="48">
        <f>'PROD. LIST (more)Simpl tex'!F190</f>
        <v>0</v>
      </c>
    </row>
    <row r="189" spans="1:6" ht="23.25" customHeight="1" x14ac:dyDescent="0.2">
      <c r="A189" s="39"/>
      <c r="B189" s="36" t="str">
        <f>'(more) Simpl. Textures PLYWOOD'!D194</f>
        <v>SIMPL-6C-C</v>
      </c>
      <c r="C189" s="692">
        <f>'(more) Simpl. Textures PLYWOOD'!I194</f>
        <v>8</v>
      </c>
      <c r="D189" s="418" t="str">
        <f>IF('(more) Simpl. Textures PLYWOOD'!M194=0,"",'(more) Simpl. Textures PLYWOOD'!M194)</f>
        <v>not 
available</v>
      </c>
      <c r="E189" s="418" t="str">
        <f>IF('(more) Simpl. Textures PLYWOOD'!N194=0,"",'(more) Simpl. Textures PLYWOOD'!N194)</f>
        <v/>
      </c>
      <c r="F189" s="48">
        <f>'PROD. LIST (more)Simpl tex'!F191</f>
        <v>0</v>
      </c>
    </row>
    <row r="190" spans="1:6" ht="23.25" customHeight="1" x14ac:dyDescent="0.2">
      <c r="A190" s="39"/>
      <c r="B190" s="36" t="str">
        <f>'(more) Simpl. Textures PLYWOOD'!D195</f>
        <v>SIMPL-6C-N-T</v>
      </c>
      <c r="C190" s="692">
        <f>'(more) Simpl. Textures PLYWOOD'!I195</f>
        <v>8</v>
      </c>
      <c r="D190" s="418" t="str">
        <f>IF('(more) Simpl. Textures PLYWOOD'!M195=0,"",'(more) Simpl. Textures PLYWOOD'!M195)</f>
        <v/>
      </c>
      <c r="E190" s="418" t="str">
        <f>IF('(more) Simpl. Textures PLYWOOD'!N195=0,"",'(more) Simpl. Textures PLYWOOD'!N195)</f>
        <v>not 
available</v>
      </c>
      <c r="F190" s="48">
        <f>'PROD. LIST (more)Simpl tex'!F192</f>
        <v>0</v>
      </c>
    </row>
    <row r="191" spans="1:6" ht="23.25" customHeight="1" x14ac:dyDescent="0.2">
      <c r="A191" s="39"/>
      <c r="B191" s="36" t="str">
        <f>'(more) Simpl. Textures PLYWOOD'!D196</f>
        <v>SIMPL-6C-N-NT</v>
      </c>
      <c r="C191" s="692">
        <f>'(more) Simpl. Textures PLYWOOD'!I196</f>
        <v>8</v>
      </c>
      <c r="D191" s="418" t="str">
        <f>IF('(more) Simpl. Textures PLYWOOD'!M196=0,"",'(more) Simpl. Textures PLYWOOD'!M196)</f>
        <v/>
      </c>
      <c r="E191" s="418" t="str">
        <f>IF('(more) Simpl. Textures PLYWOOD'!N196=0,"",'(more) Simpl. Textures PLYWOOD'!N196)</f>
        <v>not 
available</v>
      </c>
      <c r="F191" s="48">
        <f>'PROD. LIST (more)Simpl tex'!F193</f>
        <v>0</v>
      </c>
    </row>
    <row r="192" spans="1:6" ht="23.25" customHeight="1" x14ac:dyDescent="0.2">
      <c r="A192" s="39"/>
      <c r="B192" s="36" t="str">
        <f>'(more) Simpl. Textures PLYWOOD'!D197</f>
        <v>SIMPL-6D-C</v>
      </c>
      <c r="C192" s="692">
        <f>'(more) Simpl. Textures PLYWOOD'!I197</f>
        <v>8</v>
      </c>
      <c r="D192" s="418" t="str">
        <f>IF('(more) Simpl. Textures PLYWOOD'!M197=0,"",'(more) Simpl. Textures PLYWOOD'!M197)</f>
        <v>not 
available</v>
      </c>
      <c r="E192" s="418" t="str">
        <f>IF('(more) Simpl. Textures PLYWOOD'!N197=0,"",'(more) Simpl. Textures PLYWOOD'!N197)</f>
        <v/>
      </c>
      <c r="F192" s="48">
        <f>'PROD. LIST (more)Simpl tex'!F194</f>
        <v>0</v>
      </c>
    </row>
    <row r="193" spans="1:6" ht="23.25" customHeight="1" x14ac:dyDescent="0.2">
      <c r="A193" s="39"/>
      <c r="B193" s="36" t="str">
        <f>'(more) Simpl. Textures PLYWOOD'!D198</f>
        <v>SIMPL-6D-N-T</v>
      </c>
      <c r="C193" s="692">
        <f>'(more) Simpl. Textures PLYWOOD'!I198</f>
        <v>8</v>
      </c>
      <c r="D193" s="418" t="str">
        <f>IF('(more) Simpl. Textures PLYWOOD'!M198=0,"",'(more) Simpl. Textures PLYWOOD'!M198)</f>
        <v/>
      </c>
      <c r="E193" s="418" t="str">
        <f>IF('(more) Simpl. Textures PLYWOOD'!N198=0,"",'(more) Simpl. Textures PLYWOOD'!N198)</f>
        <v>not 
available</v>
      </c>
      <c r="F193" s="48">
        <f>'PROD. LIST (more)Simpl tex'!F195</f>
        <v>0</v>
      </c>
    </row>
    <row r="194" spans="1:6" ht="23.25" customHeight="1" x14ac:dyDescent="0.2">
      <c r="A194" s="39"/>
      <c r="B194" s="36" t="str">
        <f>'(more) Simpl. Textures PLYWOOD'!D199</f>
        <v>SIMPL-6D-N-NT</v>
      </c>
      <c r="C194" s="692">
        <f>'(more) Simpl. Textures PLYWOOD'!I199</f>
        <v>8</v>
      </c>
      <c r="D194" s="418" t="str">
        <f>IF('(more) Simpl. Textures PLYWOOD'!M199=0,"",'(more) Simpl. Textures PLYWOOD'!M199)</f>
        <v/>
      </c>
      <c r="E194" s="418" t="str">
        <f>IF('(more) Simpl. Textures PLYWOOD'!N199=0,"",'(more) Simpl. Textures PLYWOOD'!N199)</f>
        <v>not 
available</v>
      </c>
      <c r="F194" s="48">
        <f>'PROD. LIST (more)Simpl tex'!F196</f>
        <v>0</v>
      </c>
    </row>
    <row r="195" spans="1:6" ht="23.25" customHeight="1" x14ac:dyDescent="0.2">
      <c r="A195" s="39"/>
      <c r="B195" s="36" t="str">
        <f>'(more) Simpl. Textures PLYWOOD'!D200</f>
        <v>SIMPL-6E-C</v>
      </c>
      <c r="C195" s="692">
        <f>'(more) Simpl. Textures PLYWOOD'!I200</f>
        <v>8</v>
      </c>
      <c r="D195" s="418" t="str">
        <f>IF('(more) Simpl. Textures PLYWOOD'!M200=0,"",'(more) Simpl. Textures PLYWOOD'!M200)</f>
        <v>not 
available</v>
      </c>
      <c r="E195" s="418" t="str">
        <f>IF('(more) Simpl. Textures PLYWOOD'!N200=0,"",'(more) Simpl. Textures PLYWOOD'!N200)</f>
        <v/>
      </c>
      <c r="F195" s="48">
        <f>'PROD. LIST (more)Simpl tex'!F197</f>
        <v>0</v>
      </c>
    </row>
    <row r="196" spans="1:6" ht="23.25" customHeight="1" x14ac:dyDescent="0.2">
      <c r="A196" s="39"/>
      <c r="B196" s="36" t="str">
        <f>'(more) Simpl. Textures PLYWOOD'!D201</f>
        <v>SIMPL-6E-N-T</v>
      </c>
      <c r="C196" s="692">
        <f>'(more) Simpl. Textures PLYWOOD'!I201</f>
        <v>8</v>
      </c>
      <c r="D196" s="418" t="str">
        <f>IF('(more) Simpl. Textures PLYWOOD'!M201=0,"",'(more) Simpl. Textures PLYWOOD'!M201)</f>
        <v/>
      </c>
      <c r="E196" s="418" t="str">
        <f>IF('(more) Simpl. Textures PLYWOOD'!N201=0,"",'(more) Simpl. Textures PLYWOOD'!N201)</f>
        <v>not 
available</v>
      </c>
      <c r="F196" s="48">
        <f>'PROD. LIST (more)Simpl tex'!F198</f>
        <v>0</v>
      </c>
    </row>
    <row r="197" spans="1:6" ht="23.25" customHeight="1" x14ac:dyDescent="0.2">
      <c r="A197" s="39"/>
      <c r="B197" s="36" t="str">
        <f>'(more) Simpl. Textures PLYWOOD'!D202</f>
        <v>SIMPL-6E-N-NT</v>
      </c>
      <c r="C197" s="692">
        <f>'(more) Simpl. Textures PLYWOOD'!I202</f>
        <v>8</v>
      </c>
      <c r="D197" s="418" t="str">
        <f>IF('(more) Simpl. Textures PLYWOOD'!M202=0,"",'(more) Simpl. Textures PLYWOOD'!M202)</f>
        <v/>
      </c>
      <c r="E197" s="418" t="str">
        <f>IF('(more) Simpl. Textures PLYWOOD'!N202=0,"",'(more) Simpl. Textures PLYWOOD'!N202)</f>
        <v>not 
available</v>
      </c>
      <c r="F197" s="48">
        <f>'PROD. LIST (more)Simpl tex'!F199</f>
        <v>0</v>
      </c>
    </row>
    <row r="198" spans="1:6" ht="23.25" customHeight="1" x14ac:dyDescent="0.2">
      <c r="A198" s="39"/>
      <c r="B198" s="36" t="str">
        <f>'(more) Simpl. Textures PLYWOOD'!D203</f>
        <v>SIMPL-6F-C</v>
      </c>
      <c r="C198" s="692">
        <f>'(more) Simpl. Textures PLYWOOD'!I203</f>
        <v>8</v>
      </c>
      <c r="D198" s="418" t="str">
        <f>IF('(more) Simpl. Textures PLYWOOD'!M203=0,"",'(more) Simpl. Textures PLYWOOD'!M203)</f>
        <v>not 
available</v>
      </c>
      <c r="E198" s="418" t="str">
        <f>IF('(more) Simpl. Textures PLYWOOD'!N203=0,"",'(more) Simpl. Textures PLYWOOD'!N203)</f>
        <v/>
      </c>
      <c r="F198" s="48">
        <f>'PROD. LIST (more)Simpl tex'!F200</f>
        <v>0</v>
      </c>
    </row>
    <row r="199" spans="1:6" ht="23.25" customHeight="1" x14ac:dyDescent="0.2">
      <c r="A199" s="39"/>
      <c r="B199" s="36" t="str">
        <f>'(more) Simpl. Textures PLYWOOD'!D204</f>
        <v>SIMPL-6F-N-T</v>
      </c>
      <c r="C199" s="692">
        <f>'(more) Simpl. Textures PLYWOOD'!I204</f>
        <v>8</v>
      </c>
      <c r="D199" s="418" t="str">
        <f>IF('(more) Simpl. Textures PLYWOOD'!M204=0,"",'(more) Simpl. Textures PLYWOOD'!M204)</f>
        <v/>
      </c>
      <c r="E199" s="418" t="str">
        <f>IF('(more) Simpl. Textures PLYWOOD'!N204=0,"",'(more) Simpl. Textures PLYWOOD'!N204)</f>
        <v>not 
available</v>
      </c>
      <c r="F199" s="48">
        <f>'PROD. LIST (more)Simpl tex'!F201</f>
        <v>0</v>
      </c>
    </row>
    <row r="200" spans="1:6" ht="23.25" customHeight="1" x14ac:dyDescent="0.2">
      <c r="A200" s="39"/>
      <c r="B200" s="36" t="str">
        <f>'(more) Simpl. Textures PLYWOOD'!D205</f>
        <v>SIMPL-6F-N-NT</v>
      </c>
      <c r="C200" s="692">
        <f>'(more) Simpl. Textures PLYWOOD'!I205</f>
        <v>8</v>
      </c>
      <c r="D200" s="418" t="str">
        <f>IF('(more) Simpl. Textures PLYWOOD'!M205=0,"",'(more) Simpl. Textures PLYWOOD'!M205)</f>
        <v/>
      </c>
      <c r="E200" s="418" t="str">
        <f>IF('(more) Simpl. Textures PLYWOOD'!N205=0,"",'(more) Simpl. Textures PLYWOOD'!N205)</f>
        <v>not 
available</v>
      </c>
      <c r="F200" s="48">
        <f>'PROD. LIST (more)Simpl tex'!F202</f>
        <v>0</v>
      </c>
    </row>
    <row r="201" spans="1:6" ht="23.25" customHeight="1" x14ac:dyDescent="0.2">
      <c r="A201" s="39"/>
      <c r="B201" s="36" t="str">
        <f>'(more) Simpl. Textures PLYWOOD'!D206</f>
        <v>SIMPL-6G-C</v>
      </c>
      <c r="C201" s="692">
        <f>'(more) Simpl. Textures PLYWOOD'!I206</f>
        <v>8</v>
      </c>
      <c r="D201" s="418" t="str">
        <f>IF('(more) Simpl. Textures PLYWOOD'!M206=0,"",'(more) Simpl. Textures PLYWOOD'!M206)</f>
        <v>not 
available</v>
      </c>
      <c r="E201" s="418" t="str">
        <f>IF('(more) Simpl. Textures PLYWOOD'!N206=0,"",'(more) Simpl. Textures PLYWOOD'!N206)</f>
        <v/>
      </c>
      <c r="F201" s="48">
        <f>'PROD. LIST (more)Simpl tex'!F203</f>
        <v>0</v>
      </c>
    </row>
    <row r="202" spans="1:6" ht="23.25" customHeight="1" x14ac:dyDescent="0.2">
      <c r="A202" s="39"/>
      <c r="B202" s="36" t="str">
        <f>'(more) Simpl. Textures PLYWOOD'!D207</f>
        <v>SIMPL-6G-N-T</v>
      </c>
      <c r="C202" s="692">
        <f>'(more) Simpl. Textures PLYWOOD'!I207</f>
        <v>8</v>
      </c>
      <c r="D202" s="418" t="str">
        <f>IF('(more) Simpl. Textures PLYWOOD'!M207=0,"",'(more) Simpl. Textures PLYWOOD'!M207)</f>
        <v/>
      </c>
      <c r="E202" s="418" t="str">
        <f>IF('(more) Simpl. Textures PLYWOOD'!N207=0,"",'(more) Simpl. Textures PLYWOOD'!N207)</f>
        <v>not 
available</v>
      </c>
      <c r="F202" s="48">
        <f>'PROD. LIST (more)Simpl tex'!F204</f>
        <v>0</v>
      </c>
    </row>
    <row r="203" spans="1:6" ht="23.25" customHeight="1" x14ac:dyDescent="0.2">
      <c r="A203" s="39"/>
      <c r="B203" s="36" t="str">
        <f>'(more) Simpl. Textures PLYWOOD'!D208</f>
        <v>SIMPL-6G-N-NT</v>
      </c>
      <c r="C203" s="692">
        <f>'(more) Simpl. Textures PLYWOOD'!I208</f>
        <v>8</v>
      </c>
      <c r="D203" s="418" t="str">
        <f>IF('(more) Simpl. Textures PLYWOOD'!M208=0,"",'(more) Simpl. Textures PLYWOOD'!M208)</f>
        <v/>
      </c>
      <c r="E203" s="418" t="str">
        <f>IF('(more) Simpl. Textures PLYWOOD'!N208=0,"",'(more) Simpl. Textures PLYWOOD'!N208)</f>
        <v>not 
available</v>
      </c>
      <c r="F203" s="48">
        <f>'PROD. LIST (more)Simpl tex'!F205</f>
        <v>0</v>
      </c>
    </row>
    <row r="204" spans="1:6" ht="23.25" customHeight="1" x14ac:dyDescent="0.2">
      <c r="A204" s="39"/>
      <c r="B204" s="36" t="str">
        <f>'(more) Simpl. Textures PLYWOOD'!D209</f>
        <v>SIMPL-6H-C</v>
      </c>
      <c r="C204" s="692">
        <f>'(more) Simpl. Textures PLYWOOD'!I209</f>
        <v>6</v>
      </c>
      <c r="D204" s="418" t="str">
        <f>IF('(more) Simpl. Textures PLYWOOD'!M209=0,"",'(more) Simpl. Textures PLYWOOD'!M209)</f>
        <v>not 
available</v>
      </c>
      <c r="E204" s="418" t="str">
        <f>IF('(more) Simpl. Textures PLYWOOD'!N209=0,"",'(more) Simpl. Textures PLYWOOD'!N209)</f>
        <v/>
      </c>
      <c r="F204" s="48">
        <f>'PROD. LIST (more)Simpl tex'!F206</f>
        <v>0</v>
      </c>
    </row>
    <row r="205" spans="1:6" ht="23.25" customHeight="1" x14ac:dyDescent="0.2">
      <c r="A205" s="39"/>
      <c r="B205" s="36" t="str">
        <f>'(more) Simpl. Textures PLYWOOD'!D210</f>
        <v>SIMPL-6H-N-T</v>
      </c>
      <c r="C205" s="692">
        <f>'(more) Simpl. Textures PLYWOOD'!I210</f>
        <v>6</v>
      </c>
      <c r="D205" s="418" t="str">
        <f>IF('(more) Simpl. Textures PLYWOOD'!M210=0,"",'(more) Simpl. Textures PLYWOOD'!M210)</f>
        <v/>
      </c>
      <c r="E205" s="418" t="str">
        <f>IF('(more) Simpl. Textures PLYWOOD'!N210=0,"",'(more) Simpl. Textures PLYWOOD'!N210)</f>
        <v>not 
available</v>
      </c>
      <c r="F205" s="48">
        <f>'PROD. LIST (more)Simpl tex'!F207</f>
        <v>0</v>
      </c>
    </row>
    <row r="206" spans="1:6" ht="23.25" customHeight="1" x14ac:dyDescent="0.2">
      <c r="A206" s="39"/>
      <c r="B206" s="36" t="str">
        <f>'(more) Simpl. Textures PLYWOOD'!D211</f>
        <v>SIMPL-6H-N-NT</v>
      </c>
      <c r="C206" s="692">
        <f>'(more) Simpl. Textures PLYWOOD'!I211</f>
        <v>6</v>
      </c>
      <c r="D206" s="418" t="str">
        <f>IF('(more) Simpl. Textures PLYWOOD'!M211=0,"",'(more) Simpl. Textures PLYWOOD'!M211)</f>
        <v/>
      </c>
      <c r="E206" s="418" t="str">
        <f>IF('(more) Simpl. Textures PLYWOOD'!N211=0,"",'(more) Simpl. Textures PLYWOOD'!N211)</f>
        <v>not 
available</v>
      </c>
      <c r="F206" s="48">
        <f>'PROD. LIST (more)Simpl tex'!F208</f>
        <v>0</v>
      </c>
    </row>
    <row r="207" spans="1:6" ht="23.25" customHeight="1" x14ac:dyDescent="0.2">
      <c r="A207" s="39"/>
      <c r="B207" s="36" t="str">
        <f>'(more) Simpl. Textures PLYWOOD'!D212</f>
        <v>SIMPL-6I-C</v>
      </c>
      <c r="C207" s="692">
        <f>'(more) Simpl. Textures PLYWOOD'!I212</f>
        <v>8</v>
      </c>
      <c r="D207" s="418" t="str">
        <f>IF('(more) Simpl. Textures PLYWOOD'!M212=0,"",'(more) Simpl. Textures PLYWOOD'!M212)</f>
        <v>not 
available</v>
      </c>
      <c r="E207" s="418" t="str">
        <f>IF('(more) Simpl. Textures PLYWOOD'!N212=0,"",'(more) Simpl. Textures PLYWOOD'!N212)</f>
        <v/>
      </c>
      <c r="F207" s="48">
        <f>'PROD. LIST (more)Simpl tex'!F209</f>
        <v>0</v>
      </c>
    </row>
    <row r="208" spans="1:6" ht="23.25" customHeight="1" x14ac:dyDescent="0.2">
      <c r="A208" s="39"/>
      <c r="B208" s="36" t="str">
        <f>'(more) Simpl. Textures PLYWOOD'!D213</f>
        <v>SIMPL-6I-N-T</v>
      </c>
      <c r="C208" s="692">
        <f>'(more) Simpl. Textures PLYWOOD'!I213</f>
        <v>8</v>
      </c>
      <c r="D208" s="418" t="str">
        <f>IF('(more) Simpl. Textures PLYWOOD'!M213=0,"",'(more) Simpl. Textures PLYWOOD'!M213)</f>
        <v/>
      </c>
      <c r="E208" s="418" t="str">
        <f>IF('(more) Simpl. Textures PLYWOOD'!N213=0,"",'(more) Simpl. Textures PLYWOOD'!N213)</f>
        <v>not 
available</v>
      </c>
      <c r="F208" s="48">
        <f>'PROD. LIST (more)Simpl tex'!F210</f>
        <v>0</v>
      </c>
    </row>
    <row r="209" spans="1:6" ht="23.25" customHeight="1" x14ac:dyDescent="0.2">
      <c r="A209" s="39"/>
      <c r="B209" s="36" t="str">
        <f>'(more) Simpl. Textures PLYWOOD'!D214</f>
        <v>SIMPL-6I-N-NT</v>
      </c>
      <c r="C209" s="692">
        <f>'(more) Simpl. Textures PLYWOOD'!I214</f>
        <v>8</v>
      </c>
      <c r="D209" s="418" t="str">
        <f>IF('(more) Simpl. Textures PLYWOOD'!M214=0,"",'(more) Simpl. Textures PLYWOOD'!M214)</f>
        <v/>
      </c>
      <c r="E209" s="418" t="str">
        <f>IF('(more) Simpl. Textures PLYWOOD'!N214=0,"",'(more) Simpl. Textures PLYWOOD'!N214)</f>
        <v>not 
available</v>
      </c>
      <c r="F209" s="48">
        <f>'PROD. LIST (more)Simpl tex'!F211</f>
        <v>0</v>
      </c>
    </row>
    <row r="210" spans="1:6" ht="23.25" customHeight="1" x14ac:dyDescent="0.2">
      <c r="A210" s="39"/>
      <c r="B210" s="36" t="str">
        <f>'(more) Simpl. Textures PLYWOOD'!D215</f>
        <v>SIMPL-6J-C</v>
      </c>
      <c r="C210" s="692">
        <f>'(more) Simpl. Textures PLYWOOD'!I215</f>
        <v>8</v>
      </c>
      <c r="D210" s="418" t="str">
        <f>IF('(more) Simpl. Textures PLYWOOD'!M215=0,"",'(more) Simpl. Textures PLYWOOD'!M215)</f>
        <v>not 
available</v>
      </c>
      <c r="E210" s="418" t="str">
        <f>IF('(more) Simpl. Textures PLYWOOD'!N215=0,"",'(more) Simpl. Textures PLYWOOD'!N215)</f>
        <v/>
      </c>
      <c r="F210" s="48">
        <f>'PROD. LIST (more)Simpl tex'!F212</f>
        <v>0</v>
      </c>
    </row>
    <row r="211" spans="1:6" ht="23.25" customHeight="1" x14ac:dyDescent="0.2">
      <c r="A211" s="39"/>
      <c r="B211" s="36" t="str">
        <f>'(more) Simpl. Textures PLYWOOD'!D216</f>
        <v>SIMPL-6J-N-T</v>
      </c>
      <c r="C211" s="692">
        <f>'(more) Simpl. Textures PLYWOOD'!I216</f>
        <v>8</v>
      </c>
      <c r="D211" s="418" t="str">
        <f>IF('(more) Simpl. Textures PLYWOOD'!M216=0,"",'(more) Simpl. Textures PLYWOOD'!M216)</f>
        <v/>
      </c>
      <c r="E211" s="418" t="str">
        <f>IF('(more) Simpl. Textures PLYWOOD'!N216=0,"",'(more) Simpl. Textures PLYWOOD'!N216)</f>
        <v>not 
available</v>
      </c>
      <c r="F211" s="48">
        <f>'PROD. LIST (more)Simpl tex'!F213</f>
        <v>0</v>
      </c>
    </row>
    <row r="212" spans="1:6" ht="23.25" customHeight="1" x14ac:dyDescent="0.2">
      <c r="A212" s="39"/>
      <c r="B212" s="36" t="str">
        <f>'(more) Simpl. Textures PLYWOOD'!D217</f>
        <v>SIMPL-6J-N-NT</v>
      </c>
      <c r="C212" s="692">
        <f>'(more) Simpl. Textures PLYWOOD'!I217</f>
        <v>8</v>
      </c>
      <c r="D212" s="418" t="str">
        <f>IF('(more) Simpl. Textures PLYWOOD'!M217=0,"",'(more) Simpl. Textures PLYWOOD'!M217)</f>
        <v/>
      </c>
      <c r="E212" s="418" t="str">
        <f>IF('(more) Simpl. Textures PLYWOOD'!N217=0,"",'(more) Simpl. Textures PLYWOOD'!N217)</f>
        <v>not 
available</v>
      </c>
      <c r="F212" s="48">
        <f>'PROD. LIST (more)Simpl tex'!F214</f>
        <v>0</v>
      </c>
    </row>
    <row r="213" spans="1:6" ht="23.25" customHeight="1" x14ac:dyDescent="0.2">
      <c r="A213" s="39"/>
      <c r="B213" s="36" t="str">
        <f>'(more) Simpl. Textures PLYWOOD'!D218</f>
        <v>SIMPL-6K-C</v>
      </c>
      <c r="C213" s="692">
        <f>'(more) Simpl. Textures PLYWOOD'!I218</f>
        <v>10</v>
      </c>
      <c r="D213" s="418" t="str">
        <f>IF('(more) Simpl. Textures PLYWOOD'!M218=0,"",'(more) Simpl. Textures PLYWOOD'!M218)</f>
        <v>not 
available</v>
      </c>
      <c r="E213" s="418" t="str">
        <f>IF('(more) Simpl. Textures PLYWOOD'!N218=0,"",'(more) Simpl. Textures PLYWOOD'!N218)</f>
        <v/>
      </c>
      <c r="F213" s="48">
        <f>'PROD. LIST (more)Simpl tex'!F215</f>
        <v>0</v>
      </c>
    </row>
    <row r="214" spans="1:6" ht="23.25" customHeight="1" x14ac:dyDescent="0.2">
      <c r="A214" s="39"/>
      <c r="B214" s="36" t="str">
        <f>'(more) Simpl. Textures PLYWOOD'!D219</f>
        <v>SIMPL-6K-N-T</v>
      </c>
      <c r="C214" s="692">
        <f>'(more) Simpl. Textures PLYWOOD'!I219</f>
        <v>10</v>
      </c>
      <c r="D214" s="418" t="str">
        <f>IF('(more) Simpl. Textures PLYWOOD'!M219=0,"",'(more) Simpl. Textures PLYWOOD'!M219)</f>
        <v/>
      </c>
      <c r="E214" s="418" t="str">
        <f>IF('(more) Simpl. Textures PLYWOOD'!N219=0,"",'(more) Simpl. Textures PLYWOOD'!N219)</f>
        <v>not 
available</v>
      </c>
      <c r="F214" s="48">
        <f>'PROD. LIST (more)Simpl tex'!F216</f>
        <v>0</v>
      </c>
    </row>
    <row r="215" spans="1:6" ht="23.25" customHeight="1" x14ac:dyDescent="0.2">
      <c r="A215" s="39"/>
      <c r="B215" s="36" t="str">
        <f>'(more) Simpl. Textures PLYWOOD'!D220</f>
        <v>SIMPL-6K-N-NT</v>
      </c>
      <c r="C215" s="692">
        <f>'(more) Simpl. Textures PLYWOOD'!I220</f>
        <v>10</v>
      </c>
      <c r="D215" s="418" t="str">
        <f>IF('(more) Simpl. Textures PLYWOOD'!M220=0,"",'(more) Simpl. Textures PLYWOOD'!M220)</f>
        <v/>
      </c>
      <c r="E215" s="418" t="str">
        <f>IF('(more) Simpl. Textures PLYWOOD'!N220=0,"",'(more) Simpl. Textures PLYWOOD'!N220)</f>
        <v>not 
available</v>
      </c>
      <c r="F215" s="48">
        <f>'PROD. LIST (more)Simpl tex'!F217</f>
        <v>0</v>
      </c>
    </row>
    <row r="216" spans="1:6" ht="23.25" customHeight="1" x14ac:dyDescent="0.2">
      <c r="A216" s="39"/>
      <c r="B216" s="36" t="str">
        <f>'(more) Simpl. Textures PLYWOOD'!D221</f>
        <v>SIMPL-6L-C</v>
      </c>
      <c r="C216" s="692">
        <f>'(more) Simpl. Textures PLYWOOD'!I221</f>
        <v>3</v>
      </c>
      <c r="D216" s="418" t="str">
        <f>IF('(more) Simpl. Textures PLYWOOD'!M221=0,"",'(more) Simpl. Textures PLYWOOD'!M221)</f>
        <v>not 
available</v>
      </c>
      <c r="E216" s="418" t="str">
        <f>IF('(more) Simpl. Textures PLYWOOD'!N221=0,"",'(more) Simpl. Textures PLYWOOD'!N221)</f>
        <v/>
      </c>
      <c r="F216" s="48">
        <f>'PROD. LIST (more)Simpl tex'!F218</f>
        <v>0</v>
      </c>
    </row>
    <row r="217" spans="1:6" ht="23.25" customHeight="1" x14ac:dyDescent="0.2">
      <c r="A217" s="39"/>
      <c r="B217" s="36" t="str">
        <f>'(more) Simpl. Textures PLYWOOD'!D222</f>
        <v>SIMPL-6L-N-T</v>
      </c>
      <c r="C217" s="692">
        <f>'(more) Simpl. Textures PLYWOOD'!I222</f>
        <v>3</v>
      </c>
      <c r="D217" s="418" t="str">
        <f>IF('(more) Simpl. Textures PLYWOOD'!M222=0,"",'(more) Simpl. Textures PLYWOOD'!M222)</f>
        <v/>
      </c>
      <c r="E217" s="418" t="str">
        <f>IF('(more) Simpl. Textures PLYWOOD'!N222=0,"",'(more) Simpl. Textures PLYWOOD'!N222)</f>
        <v>not 
available</v>
      </c>
      <c r="F217" s="48">
        <f>'PROD. LIST (more)Simpl tex'!F219</f>
        <v>0</v>
      </c>
    </row>
    <row r="218" spans="1:6" ht="23.25" customHeight="1" x14ac:dyDescent="0.2">
      <c r="A218" s="39"/>
      <c r="B218" s="36" t="str">
        <f>'(more) Simpl. Textures PLYWOOD'!D223</f>
        <v>SIMPL-6L-N-NT</v>
      </c>
      <c r="C218" s="692">
        <f>'(more) Simpl. Textures PLYWOOD'!I223</f>
        <v>3</v>
      </c>
      <c r="D218" s="418" t="str">
        <f>IF('(more) Simpl. Textures PLYWOOD'!M223=0,"",'(more) Simpl. Textures PLYWOOD'!M223)</f>
        <v/>
      </c>
      <c r="E218" s="418" t="str">
        <f>IF('(more) Simpl. Textures PLYWOOD'!N223=0,"",'(more) Simpl. Textures PLYWOOD'!N223)</f>
        <v>not 
available</v>
      </c>
      <c r="F218" s="48">
        <f>'PROD. LIST (more)Simpl tex'!F220</f>
        <v>0</v>
      </c>
    </row>
    <row r="219" spans="1:6" ht="23.25" customHeight="1" x14ac:dyDescent="0.2">
      <c r="A219" s="39"/>
      <c r="B219" s="36" t="str">
        <f>'(more) Simpl. Textures PLYWOOD'!D224</f>
        <v>SIMPL-6M-C</v>
      </c>
      <c r="C219" s="692">
        <f>'(more) Simpl. Textures PLYWOOD'!I224</f>
        <v>2</v>
      </c>
      <c r="D219" s="418" t="str">
        <f>IF('(more) Simpl. Textures PLYWOOD'!M224=0,"",'(more) Simpl. Textures PLYWOOD'!M224)</f>
        <v>not 
available</v>
      </c>
      <c r="E219" s="418" t="str">
        <f>IF('(more) Simpl. Textures PLYWOOD'!N224=0,"",'(more) Simpl. Textures PLYWOOD'!N224)</f>
        <v/>
      </c>
      <c r="F219" s="48">
        <f>'PROD. LIST (more)Simpl tex'!F221</f>
        <v>0</v>
      </c>
    </row>
    <row r="220" spans="1:6" ht="23.25" customHeight="1" x14ac:dyDescent="0.2">
      <c r="A220" s="39"/>
      <c r="B220" s="36" t="str">
        <f>'(more) Simpl. Textures PLYWOOD'!D225</f>
        <v>SIMPL-6M-N-T</v>
      </c>
      <c r="C220" s="692">
        <f>'(more) Simpl. Textures PLYWOOD'!I225</f>
        <v>2</v>
      </c>
      <c r="D220" s="418" t="str">
        <f>IF('(more) Simpl. Textures PLYWOOD'!M225=0,"",'(more) Simpl. Textures PLYWOOD'!M225)</f>
        <v/>
      </c>
      <c r="E220" s="418" t="str">
        <f>IF('(more) Simpl. Textures PLYWOOD'!N225=0,"",'(more) Simpl. Textures PLYWOOD'!N225)</f>
        <v>not 
available</v>
      </c>
      <c r="F220" s="48">
        <f>'PROD. LIST (more)Simpl tex'!F222</f>
        <v>0</v>
      </c>
    </row>
    <row r="221" spans="1:6" ht="23.25" customHeight="1" x14ac:dyDescent="0.2">
      <c r="A221" s="39"/>
      <c r="B221" s="36" t="str">
        <f>'(more) Simpl. Textures PLYWOOD'!D226</f>
        <v>SIMPL-6M-N-NT</v>
      </c>
      <c r="C221" s="692">
        <f>'(more) Simpl. Textures PLYWOOD'!I226</f>
        <v>2</v>
      </c>
      <c r="D221" s="418" t="str">
        <f>IF('(more) Simpl. Textures PLYWOOD'!M226=0,"",'(more) Simpl. Textures PLYWOOD'!M226)</f>
        <v/>
      </c>
      <c r="E221" s="418" t="str">
        <f>IF('(more) Simpl. Textures PLYWOOD'!N226=0,"",'(more) Simpl. Textures PLYWOOD'!N226)</f>
        <v>not 
available</v>
      </c>
      <c r="F221" s="48">
        <f>'PROD. LIST (more)Simpl tex'!F223</f>
        <v>0</v>
      </c>
    </row>
    <row r="222" spans="1:6" ht="23.25" customHeight="1" x14ac:dyDescent="0.2">
      <c r="A222" s="39"/>
      <c r="B222" s="36" t="str">
        <f>'(more) Simpl. Textures PLYWOOD'!D227</f>
        <v>SIMPL-6N-C</v>
      </c>
      <c r="C222" s="692">
        <f>'(more) Simpl. Textures PLYWOOD'!I227</f>
        <v>2</v>
      </c>
      <c r="D222" s="418" t="str">
        <f>IF('(more) Simpl. Textures PLYWOOD'!M227=0,"",'(more) Simpl. Textures PLYWOOD'!M227)</f>
        <v>not 
available</v>
      </c>
      <c r="E222" s="418" t="str">
        <f>IF('(more) Simpl. Textures PLYWOOD'!N227=0,"",'(more) Simpl. Textures PLYWOOD'!N227)</f>
        <v/>
      </c>
      <c r="F222" s="48">
        <f>'PROD. LIST (more)Simpl tex'!F224</f>
        <v>0</v>
      </c>
    </row>
    <row r="223" spans="1:6" ht="23.25" customHeight="1" x14ac:dyDescent="0.2">
      <c r="A223" s="39"/>
      <c r="B223" s="36" t="str">
        <f>'(more) Simpl. Textures PLYWOOD'!D228</f>
        <v>SIMPL-6N-N-T</v>
      </c>
      <c r="C223" s="692">
        <f>'(more) Simpl. Textures PLYWOOD'!I228</f>
        <v>2</v>
      </c>
      <c r="D223" s="418" t="str">
        <f>IF('(more) Simpl. Textures PLYWOOD'!M228=0,"",'(more) Simpl. Textures PLYWOOD'!M228)</f>
        <v/>
      </c>
      <c r="E223" s="418" t="str">
        <f>IF('(more) Simpl. Textures PLYWOOD'!N228=0,"",'(more) Simpl. Textures PLYWOOD'!N228)</f>
        <v>not 
available</v>
      </c>
      <c r="F223" s="48">
        <f>'PROD. LIST (more)Simpl tex'!F225</f>
        <v>0</v>
      </c>
    </row>
    <row r="224" spans="1:6" ht="23.25" customHeight="1" x14ac:dyDescent="0.2">
      <c r="A224" s="39"/>
      <c r="B224" s="36" t="str">
        <f>'(more) Simpl. Textures PLYWOOD'!D229</f>
        <v>SIMPL-6N-N-NT</v>
      </c>
      <c r="C224" s="692">
        <f>'(more) Simpl. Textures PLYWOOD'!I229</f>
        <v>2</v>
      </c>
      <c r="D224" s="418" t="str">
        <f>IF('(more) Simpl. Textures PLYWOOD'!M229=0,"",'(more) Simpl. Textures PLYWOOD'!M229)</f>
        <v/>
      </c>
      <c r="E224" s="418" t="str">
        <f>IF('(more) Simpl. Textures PLYWOOD'!N229=0,"",'(more) Simpl. Textures PLYWOOD'!N229)</f>
        <v>not 
available</v>
      </c>
      <c r="F224" s="48">
        <f>'PROD. LIST (more)Simpl tex'!F226</f>
        <v>0</v>
      </c>
    </row>
    <row r="225" spans="1:6" ht="23.25" customHeight="1" x14ac:dyDescent="0.2">
      <c r="A225" s="39"/>
      <c r="B225" s="36" t="str">
        <f>'(more) Simpl. Textures PLYWOOD'!D230</f>
        <v>SIMPL-6O-C</v>
      </c>
      <c r="C225" s="692">
        <f>'(more) Simpl. Textures PLYWOOD'!I230</f>
        <v>2</v>
      </c>
      <c r="D225" s="418" t="str">
        <f>IF('(more) Simpl. Textures PLYWOOD'!M230=0,"",'(more) Simpl. Textures PLYWOOD'!M230)</f>
        <v>not 
available</v>
      </c>
      <c r="E225" s="418" t="str">
        <f>IF('(more) Simpl. Textures PLYWOOD'!N230=0,"",'(more) Simpl. Textures PLYWOOD'!N230)</f>
        <v/>
      </c>
      <c r="F225" s="48">
        <f>'PROD. LIST (more)Simpl tex'!F227</f>
        <v>0</v>
      </c>
    </row>
    <row r="226" spans="1:6" ht="23.25" customHeight="1" x14ac:dyDescent="0.2">
      <c r="A226" s="39"/>
      <c r="B226" s="36" t="str">
        <f>'(more) Simpl. Textures PLYWOOD'!D231</f>
        <v>SIMPL-6O-N-T</v>
      </c>
      <c r="C226" s="692">
        <f>'(more) Simpl. Textures PLYWOOD'!I231</f>
        <v>2</v>
      </c>
      <c r="D226" s="418" t="str">
        <f>IF('(more) Simpl. Textures PLYWOOD'!M231=0,"",'(more) Simpl. Textures PLYWOOD'!M231)</f>
        <v/>
      </c>
      <c r="E226" s="418" t="str">
        <f>IF('(more) Simpl. Textures PLYWOOD'!N231=0,"",'(more) Simpl. Textures PLYWOOD'!N231)</f>
        <v>not 
available</v>
      </c>
      <c r="F226" s="48">
        <f>'PROD. LIST (more)Simpl tex'!F228</f>
        <v>0</v>
      </c>
    </row>
    <row r="227" spans="1:6" ht="23.25" customHeight="1" x14ac:dyDescent="0.2">
      <c r="A227" s="39"/>
      <c r="B227" s="36" t="str">
        <f>'(more) Simpl. Textures PLYWOOD'!D232</f>
        <v>SIMPL-6O-N-NT</v>
      </c>
      <c r="C227" s="692">
        <f>'(more) Simpl. Textures PLYWOOD'!I232</f>
        <v>2</v>
      </c>
      <c r="D227" s="418" t="str">
        <f>IF('(more) Simpl. Textures PLYWOOD'!M232=0,"",'(more) Simpl. Textures PLYWOOD'!M232)</f>
        <v/>
      </c>
      <c r="E227" s="418" t="str">
        <f>IF('(more) Simpl. Textures PLYWOOD'!N232=0,"",'(more) Simpl. Textures PLYWOOD'!N232)</f>
        <v>not 
available</v>
      </c>
      <c r="F227" s="48">
        <f>'PROD. LIST (more)Simpl tex'!F229</f>
        <v>0</v>
      </c>
    </row>
    <row r="228" spans="1:6" ht="23.25" customHeight="1" x14ac:dyDescent="0.2">
      <c r="A228" s="39"/>
      <c r="B228" s="36" t="str">
        <f>'(more) Simpl. Textures PLYWOOD'!D233</f>
        <v>SIMPL-6P-C</v>
      </c>
      <c r="C228" s="692">
        <f>'(more) Simpl. Textures PLYWOOD'!I233</f>
        <v>2</v>
      </c>
      <c r="D228" s="418" t="str">
        <f>IF('(more) Simpl. Textures PLYWOOD'!M233=0,"",'(more) Simpl. Textures PLYWOOD'!M233)</f>
        <v>not 
available</v>
      </c>
      <c r="E228" s="418" t="str">
        <f>IF('(more) Simpl. Textures PLYWOOD'!N233=0,"",'(more) Simpl. Textures PLYWOOD'!N233)</f>
        <v/>
      </c>
      <c r="F228" s="48">
        <f>'PROD. LIST (more)Simpl tex'!F230</f>
        <v>0</v>
      </c>
    </row>
    <row r="229" spans="1:6" ht="23.25" customHeight="1" x14ac:dyDescent="0.2">
      <c r="A229" s="39"/>
      <c r="B229" s="36" t="str">
        <f>'(more) Simpl. Textures PLYWOOD'!D234</f>
        <v>SIMPL-6P-N-T</v>
      </c>
      <c r="C229" s="692">
        <f>'(more) Simpl. Textures PLYWOOD'!I234</f>
        <v>2</v>
      </c>
      <c r="D229" s="418" t="str">
        <f>IF('(more) Simpl. Textures PLYWOOD'!M234=0,"",'(more) Simpl. Textures PLYWOOD'!M234)</f>
        <v/>
      </c>
      <c r="E229" s="418" t="str">
        <f>IF('(more) Simpl. Textures PLYWOOD'!N234=0,"",'(more) Simpl. Textures PLYWOOD'!N234)</f>
        <v>not 
available</v>
      </c>
      <c r="F229" s="48">
        <f>'PROD. LIST (more)Simpl tex'!F231</f>
        <v>0</v>
      </c>
    </row>
    <row r="230" spans="1:6" ht="23.25" customHeight="1" x14ac:dyDescent="0.2">
      <c r="A230" s="39"/>
      <c r="B230" s="36" t="str">
        <f>'(more) Simpl. Textures PLYWOOD'!D235</f>
        <v>SIMPL-6P-N-NT</v>
      </c>
      <c r="C230" s="692">
        <f>'(more) Simpl. Textures PLYWOOD'!I235</f>
        <v>2</v>
      </c>
      <c r="D230" s="418" t="str">
        <f>IF('(more) Simpl. Textures PLYWOOD'!M235=0,"",'(more) Simpl. Textures PLYWOOD'!M235)</f>
        <v/>
      </c>
      <c r="E230" s="418" t="str">
        <f>IF('(more) Simpl. Textures PLYWOOD'!N235=0,"",'(more) Simpl. Textures PLYWOOD'!N235)</f>
        <v>not 
available</v>
      </c>
      <c r="F230" s="48">
        <f>'PROD. LIST (more)Simpl tex'!F232</f>
        <v>0</v>
      </c>
    </row>
    <row r="231" spans="1:6" ht="23.25" customHeight="1" x14ac:dyDescent="0.2">
      <c r="A231" s="39"/>
      <c r="B231" s="36" t="str">
        <f>'(more) Simpl. Textures PLYWOOD'!D236</f>
        <v>7 - SQUARES</v>
      </c>
      <c r="C231" s="692">
        <f>'(more) Simpl. Textures PLYWOOD'!I236</f>
        <v>0</v>
      </c>
      <c r="D231" s="418" t="str">
        <f>IF('(more) Simpl. Textures PLYWOOD'!M236=0,"",'(more) Simpl. Textures PLYWOOD'!M236)</f>
        <v/>
      </c>
      <c r="E231" s="418" t="str">
        <f>IF('(more) Simpl. Textures PLYWOOD'!N236=0,"",'(more) Simpl. Textures PLYWOOD'!N236)</f>
        <v/>
      </c>
      <c r="F231" s="48">
        <f>'PROD. LIST (more)Simpl tex'!F233</f>
        <v>0</v>
      </c>
    </row>
    <row r="232" spans="1:6" ht="23.25" customHeight="1" x14ac:dyDescent="0.2">
      <c r="A232" s="39"/>
      <c r="B232" s="36" t="str">
        <f>'(more) Simpl. Textures PLYWOOD'!D237</f>
        <v>SIMPL-7A-C</v>
      </c>
      <c r="C232" s="692">
        <f>'(more) Simpl. Textures PLYWOOD'!I237</f>
        <v>5</v>
      </c>
      <c r="D232" s="418" t="str">
        <f>IF('(more) Simpl. Textures PLYWOOD'!M237=0,"",'(more) Simpl. Textures PLYWOOD'!M237)</f>
        <v>not 
available</v>
      </c>
      <c r="E232" s="418" t="str">
        <f>IF('(more) Simpl. Textures PLYWOOD'!N237=0,"",'(more) Simpl. Textures PLYWOOD'!N237)</f>
        <v/>
      </c>
      <c r="F232" s="48">
        <f>'PROD. LIST (more)Simpl tex'!F234</f>
        <v>0</v>
      </c>
    </row>
    <row r="233" spans="1:6" ht="23.25" customHeight="1" x14ac:dyDescent="0.2">
      <c r="A233" s="39"/>
      <c r="B233" s="36" t="str">
        <f>'(more) Simpl. Textures PLYWOOD'!D238</f>
        <v>SIMPL-7A-N-T</v>
      </c>
      <c r="C233" s="692">
        <f>'(more) Simpl. Textures PLYWOOD'!I238</f>
        <v>5</v>
      </c>
      <c r="D233" s="418" t="str">
        <f>IF('(more) Simpl. Textures PLYWOOD'!M238=0,"",'(more) Simpl. Textures PLYWOOD'!M238)</f>
        <v/>
      </c>
      <c r="E233" s="418" t="str">
        <f>IF('(more) Simpl. Textures PLYWOOD'!N238=0,"",'(more) Simpl. Textures PLYWOOD'!N238)</f>
        <v>not 
available</v>
      </c>
      <c r="F233" s="48">
        <f>'PROD. LIST (more)Simpl tex'!F235</f>
        <v>0</v>
      </c>
    </row>
    <row r="234" spans="1:6" ht="23.25" customHeight="1" x14ac:dyDescent="0.2">
      <c r="A234" s="39"/>
      <c r="B234" s="36" t="str">
        <f>'(more) Simpl. Textures PLYWOOD'!D239</f>
        <v>SIMPL-7A-N-NT</v>
      </c>
      <c r="C234" s="692">
        <f>'(more) Simpl. Textures PLYWOOD'!I239</f>
        <v>5</v>
      </c>
      <c r="D234" s="418" t="str">
        <f>IF('(more) Simpl. Textures PLYWOOD'!M239=0,"",'(more) Simpl. Textures PLYWOOD'!M239)</f>
        <v/>
      </c>
      <c r="E234" s="418" t="str">
        <f>IF('(more) Simpl. Textures PLYWOOD'!N239=0,"",'(more) Simpl. Textures PLYWOOD'!N239)</f>
        <v>not 
available</v>
      </c>
      <c r="F234" s="48">
        <f>'PROD. LIST (more)Simpl tex'!F236</f>
        <v>0</v>
      </c>
    </row>
    <row r="235" spans="1:6" ht="23.25" customHeight="1" x14ac:dyDescent="0.2">
      <c r="A235" s="39"/>
      <c r="B235" s="36" t="str">
        <f>'(more) Simpl. Textures PLYWOOD'!D240</f>
        <v>SIMPL-7B-C</v>
      </c>
      <c r="C235" s="692">
        <f>'(more) Simpl. Textures PLYWOOD'!I240</f>
        <v>4</v>
      </c>
      <c r="D235" s="418" t="str">
        <f>IF('(more) Simpl. Textures PLYWOOD'!M240=0,"",'(more) Simpl. Textures PLYWOOD'!M240)</f>
        <v>not 
available</v>
      </c>
      <c r="E235" s="418" t="str">
        <f>IF('(more) Simpl. Textures PLYWOOD'!N240=0,"",'(more) Simpl. Textures PLYWOOD'!N240)</f>
        <v/>
      </c>
      <c r="F235" s="48">
        <f>'PROD. LIST (more)Simpl tex'!F237</f>
        <v>0</v>
      </c>
    </row>
    <row r="236" spans="1:6" ht="23.25" customHeight="1" x14ac:dyDescent="0.2">
      <c r="A236" s="39"/>
      <c r="B236" s="36" t="str">
        <f>'(more) Simpl. Textures PLYWOOD'!D241</f>
        <v>SIMPL-7B-N-T</v>
      </c>
      <c r="C236" s="692">
        <f>'(more) Simpl. Textures PLYWOOD'!I241</f>
        <v>4</v>
      </c>
      <c r="D236" s="418" t="str">
        <f>IF('(more) Simpl. Textures PLYWOOD'!M241=0,"",'(more) Simpl. Textures PLYWOOD'!M241)</f>
        <v/>
      </c>
      <c r="E236" s="418" t="str">
        <f>IF('(more) Simpl. Textures PLYWOOD'!N241=0,"",'(more) Simpl. Textures PLYWOOD'!N241)</f>
        <v>not 
available</v>
      </c>
      <c r="F236" s="48">
        <f>'PROD. LIST (more)Simpl tex'!F238</f>
        <v>0</v>
      </c>
    </row>
    <row r="237" spans="1:6" ht="23.25" customHeight="1" x14ac:dyDescent="0.2">
      <c r="A237" s="39"/>
      <c r="B237" s="36" t="str">
        <f>'(more) Simpl. Textures PLYWOOD'!D242</f>
        <v>SIMPL-7B-N-NT</v>
      </c>
      <c r="C237" s="692">
        <f>'(more) Simpl. Textures PLYWOOD'!I242</f>
        <v>4</v>
      </c>
      <c r="D237" s="418" t="str">
        <f>IF('(more) Simpl. Textures PLYWOOD'!M242=0,"",'(more) Simpl. Textures PLYWOOD'!M242)</f>
        <v/>
      </c>
      <c r="E237" s="418" t="str">
        <f>IF('(more) Simpl. Textures PLYWOOD'!N242=0,"",'(more) Simpl. Textures PLYWOOD'!N242)</f>
        <v>not 
available</v>
      </c>
      <c r="F237" s="48">
        <f>'PROD. LIST (more)Simpl tex'!F239</f>
        <v>0</v>
      </c>
    </row>
    <row r="238" spans="1:6" ht="23.25" customHeight="1" x14ac:dyDescent="0.2">
      <c r="A238" s="39"/>
      <c r="B238" s="36" t="str">
        <f>'(more) Simpl. Textures PLYWOOD'!D243</f>
        <v>SIMPL-7C-C</v>
      </c>
      <c r="C238" s="692">
        <f>'(more) Simpl. Textures PLYWOOD'!I243</f>
        <v>3</v>
      </c>
      <c r="D238" s="418" t="str">
        <f>IF('(more) Simpl. Textures PLYWOOD'!M243=0,"",'(more) Simpl. Textures PLYWOOD'!M243)</f>
        <v>not 
available</v>
      </c>
      <c r="E238" s="418" t="str">
        <f>IF('(more) Simpl. Textures PLYWOOD'!N243=0,"",'(more) Simpl. Textures PLYWOOD'!N243)</f>
        <v/>
      </c>
      <c r="F238" s="48">
        <f>'PROD. LIST (more)Simpl tex'!F240</f>
        <v>0</v>
      </c>
    </row>
    <row r="239" spans="1:6" ht="23.25" customHeight="1" x14ac:dyDescent="0.2">
      <c r="A239" s="39"/>
      <c r="B239" s="36" t="str">
        <f>'(more) Simpl. Textures PLYWOOD'!D244</f>
        <v>SIMPL-7C-N-T</v>
      </c>
      <c r="C239" s="692">
        <f>'(more) Simpl. Textures PLYWOOD'!I244</f>
        <v>3</v>
      </c>
      <c r="D239" s="418" t="str">
        <f>IF('(more) Simpl. Textures PLYWOOD'!M244=0,"",'(more) Simpl. Textures PLYWOOD'!M244)</f>
        <v/>
      </c>
      <c r="E239" s="418" t="str">
        <f>IF('(more) Simpl. Textures PLYWOOD'!N244=0,"",'(more) Simpl. Textures PLYWOOD'!N244)</f>
        <v>not 
available</v>
      </c>
      <c r="F239" s="48">
        <f>'PROD. LIST (more)Simpl tex'!F241</f>
        <v>0</v>
      </c>
    </row>
    <row r="240" spans="1:6" ht="23.25" customHeight="1" x14ac:dyDescent="0.2">
      <c r="A240" s="39"/>
      <c r="B240" s="36" t="str">
        <f>'(more) Simpl. Textures PLYWOOD'!D245</f>
        <v>SIMPL-7C-N-NT</v>
      </c>
      <c r="C240" s="692">
        <f>'(more) Simpl. Textures PLYWOOD'!I245</f>
        <v>3</v>
      </c>
      <c r="D240" s="418" t="str">
        <f>IF('(more) Simpl. Textures PLYWOOD'!M245=0,"",'(more) Simpl. Textures PLYWOOD'!M245)</f>
        <v/>
      </c>
      <c r="E240" s="418" t="str">
        <f>IF('(more) Simpl. Textures PLYWOOD'!N245=0,"",'(more) Simpl. Textures PLYWOOD'!N245)</f>
        <v>not 
available</v>
      </c>
      <c r="F240" s="48">
        <f>'PROD. LIST (more)Simpl tex'!F242</f>
        <v>0</v>
      </c>
    </row>
    <row r="241" spans="1:6" ht="23.25" customHeight="1" x14ac:dyDescent="0.2">
      <c r="A241" s="39"/>
      <c r="B241" s="36" t="str">
        <f>'(more) Simpl. Textures PLYWOOD'!D246</f>
        <v>SIMPL-7D-C</v>
      </c>
      <c r="C241" s="692">
        <f>'(more) Simpl. Textures PLYWOOD'!I246</f>
        <v>2</v>
      </c>
      <c r="D241" s="418" t="str">
        <f>IF('(more) Simpl. Textures PLYWOOD'!M246=0,"",'(more) Simpl. Textures PLYWOOD'!M246)</f>
        <v>not 
available</v>
      </c>
      <c r="E241" s="418" t="str">
        <f>IF('(more) Simpl. Textures PLYWOOD'!N246=0,"",'(more) Simpl. Textures PLYWOOD'!N246)</f>
        <v/>
      </c>
      <c r="F241" s="48">
        <f>'PROD. LIST (more)Simpl tex'!F243</f>
        <v>0</v>
      </c>
    </row>
    <row r="242" spans="1:6" ht="23.25" customHeight="1" x14ac:dyDescent="0.2">
      <c r="A242" s="39"/>
      <c r="B242" s="36" t="str">
        <f>'(more) Simpl. Textures PLYWOOD'!D247</f>
        <v>SIMPL-7D-N-T</v>
      </c>
      <c r="C242" s="692">
        <f>'(more) Simpl. Textures PLYWOOD'!I247</f>
        <v>2</v>
      </c>
      <c r="D242" s="418" t="str">
        <f>IF('(more) Simpl. Textures PLYWOOD'!M247=0,"",'(more) Simpl. Textures PLYWOOD'!M247)</f>
        <v/>
      </c>
      <c r="E242" s="418" t="str">
        <f>IF('(more) Simpl. Textures PLYWOOD'!N247=0,"",'(more) Simpl. Textures PLYWOOD'!N247)</f>
        <v>not 
available</v>
      </c>
      <c r="F242" s="48">
        <f>'PROD. LIST (more)Simpl tex'!F244</f>
        <v>0</v>
      </c>
    </row>
    <row r="243" spans="1:6" ht="23.25" customHeight="1" x14ac:dyDescent="0.2">
      <c r="A243" s="39"/>
      <c r="B243" s="36" t="str">
        <f>'(more) Simpl. Textures PLYWOOD'!D248</f>
        <v>SIMPL-7D-N-NT</v>
      </c>
      <c r="C243" s="692">
        <f>'(more) Simpl. Textures PLYWOOD'!I248</f>
        <v>2</v>
      </c>
      <c r="D243" s="418" t="str">
        <f>IF('(more) Simpl. Textures PLYWOOD'!M248=0,"",'(more) Simpl. Textures PLYWOOD'!M248)</f>
        <v/>
      </c>
      <c r="E243" s="418" t="str">
        <f>IF('(more) Simpl. Textures PLYWOOD'!N248=0,"",'(more) Simpl. Textures PLYWOOD'!N248)</f>
        <v>not 
available</v>
      </c>
      <c r="F243" s="48">
        <f>'PROD. LIST (more)Simpl tex'!F245</f>
        <v>0</v>
      </c>
    </row>
    <row r="244" spans="1:6" ht="23.25" customHeight="1" x14ac:dyDescent="0.2">
      <c r="A244" s="39"/>
      <c r="B244" s="36" t="str">
        <f>'(more) Simpl. Textures PLYWOOD'!D249</f>
        <v>SIMPL-7E-C</v>
      </c>
      <c r="C244" s="692">
        <f>'(more) Simpl. Textures PLYWOOD'!I249</f>
        <v>1</v>
      </c>
      <c r="D244" s="418" t="str">
        <f>IF('(more) Simpl. Textures PLYWOOD'!M249=0,"",'(more) Simpl. Textures PLYWOOD'!M249)</f>
        <v>not 
available</v>
      </c>
      <c r="E244" s="418" t="str">
        <f>IF('(more) Simpl. Textures PLYWOOD'!N249=0,"",'(more) Simpl. Textures PLYWOOD'!N249)</f>
        <v/>
      </c>
      <c r="F244" s="48">
        <f>'PROD. LIST (more)Simpl tex'!F246</f>
        <v>0</v>
      </c>
    </row>
    <row r="245" spans="1:6" ht="23.25" customHeight="1" x14ac:dyDescent="0.2">
      <c r="A245" s="39"/>
      <c r="B245" s="36" t="str">
        <f>'(more) Simpl. Textures PLYWOOD'!D250</f>
        <v>SIMPL-7E-N-T</v>
      </c>
      <c r="C245" s="692">
        <f>'(more) Simpl. Textures PLYWOOD'!I250</f>
        <v>1</v>
      </c>
      <c r="D245" s="418" t="str">
        <f>IF('(more) Simpl. Textures PLYWOOD'!M250=0,"",'(more) Simpl. Textures PLYWOOD'!M250)</f>
        <v/>
      </c>
      <c r="E245" s="418" t="str">
        <f>IF('(more) Simpl. Textures PLYWOOD'!N250=0,"",'(more) Simpl. Textures PLYWOOD'!N250)</f>
        <v>not 
available</v>
      </c>
      <c r="F245" s="48">
        <f>'PROD. LIST (more)Simpl tex'!F247</f>
        <v>0</v>
      </c>
    </row>
    <row r="246" spans="1:6" ht="23.25" customHeight="1" x14ac:dyDescent="0.2">
      <c r="A246" s="39"/>
      <c r="B246" s="36" t="str">
        <f>'(more) Simpl. Textures PLYWOOD'!D251</f>
        <v>SIMPL-7E-N-NT</v>
      </c>
      <c r="C246" s="692">
        <f>'(more) Simpl. Textures PLYWOOD'!I251</f>
        <v>1</v>
      </c>
      <c r="D246" s="418" t="str">
        <f>IF('(more) Simpl. Textures PLYWOOD'!M251=0,"",'(more) Simpl. Textures PLYWOOD'!M251)</f>
        <v/>
      </c>
      <c r="E246" s="418" t="str">
        <f>IF('(more) Simpl. Textures PLYWOOD'!N251=0,"",'(more) Simpl. Textures PLYWOOD'!N251)</f>
        <v>not 
available</v>
      </c>
      <c r="F246" s="48">
        <f>'PROD. LIST (more)Simpl tex'!F248</f>
        <v>0</v>
      </c>
    </row>
    <row r="247" spans="1:6" ht="23.25" customHeight="1" x14ac:dyDescent="0.2">
      <c r="A247" s="39"/>
      <c r="B247" s="36" t="str">
        <f>'(more) Simpl. Textures PLYWOOD'!D252</f>
        <v>SIMPL-7F-C</v>
      </c>
      <c r="C247" s="692">
        <f>'(more) Simpl. Textures PLYWOOD'!I252</f>
        <v>1</v>
      </c>
      <c r="D247" s="418" t="str">
        <f>IF('(more) Simpl. Textures PLYWOOD'!M252=0,"",'(more) Simpl. Textures PLYWOOD'!M252)</f>
        <v>not 
available</v>
      </c>
      <c r="E247" s="418" t="str">
        <f>IF('(more) Simpl. Textures PLYWOOD'!N252=0,"",'(more) Simpl. Textures PLYWOOD'!N252)</f>
        <v/>
      </c>
      <c r="F247" s="48">
        <f>'PROD. LIST (more)Simpl tex'!F249</f>
        <v>0</v>
      </c>
    </row>
    <row r="248" spans="1:6" ht="23.25" customHeight="1" x14ac:dyDescent="0.2">
      <c r="A248" s="39"/>
      <c r="B248" s="36" t="str">
        <f>'(more) Simpl. Textures PLYWOOD'!D253</f>
        <v>SIMPL-7F-N-T</v>
      </c>
      <c r="C248" s="692">
        <f>'(more) Simpl. Textures PLYWOOD'!I253</f>
        <v>1</v>
      </c>
      <c r="D248" s="418" t="str">
        <f>IF('(more) Simpl. Textures PLYWOOD'!M253=0,"",'(more) Simpl. Textures PLYWOOD'!M253)</f>
        <v/>
      </c>
      <c r="E248" s="418" t="str">
        <f>IF('(more) Simpl. Textures PLYWOOD'!N253=0,"",'(more) Simpl. Textures PLYWOOD'!N253)</f>
        <v>not 
available</v>
      </c>
      <c r="F248" s="48">
        <f>'PROD. LIST (more)Simpl tex'!F250</f>
        <v>0</v>
      </c>
    </row>
    <row r="249" spans="1:6" ht="23.25" customHeight="1" x14ac:dyDescent="0.2">
      <c r="A249" s="39"/>
      <c r="B249" s="36" t="str">
        <f>'(more) Simpl. Textures PLYWOOD'!D254</f>
        <v>SIMPL-7F-N-NT</v>
      </c>
      <c r="C249" s="692">
        <f>'(more) Simpl. Textures PLYWOOD'!I254</f>
        <v>1</v>
      </c>
      <c r="D249" s="418" t="str">
        <f>IF('(more) Simpl. Textures PLYWOOD'!M254=0,"",'(more) Simpl. Textures PLYWOOD'!M254)</f>
        <v/>
      </c>
      <c r="E249" s="418" t="str">
        <f>IF('(more) Simpl. Textures PLYWOOD'!N254=0,"",'(more) Simpl. Textures PLYWOOD'!N254)</f>
        <v>not 
available</v>
      </c>
      <c r="F249" s="48">
        <f>'PROD. LIST (more)Simpl tex'!F251</f>
        <v>0</v>
      </c>
    </row>
    <row r="250" spans="1:6" ht="23.25" customHeight="1" x14ac:dyDescent="0.2">
      <c r="A250" s="39"/>
      <c r="B250" s="36" t="str">
        <f>'(more) Simpl. Textures PLYWOOD'!D255</f>
        <v>SIMPL-7G-C</v>
      </c>
      <c r="C250" s="692">
        <f>'(more) Simpl. Textures PLYWOOD'!I255</f>
        <v>2</v>
      </c>
      <c r="D250" s="418" t="str">
        <f>IF('(more) Simpl. Textures PLYWOOD'!M255=0,"",'(more) Simpl. Textures PLYWOOD'!M255)</f>
        <v>not 
available</v>
      </c>
      <c r="E250" s="418" t="str">
        <f>IF('(more) Simpl. Textures PLYWOOD'!N255=0,"",'(more) Simpl. Textures PLYWOOD'!N255)</f>
        <v/>
      </c>
      <c r="F250" s="48">
        <f>'PROD. LIST (more)Simpl tex'!F252</f>
        <v>0</v>
      </c>
    </row>
    <row r="251" spans="1:6" ht="23.25" customHeight="1" x14ac:dyDescent="0.2">
      <c r="A251" s="39"/>
      <c r="B251" s="36" t="str">
        <f>'(more) Simpl. Textures PLYWOOD'!D256</f>
        <v>SIMPL-7G-N-T</v>
      </c>
      <c r="C251" s="692">
        <f>'(more) Simpl. Textures PLYWOOD'!I256</f>
        <v>2</v>
      </c>
      <c r="D251" s="418" t="str">
        <f>IF('(more) Simpl. Textures PLYWOOD'!M256=0,"",'(more) Simpl. Textures PLYWOOD'!M256)</f>
        <v/>
      </c>
      <c r="E251" s="418" t="str">
        <f>IF('(more) Simpl. Textures PLYWOOD'!N256=0,"",'(more) Simpl. Textures PLYWOOD'!N256)</f>
        <v>not 
available</v>
      </c>
      <c r="F251" s="48">
        <f>'PROD. LIST (more)Simpl tex'!F253</f>
        <v>0</v>
      </c>
    </row>
    <row r="252" spans="1:6" ht="23.25" customHeight="1" x14ac:dyDescent="0.2">
      <c r="A252" s="39"/>
      <c r="B252" s="36" t="str">
        <f>'(more) Simpl. Textures PLYWOOD'!D257</f>
        <v>SIMPL-7G-N-NT</v>
      </c>
      <c r="C252" s="692">
        <f>'(more) Simpl. Textures PLYWOOD'!I257</f>
        <v>2</v>
      </c>
      <c r="D252" s="418" t="str">
        <f>IF('(more) Simpl. Textures PLYWOOD'!M257=0,"",'(more) Simpl. Textures PLYWOOD'!M257)</f>
        <v/>
      </c>
      <c r="E252" s="418" t="str">
        <f>IF('(more) Simpl. Textures PLYWOOD'!N257=0,"",'(more) Simpl. Textures PLYWOOD'!N257)</f>
        <v>not 
available</v>
      </c>
      <c r="F252" s="48">
        <f>'PROD. LIST (more)Simpl tex'!F254</f>
        <v>0</v>
      </c>
    </row>
    <row r="253" spans="1:6" ht="23.25" customHeight="1" x14ac:dyDescent="0.2">
      <c r="A253" s="39"/>
      <c r="B253" s="36" t="str">
        <f>'(more) Simpl. Textures PLYWOOD'!D258</f>
        <v>SIMPL-7H-C</v>
      </c>
      <c r="C253" s="692">
        <f>'(more) Simpl. Textures PLYWOOD'!I258</f>
        <v>2</v>
      </c>
      <c r="D253" s="418" t="str">
        <f>IF('(more) Simpl. Textures PLYWOOD'!M258=0,"",'(more) Simpl. Textures PLYWOOD'!M258)</f>
        <v>not 
available</v>
      </c>
      <c r="E253" s="418" t="str">
        <f>IF('(more) Simpl. Textures PLYWOOD'!N258=0,"",'(more) Simpl. Textures PLYWOOD'!N258)</f>
        <v/>
      </c>
      <c r="F253" s="48">
        <f>'PROD. LIST (more)Simpl tex'!F255</f>
        <v>0</v>
      </c>
    </row>
    <row r="254" spans="1:6" ht="23.25" customHeight="1" x14ac:dyDescent="0.2">
      <c r="A254" s="39"/>
      <c r="B254" s="36" t="str">
        <f>'(more) Simpl. Textures PLYWOOD'!D259</f>
        <v>SIMPL-7H-N-T</v>
      </c>
      <c r="C254" s="692">
        <f>'(more) Simpl. Textures PLYWOOD'!I259</f>
        <v>2</v>
      </c>
      <c r="D254" s="418" t="str">
        <f>IF('(more) Simpl. Textures PLYWOOD'!M259=0,"",'(more) Simpl. Textures PLYWOOD'!M259)</f>
        <v/>
      </c>
      <c r="E254" s="418" t="str">
        <f>IF('(more) Simpl. Textures PLYWOOD'!N259=0,"",'(more) Simpl. Textures PLYWOOD'!N259)</f>
        <v>not 
available</v>
      </c>
      <c r="F254" s="48">
        <f>'PROD. LIST (more)Simpl tex'!F256</f>
        <v>0</v>
      </c>
    </row>
    <row r="255" spans="1:6" ht="23.25" customHeight="1" x14ac:dyDescent="0.2">
      <c r="A255" s="39"/>
      <c r="B255" s="36" t="str">
        <f>'(more) Simpl. Textures PLYWOOD'!D260</f>
        <v>SIMPL-7H-N-NT</v>
      </c>
      <c r="C255" s="692">
        <f>'(more) Simpl. Textures PLYWOOD'!I260</f>
        <v>2</v>
      </c>
      <c r="D255" s="418" t="str">
        <f>IF('(more) Simpl. Textures PLYWOOD'!M260=0,"",'(more) Simpl. Textures PLYWOOD'!M260)</f>
        <v/>
      </c>
      <c r="E255" s="418" t="str">
        <f>IF('(more) Simpl. Textures PLYWOOD'!N260=0,"",'(more) Simpl. Textures PLYWOOD'!N260)</f>
        <v>not 
available</v>
      </c>
      <c r="F255" s="48">
        <f>'PROD. LIST (more)Simpl tex'!F257</f>
        <v>0</v>
      </c>
    </row>
    <row r="256" spans="1:6" ht="23.25" customHeight="1" x14ac:dyDescent="0.2">
      <c r="A256" s="39"/>
      <c r="B256" s="36" t="str">
        <f>'(more) Simpl. Textures PLYWOOD'!D261</f>
        <v>SIMPL-7I-C</v>
      </c>
      <c r="C256" s="692">
        <f>'(more) Simpl. Textures PLYWOOD'!I261</f>
        <v>4</v>
      </c>
      <c r="D256" s="418" t="str">
        <f>IF('(more) Simpl. Textures PLYWOOD'!M261=0,"",'(more) Simpl. Textures PLYWOOD'!M261)</f>
        <v>not 
available</v>
      </c>
      <c r="E256" s="418" t="str">
        <f>IF('(more) Simpl. Textures PLYWOOD'!N261=0,"",'(more) Simpl. Textures PLYWOOD'!N261)</f>
        <v/>
      </c>
      <c r="F256" s="48">
        <f>'PROD. LIST (more)Simpl tex'!F258</f>
        <v>0</v>
      </c>
    </row>
    <row r="257" spans="1:6" ht="23.25" customHeight="1" x14ac:dyDescent="0.2">
      <c r="A257" s="39"/>
      <c r="B257" s="36" t="str">
        <f>'(more) Simpl. Textures PLYWOOD'!D262</f>
        <v>SIMPL-7I-N-T</v>
      </c>
      <c r="C257" s="692">
        <f>'(more) Simpl. Textures PLYWOOD'!I262</f>
        <v>4</v>
      </c>
      <c r="D257" s="418" t="str">
        <f>IF('(more) Simpl. Textures PLYWOOD'!M262=0,"",'(more) Simpl. Textures PLYWOOD'!M262)</f>
        <v/>
      </c>
      <c r="E257" s="418" t="str">
        <f>IF('(more) Simpl. Textures PLYWOOD'!N262=0,"",'(more) Simpl. Textures PLYWOOD'!N262)</f>
        <v>not 
available</v>
      </c>
      <c r="F257" s="48">
        <f>'PROD. LIST (more)Simpl tex'!F259</f>
        <v>0</v>
      </c>
    </row>
    <row r="258" spans="1:6" ht="23.25" customHeight="1" x14ac:dyDescent="0.2">
      <c r="A258" s="39"/>
      <c r="B258" s="36" t="str">
        <f>'(more) Simpl. Textures PLYWOOD'!D263</f>
        <v>SIMPL-7I-N-NT</v>
      </c>
      <c r="C258" s="692">
        <f>'(more) Simpl. Textures PLYWOOD'!I263</f>
        <v>4</v>
      </c>
      <c r="D258" s="418" t="str">
        <f>IF('(more) Simpl. Textures PLYWOOD'!M263=0,"",'(more) Simpl. Textures PLYWOOD'!M263)</f>
        <v/>
      </c>
      <c r="E258" s="418" t="str">
        <f>IF('(more) Simpl. Textures PLYWOOD'!N263=0,"",'(more) Simpl. Textures PLYWOOD'!N263)</f>
        <v>not 
available</v>
      </c>
      <c r="F258" s="48">
        <f>'PROD. LIST (more)Simpl tex'!F260</f>
        <v>0</v>
      </c>
    </row>
    <row r="259" spans="1:6" ht="23.25" customHeight="1" x14ac:dyDescent="0.2">
      <c r="A259" s="39"/>
      <c r="B259" s="36" t="str">
        <f>'(more) Simpl. Textures PLYWOOD'!D264</f>
        <v>SIMPL-7J-C</v>
      </c>
      <c r="C259" s="692">
        <f>'(more) Simpl. Textures PLYWOOD'!I264</f>
        <v>4</v>
      </c>
      <c r="D259" s="418" t="str">
        <f>IF('(more) Simpl. Textures PLYWOOD'!M264=0,"",'(more) Simpl. Textures PLYWOOD'!M264)</f>
        <v>not 
available</v>
      </c>
      <c r="E259" s="418" t="str">
        <f>IF('(more) Simpl. Textures PLYWOOD'!N264=0,"",'(more) Simpl. Textures PLYWOOD'!N264)</f>
        <v/>
      </c>
      <c r="F259" s="48">
        <f>'PROD. LIST (more)Simpl tex'!F261</f>
        <v>0</v>
      </c>
    </row>
    <row r="260" spans="1:6" ht="23.25" customHeight="1" x14ac:dyDescent="0.2">
      <c r="A260" s="39"/>
      <c r="B260" s="36" t="str">
        <f>'(more) Simpl. Textures PLYWOOD'!D265</f>
        <v>SIMPL-7J-N-T</v>
      </c>
      <c r="C260" s="692">
        <f>'(more) Simpl. Textures PLYWOOD'!I265</f>
        <v>4</v>
      </c>
      <c r="D260" s="418" t="str">
        <f>IF('(more) Simpl. Textures PLYWOOD'!M265=0,"",'(more) Simpl. Textures PLYWOOD'!M265)</f>
        <v/>
      </c>
      <c r="E260" s="418" t="str">
        <f>IF('(more) Simpl. Textures PLYWOOD'!N265=0,"",'(more) Simpl. Textures PLYWOOD'!N265)</f>
        <v>not 
available</v>
      </c>
      <c r="F260" s="48">
        <f>'PROD. LIST (more)Simpl tex'!F262</f>
        <v>0</v>
      </c>
    </row>
    <row r="261" spans="1:6" ht="23.25" customHeight="1" x14ac:dyDescent="0.2">
      <c r="A261" s="39"/>
      <c r="B261" s="36" t="str">
        <f>'(more) Simpl. Textures PLYWOOD'!D266</f>
        <v>SIMPL-7J-N-NT</v>
      </c>
      <c r="C261" s="692">
        <f>'(more) Simpl. Textures PLYWOOD'!I266</f>
        <v>4</v>
      </c>
      <c r="D261" s="418" t="str">
        <f>IF('(more) Simpl. Textures PLYWOOD'!M266=0,"",'(more) Simpl. Textures PLYWOOD'!M266)</f>
        <v/>
      </c>
      <c r="E261" s="418" t="str">
        <f>IF('(more) Simpl. Textures PLYWOOD'!N266=0,"",'(more) Simpl. Textures PLYWOOD'!N266)</f>
        <v>not 
available</v>
      </c>
      <c r="F261" s="48">
        <f>'PROD. LIST (more)Simpl tex'!F263</f>
        <v>0</v>
      </c>
    </row>
    <row r="262" spans="1:6" ht="23.25" customHeight="1" x14ac:dyDescent="0.2">
      <c r="A262" s="39"/>
      <c r="B262" s="36" t="str">
        <f>'(more) Simpl. Textures PLYWOOD'!D267</f>
        <v>SIMPL-7K-C</v>
      </c>
      <c r="C262" s="692">
        <f>'(more) Simpl. Textures PLYWOOD'!I267</f>
        <v>4</v>
      </c>
      <c r="D262" s="418" t="str">
        <f>IF('(more) Simpl. Textures PLYWOOD'!M267=0,"",'(more) Simpl. Textures PLYWOOD'!M267)</f>
        <v>not 
available</v>
      </c>
      <c r="E262" s="418" t="str">
        <f>IF('(more) Simpl. Textures PLYWOOD'!N267=0,"",'(more) Simpl. Textures PLYWOOD'!N267)</f>
        <v/>
      </c>
      <c r="F262" s="48">
        <f>'PROD. LIST (more)Simpl tex'!F264</f>
        <v>0</v>
      </c>
    </row>
    <row r="263" spans="1:6" ht="23.25" customHeight="1" x14ac:dyDescent="0.2">
      <c r="A263" s="39"/>
      <c r="B263" s="36" t="str">
        <f>'(more) Simpl. Textures PLYWOOD'!D268</f>
        <v>SIMPL-7K-N-T</v>
      </c>
      <c r="C263" s="692">
        <f>'(more) Simpl. Textures PLYWOOD'!I268</f>
        <v>4</v>
      </c>
      <c r="D263" s="418" t="str">
        <f>IF('(more) Simpl. Textures PLYWOOD'!M268=0,"",'(more) Simpl. Textures PLYWOOD'!M268)</f>
        <v/>
      </c>
      <c r="E263" s="418" t="str">
        <f>IF('(more) Simpl. Textures PLYWOOD'!N268=0,"",'(more) Simpl. Textures PLYWOOD'!N268)</f>
        <v>not 
available</v>
      </c>
      <c r="F263" s="48">
        <f>'PROD. LIST (more)Simpl tex'!F265</f>
        <v>0</v>
      </c>
    </row>
    <row r="264" spans="1:6" ht="23.25" customHeight="1" x14ac:dyDescent="0.2">
      <c r="A264" s="39"/>
      <c r="B264" s="36" t="str">
        <f>'(more) Simpl. Textures PLYWOOD'!D269</f>
        <v>SIMPL-7K-N-NT</v>
      </c>
      <c r="C264" s="692">
        <f>'(more) Simpl. Textures PLYWOOD'!I269</f>
        <v>4</v>
      </c>
      <c r="D264" s="418" t="str">
        <f>IF('(more) Simpl. Textures PLYWOOD'!M269=0,"",'(more) Simpl. Textures PLYWOOD'!M269)</f>
        <v/>
      </c>
      <c r="E264" s="418" t="str">
        <f>IF('(more) Simpl. Textures PLYWOOD'!N269=0,"",'(more) Simpl. Textures PLYWOOD'!N269)</f>
        <v>not 
available</v>
      </c>
      <c r="F264" s="48">
        <f>'PROD. LIST (more)Simpl tex'!F266</f>
        <v>0</v>
      </c>
    </row>
    <row r="265" spans="1:6" ht="23.25" customHeight="1" x14ac:dyDescent="0.2">
      <c r="A265" s="39"/>
      <c r="B265" s="36" t="str">
        <f>'(more) Simpl. Textures PLYWOOD'!D270</f>
        <v>SIMPL-7L-C</v>
      </c>
      <c r="C265" s="692">
        <f>'(more) Simpl. Textures PLYWOOD'!I270</f>
        <v>2</v>
      </c>
      <c r="D265" s="418" t="str">
        <f>IF('(more) Simpl. Textures PLYWOOD'!M270=0,"",'(more) Simpl. Textures PLYWOOD'!M270)</f>
        <v>not 
available</v>
      </c>
      <c r="E265" s="418" t="str">
        <f>IF('(more) Simpl. Textures PLYWOOD'!N270=0,"",'(more) Simpl. Textures PLYWOOD'!N270)</f>
        <v/>
      </c>
      <c r="F265" s="48">
        <f>'PROD. LIST (more)Simpl tex'!F267</f>
        <v>0</v>
      </c>
    </row>
    <row r="266" spans="1:6" ht="23.25" customHeight="1" x14ac:dyDescent="0.2">
      <c r="A266" s="39"/>
      <c r="B266" s="36" t="str">
        <f>'(more) Simpl. Textures PLYWOOD'!D271</f>
        <v>SIMPL-7L-N-T</v>
      </c>
      <c r="C266" s="692">
        <f>'(more) Simpl. Textures PLYWOOD'!I271</f>
        <v>2</v>
      </c>
      <c r="D266" s="418" t="str">
        <f>IF('(more) Simpl. Textures PLYWOOD'!M271=0,"",'(more) Simpl. Textures PLYWOOD'!M271)</f>
        <v/>
      </c>
      <c r="E266" s="418" t="str">
        <f>IF('(more) Simpl. Textures PLYWOOD'!N271=0,"",'(more) Simpl. Textures PLYWOOD'!N271)</f>
        <v>not 
available</v>
      </c>
      <c r="F266" s="48">
        <f>'PROD. LIST (more)Simpl tex'!F268</f>
        <v>0</v>
      </c>
    </row>
    <row r="267" spans="1:6" ht="23.25" customHeight="1" x14ac:dyDescent="0.2">
      <c r="A267" s="39"/>
      <c r="B267" s="36" t="str">
        <f>'(more) Simpl. Textures PLYWOOD'!D272</f>
        <v>SIMPL-7L-N-NT</v>
      </c>
      <c r="C267" s="692">
        <f>'(more) Simpl. Textures PLYWOOD'!I272</f>
        <v>2</v>
      </c>
      <c r="D267" s="418" t="str">
        <f>IF('(more) Simpl. Textures PLYWOOD'!M272=0,"",'(more) Simpl. Textures PLYWOOD'!M272)</f>
        <v/>
      </c>
      <c r="E267" s="418" t="str">
        <f>IF('(more) Simpl. Textures PLYWOOD'!N272=0,"",'(more) Simpl. Textures PLYWOOD'!N272)</f>
        <v>not 
available</v>
      </c>
      <c r="F267" s="48">
        <f>'PROD. LIST (more)Simpl tex'!F269</f>
        <v>0</v>
      </c>
    </row>
    <row r="268" spans="1:6" ht="23.25" customHeight="1" x14ac:dyDescent="0.2">
      <c r="A268" s="39"/>
      <c r="B268" s="36" t="str">
        <f>'(more) Simpl. Textures PLYWOOD'!D273</f>
        <v>SIMPL-7M-C</v>
      </c>
      <c r="C268" s="692">
        <f>'(more) Simpl. Textures PLYWOOD'!I273</f>
        <v>2</v>
      </c>
      <c r="D268" s="418" t="str">
        <f>IF('(more) Simpl. Textures PLYWOOD'!M273=0,"",'(more) Simpl. Textures PLYWOOD'!M273)</f>
        <v>not 
available</v>
      </c>
      <c r="E268" s="418" t="str">
        <f>IF('(more) Simpl. Textures PLYWOOD'!N273=0,"",'(more) Simpl. Textures PLYWOOD'!N273)</f>
        <v/>
      </c>
      <c r="F268" s="48">
        <f>'PROD. LIST (more)Simpl tex'!F270</f>
        <v>0</v>
      </c>
    </row>
    <row r="269" spans="1:6" ht="23.25" customHeight="1" x14ac:dyDescent="0.2">
      <c r="A269" s="39"/>
      <c r="B269" s="36" t="str">
        <f>'(more) Simpl. Textures PLYWOOD'!D274</f>
        <v>SIMPL-7M-N-T</v>
      </c>
      <c r="C269" s="692">
        <f>'(more) Simpl. Textures PLYWOOD'!I274</f>
        <v>2</v>
      </c>
      <c r="D269" s="418" t="str">
        <f>IF('(more) Simpl. Textures PLYWOOD'!M274=0,"",'(more) Simpl. Textures PLYWOOD'!M274)</f>
        <v/>
      </c>
      <c r="E269" s="418" t="str">
        <f>IF('(more) Simpl. Textures PLYWOOD'!N274=0,"",'(more) Simpl. Textures PLYWOOD'!N274)</f>
        <v>not 
available</v>
      </c>
      <c r="F269" s="48">
        <f>'PROD. LIST (more)Simpl tex'!F271</f>
        <v>0</v>
      </c>
    </row>
    <row r="270" spans="1:6" ht="23.25" customHeight="1" x14ac:dyDescent="0.2">
      <c r="A270" s="39"/>
      <c r="B270" s="36" t="str">
        <f>'(more) Simpl. Textures PLYWOOD'!D275</f>
        <v>SIMPL-7M-N-NT</v>
      </c>
      <c r="C270" s="692">
        <f>'(more) Simpl. Textures PLYWOOD'!I275</f>
        <v>2</v>
      </c>
      <c r="D270" s="418" t="str">
        <f>IF('(more) Simpl. Textures PLYWOOD'!M275=0,"",'(more) Simpl. Textures PLYWOOD'!M275)</f>
        <v/>
      </c>
      <c r="E270" s="418" t="str">
        <f>IF('(more) Simpl. Textures PLYWOOD'!N275=0,"",'(more) Simpl. Textures PLYWOOD'!N275)</f>
        <v>not 
available</v>
      </c>
      <c r="F270" s="48">
        <f>'PROD. LIST (more)Simpl tex'!F272</f>
        <v>0</v>
      </c>
    </row>
    <row r="271" spans="1:6" ht="23.25" customHeight="1" x14ac:dyDescent="0.2">
      <c r="A271" s="39"/>
      <c r="B271" s="36" t="str">
        <f>'(more) Simpl. Textures PLYWOOD'!D276</f>
        <v>SIMPL-7N-C</v>
      </c>
      <c r="C271" s="692">
        <f>'(more) Simpl. Textures PLYWOOD'!I276</f>
        <v>1</v>
      </c>
      <c r="D271" s="418" t="str">
        <f>IF('(more) Simpl. Textures PLYWOOD'!M276=0,"",'(more) Simpl. Textures PLYWOOD'!M276)</f>
        <v>not 
available</v>
      </c>
      <c r="E271" s="418" t="str">
        <f>IF('(more) Simpl. Textures PLYWOOD'!N276=0,"",'(more) Simpl. Textures PLYWOOD'!N276)</f>
        <v/>
      </c>
      <c r="F271" s="48">
        <f>'PROD. LIST (more)Simpl tex'!F273</f>
        <v>0</v>
      </c>
    </row>
    <row r="272" spans="1:6" ht="23.25" customHeight="1" x14ac:dyDescent="0.2">
      <c r="A272" s="39"/>
      <c r="B272" s="36" t="str">
        <f>'(more) Simpl. Textures PLYWOOD'!D277</f>
        <v>SIMPL-7N-N-T</v>
      </c>
      <c r="C272" s="692">
        <f>'(more) Simpl. Textures PLYWOOD'!I277</f>
        <v>1</v>
      </c>
      <c r="D272" s="418" t="str">
        <f>IF('(more) Simpl. Textures PLYWOOD'!M277=0,"",'(more) Simpl. Textures PLYWOOD'!M277)</f>
        <v/>
      </c>
      <c r="E272" s="418" t="str">
        <f>IF('(more) Simpl. Textures PLYWOOD'!N277=0,"",'(more) Simpl. Textures PLYWOOD'!N277)</f>
        <v>not 
available</v>
      </c>
      <c r="F272" s="48">
        <f>'PROD. LIST (more)Simpl tex'!F274</f>
        <v>0</v>
      </c>
    </row>
    <row r="273" spans="1:6" ht="23.25" customHeight="1" x14ac:dyDescent="0.2">
      <c r="A273" s="39"/>
      <c r="B273" s="36" t="str">
        <f>'(more) Simpl. Textures PLYWOOD'!D278</f>
        <v>SIMPL-7N-N-NT</v>
      </c>
      <c r="C273" s="692">
        <f>'(more) Simpl. Textures PLYWOOD'!I278</f>
        <v>1</v>
      </c>
      <c r="D273" s="418" t="str">
        <f>IF('(more) Simpl. Textures PLYWOOD'!M278=0,"",'(more) Simpl. Textures PLYWOOD'!M278)</f>
        <v/>
      </c>
      <c r="E273" s="418" t="str">
        <f>IF('(more) Simpl. Textures PLYWOOD'!N278=0,"",'(more) Simpl. Textures PLYWOOD'!N278)</f>
        <v>not 
available</v>
      </c>
      <c r="F273" s="48">
        <f>'PROD. LIST (more)Simpl tex'!F275</f>
        <v>0</v>
      </c>
    </row>
    <row r="274" spans="1:6" ht="23.25" customHeight="1" x14ac:dyDescent="0.2">
      <c r="A274" s="39"/>
      <c r="B274" s="36" t="str">
        <f>'(more) Simpl. Textures PLYWOOD'!D279</f>
        <v>SIMPL-7O-C</v>
      </c>
      <c r="C274" s="692">
        <f>'(more) Simpl. Textures PLYWOOD'!I279</f>
        <v>1</v>
      </c>
      <c r="D274" s="418" t="str">
        <f>IF('(more) Simpl. Textures PLYWOOD'!M279=0,"",'(more) Simpl. Textures PLYWOOD'!M279)</f>
        <v>not 
available</v>
      </c>
      <c r="E274" s="418" t="str">
        <f>IF('(more) Simpl. Textures PLYWOOD'!N279=0,"",'(more) Simpl. Textures PLYWOOD'!N279)</f>
        <v/>
      </c>
      <c r="F274" s="48">
        <f>'PROD. LIST (more)Simpl tex'!F276</f>
        <v>0</v>
      </c>
    </row>
    <row r="275" spans="1:6" ht="23.25" customHeight="1" x14ac:dyDescent="0.2">
      <c r="A275" s="39"/>
      <c r="B275" s="36" t="str">
        <f>'(more) Simpl. Textures PLYWOOD'!D280</f>
        <v>SIMPL-7O-N-T</v>
      </c>
      <c r="C275" s="692">
        <f>'(more) Simpl. Textures PLYWOOD'!I280</f>
        <v>1</v>
      </c>
      <c r="D275" s="418" t="str">
        <f>IF('(more) Simpl. Textures PLYWOOD'!M280=0,"",'(more) Simpl. Textures PLYWOOD'!M280)</f>
        <v/>
      </c>
      <c r="E275" s="418" t="str">
        <f>IF('(more) Simpl. Textures PLYWOOD'!N280=0,"",'(more) Simpl. Textures PLYWOOD'!N280)</f>
        <v>not 
available</v>
      </c>
      <c r="F275" s="48">
        <f>'PROD. LIST (more)Simpl tex'!F277</f>
        <v>0</v>
      </c>
    </row>
    <row r="276" spans="1:6" ht="23.25" customHeight="1" x14ac:dyDescent="0.2">
      <c r="A276" s="39"/>
      <c r="B276" s="36" t="str">
        <f>'(more) Simpl. Textures PLYWOOD'!D281</f>
        <v>SIMPL-7O-N-NT</v>
      </c>
      <c r="C276" s="692">
        <f>'(more) Simpl. Textures PLYWOOD'!I281</f>
        <v>1</v>
      </c>
      <c r="D276" s="418" t="str">
        <f>IF('(more) Simpl. Textures PLYWOOD'!M281=0,"",'(more) Simpl. Textures PLYWOOD'!M281)</f>
        <v/>
      </c>
      <c r="E276" s="418" t="str">
        <f>IF('(more) Simpl. Textures PLYWOOD'!N281=0,"",'(more) Simpl. Textures PLYWOOD'!N281)</f>
        <v>not 
available</v>
      </c>
      <c r="F276" s="48">
        <f>'PROD. LIST (more)Simpl tex'!F278</f>
        <v>0</v>
      </c>
    </row>
    <row r="277" spans="1:6" ht="23.25" customHeight="1" x14ac:dyDescent="0.2">
      <c r="A277" s="39"/>
      <c r="B277" s="36" t="str">
        <f>'(more) Simpl. Textures PLYWOOD'!D282</f>
        <v>SIMPL-7P-C</v>
      </c>
      <c r="C277" s="692">
        <f>'(more) Simpl. Textures PLYWOOD'!I282</f>
        <v>1</v>
      </c>
      <c r="D277" s="418" t="str">
        <f>IF('(more) Simpl. Textures PLYWOOD'!M282=0,"",'(more) Simpl. Textures PLYWOOD'!M282)</f>
        <v>not 
available</v>
      </c>
      <c r="E277" s="418" t="str">
        <f>IF('(more) Simpl. Textures PLYWOOD'!N282=0,"",'(more) Simpl. Textures PLYWOOD'!N282)</f>
        <v/>
      </c>
      <c r="F277" s="48">
        <f>'PROD. LIST (more)Simpl tex'!F279</f>
        <v>0</v>
      </c>
    </row>
    <row r="278" spans="1:6" ht="23.25" customHeight="1" x14ac:dyDescent="0.2">
      <c r="A278" s="39"/>
      <c r="B278" s="36" t="str">
        <f>'(more) Simpl. Textures PLYWOOD'!D283</f>
        <v>SIMPL-7P-N-T</v>
      </c>
      <c r="C278" s="692">
        <f>'(more) Simpl. Textures PLYWOOD'!I283</f>
        <v>1</v>
      </c>
      <c r="D278" s="418" t="str">
        <f>IF('(more) Simpl. Textures PLYWOOD'!M283=0,"",'(more) Simpl. Textures PLYWOOD'!M283)</f>
        <v/>
      </c>
      <c r="E278" s="418" t="str">
        <f>IF('(more) Simpl. Textures PLYWOOD'!N283=0,"",'(more) Simpl. Textures PLYWOOD'!N283)</f>
        <v>not 
available</v>
      </c>
      <c r="F278" s="48">
        <f>'PROD. LIST (more)Simpl tex'!F280</f>
        <v>0</v>
      </c>
    </row>
    <row r="279" spans="1:6" ht="23.25" customHeight="1" x14ac:dyDescent="0.2">
      <c r="A279" s="39"/>
      <c r="B279" s="36" t="str">
        <f>'(more) Simpl. Textures PLYWOOD'!D284</f>
        <v>SIMPL-7P-N-NT</v>
      </c>
      <c r="C279" s="692">
        <f>'(more) Simpl. Textures PLYWOOD'!I284</f>
        <v>1</v>
      </c>
      <c r="D279" s="418" t="str">
        <f>IF('(more) Simpl. Textures PLYWOOD'!M284=0,"",'(more) Simpl. Textures PLYWOOD'!M284)</f>
        <v/>
      </c>
      <c r="E279" s="418" t="str">
        <f>IF('(more) Simpl. Textures PLYWOOD'!N284=0,"",'(more) Simpl. Textures PLYWOOD'!N284)</f>
        <v>not 
available</v>
      </c>
      <c r="F279" s="48">
        <f>'PROD. LIST (more)Simpl tex'!F281</f>
        <v>0</v>
      </c>
    </row>
    <row r="280" spans="1:6" ht="23.25" customHeight="1" x14ac:dyDescent="0.2">
      <c r="A280" s="39"/>
      <c r="B280" s="36" t="str">
        <f>'(more) Simpl. Textures PLYWOOD'!D285</f>
        <v>SIMPL-7R-C</v>
      </c>
      <c r="C280" s="692">
        <f>'(more) Simpl. Textures PLYWOOD'!I285</f>
        <v>1</v>
      </c>
      <c r="D280" s="418" t="str">
        <f>IF('(more) Simpl. Textures PLYWOOD'!M285=0,"",'(more) Simpl. Textures PLYWOOD'!M285)</f>
        <v>not 
available</v>
      </c>
      <c r="E280" s="418" t="str">
        <f>IF('(more) Simpl. Textures PLYWOOD'!N285=0,"",'(more) Simpl. Textures PLYWOOD'!N285)</f>
        <v/>
      </c>
      <c r="F280" s="48">
        <f>'PROD. LIST (more)Simpl tex'!F282</f>
        <v>0</v>
      </c>
    </row>
    <row r="281" spans="1:6" ht="23.25" customHeight="1" x14ac:dyDescent="0.2">
      <c r="A281" s="39"/>
      <c r="B281" s="36" t="str">
        <f>'(more) Simpl. Textures PLYWOOD'!D286</f>
        <v>SIMPL-7R-N-T</v>
      </c>
      <c r="C281" s="692">
        <f>'(more) Simpl. Textures PLYWOOD'!I286</f>
        <v>1</v>
      </c>
      <c r="D281" s="418" t="str">
        <f>IF('(more) Simpl. Textures PLYWOOD'!M286=0,"",'(more) Simpl. Textures PLYWOOD'!M286)</f>
        <v/>
      </c>
      <c r="E281" s="418" t="str">
        <f>IF('(more) Simpl. Textures PLYWOOD'!N286=0,"",'(more) Simpl. Textures PLYWOOD'!N286)</f>
        <v>not 
available</v>
      </c>
      <c r="F281" s="48">
        <f>'PROD. LIST (more)Simpl tex'!F283</f>
        <v>0</v>
      </c>
    </row>
    <row r="282" spans="1:6" ht="23.25" customHeight="1" x14ac:dyDescent="0.2">
      <c r="A282" s="39"/>
      <c r="B282" s="36" t="str">
        <f>'(more) Simpl. Textures PLYWOOD'!D287</f>
        <v>SIMPL-7R-N-NT</v>
      </c>
      <c r="C282" s="692">
        <f>'(more) Simpl. Textures PLYWOOD'!I287</f>
        <v>1</v>
      </c>
      <c r="D282" s="418" t="str">
        <f>IF('(more) Simpl. Textures PLYWOOD'!M287=0,"",'(more) Simpl. Textures PLYWOOD'!M287)</f>
        <v/>
      </c>
      <c r="E282" s="418" t="str">
        <f>IF('(more) Simpl. Textures PLYWOOD'!N287=0,"",'(more) Simpl. Textures PLYWOOD'!N287)</f>
        <v>not 
available</v>
      </c>
      <c r="F282" s="48">
        <f>'PROD. LIST (more)Simpl tex'!F284</f>
        <v>0</v>
      </c>
    </row>
    <row r="283" spans="1:6" ht="23.25" customHeight="1" x14ac:dyDescent="0.2">
      <c r="A283" s="39"/>
      <c r="B283" s="36" t="str">
        <f>'(more) Simpl. Textures PLYWOOD'!D288</f>
        <v>SIMPL-7S-C</v>
      </c>
      <c r="C283" s="692">
        <f>'(more) Simpl. Textures PLYWOOD'!I288</f>
        <v>2</v>
      </c>
      <c r="D283" s="418" t="str">
        <f>IF('(more) Simpl. Textures PLYWOOD'!M288=0,"",'(more) Simpl. Textures PLYWOOD'!M288)</f>
        <v>not 
available</v>
      </c>
      <c r="E283" s="418" t="str">
        <f>IF('(more) Simpl. Textures PLYWOOD'!N288=0,"",'(more) Simpl. Textures PLYWOOD'!N288)</f>
        <v/>
      </c>
      <c r="F283" s="48">
        <f>'PROD. LIST (more)Simpl tex'!F285</f>
        <v>0</v>
      </c>
    </row>
    <row r="284" spans="1:6" ht="23.25" customHeight="1" x14ac:dyDescent="0.2">
      <c r="A284" s="39"/>
      <c r="B284" s="36" t="str">
        <f>'(more) Simpl. Textures PLYWOOD'!D289</f>
        <v>SIMPL-7S-N-T</v>
      </c>
      <c r="C284" s="692">
        <f>'(more) Simpl. Textures PLYWOOD'!I289</f>
        <v>2</v>
      </c>
      <c r="D284" s="418" t="str">
        <f>IF('(more) Simpl. Textures PLYWOOD'!M289=0,"",'(more) Simpl. Textures PLYWOOD'!M289)</f>
        <v/>
      </c>
      <c r="E284" s="418" t="str">
        <f>IF('(more) Simpl. Textures PLYWOOD'!N289=0,"",'(more) Simpl. Textures PLYWOOD'!N289)</f>
        <v>not 
available</v>
      </c>
      <c r="F284" s="48">
        <f>'PROD. LIST (more)Simpl tex'!F286</f>
        <v>0</v>
      </c>
    </row>
    <row r="285" spans="1:6" ht="23.25" customHeight="1" x14ac:dyDescent="0.2">
      <c r="A285" s="39"/>
      <c r="B285" s="36" t="str">
        <f>'(more) Simpl. Textures PLYWOOD'!D290</f>
        <v>SIMPL-7S-N-NT</v>
      </c>
      <c r="C285" s="692">
        <f>'(more) Simpl. Textures PLYWOOD'!I290</f>
        <v>2</v>
      </c>
      <c r="D285" s="418" t="str">
        <f>IF('(more) Simpl. Textures PLYWOOD'!M290=0,"",'(more) Simpl. Textures PLYWOOD'!M290)</f>
        <v/>
      </c>
      <c r="E285" s="418" t="str">
        <f>IF('(more) Simpl. Textures PLYWOOD'!N290=0,"",'(more) Simpl. Textures PLYWOOD'!N290)</f>
        <v>not 
available</v>
      </c>
      <c r="F285" s="48">
        <f>'PROD. LIST (more)Simpl tex'!F287</f>
        <v>0</v>
      </c>
    </row>
    <row r="286" spans="1:6" ht="23.25" customHeight="1" x14ac:dyDescent="0.2">
      <c r="A286" s="39"/>
      <c r="B286" s="36" t="str">
        <f>'(more) Simpl. Textures PLYWOOD'!D291</f>
        <v>8 - WHEELS</v>
      </c>
      <c r="C286" s="692">
        <f>'(more) Simpl. Textures PLYWOOD'!I291</f>
        <v>0</v>
      </c>
      <c r="D286" s="418" t="str">
        <f>IF('(more) Simpl. Textures PLYWOOD'!M291=0,"",'(more) Simpl. Textures PLYWOOD'!M291)</f>
        <v/>
      </c>
      <c r="E286" s="418" t="str">
        <f>IF('(more) Simpl. Textures PLYWOOD'!N291=0,"",'(more) Simpl. Textures PLYWOOD'!N291)</f>
        <v/>
      </c>
      <c r="F286" s="48">
        <f>'PROD. LIST (more)Simpl tex'!F288</f>
        <v>0</v>
      </c>
    </row>
    <row r="287" spans="1:6" ht="23.25" customHeight="1" x14ac:dyDescent="0.2">
      <c r="A287" s="39"/>
      <c r="B287" s="36" t="str">
        <f>'(more) Simpl. Textures PLYWOOD'!D292</f>
        <v>SIMPL-8A-C</v>
      </c>
      <c r="C287" s="692">
        <f>'(more) Simpl. Textures PLYWOOD'!I292</f>
        <v>1</v>
      </c>
      <c r="D287" s="418" t="str">
        <f>IF('(more) Simpl. Textures PLYWOOD'!M292=0,"",'(more) Simpl. Textures PLYWOOD'!M292)</f>
        <v>not 
available</v>
      </c>
      <c r="E287" s="418" t="str">
        <f>IF('(more) Simpl. Textures PLYWOOD'!N292=0,"",'(more) Simpl. Textures PLYWOOD'!N292)</f>
        <v/>
      </c>
      <c r="F287" s="48">
        <f>'PROD. LIST (more)Simpl tex'!F289</f>
        <v>0</v>
      </c>
    </row>
    <row r="288" spans="1:6" ht="23.25" customHeight="1" x14ac:dyDescent="0.2">
      <c r="A288" s="39"/>
      <c r="B288" s="36" t="str">
        <f>'(more) Simpl. Textures PLYWOOD'!D293</f>
        <v>SIMPL-8A-N-T</v>
      </c>
      <c r="C288" s="692">
        <f>'(more) Simpl. Textures PLYWOOD'!I293</f>
        <v>1</v>
      </c>
      <c r="D288" s="418" t="str">
        <f>IF('(more) Simpl. Textures PLYWOOD'!M293=0,"",'(more) Simpl. Textures PLYWOOD'!M293)</f>
        <v/>
      </c>
      <c r="E288" s="418" t="str">
        <f>IF('(more) Simpl. Textures PLYWOOD'!N293=0,"",'(more) Simpl. Textures PLYWOOD'!N293)</f>
        <v>not 
available</v>
      </c>
      <c r="F288" s="48">
        <f>'PROD. LIST (more)Simpl tex'!F290</f>
        <v>0</v>
      </c>
    </row>
    <row r="289" spans="1:6" ht="23.25" customHeight="1" x14ac:dyDescent="0.2">
      <c r="A289" s="39"/>
      <c r="B289" s="36" t="str">
        <f>'(more) Simpl. Textures PLYWOOD'!D294</f>
        <v>SIMPL-8A-N-NT</v>
      </c>
      <c r="C289" s="692">
        <f>'(more) Simpl. Textures PLYWOOD'!I294</f>
        <v>1</v>
      </c>
      <c r="D289" s="418" t="str">
        <f>IF('(more) Simpl. Textures PLYWOOD'!M294=0,"",'(more) Simpl. Textures PLYWOOD'!M294)</f>
        <v/>
      </c>
      <c r="E289" s="418" t="str">
        <f>IF('(more) Simpl. Textures PLYWOOD'!N294=0,"",'(more) Simpl. Textures PLYWOOD'!N294)</f>
        <v>not 
available</v>
      </c>
      <c r="F289" s="48">
        <f>'PROD. LIST (more)Simpl tex'!F291</f>
        <v>0</v>
      </c>
    </row>
    <row r="290" spans="1:6" ht="23.25" customHeight="1" x14ac:dyDescent="0.2">
      <c r="A290" s="39"/>
      <c r="B290" s="36" t="str">
        <f>'(more) Simpl. Textures PLYWOOD'!D295</f>
        <v>SIMPL-8B-C</v>
      </c>
      <c r="C290" s="692">
        <f>'(more) Simpl. Textures PLYWOOD'!I295</f>
        <v>1</v>
      </c>
      <c r="D290" s="418" t="str">
        <f>IF('(more) Simpl. Textures PLYWOOD'!M295=0,"",'(more) Simpl. Textures PLYWOOD'!M295)</f>
        <v>not 
available</v>
      </c>
      <c r="E290" s="418" t="str">
        <f>IF('(more) Simpl. Textures PLYWOOD'!N295=0,"",'(more) Simpl. Textures PLYWOOD'!N295)</f>
        <v/>
      </c>
      <c r="F290" s="48">
        <f>'PROD. LIST (more)Simpl tex'!F292</f>
        <v>0</v>
      </c>
    </row>
    <row r="291" spans="1:6" ht="23.25" customHeight="1" x14ac:dyDescent="0.2">
      <c r="A291" s="39"/>
      <c r="B291" s="36" t="str">
        <f>'(more) Simpl. Textures PLYWOOD'!D296</f>
        <v>SIMPL-8B-N-T</v>
      </c>
      <c r="C291" s="692">
        <f>'(more) Simpl. Textures PLYWOOD'!I296</f>
        <v>1</v>
      </c>
      <c r="D291" s="418" t="str">
        <f>IF('(more) Simpl. Textures PLYWOOD'!M296=0,"",'(more) Simpl. Textures PLYWOOD'!M296)</f>
        <v/>
      </c>
      <c r="E291" s="418" t="str">
        <f>IF('(more) Simpl. Textures PLYWOOD'!N296=0,"",'(more) Simpl. Textures PLYWOOD'!N296)</f>
        <v>not 
available</v>
      </c>
      <c r="F291" s="48">
        <f>'PROD. LIST (more)Simpl tex'!F293</f>
        <v>0</v>
      </c>
    </row>
    <row r="292" spans="1:6" ht="23.25" customHeight="1" x14ac:dyDescent="0.2">
      <c r="A292" s="39"/>
      <c r="B292" s="36" t="str">
        <f>'(more) Simpl. Textures PLYWOOD'!D297</f>
        <v>SIMPL-8B-N-NT</v>
      </c>
      <c r="C292" s="692">
        <f>'(more) Simpl. Textures PLYWOOD'!I297</f>
        <v>1</v>
      </c>
      <c r="D292" s="418" t="str">
        <f>IF('(more) Simpl. Textures PLYWOOD'!M297=0,"",'(more) Simpl. Textures PLYWOOD'!M297)</f>
        <v/>
      </c>
      <c r="E292" s="418" t="str">
        <f>IF('(more) Simpl. Textures PLYWOOD'!N297=0,"",'(more) Simpl. Textures PLYWOOD'!N297)</f>
        <v>not 
available</v>
      </c>
      <c r="F292" s="48">
        <f>'PROD. LIST (more)Simpl tex'!F294</f>
        <v>0</v>
      </c>
    </row>
    <row r="293" spans="1:6" ht="23.25" customHeight="1" x14ac:dyDescent="0.2">
      <c r="A293" s="39"/>
      <c r="B293" s="36" t="str">
        <f>'(more) Simpl. Textures PLYWOOD'!D298</f>
        <v>SIMPL-8C-C</v>
      </c>
      <c r="C293" s="692">
        <f>'(more) Simpl. Textures PLYWOOD'!I298</f>
        <v>1</v>
      </c>
      <c r="D293" s="418" t="str">
        <f>IF('(more) Simpl. Textures PLYWOOD'!M298=0,"",'(more) Simpl. Textures PLYWOOD'!M298)</f>
        <v>not 
available</v>
      </c>
      <c r="E293" s="418" t="str">
        <f>IF('(more) Simpl. Textures PLYWOOD'!N298=0,"",'(more) Simpl. Textures PLYWOOD'!N298)</f>
        <v/>
      </c>
      <c r="F293" s="48">
        <f>'PROD. LIST (more)Simpl tex'!F295</f>
        <v>0</v>
      </c>
    </row>
    <row r="294" spans="1:6" ht="23.25" customHeight="1" x14ac:dyDescent="0.2">
      <c r="A294" s="39"/>
      <c r="B294" s="36" t="str">
        <f>'(more) Simpl. Textures PLYWOOD'!D299</f>
        <v>SIMPL-8C-N-T</v>
      </c>
      <c r="C294" s="692">
        <f>'(more) Simpl. Textures PLYWOOD'!I299</f>
        <v>1</v>
      </c>
      <c r="D294" s="418" t="str">
        <f>IF('(more) Simpl. Textures PLYWOOD'!M299=0,"",'(more) Simpl. Textures PLYWOOD'!M299)</f>
        <v/>
      </c>
      <c r="E294" s="418" t="str">
        <f>IF('(more) Simpl. Textures PLYWOOD'!N299=0,"",'(more) Simpl. Textures PLYWOOD'!N299)</f>
        <v>not 
available</v>
      </c>
      <c r="F294" s="48">
        <f>'PROD. LIST (more)Simpl tex'!F296</f>
        <v>0</v>
      </c>
    </row>
    <row r="295" spans="1:6" ht="23.25" customHeight="1" x14ac:dyDescent="0.2">
      <c r="A295" s="39"/>
      <c r="B295" s="36" t="str">
        <f>'(more) Simpl. Textures PLYWOOD'!D300</f>
        <v>SIMPL-8C-N-NT</v>
      </c>
      <c r="C295" s="692">
        <f>'(more) Simpl. Textures PLYWOOD'!I300</f>
        <v>1</v>
      </c>
      <c r="D295" s="418" t="str">
        <f>IF('(more) Simpl. Textures PLYWOOD'!M300=0,"",'(more) Simpl. Textures PLYWOOD'!M300)</f>
        <v/>
      </c>
      <c r="E295" s="418" t="str">
        <f>IF('(more) Simpl. Textures PLYWOOD'!N300=0,"",'(more) Simpl. Textures PLYWOOD'!N300)</f>
        <v>not 
available</v>
      </c>
      <c r="F295" s="48">
        <f>'PROD. LIST (more)Simpl tex'!F297</f>
        <v>0</v>
      </c>
    </row>
    <row r="296" spans="1:6" ht="23.25" customHeight="1" x14ac:dyDescent="0.2">
      <c r="A296" s="39"/>
      <c r="B296" s="36" t="str">
        <f>'(more) Simpl. Textures PLYWOOD'!D301</f>
        <v>SIMPL-8D-C</v>
      </c>
      <c r="C296" s="692">
        <f>'(more) Simpl. Textures PLYWOOD'!I301</f>
        <v>1</v>
      </c>
      <c r="D296" s="418" t="str">
        <f>IF('(more) Simpl. Textures PLYWOOD'!M301=0,"",'(more) Simpl. Textures PLYWOOD'!M301)</f>
        <v>not 
available</v>
      </c>
      <c r="E296" s="418" t="str">
        <f>IF('(more) Simpl. Textures PLYWOOD'!N301=0,"",'(more) Simpl. Textures PLYWOOD'!N301)</f>
        <v/>
      </c>
      <c r="F296" s="48">
        <f>'PROD. LIST (more)Simpl tex'!F298</f>
        <v>0</v>
      </c>
    </row>
    <row r="297" spans="1:6" ht="23.25" customHeight="1" x14ac:dyDescent="0.2">
      <c r="A297" s="39"/>
      <c r="B297" s="36" t="str">
        <f>'(more) Simpl. Textures PLYWOOD'!D302</f>
        <v>SIMPL-8D-N-T</v>
      </c>
      <c r="C297" s="692">
        <f>'(more) Simpl. Textures PLYWOOD'!I302</f>
        <v>1</v>
      </c>
      <c r="D297" s="418" t="str">
        <f>IF('(more) Simpl. Textures PLYWOOD'!M302=0,"",'(more) Simpl. Textures PLYWOOD'!M302)</f>
        <v/>
      </c>
      <c r="E297" s="418" t="str">
        <f>IF('(more) Simpl. Textures PLYWOOD'!N302=0,"",'(more) Simpl. Textures PLYWOOD'!N302)</f>
        <v>not 
available</v>
      </c>
      <c r="F297" s="48">
        <f>'PROD. LIST (more)Simpl tex'!F299</f>
        <v>0</v>
      </c>
    </row>
    <row r="298" spans="1:6" ht="23.25" customHeight="1" x14ac:dyDescent="0.2">
      <c r="A298" s="39"/>
      <c r="B298" s="36" t="str">
        <f>'(more) Simpl. Textures PLYWOOD'!D303</f>
        <v>SIMPL-8D-N-NT</v>
      </c>
      <c r="C298" s="692">
        <f>'(more) Simpl. Textures PLYWOOD'!I303</f>
        <v>1</v>
      </c>
      <c r="D298" s="418" t="str">
        <f>IF('(more) Simpl. Textures PLYWOOD'!M303=0,"",'(more) Simpl. Textures PLYWOOD'!M303)</f>
        <v/>
      </c>
      <c r="E298" s="418" t="str">
        <f>IF('(more) Simpl. Textures PLYWOOD'!N303=0,"",'(more) Simpl. Textures PLYWOOD'!N303)</f>
        <v>not 
available</v>
      </c>
      <c r="F298" s="48">
        <f>'PROD. LIST (more)Simpl tex'!F300</f>
        <v>0</v>
      </c>
    </row>
    <row r="299" spans="1:6" ht="23.25" customHeight="1" x14ac:dyDescent="0.2">
      <c r="A299" s="39"/>
      <c r="B299" s="36" t="str">
        <f>'(more) Simpl. Textures PLYWOOD'!D304</f>
        <v>SIMPL-8E-C</v>
      </c>
      <c r="C299" s="692">
        <f>'(more) Simpl. Textures PLYWOOD'!I304</f>
        <v>1</v>
      </c>
      <c r="D299" s="418" t="str">
        <f>IF('(more) Simpl. Textures PLYWOOD'!M304=0,"",'(more) Simpl. Textures PLYWOOD'!M304)</f>
        <v>not 
available</v>
      </c>
      <c r="E299" s="418" t="str">
        <f>IF('(more) Simpl. Textures PLYWOOD'!N304=0,"",'(more) Simpl. Textures PLYWOOD'!N304)</f>
        <v/>
      </c>
      <c r="F299" s="48">
        <f>'PROD. LIST (more)Simpl tex'!F301</f>
        <v>0</v>
      </c>
    </row>
    <row r="300" spans="1:6" ht="23.25" customHeight="1" x14ac:dyDescent="0.2">
      <c r="A300" s="39"/>
      <c r="B300" s="36" t="str">
        <f>'(more) Simpl. Textures PLYWOOD'!D305</f>
        <v>SIMPL-8E-N-T</v>
      </c>
      <c r="C300" s="692">
        <f>'(more) Simpl. Textures PLYWOOD'!I305</f>
        <v>1</v>
      </c>
      <c r="D300" s="418" t="str">
        <f>IF('(more) Simpl. Textures PLYWOOD'!M305=0,"",'(more) Simpl. Textures PLYWOOD'!M305)</f>
        <v/>
      </c>
      <c r="E300" s="418" t="str">
        <f>IF('(more) Simpl. Textures PLYWOOD'!N305=0,"",'(more) Simpl. Textures PLYWOOD'!N305)</f>
        <v>not 
available</v>
      </c>
      <c r="F300" s="48">
        <f>'PROD. LIST (more)Simpl tex'!F302</f>
        <v>0</v>
      </c>
    </row>
    <row r="301" spans="1:6" ht="23.25" customHeight="1" x14ac:dyDescent="0.2">
      <c r="A301" s="39"/>
      <c r="B301" s="36" t="str">
        <f>'(more) Simpl. Textures PLYWOOD'!D306</f>
        <v>SIMPL-8E-N-NT</v>
      </c>
      <c r="C301" s="692">
        <f>'(more) Simpl. Textures PLYWOOD'!I306</f>
        <v>1</v>
      </c>
      <c r="D301" s="418" t="str">
        <f>IF('(more) Simpl. Textures PLYWOOD'!M306=0,"",'(more) Simpl. Textures PLYWOOD'!M306)</f>
        <v/>
      </c>
      <c r="E301" s="418" t="str">
        <f>IF('(more) Simpl. Textures PLYWOOD'!N306=0,"",'(more) Simpl. Textures PLYWOOD'!N306)</f>
        <v>not 
available</v>
      </c>
      <c r="F301" s="48">
        <f>'PROD. LIST (more)Simpl tex'!F303</f>
        <v>0</v>
      </c>
    </row>
    <row r="302" spans="1:6" ht="23.25" customHeight="1" x14ac:dyDescent="0.2">
      <c r="A302" s="39"/>
      <c r="B302" s="36" t="str">
        <f>'(more) Simpl. Textures PLYWOOD'!D307</f>
        <v>SIMPL-8M-C</v>
      </c>
      <c r="C302" s="692">
        <f>'(more) Simpl. Textures PLYWOOD'!I307</f>
        <v>1</v>
      </c>
      <c r="D302" s="418" t="str">
        <f>IF('(more) Simpl. Textures PLYWOOD'!M307=0,"",'(more) Simpl. Textures PLYWOOD'!M307)</f>
        <v>not 
available</v>
      </c>
      <c r="E302" s="418" t="str">
        <f>IF('(more) Simpl. Textures PLYWOOD'!N307=0,"",'(more) Simpl. Textures PLYWOOD'!N307)</f>
        <v/>
      </c>
      <c r="F302" s="48">
        <f>'PROD. LIST (more)Simpl tex'!F304</f>
        <v>0</v>
      </c>
    </row>
    <row r="303" spans="1:6" ht="23.25" customHeight="1" x14ac:dyDescent="0.2">
      <c r="A303" s="39"/>
      <c r="B303" s="36" t="str">
        <f>'(more) Simpl. Textures PLYWOOD'!D308</f>
        <v>SIMPL-8M-N-T</v>
      </c>
      <c r="C303" s="692">
        <f>'(more) Simpl. Textures PLYWOOD'!I308</f>
        <v>1</v>
      </c>
      <c r="D303" s="418" t="str">
        <f>IF('(more) Simpl. Textures PLYWOOD'!M308=0,"",'(more) Simpl. Textures PLYWOOD'!M308)</f>
        <v/>
      </c>
      <c r="E303" s="418" t="str">
        <f>IF('(more) Simpl. Textures PLYWOOD'!N308=0,"",'(more) Simpl. Textures PLYWOOD'!N308)</f>
        <v>not 
available</v>
      </c>
      <c r="F303" s="48">
        <f>'PROD. LIST (more)Simpl tex'!F305</f>
        <v>0</v>
      </c>
    </row>
    <row r="304" spans="1:6" ht="23.25" customHeight="1" x14ac:dyDescent="0.2">
      <c r="A304" s="39"/>
      <c r="B304" s="36" t="str">
        <f>'(more) Simpl. Textures PLYWOOD'!D309</f>
        <v>SIMPL-8M-N-NT</v>
      </c>
      <c r="C304" s="692">
        <f>'(more) Simpl. Textures PLYWOOD'!I309</f>
        <v>1</v>
      </c>
      <c r="D304" s="418" t="str">
        <f>IF('(more) Simpl. Textures PLYWOOD'!M309=0,"",'(more) Simpl. Textures PLYWOOD'!M309)</f>
        <v/>
      </c>
      <c r="E304" s="418" t="str">
        <f>IF('(more) Simpl. Textures PLYWOOD'!N309=0,"",'(more) Simpl. Textures PLYWOOD'!N309)</f>
        <v>not 
available</v>
      </c>
      <c r="F304" s="48">
        <f>'PROD. LIST (more)Simpl tex'!F306</f>
        <v>0</v>
      </c>
    </row>
    <row r="305" spans="1:6" ht="23.25" customHeight="1" x14ac:dyDescent="0.2">
      <c r="A305" s="39"/>
      <c r="B305" s="36" t="str">
        <f>'(more) Simpl. Textures PLYWOOD'!D310</f>
        <v>SIMPL-8N-C</v>
      </c>
      <c r="C305" s="692">
        <f>'(more) Simpl. Textures PLYWOOD'!I310</f>
        <v>1</v>
      </c>
      <c r="D305" s="418" t="str">
        <f>IF('(more) Simpl. Textures PLYWOOD'!M310=0,"",'(more) Simpl. Textures PLYWOOD'!M310)</f>
        <v>not 
available</v>
      </c>
      <c r="E305" s="418" t="str">
        <f>IF('(more) Simpl. Textures PLYWOOD'!N310=0,"",'(more) Simpl. Textures PLYWOOD'!N310)</f>
        <v/>
      </c>
      <c r="F305" s="48">
        <f>'PROD. LIST (more)Simpl tex'!F307</f>
        <v>0</v>
      </c>
    </row>
    <row r="306" spans="1:6" ht="23.25" customHeight="1" x14ac:dyDescent="0.2">
      <c r="A306" s="39"/>
      <c r="B306" s="36" t="str">
        <f>'(more) Simpl. Textures PLYWOOD'!D311</f>
        <v>SIMPL-8N-N-T</v>
      </c>
      <c r="C306" s="692">
        <f>'(more) Simpl. Textures PLYWOOD'!I311</f>
        <v>1</v>
      </c>
      <c r="D306" s="418" t="str">
        <f>IF('(more) Simpl. Textures PLYWOOD'!M311=0,"",'(more) Simpl. Textures PLYWOOD'!M311)</f>
        <v/>
      </c>
      <c r="E306" s="418" t="str">
        <f>IF('(more) Simpl. Textures PLYWOOD'!N311=0,"",'(more) Simpl. Textures PLYWOOD'!N311)</f>
        <v>not 
available</v>
      </c>
      <c r="F306" s="48">
        <f>'PROD. LIST (more)Simpl tex'!F308</f>
        <v>0</v>
      </c>
    </row>
    <row r="307" spans="1:6" ht="23.25" customHeight="1" x14ac:dyDescent="0.2">
      <c r="A307" s="39"/>
      <c r="B307" s="36" t="str">
        <f>'(more) Simpl. Textures PLYWOOD'!D312</f>
        <v>SIMPL-8N-N-NT</v>
      </c>
      <c r="C307" s="692">
        <f>'(more) Simpl. Textures PLYWOOD'!I312</f>
        <v>1</v>
      </c>
      <c r="D307" s="418" t="str">
        <f>IF('(more) Simpl. Textures PLYWOOD'!M312=0,"",'(more) Simpl. Textures PLYWOOD'!M312)</f>
        <v/>
      </c>
      <c r="E307" s="418" t="str">
        <f>IF('(more) Simpl. Textures PLYWOOD'!N312=0,"",'(more) Simpl. Textures PLYWOOD'!N312)</f>
        <v>not 
available</v>
      </c>
      <c r="F307" s="48">
        <f>'PROD. LIST (more)Simpl tex'!F309</f>
        <v>0</v>
      </c>
    </row>
    <row r="308" spans="1:6" ht="23.25" customHeight="1" x14ac:dyDescent="0.2">
      <c r="A308" s="39"/>
      <c r="B308" s="36" t="str">
        <f>'(more) Simpl. Textures PLYWOOD'!D313</f>
        <v>SIMPL-8O-C</v>
      </c>
      <c r="C308" s="692">
        <f>'(more) Simpl. Textures PLYWOOD'!I313</f>
        <v>1</v>
      </c>
      <c r="D308" s="418" t="str">
        <f>IF('(more) Simpl. Textures PLYWOOD'!M313=0,"",'(more) Simpl. Textures PLYWOOD'!M313)</f>
        <v>not 
available</v>
      </c>
      <c r="E308" s="418" t="str">
        <f>IF('(more) Simpl. Textures PLYWOOD'!N313=0,"",'(more) Simpl. Textures PLYWOOD'!N313)</f>
        <v/>
      </c>
      <c r="F308" s="48">
        <f>'PROD. LIST (more)Simpl tex'!F310</f>
        <v>0</v>
      </c>
    </row>
    <row r="309" spans="1:6" ht="23.25" customHeight="1" x14ac:dyDescent="0.2">
      <c r="A309" s="39"/>
      <c r="B309" s="36" t="str">
        <f>'(more) Simpl. Textures PLYWOOD'!D314</f>
        <v>SIMPL-8O-N-T</v>
      </c>
      <c r="C309" s="692">
        <f>'(more) Simpl. Textures PLYWOOD'!I314</f>
        <v>1</v>
      </c>
      <c r="D309" s="418" t="str">
        <f>IF('(more) Simpl. Textures PLYWOOD'!M314=0,"",'(more) Simpl. Textures PLYWOOD'!M314)</f>
        <v/>
      </c>
      <c r="E309" s="418" t="str">
        <f>IF('(more) Simpl. Textures PLYWOOD'!N314=0,"",'(more) Simpl. Textures PLYWOOD'!N314)</f>
        <v>not 
available</v>
      </c>
      <c r="F309" s="48">
        <f>'PROD. LIST (more)Simpl tex'!F311</f>
        <v>0</v>
      </c>
    </row>
    <row r="310" spans="1:6" ht="23.25" customHeight="1" x14ac:dyDescent="0.2">
      <c r="A310" s="39"/>
      <c r="B310" s="36" t="str">
        <f>'(more) Simpl. Textures PLYWOOD'!D315</f>
        <v>SIMPL-8O-N-NT</v>
      </c>
      <c r="C310" s="692">
        <f>'(more) Simpl. Textures PLYWOOD'!I315</f>
        <v>1</v>
      </c>
      <c r="D310" s="418" t="str">
        <f>IF('(more) Simpl. Textures PLYWOOD'!M315=0,"",'(more) Simpl. Textures PLYWOOD'!M315)</f>
        <v/>
      </c>
      <c r="E310" s="418" t="str">
        <f>IF('(more) Simpl. Textures PLYWOOD'!N315=0,"",'(more) Simpl. Textures PLYWOOD'!N315)</f>
        <v>not 
available</v>
      </c>
      <c r="F310" s="48">
        <f>'PROD. LIST (more)Simpl tex'!F312</f>
        <v>0</v>
      </c>
    </row>
    <row r="311" spans="1:6" ht="23.25" customHeight="1" x14ac:dyDescent="0.2">
      <c r="A311" s="39"/>
      <c r="B311" s="36" t="str">
        <f>'(more) Simpl. Textures PLYWOOD'!D316</f>
        <v>SIMPL-8P-C</v>
      </c>
      <c r="C311" s="692">
        <f>'(more) Simpl. Textures PLYWOOD'!I316</f>
        <v>1</v>
      </c>
      <c r="D311" s="418" t="str">
        <f>IF('(more) Simpl. Textures PLYWOOD'!M316=0,"",'(more) Simpl. Textures PLYWOOD'!M316)</f>
        <v>not 
available</v>
      </c>
      <c r="E311" s="418" t="str">
        <f>IF('(more) Simpl. Textures PLYWOOD'!N316=0,"",'(more) Simpl. Textures PLYWOOD'!N316)</f>
        <v/>
      </c>
      <c r="F311" s="48">
        <f>'PROD. LIST (more)Simpl tex'!F313</f>
        <v>0</v>
      </c>
    </row>
    <row r="312" spans="1:6" ht="23.25" customHeight="1" x14ac:dyDescent="0.2">
      <c r="A312" s="39"/>
      <c r="B312" s="36" t="str">
        <f>'(more) Simpl. Textures PLYWOOD'!D317</f>
        <v>SIMPL-8P-N-T</v>
      </c>
      <c r="C312" s="692">
        <f>'(more) Simpl. Textures PLYWOOD'!I317</f>
        <v>1</v>
      </c>
      <c r="D312" s="418" t="str">
        <f>IF('(more) Simpl. Textures PLYWOOD'!M317=0,"",'(more) Simpl. Textures PLYWOOD'!M317)</f>
        <v/>
      </c>
      <c r="E312" s="418" t="str">
        <f>IF('(more) Simpl. Textures PLYWOOD'!N317=0,"",'(more) Simpl. Textures PLYWOOD'!N317)</f>
        <v>not 
available</v>
      </c>
      <c r="F312" s="48">
        <f>'PROD. LIST (more)Simpl tex'!F314</f>
        <v>0</v>
      </c>
    </row>
    <row r="313" spans="1:6" ht="23.25" customHeight="1" x14ac:dyDescent="0.2">
      <c r="A313" s="39"/>
      <c r="B313" s="36" t="str">
        <f>'(more) Simpl. Textures PLYWOOD'!D318</f>
        <v>SIMPL-8P-N-NT</v>
      </c>
      <c r="C313" s="692">
        <f>'(more) Simpl. Textures PLYWOOD'!I318</f>
        <v>1</v>
      </c>
      <c r="D313" s="418" t="str">
        <f>IF('(more) Simpl. Textures PLYWOOD'!M318=0,"",'(more) Simpl. Textures PLYWOOD'!M318)</f>
        <v/>
      </c>
      <c r="E313" s="418" t="str">
        <f>IF('(more) Simpl. Textures PLYWOOD'!N318=0,"",'(more) Simpl. Textures PLYWOOD'!N318)</f>
        <v>not 
available</v>
      </c>
      <c r="F313" s="48">
        <f>'PROD. LIST (more)Simpl tex'!F315</f>
        <v>0</v>
      </c>
    </row>
    <row r="314" spans="1:6" ht="23.25" customHeight="1" x14ac:dyDescent="0.2">
      <c r="A314" s="39"/>
      <c r="B314" s="36" t="str">
        <f>'(more) Simpl. Textures PLYWOOD'!D319</f>
        <v>SIMPL-8R-C</v>
      </c>
      <c r="C314" s="692">
        <f>'(more) Simpl. Textures PLYWOOD'!I319</f>
        <v>1</v>
      </c>
      <c r="D314" s="418" t="str">
        <f>IF('(more) Simpl. Textures PLYWOOD'!M319=0,"",'(more) Simpl. Textures PLYWOOD'!M319)</f>
        <v>not 
available</v>
      </c>
      <c r="E314" s="418" t="str">
        <f>IF('(more) Simpl. Textures PLYWOOD'!N319=0,"",'(more) Simpl. Textures PLYWOOD'!N319)</f>
        <v/>
      </c>
      <c r="F314" s="48">
        <f>'PROD. LIST (more)Simpl tex'!F316</f>
        <v>0</v>
      </c>
    </row>
    <row r="315" spans="1:6" ht="23.25" customHeight="1" x14ac:dyDescent="0.2">
      <c r="A315" s="39"/>
      <c r="B315" s="36" t="str">
        <f>'(more) Simpl. Textures PLYWOOD'!D320</f>
        <v>SIMPL-8R-N-T</v>
      </c>
      <c r="C315" s="692">
        <f>'(more) Simpl. Textures PLYWOOD'!I320</f>
        <v>1</v>
      </c>
      <c r="D315" s="418" t="str">
        <f>IF('(more) Simpl. Textures PLYWOOD'!M320=0,"",'(more) Simpl. Textures PLYWOOD'!M320)</f>
        <v/>
      </c>
      <c r="E315" s="418" t="str">
        <f>IF('(more) Simpl. Textures PLYWOOD'!N320=0,"",'(more) Simpl. Textures PLYWOOD'!N320)</f>
        <v>not 
available</v>
      </c>
      <c r="F315" s="48">
        <f>'PROD. LIST (more)Simpl tex'!F317</f>
        <v>0</v>
      </c>
    </row>
    <row r="316" spans="1:6" ht="23.25" customHeight="1" x14ac:dyDescent="0.2">
      <c r="A316" s="39"/>
      <c r="B316" s="36" t="str">
        <f>'(more) Simpl. Textures PLYWOOD'!D321</f>
        <v>SIMPL-8R-N-NT</v>
      </c>
      <c r="C316" s="692">
        <f>'(more) Simpl. Textures PLYWOOD'!I321</f>
        <v>1</v>
      </c>
      <c r="D316" s="418" t="str">
        <f>IF('(more) Simpl. Textures PLYWOOD'!M321=0,"",'(more) Simpl. Textures PLYWOOD'!M321)</f>
        <v/>
      </c>
      <c r="E316" s="418" t="str">
        <f>IF('(more) Simpl. Textures PLYWOOD'!N321=0,"",'(more) Simpl. Textures PLYWOOD'!N321)</f>
        <v>not 
available</v>
      </c>
      <c r="F316" s="48">
        <f>'PROD. LIST (more)Simpl tex'!F318</f>
        <v>0</v>
      </c>
    </row>
    <row r="317" spans="1:6" ht="23.25" customHeight="1" x14ac:dyDescent="0.2">
      <c r="A317" s="39"/>
      <c r="B317" s="36" t="str">
        <f>'(more) Simpl. Textures PLYWOOD'!D322</f>
        <v>SIMPL-8S-C</v>
      </c>
      <c r="C317" s="692">
        <f>'(more) Simpl. Textures PLYWOOD'!I322</f>
        <v>1</v>
      </c>
      <c r="D317" s="418" t="str">
        <f>IF('(more) Simpl. Textures PLYWOOD'!M322=0,"",'(more) Simpl. Textures PLYWOOD'!M322)</f>
        <v>not 
available</v>
      </c>
      <c r="E317" s="418" t="str">
        <f>IF('(more) Simpl. Textures PLYWOOD'!N322=0,"",'(more) Simpl. Textures PLYWOOD'!N322)</f>
        <v/>
      </c>
      <c r="F317" s="48">
        <f>'PROD. LIST (more)Simpl tex'!F319</f>
        <v>0</v>
      </c>
    </row>
    <row r="318" spans="1:6" ht="23.25" customHeight="1" x14ac:dyDescent="0.2">
      <c r="A318" s="39"/>
      <c r="B318" s="36" t="str">
        <f>'(more) Simpl. Textures PLYWOOD'!D323</f>
        <v>SIMPL-8S-N-T</v>
      </c>
      <c r="C318" s="692">
        <f>'(more) Simpl. Textures PLYWOOD'!I323</f>
        <v>1</v>
      </c>
      <c r="D318" s="418" t="str">
        <f>IF('(more) Simpl. Textures PLYWOOD'!M323=0,"",'(more) Simpl. Textures PLYWOOD'!M323)</f>
        <v/>
      </c>
      <c r="E318" s="418" t="str">
        <f>IF('(more) Simpl. Textures PLYWOOD'!N323=0,"",'(more) Simpl. Textures PLYWOOD'!N323)</f>
        <v>not 
available</v>
      </c>
      <c r="F318" s="48">
        <f>'PROD. LIST (more)Simpl tex'!F320</f>
        <v>0</v>
      </c>
    </row>
    <row r="319" spans="1:6" ht="23.25" customHeight="1" x14ac:dyDescent="0.2">
      <c r="A319" s="39"/>
      <c r="B319" s="36" t="str">
        <f>'(more) Simpl. Textures PLYWOOD'!D324</f>
        <v>SIMPL-8S-N-NT</v>
      </c>
      <c r="C319" s="692">
        <f>'(more) Simpl. Textures PLYWOOD'!I324</f>
        <v>1</v>
      </c>
      <c r="D319" s="418" t="str">
        <f>IF('(more) Simpl. Textures PLYWOOD'!M324=0,"",'(more) Simpl. Textures PLYWOOD'!M324)</f>
        <v/>
      </c>
      <c r="E319" s="418" t="str">
        <f>IF('(more) Simpl. Textures PLYWOOD'!N324=0,"",'(more) Simpl. Textures PLYWOOD'!N324)</f>
        <v>not 
available</v>
      </c>
      <c r="F319" s="48">
        <f>'PROD. LIST (more)Simpl tex'!F321</f>
        <v>0</v>
      </c>
    </row>
    <row r="320" spans="1:6" ht="23.25" customHeight="1" x14ac:dyDescent="0.2">
      <c r="A320" s="39"/>
      <c r="B320" s="36" t="str">
        <f>'(more) Simpl. Textures PLYWOOD'!D325</f>
        <v>SIMPL-8T-C</v>
      </c>
      <c r="C320" s="692">
        <f>'(more) Simpl. Textures PLYWOOD'!I325</f>
        <v>1</v>
      </c>
      <c r="D320" s="418" t="str">
        <f>IF('(more) Simpl. Textures PLYWOOD'!M325=0,"",'(more) Simpl. Textures PLYWOOD'!M325)</f>
        <v>not 
available</v>
      </c>
      <c r="E320" s="418" t="str">
        <f>IF('(more) Simpl. Textures PLYWOOD'!N325=0,"",'(more) Simpl. Textures PLYWOOD'!N325)</f>
        <v/>
      </c>
      <c r="F320" s="48">
        <f>'PROD. LIST (more)Simpl tex'!F322</f>
        <v>0</v>
      </c>
    </row>
    <row r="321" spans="1:6" ht="23.25" customHeight="1" x14ac:dyDescent="0.2">
      <c r="A321" s="39"/>
      <c r="B321" s="36" t="str">
        <f>'(more) Simpl. Textures PLYWOOD'!D326</f>
        <v>SIMPL-8T-N-T</v>
      </c>
      <c r="C321" s="692">
        <f>'(more) Simpl. Textures PLYWOOD'!I326</f>
        <v>1</v>
      </c>
      <c r="D321" s="418" t="str">
        <f>IF('(more) Simpl. Textures PLYWOOD'!M326=0,"",'(more) Simpl. Textures PLYWOOD'!M326)</f>
        <v/>
      </c>
      <c r="E321" s="418" t="str">
        <f>IF('(more) Simpl. Textures PLYWOOD'!N326=0,"",'(more) Simpl. Textures PLYWOOD'!N326)</f>
        <v>not 
available</v>
      </c>
      <c r="F321" s="48">
        <f>'PROD. LIST (more)Simpl tex'!F323</f>
        <v>0</v>
      </c>
    </row>
    <row r="322" spans="1:6" ht="23.25" customHeight="1" x14ac:dyDescent="0.2">
      <c r="A322" s="39"/>
      <c r="B322" s="36" t="str">
        <f>'(more) Simpl. Textures PLYWOOD'!D327</f>
        <v>SIMPL-8T-N-NT</v>
      </c>
      <c r="C322" s="692">
        <f>'(more) Simpl. Textures PLYWOOD'!I327</f>
        <v>1</v>
      </c>
      <c r="D322" s="418" t="str">
        <f>IF('(more) Simpl. Textures PLYWOOD'!M327=0,"",'(more) Simpl. Textures PLYWOOD'!M327)</f>
        <v/>
      </c>
      <c r="E322" s="418" t="str">
        <f>IF('(more) Simpl. Textures PLYWOOD'!N327=0,"",'(more) Simpl. Textures PLYWOOD'!N327)</f>
        <v>not 
available</v>
      </c>
      <c r="F322" s="48">
        <f>'PROD. LIST (more)Simpl tex'!F324</f>
        <v>0</v>
      </c>
    </row>
    <row r="323" spans="1:6" ht="23.25" customHeight="1" x14ac:dyDescent="0.2">
      <c r="A323" s="39"/>
      <c r="B323" s="36" t="str">
        <f>'(more) Simpl. Textures PLYWOOD'!D328</f>
        <v>SIMPL-8U-C</v>
      </c>
      <c r="C323" s="692">
        <f>'(more) Simpl. Textures PLYWOOD'!I328</f>
        <v>1</v>
      </c>
      <c r="D323" s="418" t="str">
        <f>IF('(more) Simpl. Textures PLYWOOD'!M328=0,"",'(more) Simpl. Textures PLYWOOD'!M328)</f>
        <v>not 
available</v>
      </c>
      <c r="E323" s="418" t="str">
        <f>IF('(more) Simpl. Textures PLYWOOD'!N328=0,"",'(more) Simpl. Textures PLYWOOD'!N328)</f>
        <v/>
      </c>
      <c r="F323" s="48">
        <f>'PROD. LIST (more)Simpl tex'!F325</f>
        <v>0</v>
      </c>
    </row>
    <row r="324" spans="1:6" ht="23.25" customHeight="1" x14ac:dyDescent="0.2">
      <c r="A324" s="39"/>
      <c r="B324" s="36" t="str">
        <f>'(more) Simpl. Textures PLYWOOD'!D329</f>
        <v>SIMPL-8U-N-T</v>
      </c>
      <c r="C324" s="692">
        <f>'(more) Simpl. Textures PLYWOOD'!I329</f>
        <v>1</v>
      </c>
      <c r="D324" s="418" t="str">
        <f>IF('(more) Simpl. Textures PLYWOOD'!M329=0,"",'(more) Simpl. Textures PLYWOOD'!M329)</f>
        <v/>
      </c>
      <c r="E324" s="418" t="str">
        <f>IF('(more) Simpl. Textures PLYWOOD'!N329=0,"",'(more) Simpl. Textures PLYWOOD'!N329)</f>
        <v>not 
available</v>
      </c>
      <c r="F324" s="48">
        <f>'PROD. LIST (more)Simpl tex'!F326</f>
        <v>0</v>
      </c>
    </row>
    <row r="325" spans="1:6" ht="23.25" customHeight="1" x14ac:dyDescent="0.2">
      <c r="A325" s="39"/>
      <c r="B325" s="36" t="str">
        <f>'(more) Simpl. Textures PLYWOOD'!D330</f>
        <v>SIMPL-8U-N-NT</v>
      </c>
      <c r="C325" s="692">
        <f>'(more) Simpl. Textures PLYWOOD'!I330</f>
        <v>1</v>
      </c>
      <c r="D325" s="418" t="str">
        <f>IF('(more) Simpl. Textures PLYWOOD'!M330=0,"",'(more) Simpl. Textures PLYWOOD'!M330)</f>
        <v/>
      </c>
      <c r="E325" s="418" t="str">
        <f>IF('(more) Simpl. Textures PLYWOOD'!N330=0,"",'(more) Simpl. Textures PLYWOOD'!N330)</f>
        <v>not 
available</v>
      </c>
      <c r="F325" s="48">
        <f>'PROD. LIST (more)Simpl tex'!F327</f>
        <v>0</v>
      </c>
    </row>
    <row r="326" spans="1:6" ht="23.25" customHeight="1" x14ac:dyDescent="0.2">
      <c r="A326" s="39"/>
      <c r="B326" s="36" t="str">
        <f>'(more) Simpl. Textures PLYWOOD'!D331</f>
        <v>9 - DUCKS</v>
      </c>
      <c r="C326" s="692">
        <f>'(more) Simpl. Textures PLYWOOD'!I331</f>
        <v>0</v>
      </c>
      <c r="D326" s="418" t="str">
        <f>IF('(more) Simpl. Textures PLYWOOD'!M331=0,"",'(more) Simpl. Textures PLYWOOD'!M331)</f>
        <v/>
      </c>
      <c r="E326" s="418" t="str">
        <f>IF('(more) Simpl. Textures PLYWOOD'!N331=0,"",'(more) Simpl. Textures PLYWOOD'!N331)</f>
        <v/>
      </c>
      <c r="F326" s="48">
        <f>'PROD. LIST (more)Simpl tex'!F328</f>
        <v>0</v>
      </c>
    </row>
    <row r="327" spans="1:6" ht="23.25" customHeight="1" x14ac:dyDescent="0.2">
      <c r="A327" s="39"/>
      <c r="B327" s="36" t="str">
        <f>'(more) Simpl. Textures PLYWOOD'!D332</f>
        <v>SIMPL-9A-C</v>
      </c>
      <c r="C327" s="692">
        <f>'(more) Simpl. Textures PLYWOOD'!I332</f>
        <v>4</v>
      </c>
      <c r="D327" s="418" t="str">
        <f>IF('(more) Simpl. Textures PLYWOOD'!M332=0,"",'(more) Simpl. Textures PLYWOOD'!M332)</f>
        <v>not 
available</v>
      </c>
      <c r="E327" s="418" t="str">
        <f>IF('(more) Simpl. Textures PLYWOOD'!N332=0,"",'(more) Simpl. Textures PLYWOOD'!N332)</f>
        <v/>
      </c>
      <c r="F327" s="48">
        <f>'PROD. LIST (more)Simpl tex'!F329</f>
        <v>0</v>
      </c>
    </row>
    <row r="328" spans="1:6" ht="23.25" customHeight="1" x14ac:dyDescent="0.2">
      <c r="A328" s="39"/>
      <c r="B328" s="36" t="str">
        <f>'(more) Simpl. Textures PLYWOOD'!D333</f>
        <v>SIMPL-9A-N-T</v>
      </c>
      <c r="C328" s="692">
        <f>'(more) Simpl. Textures PLYWOOD'!I333</f>
        <v>4</v>
      </c>
      <c r="D328" s="418" t="str">
        <f>IF('(more) Simpl. Textures PLYWOOD'!M333=0,"",'(more) Simpl. Textures PLYWOOD'!M333)</f>
        <v/>
      </c>
      <c r="E328" s="418" t="str">
        <f>IF('(more) Simpl. Textures PLYWOOD'!N333=0,"",'(more) Simpl. Textures PLYWOOD'!N333)</f>
        <v>not 
available</v>
      </c>
      <c r="F328" s="48">
        <f>'PROD. LIST (more)Simpl tex'!F330</f>
        <v>0</v>
      </c>
    </row>
    <row r="329" spans="1:6" ht="23.25" customHeight="1" x14ac:dyDescent="0.2">
      <c r="A329" s="39"/>
      <c r="B329" s="36" t="str">
        <f>'(more) Simpl. Textures PLYWOOD'!D334</f>
        <v>SIMPL-9A-N-NT</v>
      </c>
      <c r="C329" s="692">
        <f>'(more) Simpl. Textures PLYWOOD'!I334</f>
        <v>4</v>
      </c>
      <c r="D329" s="418" t="str">
        <f>IF('(more) Simpl. Textures PLYWOOD'!M334=0,"",'(more) Simpl. Textures PLYWOOD'!M334)</f>
        <v/>
      </c>
      <c r="E329" s="418" t="str">
        <f>IF('(more) Simpl. Textures PLYWOOD'!N334=0,"",'(more) Simpl. Textures PLYWOOD'!N334)</f>
        <v>not 
available</v>
      </c>
      <c r="F329" s="48">
        <f>'PROD. LIST (more)Simpl tex'!F331</f>
        <v>0</v>
      </c>
    </row>
    <row r="330" spans="1:6" ht="23.25" customHeight="1" x14ac:dyDescent="0.2">
      <c r="A330" s="39"/>
      <c r="B330" s="36" t="str">
        <f>'(more) Simpl. Textures PLYWOOD'!D335</f>
        <v>SIMPL-9B-C</v>
      </c>
      <c r="C330" s="692">
        <f>'(more) Simpl. Textures PLYWOOD'!I335</f>
        <v>4</v>
      </c>
      <c r="D330" s="418" t="str">
        <f>IF('(more) Simpl. Textures PLYWOOD'!M335=0,"",'(more) Simpl. Textures PLYWOOD'!M335)</f>
        <v>not 
available</v>
      </c>
      <c r="E330" s="418" t="str">
        <f>IF('(more) Simpl. Textures PLYWOOD'!N335=0,"",'(more) Simpl. Textures PLYWOOD'!N335)</f>
        <v/>
      </c>
      <c r="F330" s="48">
        <f>'PROD. LIST (more)Simpl tex'!F332</f>
        <v>0</v>
      </c>
    </row>
    <row r="331" spans="1:6" ht="23.25" customHeight="1" x14ac:dyDescent="0.2">
      <c r="A331" s="39"/>
      <c r="B331" s="36" t="str">
        <f>'(more) Simpl. Textures PLYWOOD'!D336</f>
        <v>SIMPL-9B-N-T</v>
      </c>
      <c r="C331" s="692">
        <f>'(more) Simpl. Textures PLYWOOD'!I336</f>
        <v>4</v>
      </c>
      <c r="D331" s="418" t="str">
        <f>IF('(more) Simpl. Textures PLYWOOD'!M336=0,"",'(more) Simpl. Textures PLYWOOD'!M336)</f>
        <v/>
      </c>
      <c r="E331" s="418" t="str">
        <f>IF('(more) Simpl. Textures PLYWOOD'!N336=0,"",'(more) Simpl. Textures PLYWOOD'!N336)</f>
        <v>not 
available</v>
      </c>
      <c r="F331" s="48">
        <f>'PROD. LIST (more)Simpl tex'!F333</f>
        <v>0</v>
      </c>
    </row>
    <row r="332" spans="1:6" ht="23.25" customHeight="1" x14ac:dyDescent="0.2">
      <c r="A332" s="39"/>
      <c r="B332" s="36" t="str">
        <f>'(more) Simpl. Textures PLYWOOD'!D337</f>
        <v>SIMPL-9B-N-NT</v>
      </c>
      <c r="C332" s="692">
        <f>'(more) Simpl. Textures PLYWOOD'!I337</f>
        <v>4</v>
      </c>
      <c r="D332" s="418" t="str">
        <f>IF('(more) Simpl. Textures PLYWOOD'!M337=0,"",'(more) Simpl. Textures PLYWOOD'!M337)</f>
        <v/>
      </c>
      <c r="E332" s="418" t="str">
        <f>IF('(more) Simpl. Textures PLYWOOD'!N337=0,"",'(more) Simpl. Textures PLYWOOD'!N337)</f>
        <v>not 
available</v>
      </c>
      <c r="F332" s="48">
        <f>'PROD. LIST (more)Simpl tex'!F334</f>
        <v>0</v>
      </c>
    </row>
    <row r="333" spans="1:6" ht="23.25" customHeight="1" x14ac:dyDescent="0.2">
      <c r="A333" s="39"/>
      <c r="B333" s="36" t="str">
        <f>'(more) Simpl. Textures PLYWOOD'!D338</f>
        <v>SIMPL-9C-C</v>
      </c>
      <c r="C333" s="692">
        <f>'(more) Simpl. Textures PLYWOOD'!I338</f>
        <v>3</v>
      </c>
      <c r="D333" s="418" t="str">
        <f>IF('(more) Simpl. Textures PLYWOOD'!M338=0,"",'(more) Simpl. Textures PLYWOOD'!M338)</f>
        <v>not 
available</v>
      </c>
      <c r="E333" s="418" t="str">
        <f>IF('(more) Simpl. Textures PLYWOOD'!N338=0,"",'(more) Simpl. Textures PLYWOOD'!N338)</f>
        <v/>
      </c>
      <c r="F333" s="48">
        <f>'PROD. LIST (more)Simpl tex'!F335</f>
        <v>0</v>
      </c>
    </row>
    <row r="334" spans="1:6" ht="23.25" customHeight="1" x14ac:dyDescent="0.2">
      <c r="A334" s="39"/>
      <c r="B334" s="36" t="str">
        <f>'(more) Simpl. Textures PLYWOOD'!D339</f>
        <v>SIMPL-9C-N-T</v>
      </c>
      <c r="C334" s="692">
        <f>'(more) Simpl. Textures PLYWOOD'!I339</f>
        <v>3</v>
      </c>
      <c r="D334" s="418" t="str">
        <f>IF('(more) Simpl. Textures PLYWOOD'!M339=0,"",'(more) Simpl. Textures PLYWOOD'!M339)</f>
        <v/>
      </c>
      <c r="E334" s="418" t="str">
        <f>IF('(more) Simpl. Textures PLYWOOD'!N339=0,"",'(more) Simpl. Textures PLYWOOD'!N339)</f>
        <v>not 
available</v>
      </c>
      <c r="F334" s="48">
        <f>'PROD. LIST (more)Simpl tex'!F336</f>
        <v>0</v>
      </c>
    </row>
    <row r="335" spans="1:6" ht="23.25" customHeight="1" x14ac:dyDescent="0.2">
      <c r="A335" s="39"/>
      <c r="B335" s="36" t="str">
        <f>'(more) Simpl. Textures PLYWOOD'!D340</f>
        <v>SIMPL-9C-N-NT</v>
      </c>
      <c r="C335" s="692">
        <f>'(more) Simpl. Textures PLYWOOD'!I340</f>
        <v>3</v>
      </c>
      <c r="D335" s="418" t="str">
        <f>IF('(more) Simpl. Textures PLYWOOD'!M340=0,"",'(more) Simpl. Textures PLYWOOD'!M340)</f>
        <v/>
      </c>
      <c r="E335" s="418" t="str">
        <f>IF('(more) Simpl. Textures PLYWOOD'!N340=0,"",'(more) Simpl. Textures PLYWOOD'!N340)</f>
        <v>not 
available</v>
      </c>
      <c r="F335" s="48">
        <f>'PROD. LIST (more)Simpl tex'!F337</f>
        <v>0</v>
      </c>
    </row>
    <row r="336" spans="1:6" ht="23.25" customHeight="1" x14ac:dyDescent="0.2">
      <c r="A336" s="39"/>
      <c r="B336" s="36" t="str">
        <f>'(more) Simpl. Textures PLYWOOD'!D341</f>
        <v>SIMPL-9D-C</v>
      </c>
      <c r="C336" s="692">
        <f>'(more) Simpl. Textures PLYWOOD'!I341</f>
        <v>3</v>
      </c>
      <c r="D336" s="418" t="str">
        <f>IF('(more) Simpl. Textures PLYWOOD'!M341=0,"",'(more) Simpl. Textures PLYWOOD'!M341)</f>
        <v>not 
available</v>
      </c>
      <c r="E336" s="418" t="str">
        <f>IF('(more) Simpl. Textures PLYWOOD'!N341=0,"",'(more) Simpl. Textures PLYWOOD'!N341)</f>
        <v/>
      </c>
      <c r="F336" s="48">
        <f>'PROD. LIST (more)Simpl tex'!F338</f>
        <v>0</v>
      </c>
    </row>
    <row r="337" spans="1:6" ht="23.25" customHeight="1" x14ac:dyDescent="0.2">
      <c r="A337" s="39"/>
      <c r="B337" s="36" t="str">
        <f>'(more) Simpl. Textures PLYWOOD'!D342</f>
        <v>SIMPL-9D-N-T</v>
      </c>
      <c r="C337" s="692">
        <f>'(more) Simpl. Textures PLYWOOD'!I342</f>
        <v>3</v>
      </c>
      <c r="D337" s="418" t="str">
        <f>IF('(more) Simpl. Textures PLYWOOD'!M342=0,"",'(more) Simpl. Textures PLYWOOD'!M342)</f>
        <v/>
      </c>
      <c r="E337" s="418" t="str">
        <f>IF('(more) Simpl. Textures PLYWOOD'!N342=0,"",'(more) Simpl. Textures PLYWOOD'!N342)</f>
        <v>not 
available</v>
      </c>
      <c r="F337" s="48">
        <f>'PROD. LIST (more)Simpl tex'!F339</f>
        <v>0</v>
      </c>
    </row>
    <row r="338" spans="1:6" ht="23.25" customHeight="1" x14ac:dyDescent="0.2">
      <c r="A338" s="39"/>
      <c r="B338" s="36" t="str">
        <f>'(more) Simpl. Textures PLYWOOD'!D343</f>
        <v>SIMPL-9D-N-NT</v>
      </c>
      <c r="C338" s="692">
        <f>'(more) Simpl. Textures PLYWOOD'!I343</f>
        <v>3</v>
      </c>
      <c r="D338" s="418" t="str">
        <f>IF('(more) Simpl. Textures PLYWOOD'!M343=0,"",'(more) Simpl. Textures PLYWOOD'!M343)</f>
        <v/>
      </c>
      <c r="E338" s="418" t="str">
        <f>IF('(more) Simpl. Textures PLYWOOD'!N343=0,"",'(more) Simpl. Textures PLYWOOD'!N343)</f>
        <v>not 
available</v>
      </c>
      <c r="F338" s="48">
        <f>'PROD. LIST (more)Simpl tex'!F340</f>
        <v>0</v>
      </c>
    </row>
    <row r="339" spans="1:6" ht="23.25" customHeight="1" x14ac:dyDescent="0.2">
      <c r="A339" s="39"/>
      <c r="B339" s="36" t="str">
        <f>'(more) Simpl. Textures PLYWOOD'!D344</f>
        <v>SIMPL-9E-C</v>
      </c>
      <c r="C339" s="692">
        <f>'(more) Simpl. Textures PLYWOOD'!I344</f>
        <v>2</v>
      </c>
      <c r="D339" s="418" t="str">
        <f>IF('(more) Simpl. Textures PLYWOOD'!M344=0,"",'(more) Simpl. Textures PLYWOOD'!M344)</f>
        <v>not 
available</v>
      </c>
      <c r="E339" s="418" t="str">
        <f>IF('(more) Simpl. Textures PLYWOOD'!N344=0,"",'(more) Simpl. Textures PLYWOOD'!N344)</f>
        <v/>
      </c>
      <c r="F339" s="48">
        <f>'PROD. LIST (more)Simpl tex'!F341</f>
        <v>0</v>
      </c>
    </row>
    <row r="340" spans="1:6" ht="23.25" customHeight="1" x14ac:dyDescent="0.2">
      <c r="A340" s="39"/>
      <c r="B340" s="36" t="str">
        <f>'(more) Simpl. Textures PLYWOOD'!D345</f>
        <v>SIMPL-9E-N-T</v>
      </c>
      <c r="C340" s="692">
        <f>'(more) Simpl. Textures PLYWOOD'!I345</f>
        <v>2</v>
      </c>
      <c r="D340" s="418" t="str">
        <f>IF('(more) Simpl. Textures PLYWOOD'!M345=0,"",'(more) Simpl. Textures PLYWOOD'!M345)</f>
        <v/>
      </c>
      <c r="E340" s="418" t="str">
        <f>IF('(more) Simpl. Textures PLYWOOD'!N345=0,"",'(more) Simpl. Textures PLYWOOD'!N345)</f>
        <v>not 
available</v>
      </c>
      <c r="F340" s="48">
        <f>'PROD. LIST (more)Simpl tex'!F342</f>
        <v>0</v>
      </c>
    </row>
    <row r="341" spans="1:6" ht="23.25" customHeight="1" x14ac:dyDescent="0.2">
      <c r="A341" s="39"/>
      <c r="B341" s="36" t="str">
        <f>'(more) Simpl. Textures PLYWOOD'!D346</f>
        <v>SIMPL-9E-N-NT</v>
      </c>
      <c r="C341" s="692">
        <f>'(more) Simpl. Textures PLYWOOD'!I346</f>
        <v>2</v>
      </c>
      <c r="D341" s="418" t="str">
        <f>IF('(more) Simpl. Textures PLYWOOD'!M346=0,"",'(more) Simpl. Textures PLYWOOD'!M346)</f>
        <v/>
      </c>
      <c r="E341" s="418" t="str">
        <f>IF('(more) Simpl. Textures PLYWOOD'!N346=0,"",'(more) Simpl. Textures PLYWOOD'!N346)</f>
        <v>not 
available</v>
      </c>
      <c r="F341" s="48">
        <f>'PROD. LIST (more)Simpl tex'!F343</f>
        <v>0</v>
      </c>
    </row>
    <row r="342" spans="1:6" ht="23.25" customHeight="1" x14ac:dyDescent="0.2">
      <c r="A342" s="39"/>
      <c r="B342" s="36" t="str">
        <f>'(more) Simpl. Textures PLYWOOD'!D347</f>
        <v>SIMPL-9F-C</v>
      </c>
      <c r="C342" s="692">
        <f>'(more) Simpl. Textures PLYWOOD'!I347</f>
        <v>2</v>
      </c>
      <c r="D342" s="418" t="str">
        <f>IF('(more) Simpl. Textures PLYWOOD'!M347=0,"",'(more) Simpl. Textures PLYWOOD'!M347)</f>
        <v>not 
available</v>
      </c>
      <c r="E342" s="418" t="str">
        <f>IF('(more) Simpl. Textures PLYWOOD'!N347=0,"",'(more) Simpl. Textures PLYWOOD'!N347)</f>
        <v/>
      </c>
      <c r="F342" s="48">
        <f>'PROD. LIST (more)Simpl tex'!F344</f>
        <v>0</v>
      </c>
    </row>
    <row r="343" spans="1:6" ht="23.25" customHeight="1" x14ac:dyDescent="0.2">
      <c r="A343" s="39"/>
      <c r="B343" s="36" t="str">
        <f>'(more) Simpl. Textures PLYWOOD'!D348</f>
        <v>SIMPL-9F-N-T</v>
      </c>
      <c r="C343" s="692">
        <f>'(more) Simpl. Textures PLYWOOD'!I348</f>
        <v>2</v>
      </c>
      <c r="D343" s="418" t="str">
        <f>IF('(more) Simpl. Textures PLYWOOD'!M348=0,"",'(more) Simpl. Textures PLYWOOD'!M348)</f>
        <v/>
      </c>
      <c r="E343" s="418" t="str">
        <f>IF('(more) Simpl. Textures PLYWOOD'!N348=0,"",'(more) Simpl. Textures PLYWOOD'!N348)</f>
        <v>not 
available</v>
      </c>
      <c r="F343" s="48">
        <f>'PROD. LIST (more)Simpl tex'!F345</f>
        <v>0</v>
      </c>
    </row>
    <row r="344" spans="1:6" ht="23.25" customHeight="1" x14ac:dyDescent="0.2">
      <c r="A344" s="39"/>
      <c r="B344" s="36" t="str">
        <f>'(more) Simpl. Textures PLYWOOD'!D349</f>
        <v>SIMPL-9F-N-NT</v>
      </c>
      <c r="C344" s="692">
        <f>'(more) Simpl. Textures PLYWOOD'!I349</f>
        <v>2</v>
      </c>
      <c r="D344" s="418" t="str">
        <f>IF('(more) Simpl. Textures PLYWOOD'!M349=0,"",'(more) Simpl. Textures PLYWOOD'!M349)</f>
        <v/>
      </c>
      <c r="E344" s="418" t="str">
        <f>IF('(more) Simpl. Textures PLYWOOD'!N349=0,"",'(more) Simpl. Textures PLYWOOD'!N349)</f>
        <v>not 
available</v>
      </c>
      <c r="F344" s="48">
        <f>'PROD. LIST (more)Simpl tex'!F346</f>
        <v>0</v>
      </c>
    </row>
    <row r="345" spans="1:6" ht="23.25" customHeight="1" x14ac:dyDescent="0.2">
      <c r="A345" s="39"/>
      <c r="B345" s="36" t="str">
        <f>'(more) Simpl. Textures PLYWOOD'!D350</f>
        <v>SIMPL-9G-C</v>
      </c>
      <c r="C345" s="692">
        <f>'(more) Simpl. Textures PLYWOOD'!I350</f>
        <v>2</v>
      </c>
      <c r="D345" s="418" t="str">
        <f>IF('(more) Simpl. Textures PLYWOOD'!M350=0,"",'(more) Simpl. Textures PLYWOOD'!M350)</f>
        <v>not 
available</v>
      </c>
      <c r="E345" s="418" t="str">
        <f>IF('(more) Simpl. Textures PLYWOOD'!N350=0,"",'(more) Simpl. Textures PLYWOOD'!N350)</f>
        <v/>
      </c>
      <c r="F345" s="48">
        <f>'PROD. LIST (more)Simpl tex'!F347</f>
        <v>0</v>
      </c>
    </row>
    <row r="346" spans="1:6" ht="23.25" customHeight="1" x14ac:dyDescent="0.2">
      <c r="A346" s="39"/>
      <c r="B346" s="36" t="str">
        <f>'(more) Simpl. Textures PLYWOOD'!D351</f>
        <v>SIMPL-9G-N-T</v>
      </c>
      <c r="C346" s="692">
        <f>'(more) Simpl. Textures PLYWOOD'!I351</f>
        <v>2</v>
      </c>
      <c r="D346" s="418" t="str">
        <f>IF('(more) Simpl. Textures PLYWOOD'!M351=0,"",'(more) Simpl. Textures PLYWOOD'!M351)</f>
        <v/>
      </c>
      <c r="E346" s="418" t="str">
        <f>IF('(more) Simpl. Textures PLYWOOD'!N351=0,"",'(more) Simpl. Textures PLYWOOD'!N351)</f>
        <v>not 
available</v>
      </c>
      <c r="F346" s="48">
        <f>'PROD. LIST (more)Simpl tex'!F348</f>
        <v>0</v>
      </c>
    </row>
    <row r="347" spans="1:6" ht="23.25" customHeight="1" x14ac:dyDescent="0.2">
      <c r="A347" s="39"/>
      <c r="B347" s="36" t="str">
        <f>'(more) Simpl. Textures PLYWOOD'!D352</f>
        <v>SIMPL-9G-N-NT</v>
      </c>
      <c r="C347" s="692">
        <f>'(more) Simpl. Textures PLYWOOD'!I352</f>
        <v>2</v>
      </c>
      <c r="D347" s="418" t="str">
        <f>IF('(more) Simpl. Textures PLYWOOD'!M352=0,"",'(more) Simpl. Textures PLYWOOD'!M352)</f>
        <v/>
      </c>
      <c r="E347" s="418" t="str">
        <f>IF('(more) Simpl. Textures PLYWOOD'!N352=0,"",'(more) Simpl. Textures PLYWOOD'!N352)</f>
        <v>not 
available</v>
      </c>
      <c r="F347" s="48">
        <f>'PROD. LIST (more)Simpl tex'!F349</f>
        <v>0</v>
      </c>
    </row>
    <row r="348" spans="1:6" ht="23.25" customHeight="1" x14ac:dyDescent="0.2">
      <c r="A348" s="39"/>
      <c r="B348" s="36" t="str">
        <f>'(more) Simpl. Textures PLYWOOD'!D353</f>
        <v>SIMPL-9H-C</v>
      </c>
      <c r="C348" s="692">
        <f>'(more) Simpl. Textures PLYWOOD'!I353</f>
        <v>4</v>
      </c>
      <c r="D348" s="418" t="str">
        <f>IF('(more) Simpl. Textures PLYWOOD'!M353=0,"",'(more) Simpl. Textures PLYWOOD'!M353)</f>
        <v>not 
available</v>
      </c>
      <c r="E348" s="418" t="str">
        <f>IF('(more) Simpl. Textures PLYWOOD'!N353=0,"",'(more) Simpl. Textures PLYWOOD'!N353)</f>
        <v/>
      </c>
      <c r="F348" s="48">
        <f>'PROD. LIST (more)Simpl tex'!F350</f>
        <v>0</v>
      </c>
    </row>
    <row r="349" spans="1:6" ht="23.25" customHeight="1" x14ac:dyDescent="0.2">
      <c r="A349" s="39"/>
      <c r="B349" s="36" t="str">
        <f>'(more) Simpl. Textures PLYWOOD'!D354</f>
        <v>SIMPL-9H-N-T</v>
      </c>
      <c r="C349" s="692">
        <f>'(more) Simpl. Textures PLYWOOD'!I354</f>
        <v>4</v>
      </c>
      <c r="D349" s="418" t="str">
        <f>IF('(more) Simpl. Textures PLYWOOD'!M354=0,"",'(more) Simpl. Textures PLYWOOD'!M354)</f>
        <v/>
      </c>
      <c r="E349" s="418" t="str">
        <f>IF('(more) Simpl. Textures PLYWOOD'!N354=0,"",'(more) Simpl. Textures PLYWOOD'!N354)</f>
        <v>not 
available</v>
      </c>
      <c r="F349" s="48">
        <f>'PROD. LIST (more)Simpl tex'!F351</f>
        <v>0</v>
      </c>
    </row>
    <row r="350" spans="1:6" ht="23.25" customHeight="1" x14ac:dyDescent="0.2">
      <c r="A350" s="39"/>
      <c r="B350" s="36" t="str">
        <f>'(more) Simpl. Textures PLYWOOD'!D355</f>
        <v>SIMPL-9H-N-NT</v>
      </c>
      <c r="C350" s="692">
        <f>'(more) Simpl. Textures PLYWOOD'!I355</f>
        <v>4</v>
      </c>
      <c r="D350" s="418" t="str">
        <f>IF('(more) Simpl. Textures PLYWOOD'!M355=0,"",'(more) Simpl. Textures PLYWOOD'!M355)</f>
        <v/>
      </c>
      <c r="E350" s="418" t="str">
        <f>IF('(more) Simpl. Textures PLYWOOD'!N355=0,"",'(more) Simpl. Textures PLYWOOD'!N355)</f>
        <v>not 
available</v>
      </c>
      <c r="F350" s="48">
        <f>'PROD. LIST (more)Simpl tex'!F352</f>
        <v>0</v>
      </c>
    </row>
    <row r="351" spans="1:6" ht="23.25" customHeight="1" x14ac:dyDescent="0.2">
      <c r="A351" s="39"/>
      <c r="B351" s="36" t="str">
        <f>'(more) Simpl. Textures PLYWOOD'!D356</f>
        <v>SIMPL-9I-C</v>
      </c>
      <c r="C351" s="692">
        <f>'(more) Simpl. Textures PLYWOOD'!I356</f>
        <v>3</v>
      </c>
      <c r="D351" s="418" t="str">
        <f>IF('(more) Simpl. Textures PLYWOOD'!M356=0,"",'(more) Simpl. Textures PLYWOOD'!M356)</f>
        <v>not 
available</v>
      </c>
      <c r="E351" s="418" t="str">
        <f>IF('(more) Simpl. Textures PLYWOOD'!N356=0,"",'(more) Simpl. Textures PLYWOOD'!N356)</f>
        <v/>
      </c>
      <c r="F351" s="48">
        <f>'PROD. LIST (more)Simpl tex'!F353</f>
        <v>0</v>
      </c>
    </row>
    <row r="352" spans="1:6" ht="23.25" customHeight="1" x14ac:dyDescent="0.2">
      <c r="A352" s="39"/>
      <c r="B352" s="36" t="str">
        <f>'(more) Simpl. Textures PLYWOOD'!D357</f>
        <v>SIMPL-9I-N-T</v>
      </c>
      <c r="C352" s="692">
        <f>'(more) Simpl. Textures PLYWOOD'!I357</f>
        <v>3</v>
      </c>
      <c r="D352" s="418" t="str">
        <f>IF('(more) Simpl. Textures PLYWOOD'!M357=0,"",'(more) Simpl. Textures PLYWOOD'!M357)</f>
        <v/>
      </c>
      <c r="E352" s="418" t="str">
        <f>IF('(more) Simpl. Textures PLYWOOD'!N357=0,"",'(more) Simpl. Textures PLYWOOD'!N357)</f>
        <v>not 
available</v>
      </c>
      <c r="F352" s="48">
        <f>'PROD. LIST (more)Simpl tex'!F354</f>
        <v>0</v>
      </c>
    </row>
    <row r="353" spans="1:6" ht="23.25" customHeight="1" x14ac:dyDescent="0.2">
      <c r="A353" s="39"/>
      <c r="B353" s="36" t="str">
        <f>'(more) Simpl. Textures PLYWOOD'!D358</f>
        <v>SIMPL-9I-N-NT</v>
      </c>
      <c r="C353" s="692">
        <f>'(more) Simpl. Textures PLYWOOD'!I358</f>
        <v>3</v>
      </c>
      <c r="D353" s="418" t="str">
        <f>IF('(more) Simpl. Textures PLYWOOD'!M358=0,"",'(more) Simpl. Textures PLYWOOD'!M358)</f>
        <v/>
      </c>
      <c r="E353" s="418" t="str">
        <f>IF('(more) Simpl. Textures PLYWOOD'!N358=0,"",'(more) Simpl. Textures PLYWOOD'!N358)</f>
        <v>not 
available</v>
      </c>
      <c r="F353" s="48">
        <f>'PROD. LIST (more)Simpl tex'!F355</f>
        <v>0</v>
      </c>
    </row>
    <row r="354" spans="1:6" ht="23.25" customHeight="1" x14ac:dyDescent="0.2">
      <c r="A354" s="39"/>
      <c r="B354" s="36" t="str">
        <f>'(more) Simpl. Textures PLYWOOD'!D359</f>
        <v>SIMPL-9J-C</v>
      </c>
      <c r="C354" s="692">
        <f>'(more) Simpl. Textures PLYWOOD'!I359</f>
        <v>3</v>
      </c>
      <c r="D354" s="418" t="str">
        <f>IF('(more) Simpl. Textures PLYWOOD'!M359=0,"",'(more) Simpl. Textures PLYWOOD'!M359)</f>
        <v>not 
available</v>
      </c>
      <c r="E354" s="418" t="str">
        <f>IF('(more) Simpl. Textures PLYWOOD'!N359=0,"",'(more) Simpl. Textures PLYWOOD'!N359)</f>
        <v/>
      </c>
      <c r="F354" s="48">
        <f>'PROD. LIST (more)Simpl tex'!F356</f>
        <v>0</v>
      </c>
    </row>
    <row r="355" spans="1:6" ht="23.25" customHeight="1" x14ac:dyDescent="0.2">
      <c r="A355" s="39"/>
      <c r="B355" s="36" t="str">
        <f>'(more) Simpl. Textures PLYWOOD'!D360</f>
        <v>SIMPL-9J-N-T</v>
      </c>
      <c r="C355" s="692">
        <f>'(more) Simpl. Textures PLYWOOD'!I360</f>
        <v>3</v>
      </c>
      <c r="D355" s="418" t="str">
        <f>IF('(more) Simpl. Textures PLYWOOD'!M360=0,"",'(more) Simpl. Textures PLYWOOD'!M360)</f>
        <v/>
      </c>
      <c r="E355" s="418" t="str">
        <f>IF('(more) Simpl. Textures PLYWOOD'!N360=0,"",'(more) Simpl. Textures PLYWOOD'!N360)</f>
        <v>not 
available</v>
      </c>
      <c r="F355" s="48">
        <f>'PROD. LIST (more)Simpl tex'!F357</f>
        <v>0</v>
      </c>
    </row>
    <row r="356" spans="1:6" ht="23.25" customHeight="1" x14ac:dyDescent="0.2">
      <c r="A356" s="39"/>
      <c r="B356" s="36" t="str">
        <f>'(more) Simpl. Textures PLYWOOD'!D361</f>
        <v>SIMPL-9J-N-NT</v>
      </c>
      <c r="C356" s="692">
        <f>'(more) Simpl. Textures PLYWOOD'!I361</f>
        <v>3</v>
      </c>
      <c r="D356" s="418" t="str">
        <f>IF('(more) Simpl. Textures PLYWOOD'!M361=0,"",'(more) Simpl. Textures PLYWOOD'!M361)</f>
        <v/>
      </c>
      <c r="E356" s="418" t="str">
        <f>IF('(more) Simpl. Textures PLYWOOD'!N361=0,"",'(more) Simpl. Textures PLYWOOD'!N361)</f>
        <v>not 
available</v>
      </c>
      <c r="F356" s="48">
        <f>'PROD. LIST (more)Simpl tex'!F358</f>
        <v>0</v>
      </c>
    </row>
    <row r="357" spans="1:6" ht="23.25" customHeight="1" x14ac:dyDescent="0.2">
      <c r="A357" s="39"/>
      <c r="B357" s="36" t="str">
        <f>'(more) Simpl. Textures PLYWOOD'!D362</f>
        <v>SIMPL-9K-C</v>
      </c>
      <c r="C357" s="692">
        <f>'(more) Simpl. Textures PLYWOOD'!I362</f>
        <v>3</v>
      </c>
      <c r="D357" s="418" t="str">
        <f>IF('(more) Simpl. Textures PLYWOOD'!M362=0,"",'(more) Simpl. Textures PLYWOOD'!M362)</f>
        <v>not 
available</v>
      </c>
      <c r="E357" s="418" t="str">
        <f>IF('(more) Simpl. Textures PLYWOOD'!N362=0,"",'(more) Simpl. Textures PLYWOOD'!N362)</f>
        <v/>
      </c>
      <c r="F357" s="48">
        <f>'PROD. LIST (more)Simpl tex'!F359</f>
        <v>0</v>
      </c>
    </row>
    <row r="358" spans="1:6" ht="23.25" customHeight="1" x14ac:dyDescent="0.2">
      <c r="A358" s="39"/>
      <c r="B358" s="36" t="str">
        <f>'(more) Simpl. Textures PLYWOOD'!D363</f>
        <v>SIMPL-9K-N-T</v>
      </c>
      <c r="C358" s="692">
        <f>'(more) Simpl. Textures PLYWOOD'!I363</f>
        <v>3</v>
      </c>
      <c r="D358" s="418" t="str">
        <f>IF('(more) Simpl. Textures PLYWOOD'!M363=0,"",'(more) Simpl. Textures PLYWOOD'!M363)</f>
        <v/>
      </c>
      <c r="E358" s="418" t="str">
        <f>IF('(more) Simpl. Textures PLYWOOD'!N363=0,"",'(more) Simpl. Textures PLYWOOD'!N363)</f>
        <v>not 
available</v>
      </c>
      <c r="F358" s="48">
        <f>'PROD. LIST (more)Simpl tex'!F360</f>
        <v>0</v>
      </c>
    </row>
    <row r="359" spans="1:6" ht="23.25" customHeight="1" x14ac:dyDescent="0.2">
      <c r="A359" s="39"/>
      <c r="B359" s="36" t="str">
        <f>'(more) Simpl. Textures PLYWOOD'!D364</f>
        <v>SIMPL-9K-N-NT</v>
      </c>
      <c r="C359" s="692">
        <f>'(more) Simpl. Textures PLYWOOD'!I364</f>
        <v>3</v>
      </c>
      <c r="D359" s="418" t="str">
        <f>IF('(more) Simpl. Textures PLYWOOD'!M364=0,"",'(more) Simpl. Textures PLYWOOD'!M364)</f>
        <v/>
      </c>
      <c r="E359" s="418" t="str">
        <f>IF('(more) Simpl. Textures PLYWOOD'!N364=0,"",'(more) Simpl. Textures PLYWOOD'!N364)</f>
        <v>not 
available</v>
      </c>
      <c r="F359" s="48">
        <f>'PROD. LIST (more)Simpl tex'!F361</f>
        <v>0</v>
      </c>
    </row>
    <row r="360" spans="1:6" ht="23.25" customHeight="1" x14ac:dyDescent="0.2">
      <c r="A360" s="39"/>
      <c r="B360" s="36" t="str">
        <f>'(more) Simpl. Textures PLYWOOD'!D365</f>
        <v>SIMPL-9L-C</v>
      </c>
      <c r="C360" s="692">
        <f>'(more) Simpl. Textures PLYWOOD'!I365</f>
        <v>2</v>
      </c>
      <c r="D360" s="418" t="str">
        <f>IF('(more) Simpl. Textures PLYWOOD'!M365=0,"",'(more) Simpl. Textures PLYWOOD'!M365)</f>
        <v>not 
available</v>
      </c>
      <c r="E360" s="418" t="str">
        <f>IF('(more) Simpl. Textures PLYWOOD'!N365=0,"",'(more) Simpl. Textures PLYWOOD'!N365)</f>
        <v/>
      </c>
      <c r="F360" s="48">
        <f>'PROD. LIST (more)Simpl tex'!F362</f>
        <v>0</v>
      </c>
    </row>
    <row r="361" spans="1:6" ht="23.25" customHeight="1" x14ac:dyDescent="0.2">
      <c r="A361" s="39"/>
      <c r="B361" s="36" t="str">
        <f>'(more) Simpl. Textures PLYWOOD'!D366</f>
        <v>SIMPL-9L-N-T</v>
      </c>
      <c r="C361" s="692">
        <f>'(more) Simpl. Textures PLYWOOD'!I366</f>
        <v>2</v>
      </c>
      <c r="D361" s="418" t="str">
        <f>IF('(more) Simpl. Textures PLYWOOD'!M366=0,"",'(more) Simpl. Textures PLYWOOD'!M366)</f>
        <v/>
      </c>
      <c r="E361" s="418" t="str">
        <f>IF('(more) Simpl. Textures PLYWOOD'!N366=0,"",'(more) Simpl. Textures PLYWOOD'!N366)</f>
        <v>not 
available</v>
      </c>
      <c r="F361" s="48">
        <f>'PROD. LIST (more)Simpl tex'!F363</f>
        <v>0</v>
      </c>
    </row>
    <row r="362" spans="1:6" ht="23.25" customHeight="1" x14ac:dyDescent="0.2">
      <c r="A362" s="39"/>
      <c r="B362" s="36" t="str">
        <f>'(more) Simpl. Textures PLYWOOD'!D367</f>
        <v>SIMPL-9L-N-NT</v>
      </c>
      <c r="C362" s="692">
        <f>'(more) Simpl. Textures PLYWOOD'!I367</f>
        <v>2</v>
      </c>
      <c r="D362" s="418" t="str">
        <f>IF('(more) Simpl. Textures PLYWOOD'!M367=0,"",'(more) Simpl. Textures PLYWOOD'!M367)</f>
        <v/>
      </c>
      <c r="E362" s="418" t="str">
        <f>IF('(more) Simpl. Textures PLYWOOD'!N367=0,"",'(more) Simpl. Textures PLYWOOD'!N367)</f>
        <v>not 
available</v>
      </c>
      <c r="F362" s="48">
        <f>'PROD. LIST (more)Simpl tex'!F364</f>
        <v>0</v>
      </c>
    </row>
    <row r="363" spans="1:6" ht="23.25" customHeight="1" x14ac:dyDescent="0.2">
      <c r="A363" s="39"/>
      <c r="B363" s="36" t="str">
        <f>'(more) Simpl. Textures PLYWOOD'!D368</f>
        <v>SIMPL-9M-C</v>
      </c>
      <c r="C363" s="692">
        <f>'(more) Simpl. Textures PLYWOOD'!I368</f>
        <v>2</v>
      </c>
      <c r="D363" s="418" t="str">
        <f>IF('(more) Simpl. Textures PLYWOOD'!M368=0,"",'(more) Simpl. Textures PLYWOOD'!M368)</f>
        <v>not 
available</v>
      </c>
      <c r="E363" s="418" t="str">
        <f>IF('(more) Simpl. Textures PLYWOOD'!N368=0,"",'(more) Simpl. Textures PLYWOOD'!N368)</f>
        <v/>
      </c>
      <c r="F363" s="48">
        <f>'PROD. LIST (more)Simpl tex'!F365</f>
        <v>0</v>
      </c>
    </row>
    <row r="364" spans="1:6" ht="23.25" customHeight="1" x14ac:dyDescent="0.2">
      <c r="A364" s="39"/>
      <c r="B364" s="36" t="str">
        <f>'(more) Simpl. Textures PLYWOOD'!D369</f>
        <v>SIMPL-9M-N-T</v>
      </c>
      <c r="C364" s="692">
        <f>'(more) Simpl. Textures PLYWOOD'!I369</f>
        <v>2</v>
      </c>
      <c r="D364" s="418" t="str">
        <f>IF('(more) Simpl. Textures PLYWOOD'!M369=0,"",'(more) Simpl. Textures PLYWOOD'!M369)</f>
        <v/>
      </c>
      <c r="E364" s="418" t="str">
        <f>IF('(more) Simpl. Textures PLYWOOD'!N369=0,"",'(more) Simpl. Textures PLYWOOD'!N369)</f>
        <v>not 
available</v>
      </c>
      <c r="F364" s="48">
        <f>'PROD. LIST (more)Simpl tex'!F366</f>
        <v>0</v>
      </c>
    </row>
    <row r="365" spans="1:6" ht="23.25" customHeight="1" x14ac:dyDescent="0.2">
      <c r="A365" s="39"/>
      <c r="B365" s="36" t="str">
        <f>'(more) Simpl. Textures PLYWOOD'!D370</f>
        <v>SIMPL-9M-N-NT</v>
      </c>
      <c r="C365" s="692">
        <f>'(more) Simpl. Textures PLYWOOD'!I370</f>
        <v>2</v>
      </c>
      <c r="D365" s="418" t="str">
        <f>IF('(more) Simpl. Textures PLYWOOD'!M370=0,"",'(more) Simpl. Textures PLYWOOD'!M370)</f>
        <v/>
      </c>
      <c r="E365" s="418" t="str">
        <f>IF('(more) Simpl. Textures PLYWOOD'!N370=0,"",'(more) Simpl. Textures PLYWOOD'!N370)</f>
        <v>not 
available</v>
      </c>
      <c r="F365" s="48">
        <f>'PROD. LIST (more)Simpl tex'!F367</f>
        <v>0</v>
      </c>
    </row>
    <row r="366" spans="1:6" ht="23.25" customHeight="1" x14ac:dyDescent="0.2">
      <c r="A366" s="39"/>
      <c r="B366" s="36" t="str">
        <f>'(more) Simpl. Textures PLYWOOD'!D371</f>
        <v>SIMPL-9N-C</v>
      </c>
      <c r="C366" s="692">
        <f>'(more) Simpl. Textures PLYWOOD'!I371</f>
        <v>1</v>
      </c>
      <c r="D366" s="418" t="str">
        <f>IF('(more) Simpl. Textures PLYWOOD'!M371=0,"",'(more) Simpl. Textures PLYWOOD'!M371)</f>
        <v>not 
available</v>
      </c>
      <c r="E366" s="418" t="str">
        <f>IF('(more) Simpl. Textures PLYWOOD'!N371=0,"",'(more) Simpl. Textures PLYWOOD'!N371)</f>
        <v/>
      </c>
      <c r="F366" s="48">
        <f>'PROD. LIST (more)Simpl tex'!F368</f>
        <v>0</v>
      </c>
    </row>
    <row r="367" spans="1:6" ht="23.25" customHeight="1" x14ac:dyDescent="0.2">
      <c r="A367" s="39"/>
      <c r="B367" s="36" t="str">
        <f>'(more) Simpl. Textures PLYWOOD'!D372</f>
        <v>SIMPL-9N-N-T</v>
      </c>
      <c r="C367" s="692">
        <f>'(more) Simpl. Textures PLYWOOD'!I372</f>
        <v>1</v>
      </c>
      <c r="D367" s="418" t="str">
        <f>IF('(more) Simpl. Textures PLYWOOD'!M372=0,"",'(more) Simpl. Textures PLYWOOD'!M372)</f>
        <v/>
      </c>
      <c r="E367" s="418" t="str">
        <f>IF('(more) Simpl. Textures PLYWOOD'!N372=0,"",'(more) Simpl. Textures PLYWOOD'!N372)</f>
        <v>not 
available</v>
      </c>
      <c r="F367" s="48">
        <f>'PROD. LIST (more)Simpl tex'!F369</f>
        <v>0</v>
      </c>
    </row>
    <row r="368" spans="1:6" ht="23.25" customHeight="1" x14ac:dyDescent="0.2">
      <c r="A368" s="39"/>
      <c r="B368" s="36" t="str">
        <f>'(more) Simpl. Textures PLYWOOD'!D373</f>
        <v>SIMPL-9N-N-NT</v>
      </c>
      <c r="C368" s="692">
        <f>'(more) Simpl. Textures PLYWOOD'!I373</f>
        <v>1</v>
      </c>
      <c r="D368" s="418" t="str">
        <f>IF('(more) Simpl. Textures PLYWOOD'!M373=0,"",'(more) Simpl. Textures PLYWOOD'!M373)</f>
        <v/>
      </c>
      <c r="E368" s="418" t="str">
        <f>IF('(more) Simpl. Textures PLYWOOD'!N373=0,"",'(more) Simpl. Textures PLYWOOD'!N373)</f>
        <v>not 
available</v>
      </c>
      <c r="F368" s="48">
        <f>'PROD. LIST (more)Simpl tex'!F370</f>
        <v>0</v>
      </c>
    </row>
    <row r="369" spans="1:6" ht="23.25" customHeight="1" x14ac:dyDescent="0.2">
      <c r="A369" s="39"/>
      <c r="B369" s="36" t="str">
        <f>'(more) Simpl. Textures PLYWOOD'!D374</f>
        <v>SIMPL-9O-C</v>
      </c>
      <c r="C369" s="692">
        <f>'(more) Simpl. Textures PLYWOOD'!I374</f>
        <v>4</v>
      </c>
      <c r="D369" s="418" t="str">
        <f>IF('(more) Simpl. Textures PLYWOOD'!M374=0,"",'(more) Simpl. Textures PLYWOOD'!M374)</f>
        <v>not 
available</v>
      </c>
      <c r="E369" s="418" t="str">
        <f>IF('(more) Simpl. Textures PLYWOOD'!N374=0,"",'(more) Simpl. Textures PLYWOOD'!N374)</f>
        <v/>
      </c>
      <c r="F369" s="48">
        <f>'PROD. LIST (more)Simpl tex'!F371</f>
        <v>0</v>
      </c>
    </row>
    <row r="370" spans="1:6" ht="23.25" customHeight="1" x14ac:dyDescent="0.2">
      <c r="A370" s="39"/>
      <c r="B370" s="36" t="str">
        <f>'(more) Simpl. Textures PLYWOOD'!D375</f>
        <v>SIMPL-9O-N-T</v>
      </c>
      <c r="C370" s="692">
        <f>'(more) Simpl. Textures PLYWOOD'!I375</f>
        <v>4</v>
      </c>
      <c r="D370" s="418" t="str">
        <f>IF('(more) Simpl. Textures PLYWOOD'!M375=0,"",'(more) Simpl. Textures PLYWOOD'!M375)</f>
        <v/>
      </c>
      <c r="E370" s="418" t="str">
        <f>IF('(more) Simpl. Textures PLYWOOD'!N375=0,"",'(more) Simpl. Textures PLYWOOD'!N375)</f>
        <v>not 
available</v>
      </c>
      <c r="F370" s="48">
        <f>'PROD. LIST (more)Simpl tex'!F372</f>
        <v>0</v>
      </c>
    </row>
    <row r="371" spans="1:6" ht="23.25" customHeight="1" x14ac:dyDescent="0.2">
      <c r="A371" s="39"/>
      <c r="B371" s="36" t="str">
        <f>'(more) Simpl. Textures PLYWOOD'!D376</f>
        <v>SIMPL-9O-N-NT</v>
      </c>
      <c r="C371" s="692">
        <f>'(more) Simpl. Textures PLYWOOD'!I376</f>
        <v>4</v>
      </c>
      <c r="D371" s="418" t="str">
        <f>IF('(more) Simpl. Textures PLYWOOD'!M376=0,"",'(more) Simpl. Textures PLYWOOD'!M376)</f>
        <v/>
      </c>
      <c r="E371" s="418" t="str">
        <f>IF('(more) Simpl. Textures PLYWOOD'!N376=0,"",'(more) Simpl. Textures PLYWOOD'!N376)</f>
        <v>not 
available</v>
      </c>
      <c r="F371" s="48">
        <f>'PROD. LIST (more)Simpl tex'!F373</f>
        <v>0</v>
      </c>
    </row>
    <row r="372" spans="1:6" ht="23.25" customHeight="1" x14ac:dyDescent="0.2">
      <c r="A372" s="39"/>
      <c r="B372" s="36" t="str">
        <f>'(more) Simpl. Textures PLYWOOD'!D377</f>
        <v>10 - HUGE-IES</v>
      </c>
      <c r="C372" s="692">
        <f>'(more) Simpl. Textures PLYWOOD'!I377</f>
        <v>0</v>
      </c>
      <c r="D372" s="418" t="str">
        <f>IF('(more) Simpl. Textures PLYWOOD'!M377=0,"",'(more) Simpl. Textures PLYWOOD'!M377)</f>
        <v/>
      </c>
      <c r="E372" s="418" t="str">
        <f>IF('(more) Simpl. Textures PLYWOOD'!N377=0,"",'(more) Simpl. Textures PLYWOOD'!N377)</f>
        <v/>
      </c>
      <c r="F372" s="48">
        <f>'PROD. LIST (more)Simpl tex'!F374</f>
        <v>0</v>
      </c>
    </row>
    <row r="373" spans="1:6" ht="23.25" customHeight="1" x14ac:dyDescent="0.2">
      <c r="A373" s="39"/>
      <c r="B373" s="36" t="str">
        <f>'(more) Simpl. Textures PLYWOOD'!D378</f>
        <v>SIMPL-10A-C</v>
      </c>
      <c r="C373" s="692">
        <f>'(more) Simpl. Textures PLYWOOD'!I378</f>
        <v>1</v>
      </c>
      <c r="D373" s="418" t="str">
        <f>IF('(more) Simpl. Textures PLYWOOD'!M378=0,"",'(more) Simpl. Textures PLYWOOD'!M378)</f>
        <v>not 
available</v>
      </c>
      <c r="E373" s="418" t="str">
        <f>IF('(more) Simpl. Textures PLYWOOD'!N378=0,"",'(more) Simpl. Textures PLYWOOD'!N378)</f>
        <v/>
      </c>
      <c r="F373" s="48">
        <f>'PROD. LIST (more)Simpl tex'!F375</f>
        <v>0</v>
      </c>
    </row>
    <row r="374" spans="1:6" ht="23.25" customHeight="1" x14ac:dyDescent="0.2">
      <c r="A374" s="39"/>
      <c r="B374" s="36" t="str">
        <f>'(more) Simpl. Textures PLYWOOD'!D379</f>
        <v>SIMPL-10A-N-T</v>
      </c>
      <c r="C374" s="692">
        <f>'(more) Simpl. Textures PLYWOOD'!I379</f>
        <v>1</v>
      </c>
      <c r="D374" s="418" t="str">
        <f>IF('(more) Simpl. Textures PLYWOOD'!M379=0,"",'(more) Simpl. Textures PLYWOOD'!M379)</f>
        <v/>
      </c>
      <c r="E374" s="418" t="str">
        <f>IF('(more) Simpl. Textures PLYWOOD'!N379=0,"",'(more) Simpl. Textures PLYWOOD'!N379)</f>
        <v>not 
available</v>
      </c>
      <c r="F374" s="48">
        <f>'PROD. LIST (more)Simpl tex'!F376</f>
        <v>0</v>
      </c>
    </row>
    <row r="375" spans="1:6" ht="23.25" customHeight="1" x14ac:dyDescent="0.2">
      <c r="A375" s="39"/>
      <c r="B375" s="36" t="str">
        <f>'(more) Simpl. Textures PLYWOOD'!D380</f>
        <v>SIMPL-10A-N-NT</v>
      </c>
      <c r="C375" s="692">
        <f>'(more) Simpl. Textures PLYWOOD'!I380</f>
        <v>1</v>
      </c>
      <c r="D375" s="418" t="str">
        <f>IF('(more) Simpl. Textures PLYWOOD'!M380=0,"",'(more) Simpl. Textures PLYWOOD'!M380)</f>
        <v/>
      </c>
      <c r="E375" s="418" t="str">
        <f>IF('(more) Simpl. Textures PLYWOOD'!N380=0,"",'(more) Simpl. Textures PLYWOOD'!N380)</f>
        <v>not 
available</v>
      </c>
      <c r="F375" s="48">
        <f>'PROD. LIST (more)Simpl tex'!F377</f>
        <v>0</v>
      </c>
    </row>
    <row r="376" spans="1:6" ht="23.25" customHeight="1" x14ac:dyDescent="0.2">
      <c r="A376" s="39"/>
      <c r="B376" s="36" t="str">
        <f>'(more) Simpl. Textures PLYWOOD'!D381</f>
        <v>SIMPL-10B-C</v>
      </c>
      <c r="C376" s="692">
        <f>'(more) Simpl. Textures PLYWOOD'!I381</f>
        <v>1</v>
      </c>
      <c r="D376" s="418" t="str">
        <f>IF('(more) Simpl. Textures PLYWOOD'!M381=0,"",'(more) Simpl. Textures PLYWOOD'!M381)</f>
        <v>not 
available</v>
      </c>
      <c r="E376" s="418" t="str">
        <f>IF('(more) Simpl. Textures PLYWOOD'!N381=0,"",'(more) Simpl. Textures PLYWOOD'!N381)</f>
        <v/>
      </c>
      <c r="F376" s="48">
        <f>'PROD. LIST (more)Simpl tex'!F378</f>
        <v>0</v>
      </c>
    </row>
    <row r="377" spans="1:6" ht="23.25" customHeight="1" x14ac:dyDescent="0.2">
      <c r="A377" s="39"/>
      <c r="B377" s="36" t="str">
        <f>'(more) Simpl. Textures PLYWOOD'!D382</f>
        <v>SIMPL-10B-N-T</v>
      </c>
      <c r="C377" s="692">
        <f>'(more) Simpl. Textures PLYWOOD'!I382</f>
        <v>1</v>
      </c>
      <c r="D377" s="418" t="str">
        <f>IF('(more) Simpl. Textures PLYWOOD'!M382=0,"",'(more) Simpl. Textures PLYWOOD'!M382)</f>
        <v/>
      </c>
      <c r="E377" s="418" t="str">
        <f>IF('(more) Simpl. Textures PLYWOOD'!N382=0,"",'(more) Simpl. Textures PLYWOOD'!N382)</f>
        <v>not 
available</v>
      </c>
      <c r="F377" s="48">
        <f>'PROD. LIST (more)Simpl tex'!F379</f>
        <v>0</v>
      </c>
    </row>
    <row r="378" spans="1:6" ht="23.25" customHeight="1" x14ac:dyDescent="0.2">
      <c r="A378" s="39"/>
      <c r="B378" s="36" t="str">
        <f>'(more) Simpl. Textures PLYWOOD'!D383</f>
        <v>SIMPL-10B-N-NT</v>
      </c>
      <c r="C378" s="692">
        <f>'(more) Simpl. Textures PLYWOOD'!I383</f>
        <v>1</v>
      </c>
      <c r="D378" s="418" t="str">
        <f>IF('(more) Simpl. Textures PLYWOOD'!M383=0,"",'(more) Simpl. Textures PLYWOOD'!M383)</f>
        <v/>
      </c>
      <c r="E378" s="418" t="str">
        <f>IF('(more) Simpl. Textures PLYWOOD'!N383=0,"",'(more) Simpl. Textures PLYWOOD'!N383)</f>
        <v>not 
available</v>
      </c>
      <c r="F378" s="48">
        <f>'PROD. LIST (more)Simpl tex'!F380</f>
        <v>0</v>
      </c>
    </row>
    <row r="379" spans="1:6" ht="23.25" customHeight="1" x14ac:dyDescent="0.2">
      <c r="A379" s="39"/>
      <c r="B379" s="36" t="str">
        <f>'(more) Simpl. Textures PLYWOOD'!D384</f>
        <v>SIMPL-10C-C</v>
      </c>
      <c r="C379" s="692">
        <f>'(more) Simpl. Textures PLYWOOD'!I384</f>
        <v>1</v>
      </c>
      <c r="D379" s="418" t="str">
        <f>IF('(more) Simpl. Textures PLYWOOD'!M384=0,"",'(more) Simpl. Textures PLYWOOD'!M384)</f>
        <v>not 
available</v>
      </c>
      <c r="E379" s="418" t="str">
        <f>IF('(more) Simpl. Textures PLYWOOD'!N384=0,"",'(more) Simpl. Textures PLYWOOD'!N384)</f>
        <v/>
      </c>
      <c r="F379" s="48">
        <f>'PROD. LIST (more)Simpl tex'!F381</f>
        <v>0</v>
      </c>
    </row>
    <row r="380" spans="1:6" ht="23.25" customHeight="1" x14ac:dyDescent="0.2">
      <c r="A380" s="39"/>
      <c r="B380" s="36" t="str">
        <f>'(more) Simpl. Textures PLYWOOD'!D385</f>
        <v>SIMPL-10C-N-T</v>
      </c>
      <c r="C380" s="692">
        <f>'(more) Simpl. Textures PLYWOOD'!I385</f>
        <v>1</v>
      </c>
      <c r="D380" s="418" t="str">
        <f>IF('(more) Simpl. Textures PLYWOOD'!M385=0,"",'(more) Simpl. Textures PLYWOOD'!M385)</f>
        <v/>
      </c>
      <c r="E380" s="418" t="str">
        <f>IF('(more) Simpl. Textures PLYWOOD'!N385=0,"",'(more) Simpl. Textures PLYWOOD'!N385)</f>
        <v>not 
available</v>
      </c>
      <c r="F380" s="48">
        <f>'PROD. LIST (more)Simpl tex'!F382</f>
        <v>0</v>
      </c>
    </row>
    <row r="381" spans="1:6" ht="23.25" customHeight="1" x14ac:dyDescent="0.2">
      <c r="A381" s="39"/>
      <c r="B381" s="36" t="str">
        <f>'(more) Simpl. Textures PLYWOOD'!D386</f>
        <v>SIMPL-10C-N-NT</v>
      </c>
      <c r="C381" s="692">
        <f>'(more) Simpl. Textures PLYWOOD'!I386</f>
        <v>1</v>
      </c>
      <c r="D381" s="418" t="str">
        <f>IF('(more) Simpl. Textures PLYWOOD'!M386=0,"",'(more) Simpl. Textures PLYWOOD'!M386)</f>
        <v/>
      </c>
      <c r="E381" s="418" t="str">
        <f>IF('(more) Simpl. Textures PLYWOOD'!N386=0,"",'(more) Simpl. Textures PLYWOOD'!N386)</f>
        <v>not 
available</v>
      </c>
      <c r="F381" s="48">
        <f>'PROD. LIST (more)Simpl tex'!F383</f>
        <v>0</v>
      </c>
    </row>
    <row r="382" spans="1:6" ht="23.25" customHeight="1" x14ac:dyDescent="0.2">
      <c r="A382" s="39"/>
      <c r="B382" s="36" t="str">
        <f>'(more) Simpl. Textures PLYWOOD'!D387</f>
        <v>SIMPL-10D-C</v>
      </c>
      <c r="C382" s="692">
        <f>'(more) Simpl. Textures PLYWOOD'!I387</f>
        <v>1</v>
      </c>
      <c r="D382" s="418" t="str">
        <f>IF('(more) Simpl. Textures PLYWOOD'!M387=0,"",'(more) Simpl. Textures PLYWOOD'!M387)</f>
        <v>not 
available</v>
      </c>
      <c r="E382" s="418" t="str">
        <f>IF('(more) Simpl. Textures PLYWOOD'!N387=0,"",'(more) Simpl. Textures PLYWOOD'!N387)</f>
        <v/>
      </c>
      <c r="F382" s="48">
        <f>'PROD. LIST (more)Simpl tex'!F384</f>
        <v>0</v>
      </c>
    </row>
    <row r="383" spans="1:6" ht="23.25" customHeight="1" x14ac:dyDescent="0.2">
      <c r="A383" s="39"/>
      <c r="B383" s="36" t="str">
        <f>'(more) Simpl. Textures PLYWOOD'!D388</f>
        <v>SIMPL-10D-N-T</v>
      </c>
      <c r="C383" s="692">
        <f>'(more) Simpl. Textures PLYWOOD'!I388</f>
        <v>1</v>
      </c>
      <c r="D383" s="418" t="str">
        <f>IF('(more) Simpl. Textures PLYWOOD'!M388=0,"",'(more) Simpl. Textures PLYWOOD'!M388)</f>
        <v/>
      </c>
      <c r="E383" s="418" t="str">
        <f>IF('(more) Simpl. Textures PLYWOOD'!N388=0,"",'(more) Simpl. Textures PLYWOOD'!N388)</f>
        <v>not 
available</v>
      </c>
      <c r="F383" s="48">
        <f>'PROD. LIST (more)Simpl tex'!F385</f>
        <v>0</v>
      </c>
    </row>
    <row r="384" spans="1:6" ht="23.25" customHeight="1" x14ac:dyDescent="0.2">
      <c r="A384" s="39"/>
      <c r="B384" s="36" t="str">
        <f>'(more) Simpl. Textures PLYWOOD'!D389</f>
        <v>SIMPL-10D-N-NT</v>
      </c>
      <c r="C384" s="692">
        <f>'(more) Simpl. Textures PLYWOOD'!I389</f>
        <v>1</v>
      </c>
      <c r="D384" s="418" t="str">
        <f>IF('(more) Simpl. Textures PLYWOOD'!M389=0,"",'(more) Simpl. Textures PLYWOOD'!M389)</f>
        <v/>
      </c>
      <c r="E384" s="418" t="str">
        <f>IF('(more) Simpl. Textures PLYWOOD'!N389=0,"",'(more) Simpl. Textures PLYWOOD'!N389)</f>
        <v>not 
available</v>
      </c>
      <c r="F384" s="48">
        <f>'PROD. LIST (more)Simpl tex'!F386</f>
        <v>0</v>
      </c>
    </row>
    <row r="385" spans="1:6" ht="23.25" customHeight="1" x14ac:dyDescent="0.2">
      <c r="A385" s="39"/>
      <c r="B385" s="36" t="str">
        <f>'(more) Simpl. Textures PLYWOOD'!D390</f>
        <v>SIMPL-10E-C</v>
      </c>
      <c r="C385" s="692">
        <f>'(more) Simpl. Textures PLYWOOD'!I390</f>
        <v>1</v>
      </c>
      <c r="D385" s="418" t="str">
        <f>IF('(more) Simpl. Textures PLYWOOD'!M390=0,"",'(more) Simpl. Textures PLYWOOD'!M390)</f>
        <v>not 
available</v>
      </c>
      <c r="E385" s="418" t="str">
        <f>IF('(more) Simpl. Textures PLYWOOD'!N390=0,"",'(more) Simpl. Textures PLYWOOD'!N390)</f>
        <v/>
      </c>
      <c r="F385" s="48">
        <f>'PROD. LIST (more)Simpl tex'!F387</f>
        <v>0</v>
      </c>
    </row>
    <row r="386" spans="1:6" ht="23.25" customHeight="1" x14ac:dyDescent="0.2">
      <c r="A386" s="39"/>
      <c r="B386" s="36" t="str">
        <f>'(more) Simpl. Textures PLYWOOD'!D391</f>
        <v>SIMPL-10E-N-T</v>
      </c>
      <c r="C386" s="692">
        <f>'(more) Simpl. Textures PLYWOOD'!I391</f>
        <v>1</v>
      </c>
      <c r="D386" s="418" t="str">
        <f>IF('(more) Simpl. Textures PLYWOOD'!M391=0,"",'(more) Simpl. Textures PLYWOOD'!M391)</f>
        <v/>
      </c>
      <c r="E386" s="418" t="str">
        <f>IF('(more) Simpl. Textures PLYWOOD'!N391=0,"",'(more) Simpl. Textures PLYWOOD'!N391)</f>
        <v>not 
available</v>
      </c>
      <c r="F386" s="48">
        <f>'PROD. LIST (more)Simpl tex'!F388</f>
        <v>0</v>
      </c>
    </row>
    <row r="387" spans="1:6" ht="23.25" customHeight="1" x14ac:dyDescent="0.2">
      <c r="A387" s="39"/>
      <c r="B387" s="36" t="str">
        <f>'(more) Simpl. Textures PLYWOOD'!D392</f>
        <v>SIMPL-10E-N-NT</v>
      </c>
      <c r="C387" s="692">
        <f>'(more) Simpl. Textures PLYWOOD'!I392</f>
        <v>1</v>
      </c>
      <c r="D387" s="418" t="str">
        <f>IF('(more) Simpl. Textures PLYWOOD'!M392=0,"",'(more) Simpl. Textures PLYWOOD'!M392)</f>
        <v/>
      </c>
      <c r="E387" s="418" t="str">
        <f>IF('(more) Simpl. Textures PLYWOOD'!N392=0,"",'(more) Simpl. Textures PLYWOOD'!N392)</f>
        <v>not 
available</v>
      </c>
      <c r="F387" s="48">
        <f>'PROD. LIST (more)Simpl tex'!F389</f>
        <v>0</v>
      </c>
    </row>
    <row r="388" spans="1:6" ht="23.25" customHeight="1" x14ac:dyDescent="0.2">
      <c r="A388" s="39"/>
      <c r="B388" s="36" t="str">
        <f>'(more) Simpl. Textures PLYWOOD'!D393</f>
        <v>SIMPL-10F-C</v>
      </c>
      <c r="C388" s="692">
        <f>'(more) Simpl. Textures PLYWOOD'!I393</f>
        <v>3</v>
      </c>
      <c r="D388" s="418" t="str">
        <f>IF('(more) Simpl. Textures PLYWOOD'!M393=0,"",'(more) Simpl. Textures PLYWOOD'!M393)</f>
        <v>not 
available</v>
      </c>
      <c r="E388" s="418" t="str">
        <f>IF('(more) Simpl. Textures PLYWOOD'!N393=0,"",'(more) Simpl. Textures PLYWOOD'!N393)</f>
        <v/>
      </c>
      <c r="F388" s="48">
        <f>'PROD. LIST (more)Simpl tex'!F390</f>
        <v>0</v>
      </c>
    </row>
    <row r="389" spans="1:6" ht="23.25" customHeight="1" x14ac:dyDescent="0.2">
      <c r="A389" s="39"/>
      <c r="B389" s="36" t="str">
        <f>'(more) Simpl. Textures PLYWOOD'!D394</f>
        <v>SIMPL-10F-N-T</v>
      </c>
      <c r="C389" s="692">
        <f>'(more) Simpl. Textures PLYWOOD'!I394</f>
        <v>3</v>
      </c>
      <c r="D389" s="418" t="str">
        <f>IF('(more) Simpl. Textures PLYWOOD'!M394=0,"",'(more) Simpl. Textures PLYWOOD'!M394)</f>
        <v/>
      </c>
      <c r="E389" s="418" t="str">
        <f>IF('(more) Simpl. Textures PLYWOOD'!N394=0,"",'(more) Simpl. Textures PLYWOOD'!N394)</f>
        <v>not 
available</v>
      </c>
      <c r="F389" s="48">
        <f>'PROD. LIST (more)Simpl tex'!F391</f>
        <v>0</v>
      </c>
    </row>
    <row r="390" spans="1:6" ht="23.25" customHeight="1" x14ac:dyDescent="0.2">
      <c r="A390" s="39"/>
      <c r="B390" s="36" t="str">
        <f>'(more) Simpl. Textures PLYWOOD'!D395</f>
        <v>SIMPL-10F-N-NT</v>
      </c>
      <c r="C390" s="692">
        <f>'(more) Simpl. Textures PLYWOOD'!I395</f>
        <v>3</v>
      </c>
      <c r="D390" s="418" t="str">
        <f>IF('(more) Simpl. Textures PLYWOOD'!M395=0,"",'(more) Simpl. Textures PLYWOOD'!M395)</f>
        <v/>
      </c>
      <c r="E390" s="418" t="str">
        <f>IF('(more) Simpl. Textures PLYWOOD'!N395=0,"",'(more) Simpl. Textures PLYWOOD'!N395)</f>
        <v>not 
available</v>
      </c>
      <c r="F390" s="48">
        <f>'PROD. LIST (more)Simpl tex'!F392</f>
        <v>0</v>
      </c>
    </row>
    <row r="391" spans="1:6" ht="23.25" customHeight="1" x14ac:dyDescent="0.2">
      <c r="A391" s="39"/>
      <c r="B391" s="36" t="str">
        <f>'(more) Simpl. Textures PLYWOOD'!D396</f>
        <v>SIMPL-10G-C</v>
      </c>
      <c r="C391" s="692">
        <f>'(more) Simpl. Textures PLYWOOD'!I396</f>
        <v>3</v>
      </c>
      <c r="D391" s="418" t="str">
        <f>IF('(more) Simpl. Textures PLYWOOD'!M396=0,"",'(more) Simpl. Textures PLYWOOD'!M396)</f>
        <v>not 
available</v>
      </c>
      <c r="E391" s="418" t="str">
        <f>IF('(more) Simpl. Textures PLYWOOD'!N396=0,"",'(more) Simpl. Textures PLYWOOD'!N396)</f>
        <v/>
      </c>
      <c r="F391" s="48">
        <f>'PROD. LIST (more)Simpl tex'!F393</f>
        <v>0</v>
      </c>
    </row>
    <row r="392" spans="1:6" ht="23.25" customHeight="1" x14ac:dyDescent="0.2">
      <c r="A392" s="39"/>
      <c r="B392" s="36" t="str">
        <f>'(more) Simpl. Textures PLYWOOD'!D397</f>
        <v>SIMPL-10G-N-T</v>
      </c>
      <c r="C392" s="692">
        <f>'(more) Simpl. Textures PLYWOOD'!I397</f>
        <v>3</v>
      </c>
      <c r="D392" s="418" t="str">
        <f>IF('(more) Simpl. Textures PLYWOOD'!M397=0,"",'(more) Simpl. Textures PLYWOOD'!M397)</f>
        <v/>
      </c>
      <c r="E392" s="418" t="str">
        <f>IF('(more) Simpl. Textures PLYWOOD'!N397=0,"",'(more) Simpl. Textures PLYWOOD'!N397)</f>
        <v>not 
available</v>
      </c>
      <c r="F392" s="48">
        <f>'PROD. LIST (more)Simpl tex'!F394</f>
        <v>0</v>
      </c>
    </row>
    <row r="393" spans="1:6" ht="23.25" customHeight="1" x14ac:dyDescent="0.2">
      <c r="A393" s="39"/>
      <c r="B393" s="36" t="str">
        <f>'(more) Simpl. Textures PLYWOOD'!D398</f>
        <v>SIMPL-10G-N-NT</v>
      </c>
      <c r="C393" s="692">
        <f>'(more) Simpl. Textures PLYWOOD'!I398</f>
        <v>3</v>
      </c>
      <c r="D393" s="418" t="str">
        <f>IF('(more) Simpl. Textures PLYWOOD'!M398=0,"",'(more) Simpl. Textures PLYWOOD'!M398)</f>
        <v/>
      </c>
      <c r="E393" s="418" t="str">
        <f>IF('(more) Simpl. Textures PLYWOOD'!N398=0,"",'(more) Simpl. Textures PLYWOOD'!N398)</f>
        <v>not 
available</v>
      </c>
      <c r="F393" s="48">
        <f>'PROD. LIST (more)Simpl tex'!F395</f>
        <v>0</v>
      </c>
    </row>
    <row r="394" spans="1:6" ht="23.25" customHeight="1" x14ac:dyDescent="0.2">
      <c r="A394" s="39"/>
      <c r="B394" s="36" t="str">
        <f>'(more) Simpl. Textures PLYWOOD'!D399</f>
        <v>11 - BOWS</v>
      </c>
      <c r="C394" s="692">
        <f>'(more) Simpl. Textures PLYWOOD'!I399</f>
        <v>0</v>
      </c>
      <c r="D394" s="418" t="str">
        <f>IF('(more) Simpl. Textures PLYWOOD'!M399=0,"",'(more) Simpl. Textures PLYWOOD'!M399)</f>
        <v/>
      </c>
      <c r="E394" s="418" t="str">
        <f>IF('(more) Simpl. Textures PLYWOOD'!N399=0,"",'(more) Simpl. Textures PLYWOOD'!N399)</f>
        <v/>
      </c>
      <c r="F394" s="48">
        <f>'PROD. LIST (more)Simpl tex'!F396</f>
        <v>0</v>
      </c>
    </row>
    <row r="395" spans="1:6" ht="23.25" customHeight="1" x14ac:dyDescent="0.2">
      <c r="A395" s="39"/>
      <c r="B395" s="36" t="str">
        <f>'(more) Simpl. Textures PLYWOOD'!D400</f>
        <v>SIMPL-11A-C</v>
      </c>
      <c r="C395" s="692">
        <f>'(more) Simpl. Textures PLYWOOD'!I400</f>
        <v>4</v>
      </c>
      <c r="D395" s="418" t="str">
        <f>IF('(more) Simpl. Textures PLYWOOD'!M400=0,"",'(more) Simpl. Textures PLYWOOD'!M400)</f>
        <v>not 
available</v>
      </c>
      <c r="E395" s="418" t="str">
        <f>IF('(more) Simpl. Textures PLYWOOD'!N400=0,"",'(more) Simpl. Textures PLYWOOD'!N400)</f>
        <v/>
      </c>
      <c r="F395" s="48">
        <f>'PROD. LIST (more)Simpl tex'!F397</f>
        <v>0</v>
      </c>
    </row>
    <row r="396" spans="1:6" ht="23.25" customHeight="1" x14ac:dyDescent="0.2">
      <c r="A396" s="39"/>
      <c r="B396" s="36" t="str">
        <f>'(more) Simpl. Textures PLYWOOD'!D401</f>
        <v>SIMPL-11A-N-T</v>
      </c>
      <c r="C396" s="692">
        <f>'(more) Simpl. Textures PLYWOOD'!I401</f>
        <v>4</v>
      </c>
      <c r="D396" s="418" t="str">
        <f>IF('(more) Simpl. Textures PLYWOOD'!M401=0,"",'(more) Simpl. Textures PLYWOOD'!M401)</f>
        <v/>
      </c>
      <c r="E396" s="418" t="str">
        <f>IF('(more) Simpl. Textures PLYWOOD'!N401=0,"",'(more) Simpl. Textures PLYWOOD'!N401)</f>
        <v>not 
available</v>
      </c>
      <c r="F396" s="48">
        <f>'PROD. LIST (more)Simpl tex'!F398</f>
        <v>0</v>
      </c>
    </row>
    <row r="397" spans="1:6" ht="23.25" customHeight="1" x14ac:dyDescent="0.2">
      <c r="A397" s="39"/>
      <c r="B397" s="36" t="str">
        <f>'(more) Simpl. Textures PLYWOOD'!D402</f>
        <v>SIMPL-11A-N-NT</v>
      </c>
      <c r="C397" s="692">
        <f>'(more) Simpl. Textures PLYWOOD'!I402</f>
        <v>4</v>
      </c>
      <c r="D397" s="418" t="str">
        <f>IF('(more) Simpl. Textures PLYWOOD'!M402=0,"",'(more) Simpl. Textures PLYWOOD'!M402)</f>
        <v/>
      </c>
      <c r="E397" s="418" t="str">
        <f>IF('(more) Simpl. Textures PLYWOOD'!N402=0,"",'(more) Simpl. Textures PLYWOOD'!N402)</f>
        <v>not 
available</v>
      </c>
      <c r="F397" s="48">
        <f>'PROD. LIST (more)Simpl tex'!F399</f>
        <v>0</v>
      </c>
    </row>
    <row r="398" spans="1:6" ht="23.25" customHeight="1" x14ac:dyDescent="0.2">
      <c r="A398" s="39"/>
      <c r="B398" s="36" t="str">
        <f>'(more) Simpl. Textures PLYWOOD'!D403</f>
        <v>SIMPL-11B-C</v>
      </c>
      <c r="C398" s="692">
        <f>'(more) Simpl. Textures PLYWOOD'!I403</f>
        <v>2</v>
      </c>
      <c r="D398" s="418" t="str">
        <f>IF('(more) Simpl. Textures PLYWOOD'!M403=0,"",'(more) Simpl. Textures PLYWOOD'!M403)</f>
        <v>not 
available</v>
      </c>
      <c r="E398" s="418" t="str">
        <f>IF('(more) Simpl. Textures PLYWOOD'!N403=0,"",'(more) Simpl. Textures PLYWOOD'!N403)</f>
        <v/>
      </c>
      <c r="F398" s="48">
        <f>'PROD. LIST (more)Simpl tex'!F400</f>
        <v>0</v>
      </c>
    </row>
    <row r="399" spans="1:6" ht="23.25" customHeight="1" x14ac:dyDescent="0.2">
      <c r="A399" s="39"/>
      <c r="B399" s="36" t="str">
        <f>'(more) Simpl. Textures PLYWOOD'!D404</f>
        <v>SIMPL-11B-N-T</v>
      </c>
      <c r="C399" s="692">
        <f>'(more) Simpl. Textures PLYWOOD'!I404</f>
        <v>2</v>
      </c>
      <c r="D399" s="418" t="str">
        <f>IF('(more) Simpl. Textures PLYWOOD'!M404=0,"",'(more) Simpl. Textures PLYWOOD'!M404)</f>
        <v/>
      </c>
      <c r="E399" s="418" t="str">
        <f>IF('(more) Simpl. Textures PLYWOOD'!N404=0,"",'(more) Simpl. Textures PLYWOOD'!N404)</f>
        <v>not 
available</v>
      </c>
      <c r="F399" s="48">
        <f>'PROD. LIST (more)Simpl tex'!F401</f>
        <v>0</v>
      </c>
    </row>
    <row r="400" spans="1:6" ht="23.25" customHeight="1" x14ac:dyDescent="0.2">
      <c r="A400" s="39"/>
      <c r="B400" s="36" t="str">
        <f>'(more) Simpl. Textures PLYWOOD'!D405</f>
        <v>SIMPL-11B-N-NT</v>
      </c>
      <c r="C400" s="692">
        <f>'(more) Simpl. Textures PLYWOOD'!I405</f>
        <v>2</v>
      </c>
      <c r="D400" s="418" t="str">
        <f>IF('(more) Simpl. Textures PLYWOOD'!M405=0,"",'(more) Simpl. Textures PLYWOOD'!M405)</f>
        <v/>
      </c>
      <c r="E400" s="418" t="str">
        <f>IF('(more) Simpl. Textures PLYWOOD'!N405=0,"",'(more) Simpl. Textures PLYWOOD'!N405)</f>
        <v>not 
available</v>
      </c>
      <c r="F400" s="48">
        <f>'PROD. LIST (more)Simpl tex'!F402</f>
        <v>0</v>
      </c>
    </row>
    <row r="401" spans="1:6" ht="23.25" customHeight="1" x14ac:dyDescent="0.2">
      <c r="A401" s="39"/>
      <c r="B401" s="36" t="str">
        <f>'(more) Simpl. Textures PLYWOOD'!D406</f>
        <v>SIMPL-11C-C</v>
      </c>
      <c r="C401" s="692">
        <f>'(more) Simpl. Textures PLYWOOD'!I406</f>
        <v>2</v>
      </c>
      <c r="D401" s="418" t="str">
        <f>IF('(more) Simpl. Textures PLYWOOD'!M406=0,"",'(more) Simpl. Textures PLYWOOD'!M406)</f>
        <v>not 
available</v>
      </c>
      <c r="E401" s="418" t="str">
        <f>IF('(more) Simpl. Textures PLYWOOD'!N406=0,"",'(more) Simpl. Textures PLYWOOD'!N406)</f>
        <v/>
      </c>
      <c r="F401" s="48">
        <f>'PROD. LIST (more)Simpl tex'!F403</f>
        <v>0</v>
      </c>
    </row>
    <row r="402" spans="1:6" ht="23.25" customHeight="1" x14ac:dyDescent="0.2">
      <c r="A402" s="39"/>
      <c r="B402" s="36" t="str">
        <f>'(more) Simpl. Textures PLYWOOD'!D407</f>
        <v>SIMPL-11C-N-T</v>
      </c>
      <c r="C402" s="692">
        <f>'(more) Simpl. Textures PLYWOOD'!I407</f>
        <v>2</v>
      </c>
      <c r="D402" s="418" t="str">
        <f>IF('(more) Simpl. Textures PLYWOOD'!M407=0,"",'(more) Simpl. Textures PLYWOOD'!M407)</f>
        <v/>
      </c>
      <c r="E402" s="418" t="str">
        <f>IF('(more) Simpl. Textures PLYWOOD'!N407=0,"",'(more) Simpl. Textures PLYWOOD'!N407)</f>
        <v>not 
available</v>
      </c>
      <c r="F402" s="48">
        <f>'PROD. LIST (more)Simpl tex'!F404</f>
        <v>0</v>
      </c>
    </row>
    <row r="403" spans="1:6" ht="23.25" customHeight="1" x14ac:dyDescent="0.2">
      <c r="A403" s="39"/>
      <c r="B403" s="36" t="str">
        <f>'(more) Simpl. Textures PLYWOOD'!D408</f>
        <v>SIMPL-11C-N-NT</v>
      </c>
      <c r="C403" s="692">
        <f>'(more) Simpl. Textures PLYWOOD'!I408</f>
        <v>2</v>
      </c>
      <c r="D403" s="418" t="str">
        <f>IF('(more) Simpl. Textures PLYWOOD'!M408=0,"",'(more) Simpl. Textures PLYWOOD'!M408)</f>
        <v/>
      </c>
      <c r="E403" s="418" t="str">
        <f>IF('(more) Simpl. Textures PLYWOOD'!N408=0,"",'(more) Simpl. Textures PLYWOOD'!N408)</f>
        <v>not 
available</v>
      </c>
      <c r="F403" s="48">
        <f>'PROD. LIST (more)Simpl tex'!F405</f>
        <v>0</v>
      </c>
    </row>
    <row r="404" spans="1:6" ht="23.25" customHeight="1" x14ac:dyDescent="0.2">
      <c r="A404" s="39"/>
      <c r="B404" s="36" t="str">
        <f>'(more) Simpl. Textures PLYWOOD'!D409</f>
        <v>SIMPL-11D-C</v>
      </c>
      <c r="C404" s="692">
        <f>'(more) Simpl. Textures PLYWOOD'!I409</f>
        <v>1</v>
      </c>
      <c r="D404" s="418" t="str">
        <f>IF('(more) Simpl. Textures PLYWOOD'!M409=0,"",'(more) Simpl. Textures PLYWOOD'!M409)</f>
        <v>not 
available</v>
      </c>
      <c r="E404" s="418" t="str">
        <f>IF('(more) Simpl. Textures PLYWOOD'!N409=0,"",'(more) Simpl. Textures PLYWOOD'!N409)</f>
        <v/>
      </c>
      <c r="F404" s="48">
        <f>'PROD. LIST (more)Simpl tex'!F406</f>
        <v>0</v>
      </c>
    </row>
    <row r="405" spans="1:6" ht="23.25" customHeight="1" x14ac:dyDescent="0.2">
      <c r="A405" s="39"/>
      <c r="B405" s="36" t="str">
        <f>'(more) Simpl. Textures PLYWOOD'!D410</f>
        <v>SIMPL-11D-N-T</v>
      </c>
      <c r="C405" s="692">
        <f>'(more) Simpl. Textures PLYWOOD'!I410</f>
        <v>1</v>
      </c>
      <c r="D405" s="418" t="str">
        <f>IF('(more) Simpl. Textures PLYWOOD'!M410=0,"",'(more) Simpl. Textures PLYWOOD'!M410)</f>
        <v/>
      </c>
      <c r="E405" s="418" t="str">
        <f>IF('(more) Simpl. Textures PLYWOOD'!N410=0,"",'(more) Simpl. Textures PLYWOOD'!N410)</f>
        <v>not 
available</v>
      </c>
      <c r="F405" s="48">
        <f>'PROD. LIST (more)Simpl tex'!F407</f>
        <v>0</v>
      </c>
    </row>
    <row r="406" spans="1:6" ht="23.25" customHeight="1" x14ac:dyDescent="0.2">
      <c r="A406" s="39"/>
      <c r="B406" s="36" t="str">
        <f>'(more) Simpl. Textures PLYWOOD'!D411</f>
        <v>SIMPL-11D-N-NT</v>
      </c>
      <c r="C406" s="692">
        <f>'(more) Simpl. Textures PLYWOOD'!I411</f>
        <v>1</v>
      </c>
      <c r="D406" s="418" t="str">
        <f>IF('(more) Simpl. Textures PLYWOOD'!M411=0,"",'(more) Simpl. Textures PLYWOOD'!M411)</f>
        <v/>
      </c>
      <c r="E406" s="418" t="str">
        <f>IF('(more) Simpl. Textures PLYWOOD'!N411=0,"",'(more) Simpl. Textures PLYWOOD'!N411)</f>
        <v>not 
available</v>
      </c>
      <c r="F406" s="48">
        <f>'PROD. LIST (more)Simpl tex'!F408</f>
        <v>0</v>
      </c>
    </row>
    <row r="407" spans="1:6" ht="23.25" customHeight="1" x14ac:dyDescent="0.2">
      <c r="A407" s="39"/>
      <c r="B407" s="36" t="str">
        <f>'(more) Simpl. Textures PLYWOOD'!D412</f>
        <v>SIMPL-11E-C</v>
      </c>
      <c r="C407" s="692">
        <f>'(more) Simpl. Textures PLYWOOD'!I412</f>
        <v>1</v>
      </c>
      <c r="D407" s="418" t="str">
        <f>IF('(more) Simpl. Textures PLYWOOD'!M412=0,"",'(more) Simpl. Textures PLYWOOD'!M412)</f>
        <v>not 
available</v>
      </c>
      <c r="E407" s="418" t="str">
        <f>IF('(more) Simpl. Textures PLYWOOD'!N412=0,"",'(more) Simpl. Textures PLYWOOD'!N412)</f>
        <v/>
      </c>
      <c r="F407" s="48">
        <f>'PROD. LIST (more)Simpl tex'!F409</f>
        <v>0</v>
      </c>
    </row>
    <row r="408" spans="1:6" ht="23.25" customHeight="1" x14ac:dyDescent="0.2">
      <c r="A408" s="39"/>
      <c r="B408" s="36" t="str">
        <f>'(more) Simpl. Textures PLYWOOD'!D413</f>
        <v>SIMPL-11E-N-T</v>
      </c>
      <c r="C408" s="692">
        <f>'(more) Simpl. Textures PLYWOOD'!I413</f>
        <v>1</v>
      </c>
      <c r="D408" s="418" t="str">
        <f>IF('(more) Simpl. Textures PLYWOOD'!M413=0,"",'(more) Simpl. Textures PLYWOOD'!M413)</f>
        <v/>
      </c>
      <c r="E408" s="418" t="str">
        <f>IF('(more) Simpl. Textures PLYWOOD'!N413=0,"",'(more) Simpl. Textures PLYWOOD'!N413)</f>
        <v>not 
available</v>
      </c>
      <c r="F408" s="48">
        <f>'PROD. LIST (more)Simpl tex'!F410</f>
        <v>0</v>
      </c>
    </row>
    <row r="409" spans="1:6" ht="23.25" customHeight="1" x14ac:dyDescent="0.2">
      <c r="A409" s="39"/>
      <c r="B409" s="36" t="str">
        <f>'(more) Simpl. Textures PLYWOOD'!D414</f>
        <v>SIMPL-11E-N-NT</v>
      </c>
      <c r="C409" s="692">
        <f>'(more) Simpl. Textures PLYWOOD'!I414</f>
        <v>1</v>
      </c>
      <c r="D409" s="418" t="str">
        <f>IF('(more) Simpl. Textures PLYWOOD'!M414=0,"",'(more) Simpl. Textures PLYWOOD'!M414)</f>
        <v/>
      </c>
      <c r="E409" s="418" t="str">
        <f>IF('(more) Simpl. Textures PLYWOOD'!N414=0,"",'(more) Simpl. Textures PLYWOOD'!N414)</f>
        <v>not 
available</v>
      </c>
      <c r="F409" s="48">
        <f>'PROD. LIST (more)Simpl tex'!F411</f>
        <v>0</v>
      </c>
    </row>
    <row r="410" spans="1:6" ht="23.25" customHeight="1" x14ac:dyDescent="0.2">
      <c r="A410" s="39"/>
      <c r="B410" s="36" t="str">
        <f>'(more) Simpl. Textures PLYWOOD'!D415</f>
        <v>SIMPL-11F-C</v>
      </c>
      <c r="C410" s="692">
        <f>'(more) Simpl. Textures PLYWOOD'!I415</f>
        <v>1</v>
      </c>
      <c r="D410" s="418" t="str">
        <f>IF('(more) Simpl. Textures PLYWOOD'!M415=0,"",'(more) Simpl. Textures PLYWOOD'!M415)</f>
        <v>not 
available</v>
      </c>
      <c r="E410" s="418" t="str">
        <f>IF('(more) Simpl. Textures PLYWOOD'!N415=0,"",'(more) Simpl. Textures PLYWOOD'!N415)</f>
        <v/>
      </c>
      <c r="F410" s="48">
        <f>'PROD. LIST (more)Simpl tex'!F412</f>
        <v>0</v>
      </c>
    </row>
    <row r="411" spans="1:6" ht="23.25" customHeight="1" x14ac:dyDescent="0.2">
      <c r="A411" s="39"/>
      <c r="B411" s="36" t="str">
        <f>'(more) Simpl. Textures PLYWOOD'!D416</f>
        <v>SIMPL-11F-N-T</v>
      </c>
      <c r="C411" s="692">
        <f>'(more) Simpl. Textures PLYWOOD'!I416</f>
        <v>1</v>
      </c>
      <c r="D411" s="418" t="str">
        <f>IF('(more) Simpl. Textures PLYWOOD'!M416=0,"",'(more) Simpl. Textures PLYWOOD'!M416)</f>
        <v/>
      </c>
      <c r="E411" s="418" t="str">
        <f>IF('(more) Simpl. Textures PLYWOOD'!N416=0,"",'(more) Simpl. Textures PLYWOOD'!N416)</f>
        <v>not 
available</v>
      </c>
      <c r="F411" s="48">
        <f>'PROD. LIST (more)Simpl tex'!F413</f>
        <v>0</v>
      </c>
    </row>
    <row r="412" spans="1:6" ht="23.25" customHeight="1" x14ac:dyDescent="0.2">
      <c r="A412" s="39"/>
      <c r="B412" s="36" t="str">
        <f>'(more) Simpl. Textures PLYWOOD'!D417</f>
        <v>SIMPL-11F-N-NT</v>
      </c>
      <c r="C412" s="692">
        <f>'(more) Simpl. Textures PLYWOOD'!I417</f>
        <v>1</v>
      </c>
      <c r="D412" s="418" t="str">
        <f>IF('(more) Simpl. Textures PLYWOOD'!M417=0,"",'(more) Simpl. Textures PLYWOOD'!M417)</f>
        <v/>
      </c>
      <c r="E412" s="418" t="str">
        <f>IF('(more) Simpl. Textures PLYWOOD'!N417=0,"",'(more) Simpl. Textures PLYWOOD'!N417)</f>
        <v>not 
available</v>
      </c>
      <c r="F412" s="48">
        <f>'PROD. LIST (more)Simpl tex'!F414</f>
        <v>0</v>
      </c>
    </row>
    <row r="413" spans="1:6" ht="23.25" customHeight="1" x14ac:dyDescent="0.2">
      <c r="A413" s="39"/>
      <c r="B413" s="36" t="str">
        <f>'(more) Simpl. Textures PLYWOOD'!D418</f>
        <v>SIMPL-11G-C</v>
      </c>
      <c r="C413" s="692">
        <f>'(more) Simpl. Textures PLYWOOD'!I418</f>
        <v>1</v>
      </c>
      <c r="D413" s="418" t="str">
        <f>IF('(more) Simpl. Textures PLYWOOD'!M418=0,"",'(more) Simpl. Textures PLYWOOD'!M418)</f>
        <v>not 
available</v>
      </c>
      <c r="E413" s="418" t="str">
        <f>IF('(more) Simpl. Textures PLYWOOD'!N418=0,"",'(more) Simpl. Textures PLYWOOD'!N418)</f>
        <v/>
      </c>
      <c r="F413" s="48">
        <f>'PROD. LIST (more)Simpl tex'!F415</f>
        <v>0</v>
      </c>
    </row>
    <row r="414" spans="1:6" ht="23.25" customHeight="1" x14ac:dyDescent="0.2">
      <c r="A414" s="39"/>
      <c r="B414" s="36" t="str">
        <f>'(more) Simpl. Textures PLYWOOD'!D419</f>
        <v>SIMPL-11G-N-T</v>
      </c>
      <c r="C414" s="692">
        <f>'(more) Simpl. Textures PLYWOOD'!I419</f>
        <v>1</v>
      </c>
      <c r="D414" s="418" t="str">
        <f>IF('(more) Simpl. Textures PLYWOOD'!M419=0,"",'(more) Simpl. Textures PLYWOOD'!M419)</f>
        <v/>
      </c>
      <c r="E414" s="418" t="str">
        <f>IF('(more) Simpl. Textures PLYWOOD'!N419=0,"",'(more) Simpl. Textures PLYWOOD'!N419)</f>
        <v>not 
available</v>
      </c>
      <c r="F414" s="48">
        <f>'PROD. LIST (more)Simpl tex'!F416</f>
        <v>0</v>
      </c>
    </row>
    <row r="415" spans="1:6" ht="23.25" customHeight="1" x14ac:dyDescent="0.2">
      <c r="A415" s="39"/>
      <c r="B415" s="36" t="str">
        <f>'(more) Simpl. Textures PLYWOOD'!D420</f>
        <v>SIMPL-11G-N-NT</v>
      </c>
      <c r="C415" s="692">
        <f>'(more) Simpl. Textures PLYWOOD'!I420</f>
        <v>1</v>
      </c>
      <c r="D415" s="418" t="str">
        <f>IF('(more) Simpl. Textures PLYWOOD'!M420=0,"",'(more) Simpl. Textures PLYWOOD'!M420)</f>
        <v/>
      </c>
      <c r="E415" s="418" t="str">
        <f>IF('(more) Simpl. Textures PLYWOOD'!N420=0,"",'(more) Simpl. Textures PLYWOOD'!N420)</f>
        <v>not 
available</v>
      </c>
      <c r="F415" s="48">
        <f>'PROD. LIST (more)Simpl tex'!F417</f>
        <v>0</v>
      </c>
    </row>
    <row r="416" spans="1:6" ht="23.25" customHeight="1" x14ac:dyDescent="0.2">
      <c r="A416" s="39"/>
      <c r="B416" s="36" t="str">
        <f>'(more) Simpl. Textures PLYWOOD'!D421</f>
        <v>SIMPL-11H-C</v>
      </c>
      <c r="C416" s="692">
        <f>'(more) Simpl. Textures PLYWOOD'!I421</f>
        <v>4</v>
      </c>
      <c r="D416" s="418" t="str">
        <f>IF('(more) Simpl. Textures PLYWOOD'!M421=0,"",'(more) Simpl. Textures PLYWOOD'!M421)</f>
        <v>not 
available</v>
      </c>
      <c r="E416" s="418" t="str">
        <f>IF('(more) Simpl. Textures PLYWOOD'!N421=0,"",'(more) Simpl. Textures PLYWOOD'!N421)</f>
        <v/>
      </c>
      <c r="F416" s="48">
        <f>'PROD. LIST (more)Simpl tex'!F418</f>
        <v>0</v>
      </c>
    </row>
    <row r="417" spans="1:6" ht="23.25" customHeight="1" x14ac:dyDescent="0.2">
      <c r="A417" s="39"/>
      <c r="B417" s="36" t="str">
        <f>'(more) Simpl. Textures PLYWOOD'!D422</f>
        <v>SIMPL-11H-N-T</v>
      </c>
      <c r="C417" s="692">
        <f>'(more) Simpl. Textures PLYWOOD'!I422</f>
        <v>4</v>
      </c>
      <c r="D417" s="418" t="str">
        <f>IF('(more) Simpl. Textures PLYWOOD'!M422=0,"",'(more) Simpl. Textures PLYWOOD'!M422)</f>
        <v/>
      </c>
      <c r="E417" s="418" t="str">
        <f>IF('(more) Simpl. Textures PLYWOOD'!N422=0,"",'(more) Simpl. Textures PLYWOOD'!N422)</f>
        <v>not 
available</v>
      </c>
      <c r="F417" s="48">
        <f>'PROD. LIST (more)Simpl tex'!F419</f>
        <v>0</v>
      </c>
    </row>
    <row r="418" spans="1:6" ht="23.25" customHeight="1" x14ac:dyDescent="0.2">
      <c r="A418" s="39"/>
      <c r="B418" s="36" t="str">
        <f>'(more) Simpl. Textures PLYWOOD'!D423</f>
        <v>SIMPL-11H-N-NT</v>
      </c>
      <c r="C418" s="692">
        <f>'(more) Simpl. Textures PLYWOOD'!I423</f>
        <v>4</v>
      </c>
      <c r="D418" s="418" t="str">
        <f>IF('(more) Simpl. Textures PLYWOOD'!M423=0,"",'(more) Simpl. Textures PLYWOOD'!M423)</f>
        <v/>
      </c>
      <c r="E418" s="418" t="str">
        <f>IF('(more) Simpl. Textures PLYWOOD'!N423=0,"",'(more) Simpl. Textures PLYWOOD'!N423)</f>
        <v>not 
available</v>
      </c>
      <c r="F418" s="48">
        <f>'PROD. LIST (more)Simpl tex'!F420</f>
        <v>0</v>
      </c>
    </row>
    <row r="419" spans="1:6" ht="23.25" customHeight="1" x14ac:dyDescent="0.2">
      <c r="A419" s="39"/>
      <c r="B419" s="36" t="str">
        <f>'(more) Simpl. Textures PLYWOOD'!D424</f>
        <v>SIMPL-11I-C</v>
      </c>
      <c r="C419" s="692">
        <f>'(more) Simpl. Textures PLYWOOD'!I424</f>
        <v>2</v>
      </c>
      <c r="D419" s="418" t="str">
        <f>IF('(more) Simpl. Textures PLYWOOD'!M424=0,"",'(more) Simpl. Textures PLYWOOD'!M424)</f>
        <v>not 
available</v>
      </c>
      <c r="E419" s="418" t="str">
        <f>IF('(more) Simpl. Textures PLYWOOD'!N424=0,"",'(more) Simpl. Textures PLYWOOD'!N424)</f>
        <v/>
      </c>
      <c r="F419" s="48">
        <f>'PROD. LIST (more)Simpl tex'!F421</f>
        <v>0</v>
      </c>
    </row>
    <row r="420" spans="1:6" ht="23.25" customHeight="1" x14ac:dyDescent="0.2">
      <c r="A420" s="39"/>
      <c r="B420" s="36" t="str">
        <f>'(more) Simpl. Textures PLYWOOD'!D425</f>
        <v>SIMPL-11I-N-T</v>
      </c>
      <c r="C420" s="692">
        <f>'(more) Simpl. Textures PLYWOOD'!I425</f>
        <v>2</v>
      </c>
      <c r="D420" s="418" t="str">
        <f>IF('(more) Simpl. Textures PLYWOOD'!M425=0,"",'(more) Simpl. Textures PLYWOOD'!M425)</f>
        <v/>
      </c>
      <c r="E420" s="418" t="str">
        <f>IF('(more) Simpl. Textures PLYWOOD'!N425=0,"",'(more) Simpl. Textures PLYWOOD'!N425)</f>
        <v>not 
available</v>
      </c>
      <c r="F420" s="48">
        <f>'PROD. LIST (more)Simpl tex'!F422</f>
        <v>0</v>
      </c>
    </row>
    <row r="421" spans="1:6" ht="23.25" customHeight="1" x14ac:dyDescent="0.2">
      <c r="A421" s="39"/>
      <c r="B421" s="36" t="str">
        <f>'(more) Simpl. Textures PLYWOOD'!D426</f>
        <v>SIMPL-11I-N-NT</v>
      </c>
      <c r="C421" s="692">
        <f>'(more) Simpl. Textures PLYWOOD'!I426</f>
        <v>2</v>
      </c>
      <c r="D421" s="418" t="str">
        <f>IF('(more) Simpl. Textures PLYWOOD'!M426=0,"",'(more) Simpl. Textures PLYWOOD'!M426)</f>
        <v/>
      </c>
      <c r="E421" s="418" t="str">
        <f>IF('(more) Simpl. Textures PLYWOOD'!N426=0,"",'(more) Simpl. Textures PLYWOOD'!N426)</f>
        <v>not 
available</v>
      </c>
      <c r="F421" s="48">
        <f>'PROD. LIST (more)Simpl tex'!F423</f>
        <v>0</v>
      </c>
    </row>
    <row r="422" spans="1:6" ht="23.25" customHeight="1" x14ac:dyDescent="0.2">
      <c r="A422" s="39"/>
      <c r="B422" s="36" t="str">
        <f>'(more) Simpl. Textures PLYWOOD'!D427</f>
        <v>12 - ARETES</v>
      </c>
      <c r="C422" s="692">
        <f>'(more) Simpl. Textures PLYWOOD'!I427</f>
        <v>0</v>
      </c>
      <c r="D422" s="418" t="str">
        <f>IF('(more) Simpl. Textures PLYWOOD'!M427=0,"",'(more) Simpl. Textures PLYWOOD'!M427)</f>
        <v/>
      </c>
      <c r="E422" s="418" t="str">
        <f>IF('(more) Simpl. Textures PLYWOOD'!N427=0,"",'(more) Simpl. Textures PLYWOOD'!N427)</f>
        <v/>
      </c>
      <c r="F422" s="48">
        <f>'PROD. LIST (more)Simpl tex'!F424</f>
        <v>0</v>
      </c>
    </row>
    <row r="423" spans="1:6" ht="23.25" customHeight="1" x14ac:dyDescent="0.2">
      <c r="A423" s="39"/>
      <c r="B423" s="36" t="str">
        <f>'(more) Simpl. Textures PLYWOOD'!D428</f>
        <v>SIMPL-12A-C</v>
      </c>
      <c r="C423" s="692">
        <f>'(more) Simpl. Textures PLYWOOD'!I428</f>
        <v>5</v>
      </c>
      <c r="D423" s="418" t="str">
        <f>IF('(more) Simpl. Textures PLYWOOD'!M428=0,"",'(more) Simpl. Textures PLYWOOD'!M428)</f>
        <v>not 
available</v>
      </c>
      <c r="E423" s="418" t="str">
        <f>IF('(more) Simpl. Textures PLYWOOD'!N428=0,"",'(more) Simpl. Textures PLYWOOD'!N428)</f>
        <v/>
      </c>
      <c r="F423" s="48">
        <f>'PROD. LIST (more)Simpl tex'!F425</f>
        <v>0</v>
      </c>
    </row>
    <row r="424" spans="1:6" ht="23.25" customHeight="1" x14ac:dyDescent="0.2">
      <c r="A424" s="39"/>
      <c r="B424" s="36" t="str">
        <f>'(more) Simpl. Textures PLYWOOD'!D429</f>
        <v>SIMPL-12A-N-T</v>
      </c>
      <c r="C424" s="692">
        <f>'(more) Simpl. Textures PLYWOOD'!I429</f>
        <v>5</v>
      </c>
      <c r="D424" s="418" t="str">
        <f>IF('(more) Simpl. Textures PLYWOOD'!M429=0,"",'(more) Simpl. Textures PLYWOOD'!M429)</f>
        <v/>
      </c>
      <c r="E424" s="418" t="str">
        <f>IF('(more) Simpl. Textures PLYWOOD'!N429=0,"",'(more) Simpl. Textures PLYWOOD'!N429)</f>
        <v>not 
available</v>
      </c>
      <c r="F424" s="48">
        <f>'PROD. LIST (more)Simpl tex'!F426</f>
        <v>0</v>
      </c>
    </row>
    <row r="425" spans="1:6" ht="23.25" customHeight="1" x14ac:dyDescent="0.2">
      <c r="A425" s="39"/>
      <c r="B425" s="36" t="str">
        <f>'(more) Simpl. Textures PLYWOOD'!D430</f>
        <v>SIMPL-12A-N-NT</v>
      </c>
      <c r="C425" s="692">
        <f>'(more) Simpl. Textures PLYWOOD'!I430</f>
        <v>5</v>
      </c>
      <c r="D425" s="418" t="str">
        <f>IF('(more) Simpl. Textures PLYWOOD'!M430=0,"",'(more) Simpl. Textures PLYWOOD'!M430)</f>
        <v/>
      </c>
      <c r="E425" s="418" t="str">
        <f>IF('(more) Simpl. Textures PLYWOOD'!N430=0,"",'(more) Simpl. Textures PLYWOOD'!N430)</f>
        <v>not 
available</v>
      </c>
      <c r="F425" s="48">
        <f>'PROD. LIST (more)Simpl tex'!F427</f>
        <v>0</v>
      </c>
    </row>
    <row r="426" spans="1:6" ht="23.25" customHeight="1" x14ac:dyDescent="0.2">
      <c r="A426" s="39"/>
      <c r="B426" s="36" t="str">
        <f>'(more) Simpl. Textures PLYWOOD'!D431</f>
        <v>SIMPL-12B-C</v>
      </c>
      <c r="C426" s="692">
        <f>'(more) Simpl. Textures PLYWOOD'!I431</f>
        <v>2</v>
      </c>
      <c r="D426" s="418" t="str">
        <f>IF('(more) Simpl. Textures PLYWOOD'!M431=0,"",'(more) Simpl. Textures PLYWOOD'!M431)</f>
        <v>not 
available</v>
      </c>
      <c r="E426" s="418" t="str">
        <f>IF('(more) Simpl. Textures PLYWOOD'!N431=0,"",'(more) Simpl. Textures PLYWOOD'!N431)</f>
        <v/>
      </c>
      <c r="F426" s="48">
        <f>'PROD. LIST (more)Simpl tex'!F428</f>
        <v>0</v>
      </c>
    </row>
    <row r="427" spans="1:6" ht="23.25" customHeight="1" x14ac:dyDescent="0.2">
      <c r="A427" s="39"/>
      <c r="B427" s="36" t="str">
        <f>'(more) Simpl. Textures PLYWOOD'!D432</f>
        <v>SIMPL-12B-N-T</v>
      </c>
      <c r="C427" s="692">
        <f>'(more) Simpl. Textures PLYWOOD'!I432</f>
        <v>2</v>
      </c>
      <c r="D427" s="418" t="str">
        <f>IF('(more) Simpl. Textures PLYWOOD'!M432=0,"",'(more) Simpl. Textures PLYWOOD'!M432)</f>
        <v/>
      </c>
      <c r="E427" s="418" t="str">
        <f>IF('(more) Simpl. Textures PLYWOOD'!N432=0,"",'(more) Simpl. Textures PLYWOOD'!N432)</f>
        <v>not 
available</v>
      </c>
      <c r="F427" s="48">
        <f>'PROD. LIST (more)Simpl tex'!F429</f>
        <v>0</v>
      </c>
    </row>
    <row r="428" spans="1:6" ht="23.25" customHeight="1" x14ac:dyDescent="0.2">
      <c r="A428" s="39"/>
      <c r="B428" s="36" t="str">
        <f>'(more) Simpl. Textures PLYWOOD'!D433</f>
        <v>SIMPL-12B-N-NT</v>
      </c>
      <c r="C428" s="692">
        <f>'(more) Simpl. Textures PLYWOOD'!I433</f>
        <v>2</v>
      </c>
      <c r="D428" s="418" t="str">
        <f>IF('(more) Simpl. Textures PLYWOOD'!M433=0,"",'(more) Simpl. Textures PLYWOOD'!M433)</f>
        <v/>
      </c>
      <c r="E428" s="418" t="str">
        <f>IF('(more) Simpl. Textures PLYWOOD'!N433=0,"",'(more) Simpl. Textures PLYWOOD'!N433)</f>
        <v>not 
available</v>
      </c>
      <c r="F428" s="48">
        <f>'PROD. LIST (more)Simpl tex'!F430</f>
        <v>0</v>
      </c>
    </row>
    <row r="429" spans="1:6" ht="23.25" customHeight="1" x14ac:dyDescent="0.2">
      <c r="A429" s="39"/>
      <c r="B429" s="36" t="str">
        <f>'(more) Simpl. Textures PLYWOOD'!D434</f>
        <v>SIMPL-12C-C</v>
      </c>
      <c r="C429" s="692">
        <f>'(more) Simpl. Textures PLYWOOD'!I434</f>
        <v>1</v>
      </c>
      <c r="D429" s="418" t="str">
        <f>IF('(more) Simpl. Textures PLYWOOD'!M434=0,"",'(more) Simpl. Textures PLYWOOD'!M434)</f>
        <v>not 
available</v>
      </c>
      <c r="E429" s="418" t="str">
        <f>IF('(more) Simpl. Textures PLYWOOD'!N434=0,"",'(more) Simpl. Textures PLYWOOD'!N434)</f>
        <v/>
      </c>
      <c r="F429" s="48">
        <f>'PROD. LIST (more)Simpl tex'!F431</f>
        <v>0</v>
      </c>
    </row>
    <row r="430" spans="1:6" ht="23.25" customHeight="1" x14ac:dyDescent="0.2">
      <c r="A430" s="39"/>
      <c r="B430" s="36" t="str">
        <f>'(more) Simpl. Textures PLYWOOD'!D435</f>
        <v>SIMPL-12C-N-T</v>
      </c>
      <c r="C430" s="692">
        <f>'(more) Simpl. Textures PLYWOOD'!I435</f>
        <v>1</v>
      </c>
      <c r="D430" s="418" t="str">
        <f>IF('(more) Simpl. Textures PLYWOOD'!M435=0,"",'(more) Simpl. Textures PLYWOOD'!M435)</f>
        <v/>
      </c>
      <c r="E430" s="418" t="str">
        <f>IF('(more) Simpl. Textures PLYWOOD'!N435=0,"",'(more) Simpl. Textures PLYWOOD'!N435)</f>
        <v>not 
available</v>
      </c>
      <c r="F430" s="48">
        <f>'PROD. LIST (more)Simpl tex'!F432</f>
        <v>0</v>
      </c>
    </row>
    <row r="431" spans="1:6" ht="23.25" customHeight="1" x14ac:dyDescent="0.2">
      <c r="A431" s="39"/>
      <c r="B431" s="36" t="str">
        <f>'(more) Simpl. Textures PLYWOOD'!D436</f>
        <v>SIMPL-12C-N-NT</v>
      </c>
      <c r="C431" s="692">
        <f>'(more) Simpl. Textures PLYWOOD'!I436</f>
        <v>1</v>
      </c>
      <c r="D431" s="418" t="str">
        <f>IF('(more) Simpl. Textures PLYWOOD'!M436=0,"",'(more) Simpl. Textures PLYWOOD'!M436)</f>
        <v/>
      </c>
      <c r="E431" s="418" t="str">
        <f>IF('(more) Simpl. Textures PLYWOOD'!N436=0,"",'(more) Simpl. Textures PLYWOOD'!N436)</f>
        <v>not 
available</v>
      </c>
      <c r="F431" s="48">
        <f>'PROD. LIST (more)Simpl tex'!F433</f>
        <v>0</v>
      </c>
    </row>
    <row r="432" spans="1:6" ht="23.25" customHeight="1" x14ac:dyDescent="0.2">
      <c r="A432" s="39"/>
      <c r="B432" s="36" t="str">
        <f>'(more) Simpl. Textures PLYWOOD'!D437</f>
        <v>SIMPL-12D-C</v>
      </c>
      <c r="C432" s="692">
        <f>'(more) Simpl. Textures PLYWOOD'!I437</f>
        <v>1</v>
      </c>
      <c r="D432" s="418" t="str">
        <f>IF('(more) Simpl. Textures PLYWOOD'!M437=0,"",'(more) Simpl. Textures PLYWOOD'!M437)</f>
        <v>not 
available</v>
      </c>
      <c r="E432" s="418" t="str">
        <f>IF('(more) Simpl. Textures PLYWOOD'!N437=0,"",'(more) Simpl. Textures PLYWOOD'!N437)</f>
        <v/>
      </c>
      <c r="F432" s="48">
        <f>'PROD. LIST (more)Simpl tex'!F434</f>
        <v>0</v>
      </c>
    </row>
    <row r="433" spans="1:6" ht="23.25" customHeight="1" x14ac:dyDescent="0.2">
      <c r="A433" s="39"/>
      <c r="B433" s="36" t="str">
        <f>'(more) Simpl. Textures PLYWOOD'!D438</f>
        <v>SIMPL-12D-N-T</v>
      </c>
      <c r="C433" s="692">
        <f>'(more) Simpl. Textures PLYWOOD'!I438</f>
        <v>1</v>
      </c>
      <c r="D433" s="418" t="str">
        <f>IF('(more) Simpl. Textures PLYWOOD'!M438=0,"",'(more) Simpl. Textures PLYWOOD'!M438)</f>
        <v/>
      </c>
      <c r="E433" s="418" t="str">
        <f>IF('(more) Simpl. Textures PLYWOOD'!N438=0,"",'(more) Simpl. Textures PLYWOOD'!N438)</f>
        <v>not 
available</v>
      </c>
      <c r="F433" s="48">
        <f>'PROD. LIST (more)Simpl tex'!F435</f>
        <v>0</v>
      </c>
    </row>
    <row r="434" spans="1:6" ht="23.25" customHeight="1" x14ac:dyDescent="0.2">
      <c r="A434" s="39"/>
      <c r="B434" s="36" t="str">
        <f>'(more) Simpl. Textures PLYWOOD'!D439</f>
        <v>SIMPL-12D-N-NT</v>
      </c>
      <c r="C434" s="692">
        <f>'(more) Simpl. Textures PLYWOOD'!I439</f>
        <v>1</v>
      </c>
      <c r="D434" s="418" t="str">
        <f>IF('(more) Simpl. Textures PLYWOOD'!M439=0,"",'(more) Simpl. Textures PLYWOOD'!M439)</f>
        <v/>
      </c>
      <c r="E434" s="418" t="str">
        <f>IF('(more) Simpl. Textures PLYWOOD'!N439=0,"",'(more) Simpl. Textures PLYWOOD'!N439)</f>
        <v>not 
available</v>
      </c>
      <c r="F434" s="48">
        <f>'PROD. LIST (more)Simpl tex'!F436</f>
        <v>0</v>
      </c>
    </row>
    <row r="435" spans="1:6" ht="23.25" customHeight="1" x14ac:dyDescent="0.2">
      <c r="A435" s="39"/>
      <c r="B435" s="36" t="str">
        <f>'(more) Simpl. Textures PLYWOOD'!D440</f>
        <v>SIMPL-12E-C</v>
      </c>
      <c r="C435" s="692">
        <f>'(more) Simpl. Textures PLYWOOD'!I440</f>
        <v>1</v>
      </c>
      <c r="D435" s="418" t="str">
        <f>IF('(more) Simpl. Textures PLYWOOD'!M440=0,"",'(more) Simpl. Textures PLYWOOD'!M440)</f>
        <v>not 
available</v>
      </c>
      <c r="E435" s="418" t="str">
        <f>IF('(more) Simpl. Textures PLYWOOD'!N440=0,"",'(more) Simpl. Textures PLYWOOD'!N440)</f>
        <v/>
      </c>
      <c r="F435" s="48">
        <f>'PROD. LIST (more)Simpl tex'!F437</f>
        <v>0</v>
      </c>
    </row>
    <row r="436" spans="1:6" ht="23.25" customHeight="1" x14ac:dyDescent="0.2">
      <c r="A436" s="39"/>
      <c r="B436" s="36" t="str">
        <f>'(more) Simpl. Textures PLYWOOD'!D441</f>
        <v>SIMPL-12E-N-T</v>
      </c>
      <c r="C436" s="692">
        <f>'(more) Simpl. Textures PLYWOOD'!I441</f>
        <v>1</v>
      </c>
      <c r="D436" s="418" t="str">
        <f>IF('(more) Simpl. Textures PLYWOOD'!M441=0,"",'(more) Simpl. Textures PLYWOOD'!M441)</f>
        <v/>
      </c>
      <c r="E436" s="418" t="str">
        <f>IF('(more) Simpl. Textures PLYWOOD'!N441=0,"",'(more) Simpl. Textures PLYWOOD'!N441)</f>
        <v>not 
available</v>
      </c>
      <c r="F436" s="48">
        <f>'PROD. LIST (more)Simpl tex'!F438</f>
        <v>0</v>
      </c>
    </row>
    <row r="437" spans="1:6" ht="23.25" customHeight="1" x14ac:dyDescent="0.2">
      <c r="A437" s="39"/>
      <c r="B437" s="36" t="str">
        <f>'(more) Simpl. Textures PLYWOOD'!D442</f>
        <v>SIMPL-12E-N-NT</v>
      </c>
      <c r="C437" s="692">
        <f>'(more) Simpl. Textures PLYWOOD'!I442</f>
        <v>1</v>
      </c>
      <c r="D437" s="418" t="str">
        <f>IF('(more) Simpl. Textures PLYWOOD'!M442=0,"",'(more) Simpl. Textures PLYWOOD'!M442)</f>
        <v/>
      </c>
      <c r="E437" s="418" t="str">
        <f>IF('(more) Simpl. Textures PLYWOOD'!N442=0,"",'(more) Simpl. Textures PLYWOOD'!N442)</f>
        <v>not 
available</v>
      </c>
      <c r="F437" s="48">
        <f>'PROD. LIST (more)Simpl tex'!F439</f>
        <v>0</v>
      </c>
    </row>
    <row r="438" spans="1:6" ht="23.25" customHeight="1" x14ac:dyDescent="0.2">
      <c r="A438" s="39"/>
      <c r="B438" s="36" t="str">
        <f>'(more) Simpl. Textures PLYWOOD'!D443</f>
        <v>SIMPL-12F-C</v>
      </c>
      <c r="C438" s="692">
        <f>'(more) Simpl. Textures PLYWOOD'!I443</f>
        <v>1</v>
      </c>
      <c r="D438" s="418" t="str">
        <f>IF('(more) Simpl. Textures PLYWOOD'!M443=0,"",'(more) Simpl. Textures PLYWOOD'!M443)</f>
        <v>not 
available</v>
      </c>
      <c r="E438" s="418" t="str">
        <f>IF('(more) Simpl. Textures PLYWOOD'!N443=0,"",'(more) Simpl. Textures PLYWOOD'!N443)</f>
        <v/>
      </c>
      <c r="F438" s="48">
        <f>'PROD. LIST (more)Simpl tex'!F440</f>
        <v>0</v>
      </c>
    </row>
    <row r="439" spans="1:6" ht="23.25" customHeight="1" x14ac:dyDescent="0.2">
      <c r="A439" s="39"/>
      <c r="B439" s="36" t="str">
        <f>'(more) Simpl. Textures PLYWOOD'!D444</f>
        <v>SIMPL-12F-N-T</v>
      </c>
      <c r="C439" s="692">
        <f>'(more) Simpl. Textures PLYWOOD'!I444</f>
        <v>1</v>
      </c>
      <c r="D439" s="418" t="str">
        <f>IF('(more) Simpl. Textures PLYWOOD'!M444=0,"",'(more) Simpl. Textures PLYWOOD'!M444)</f>
        <v/>
      </c>
      <c r="E439" s="418" t="str">
        <f>IF('(more) Simpl. Textures PLYWOOD'!N444=0,"",'(more) Simpl. Textures PLYWOOD'!N444)</f>
        <v>not 
available</v>
      </c>
      <c r="F439" s="48">
        <f>'PROD. LIST (more)Simpl tex'!F441</f>
        <v>0</v>
      </c>
    </row>
    <row r="440" spans="1:6" ht="23.25" customHeight="1" x14ac:dyDescent="0.2">
      <c r="A440" s="39"/>
      <c r="B440" s="36" t="str">
        <f>'(more) Simpl. Textures PLYWOOD'!D445</f>
        <v>SIMPL-12F-N-NT</v>
      </c>
      <c r="C440" s="692">
        <f>'(more) Simpl. Textures PLYWOOD'!I445</f>
        <v>1</v>
      </c>
      <c r="D440" s="418" t="str">
        <f>IF('(more) Simpl. Textures PLYWOOD'!M445=0,"",'(more) Simpl. Textures PLYWOOD'!M445)</f>
        <v/>
      </c>
      <c r="E440" s="418" t="str">
        <f>IF('(more) Simpl. Textures PLYWOOD'!N445=0,"",'(more) Simpl. Textures PLYWOOD'!N445)</f>
        <v>not 
available</v>
      </c>
      <c r="F440" s="48">
        <f>'PROD. LIST (more)Simpl tex'!F442</f>
        <v>0</v>
      </c>
    </row>
    <row r="441" spans="1:6" ht="23.25" customHeight="1" x14ac:dyDescent="0.2">
      <c r="A441" s="39"/>
      <c r="B441" s="36" t="str">
        <f>'(more) Simpl. Textures PLYWOOD'!D446</f>
        <v>SIMPL-12G-C</v>
      </c>
      <c r="C441" s="692">
        <f>'(more) Simpl. Textures PLYWOOD'!I446</f>
        <v>1</v>
      </c>
      <c r="D441" s="418" t="str">
        <f>IF('(more) Simpl. Textures PLYWOOD'!M446=0,"",'(more) Simpl. Textures PLYWOOD'!M446)</f>
        <v>not 
available</v>
      </c>
      <c r="E441" s="418" t="str">
        <f>IF('(more) Simpl. Textures PLYWOOD'!N446=0,"",'(more) Simpl. Textures PLYWOOD'!N446)</f>
        <v/>
      </c>
      <c r="F441" s="48">
        <f>'PROD. LIST (more)Simpl tex'!F443</f>
        <v>0</v>
      </c>
    </row>
    <row r="442" spans="1:6" ht="23.25" customHeight="1" x14ac:dyDescent="0.2">
      <c r="A442" s="39"/>
      <c r="B442" s="36" t="str">
        <f>'(more) Simpl. Textures PLYWOOD'!D447</f>
        <v>SIMPL-12G-N-T</v>
      </c>
      <c r="C442" s="692">
        <f>'(more) Simpl. Textures PLYWOOD'!I447</f>
        <v>1</v>
      </c>
      <c r="D442" s="418" t="str">
        <f>IF('(more) Simpl. Textures PLYWOOD'!M447=0,"",'(more) Simpl. Textures PLYWOOD'!M447)</f>
        <v/>
      </c>
      <c r="E442" s="418" t="str">
        <f>IF('(more) Simpl. Textures PLYWOOD'!N447=0,"",'(more) Simpl. Textures PLYWOOD'!N447)</f>
        <v>not 
available</v>
      </c>
      <c r="F442" s="48">
        <f>'PROD. LIST (more)Simpl tex'!F444</f>
        <v>0</v>
      </c>
    </row>
    <row r="443" spans="1:6" ht="23.25" customHeight="1" x14ac:dyDescent="0.2">
      <c r="A443" s="39"/>
      <c r="B443" s="36" t="str">
        <f>'(more) Simpl. Textures PLYWOOD'!D448</f>
        <v>SIMPL-12G-N-NT</v>
      </c>
      <c r="C443" s="692">
        <f>'(more) Simpl. Textures PLYWOOD'!I448</f>
        <v>1</v>
      </c>
      <c r="D443" s="418" t="str">
        <f>IF('(more) Simpl. Textures PLYWOOD'!M448=0,"",'(more) Simpl. Textures PLYWOOD'!M448)</f>
        <v/>
      </c>
      <c r="E443" s="418" t="str">
        <f>IF('(more) Simpl. Textures PLYWOOD'!N448=0,"",'(more) Simpl. Textures PLYWOOD'!N448)</f>
        <v>not 
available</v>
      </c>
      <c r="F443" s="48">
        <f>'PROD. LIST (more)Simpl tex'!F445</f>
        <v>0</v>
      </c>
    </row>
    <row r="444" spans="1:6" ht="23.25" customHeight="1" x14ac:dyDescent="0.2">
      <c r="A444" s="39"/>
      <c r="B444" s="36" t="str">
        <f>'(more) Simpl. Textures PLYWOOD'!D449</f>
        <v>13 - PINCHES</v>
      </c>
      <c r="C444" s="692">
        <f>'(more) Simpl. Textures PLYWOOD'!I449</f>
        <v>0</v>
      </c>
      <c r="D444" s="418" t="str">
        <f>IF('(more) Simpl. Textures PLYWOOD'!M449=0,"",'(more) Simpl. Textures PLYWOOD'!M449)</f>
        <v/>
      </c>
      <c r="E444" s="418" t="str">
        <f>IF('(more) Simpl. Textures PLYWOOD'!N449=0,"",'(more) Simpl. Textures PLYWOOD'!N449)</f>
        <v/>
      </c>
      <c r="F444" s="48">
        <f>'PROD. LIST (more)Simpl tex'!F446</f>
        <v>0</v>
      </c>
    </row>
    <row r="445" spans="1:6" ht="23.25" customHeight="1" x14ac:dyDescent="0.2">
      <c r="A445" s="39"/>
      <c r="B445" s="36" t="str">
        <f>'(more) Simpl. Textures PLYWOOD'!D450</f>
        <v>SIMPL-13A-C</v>
      </c>
      <c r="C445" s="692">
        <f>'(more) Simpl. Textures PLYWOOD'!I450</f>
        <v>2</v>
      </c>
      <c r="D445" s="418" t="str">
        <f>IF('(more) Simpl. Textures PLYWOOD'!M450=0,"",'(more) Simpl. Textures PLYWOOD'!M450)</f>
        <v>not 
available</v>
      </c>
      <c r="E445" s="418" t="str">
        <f>IF('(more) Simpl. Textures PLYWOOD'!N450=0,"",'(more) Simpl. Textures PLYWOOD'!N450)</f>
        <v/>
      </c>
      <c r="F445" s="48">
        <f>'PROD. LIST (more)Simpl tex'!F447</f>
        <v>0</v>
      </c>
    </row>
    <row r="446" spans="1:6" ht="23.25" customHeight="1" x14ac:dyDescent="0.2">
      <c r="A446" s="39"/>
      <c r="B446" s="36" t="str">
        <f>'(more) Simpl. Textures PLYWOOD'!D451</f>
        <v>SIMPL-13A-N-T</v>
      </c>
      <c r="C446" s="692">
        <f>'(more) Simpl. Textures PLYWOOD'!I451</f>
        <v>2</v>
      </c>
      <c r="D446" s="418" t="str">
        <f>IF('(more) Simpl. Textures PLYWOOD'!M451=0,"",'(more) Simpl. Textures PLYWOOD'!M451)</f>
        <v/>
      </c>
      <c r="E446" s="418" t="str">
        <f>IF('(more) Simpl. Textures PLYWOOD'!N451=0,"",'(more) Simpl. Textures PLYWOOD'!N451)</f>
        <v>not 
available</v>
      </c>
      <c r="F446" s="48">
        <f>'PROD. LIST (more)Simpl tex'!F448</f>
        <v>0</v>
      </c>
    </row>
    <row r="447" spans="1:6" ht="23.25" customHeight="1" x14ac:dyDescent="0.2">
      <c r="A447" s="39"/>
      <c r="B447" s="36" t="str">
        <f>'(more) Simpl. Textures PLYWOOD'!D452</f>
        <v>SIMPL-13A-N-NT</v>
      </c>
      <c r="C447" s="692">
        <f>'(more) Simpl. Textures PLYWOOD'!I452</f>
        <v>2</v>
      </c>
      <c r="D447" s="418" t="str">
        <f>IF('(more) Simpl. Textures PLYWOOD'!M452=0,"",'(more) Simpl. Textures PLYWOOD'!M452)</f>
        <v/>
      </c>
      <c r="E447" s="418" t="str">
        <f>IF('(more) Simpl. Textures PLYWOOD'!N452=0,"",'(more) Simpl. Textures PLYWOOD'!N452)</f>
        <v>not 
available</v>
      </c>
      <c r="F447" s="48">
        <f>'PROD. LIST (more)Simpl tex'!F449</f>
        <v>0</v>
      </c>
    </row>
    <row r="448" spans="1:6" ht="23.25" customHeight="1" x14ac:dyDescent="0.2">
      <c r="A448" s="39"/>
      <c r="B448" s="36" t="str">
        <f>'(more) Simpl. Textures PLYWOOD'!D453</f>
        <v>SIMPL-13B-C</v>
      </c>
      <c r="C448" s="692">
        <f>'(more) Simpl. Textures PLYWOOD'!I453</f>
        <v>2</v>
      </c>
      <c r="D448" s="418" t="str">
        <f>IF('(more) Simpl. Textures PLYWOOD'!M453=0,"",'(more) Simpl. Textures PLYWOOD'!M453)</f>
        <v>not 
available</v>
      </c>
      <c r="E448" s="418" t="str">
        <f>IF('(more) Simpl. Textures PLYWOOD'!N453=0,"",'(more) Simpl. Textures PLYWOOD'!N453)</f>
        <v/>
      </c>
      <c r="F448" s="48">
        <f>'PROD. LIST (more)Simpl tex'!F450</f>
        <v>0</v>
      </c>
    </row>
    <row r="449" spans="1:6" ht="23.25" customHeight="1" x14ac:dyDescent="0.2">
      <c r="A449" s="39"/>
      <c r="B449" s="36" t="str">
        <f>'(more) Simpl. Textures PLYWOOD'!D454</f>
        <v>SIMPL-13B-N-T</v>
      </c>
      <c r="C449" s="692">
        <f>'(more) Simpl. Textures PLYWOOD'!I454</f>
        <v>2</v>
      </c>
      <c r="D449" s="418" t="str">
        <f>IF('(more) Simpl. Textures PLYWOOD'!M454=0,"",'(more) Simpl. Textures PLYWOOD'!M454)</f>
        <v/>
      </c>
      <c r="E449" s="418" t="str">
        <f>IF('(more) Simpl. Textures PLYWOOD'!N454=0,"",'(more) Simpl. Textures PLYWOOD'!N454)</f>
        <v>not 
available</v>
      </c>
      <c r="F449" s="48">
        <f>'PROD. LIST (more)Simpl tex'!F451</f>
        <v>0</v>
      </c>
    </row>
    <row r="450" spans="1:6" ht="23.25" customHeight="1" x14ac:dyDescent="0.2">
      <c r="A450" s="39"/>
      <c r="B450" s="36" t="str">
        <f>'(more) Simpl. Textures PLYWOOD'!D455</f>
        <v>SIMPL-13B-N-NT</v>
      </c>
      <c r="C450" s="692">
        <f>'(more) Simpl. Textures PLYWOOD'!I455</f>
        <v>2</v>
      </c>
      <c r="D450" s="418" t="str">
        <f>IF('(more) Simpl. Textures PLYWOOD'!M455=0,"",'(more) Simpl. Textures PLYWOOD'!M455)</f>
        <v/>
      </c>
      <c r="E450" s="418" t="str">
        <f>IF('(more) Simpl. Textures PLYWOOD'!N455=0,"",'(more) Simpl. Textures PLYWOOD'!N455)</f>
        <v>not 
available</v>
      </c>
      <c r="F450" s="48">
        <f>'PROD. LIST (more)Simpl tex'!F452</f>
        <v>0</v>
      </c>
    </row>
    <row r="451" spans="1:6" ht="23.25" customHeight="1" x14ac:dyDescent="0.2">
      <c r="A451" s="39"/>
      <c r="B451" s="36" t="str">
        <f>'(more) Simpl. Textures PLYWOOD'!D456</f>
        <v>SIMPL-13C-C</v>
      </c>
      <c r="C451" s="692">
        <f>'(more) Simpl. Textures PLYWOOD'!I456</f>
        <v>2</v>
      </c>
      <c r="D451" s="418" t="str">
        <f>IF('(more) Simpl. Textures PLYWOOD'!M456=0,"",'(more) Simpl. Textures PLYWOOD'!M456)</f>
        <v>not 
available</v>
      </c>
      <c r="E451" s="418" t="str">
        <f>IF('(more) Simpl. Textures PLYWOOD'!N456=0,"",'(more) Simpl. Textures PLYWOOD'!N456)</f>
        <v/>
      </c>
      <c r="F451" s="48">
        <f>'PROD. LIST (more)Simpl tex'!F453</f>
        <v>0</v>
      </c>
    </row>
    <row r="452" spans="1:6" ht="23.25" customHeight="1" x14ac:dyDescent="0.2">
      <c r="A452" s="39"/>
      <c r="B452" s="36" t="str">
        <f>'(more) Simpl. Textures PLYWOOD'!D457</f>
        <v>SIMPL-13C-N-T</v>
      </c>
      <c r="C452" s="692">
        <f>'(more) Simpl. Textures PLYWOOD'!I457</f>
        <v>2</v>
      </c>
      <c r="D452" s="418" t="str">
        <f>IF('(more) Simpl. Textures PLYWOOD'!M457=0,"",'(more) Simpl. Textures PLYWOOD'!M457)</f>
        <v/>
      </c>
      <c r="E452" s="418" t="str">
        <f>IF('(more) Simpl. Textures PLYWOOD'!N457=0,"",'(more) Simpl. Textures PLYWOOD'!N457)</f>
        <v>not 
available</v>
      </c>
      <c r="F452" s="48">
        <f>'PROD. LIST (more)Simpl tex'!F454</f>
        <v>0</v>
      </c>
    </row>
    <row r="453" spans="1:6" ht="23.25" customHeight="1" x14ac:dyDescent="0.2">
      <c r="A453" s="39"/>
      <c r="B453" s="36" t="str">
        <f>'(more) Simpl. Textures PLYWOOD'!D458</f>
        <v>SIMPL-13C-N-NT</v>
      </c>
      <c r="C453" s="692">
        <f>'(more) Simpl. Textures PLYWOOD'!I458</f>
        <v>2</v>
      </c>
      <c r="D453" s="418" t="str">
        <f>IF('(more) Simpl. Textures PLYWOOD'!M458=0,"",'(more) Simpl. Textures PLYWOOD'!M458)</f>
        <v/>
      </c>
      <c r="E453" s="418" t="str">
        <f>IF('(more) Simpl. Textures PLYWOOD'!N458=0,"",'(more) Simpl. Textures PLYWOOD'!N458)</f>
        <v>not 
available</v>
      </c>
      <c r="F453" s="48">
        <f>'PROD. LIST (more)Simpl tex'!F455</f>
        <v>0</v>
      </c>
    </row>
    <row r="454" spans="1:6" ht="23.25" customHeight="1" x14ac:dyDescent="0.2">
      <c r="A454" s="39"/>
      <c r="B454" s="36" t="str">
        <f>'(more) Simpl. Textures PLYWOOD'!D459</f>
        <v>SIMPL-13D-C</v>
      </c>
      <c r="C454" s="692">
        <f>'(more) Simpl. Textures PLYWOOD'!I459</f>
        <v>2</v>
      </c>
      <c r="D454" s="418" t="str">
        <f>IF('(more) Simpl. Textures PLYWOOD'!M459=0,"",'(more) Simpl. Textures PLYWOOD'!M459)</f>
        <v>not 
available</v>
      </c>
      <c r="E454" s="418" t="str">
        <f>IF('(more) Simpl. Textures PLYWOOD'!N459=0,"",'(more) Simpl. Textures PLYWOOD'!N459)</f>
        <v/>
      </c>
      <c r="F454" s="48">
        <f>'PROD. LIST (more)Simpl tex'!F456</f>
        <v>0</v>
      </c>
    </row>
    <row r="455" spans="1:6" ht="23.25" customHeight="1" x14ac:dyDescent="0.2">
      <c r="A455" s="39"/>
      <c r="B455" s="36" t="str">
        <f>'(more) Simpl. Textures PLYWOOD'!D460</f>
        <v>SIMPL-13D-N-T</v>
      </c>
      <c r="C455" s="692">
        <f>'(more) Simpl. Textures PLYWOOD'!I460</f>
        <v>2</v>
      </c>
      <c r="D455" s="418" t="str">
        <f>IF('(more) Simpl. Textures PLYWOOD'!M460=0,"",'(more) Simpl. Textures PLYWOOD'!M460)</f>
        <v/>
      </c>
      <c r="E455" s="418" t="str">
        <f>IF('(more) Simpl. Textures PLYWOOD'!N460=0,"",'(more) Simpl. Textures PLYWOOD'!N460)</f>
        <v>not 
available</v>
      </c>
      <c r="F455" s="48">
        <f>'PROD. LIST (more)Simpl tex'!F457</f>
        <v>0</v>
      </c>
    </row>
    <row r="456" spans="1:6" ht="23.25" customHeight="1" x14ac:dyDescent="0.2">
      <c r="A456" s="39"/>
      <c r="B456" s="36" t="str">
        <f>'(more) Simpl. Textures PLYWOOD'!D461</f>
        <v>SIMPL-13D-N-NT</v>
      </c>
      <c r="C456" s="692">
        <f>'(more) Simpl. Textures PLYWOOD'!I461</f>
        <v>2</v>
      </c>
      <c r="D456" s="418" t="str">
        <f>IF('(more) Simpl. Textures PLYWOOD'!M461=0,"",'(more) Simpl. Textures PLYWOOD'!M461)</f>
        <v/>
      </c>
      <c r="E456" s="418" t="str">
        <f>IF('(more) Simpl. Textures PLYWOOD'!N461=0,"",'(more) Simpl. Textures PLYWOOD'!N461)</f>
        <v>not 
available</v>
      </c>
      <c r="F456" s="48">
        <f>'PROD. LIST (more)Simpl tex'!F458</f>
        <v>0</v>
      </c>
    </row>
    <row r="457" spans="1:6" ht="23.25" customHeight="1" x14ac:dyDescent="0.2">
      <c r="A457" s="39"/>
      <c r="B457" s="36" t="str">
        <f>'(more) Simpl. Textures PLYWOOD'!D462</f>
        <v>SIMPL-13E-C</v>
      </c>
      <c r="C457" s="692">
        <f>'(more) Simpl. Textures PLYWOOD'!I462</f>
        <v>2</v>
      </c>
      <c r="D457" s="418" t="str">
        <f>IF('(more) Simpl. Textures PLYWOOD'!M462=0,"",'(more) Simpl. Textures PLYWOOD'!M462)</f>
        <v>not 
available</v>
      </c>
      <c r="E457" s="418" t="str">
        <f>IF('(more) Simpl. Textures PLYWOOD'!N462=0,"",'(more) Simpl. Textures PLYWOOD'!N462)</f>
        <v/>
      </c>
      <c r="F457" s="48">
        <f>'PROD. LIST (more)Simpl tex'!F459</f>
        <v>0</v>
      </c>
    </row>
    <row r="458" spans="1:6" ht="23.25" customHeight="1" x14ac:dyDescent="0.2">
      <c r="A458" s="39"/>
      <c r="B458" s="36" t="str">
        <f>'(more) Simpl. Textures PLYWOOD'!D463</f>
        <v>SIMPL-13E-N-T</v>
      </c>
      <c r="C458" s="692">
        <f>'(more) Simpl. Textures PLYWOOD'!I463</f>
        <v>2</v>
      </c>
      <c r="D458" s="418" t="str">
        <f>IF('(more) Simpl. Textures PLYWOOD'!M463=0,"",'(more) Simpl. Textures PLYWOOD'!M463)</f>
        <v/>
      </c>
      <c r="E458" s="418" t="str">
        <f>IF('(more) Simpl. Textures PLYWOOD'!N463=0,"",'(more) Simpl. Textures PLYWOOD'!N463)</f>
        <v>not 
available</v>
      </c>
      <c r="F458" s="48">
        <f>'PROD. LIST (more)Simpl tex'!F460</f>
        <v>0</v>
      </c>
    </row>
    <row r="459" spans="1:6" ht="23.25" customHeight="1" x14ac:dyDescent="0.2">
      <c r="A459" s="39"/>
      <c r="B459" s="36" t="str">
        <f>'(more) Simpl. Textures PLYWOOD'!D464</f>
        <v>SIMPL-13E-N-NT</v>
      </c>
      <c r="C459" s="692">
        <f>'(more) Simpl. Textures PLYWOOD'!I464</f>
        <v>2</v>
      </c>
      <c r="D459" s="418" t="str">
        <f>IF('(more) Simpl. Textures PLYWOOD'!M464=0,"",'(more) Simpl. Textures PLYWOOD'!M464)</f>
        <v/>
      </c>
      <c r="E459" s="418" t="str">
        <f>IF('(more) Simpl. Textures PLYWOOD'!N464=0,"",'(more) Simpl. Textures PLYWOOD'!N464)</f>
        <v>not 
available</v>
      </c>
      <c r="F459" s="48">
        <f>'PROD. LIST (more)Simpl tex'!F461</f>
        <v>0</v>
      </c>
    </row>
    <row r="460" spans="1:6" ht="23.25" customHeight="1" x14ac:dyDescent="0.2">
      <c r="A460" s="39"/>
      <c r="B460" s="36" t="str">
        <f>'(more) Simpl. Textures PLYWOOD'!D465</f>
        <v>SIMPL-13F-C</v>
      </c>
      <c r="C460" s="692">
        <f>'(more) Simpl. Textures PLYWOOD'!I465</f>
        <v>2</v>
      </c>
      <c r="D460" s="418" t="str">
        <f>IF('(more) Simpl. Textures PLYWOOD'!M465=0,"",'(more) Simpl. Textures PLYWOOD'!M465)</f>
        <v>not 
available</v>
      </c>
      <c r="E460" s="418" t="str">
        <f>IF('(more) Simpl. Textures PLYWOOD'!N465=0,"",'(more) Simpl. Textures PLYWOOD'!N465)</f>
        <v/>
      </c>
      <c r="F460" s="48">
        <f>'PROD. LIST (more)Simpl tex'!F462</f>
        <v>0</v>
      </c>
    </row>
    <row r="461" spans="1:6" ht="23.25" customHeight="1" x14ac:dyDescent="0.2">
      <c r="A461" s="39"/>
      <c r="B461" s="36" t="str">
        <f>'(more) Simpl. Textures PLYWOOD'!D466</f>
        <v>SIMPL-13F-N-T</v>
      </c>
      <c r="C461" s="692">
        <f>'(more) Simpl. Textures PLYWOOD'!I466</f>
        <v>2</v>
      </c>
      <c r="D461" s="418" t="str">
        <f>IF('(more) Simpl. Textures PLYWOOD'!M466=0,"",'(more) Simpl. Textures PLYWOOD'!M466)</f>
        <v/>
      </c>
      <c r="E461" s="418" t="str">
        <f>IF('(more) Simpl. Textures PLYWOOD'!N466=0,"",'(more) Simpl. Textures PLYWOOD'!N466)</f>
        <v>not 
available</v>
      </c>
      <c r="F461" s="48">
        <f>'PROD. LIST (more)Simpl tex'!F463</f>
        <v>0</v>
      </c>
    </row>
    <row r="462" spans="1:6" ht="23.25" customHeight="1" x14ac:dyDescent="0.2">
      <c r="A462" s="39"/>
      <c r="B462" s="36" t="str">
        <f>'(more) Simpl. Textures PLYWOOD'!D467</f>
        <v>SIMPL-13F-N-NT</v>
      </c>
      <c r="C462" s="692">
        <f>'(more) Simpl. Textures PLYWOOD'!I467</f>
        <v>2</v>
      </c>
      <c r="D462" s="418" t="str">
        <f>IF('(more) Simpl. Textures PLYWOOD'!M467=0,"",'(more) Simpl. Textures PLYWOOD'!M467)</f>
        <v/>
      </c>
      <c r="E462" s="418" t="str">
        <f>IF('(more) Simpl. Textures PLYWOOD'!N467=0,"",'(more) Simpl. Textures PLYWOOD'!N467)</f>
        <v>not 
available</v>
      </c>
      <c r="F462" s="48">
        <f>'PROD. LIST (more)Simpl tex'!F464</f>
        <v>0</v>
      </c>
    </row>
    <row r="463" spans="1:6" ht="23.25" customHeight="1" x14ac:dyDescent="0.2">
      <c r="A463" s="39"/>
      <c r="B463" s="36" t="str">
        <f>'(more) Simpl. Textures PLYWOOD'!D468</f>
        <v>SIMPL-13G-C</v>
      </c>
      <c r="C463" s="692">
        <f>'(more) Simpl. Textures PLYWOOD'!I468</f>
        <v>1</v>
      </c>
      <c r="D463" s="418" t="str">
        <f>IF('(more) Simpl. Textures PLYWOOD'!M468=0,"",'(more) Simpl. Textures PLYWOOD'!M468)</f>
        <v>not 
available</v>
      </c>
      <c r="E463" s="418" t="str">
        <f>IF('(more) Simpl. Textures PLYWOOD'!N468=0,"",'(more) Simpl. Textures PLYWOOD'!N468)</f>
        <v/>
      </c>
      <c r="F463" s="48">
        <f>'PROD. LIST (more)Simpl tex'!F465</f>
        <v>0</v>
      </c>
    </row>
    <row r="464" spans="1:6" ht="23.25" customHeight="1" x14ac:dyDescent="0.2">
      <c r="A464" s="39"/>
      <c r="B464" s="36" t="str">
        <f>'(more) Simpl. Textures PLYWOOD'!D469</f>
        <v>SIMPL-13G-N-T</v>
      </c>
      <c r="C464" s="692">
        <f>'(more) Simpl. Textures PLYWOOD'!I469</f>
        <v>1</v>
      </c>
      <c r="D464" s="418" t="str">
        <f>IF('(more) Simpl. Textures PLYWOOD'!M469=0,"",'(more) Simpl. Textures PLYWOOD'!M469)</f>
        <v/>
      </c>
      <c r="E464" s="418" t="str">
        <f>IF('(more) Simpl. Textures PLYWOOD'!N469=0,"",'(more) Simpl. Textures PLYWOOD'!N469)</f>
        <v>not 
available</v>
      </c>
      <c r="F464" s="48">
        <f>'PROD. LIST (more)Simpl tex'!F466</f>
        <v>0</v>
      </c>
    </row>
    <row r="465" spans="1:6" ht="23.25" customHeight="1" x14ac:dyDescent="0.2">
      <c r="A465" s="39"/>
      <c r="B465" s="36" t="str">
        <f>'(more) Simpl. Textures PLYWOOD'!D470</f>
        <v>SIMPL-13G-N-NT</v>
      </c>
      <c r="C465" s="692">
        <f>'(more) Simpl. Textures PLYWOOD'!I470</f>
        <v>1</v>
      </c>
      <c r="D465" s="418" t="str">
        <f>IF('(more) Simpl. Textures PLYWOOD'!M470=0,"",'(more) Simpl. Textures PLYWOOD'!M470)</f>
        <v/>
      </c>
      <c r="E465" s="418" t="str">
        <f>IF('(more) Simpl. Textures PLYWOOD'!N470=0,"",'(more) Simpl. Textures PLYWOOD'!N470)</f>
        <v>not 
available</v>
      </c>
      <c r="F465" s="48">
        <f>'PROD. LIST (more)Simpl tex'!F467</f>
        <v>0</v>
      </c>
    </row>
    <row r="466" spans="1:6" ht="23.25" customHeight="1" x14ac:dyDescent="0.2">
      <c r="A466" s="39"/>
      <c r="B466" s="36" t="str">
        <f>'(more) Simpl. Textures PLYWOOD'!D471</f>
        <v>SIMPL-13M-C</v>
      </c>
      <c r="C466" s="692">
        <f>'(more) Simpl. Textures PLYWOOD'!I471</f>
        <v>1</v>
      </c>
      <c r="D466" s="418" t="str">
        <f>IF('(more) Simpl. Textures PLYWOOD'!M471=0,"",'(more) Simpl. Textures PLYWOOD'!M471)</f>
        <v>not 
available</v>
      </c>
      <c r="E466" s="418" t="str">
        <f>IF('(more) Simpl. Textures PLYWOOD'!N471=0,"",'(more) Simpl. Textures PLYWOOD'!N471)</f>
        <v/>
      </c>
      <c r="F466" s="48">
        <f>'PROD. LIST (more)Simpl tex'!F468</f>
        <v>0</v>
      </c>
    </row>
    <row r="467" spans="1:6" ht="23.25" customHeight="1" x14ac:dyDescent="0.2">
      <c r="A467" s="39"/>
      <c r="B467" s="36" t="str">
        <f>'(more) Simpl. Textures PLYWOOD'!D472</f>
        <v>SIMPL-13M-N-T</v>
      </c>
      <c r="C467" s="692">
        <f>'(more) Simpl. Textures PLYWOOD'!I472</f>
        <v>1</v>
      </c>
      <c r="D467" s="418" t="str">
        <f>IF('(more) Simpl. Textures PLYWOOD'!M472=0,"",'(more) Simpl. Textures PLYWOOD'!M472)</f>
        <v/>
      </c>
      <c r="E467" s="418" t="str">
        <f>IF('(more) Simpl. Textures PLYWOOD'!N472=0,"",'(more) Simpl. Textures PLYWOOD'!N472)</f>
        <v>not 
available</v>
      </c>
      <c r="F467" s="48">
        <f>'PROD. LIST (more)Simpl tex'!F469</f>
        <v>0</v>
      </c>
    </row>
    <row r="468" spans="1:6" ht="23.25" customHeight="1" x14ac:dyDescent="0.2">
      <c r="A468" s="39"/>
      <c r="B468" s="36" t="str">
        <f>'(more) Simpl. Textures PLYWOOD'!D473</f>
        <v>SIMPL-13M-N-NT</v>
      </c>
      <c r="C468" s="692">
        <f>'(more) Simpl. Textures PLYWOOD'!I473</f>
        <v>1</v>
      </c>
      <c r="D468" s="418" t="str">
        <f>IF('(more) Simpl. Textures PLYWOOD'!M473=0,"",'(more) Simpl. Textures PLYWOOD'!M473)</f>
        <v/>
      </c>
      <c r="E468" s="418" t="str">
        <f>IF('(more) Simpl. Textures PLYWOOD'!N473=0,"",'(more) Simpl. Textures PLYWOOD'!N473)</f>
        <v>not 
available</v>
      </c>
      <c r="F468" s="48">
        <f>'PROD. LIST (more)Simpl tex'!F470</f>
        <v>0</v>
      </c>
    </row>
    <row r="469" spans="1:6" ht="23.25" customHeight="1" x14ac:dyDescent="0.2">
      <c r="A469" s="39"/>
      <c r="B469" s="36" t="str">
        <f>'(more) Simpl. Textures PLYWOOD'!D474</f>
        <v>SIMPL-13N-C</v>
      </c>
      <c r="C469" s="692">
        <f>'(more) Simpl. Textures PLYWOOD'!I474</f>
        <v>1</v>
      </c>
      <c r="D469" s="418" t="str">
        <f>IF('(more) Simpl. Textures PLYWOOD'!M474=0,"",'(more) Simpl. Textures PLYWOOD'!M474)</f>
        <v>not 
available</v>
      </c>
      <c r="E469" s="418" t="str">
        <f>IF('(more) Simpl. Textures PLYWOOD'!N474=0,"",'(more) Simpl. Textures PLYWOOD'!N474)</f>
        <v/>
      </c>
      <c r="F469" s="48">
        <f>'PROD. LIST (more)Simpl tex'!F471</f>
        <v>0</v>
      </c>
    </row>
    <row r="470" spans="1:6" ht="23.25" customHeight="1" x14ac:dyDescent="0.2">
      <c r="A470" s="39"/>
      <c r="B470" s="36" t="str">
        <f>'(more) Simpl. Textures PLYWOOD'!D475</f>
        <v>SIMPL-13N-N-T</v>
      </c>
      <c r="C470" s="692">
        <f>'(more) Simpl. Textures PLYWOOD'!I475</f>
        <v>1</v>
      </c>
      <c r="D470" s="418" t="str">
        <f>IF('(more) Simpl. Textures PLYWOOD'!M475=0,"",'(more) Simpl. Textures PLYWOOD'!M475)</f>
        <v/>
      </c>
      <c r="E470" s="418" t="str">
        <f>IF('(more) Simpl. Textures PLYWOOD'!N475=0,"",'(more) Simpl. Textures PLYWOOD'!N475)</f>
        <v>not 
available</v>
      </c>
      <c r="F470" s="48">
        <f>'PROD. LIST (more)Simpl tex'!F472</f>
        <v>0</v>
      </c>
    </row>
    <row r="471" spans="1:6" ht="23.25" customHeight="1" x14ac:dyDescent="0.2">
      <c r="A471" s="39"/>
      <c r="B471" s="36" t="str">
        <f>'(more) Simpl. Textures PLYWOOD'!D476</f>
        <v>SIMPL-13N-N-NT</v>
      </c>
      <c r="C471" s="692">
        <f>'(more) Simpl. Textures PLYWOOD'!I476</f>
        <v>1</v>
      </c>
      <c r="D471" s="418" t="str">
        <f>IF('(more) Simpl. Textures PLYWOOD'!M476=0,"",'(more) Simpl. Textures PLYWOOD'!M476)</f>
        <v/>
      </c>
      <c r="E471" s="418" t="str">
        <f>IF('(more) Simpl. Textures PLYWOOD'!N476=0,"",'(more) Simpl. Textures PLYWOOD'!N476)</f>
        <v>not 
available</v>
      </c>
      <c r="F471" s="48">
        <f>'PROD. LIST (more)Simpl tex'!F473</f>
        <v>0</v>
      </c>
    </row>
    <row r="472" spans="1:6" ht="23.25" customHeight="1" x14ac:dyDescent="0.2">
      <c r="A472" s="39"/>
      <c r="B472" s="36" t="str">
        <f>'(more) Simpl. Textures PLYWOOD'!D477</f>
        <v>SIMPL-13O-C</v>
      </c>
      <c r="C472" s="692">
        <f>'(more) Simpl. Textures PLYWOOD'!I477</f>
        <v>1</v>
      </c>
      <c r="D472" s="418" t="str">
        <f>IF('(more) Simpl. Textures PLYWOOD'!M477=0,"",'(more) Simpl. Textures PLYWOOD'!M477)</f>
        <v>not 
available</v>
      </c>
      <c r="E472" s="418" t="str">
        <f>IF('(more) Simpl. Textures PLYWOOD'!N477=0,"",'(more) Simpl. Textures PLYWOOD'!N477)</f>
        <v/>
      </c>
      <c r="F472" s="48">
        <f>'PROD. LIST (more)Simpl tex'!F474</f>
        <v>0</v>
      </c>
    </row>
    <row r="473" spans="1:6" ht="23.25" customHeight="1" x14ac:dyDescent="0.2">
      <c r="A473" s="39"/>
      <c r="B473" s="36" t="str">
        <f>'(more) Simpl. Textures PLYWOOD'!D478</f>
        <v>SIMPL-13O-N-T</v>
      </c>
      <c r="C473" s="692">
        <f>'(more) Simpl. Textures PLYWOOD'!I478</f>
        <v>1</v>
      </c>
      <c r="D473" s="418" t="str">
        <f>IF('(more) Simpl. Textures PLYWOOD'!M478=0,"",'(more) Simpl. Textures PLYWOOD'!M478)</f>
        <v/>
      </c>
      <c r="E473" s="418" t="str">
        <f>IF('(more) Simpl. Textures PLYWOOD'!N478=0,"",'(more) Simpl. Textures PLYWOOD'!N478)</f>
        <v>not 
available</v>
      </c>
      <c r="F473" s="48">
        <f>'PROD. LIST (more)Simpl tex'!F475</f>
        <v>0</v>
      </c>
    </row>
    <row r="474" spans="1:6" ht="23.25" customHeight="1" x14ac:dyDescent="0.2">
      <c r="A474" s="39"/>
      <c r="B474" s="36" t="str">
        <f>'(more) Simpl. Textures PLYWOOD'!D479</f>
        <v>SIMPL-13O-N-NT</v>
      </c>
      <c r="C474" s="692">
        <f>'(more) Simpl. Textures PLYWOOD'!I479</f>
        <v>1</v>
      </c>
      <c r="D474" s="418" t="str">
        <f>IF('(more) Simpl. Textures PLYWOOD'!M479=0,"",'(more) Simpl. Textures PLYWOOD'!M479)</f>
        <v/>
      </c>
      <c r="E474" s="418" t="str">
        <f>IF('(more) Simpl. Textures PLYWOOD'!N479=0,"",'(more) Simpl. Textures PLYWOOD'!N479)</f>
        <v>not 
available</v>
      </c>
      <c r="F474" s="48">
        <f>'PROD. LIST (more)Simpl tex'!F476</f>
        <v>0</v>
      </c>
    </row>
    <row r="475" spans="1:6" ht="23.25" customHeight="1" x14ac:dyDescent="0.2">
      <c r="A475" s="39"/>
      <c r="B475" s="36" t="str">
        <f>'(more) Simpl. Textures PLYWOOD'!D480</f>
        <v xml:space="preserve">14 - OPPOSITES </v>
      </c>
      <c r="C475" s="692">
        <f>'(more) Simpl. Textures PLYWOOD'!I480</f>
        <v>0</v>
      </c>
      <c r="D475" s="418" t="str">
        <f>IF('(more) Simpl. Textures PLYWOOD'!M480=0,"",'(more) Simpl. Textures PLYWOOD'!M480)</f>
        <v/>
      </c>
      <c r="E475" s="418" t="str">
        <f>IF('(more) Simpl. Textures PLYWOOD'!N480=0,"",'(more) Simpl. Textures PLYWOOD'!N480)</f>
        <v/>
      </c>
      <c r="F475" s="48">
        <f>'PROD. LIST (more)Simpl tex'!F477</f>
        <v>0</v>
      </c>
    </row>
    <row r="476" spans="1:6" ht="23.25" customHeight="1" x14ac:dyDescent="0.2">
      <c r="A476" s="39"/>
      <c r="B476" s="36" t="str">
        <f>'(more) Simpl. Textures PLYWOOD'!D481</f>
        <v>SIMPL-14A-C</v>
      </c>
      <c r="C476" s="692">
        <f>'(more) Simpl. Textures PLYWOOD'!I481</f>
        <v>2</v>
      </c>
      <c r="D476" s="418" t="str">
        <f>IF('(more) Simpl. Textures PLYWOOD'!M481=0,"",'(more) Simpl. Textures PLYWOOD'!M481)</f>
        <v>not 
available</v>
      </c>
      <c r="E476" s="418" t="str">
        <f>IF('(more) Simpl. Textures PLYWOOD'!N481=0,"",'(more) Simpl. Textures PLYWOOD'!N481)</f>
        <v/>
      </c>
      <c r="F476" s="48">
        <f>'PROD. LIST (more)Simpl tex'!F478</f>
        <v>0</v>
      </c>
    </row>
    <row r="477" spans="1:6" ht="23.25" customHeight="1" x14ac:dyDescent="0.2">
      <c r="A477" s="39"/>
      <c r="B477" s="36" t="str">
        <f>'(more) Simpl. Textures PLYWOOD'!D482</f>
        <v>SIMPL-14A-N-T</v>
      </c>
      <c r="C477" s="692">
        <f>'(more) Simpl. Textures PLYWOOD'!I482</f>
        <v>2</v>
      </c>
      <c r="D477" s="418" t="str">
        <f>IF('(more) Simpl. Textures PLYWOOD'!M482=0,"",'(more) Simpl. Textures PLYWOOD'!M482)</f>
        <v/>
      </c>
      <c r="E477" s="418" t="str">
        <f>IF('(more) Simpl. Textures PLYWOOD'!N482=0,"",'(more) Simpl. Textures PLYWOOD'!N482)</f>
        <v>not 
available</v>
      </c>
      <c r="F477" s="48">
        <f>'PROD. LIST (more)Simpl tex'!F479</f>
        <v>0</v>
      </c>
    </row>
    <row r="478" spans="1:6" ht="23.25" customHeight="1" x14ac:dyDescent="0.2">
      <c r="A478" s="39"/>
      <c r="B478" s="36" t="str">
        <f>'(more) Simpl. Textures PLYWOOD'!D483</f>
        <v>SIMPL-14A-N-NT</v>
      </c>
      <c r="C478" s="692">
        <f>'(more) Simpl. Textures PLYWOOD'!I483</f>
        <v>2</v>
      </c>
      <c r="D478" s="418" t="str">
        <f>IF('(more) Simpl. Textures PLYWOOD'!M483=0,"",'(more) Simpl. Textures PLYWOOD'!M483)</f>
        <v/>
      </c>
      <c r="E478" s="418" t="str">
        <f>IF('(more) Simpl. Textures PLYWOOD'!N483=0,"",'(more) Simpl. Textures PLYWOOD'!N483)</f>
        <v>not 
available</v>
      </c>
      <c r="F478" s="48">
        <f>'PROD. LIST (more)Simpl tex'!F480</f>
        <v>0</v>
      </c>
    </row>
    <row r="479" spans="1:6" ht="23.25" customHeight="1" x14ac:dyDescent="0.2">
      <c r="A479" s="39"/>
      <c r="B479" s="36" t="str">
        <f>'(more) Simpl. Textures PLYWOOD'!D484</f>
        <v>SIMPL-14B-C</v>
      </c>
      <c r="C479" s="692">
        <f>'(more) Simpl. Textures PLYWOOD'!I484</f>
        <v>2</v>
      </c>
      <c r="D479" s="418" t="str">
        <f>IF('(more) Simpl. Textures PLYWOOD'!M484=0,"",'(more) Simpl. Textures PLYWOOD'!M484)</f>
        <v>not 
available</v>
      </c>
      <c r="E479" s="418" t="str">
        <f>IF('(more) Simpl. Textures PLYWOOD'!N484=0,"",'(more) Simpl. Textures PLYWOOD'!N484)</f>
        <v/>
      </c>
      <c r="F479" s="48">
        <f>'PROD. LIST (more)Simpl tex'!F481</f>
        <v>0</v>
      </c>
    </row>
    <row r="480" spans="1:6" ht="23.25" customHeight="1" x14ac:dyDescent="0.2">
      <c r="A480" s="39"/>
      <c r="B480" s="36" t="str">
        <f>'(more) Simpl. Textures PLYWOOD'!D485</f>
        <v>SIMPL-14B-N-T</v>
      </c>
      <c r="C480" s="692">
        <f>'(more) Simpl. Textures PLYWOOD'!I485</f>
        <v>2</v>
      </c>
      <c r="D480" s="418" t="str">
        <f>IF('(more) Simpl. Textures PLYWOOD'!M485=0,"",'(more) Simpl. Textures PLYWOOD'!M485)</f>
        <v/>
      </c>
      <c r="E480" s="418" t="str">
        <f>IF('(more) Simpl. Textures PLYWOOD'!N485=0,"",'(more) Simpl. Textures PLYWOOD'!N485)</f>
        <v>not 
available</v>
      </c>
      <c r="F480" s="48">
        <f>'PROD. LIST (more)Simpl tex'!F482</f>
        <v>0</v>
      </c>
    </row>
    <row r="481" spans="1:6" ht="23.25" customHeight="1" x14ac:dyDescent="0.2">
      <c r="A481" s="39"/>
      <c r="B481" s="36" t="str">
        <f>'(more) Simpl. Textures PLYWOOD'!D486</f>
        <v>SIMPL-14B-N-NT</v>
      </c>
      <c r="C481" s="692">
        <f>'(more) Simpl. Textures PLYWOOD'!I486</f>
        <v>2</v>
      </c>
      <c r="D481" s="418" t="str">
        <f>IF('(more) Simpl. Textures PLYWOOD'!M486=0,"",'(more) Simpl. Textures PLYWOOD'!M486)</f>
        <v/>
      </c>
      <c r="E481" s="418" t="str">
        <f>IF('(more) Simpl. Textures PLYWOOD'!N486=0,"",'(more) Simpl. Textures PLYWOOD'!N486)</f>
        <v>not 
available</v>
      </c>
      <c r="F481" s="48">
        <f>'PROD. LIST (more)Simpl tex'!F483</f>
        <v>0</v>
      </c>
    </row>
    <row r="482" spans="1:6" ht="23.25" customHeight="1" x14ac:dyDescent="0.2">
      <c r="A482" s="39"/>
      <c r="B482" s="36" t="str">
        <f>'(more) Simpl. Textures PLYWOOD'!D487</f>
        <v>SIMPL-14C-C</v>
      </c>
      <c r="C482" s="692">
        <f>'(more) Simpl. Textures PLYWOOD'!I487</f>
        <v>2</v>
      </c>
      <c r="D482" s="418" t="str">
        <f>IF('(more) Simpl. Textures PLYWOOD'!M487=0,"",'(more) Simpl. Textures PLYWOOD'!M487)</f>
        <v>not 
available</v>
      </c>
      <c r="E482" s="418" t="str">
        <f>IF('(more) Simpl. Textures PLYWOOD'!N487=0,"",'(more) Simpl. Textures PLYWOOD'!N487)</f>
        <v/>
      </c>
      <c r="F482" s="48">
        <f>'PROD. LIST (more)Simpl tex'!F484</f>
        <v>0</v>
      </c>
    </row>
    <row r="483" spans="1:6" ht="23.25" customHeight="1" x14ac:dyDescent="0.2">
      <c r="A483" s="39"/>
      <c r="B483" s="36" t="str">
        <f>'(more) Simpl. Textures PLYWOOD'!D488</f>
        <v>SIMPL-14C-N-T</v>
      </c>
      <c r="C483" s="692">
        <f>'(more) Simpl. Textures PLYWOOD'!I488</f>
        <v>2</v>
      </c>
      <c r="D483" s="418" t="str">
        <f>IF('(more) Simpl. Textures PLYWOOD'!M488=0,"",'(more) Simpl. Textures PLYWOOD'!M488)</f>
        <v/>
      </c>
      <c r="E483" s="418" t="str">
        <f>IF('(more) Simpl. Textures PLYWOOD'!N488=0,"",'(more) Simpl. Textures PLYWOOD'!N488)</f>
        <v>not 
available</v>
      </c>
      <c r="F483" s="48">
        <f>'PROD. LIST (more)Simpl tex'!F485</f>
        <v>0</v>
      </c>
    </row>
    <row r="484" spans="1:6" ht="23.25" customHeight="1" x14ac:dyDescent="0.2">
      <c r="A484" s="39"/>
      <c r="B484" s="36" t="str">
        <f>'(more) Simpl. Textures PLYWOOD'!D489</f>
        <v>SIMPL-14C-N-NT</v>
      </c>
      <c r="C484" s="692">
        <f>'(more) Simpl. Textures PLYWOOD'!I489</f>
        <v>2</v>
      </c>
      <c r="D484" s="418" t="str">
        <f>IF('(more) Simpl. Textures PLYWOOD'!M489=0,"",'(more) Simpl. Textures PLYWOOD'!M489)</f>
        <v/>
      </c>
      <c r="E484" s="418" t="str">
        <f>IF('(more) Simpl. Textures PLYWOOD'!N489=0,"",'(more) Simpl. Textures PLYWOOD'!N489)</f>
        <v>not 
available</v>
      </c>
      <c r="F484" s="48">
        <f>'PROD. LIST (more)Simpl tex'!F486</f>
        <v>0</v>
      </c>
    </row>
    <row r="485" spans="1:6" ht="23.25" customHeight="1" x14ac:dyDescent="0.2">
      <c r="A485" s="39"/>
      <c r="B485" s="36" t="str">
        <f>'(more) Simpl. Textures PLYWOOD'!D490</f>
        <v>SIMPL-14D-C</v>
      </c>
      <c r="C485" s="692">
        <f>'(more) Simpl. Textures PLYWOOD'!I490</f>
        <v>2</v>
      </c>
      <c r="D485" s="418" t="str">
        <f>IF('(more) Simpl. Textures PLYWOOD'!M490=0,"",'(more) Simpl. Textures PLYWOOD'!M490)</f>
        <v>not 
available</v>
      </c>
      <c r="E485" s="418" t="str">
        <f>IF('(more) Simpl. Textures PLYWOOD'!N490=0,"",'(more) Simpl. Textures PLYWOOD'!N490)</f>
        <v/>
      </c>
      <c r="F485" s="48">
        <f>'PROD. LIST (more)Simpl tex'!F487</f>
        <v>0</v>
      </c>
    </row>
    <row r="486" spans="1:6" ht="23.25" customHeight="1" x14ac:dyDescent="0.2">
      <c r="A486" s="39"/>
      <c r="B486" s="36" t="str">
        <f>'(more) Simpl. Textures PLYWOOD'!D491</f>
        <v>SIMPL-14D-N-T</v>
      </c>
      <c r="C486" s="692">
        <f>'(more) Simpl. Textures PLYWOOD'!I491</f>
        <v>2</v>
      </c>
      <c r="D486" s="418" t="str">
        <f>IF('(more) Simpl. Textures PLYWOOD'!M491=0,"",'(more) Simpl. Textures PLYWOOD'!M491)</f>
        <v/>
      </c>
      <c r="E486" s="418" t="str">
        <f>IF('(more) Simpl. Textures PLYWOOD'!N491=0,"",'(more) Simpl. Textures PLYWOOD'!N491)</f>
        <v>not 
available</v>
      </c>
      <c r="F486" s="48">
        <f>'PROD. LIST (more)Simpl tex'!F488</f>
        <v>0</v>
      </c>
    </row>
    <row r="487" spans="1:6" ht="23.25" customHeight="1" x14ac:dyDescent="0.2">
      <c r="A487" s="39"/>
      <c r="B487" s="36" t="str">
        <f>'(more) Simpl. Textures PLYWOOD'!D492</f>
        <v>SIMPL-14D-N-NT</v>
      </c>
      <c r="C487" s="692">
        <f>'(more) Simpl. Textures PLYWOOD'!I492</f>
        <v>2</v>
      </c>
      <c r="D487" s="418" t="str">
        <f>IF('(more) Simpl. Textures PLYWOOD'!M492=0,"",'(more) Simpl. Textures PLYWOOD'!M492)</f>
        <v/>
      </c>
      <c r="E487" s="418" t="str">
        <f>IF('(more) Simpl. Textures PLYWOOD'!N492=0,"",'(more) Simpl. Textures PLYWOOD'!N492)</f>
        <v>not 
available</v>
      </c>
      <c r="F487" s="48">
        <f>'PROD. LIST (more)Simpl tex'!F489</f>
        <v>0</v>
      </c>
    </row>
    <row r="488" spans="1:6" ht="23.25" customHeight="1" x14ac:dyDescent="0.2">
      <c r="A488" s="39"/>
      <c r="B488" s="36" t="str">
        <f>'(more) Simpl. Textures PLYWOOD'!D493</f>
        <v>SIMPL-14E-C</v>
      </c>
      <c r="C488" s="692">
        <f>'(more) Simpl. Textures PLYWOOD'!I493</f>
        <v>2</v>
      </c>
      <c r="D488" s="418" t="str">
        <f>IF('(more) Simpl. Textures PLYWOOD'!M493=0,"",'(more) Simpl. Textures PLYWOOD'!M493)</f>
        <v>not 
available</v>
      </c>
      <c r="E488" s="418" t="str">
        <f>IF('(more) Simpl. Textures PLYWOOD'!N493=0,"",'(more) Simpl. Textures PLYWOOD'!N493)</f>
        <v/>
      </c>
      <c r="F488" s="48">
        <f>'PROD. LIST (more)Simpl tex'!F490</f>
        <v>0</v>
      </c>
    </row>
    <row r="489" spans="1:6" ht="23.25" customHeight="1" x14ac:dyDescent="0.2">
      <c r="A489" s="39"/>
      <c r="B489" s="36" t="str">
        <f>'(more) Simpl. Textures PLYWOOD'!D494</f>
        <v>SIMPL-14E-N-T</v>
      </c>
      <c r="C489" s="692">
        <f>'(more) Simpl. Textures PLYWOOD'!I494</f>
        <v>2</v>
      </c>
      <c r="D489" s="418" t="str">
        <f>IF('(more) Simpl. Textures PLYWOOD'!M494=0,"",'(more) Simpl. Textures PLYWOOD'!M494)</f>
        <v/>
      </c>
      <c r="E489" s="418" t="str">
        <f>IF('(more) Simpl. Textures PLYWOOD'!N494=0,"",'(more) Simpl. Textures PLYWOOD'!N494)</f>
        <v>not 
available</v>
      </c>
      <c r="F489" s="48">
        <f>'PROD. LIST (more)Simpl tex'!F491</f>
        <v>0</v>
      </c>
    </row>
    <row r="490" spans="1:6" ht="23.25" customHeight="1" x14ac:dyDescent="0.2">
      <c r="A490" s="39"/>
      <c r="B490" s="36" t="str">
        <f>'(more) Simpl. Textures PLYWOOD'!D495</f>
        <v>SIMPL-14E-N-NT</v>
      </c>
      <c r="C490" s="692">
        <f>'(more) Simpl. Textures PLYWOOD'!I495</f>
        <v>2</v>
      </c>
      <c r="D490" s="418" t="str">
        <f>IF('(more) Simpl. Textures PLYWOOD'!M495=0,"",'(more) Simpl. Textures PLYWOOD'!M495)</f>
        <v/>
      </c>
      <c r="E490" s="418" t="str">
        <f>IF('(more) Simpl. Textures PLYWOOD'!N495=0,"",'(more) Simpl. Textures PLYWOOD'!N495)</f>
        <v>not 
available</v>
      </c>
      <c r="F490" s="48">
        <f>'PROD. LIST (more)Simpl tex'!F492</f>
        <v>0</v>
      </c>
    </row>
    <row r="491" spans="1:6" ht="23.25" customHeight="1" x14ac:dyDescent="0.2">
      <c r="A491" s="39"/>
      <c r="B491" s="36" t="str">
        <f>'(more) Simpl. Textures PLYWOOD'!D496</f>
        <v>SIMPL-14F-C</v>
      </c>
      <c r="C491" s="692">
        <f>'(more) Simpl. Textures PLYWOOD'!I496</f>
        <v>2</v>
      </c>
      <c r="D491" s="418" t="str">
        <f>IF('(more) Simpl. Textures PLYWOOD'!M496=0,"",'(more) Simpl. Textures PLYWOOD'!M496)</f>
        <v>not 
available</v>
      </c>
      <c r="E491" s="418" t="str">
        <f>IF('(more) Simpl. Textures PLYWOOD'!N496=0,"",'(more) Simpl. Textures PLYWOOD'!N496)</f>
        <v/>
      </c>
      <c r="F491" s="48">
        <f>'PROD. LIST (more)Simpl tex'!F493</f>
        <v>0</v>
      </c>
    </row>
    <row r="492" spans="1:6" ht="23.25" customHeight="1" x14ac:dyDescent="0.2">
      <c r="A492" s="39"/>
      <c r="B492" s="36" t="str">
        <f>'(more) Simpl. Textures PLYWOOD'!D497</f>
        <v>SIMPL-14F-N-T</v>
      </c>
      <c r="C492" s="692">
        <f>'(more) Simpl. Textures PLYWOOD'!I497</f>
        <v>2</v>
      </c>
      <c r="D492" s="418" t="str">
        <f>IF('(more) Simpl. Textures PLYWOOD'!M497=0,"",'(more) Simpl. Textures PLYWOOD'!M497)</f>
        <v/>
      </c>
      <c r="E492" s="418" t="str">
        <f>IF('(more) Simpl. Textures PLYWOOD'!N497=0,"",'(more) Simpl. Textures PLYWOOD'!N497)</f>
        <v>not 
available</v>
      </c>
      <c r="F492" s="48">
        <f>'PROD. LIST (more)Simpl tex'!F494</f>
        <v>0</v>
      </c>
    </row>
    <row r="493" spans="1:6" ht="23.25" customHeight="1" x14ac:dyDescent="0.2">
      <c r="A493" s="39"/>
      <c r="B493" s="36" t="str">
        <f>'(more) Simpl. Textures PLYWOOD'!D498</f>
        <v>SIMPL-14F-N-NT</v>
      </c>
      <c r="C493" s="692">
        <f>'(more) Simpl. Textures PLYWOOD'!I498</f>
        <v>2</v>
      </c>
      <c r="D493" s="418" t="str">
        <f>IF('(more) Simpl. Textures PLYWOOD'!M498=0,"",'(more) Simpl. Textures PLYWOOD'!M498)</f>
        <v/>
      </c>
      <c r="E493" s="418" t="str">
        <f>IF('(more) Simpl. Textures PLYWOOD'!N498=0,"",'(more) Simpl. Textures PLYWOOD'!N498)</f>
        <v>not 
available</v>
      </c>
      <c r="F493" s="48">
        <f>'PROD. LIST (more)Simpl tex'!F495</f>
        <v>0</v>
      </c>
    </row>
    <row r="494" spans="1:6" ht="23.25" customHeight="1" x14ac:dyDescent="0.2">
      <c r="A494" s="39"/>
      <c r="B494" s="36" t="str">
        <f>'(more) Simpl. Textures PLYWOOD'!D499</f>
        <v>SIMPL-14G-C</v>
      </c>
      <c r="C494" s="692">
        <f>'(more) Simpl. Textures PLYWOOD'!I499</f>
        <v>2</v>
      </c>
      <c r="D494" s="418" t="str">
        <f>IF('(more) Simpl. Textures PLYWOOD'!M499=0,"",'(more) Simpl. Textures PLYWOOD'!M499)</f>
        <v>not 
available</v>
      </c>
      <c r="E494" s="418" t="str">
        <f>IF('(more) Simpl. Textures PLYWOOD'!N499=0,"",'(more) Simpl. Textures PLYWOOD'!N499)</f>
        <v/>
      </c>
      <c r="F494" s="48">
        <f>'PROD. LIST (more)Simpl tex'!F496</f>
        <v>0</v>
      </c>
    </row>
    <row r="495" spans="1:6" ht="23.25" customHeight="1" x14ac:dyDescent="0.2">
      <c r="A495" s="39"/>
      <c r="B495" s="36" t="str">
        <f>'(more) Simpl. Textures PLYWOOD'!D500</f>
        <v>SIMPL-14G-N-T</v>
      </c>
      <c r="C495" s="692">
        <f>'(more) Simpl. Textures PLYWOOD'!I500</f>
        <v>2</v>
      </c>
      <c r="D495" s="418" t="str">
        <f>IF('(more) Simpl. Textures PLYWOOD'!M500=0,"",'(more) Simpl. Textures PLYWOOD'!M500)</f>
        <v/>
      </c>
      <c r="E495" s="418" t="str">
        <f>IF('(more) Simpl. Textures PLYWOOD'!N500=0,"",'(more) Simpl. Textures PLYWOOD'!N500)</f>
        <v>not 
available</v>
      </c>
      <c r="F495" s="48">
        <f>'PROD. LIST (more)Simpl tex'!F497</f>
        <v>0</v>
      </c>
    </row>
    <row r="496" spans="1:6" ht="23.25" customHeight="1" x14ac:dyDescent="0.2">
      <c r="A496" s="39"/>
      <c r="B496" s="36" t="str">
        <f>'(more) Simpl. Textures PLYWOOD'!D501</f>
        <v>SIMPL-14G-N-NT</v>
      </c>
      <c r="C496" s="692">
        <f>'(more) Simpl. Textures PLYWOOD'!I501</f>
        <v>2</v>
      </c>
      <c r="D496" s="418" t="str">
        <f>IF('(more) Simpl. Textures PLYWOOD'!M501=0,"",'(more) Simpl. Textures PLYWOOD'!M501)</f>
        <v/>
      </c>
      <c r="E496" s="418" t="str">
        <f>IF('(more) Simpl. Textures PLYWOOD'!N501=0,"",'(more) Simpl. Textures PLYWOOD'!N501)</f>
        <v>not 
available</v>
      </c>
      <c r="F496" s="48">
        <f>'PROD. LIST (more)Simpl tex'!F498</f>
        <v>0</v>
      </c>
    </row>
    <row r="497" spans="1:16" ht="23.25" customHeight="1" x14ac:dyDescent="0.2">
      <c r="A497" s="34"/>
      <c r="B497" s="3"/>
      <c r="C497" s="3"/>
      <c r="D497" s="3"/>
      <c r="E497" s="34"/>
      <c r="F497" s="34"/>
      <c r="G497" s="34"/>
      <c r="H497" s="40"/>
      <c r="I497" s="40"/>
      <c r="J497" s="40"/>
      <c r="K497" s="3"/>
      <c r="L497" s="34"/>
      <c r="M497" s="41"/>
      <c r="N497" s="41"/>
      <c r="O497" s="41"/>
      <c r="P497" s="34"/>
    </row>
    <row r="498" spans="1:16" ht="23.25" customHeight="1" x14ac:dyDescent="0.2">
      <c r="A498" s="34"/>
      <c r="B498" s="680" t="s">
        <v>1272</v>
      </c>
      <c r="C498" s="680"/>
      <c r="D498" s="683"/>
      <c r="E498" s="684"/>
      <c r="G498" s="42" t="s">
        <v>31</v>
      </c>
      <c r="H498" s="419"/>
      <c r="I498" s="419"/>
      <c r="M498" s="34"/>
      <c r="N498" s="34"/>
      <c r="O498" s="34"/>
      <c r="P498" s="34"/>
    </row>
    <row r="499" spans="1:16" ht="23.25" customHeight="1" x14ac:dyDescent="0.2">
      <c r="A499" s="34"/>
      <c r="B499" s="42" t="s">
        <v>1273</v>
      </c>
      <c r="C499" s="42"/>
      <c r="D499" s="43"/>
      <c r="E499" s="44"/>
      <c r="G499" s="42" t="s">
        <v>33</v>
      </c>
      <c r="H499" s="421"/>
      <c r="I499" s="421"/>
      <c r="M499" s="34"/>
      <c r="N499" s="34"/>
      <c r="O499" s="34"/>
      <c r="P499" s="34"/>
    </row>
    <row r="500" spans="1:16" ht="23.25" customHeight="1" x14ac:dyDescent="0.2">
      <c r="A500" s="34"/>
      <c r="B500" s="42" t="s">
        <v>32</v>
      </c>
      <c r="C500" s="42"/>
      <c r="D500" s="43"/>
      <c r="E500" s="44"/>
      <c r="G500" s="42" t="s">
        <v>34</v>
      </c>
      <c r="H500" s="421"/>
      <c r="I500" s="421"/>
      <c r="M500" s="34"/>
      <c r="N500" s="34"/>
      <c r="O500" s="34"/>
      <c r="P500" s="34"/>
    </row>
    <row r="501" spans="1:16" ht="23.25" customHeight="1" x14ac:dyDescent="0.2">
      <c r="A501" s="34"/>
      <c r="B501" s="34"/>
      <c r="C501" s="34"/>
      <c r="D501" s="42"/>
      <c r="E501" s="425"/>
      <c r="F501" s="34"/>
      <c r="G501" s="424"/>
      <c r="H501" s="425"/>
      <c r="I501" s="42"/>
      <c r="J501" s="3"/>
      <c r="K501" s="3"/>
      <c r="L501" s="34"/>
      <c r="M501" s="34"/>
      <c r="N501" s="34"/>
      <c r="O501" s="34"/>
      <c r="P501" s="34"/>
    </row>
    <row r="502" spans="1:16" ht="23.25" customHeight="1" x14ac:dyDescent="0.2">
      <c r="D502" s="1"/>
      <c r="E502" s="1"/>
    </row>
    <row r="503" spans="1:16" ht="23.25" customHeight="1" x14ac:dyDescent="0.2">
      <c r="D503" s="1"/>
      <c r="E503" s="1"/>
    </row>
    <row r="504" spans="1:16" ht="23.25" customHeight="1" x14ac:dyDescent="0.2">
      <c r="D504" s="1"/>
      <c r="E504" s="1"/>
    </row>
  </sheetData>
  <sheetProtection selectLockedCells="1" selectUnlockedCells="1"/>
  <autoFilter ref="F3:F496" xr:uid="{0C66D696-F327-4008-9D91-E91FE5AC54E7}"/>
  <mergeCells count="1">
    <mergeCell ref="A1:G1"/>
  </mergeCells>
  <conditionalFormatting sqref="B3:E3">
    <cfRule type="dataBar" priority="726">
      <dataBar>
        <cfvo type="min"/>
        <cfvo type="max"/>
        <color rgb="FF638EC6"/>
      </dataBar>
      <extLst>
        <ext xmlns:x14="http://schemas.microsoft.com/office/spreadsheetml/2009/9/main" uri="{B025F937-C7B1-47D3-B67F-A62EFF666E3E}">
          <x14:id>{1CE8DA9D-A8DE-4509-A8B3-DD64C3966F71}</x14:id>
        </ext>
      </extLst>
    </cfRule>
  </conditionalFormatting>
  <pageMargins left="0.23622047244094491" right="0.23622047244094491" top="0.74803149606299213" bottom="0.74803149606299213" header="0.31496062992125984" footer="0.31496062992125984"/>
  <pageSetup paperSize="9" fitToHeight="0" orientation="landscape" r:id="rId1"/>
  <headerFooter>
    <oddHeader>&amp;L&amp;14simpl PLYWOOD - packing list</oddHeader>
    <oddFooter>Stran &amp;P od &amp;N</oddFooter>
    <firstHeader>&amp;Lsimpl volumes - packing list</firstHeader>
    <firstFooter>Stran &amp;P od &amp;N</firstFooter>
  </headerFooter>
  <extLst>
    <ext xmlns:x14="http://schemas.microsoft.com/office/spreadsheetml/2009/9/main" uri="{78C0D931-6437-407d-A8EE-F0AAD7539E65}">
      <x14:conditionalFormattings>
        <x14:conditionalFormatting xmlns:xm="http://schemas.microsoft.com/office/excel/2006/main">
          <x14:cfRule type="dataBar" id="{1CE8DA9D-A8DE-4509-A8B3-DD64C3966F71}">
            <x14:dataBar minLength="0" maxLength="100" gradient="0">
              <x14:cfvo type="autoMin"/>
              <x14:cfvo type="autoMax"/>
              <x14:negativeFillColor rgb="FFFF0000"/>
              <x14:axisColor rgb="FF000000"/>
            </x14:dataBar>
          </x14:cfRule>
          <xm:sqref>B3:E3</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C8ED8-C559-4B28-A710-DD6967A36668}">
  <sheetPr codeName="Sheet4">
    <tabColor theme="0" tint="-4.9989318521683403E-2"/>
    <pageSetUpPr fitToPage="1"/>
  </sheetPr>
  <dimension ref="A1:BR23"/>
  <sheetViews>
    <sheetView showGridLines="0" showRowColHeaders="0" zoomScale="70" zoomScaleNormal="70" zoomScalePageLayoutView="75" workbookViewId="0">
      <pane ySplit="7" topLeftCell="A8" activePane="bottomLeft" state="frozen"/>
      <selection pane="bottomLeft" activeCell="O9" sqref="O9"/>
    </sheetView>
  </sheetViews>
  <sheetFormatPr baseColWidth="10" defaultColWidth="11" defaultRowHeight="21" x14ac:dyDescent="0.25"/>
  <cols>
    <col min="1" max="1" width="4.6640625" customWidth="1"/>
    <col min="2" max="2" width="3.5" style="71" customWidth="1"/>
    <col min="3" max="3" width="22" customWidth="1"/>
    <col min="4" max="4" width="16.1640625" style="98" customWidth="1"/>
    <col min="5" max="5" width="20.1640625" style="428" hidden="1" customWidth="1"/>
    <col min="6" max="6" width="10.5" style="124" customWidth="1"/>
    <col min="7" max="7" width="7.6640625" style="27" customWidth="1"/>
    <col min="8" max="8" width="19.6640625" style="29" customWidth="1"/>
    <col min="9" max="9" width="11" style="29" customWidth="1"/>
    <col min="10" max="10" width="14.5" style="533" customWidth="1"/>
    <col min="11" max="11" width="7.6640625" style="27" customWidth="1"/>
    <col min="12" max="12" width="10" hidden="1" customWidth="1"/>
    <col min="13" max="13" width="11.83203125" customWidth="1"/>
    <col min="14" max="14" width="18" customWidth="1"/>
    <col min="15" max="15" width="12.83203125" style="4" customWidth="1"/>
    <col min="16" max="16" width="20.5" style="3" customWidth="1"/>
    <col min="17" max="17" width="12.1640625" style="3" customWidth="1"/>
    <col min="18" max="18" width="10.5" customWidth="1"/>
    <col min="19" max="19" width="11" customWidth="1"/>
    <col min="20" max="20" width="12.5" customWidth="1"/>
    <col min="21" max="21" width="12.33203125" customWidth="1"/>
    <col min="22" max="22" width="11" style="247" customWidth="1"/>
    <col min="23" max="23" width="7.5" style="249" hidden="1" customWidth="1"/>
    <col min="24" max="24" width="7.33203125" style="259" hidden="1" customWidth="1"/>
    <col min="25" max="25" width="5" style="30" hidden="1" customWidth="1"/>
    <col min="26" max="26" width="7.83203125" style="465" hidden="1" customWidth="1"/>
    <col min="27" max="27" width="9" style="74" hidden="1" customWidth="1"/>
    <col min="28" max="28" width="7.83203125" style="30" hidden="1" customWidth="1"/>
    <col min="29" max="29" width="7.5" style="74" hidden="1" customWidth="1"/>
    <col min="30" max="30" width="7.5" style="30" hidden="1" customWidth="1"/>
    <col min="31" max="31" width="8.33203125" style="74" hidden="1" customWidth="1"/>
    <col min="32" max="32" width="7.5" hidden="1" customWidth="1"/>
    <col min="33" max="33" width="2.6640625" style="481" hidden="1" customWidth="1"/>
    <col min="34" max="42" width="11" hidden="1" customWidth="1"/>
    <col min="43" max="43" width="3.1640625" style="481" hidden="1" customWidth="1"/>
    <col min="44" max="44" width="13.1640625" hidden="1" customWidth="1"/>
    <col min="45" max="46" width="15.5" hidden="1" customWidth="1"/>
    <col min="47" max="47" width="2.6640625" style="481" hidden="1" customWidth="1"/>
    <col min="48" max="66" width="11" hidden="1" customWidth="1"/>
    <col min="67" max="67" width="12.5" hidden="1" customWidth="1"/>
    <col min="68" max="69" width="11" hidden="1" customWidth="1"/>
    <col min="70" max="70" width="11.83203125" hidden="1" customWidth="1"/>
    <col min="71" max="71" width="11" customWidth="1"/>
  </cols>
  <sheetData>
    <row r="1" spans="1:70" ht="38.5" customHeight="1" x14ac:dyDescent="0.3">
      <c r="B1" s="712" t="s">
        <v>582</v>
      </c>
      <c r="C1" s="712"/>
      <c r="L1" s="209"/>
      <c r="M1" s="210" t="s">
        <v>171</v>
      </c>
      <c r="N1" s="713">
        <f>SUM(P9:P22)</f>
        <v>0</v>
      </c>
      <c r="O1" s="713"/>
      <c r="P1" s="300" t="s">
        <v>7</v>
      </c>
      <c r="Q1" s="739" t="s">
        <v>1147</v>
      </c>
      <c r="R1" s="740">
        <f>U5</f>
        <v>0</v>
      </c>
    </row>
    <row r="2" spans="1:70" ht="29.5" customHeight="1" x14ac:dyDescent="0.25">
      <c r="B2" s="712"/>
      <c r="C2" s="712"/>
      <c r="L2" s="209"/>
      <c r="M2" s="304" t="s">
        <v>12</v>
      </c>
      <c r="N2" s="526">
        <f>SUM(O9:O22)</f>
        <v>0</v>
      </c>
      <c r="O2" s="526"/>
      <c r="Q2" s="739"/>
      <c r="R2" s="740"/>
      <c r="BR2" s="326"/>
    </row>
    <row r="3" spans="1:70" ht="28.25" customHeight="1" x14ac:dyDescent="0.25">
      <c r="B3" s="712"/>
      <c r="C3" s="712"/>
      <c r="F3" s="125"/>
      <c r="L3" s="209"/>
      <c r="M3" s="304" t="s">
        <v>10</v>
      </c>
      <c r="N3" s="717">
        <f>SUM(X9:X22)</f>
        <v>0</v>
      </c>
      <c r="O3" s="717"/>
      <c r="P3" s="212" t="s">
        <v>5</v>
      </c>
      <c r="W3" s="250"/>
      <c r="X3" s="260"/>
      <c r="Y3" s="31"/>
      <c r="Z3" s="466"/>
      <c r="AA3" s="211"/>
      <c r="AB3" s="31"/>
      <c r="AC3" s="211"/>
      <c r="AD3" s="31"/>
      <c r="AE3" s="211"/>
      <c r="BR3" s="718" t="s">
        <v>104</v>
      </c>
    </row>
    <row r="4" spans="1:70" ht="41.5" customHeight="1" x14ac:dyDescent="0.25">
      <c r="B4" s="712"/>
      <c r="C4" s="712"/>
      <c r="N4" s="4"/>
      <c r="P4" s="109" t="s">
        <v>185</v>
      </c>
      <c r="BR4" s="720"/>
    </row>
    <row r="5" spans="1:70" ht="29.5" customHeight="1" x14ac:dyDescent="0.25">
      <c r="B5" s="75"/>
      <c r="D5" s="64"/>
      <c r="E5" s="429"/>
      <c r="F5" s="126"/>
      <c r="N5" s="100" t="s">
        <v>181</v>
      </c>
      <c r="O5" s="387">
        <f>SUM(Y9:Y22)</f>
        <v>0</v>
      </c>
      <c r="P5" s="387">
        <f>O5</f>
        <v>0</v>
      </c>
      <c r="Q5" s="151"/>
      <c r="R5" s="78"/>
      <c r="T5" s="237" t="s">
        <v>102</v>
      </c>
      <c r="U5" s="79">
        <f>SUM(U9:U22)</f>
        <v>0</v>
      </c>
      <c r="V5" s="80"/>
      <c r="W5" s="251"/>
      <c r="X5" s="261"/>
      <c r="Y5" s="76"/>
      <c r="Z5" s="467"/>
      <c r="AA5" s="77"/>
      <c r="AB5" s="76"/>
      <c r="AC5" s="77"/>
      <c r="AD5" s="76"/>
      <c r="AE5" s="77"/>
      <c r="AH5" s="4">
        <f t="shared" ref="AH5:BQ5" si="0">SUM(AH9:AH22)</f>
        <v>0</v>
      </c>
      <c r="AI5" s="4">
        <f t="shared" si="0"/>
        <v>0</v>
      </c>
      <c r="AJ5" s="4">
        <f t="shared" si="0"/>
        <v>0</v>
      </c>
      <c r="AK5" s="4">
        <f t="shared" si="0"/>
        <v>0</v>
      </c>
      <c r="AL5" s="4">
        <f t="shared" si="0"/>
        <v>0</v>
      </c>
      <c r="AM5" s="4">
        <f t="shared" si="0"/>
        <v>0</v>
      </c>
      <c r="AN5" s="4">
        <f t="shared" si="0"/>
        <v>0</v>
      </c>
      <c r="AO5" s="4">
        <f t="shared" si="0"/>
        <v>0</v>
      </c>
      <c r="AP5" s="4">
        <f t="shared" si="0"/>
        <v>0</v>
      </c>
      <c r="AQ5" s="4">
        <f t="shared" si="0"/>
        <v>0</v>
      </c>
      <c r="AR5" s="4">
        <f t="shared" si="0"/>
        <v>0</v>
      </c>
      <c r="AS5" s="4">
        <f t="shared" si="0"/>
        <v>0</v>
      </c>
      <c r="AT5" s="4">
        <f t="shared" si="0"/>
        <v>0</v>
      </c>
      <c r="AU5" s="4">
        <f t="shared" si="0"/>
        <v>0</v>
      </c>
      <c r="AV5" s="4">
        <f t="shared" si="0"/>
        <v>0</v>
      </c>
      <c r="AW5" s="4">
        <f t="shared" si="0"/>
        <v>0</v>
      </c>
      <c r="AX5" s="4">
        <f t="shared" si="0"/>
        <v>0</v>
      </c>
      <c r="AY5" s="4">
        <f t="shared" si="0"/>
        <v>0</v>
      </c>
      <c r="AZ5" s="4">
        <f t="shared" si="0"/>
        <v>0</v>
      </c>
      <c r="BA5" s="4">
        <f t="shared" si="0"/>
        <v>0</v>
      </c>
      <c r="BB5" s="4">
        <f t="shared" si="0"/>
        <v>0</v>
      </c>
      <c r="BC5" s="4">
        <f t="shared" si="0"/>
        <v>0</v>
      </c>
      <c r="BD5" s="4">
        <f t="shared" si="0"/>
        <v>0</v>
      </c>
      <c r="BE5" s="4">
        <f t="shared" si="0"/>
        <v>0</v>
      </c>
      <c r="BF5" s="4">
        <f t="shared" si="0"/>
        <v>0</v>
      </c>
      <c r="BG5" s="4">
        <f t="shared" si="0"/>
        <v>0</v>
      </c>
      <c r="BH5" s="4">
        <f t="shared" si="0"/>
        <v>0</v>
      </c>
      <c r="BI5" s="4">
        <f t="shared" si="0"/>
        <v>0</v>
      </c>
      <c r="BJ5" s="4">
        <f t="shared" si="0"/>
        <v>0</v>
      </c>
      <c r="BK5" s="4">
        <f t="shared" si="0"/>
        <v>0</v>
      </c>
      <c r="BL5" s="4">
        <f t="shared" si="0"/>
        <v>0</v>
      </c>
      <c r="BM5" s="4">
        <f t="shared" si="0"/>
        <v>0</v>
      </c>
      <c r="BN5" s="4">
        <f t="shared" si="0"/>
        <v>0</v>
      </c>
      <c r="BO5" s="4">
        <f t="shared" si="0"/>
        <v>0</v>
      </c>
      <c r="BP5" s="4">
        <f t="shared" si="0"/>
        <v>0</v>
      </c>
      <c r="BQ5" s="4">
        <f t="shared" si="0"/>
        <v>0</v>
      </c>
    </row>
    <row r="6" spans="1:70" s="4" customFormat="1" ht="70.25" customHeight="1" x14ac:dyDescent="0.2">
      <c r="A6" s="573" t="s">
        <v>1238</v>
      </c>
      <c r="B6" s="134" t="s">
        <v>8</v>
      </c>
      <c r="C6" s="131"/>
      <c r="D6" s="135" t="s">
        <v>173</v>
      </c>
      <c r="E6" s="430" t="s">
        <v>1135</v>
      </c>
      <c r="F6" s="301" t="s">
        <v>579</v>
      </c>
      <c r="G6" s="135" t="s">
        <v>174</v>
      </c>
      <c r="H6" s="149" t="s">
        <v>175</v>
      </c>
      <c r="I6" s="149" t="s">
        <v>176</v>
      </c>
      <c r="J6" s="149" t="s">
        <v>1224</v>
      </c>
      <c r="K6" s="149" t="s">
        <v>180</v>
      </c>
      <c r="L6" s="149" t="s">
        <v>177</v>
      </c>
      <c r="M6" s="149" t="s">
        <v>178</v>
      </c>
      <c r="N6" s="149" t="s">
        <v>179</v>
      </c>
      <c r="O6" s="375" t="s">
        <v>618</v>
      </c>
      <c r="P6" s="239" t="s">
        <v>4</v>
      </c>
      <c r="Q6" s="239" t="s">
        <v>11</v>
      </c>
      <c r="R6" s="240" t="s">
        <v>8</v>
      </c>
      <c r="T6" s="238" t="s">
        <v>103</v>
      </c>
      <c r="U6" s="238" t="s">
        <v>104</v>
      </c>
      <c r="V6" s="248"/>
      <c r="W6" s="252" t="s">
        <v>5</v>
      </c>
      <c r="X6" s="262" t="s">
        <v>6</v>
      </c>
      <c r="Y6" s="137" t="s">
        <v>1</v>
      </c>
      <c r="Z6" s="468" t="s">
        <v>101</v>
      </c>
      <c r="AA6" s="150" t="s">
        <v>167</v>
      </c>
      <c r="AB6" s="456">
        <f>SUM(AB9:AB22)</f>
        <v>0</v>
      </c>
      <c r="AC6" s="150" t="s">
        <v>168</v>
      </c>
      <c r="AD6" s="456">
        <f>SUM(AD9:AD22)</f>
        <v>0</v>
      </c>
      <c r="AE6" s="150" t="s">
        <v>169</v>
      </c>
      <c r="AF6" s="456">
        <f>SUM(AF9:AF22)</f>
        <v>0</v>
      </c>
      <c r="AG6" s="515"/>
      <c r="AH6" s="298" t="s">
        <v>568</v>
      </c>
      <c r="AI6" s="298" t="s">
        <v>172</v>
      </c>
      <c r="AJ6" s="298" t="s">
        <v>108</v>
      </c>
      <c r="AK6" s="298" t="s">
        <v>109</v>
      </c>
      <c r="AL6" s="298" t="s">
        <v>110</v>
      </c>
      <c r="AM6" s="298" t="s">
        <v>111</v>
      </c>
      <c r="AN6" s="298" t="s">
        <v>112</v>
      </c>
      <c r="AO6" s="298" t="s">
        <v>113</v>
      </c>
      <c r="AP6" s="298" t="s">
        <v>569</v>
      </c>
      <c r="AQ6" s="516"/>
      <c r="AR6" s="298" t="s">
        <v>566</v>
      </c>
      <c r="AS6" s="298" t="s">
        <v>567</v>
      </c>
      <c r="AT6" s="298" t="s">
        <v>650</v>
      </c>
      <c r="AU6" s="516"/>
      <c r="AV6" s="298" t="s">
        <v>334</v>
      </c>
      <c r="AW6" s="298" t="s">
        <v>571</v>
      </c>
      <c r="AX6" s="298" t="s">
        <v>572</v>
      </c>
      <c r="AY6" s="298" t="s">
        <v>160</v>
      </c>
      <c r="AZ6" s="298" t="s">
        <v>335</v>
      </c>
      <c r="BA6" s="298" t="s">
        <v>159</v>
      </c>
      <c r="BB6" s="298" t="s">
        <v>573</v>
      </c>
      <c r="BC6" s="298" t="s">
        <v>338</v>
      </c>
      <c r="BD6" s="298" t="s">
        <v>574</v>
      </c>
      <c r="BE6" s="298" t="s">
        <v>157</v>
      </c>
      <c r="BF6" s="298" t="s">
        <v>575</v>
      </c>
      <c r="BG6" s="298" t="s">
        <v>576</v>
      </c>
      <c r="BH6" s="299" t="s">
        <v>156</v>
      </c>
      <c r="BI6" s="299" t="s">
        <v>577</v>
      </c>
      <c r="BJ6" s="299" t="s">
        <v>333</v>
      </c>
      <c r="BK6" s="299" t="s">
        <v>337</v>
      </c>
      <c r="BL6" s="299" t="s">
        <v>158</v>
      </c>
      <c r="BM6" s="299" t="s">
        <v>339</v>
      </c>
      <c r="BN6" s="313" t="s">
        <v>336</v>
      </c>
      <c r="BO6" s="313" t="s">
        <v>340</v>
      </c>
      <c r="BP6" s="298" t="s">
        <v>569</v>
      </c>
      <c r="BQ6" s="298" t="s">
        <v>1145</v>
      </c>
    </row>
    <row r="7" spans="1:70" s="81" customFormat="1" ht="32.5" hidden="1" customHeight="1" x14ac:dyDescent="0.2">
      <c r="B7" s="103"/>
      <c r="D7" s="67"/>
      <c r="E7" s="431"/>
      <c r="F7" s="127"/>
      <c r="G7" s="67"/>
      <c r="H7" s="90"/>
      <c r="I7" s="90"/>
      <c r="J7" s="90"/>
      <c r="K7" s="90"/>
      <c r="L7" s="90"/>
      <c r="M7" s="90"/>
      <c r="N7" s="90"/>
      <c r="O7" s="242" t="s">
        <v>188</v>
      </c>
      <c r="P7" s="107"/>
      <c r="Q7" s="107"/>
      <c r="R7" s="62"/>
      <c r="T7" s="108"/>
      <c r="U7" s="108"/>
      <c r="V7" s="108"/>
      <c r="W7" s="253"/>
      <c r="X7" s="263"/>
      <c r="Y7" s="104"/>
      <c r="Z7" s="486"/>
      <c r="AA7" s="116"/>
      <c r="AB7" s="461"/>
      <c r="AC7" s="116"/>
      <c r="AD7" s="461"/>
      <c r="AE7" s="116"/>
      <c r="AG7" s="484"/>
      <c r="AQ7" s="484"/>
      <c r="AU7" s="484"/>
    </row>
    <row r="8" spans="1:70" s="81" customFormat="1" ht="32.5" customHeight="1" x14ac:dyDescent="0.2">
      <c r="B8" s="529"/>
      <c r="D8" s="575" t="s">
        <v>1242</v>
      </c>
      <c r="E8" s="431"/>
      <c r="F8" s="127"/>
      <c r="G8" s="67"/>
      <c r="H8" s="90"/>
      <c r="I8" s="90"/>
      <c r="J8" s="90"/>
      <c r="K8" s="90"/>
      <c r="L8" s="90"/>
      <c r="M8" s="90"/>
      <c r="N8" s="90"/>
      <c r="O8" s="528"/>
      <c r="P8" s="107"/>
      <c r="Q8" s="107"/>
      <c r="R8" s="62"/>
      <c r="T8" s="108"/>
      <c r="U8" s="108"/>
      <c r="V8" s="108"/>
      <c r="W8" s="253"/>
      <c r="X8" s="263"/>
      <c r="Y8" s="104"/>
      <c r="Z8" s="486"/>
      <c r="AA8" s="116"/>
      <c r="AB8" s="461"/>
      <c r="AC8" s="116"/>
      <c r="AD8" s="461"/>
      <c r="AE8" s="116"/>
      <c r="AG8" s="484"/>
      <c r="AQ8" s="484"/>
      <c r="AU8" s="484"/>
    </row>
    <row r="9" spans="1:70" s="4" customFormat="1" ht="75" customHeight="1" x14ac:dyDescent="0.2">
      <c r="A9" s="736" t="s">
        <v>1239</v>
      </c>
      <c r="B9" s="568" t="s">
        <v>8</v>
      </c>
      <c r="C9" s="527"/>
      <c r="D9" s="199" t="s">
        <v>1117</v>
      </c>
      <c r="E9" s="527"/>
      <c r="F9" s="673" t="s">
        <v>648</v>
      </c>
      <c r="G9" s="201" t="s">
        <v>172</v>
      </c>
      <c r="H9" s="202" t="s">
        <v>1214</v>
      </c>
      <c r="I9" s="202" t="s">
        <v>1145</v>
      </c>
      <c r="J9" s="534" t="s">
        <v>1225</v>
      </c>
      <c r="K9" s="201">
        <v>2</v>
      </c>
      <c r="L9" s="201">
        <v>0</v>
      </c>
      <c r="M9" s="201" t="s">
        <v>562</v>
      </c>
      <c r="N9" s="675">
        <v>199</v>
      </c>
      <c r="O9" s="204"/>
      <c r="P9" s="205">
        <f>N9*O9</f>
        <v>0</v>
      </c>
      <c r="Q9" s="205" t="str">
        <f t="shared" ref="Q9" si="1">IF(SUM(O9:O9)&gt;0,"Yes","No")</f>
        <v>No</v>
      </c>
      <c r="R9" s="206" t="str">
        <f t="shared" ref="R9:R18" si="2">IF(B9="New","Yes","No")</f>
        <v>Yes</v>
      </c>
      <c r="T9" s="227">
        <v>2</v>
      </c>
      <c r="U9" s="228">
        <f>T9*SUM(O9:O9)</f>
        <v>0</v>
      </c>
      <c r="V9" s="493"/>
      <c r="W9" s="255">
        <v>2.38</v>
      </c>
      <c r="X9" s="511">
        <f>SUM(O9:O9)*W9</f>
        <v>0</v>
      </c>
      <c r="Y9" s="512">
        <f t="shared" ref="Y9:Y15" si="3">O9*K9</f>
        <v>0</v>
      </c>
      <c r="Z9" s="470">
        <v>2</v>
      </c>
      <c r="AA9" s="459">
        <v>6</v>
      </c>
      <c r="AB9" s="239">
        <f>O9*AA9</f>
        <v>0</v>
      </c>
      <c r="AC9" s="459"/>
      <c r="AD9" s="239">
        <f>AC9*O9</f>
        <v>0</v>
      </c>
      <c r="AE9" s="459"/>
      <c r="AF9" s="131">
        <f>AE9*O9</f>
        <v>0</v>
      </c>
      <c r="AG9" s="483"/>
      <c r="AH9" s="131">
        <f t="shared" ref="AH9" si="4">IF(G9="XS",IF(SUM(O9:O9)&gt;0,SUM(O9:O9),0),0)*K9</f>
        <v>0</v>
      </c>
      <c r="AI9" s="131">
        <f t="shared" ref="AI9:AI18" si="5">IF(G9="S",IF(SUM(O9:O9)&gt;0,SUM(O9:O9),0),0)*K9</f>
        <v>0</v>
      </c>
      <c r="AJ9" s="131">
        <f t="shared" ref="AJ9:AJ18" si="6">IF(G9="M",IF(SUM(O9:O9)&gt;0,SUM(O9:O9),0),0)*K9</f>
        <v>0</v>
      </c>
      <c r="AK9" s="131">
        <f t="shared" ref="AK9:AK18" si="7">IF(G9="L",IF(SUM(O9:O9)&gt;0,SUM(O9:O9),0),0)*K9</f>
        <v>0</v>
      </c>
      <c r="AL9" s="131">
        <f t="shared" ref="AL9:AL18" si="8">IF(G9="XL",IF(SUM(O9:O9)&gt;0,SUM(O9:O9),0),0)*K9</f>
        <v>0</v>
      </c>
      <c r="AM9" s="131">
        <f t="shared" ref="AM9:AM18" si="9">IF(G9="2XL",IF(SUM(O9:O9)&gt;0,SUM(O9:O9),0),0)*K9</f>
        <v>0</v>
      </c>
      <c r="AN9" s="131">
        <f t="shared" ref="AN9:AN18" si="10">IF(G9="3XL",IF(SUM(O9:O9)&gt;0,SUM(O9:O9),0),0)*K9</f>
        <v>0</v>
      </c>
      <c r="AO9" s="131">
        <f t="shared" ref="AO9:AO18" si="11">IF(G9="4XL",IF(SUM(O9:O9)&gt;0,SUM(O9:O9),0),0)*K9</f>
        <v>0</v>
      </c>
      <c r="AP9" s="131">
        <f t="shared" ref="AP9:AP18" si="12">IF(G9="various",IF(SUM(O9:O9)&gt;0,SUM(O9:O9),0),0)*K9</f>
        <v>0</v>
      </c>
      <c r="AQ9" s="483"/>
      <c r="AR9" s="396">
        <f t="shared" ref="AR9:AR18" si="13">IF(F9="",IF(SUM(O9:O9)&gt;0,SUM(O9:O9),0),0)*K9</f>
        <v>0</v>
      </c>
      <c r="AS9" s="396">
        <f t="shared" ref="AS9:AS18" si="14">IF(F9="Dual tex.",IF(SUM(O9:O9)&gt;0,SUM(O9:O9),0),0)*K9</f>
        <v>0</v>
      </c>
      <c r="AT9" s="396">
        <f>IF(F9="Colored no tex.",IF(SUM(O9:O9)&gt;0,SUM(O9:O9),0),0)*K9</f>
        <v>0</v>
      </c>
      <c r="AU9" s="483"/>
      <c r="AV9" s="131">
        <f t="shared" ref="AV9" si="15">IF(I9="sloper",IF(SUM(O9:O9)&gt;0,SUM(O9:O9),0),0)*K9</f>
        <v>0</v>
      </c>
      <c r="AW9" s="131">
        <f t="shared" ref="AW9:AW18" si="16">IF(I9="footholds",IF(SUM(O9:O9)&gt;0,SUM(O9:O9),0),0)*K9</f>
        <v>0</v>
      </c>
      <c r="AX9" s="131">
        <f t="shared" ref="AX9:AX18" si="17">IF(I9="micros",IF(SUM(O9:O9)&gt;0,SUM(O9:O9),0),0)*K9</f>
        <v>0</v>
      </c>
      <c r="AY9" s="131">
        <f t="shared" ref="AY9:AY18" si="18">IF(I9="jug",IF(SUM(O9:O9)&gt;0,SUM(O9:O9),0),0)*K9</f>
        <v>0</v>
      </c>
      <c r="AZ9" s="131">
        <f t="shared" ref="AZ9:AZ18" si="19">IF(I9="ledge",IF(SUM(O9:O9)&gt;0,SUM(O9:O9),0),0)*K9</f>
        <v>0</v>
      </c>
      <c r="BA9" s="131">
        <f t="shared" ref="BA9:BA18" si="20">IF(I9="edge",IF(SUM(O9:O9)&gt;0,SUM(O9:O9),0),0)*K9</f>
        <v>0</v>
      </c>
      <c r="BB9" s="131">
        <f t="shared" ref="BB9:BB18" si="21">IF(I9="crimp",IF(SUM(O9:O9)&gt;0,SUM(O9:O9),0),0)*K9</f>
        <v>0</v>
      </c>
      <c r="BC9" s="131">
        <f t="shared" ref="BC9:BC18" si="22">IF(I9="incut",IF(SUM(O9:O9)&gt;0,SUM(O9:O9),0),0)*K9</f>
        <v>0</v>
      </c>
      <c r="BD9" s="131">
        <f t="shared" ref="BD9:BD18" si="23">IF(I9="dish",IF(SUM(O9:O9)&gt;0,SUM(O9:O9),0),0)*K9</f>
        <v>0</v>
      </c>
      <c r="BE9" s="131">
        <f t="shared" ref="BE9:BE18" si="24">IF(I9="pinch",IF(SUM(O9:O9)&gt;0,SUM(O9:O9),0),0)*K9</f>
        <v>0</v>
      </c>
      <c r="BF9" s="131">
        <f t="shared" ref="BF9:BF18" si="25">IF(I9="pocket",IF(SUM(O9:O9)&gt;0,SUM(O9:O9),0),0)*K9</f>
        <v>0</v>
      </c>
      <c r="BG9" s="131">
        <f t="shared" ref="BG9:BG18" si="26">IF(I9="insert",IF(SUM(O9:O9)&gt;0,SUM(O9:O9),0),0)*K9</f>
        <v>0</v>
      </c>
      <c r="BH9" s="131">
        <f t="shared" ref="BH9:BH18" si="27">IF(I9="feature",IF(SUM(O9:O9)&gt;0,SUM(O9:O9),0),0)*K9</f>
        <v>0</v>
      </c>
      <c r="BI9" s="131">
        <f t="shared" ref="BI9:BI18" si="28">IF(I9="scoop",IF(SUM(O9:O9)&gt;0,SUM(O9:O9),0),0)*K9</f>
        <v>0</v>
      </c>
      <c r="BJ9" s="131">
        <f t="shared" ref="BJ9:BJ18" si="29">IF(I9="arete",IF(SUM(O9:O9)&gt;0,SUM(O9:O9),0),0)*K9</f>
        <v>0</v>
      </c>
      <c r="BK9" s="131">
        <f t="shared" ref="BK9:BK18" si="30">IF(I9="square",IF(SUM(O9:O9)&gt;0,SUM(O9:O9),0),0)*K9</f>
        <v>0</v>
      </c>
      <c r="BL9" s="131">
        <f t="shared" ref="BL9:BL18" si="31">IF(I9="positive",IF(SUM(O9:O9)&gt;0,SUM(O9:O9),0),0)*K9</f>
        <v>0</v>
      </c>
      <c r="BM9" s="131">
        <f t="shared" ref="BM9:BM18" si="32">IF(I9="pyramid",IF(SUM(O9:O9)&gt;0,SUM(O9:O9),0),0)*K9</f>
        <v>0</v>
      </c>
      <c r="BN9" s="131">
        <f t="shared" ref="BN9:BN18" si="33">IF(I9="high profile",IF(SUM(O9:O9)&gt;0,SUM(O9:O9),0),0)*K9</f>
        <v>0</v>
      </c>
      <c r="BO9" s="131">
        <f t="shared" ref="BO9:BO18" si="34">IF(I9="rectangle",IF(SUM(O9:O9)&gt;0,SUM(O9:O9),0),0)*K9</f>
        <v>0</v>
      </c>
      <c r="BP9" s="131">
        <f t="shared" ref="BP9" si="35">IF(I9="various",IF(SUM(O9:O9)&gt;0,SUM(O9:O9),0),0)*K9</f>
        <v>0</v>
      </c>
      <c r="BQ9" s="131">
        <f>IF(I9="crack",IF(SUM(O9:O9)&gt;0,SUM(O9:O9),0),0)*K9</f>
        <v>0</v>
      </c>
    </row>
    <row r="10" spans="1:70" s="81" customFormat="1" ht="75" customHeight="1" x14ac:dyDescent="0.2">
      <c r="A10" s="738"/>
      <c r="B10" s="214" t="s">
        <v>8</v>
      </c>
      <c r="C10" s="195"/>
      <c r="D10" s="561" t="s">
        <v>1118</v>
      </c>
      <c r="E10" s="562"/>
      <c r="F10" s="563" t="s">
        <v>648</v>
      </c>
      <c r="G10" s="564" t="s">
        <v>110</v>
      </c>
      <c r="H10" s="565" t="s">
        <v>1215</v>
      </c>
      <c r="I10" s="565" t="s">
        <v>1145</v>
      </c>
      <c r="J10" s="571" t="s">
        <v>1229</v>
      </c>
      <c r="K10" s="564">
        <v>2</v>
      </c>
      <c r="L10" s="564">
        <v>0</v>
      </c>
      <c r="M10" s="564" t="s">
        <v>562</v>
      </c>
      <c r="N10" s="580">
        <v>694</v>
      </c>
      <c r="O10" s="555"/>
      <c r="P10" s="556">
        <f t="shared" ref="P10:P15" si="36">N10*O10</f>
        <v>0</v>
      </c>
      <c r="Q10" s="566" t="str">
        <f>IF(SUM(O10:O10)&gt;0,"Yes","No")</f>
        <v>No</v>
      </c>
      <c r="R10" s="553" t="str">
        <f>IF(B10="New","Yes","No")</f>
        <v>Yes</v>
      </c>
      <c r="T10" s="229">
        <v>3</v>
      </c>
      <c r="U10" s="230">
        <f t="shared" ref="U10:U15" si="37">T10*SUM(O10:O10)</f>
        <v>0</v>
      </c>
      <c r="V10" s="69"/>
      <c r="W10" s="256">
        <v>16.63</v>
      </c>
      <c r="X10" s="511">
        <f>SUM(O10:O10)*W10</f>
        <v>0</v>
      </c>
      <c r="Y10" s="512">
        <f t="shared" si="3"/>
        <v>0</v>
      </c>
      <c r="Z10" s="470">
        <v>2</v>
      </c>
      <c r="AA10" s="459">
        <v>12</v>
      </c>
      <c r="AB10" s="239">
        <f>O10*AA10</f>
        <v>0</v>
      </c>
      <c r="AC10" s="459"/>
      <c r="AD10" s="239">
        <f>AC10*O10</f>
        <v>0</v>
      </c>
      <c r="AE10" s="459"/>
      <c r="AF10" s="131">
        <f>AE10*O10</f>
        <v>0</v>
      </c>
      <c r="AG10" s="483"/>
      <c r="AH10" s="131">
        <f>IF(G10="XS",IF(SUM(O10:O10)&gt;0,SUM(O10:O10),0),0)*K10</f>
        <v>0</v>
      </c>
      <c r="AI10" s="131">
        <f>IF(G10="S",IF(SUM(O10:O10)&gt;0,SUM(O10:O10),0),0)*K10</f>
        <v>0</v>
      </c>
      <c r="AJ10" s="131">
        <f>IF(G10="M",IF(SUM(O10:O10)&gt;0,SUM(O10:O10),0),0)*K10</f>
        <v>0</v>
      </c>
      <c r="AK10" s="131">
        <f>IF(G10="L",IF(SUM(O10:O10)&gt;0,SUM(O10:O10),0),0)*K10</f>
        <v>0</v>
      </c>
      <c r="AL10" s="131">
        <f>IF(G10="XL",IF(SUM(O10:O10)&gt;0,SUM(O10:O10),0),0)*K10</f>
        <v>0</v>
      </c>
      <c r="AM10" s="131">
        <f>IF(G10="2XL",IF(SUM(O10:O10)&gt;0,SUM(O10:O10),0),0)*K10</f>
        <v>0</v>
      </c>
      <c r="AN10" s="131">
        <f>IF(G10="3XL",IF(SUM(O10:O10)&gt;0,SUM(O10:O10),0),0)*K10</f>
        <v>0</v>
      </c>
      <c r="AO10" s="131">
        <f>IF(G10="4XL",IF(SUM(O10:O10)&gt;0,SUM(O10:O10),0),0)*K10</f>
        <v>0</v>
      </c>
      <c r="AP10" s="131">
        <f>IF(G10="various",IF(SUM(O10:O10)&gt;0,SUM(O10:O10),0),0)*K10</f>
        <v>0</v>
      </c>
      <c r="AQ10" s="483"/>
      <c r="AR10" s="396">
        <f>IF(F10="",IF(SUM(O10:O10)&gt;0,SUM(O10:O10),0),0)*K10</f>
        <v>0</v>
      </c>
      <c r="AS10" s="396">
        <f>IF(F10="Dual tex.",IF(SUM(O10:O10)&gt;0,SUM(O10:O10),0),0)*K10</f>
        <v>0</v>
      </c>
      <c r="AT10" s="396">
        <f>IF(F10="Colored no tex.",IF(SUM(O10:O10)&gt;0,SUM(O10:O10),0),0)*K10</f>
        <v>0</v>
      </c>
      <c r="AU10" s="483"/>
      <c r="AV10" s="131">
        <f>IF(I10="sloper",IF(SUM(O10:O10)&gt;0,SUM(O10:O10),0),0)*K10</f>
        <v>0</v>
      </c>
      <c r="AW10" s="131">
        <f>IF(I10="footholds",IF(SUM(O10:O10)&gt;0,SUM(O10:O10),0),0)*K10</f>
        <v>0</v>
      </c>
      <c r="AX10" s="131">
        <f>IF(I10="micros",IF(SUM(O10:O10)&gt;0,SUM(O10:O10),0),0)*K10</f>
        <v>0</v>
      </c>
      <c r="AY10" s="131">
        <f>IF(I10="jug",IF(SUM(O10:O10)&gt;0,SUM(O10:O10),0),0)*K10</f>
        <v>0</v>
      </c>
      <c r="AZ10" s="131">
        <f>IF(I10="ledge",IF(SUM(O10:O10)&gt;0,SUM(O10:O10),0),0)*K10</f>
        <v>0</v>
      </c>
      <c r="BA10" s="131">
        <f>IF(I10="edge",IF(SUM(O10:O10)&gt;0,SUM(O10:O10),0),0)*K10</f>
        <v>0</v>
      </c>
      <c r="BB10" s="131">
        <f>IF(I10="crimp",IF(SUM(O10:O10)&gt;0,SUM(O10:O10),0),0)*K10</f>
        <v>0</v>
      </c>
      <c r="BC10" s="131">
        <f>IF(I10="incut",IF(SUM(O10:O10)&gt;0,SUM(O10:O10),0),0)*K10</f>
        <v>0</v>
      </c>
      <c r="BD10" s="131">
        <f>IF(I10="dish",IF(SUM(O10:O10)&gt;0,SUM(O10:O10),0),0)*K10</f>
        <v>0</v>
      </c>
      <c r="BE10" s="131">
        <f>IF(I10="pinch",IF(SUM(O10:O10)&gt;0,SUM(O10:O10),0),0)*K10</f>
        <v>0</v>
      </c>
      <c r="BF10" s="131">
        <f>IF(I10="pocket",IF(SUM(O10:O10)&gt;0,SUM(O10:O10),0),0)*K10</f>
        <v>0</v>
      </c>
      <c r="BG10" s="131">
        <f>IF(I10="insert",IF(SUM(O10:O10)&gt;0,SUM(O10:O10),0),0)*K10</f>
        <v>0</v>
      </c>
      <c r="BH10" s="131">
        <f>IF(I10="feature",IF(SUM(O10:O10)&gt;0,SUM(O10:O10),0),0)*K10</f>
        <v>0</v>
      </c>
      <c r="BI10" s="131">
        <f>IF(I10="scoop",IF(SUM(O10:O10)&gt;0,SUM(O10:O10),0),0)*K10</f>
        <v>0</v>
      </c>
      <c r="BJ10" s="131">
        <f>IF(I10="arete",IF(SUM(O10:O10)&gt;0,SUM(O10:O10),0),0)*K10</f>
        <v>0</v>
      </c>
      <c r="BK10" s="131">
        <f>IF(I10="square",IF(SUM(O10:O10)&gt;0,SUM(O10:O10),0),0)*K10</f>
        <v>0</v>
      </c>
      <c r="BL10" s="131">
        <f>IF(I10="positive",IF(SUM(O10:O10)&gt;0,SUM(O10:O10),0),0)*K10</f>
        <v>0</v>
      </c>
      <c r="BM10" s="131">
        <f>IF(I10="pyramid",IF(SUM(O10:O10)&gt;0,SUM(O10:O10),0),0)*K10</f>
        <v>0</v>
      </c>
      <c r="BN10" s="131">
        <f>IF(I10="high profile",IF(SUM(O10:O10)&gt;0,SUM(O10:O10),0),0)*K10</f>
        <v>0</v>
      </c>
      <c r="BO10" s="131">
        <f>IF(I10="rectangle",IF(SUM(O10:O10)&gt;0,SUM(O10:O10),0),0)*K10</f>
        <v>0</v>
      </c>
      <c r="BP10" s="131">
        <f t="shared" ref="BP10:BP15" si="38">IF(I10="various",IF(SUM(O10:O10)&gt;0,SUM(O10:O10),0),0)*K10</f>
        <v>0</v>
      </c>
      <c r="BQ10" s="131">
        <f>IF(I10="crack",IF(SUM(O10:O10)&gt;0,SUM(O10:O10),0),0)*K10</f>
        <v>0</v>
      </c>
    </row>
    <row r="11" spans="1:70" s="81" customFormat="1" ht="75" customHeight="1" x14ac:dyDescent="0.2">
      <c r="A11" s="738"/>
      <c r="B11" s="167" t="s">
        <v>8</v>
      </c>
      <c r="C11" s="293"/>
      <c r="D11" s="181" t="s">
        <v>1119</v>
      </c>
      <c r="E11" s="293"/>
      <c r="F11" s="549" t="s">
        <v>648</v>
      </c>
      <c r="G11" s="122" t="s">
        <v>569</v>
      </c>
      <c r="H11" s="189" t="s">
        <v>1243</v>
      </c>
      <c r="I11" s="189" t="s">
        <v>1145</v>
      </c>
      <c r="J11" s="674" t="s">
        <v>1234</v>
      </c>
      <c r="K11" s="122">
        <v>6</v>
      </c>
      <c r="L11" s="122"/>
      <c r="M11" s="122" t="s">
        <v>562</v>
      </c>
      <c r="N11" s="676">
        <f>N10+N9*2-13</f>
        <v>1079</v>
      </c>
      <c r="O11" s="185"/>
      <c r="P11" s="190">
        <f t="shared" si="36"/>
        <v>0</v>
      </c>
      <c r="Q11" s="190" t="str">
        <f>IF(SUM(O11:O11)&gt;0,"Yes","No")</f>
        <v>No</v>
      </c>
      <c r="R11" s="191" t="str">
        <f>IF(B11="New","Yes","No")</f>
        <v>Yes</v>
      </c>
      <c r="T11" s="229">
        <v>7</v>
      </c>
      <c r="U11" s="230">
        <f t="shared" si="37"/>
        <v>0</v>
      </c>
      <c r="V11" s="69"/>
      <c r="W11" s="256">
        <v>21.39</v>
      </c>
      <c r="X11" s="511">
        <f>SUM(O11:O11)*W11</f>
        <v>0</v>
      </c>
      <c r="Y11" s="512">
        <f t="shared" si="3"/>
        <v>0</v>
      </c>
      <c r="Z11" s="470">
        <v>2</v>
      </c>
      <c r="AA11" s="459">
        <v>24</v>
      </c>
      <c r="AB11" s="239">
        <f>O11*AA11</f>
        <v>0</v>
      </c>
      <c r="AC11" s="459"/>
      <c r="AD11" s="239">
        <f>AC11*O11</f>
        <v>0</v>
      </c>
      <c r="AE11" s="459"/>
      <c r="AF11" s="131">
        <f>AE11*O11</f>
        <v>0</v>
      </c>
      <c r="AG11" s="483"/>
      <c r="AH11" s="131">
        <f>IF(G11="XS",IF(SUM(O11:O11)&gt;0,SUM(O11:O11),0),0)*K11</f>
        <v>0</v>
      </c>
      <c r="AI11" s="131">
        <f>IF(G11="S",IF(SUM(O11:O11)&gt;0,SUM(O11:O11),0),0)*K11</f>
        <v>0</v>
      </c>
      <c r="AJ11" s="131">
        <f>IF(G11="M",IF(SUM(O11:O11)&gt;0,SUM(O11:O11),0),0)*K11</f>
        <v>0</v>
      </c>
      <c r="AK11" s="131">
        <f>IF(G11="L",IF(SUM(O11:O11)&gt;0,SUM(O11:O11),0),0)*K11</f>
        <v>0</v>
      </c>
      <c r="AL11" s="131">
        <f>IF(G11="XL",IF(SUM(O11:O11)&gt;0,SUM(O11:O11),0),0)*K11</f>
        <v>0</v>
      </c>
      <c r="AM11" s="131">
        <f>IF(G11="2XL",IF(SUM(O11:O11)&gt;0,SUM(O11:O11),0),0)*K11</f>
        <v>0</v>
      </c>
      <c r="AN11" s="131">
        <f>IF(G11="3XL",IF(SUM(O11:O11)&gt;0,SUM(O11:O11),0),0)*K11</f>
        <v>0</v>
      </c>
      <c r="AO11" s="131">
        <f>IF(G11="4XL",IF(SUM(O11:O11)&gt;0,SUM(O11:O11),0),0)*K11</f>
        <v>0</v>
      </c>
      <c r="AP11" s="131">
        <f>IF(G11="various",IF(SUM(O11:O11)&gt;0,SUM(O11:O11),0),0)*K11</f>
        <v>0</v>
      </c>
      <c r="AQ11" s="483"/>
      <c r="AR11" s="396">
        <f>IF(F11="",IF(SUM(O11:O11)&gt;0,SUM(O11:O11),0),0)*K11</f>
        <v>0</v>
      </c>
      <c r="AS11" s="396">
        <f>IF(F11="Dual tex.",IF(SUM(O11:O11)&gt;0,SUM(O11:O11),0),0)*K11</f>
        <v>0</v>
      </c>
      <c r="AT11" s="396">
        <f>IF(F11="Colored no tex.",IF(SUM(O11:O11)&gt;0,SUM(O11:O11),0),0)*K11</f>
        <v>0</v>
      </c>
      <c r="AU11" s="483"/>
      <c r="AV11" s="131">
        <f>IF(I11="sloper",IF(SUM(O11:O11)&gt;0,SUM(O11:O11),0),0)*K11</f>
        <v>0</v>
      </c>
      <c r="AW11" s="131">
        <f>IF(I11="footholds",IF(SUM(O11:O11)&gt;0,SUM(O11:O11),0),0)*K11</f>
        <v>0</v>
      </c>
      <c r="AX11" s="131">
        <f>IF(I11="micros",IF(SUM(O11:O11)&gt;0,SUM(O11:O11),0),0)*K11</f>
        <v>0</v>
      </c>
      <c r="AY11" s="131">
        <f>IF(I11="jug",IF(SUM(O11:O11)&gt;0,SUM(O11:O11),0),0)*K11</f>
        <v>0</v>
      </c>
      <c r="AZ11" s="131">
        <f>IF(I11="ledge",IF(SUM(O11:O11)&gt;0,SUM(O11:O11),0),0)*K11</f>
        <v>0</v>
      </c>
      <c r="BA11" s="131">
        <f>IF(I11="edge",IF(SUM(O11:O11)&gt;0,SUM(O11:O11),0),0)*K11</f>
        <v>0</v>
      </c>
      <c r="BB11" s="131">
        <f>IF(I11="crimp",IF(SUM(O11:O11)&gt;0,SUM(O11:O11),0),0)*K11</f>
        <v>0</v>
      </c>
      <c r="BC11" s="131">
        <f>IF(I11="incut",IF(SUM(O11:O11)&gt;0,SUM(O11:O11),0),0)*K11</f>
        <v>0</v>
      </c>
      <c r="BD11" s="131">
        <f>IF(I11="dish",IF(SUM(O11:O11)&gt;0,SUM(O11:O11),0),0)*K11</f>
        <v>0</v>
      </c>
      <c r="BE11" s="131">
        <f>IF(I11="pinch",IF(SUM(O11:O11)&gt;0,SUM(O11:O11),0),0)*K11</f>
        <v>0</v>
      </c>
      <c r="BF11" s="131">
        <f>IF(I11="pocket",IF(SUM(O11:O11)&gt;0,SUM(O11:O11),0),0)*K11</f>
        <v>0</v>
      </c>
      <c r="BG11" s="131">
        <f>IF(I11="insert",IF(SUM(O11:O11)&gt;0,SUM(O11:O11),0),0)*K11</f>
        <v>0</v>
      </c>
      <c r="BH11" s="131">
        <f>IF(I11="feature",IF(SUM(O11:O11)&gt;0,SUM(O11:O11),0),0)*K11</f>
        <v>0</v>
      </c>
      <c r="BI11" s="131">
        <f>IF(I11="scoop",IF(SUM(O11:O11)&gt;0,SUM(O11:O11),0),0)*K11</f>
        <v>0</v>
      </c>
      <c r="BJ11" s="131">
        <f>IF(I11="arete",IF(SUM(O11:O11)&gt;0,SUM(O11:O11),0),0)*K11</f>
        <v>0</v>
      </c>
      <c r="BK11" s="131">
        <f>IF(I11="square",IF(SUM(O11:O11)&gt;0,SUM(O11:O11),0),0)*K11</f>
        <v>0</v>
      </c>
      <c r="BL11" s="131">
        <f>IF(I11="positive",IF(SUM(O11:O11)&gt;0,SUM(O11:O11),0),0)*K11</f>
        <v>0</v>
      </c>
      <c r="BM11" s="131">
        <f>IF(I11="pyramid",IF(SUM(O11:O11)&gt;0,SUM(O11:O11),0),0)*K11</f>
        <v>0</v>
      </c>
      <c r="BN11" s="131">
        <f>IF(I11="high profile",IF(SUM(O11:O11)&gt;0,SUM(O11:O11),0),0)*K11</f>
        <v>0</v>
      </c>
      <c r="BO11" s="131">
        <f>IF(I11="rectangle",IF(SUM(O11:O11)&gt;0,SUM(O11:O11),0),0)*K11</f>
        <v>0</v>
      </c>
      <c r="BP11" s="131">
        <f t="shared" si="38"/>
        <v>0</v>
      </c>
      <c r="BQ11" s="131">
        <f>IF(I11="crack",IF(SUM(O11:O11)&gt;0,SUM(O11:O11),0),0)*K11</f>
        <v>0</v>
      </c>
    </row>
    <row r="12" spans="1:70" s="81" customFormat="1" ht="75" customHeight="1" x14ac:dyDescent="0.2">
      <c r="A12" s="736" t="s">
        <v>1240</v>
      </c>
      <c r="B12" s="164" t="s">
        <v>8</v>
      </c>
      <c r="C12" s="195"/>
      <c r="D12" s="561" t="s">
        <v>1127</v>
      </c>
      <c r="E12" s="562" t="s">
        <v>1137</v>
      </c>
      <c r="F12" s="563" t="s">
        <v>648</v>
      </c>
      <c r="G12" s="564" t="s">
        <v>108</v>
      </c>
      <c r="H12" s="565" t="s">
        <v>1216</v>
      </c>
      <c r="I12" s="565" t="s">
        <v>1145</v>
      </c>
      <c r="J12" s="572" t="s">
        <v>1231</v>
      </c>
      <c r="K12" s="564">
        <v>2</v>
      </c>
      <c r="L12" s="564">
        <v>0</v>
      </c>
      <c r="M12" s="564" t="s">
        <v>562</v>
      </c>
      <c r="N12" s="580">
        <v>479</v>
      </c>
      <c r="O12" s="555"/>
      <c r="P12" s="556">
        <f t="shared" si="36"/>
        <v>0</v>
      </c>
      <c r="Q12" s="566" t="str">
        <f>IF(SUM(O12:O12)&gt;0,"Yes","No")</f>
        <v>No</v>
      </c>
      <c r="R12" s="553" t="str">
        <f>IF(B12="New","Yes","No")</f>
        <v>Yes</v>
      </c>
      <c r="T12" s="229">
        <v>3</v>
      </c>
      <c r="U12" s="230">
        <f t="shared" si="37"/>
        <v>0</v>
      </c>
      <c r="V12" s="69"/>
      <c r="W12" s="256">
        <v>12.98</v>
      </c>
      <c r="X12" s="511">
        <f t="shared" ref="X12" si="39">SUM(O12:O12)*W12</f>
        <v>0</v>
      </c>
      <c r="Y12" s="512">
        <f t="shared" si="3"/>
        <v>0</v>
      </c>
      <c r="Z12" s="470">
        <v>2</v>
      </c>
      <c r="AA12" s="459">
        <v>12</v>
      </c>
      <c r="AB12" s="239">
        <f t="shared" ref="AB12" si="40">O12*AA12</f>
        <v>0</v>
      </c>
      <c r="AC12" s="459"/>
      <c r="AD12" s="239">
        <f t="shared" ref="AD12" si="41">AC12*O12</f>
        <v>0</v>
      </c>
      <c r="AE12" s="459"/>
      <c r="AF12" s="131">
        <f t="shared" ref="AF12" si="42">AE12*O12</f>
        <v>0</v>
      </c>
      <c r="AG12" s="483"/>
      <c r="AH12" s="131">
        <f>IF(G12="XS",IF(SUM(O12:O12)&gt;0,SUM(O12:O12),0),0)*K12</f>
        <v>0</v>
      </c>
      <c r="AI12" s="131">
        <f>IF(G12="S",IF(SUM(O12:O12)&gt;0,SUM(O12:O12),0),0)*K12</f>
        <v>0</v>
      </c>
      <c r="AJ12" s="131">
        <f>IF(G12="M",IF(SUM(O12:O12)&gt;0,SUM(O12:O12),0),0)*K12</f>
        <v>0</v>
      </c>
      <c r="AK12" s="131">
        <f>IF(G12="L",IF(SUM(O12:O12)&gt;0,SUM(O12:O12),0),0)*K12</f>
        <v>0</v>
      </c>
      <c r="AL12" s="131">
        <f>IF(G12="XL",IF(SUM(O12:O12)&gt;0,SUM(O12:O12),0),0)*K12</f>
        <v>0</v>
      </c>
      <c r="AM12" s="131">
        <f>IF(G12="2XL",IF(SUM(O12:O12)&gt;0,SUM(O12:O12),0),0)*K12</f>
        <v>0</v>
      </c>
      <c r="AN12" s="131">
        <f>IF(G12="3XL",IF(SUM(O12:O12)&gt;0,SUM(O12:O12),0),0)*K12</f>
        <v>0</v>
      </c>
      <c r="AO12" s="131">
        <f>IF(G12="4XL",IF(SUM(O12:O12)&gt;0,SUM(O12:O12),0),0)*K12</f>
        <v>0</v>
      </c>
      <c r="AP12" s="131">
        <f>IF(G12="various",IF(SUM(O12:O12)&gt;0,SUM(O12:O12),0),0)*K12</f>
        <v>0</v>
      </c>
      <c r="AQ12" s="483"/>
      <c r="AR12" s="396">
        <f>IF(F12="",IF(SUM(O12:O12)&gt;0,SUM(O12:O12),0),0)*K12</f>
        <v>0</v>
      </c>
      <c r="AS12" s="396">
        <f>IF(F12="Dual tex.",IF(SUM(O12:O12)&gt;0,SUM(O12:O12),0),0)*K12</f>
        <v>0</v>
      </c>
      <c r="AT12" s="396">
        <f t="shared" ref="AT12" si="43">IF(F12="Colored no tex.",IF(SUM(O12:O12)&gt;0,SUM(O12:O12),0),0)*K12</f>
        <v>0</v>
      </c>
      <c r="AU12" s="483"/>
      <c r="AV12" s="131">
        <f>IF(I12="sloper",IF(SUM(O12:O12)&gt;0,SUM(O12:O12),0),0)*K12</f>
        <v>0</v>
      </c>
      <c r="AW12" s="131">
        <f>IF(I12="footholds",IF(SUM(O12:O12)&gt;0,SUM(O12:O12),0),0)*K12</f>
        <v>0</v>
      </c>
      <c r="AX12" s="131">
        <f>IF(I12="micros",IF(SUM(O12:O12)&gt;0,SUM(O12:O12),0),0)*K12</f>
        <v>0</v>
      </c>
      <c r="AY12" s="131">
        <f>IF(I12="jug",IF(SUM(O12:O12)&gt;0,SUM(O12:O12),0),0)*K12</f>
        <v>0</v>
      </c>
      <c r="AZ12" s="131">
        <f>IF(I12="ledge",IF(SUM(O12:O12)&gt;0,SUM(O12:O12),0),0)*K12</f>
        <v>0</v>
      </c>
      <c r="BA12" s="131">
        <f>IF(I12="edge",IF(SUM(O12:O12)&gt;0,SUM(O12:O12),0),0)*K12</f>
        <v>0</v>
      </c>
      <c r="BB12" s="131">
        <f>IF(I12="crimp",IF(SUM(O12:O12)&gt;0,SUM(O12:O12),0),0)*K12</f>
        <v>0</v>
      </c>
      <c r="BC12" s="131">
        <f>IF(I12="incut",IF(SUM(O12:O12)&gt;0,SUM(O12:O12),0),0)*K12</f>
        <v>0</v>
      </c>
      <c r="BD12" s="131">
        <f>IF(I12="dish",IF(SUM(O12:O12)&gt;0,SUM(O12:O12),0),0)*K12</f>
        <v>0</v>
      </c>
      <c r="BE12" s="131">
        <f>IF(I12="pinch",IF(SUM(O12:O12)&gt;0,SUM(O12:O12),0),0)*K12</f>
        <v>0</v>
      </c>
      <c r="BF12" s="131">
        <f>IF(I12="pocket",IF(SUM(O12:O12)&gt;0,SUM(O12:O12),0),0)*K12</f>
        <v>0</v>
      </c>
      <c r="BG12" s="131">
        <f>IF(I12="insert",IF(SUM(O12:O12)&gt;0,SUM(O12:O12),0),0)*K12</f>
        <v>0</v>
      </c>
      <c r="BH12" s="131">
        <f>IF(I12="feature",IF(SUM(O12:O12)&gt;0,SUM(O12:O12),0),0)*K12</f>
        <v>0</v>
      </c>
      <c r="BI12" s="131">
        <f>IF(I12="scoop",IF(SUM(O12:O12)&gt;0,SUM(O12:O12),0),0)*K12</f>
        <v>0</v>
      </c>
      <c r="BJ12" s="131">
        <f>IF(I12="arete",IF(SUM(O12:O12)&gt;0,SUM(O12:O12),0),0)*K12</f>
        <v>0</v>
      </c>
      <c r="BK12" s="131">
        <f>IF(I12="square",IF(SUM(O12:O12)&gt;0,SUM(O12:O12),0),0)*K12</f>
        <v>0</v>
      </c>
      <c r="BL12" s="131">
        <f>IF(I12="positive",IF(SUM(O12:O12)&gt;0,SUM(O12:O12),0),0)*K12</f>
        <v>0</v>
      </c>
      <c r="BM12" s="131">
        <f>IF(I12="pyramid",IF(SUM(O12:O12)&gt;0,SUM(O12:O12),0),0)*K12</f>
        <v>0</v>
      </c>
      <c r="BN12" s="131">
        <f>IF(I12="high profile",IF(SUM(O12:O12)&gt;0,SUM(O12:O12),0),0)*K12</f>
        <v>0</v>
      </c>
      <c r="BO12" s="131">
        <f>IF(I12="rectangle",IF(SUM(O12:O12)&gt;0,SUM(O12:O12),0),0)*K12</f>
        <v>0</v>
      </c>
      <c r="BP12" s="131">
        <f t="shared" si="38"/>
        <v>0</v>
      </c>
      <c r="BQ12" s="131">
        <f t="shared" ref="BQ12" si="44">IF(I12="crack",IF(SUM(O12:O12)&gt;0,SUM(O12:O12),0),0)*K12</f>
        <v>0</v>
      </c>
    </row>
    <row r="13" spans="1:70" s="4" customFormat="1" ht="75" customHeight="1" x14ac:dyDescent="0.2">
      <c r="A13" s="738"/>
      <c r="B13" s="164"/>
      <c r="D13" s="64" t="s">
        <v>1134</v>
      </c>
      <c r="E13" s="195" t="s">
        <v>1136</v>
      </c>
      <c r="F13" s="567" t="s">
        <v>648</v>
      </c>
      <c r="G13" s="63" t="s">
        <v>109</v>
      </c>
      <c r="H13" s="178" t="s">
        <v>1201</v>
      </c>
      <c r="I13" s="178" t="s">
        <v>1145</v>
      </c>
      <c r="J13" s="569" t="s">
        <v>1226</v>
      </c>
      <c r="K13" s="63">
        <v>2</v>
      </c>
      <c r="L13" s="63">
        <v>0</v>
      </c>
      <c r="M13" s="63" t="s">
        <v>562</v>
      </c>
      <c r="N13" s="333">
        <v>436</v>
      </c>
      <c r="O13" s="85"/>
      <c r="P13" s="82">
        <f t="shared" si="36"/>
        <v>0</v>
      </c>
      <c r="Q13" s="82" t="str">
        <f t="shared" ref="Q13" si="45">IF(SUM(O13:O13)&gt;0,"Yes","No")</f>
        <v>No</v>
      </c>
      <c r="R13" s="188" t="str">
        <f t="shared" si="2"/>
        <v>No</v>
      </c>
      <c r="T13" s="229">
        <v>2</v>
      </c>
      <c r="U13" s="230">
        <f t="shared" si="37"/>
        <v>0</v>
      </c>
      <c r="V13" s="493"/>
      <c r="W13" s="255">
        <v>8.3000000000000007</v>
      </c>
      <c r="X13" s="511">
        <f>SUM(O13:O13)*W13</f>
        <v>0</v>
      </c>
      <c r="Y13" s="512">
        <f t="shared" si="3"/>
        <v>0</v>
      </c>
      <c r="Z13" s="470">
        <v>2</v>
      </c>
      <c r="AA13" s="459">
        <v>10</v>
      </c>
      <c r="AB13" s="239">
        <f>O13*AA13</f>
        <v>0</v>
      </c>
      <c r="AC13" s="459"/>
      <c r="AD13" s="239">
        <f>AC13*O13</f>
        <v>0</v>
      </c>
      <c r="AE13" s="459"/>
      <c r="AF13" s="131">
        <f>AE13*O13</f>
        <v>0</v>
      </c>
      <c r="AG13" s="483"/>
      <c r="AH13" s="131">
        <f t="shared" ref="AH13" si="46">IF(G13="XS",IF(SUM(O13:O13)&gt;0,SUM(O13:O13),0),0)*K13</f>
        <v>0</v>
      </c>
      <c r="AI13" s="131">
        <f t="shared" si="5"/>
        <v>0</v>
      </c>
      <c r="AJ13" s="131">
        <f t="shared" si="6"/>
        <v>0</v>
      </c>
      <c r="AK13" s="131">
        <f t="shared" si="7"/>
        <v>0</v>
      </c>
      <c r="AL13" s="131">
        <f t="shared" si="8"/>
        <v>0</v>
      </c>
      <c r="AM13" s="131">
        <f t="shared" si="9"/>
        <v>0</v>
      </c>
      <c r="AN13" s="131">
        <f t="shared" si="10"/>
        <v>0</v>
      </c>
      <c r="AO13" s="131">
        <f t="shared" si="11"/>
        <v>0</v>
      </c>
      <c r="AP13" s="131">
        <f t="shared" si="12"/>
        <v>0</v>
      </c>
      <c r="AQ13" s="483"/>
      <c r="AR13" s="396">
        <f t="shared" si="13"/>
        <v>0</v>
      </c>
      <c r="AS13" s="396">
        <f t="shared" si="14"/>
        <v>0</v>
      </c>
      <c r="AT13" s="396">
        <f>IF(F13="Colored no tex.",IF(SUM(O13:O13)&gt;0,SUM(O13:O13),0),0)*K13</f>
        <v>0</v>
      </c>
      <c r="AU13" s="483"/>
      <c r="AV13" s="131">
        <f t="shared" ref="AV13" si="47">IF(I13="sloper",IF(SUM(O13:O13)&gt;0,SUM(O13:O13),0),0)*K13</f>
        <v>0</v>
      </c>
      <c r="AW13" s="131">
        <f t="shared" si="16"/>
        <v>0</v>
      </c>
      <c r="AX13" s="131">
        <f t="shared" si="17"/>
        <v>0</v>
      </c>
      <c r="AY13" s="131">
        <f t="shared" si="18"/>
        <v>0</v>
      </c>
      <c r="AZ13" s="131">
        <f t="shared" si="19"/>
        <v>0</v>
      </c>
      <c r="BA13" s="131">
        <f t="shared" si="20"/>
        <v>0</v>
      </c>
      <c r="BB13" s="131">
        <f t="shared" si="21"/>
        <v>0</v>
      </c>
      <c r="BC13" s="131">
        <f t="shared" si="22"/>
        <v>0</v>
      </c>
      <c r="BD13" s="131">
        <f t="shared" si="23"/>
        <v>0</v>
      </c>
      <c r="BE13" s="131">
        <f t="shared" si="24"/>
        <v>0</v>
      </c>
      <c r="BF13" s="131">
        <f t="shared" si="25"/>
        <v>0</v>
      </c>
      <c r="BG13" s="131">
        <f t="shared" si="26"/>
        <v>0</v>
      </c>
      <c r="BH13" s="131">
        <f t="shared" si="27"/>
        <v>0</v>
      </c>
      <c r="BI13" s="131">
        <f t="shared" si="28"/>
        <v>0</v>
      </c>
      <c r="BJ13" s="131">
        <f t="shared" si="29"/>
        <v>0</v>
      </c>
      <c r="BK13" s="131">
        <f t="shared" si="30"/>
        <v>0</v>
      </c>
      <c r="BL13" s="131">
        <f t="shared" si="31"/>
        <v>0</v>
      </c>
      <c r="BM13" s="131">
        <f t="shared" si="32"/>
        <v>0</v>
      </c>
      <c r="BN13" s="131">
        <f t="shared" si="33"/>
        <v>0</v>
      </c>
      <c r="BO13" s="131">
        <f t="shared" si="34"/>
        <v>0</v>
      </c>
      <c r="BP13" s="131">
        <f t="shared" si="38"/>
        <v>0</v>
      </c>
      <c r="BQ13" s="131">
        <f>IF(I13="crack",IF(SUM(O13:O13)&gt;0,SUM(O13:O13),0),0)*K13</f>
        <v>0</v>
      </c>
    </row>
    <row r="14" spans="1:70" s="81" customFormat="1" ht="75" customHeight="1" x14ac:dyDescent="0.2">
      <c r="A14" s="738"/>
      <c r="B14" s="164"/>
      <c r="C14" s="4"/>
      <c r="D14" s="561" t="s">
        <v>1133</v>
      </c>
      <c r="E14" s="562" t="s">
        <v>1137</v>
      </c>
      <c r="F14" s="563" t="s">
        <v>648</v>
      </c>
      <c r="G14" s="564" t="s">
        <v>110</v>
      </c>
      <c r="H14" s="565" t="s">
        <v>1202</v>
      </c>
      <c r="I14" s="565" t="s">
        <v>1145</v>
      </c>
      <c r="J14" s="571" t="s">
        <v>1230</v>
      </c>
      <c r="K14" s="564">
        <v>2</v>
      </c>
      <c r="L14" s="564">
        <v>0</v>
      </c>
      <c r="M14" s="564" t="s">
        <v>562</v>
      </c>
      <c r="N14" s="580">
        <f>945.23*1.03</f>
        <v>973.58690000000001</v>
      </c>
      <c r="O14" s="555"/>
      <c r="P14" s="556">
        <f t="shared" si="36"/>
        <v>0</v>
      </c>
      <c r="Q14" s="566" t="str">
        <f t="shared" ref="Q14:Q15" si="48">IF(SUM(O14:O14)&gt;0,"Yes","No")</f>
        <v>No</v>
      </c>
      <c r="R14" s="553" t="str">
        <f>IF(B14="New","Yes","No")</f>
        <v>No</v>
      </c>
      <c r="T14" s="229">
        <v>4</v>
      </c>
      <c r="U14" s="230">
        <f t="shared" si="37"/>
        <v>0</v>
      </c>
      <c r="V14" s="69"/>
      <c r="W14" s="256">
        <v>23</v>
      </c>
      <c r="X14" s="511">
        <f>SUM(O14:O14)*W14</f>
        <v>0</v>
      </c>
      <c r="Y14" s="512">
        <f t="shared" si="3"/>
        <v>0</v>
      </c>
      <c r="Z14" s="470">
        <v>2</v>
      </c>
      <c r="AA14" s="459">
        <v>22</v>
      </c>
      <c r="AB14" s="239">
        <f>O14*AA14</f>
        <v>0</v>
      </c>
      <c r="AC14" s="459"/>
      <c r="AD14" s="239">
        <f>AC14*O14</f>
        <v>0</v>
      </c>
      <c r="AE14" s="459"/>
      <c r="AF14" s="131">
        <f>AE14*O14</f>
        <v>0</v>
      </c>
      <c r="AG14" s="483"/>
      <c r="AH14" s="131">
        <f t="shared" ref="AH14" si="49">IF(G14="XS",IF(SUM(O14:O14)&gt;0,SUM(O14:O14),0),0)*K14</f>
        <v>0</v>
      </c>
      <c r="AI14" s="131">
        <f>IF(G14="S",IF(SUM(O14:O14)&gt;0,SUM(O14:O14),0),0)*K14</f>
        <v>0</v>
      </c>
      <c r="AJ14" s="131">
        <f>IF(G14="M",IF(SUM(O14:O14)&gt;0,SUM(O14:O14),0),0)*K14</f>
        <v>0</v>
      </c>
      <c r="AK14" s="131">
        <f>IF(G14="L",IF(SUM(O14:O14)&gt;0,SUM(O14:O14),0),0)*K14</f>
        <v>0</v>
      </c>
      <c r="AL14" s="131">
        <f>IF(G14="XL",IF(SUM(O14:O14)&gt;0,SUM(O14:O14),0),0)*K14</f>
        <v>0</v>
      </c>
      <c r="AM14" s="131">
        <f>IF(G14="2XL",IF(SUM(O14:O14)&gt;0,SUM(O14:O14),0),0)*K14</f>
        <v>0</v>
      </c>
      <c r="AN14" s="131">
        <f>IF(G14="3XL",IF(SUM(O14:O14)&gt;0,SUM(O14:O14),0),0)*K14</f>
        <v>0</v>
      </c>
      <c r="AO14" s="131">
        <f>IF(G14="4XL",IF(SUM(O14:O14)&gt;0,SUM(O14:O14),0),0)*K14</f>
        <v>0</v>
      </c>
      <c r="AP14" s="131">
        <f>IF(G14="various",IF(SUM(O14:O14)&gt;0,SUM(O14:O14),0),0)*K14</f>
        <v>0</v>
      </c>
      <c r="AQ14" s="483"/>
      <c r="AR14" s="396">
        <f>IF(F14="",IF(SUM(O14:O14)&gt;0,SUM(O14:O14),0),0)*K14</f>
        <v>0</v>
      </c>
      <c r="AS14" s="396">
        <f>IF(F14="Dual tex.",IF(SUM(O14:O14)&gt;0,SUM(O14:O14),0),0)*K14</f>
        <v>0</v>
      </c>
      <c r="AT14" s="396">
        <f>IF(F14="Colored no tex.",IF(SUM(O14:O14)&gt;0,SUM(O14:O14),0),0)*K14</f>
        <v>0</v>
      </c>
      <c r="AU14" s="483"/>
      <c r="AV14" s="131">
        <f t="shared" ref="AV14" si="50">IF(I14="sloper",IF(SUM(O14:O14)&gt;0,SUM(O14:O14),0),0)*K14</f>
        <v>0</v>
      </c>
      <c r="AW14" s="131">
        <f>IF(I14="footholds",IF(SUM(O14:O14)&gt;0,SUM(O14:O14),0),0)*K14</f>
        <v>0</v>
      </c>
      <c r="AX14" s="131">
        <f>IF(I14="micros",IF(SUM(O14:O14)&gt;0,SUM(O14:O14),0),0)*K14</f>
        <v>0</v>
      </c>
      <c r="AY14" s="131">
        <f>IF(I14="jug",IF(SUM(O14:O14)&gt;0,SUM(O14:O14),0),0)*K14</f>
        <v>0</v>
      </c>
      <c r="AZ14" s="131">
        <f>IF(I14="ledge",IF(SUM(O14:O14)&gt;0,SUM(O14:O14),0),0)*K14</f>
        <v>0</v>
      </c>
      <c r="BA14" s="131">
        <f>IF(I14="edge",IF(SUM(O14:O14)&gt;0,SUM(O14:O14),0),0)*K14</f>
        <v>0</v>
      </c>
      <c r="BB14" s="131">
        <f>IF(I14="crimp",IF(SUM(O14:O14)&gt;0,SUM(O14:O14),0),0)*K14</f>
        <v>0</v>
      </c>
      <c r="BC14" s="131">
        <f>IF(I14="incut",IF(SUM(O14:O14)&gt;0,SUM(O14:O14),0),0)*K14</f>
        <v>0</v>
      </c>
      <c r="BD14" s="131">
        <f>IF(I14="dish",IF(SUM(O14:O14)&gt;0,SUM(O14:O14),0),0)*K14</f>
        <v>0</v>
      </c>
      <c r="BE14" s="131">
        <f>IF(I14="pinch",IF(SUM(O14:O14)&gt;0,SUM(O14:O14),0),0)*K14</f>
        <v>0</v>
      </c>
      <c r="BF14" s="131">
        <f>IF(I14="pocket",IF(SUM(O14:O14)&gt;0,SUM(O14:O14),0),0)*K14</f>
        <v>0</v>
      </c>
      <c r="BG14" s="131">
        <f>IF(I14="insert",IF(SUM(O14:O14)&gt;0,SUM(O14:O14),0),0)*K14</f>
        <v>0</v>
      </c>
      <c r="BH14" s="131">
        <f>IF(I14="feature",IF(SUM(O14:O14)&gt;0,SUM(O14:O14),0),0)*K14</f>
        <v>0</v>
      </c>
      <c r="BI14" s="131">
        <f>IF(I14="scoop",IF(SUM(O14:O14)&gt;0,SUM(O14:O14),0),0)*K14</f>
        <v>0</v>
      </c>
      <c r="BJ14" s="131">
        <f>IF(I14="arete",IF(SUM(O14:O14)&gt;0,SUM(O14:O14),0),0)*K14</f>
        <v>0</v>
      </c>
      <c r="BK14" s="131">
        <f>IF(I14="square",IF(SUM(O14:O14)&gt;0,SUM(O14:O14),0),0)*K14</f>
        <v>0</v>
      </c>
      <c r="BL14" s="131">
        <f>IF(I14="positive",IF(SUM(O14:O14)&gt;0,SUM(O14:O14),0),0)*K14</f>
        <v>0</v>
      </c>
      <c r="BM14" s="131">
        <f>IF(I14="pyramid",IF(SUM(O14:O14)&gt;0,SUM(O14:O14),0),0)*K14</f>
        <v>0</v>
      </c>
      <c r="BN14" s="131">
        <f>IF(I14="high profile",IF(SUM(O14:O14)&gt;0,SUM(O14:O14),0),0)*K14</f>
        <v>0</v>
      </c>
      <c r="BO14" s="131">
        <f>IF(I14="rectangle",IF(SUM(O14:O14)&gt;0,SUM(O14:O14),0),0)*K14</f>
        <v>0</v>
      </c>
      <c r="BP14" s="131">
        <f t="shared" si="38"/>
        <v>0</v>
      </c>
      <c r="BQ14" s="131">
        <f>IF(I14="crack",IF(SUM(O14:O14)&gt;0,SUM(O14:O14),0),0)*K14</f>
        <v>0</v>
      </c>
    </row>
    <row r="15" spans="1:70" s="81" customFormat="1" ht="75" customHeight="1" x14ac:dyDescent="0.2">
      <c r="A15" s="738"/>
      <c r="B15" s="164"/>
      <c r="C15" s="4"/>
      <c r="D15" s="64" t="s">
        <v>1132</v>
      </c>
      <c r="E15" s="195"/>
      <c r="F15" s="567" t="s">
        <v>648</v>
      </c>
      <c r="G15" s="63" t="s">
        <v>110</v>
      </c>
      <c r="H15" s="178" t="s">
        <v>1203</v>
      </c>
      <c r="I15" s="178" t="s">
        <v>1145</v>
      </c>
      <c r="J15" s="66" t="s">
        <v>1235</v>
      </c>
      <c r="K15" s="63">
        <v>6</v>
      </c>
      <c r="L15" s="63">
        <v>0</v>
      </c>
      <c r="M15" s="63" t="s">
        <v>562</v>
      </c>
      <c r="N15" s="333">
        <f>N14+N13*2-10</f>
        <v>1835.5869</v>
      </c>
      <c r="O15" s="379"/>
      <c r="P15" s="455">
        <f t="shared" si="36"/>
        <v>0</v>
      </c>
      <c r="Q15" s="82" t="str">
        <f t="shared" si="48"/>
        <v>No</v>
      </c>
      <c r="R15" s="188" t="str">
        <f t="shared" ref="R15" si="51">IF(B15="New","Yes","No")</f>
        <v>No</v>
      </c>
      <c r="T15" s="229">
        <v>8</v>
      </c>
      <c r="U15" s="230">
        <f t="shared" si="37"/>
        <v>0</v>
      </c>
      <c r="V15" s="69"/>
      <c r="W15" s="256">
        <v>39.6</v>
      </c>
      <c r="X15" s="511">
        <f t="shared" ref="X15" si="52">SUM(O15:O15)*W15</f>
        <v>0</v>
      </c>
      <c r="Y15" s="512">
        <f t="shared" si="3"/>
        <v>0</v>
      </c>
      <c r="Z15" s="470">
        <v>6</v>
      </c>
      <c r="AA15" s="459">
        <v>42</v>
      </c>
      <c r="AB15" s="239">
        <f t="shared" ref="AB15" si="53">O15*AA15</f>
        <v>0</v>
      </c>
      <c r="AC15" s="459"/>
      <c r="AD15" s="239">
        <f t="shared" ref="AD15" si="54">AC15*O15</f>
        <v>0</v>
      </c>
      <c r="AE15" s="459"/>
      <c r="AF15" s="131">
        <f t="shared" ref="AF15" si="55">AE15*O15</f>
        <v>0</v>
      </c>
      <c r="AG15" s="483"/>
      <c r="AH15" s="131">
        <f t="shared" ref="AH15" si="56">IF(G15="XS",IF(SUM(O15:O15)&gt;0,SUM(O15:O15),0),0)*K15</f>
        <v>0</v>
      </c>
      <c r="AI15" s="131">
        <f t="shared" ref="AI15" si="57">IF(G15="S",IF(SUM(O15:O15)&gt;0,SUM(O15:O15),0),0)*K15</f>
        <v>0</v>
      </c>
      <c r="AJ15" s="131">
        <f t="shared" ref="AJ15" si="58">IF(G15="M",IF(SUM(O15:O15)&gt;0,SUM(O15:O15),0),0)*K15</f>
        <v>0</v>
      </c>
      <c r="AK15" s="131">
        <f t="shared" ref="AK15" si="59">IF(G15="L",IF(SUM(O15:O15)&gt;0,SUM(O15:O15),0),0)*K15</f>
        <v>0</v>
      </c>
      <c r="AL15" s="131">
        <f t="shared" ref="AL15" si="60">IF(G15="XL",IF(SUM(O15:O15)&gt;0,SUM(O15:O15),0),0)*K15</f>
        <v>0</v>
      </c>
      <c r="AM15" s="131">
        <f t="shared" ref="AM15" si="61">IF(G15="2XL",IF(SUM(O15:O15)&gt;0,SUM(O15:O15),0),0)*K15</f>
        <v>0</v>
      </c>
      <c r="AN15" s="131">
        <f t="shared" ref="AN15" si="62">IF(G15="3XL",IF(SUM(O15:O15)&gt;0,SUM(O15:O15),0),0)*K15</f>
        <v>0</v>
      </c>
      <c r="AO15" s="131">
        <f t="shared" ref="AO15" si="63">IF(G15="4XL",IF(SUM(O15:O15)&gt;0,SUM(O15:O15),0),0)*K15</f>
        <v>0</v>
      </c>
      <c r="AP15" s="131">
        <f t="shared" ref="AP15" si="64">IF(G15="various",IF(SUM(O15:O15)&gt;0,SUM(O15:O15),0),0)*K15</f>
        <v>0</v>
      </c>
      <c r="AQ15" s="483"/>
      <c r="AR15" s="396">
        <f t="shared" ref="AR15" si="65">IF(F15="",IF(SUM(O15:O15)&gt;0,SUM(O15:O15),0),0)*K15</f>
        <v>0</v>
      </c>
      <c r="AS15" s="396">
        <f t="shared" ref="AS15" si="66">IF(F15="Dual tex.",IF(SUM(O15:O15)&gt;0,SUM(O15:O15),0),0)*K15</f>
        <v>0</v>
      </c>
      <c r="AT15" s="396">
        <f t="shared" ref="AT15" si="67">IF(F15="Colored no tex.",IF(SUM(O15:O15)&gt;0,SUM(O15:O15),0),0)*K15</f>
        <v>0</v>
      </c>
      <c r="AU15" s="483"/>
      <c r="AV15" s="131">
        <f t="shared" ref="AV15" si="68">IF(I15="sloper",IF(SUM(O15:O15)&gt;0,SUM(O15:O15),0),0)*K15</f>
        <v>0</v>
      </c>
      <c r="AW15" s="131">
        <f t="shared" ref="AW15" si="69">IF(I15="footholds",IF(SUM(O15:O15)&gt;0,SUM(O15:O15),0),0)*K15</f>
        <v>0</v>
      </c>
      <c r="AX15" s="131">
        <f t="shared" ref="AX15" si="70">IF(I15="micros",IF(SUM(O15:O15)&gt;0,SUM(O15:O15),0),0)*K15</f>
        <v>0</v>
      </c>
      <c r="AY15" s="131">
        <f t="shared" ref="AY15" si="71">IF(I15="jug",IF(SUM(O15:O15)&gt;0,SUM(O15:O15),0),0)*K15</f>
        <v>0</v>
      </c>
      <c r="AZ15" s="131">
        <f t="shared" ref="AZ15" si="72">IF(I15="ledge",IF(SUM(O15:O15)&gt;0,SUM(O15:O15),0),0)*K15</f>
        <v>0</v>
      </c>
      <c r="BA15" s="131">
        <f t="shared" ref="BA15" si="73">IF(I15="edge",IF(SUM(O15:O15)&gt;0,SUM(O15:O15),0),0)*K15</f>
        <v>0</v>
      </c>
      <c r="BB15" s="131">
        <f t="shared" ref="BB15" si="74">IF(I15="crimp",IF(SUM(O15:O15)&gt;0,SUM(O15:O15),0),0)*K15</f>
        <v>0</v>
      </c>
      <c r="BC15" s="131">
        <f t="shared" ref="BC15" si="75">IF(I15="incut",IF(SUM(O15:O15)&gt;0,SUM(O15:O15),0),0)*K15</f>
        <v>0</v>
      </c>
      <c r="BD15" s="131">
        <f t="shared" ref="BD15" si="76">IF(I15="dish",IF(SUM(O15:O15)&gt;0,SUM(O15:O15),0),0)*K15</f>
        <v>0</v>
      </c>
      <c r="BE15" s="131">
        <f t="shared" ref="BE15" si="77">IF(I15="pinch",IF(SUM(O15:O15)&gt;0,SUM(O15:O15),0),0)*K15</f>
        <v>0</v>
      </c>
      <c r="BF15" s="131">
        <f t="shared" ref="BF15" si="78">IF(I15="pocket",IF(SUM(O15:O15)&gt;0,SUM(O15:O15),0),0)*K15</f>
        <v>0</v>
      </c>
      <c r="BG15" s="131">
        <f t="shared" ref="BG15" si="79">IF(I15="insert",IF(SUM(O15:O15)&gt;0,SUM(O15:O15),0),0)*K15</f>
        <v>0</v>
      </c>
      <c r="BH15" s="131">
        <f t="shared" ref="BH15" si="80">IF(I15="feature",IF(SUM(O15:O15)&gt;0,SUM(O15:O15),0),0)*K15</f>
        <v>0</v>
      </c>
      <c r="BI15" s="131">
        <f t="shared" ref="BI15" si="81">IF(I15="scoop",IF(SUM(O15:O15)&gt;0,SUM(O15:O15),0),0)*K15</f>
        <v>0</v>
      </c>
      <c r="BJ15" s="131">
        <f t="shared" ref="BJ15" si="82">IF(I15="arete",IF(SUM(O15:O15)&gt;0,SUM(O15:O15),0),0)*K15</f>
        <v>0</v>
      </c>
      <c r="BK15" s="131">
        <f t="shared" ref="BK15" si="83">IF(I15="square",IF(SUM(O15:O15)&gt;0,SUM(O15:O15),0),0)*K15</f>
        <v>0</v>
      </c>
      <c r="BL15" s="131">
        <f t="shared" ref="BL15" si="84">IF(I15="positive",IF(SUM(O15:O15)&gt;0,SUM(O15:O15),0),0)*K15</f>
        <v>0</v>
      </c>
      <c r="BM15" s="131">
        <f t="shared" ref="BM15" si="85">IF(I15="pyramid",IF(SUM(O15:O15)&gt;0,SUM(O15:O15),0),0)*K15</f>
        <v>0</v>
      </c>
      <c r="BN15" s="131">
        <f t="shared" ref="BN15" si="86">IF(I15="high profile",IF(SUM(O15:O15)&gt;0,SUM(O15:O15),0),0)*K15</f>
        <v>0</v>
      </c>
      <c r="BO15" s="131">
        <f t="shared" ref="BO15" si="87">IF(I15="rectangle",IF(SUM(O15:O15)&gt;0,SUM(O15:O15),0),0)*K15</f>
        <v>0</v>
      </c>
      <c r="BP15" s="131">
        <f t="shared" si="38"/>
        <v>0</v>
      </c>
      <c r="BQ15" s="131">
        <f t="shared" ref="BQ15" si="88">IF(I15="crack",IF(SUM(O15:O15)&gt;0,SUM(O15:O15),0),0)*K15</f>
        <v>0</v>
      </c>
    </row>
    <row r="16" spans="1:70" s="81" customFormat="1" ht="75" customHeight="1" x14ac:dyDescent="0.2">
      <c r="A16" s="738"/>
      <c r="B16" s="164" t="s">
        <v>8</v>
      </c>
      <c r="C16" s="195"/>
      <c r="D16" s="561" t="s">
        <v>1212</v>
      </c>
      <c r="E16" s="562"/>
      <c r="F16" s="563" t="s">
        <v>648</v>
      </c>
      <c r="G16" s="564" t="s">
        <v>109</v>
      </c>
      <c r="H16" s="565" t="s">
        <v>1223</v>
      </c>
      <c r="I16" s="565" t="s">
        <v>1145</v>
      </c>
      <c r="J16" s="571" t="s">
        <v>1221</v>
      </c>
      <c r="K16" s="564">
        <v>2</v>
      </c>
      <c r="L16" s="564">
        <v>0</v>
      </c>
      <c r="M16" s="564" t="s">
        <v>562</v>
      </c>
      <c r="N16" s="580">
        <v>584</v>
      </c>
      <c r="O16" s="555"/>
      <c r="P16" s="556">
        <f t="shared" ref="P16" si="89">N16*O16</f>
        <v>0</v>
      </c>
      <c r="Q16" s="566" t="str">
        <f t="shared" ref="Q16" si="90">IF(SUM(O16:O16)&gt;0,"Yes","No")</f>
        <v>No</v>
      </c>
      <c r="R16" s="553" t="str">
        <f>IF(B16="New","Yes","No")</f>
        <v>Yes</v>
      </c>
      <c r="T16" s="229">
        <v>3</v>
      </c>
      <c r="U16" s="230">
        <f t="shared" ref="U16" si="91">T16*SUM(O16:O16)</f>
        <v>0</v>
      </c>
      <c r="V16" s="69"/>
      <c r="W16" s="256">
        <v>22</v>
      </c>
      <c r="X16" s="511">
        <f>SUM(O16:O16)*W16</f>
        <v>0</v>
      </c>
      <c r="Y16" s="512">
        <f t="shared" ref="Y16" si="92">O16*K16</f>
        <v>0</v>
      </c>
      <c r="Z16" s="470">
        <v>6</v>
      </c>
      <c r="AA16" s="459">
        <v>12</v>
      </c>
      <c r="AB16" s="239">
        <f>O16*AA16</f>
        <v>0</v>
      </c>
      <c r="AC16" s="459"/>
      <c r="AD16" s="239">
        <f>AC16*O16</f>
        <v>0</v>
      </c>
      <c r="AE16" s="459"/>
      <c r="AF16" s="131">
        <f>AE16*O16</f>
        <v>0</v>
      </c>
      <c r="AG16" s="483"/>
      <c r="AH16" s="131">
        <f t="shared" ref="AH16" si="93">IF(G16="XS",IF(SUM(O16:O16)&gt;0,SUM(O16:O16),0),0)*K16</f>
        <v>0</v>
      </c>
      <c r="AI16" s="131">
        <f>IF(G16="S",IF(SUM(O16:O16)&gt;0,SUM(O16:O16),0),0)*K16</f>
        <v>0</v>
      </c>
      <c r="AJ16" s="131">
        <f>IF(G16="M",IF(SUM(O16:O16)&gt;0,SUM(O16:O16),0),0)*K16</f>
        <v>0</v>
      </c>
      <c r="AK16" s="131">
        <f>IF(G16="L",IF(SUM(O16:O16)&gt;0,SUM(O16:O16),0),0)*K16</f>
        <v>0</v>
      </c>
      <c r="AL16" s="131">
        <f>IF(G16="XL",IF(SUM(O16:O16)&gt;0,SUM(O16:O16),0),0)*K16</f>
        <v>0</v>
      </c>
      <c r="AM16" s="131">
        <f>IF(G16="2XL",IF(SUM(O16:O16)&gt;0,SUM(O16:O16),0),0)*K16</f>
        <v>0</v>
      </c>
      <c r="AN16" s="131">
        <f>IF(G16="3XL",IF(SUM(O16:O16)&gt;0,SUM(O16:O16),0),0)*K16</f>
        <v>0</v>
      </c>
      <c r="AO16" s="131">
        <f>IF(G16="4XL",IF(SUM(O16:O16)&gt;0,SUM(O16:O16),0),0)*K16</f>
        <v>0</v>
      </c>
      <c r="AP16" s="131">
        <f>IF(G16="various",IF(SUM(O16:O16)&gt;0,SUM(O16:O16),0),0)*K16</f>
        <v>0</v>
      </c>
      <c r="AQ16" s="483"/>
      <c r="AR16" s="396">
        <f>IF(F16="",IF(SUM(O16:O16)&gt;0,SUM(O16:O16),0),0)*K16</f>
        <v>0</v>
      </c>
      <c r="AS16" s="396">
        <f>IF(F16="Dual tex.",IF(SUM(O16:O16)&gt;0,SUM(O16:O16),0),0)*K16</f>
        <v>0</v>
      </c>
      <c r="AT16" s="396">
        <f>IF(F16="Colored no tex.",IF(SUM(O16:O16)&gt;0,SUM(O16:O16),0),0)*K16</f>
        <v>0</v>
      </c>
      <c r="AU16" s="483"/>
      <c r="AV16" s="131">
        <f t="shared" ref="AV16" si="94">IF(I16="sloper",IF(SUM(O16:O16)&gt;0,SUM(O16:O16),0),0)*K16</f>
        <v>0</v>
      </c>
      <c r="AW16" s="131">
        <f>IF(I16="footholds",IF(SUM(O16:O16)&gt;0,SUM(O16:O16),0),0)*K16</f>
        <v>0</v>
      </c>
      <c r="AX16" s="131">
        <f>IF(I16="micros",IF(SUM(O16:O16)&gt;0,SUM(O16:O16),0),0)*K16</f>
        <v>0</v>
      </c>
      <c r="AY16" s="131">
        <f>IF(I16="jug",IF(SUM(O16:O16)&gt;0,SUM(O16:O16),0),0)*K16</f>
        <v>0</v>
      </c>
      <c r="AZ16" s="131">
        <f>IF(I16="ledge",IF(SUM(O16:O16)&gt;0,SUM(O16:O16),0),0)*K16</f>
        <v>0</v>
      </c>
      <c r="BA16" s="131">
        <f>IF(I16="edge",IF(SUM(O16:O16)&gt;0,SUM(O16:O16),0),0)*K16</f>
        <v>0</v>
      </c>
      <c r="BB16" s="131">
        <f>IF(I16="crimp",IF(SUM(O16:O16)&gt;0,SUM(O16:O16),0),0)*K16</f>
        <v>0</v>
      </c>
      <c r="BC16" s="131">
        <f>IF(I16="incut",IF(SUM(O16:O16)&gt;0,SUM(O16:O16),0),0)*K16</f>
        <v>0</v>
      </c>
      <c r="BD16" s="131">
        <f>IF(I16="dish",IF(SUM(O16:O16)&gt;0,SUM(O16:O16),0),0)*K16</f>
        <v>0</v>
      </c>
      <c r="BE16" s="131">
        <f>IF(I16="pinch",IF(SUM(O16:O16)&gt;0,SUM(O16:O16),0),0)*K16</f>
        <v>0</v>
      </c>
      <c r="BF16" s="131">
        <f>IF(I16="pocket",IF(SUM(O16:O16)&gt;0,SUM(O16:O16),0),0)*K16</f>
        <v>0</v>
      </c>
      <c r="BG16" s="131">
        <f>IF(I16="insert",IF(SUM(O16:O16)&gt;0,SUM(O16:O16),0),0)*K16</f>
        <v>0</v>
      </c>
      <c r="BH16" s="131">
        <f>IF(I16="feature",IF(SUM(O16:O16)&gt;0,SUM(O16:O16),0),0)*K16</f>
        <v>0</v>
      </c>
      <c r="BI16" s="131">
        <f>IF(I16="scoop",IF(SUM(O16:O16)&gt;0,SUM(O16:O16),0),0)*K16</f>
        <v>0</v>
      </c>
      <c r="BJ16" s="131">
        <f>IF(I16="arete",IF(SUM(O16:O16)&gt;0,SUM(O16:O16),0),0)*K16</f>
        <v>0</v>
      </c>
      <c r="BK16" s="131">
        <f>IF(I16="square",IF(SUM(O16:O16)&gt;0,SUM(O16:O16),0),0)*K16</f>
        <v>0</v>
      </c>
      <c r="BL16" s="131">
        <f>IF(I16="positive",IF(SUM(O16:O16)&gt;0,SUM(O16:O16),0),0)*K16</f>
        <v>0</v>
      </c>
      <c r="BM16" s="131">
        <f>IF(I16="pyramid",IF(SUM(O16:O16)&gt;0,SUM(O16:O16),0),0)*K16</f>
        <v>0</v>
      </c>
      <c r="BN16" s="131">
        <f>IF(I16="high profile",IF(SUM(O16:O16)&gt;0,SUM(O16:O16),0),0)*K16</f>
        <v>0</v>
      </c>
      <c r="BO16" s="131">
        <f>IF(I16="rectangle",IF(SUM(O16:O16)&gt;0,SUM(O16:O16),0),0)*K16</f>
        <v>0</v>
      </c>
      <c r="BP16" s="131">
        <f t="shared" ref="BP16" si="95">IF(I16="various",IF(SUM(O16:O16)&gt;0,SUM(O16:O16),0),0)*K16</f>
        <v>0</v>
      </c>
      <c r="BQ16" s="131">
        <f>IF(I16="crack",IF(SUM(O16:O16)&gt;0,SUM(O16:O16),0),0)*K16</f>
        <v>0</v>
      </c>
    </row>
    <row r="17" spans="1:69" s="4" customFormat="1" ht="75" customHeight="1" x14ac:dyDescent="0.2">
      <c r="A17" s="737"/>
      <c r="B17" s="167" t="s">
        <v>8</v>
      </c>
      <c r="C17" s="293"/>
      <c r="D17" s="181" t="s">
        <v>1128</v>
      </c>
      <c r="E17" s="293"/>
      <c r="F17" s="549" t="s">
        <v>648</v>
      </c>
      <c r="G17" s="122" t="s">
        <v>109</v>
      </c>
      <c r="H17" s="189" t="s">
        <v>1217</v>
      </c>
      <c r="I17" s="189" t="s">
        <v>1145</v>
      </c>
      <c r="J17" s="558" t="s">
        <v>1233</v>
      </c>
      <c r="K17" s="122">
        <v>2</v>
      </c>
      <c r="L17" s="122">
        <v>0</v>
      </c>
      <c r="M17" s="122" t="s">
        <v>562</v>
      </c>
      <c r="N17" s="335">
        <v>678</v>
      </c>
      <c r="O17" s="185"/>
      <c r="P17" s="190">
        <f>N17*O17</f>
        <v>0</v>
      </c>
      <c r="Q17" s="190" t="str">
        <f t="shared" ref="Q17" si="96">IF(SUM(O17:O17)&gt;0,"Yes","No")</f>
        <v>No</v>
      </c>
      <c r="R17" s="191" t="str">
        <f t="shared" ref="R17" si="97">IF(B17="New","Yes","No")</f>
        <v>Yes</v>
      </c>
      <c r="T17" s="229">
        <v>3</v>
      </c>
      <c r="U17" s="230">
        <f>T17*SUM(O17:O17)</f>
        <v>0</v>
      </c>
      <c r="V17" s="493"/>
      <c r="W17" s="255">
        <v>22.36</v>
      </c>
      <c r="X17" s="511">
        <f>SUM(O17:O17)*W17</f>
        <v>0</v>
      </c>
      <c r="Y17" s="512">
        <f>O17*K17</f>
        <v>0</v>
      </c>
      <c r="Z17" s="470">
        <v>2</v>
      </c>
      <c r="AA17" s="459">
        <v>14</v>
      </c>
      <c r="AB17" s="239">
        <f>O17*AA17</f>
        <v>0</v>
      </c>
      <c r="AC17" s="459"/>
      <c r="AD17" s="239">
        <f>AC17*O17</f>
        <v>0</v>
      </c>
      <c r="AE17" s="459"/>
      <c r="AF17" s="131">
        <f>AE17*O17</f>
        <v>0</v>
      </c>
      <c r="AG17" s="483"/>
      <c r="AH17" s="131">
        <f t="shared" ref="AH17" si="98">IF(G17="XS",IF(SUM(O17:O17)&gt;0,SUM(O17:O17),0),0)*K17</f>
        <v>0</v>
      </c>
      <c r="AI17" s="131">
        <f t="shared" ref="AI17" si="99">IF(G17="S",IF(SUM(O17:O17)&gt;0,SUM(O17:O17),0),0)*K17</f>
        <v>0</v>
      </c>
      <c r="AJ17" s="131">
        <f t="shared" ref="AJ17" si="100">IF(G17="M",IF(SUM(O17:O17)&gt;0,SUM(O17:O17),0),0)*K17</f>
        <v>0</v>
      </c>
      <c r="AK17" s="131">
        <f t="shared" ref="AK17" si="101">IF(G17="L",IF(SUM(O17:O17)&gt;0,SUM(O17:O17),0),0)*K17</f>
        <v>0</v>
      </c>
      <c r="AL17" s="131">
        <f t="shared" ref="AL17" si="102">IF(G17="XL",IF(SUM(O17:O17)&gt;0,SUM(O17:O17),0),0)*K17</f>
        <v>0</v>
      </c>
      <c r="AM17" s="131">
        <f t="shared" ref="AM17" si="103">IF(G17="2XL",IF(SUM(O17:O17)&gt;0,SUM(O17:O17),0),0)*K17</f>
        <v>0</v>
      </c>
      <c r="AN17" s="131">
        <f t="shared" ref="AN17" si="104">IF(G17="3XL",IF(SUM(O17:O17)&gt;0,SUM(O17:O17),0),0)*K17</f>
        <v>0</v>
      </c>
      <c r="AO17" s="131">
        <f t="shared" ref="AO17" si="105">IF(G17="4XL",IF(SUM(O17:O17)&gt;0,SUM(O17:O17),0),0)*K17</f>
        <v>0</v>
      </c>
      <c r="AP17" s="131">
        <f t="shared" ref="AP17" si="106">IF(G17="various",IF(SUM(O17:O17)&gt;0,SUM(O17:O17),0),0)*K17</f>
        <v>0</v>
      </c>
      <c r="AQ17" s="483"/>
      <c r="AR17" s="396">
        <f t="shared" ref="AR17" si="107">IF(F17="",IF(SUM(O17:O17)&gt;0,SUM(O17:O17),0),0)*K17</f>
        <v>0</v>
      </c>
      <c r="AS17" s="396">
        <f t="shared" ref="AS17" si="108">IF(F17="Dual tex.",IF(SUM(O17:O17)&gt;0,SUM(O17:O17),0),0)*K17</f>
        <v>0</v>
      </c>
      <c r="AT17" s="396">
        <f>IF(F17="Colored no tex.",IF(SUM(O17:O17)&gt;0,SUM(O17:O17),0),0)*K17</f>
        <v>0</v>
      </c>
      <c r="AU17" s="483"/>
      <c r="AV17" s="131">
        <f t="shared" ref="AV17" si="109">IF(I17="sloper",IF(SUM(O17:O17)&gt;0,SUM(O17:O17),0),0)*K17</f>
        <v>0</v>
      </c>
      <c r="AW17" s="131">
        <f t="shared" ref="AW17" si="110">IF(I17="footholds",IF(SUM(O17:O17)&gt;0,SUM(O17:O17),0),0)*K17</f>
        <v>0</v>
      </c>
      <c r="AX17" s="131">
        <f t="shared" ref="AX17" si="111">IF(I17="micros",IF(SUM(O17:O17)&gt;0,SUM(O17:O17),0),0)*K17</f>
        <v>0</v>
      </c>
      <c r="AY17" s="131">
        <f t="shared" ref="AY17" si="112">IF(I17="jug",IF(SUM(O17:O17)&gt;0,SUM(O17:O17),0),0)*K17</f>
        <v>0</v>
      </c>
      <c r="AZ17" s="131">
        <f t="shared" ref="AZ17" si="113">IF(I17="ledge",IF(SUM(O17:O17)&gt;0,SUM(O17:O17),0),0)*K17</f>
        <v>0</v>
      </c>
      <c r="BA17" s="131">
        <f t="shared" ref="BA17" si="114">IF(I17="edge",IF(SUM(O17:O17)&gt;0,SUM(O17:O17),0),0)*K17</f>
        <v>0</v>
      </c>
      <c r="BB17" s="131">
        <f t="shared" ref="BB17" si="115">IF(I17="crimp",IF(SUM(O17:O17)&gt;0,SUM(O17:O17),0),0)*K17</f>
        <v>0</v>
      </c>
      <c r="BC17" s="131">
        <f t="shared" ref="BC17" si="116">IF(I17="incut",IF(SUM(O17:O17)&gt;0,SUM(O17:O17),0),0)*K17</f>
        <v>0</v>
      </c>
      <c r="BD17" s="131">
        <f t="shared" ref="BD17" si="117">IF(I17="dish",IF(SUM(O17:O17)&gt;0,SUM(O17:O17),0),0)*K17</f>
        <v>0</v>
      </c>
      <c r="BE17" s="131">
        <f t="shared" ref="BE17" si="118">IF(I17="pinch",IF(SUM(O17:O17)&gt;0,SUM(O17:O17),0),0)*K17</f>
        <v>0</v>
      </c>
      <c r="BF17" s="131">
        <f t="shared" ref="BF17" si="119">IF(I17="pocket",IF(SUM(O17:O17)&gt;0,SUM(O17:O17),0),0)*K17</f>
        <v>0</v>
      </c>
      <c r="BG17" s="131">
        <f t="shared" ref="BG17" si="120">IF(I17="insert",IF(SUM(O17:O17)&gt;0,SUM(O17:O17),0),0)*K17</f>
        <v>0</v>
      </c>
      <c r="BH17" s="131">
        <f t="shared" ref="BH17" si="121">IF(I17="feature",IF(SUM(O17:O17)&gt;0,SUM(O17:O17),0),0)*K17</f>
        <v>0</v>
      </c>
      <c r="BI17" s="131">
        <f t="shared" ref="BI17" si="122">IF(I17="scoop",IF(SUM(O17:O17)&gt;0,SUM(O17:O17),0),0)*K17</f>
        <v>0</v>
      </c>
      <c r="BJ17" s="131">
        <f t="shared" ref="BJ17" si="123">IF(I17="arete",IF(SUM(O17:O17)&gt;0,SUM(O17:O17),0),0)*K17</f>
        <v>0</v>
      </c>
      <c r="BK17" s="131">
        <f t="shared" ref="BK17" si="124">IF(I17="square",IF(SUM(O17:O17)&gt;0,SUM(O17:O17),0),0)*K17</f>
        <v>0</v>
      </c>
      <c r="BL17" s="131">
        <f t="shared" ref="BL17" si="125">IF(I17="positive",IF(SUM(O17:O17)&gt;0,SUM(O17:O17),0),0)*K17</f>
        <v>0</v>
      </c>
      <c r="BM17" s="131">
        <f t="shared" ref="BM17" si="126">IF(I17="pyramid",IF(SUM(O17:O17)&gt;0,SUM(O17:O17),0),0)*K17</f>
        <v>0</v>
      </c>
      <c r="BN17" s="131">
        <f t="shared" ref="BN17" si="127">IF(I17="high profile",IF(SUM(O17:O17)&gt;0,SUM(O17:O17),0),0)*K17</f>
        <v>0</v>
      </c>
      <c r="BO17" s="131">
        <f t="shared" ref="BO17" si="128">IF(I17="rectangle",IF(SUM(O17:O17)&gt;0,SUM(O17:O17),0),0)*K17</f>
        <v>0</v>
      </c>
      <c r="BP17" s="131">
        <f>IF(I17="various",IF(SUM(O17:O17)&gt;0,SUM(O17:O17),0),0)*K17</f>
        <v>0</v>
      </c>
      <c r="BQ17" s="131">
        <f>IF(I17="crack",IF(SUM(O17:O17)&gt;0,SUM(O17:O17),0),0)*K17</f>
        <v>0</v>
      </c>
    </row>
    <row r="18" spans="1:69" s="81" customFormat="1" ht="75" customHeight="1" x14ac:dyDescent="0.2">
      <c r="A18" s="736" t="s">
        <v>1241</v>
      </c>
      <c r="B18" s="164" t="s">
        <v>8</v>
      </c>
      <c r="D18" s="561" t="s">
        <v>1129</v>
      </c>
      <c r="E18" s="562"/>
      <c r="F18" s="563" t="s">
        <v>648</v>
      </c>
      <c r="G18" s="564" t="s">
        <v>109</v>
      </c>
      <c r="H18" s="565" t="s">
        <v>1218</v>
      </c>
      <c r="I18" s="565" t="s">
        <v>1145</v>
      </c>
      <c r="J18" s="570" t="s">
        <v>1227</v>
      </c>
      <c r="K18" s="564">
        <v>2</v>
      </c>
      <c r="L18" s="564">
        <v>0</v>
      </c>
      <c r="M18" s="564" t="s">
        <v>562</v>
      </c>
      <c r="N18" s="580">
        <f>298*2</f>
        <v>596</v>
      </c>
      <c r="O18" s="555"/>
      <c r="P18" s="556">
        <f t="shared" ref="P18" si="129">N18*O18</f>
        <v>0</v>
      </c>
      <c r="Q18" s="566" t="str">
        <f t="shared" ref="Q18" si="130">IF(SUM(O18:O18)&gt;0,"Yes","No")</f>
        <v>No</v>
      </c>
      <c r="R18" s="553" t="str">
        <f t="shared" si="2"/>
        <v>Yes</v>
      </c>
      <c r="T18" s="229">
        <v>2</v>
      </c>
      <c r="U18" s="230">
        <f t="shared" ref="U18" si="131">T18*SUM(O18:O18)</f>
        <v>0</v>
      </c>
      <c r="V18" s="69"/>
      <c r="W18" s="256">
        <v>19.8</v>
      </c>
      <c r="X18" s="511">
        <f t="shared" ref="X18" si="132">SUM(O18:O18)*W18</f>
        <v>0</v>
      </c>
      <c r="Y18" s="512">
        <f t="shared" ref="Y18" si="133">O18*K18</f>
        <v>0</v>
      </c>
      <c r="Z18" s="470">
        <v>2</v>
      </c>
      <c r="AA18" s="459">
        <v>18</v>
      </c>
      <c r="AB18" s="239">
        <f t="shared" ref="AB18" si="134">O18*AA18</f>
        <v>0</v>
      </c>
      <c r="AC18" s="459"/>
      <c r="AD18" s="239">
        <f t="shared" ref="AD18" si="135">AC18*O18</f>
        <v>0</v>
      </c>
      <c r="AE18" s="459"/>
      <c r="AF18" s="131">
        <f t="shared" ref="AF18" si="136">AE18*O18</f>
        <v>0</v>
      </c>
      <c r="AG18" s="483"/>
      <c r="AH18" s="131">
        <f t="shared" ref="AH18" si="137">IF(G18="XS",IF(SUM(O18:O18)&gt;0,SUM(O18:O18),0),0)*K18</f>
        <v>0</v>
      </c>
      <c r="AI18" s="131">
        <f t="shared" si="5"/>
        <v>0</v>
      </c>
      <c r="AJ18" s="131">
        <f t="shared" si="6"/>
        <v>0</v>
      </c>
      <c r="AK18" s="131">
        <f t="shared" si="7"/>
        <v>0</v>
      </c>
      <c r="AL18" s="131">
        <f t="shared" si="8"/>
        <v>0</v>
      </c>
      <c r="AM18" s="131">
        <f t="shared" si="9"/>
        <v>0</v>
      </c>
      <c r="AN18" s="131">
        <f t="shared" si="10"/>
        <v>0</v>
      </c>
      <c r="AO18" s="131">
        <f t="shared" si="11"/>
        <v>0</v>
      </c>
      <c r="AP18" s="131">
        <f t="shared" si="12"/>
        <v>0</v>
      </c>
      <c r="AQ18" s="483"/>
      <c r="AR18" s="396">
        <f t="shared" si="13"/>
        <v>0</v>
      </c>
      <c r="AS18" s="396">
        <f t="shared" si="14"/>
        <v>0</v>
      </c>
      <c r="AT18" s="396">
        <f t="shared" ref="AT18" si="138">IF(F18="Colored no tex.",IF(SUM(O18:O18)&gt;0,SUM(O18:O18),0),0)*K18</f>
        <v>0</v>
      </c>
      <c r="AU18" s="483"/>
      <c r="AV18" s="131">
        <f t="shared" ref="AV18" si="139">IF(I18="sloper",IF(SUM(O18:O18)&gt;0,SUM(O18:O18),0),0)*K18</f>
        <v>0</v>
      </c>
      <c r="AW18" s="131">
        <f t="shared" si="16"/>
        <v>0</v>
      </c>
      <c r="AX18" s="131">
        <f t="shared" si="17"/>
        <v>0</v>
      </c>
      <c r="AY18" s="131">
        <f t="shared" si="18"/>
        <v>0</v>
      </c>
      <c r="AZ18" s="131">
        <f t="shared" si="19"/>
        <v>0</v>
      </c>
      <c r="BA18" s="131">
        <f t="shared" si="20"/>
        <v>0</v>
      </c>
      <c r="BB18" s="131">
        <f t="shared" si="21"/>
        <v>0</v>
      </c>
      <c r="BC18" s="131">
        <f t="shared" si="22"/>
        <v>0</v>
      </c>
      <c r="BD18" s="131">
        <f t="shared" si="23"/>
        <v>0</v>
      </c>
      <c r="BE18" s="131">
        <f t="shared" si="24"/>
        <v>0</v>
      </c>
      <c r="BF18" s="131">
        <f t="shared" si="25"/>
        <v>0</v>
      </c>
      <c r="BG18" s="131">
        <f t="shared" si="26"/>
        <v>0</v>
      </c>
      <c r="BH18" s="131">
        <f t="shared" si="27"/>
        <v>0</v>
      </c>
      <c r="BI18" s="131">
        <f t="shared" si="28"/>
        <v>0</v>
      </c>
      <c r="BJ18" s="131">
        <f t="shared" si="29"/>
        <v>0</v>
      </c>
      <c r="BK18" s="131">
        <f t="shared" si="30"/>
        <v>0</v>
      </c>
      <c r="BL18" s="131">
        <f t="shared" si="31"/>
        <v>0</v>
      </c>
      <c r="BM18" s="131">
        <f t="shared" si="32"/>
        <v>0</v>
      </c>
      <c r="BN18" s="131">
        <f t="shared" si="33"/>
        <v>0</v>
      </c>
      <c r="BO18" s="131">
        <f t="shared" si="34"/>
        <v>0</v>
      </c>
      <c r="BP18" s="131">
        <f t="shared" ref="BP18" si="140">IF(I18="various",IF(SUM(O18:O18)&gt;0,SUM(O18:O18),0),0)*K18</f>
        <v>0</v>
      </c>
      <c r="BQ18" s="131">
        <f t="shared" ref="BQ18" si="141">IF(I18="crack",IF(SUM(O18:O18)&gt;0,SUM(O18:O18),0),0)*K18</f>
        <v>0</v>
      </c>
    </row>
    <row r="19" spans="1:69" s="81" customFormat="1" ht="75" customHeight="1" x14ac:dyDescent="0.2">
      <c r="A19" s="737"/>
      <c r="B19" s="167" t="s">
        <v>8</v>
      </c>
      <c r="C19" s="293"/>
      <c r="D19" s="181" t="s">
        <v>1130</v>
      </c>
      <c r="E19" s="293"/>
      <c r="F19" s="549" t="s">
        <v>648</v>
      </c>
      <c r="G19" s="122" t="s">
        <v>110</v>
      </c>
      <c r="H19" s="189" t="s">
        <v>1219</v>
      </c>
      <c r="I19" s="189" t="s">
        <v>1145</v>
      </c>
      <c r="J19" s="557" t="s">
        <v>1228</v>
      </c>
      <c r="K19" s="122">
        <v>2</v>
      </c>
      <c r="L19" s="122">
        <v>0</v>
      </c>
      <c r="M19" s="122" t="s">
        <v>562</v>
      </c>
      <c r="N19" s="335">
        <v>1440</v>
      </c>
      <c r="O19" s="550"/>
      <c r="P19" s="551">
        <f t="shared" ref="P19" si="142">N19*O19</f>
        <v>0</v>
      </c>
      <c r="Q19" s="190" t="str">
        <f t="shared" ref="Q19" si="143">IF(SUM(O19:O19)&gt;0,"Yes","No")</f>
        <v>No</v>
      </c>
      <c r="R19" s="191" t="str">
        <f>IF(B19="New","Yes","No")</f>
        <v>Yes</v>
      </c>
      <c r="T19" s="229">
        <v>4</v>
      </c>
      <c r="U19" s="230">
        <f t="shared" ref="U19" si="144">T19*SUM(O19:O19)</f>
        <v>0</v>
      </c>
      <c r="V19" s="69"/>
      <c r="W19" s="256">
        <v>56.5</v>
      </c>
      <c r="X19" s="511">
        <f t="shared" ref="X19" si="145">SUM(O19:O19)*W19</f>
        <v>0</v>
      </c>
      <c r="Y19" s="512">
        <f t="shared" ref="Y19" si="146">O19*K19</f>
        <v>0</v>
      </c>
      <c r="Z19" s="470">
        <v>6</v>
      </c>
      <c r="AA19" s="459">
        <v>24</v>
      </c>
      <c r="AB19" s="239">
        <f t="shared" ref="AB19" si="147">O19*AA19</f>
        <v>0</v>
      </c>
      <c r="AC19" s="459"/>
      <c r="AD19" s="239">
        <f t="shared" ref="AD19" si="148">AC19*O19</f>
        <v>0</v>
      </c>
      <c r="AE19" s="459"/>
      <c r="AF19" s="131">
        <f t="shared" ref="AF19" si="149">AE19*O19</f>
        <v>0</v>
      </c>
      <c r="AG19" s="483"/>
      <c r="AH19" s="131">
        <f t="shared" ref="AH19" si="150">IF(G19="XS",IF(SUM(O19:O19)&gt;0,SUM(O19:O19),0),0)*K19</f>
        <v>0</v>
      </c>
      <c r="AI19" s="131">
        <f>IF(G19="S",IF(SUM(O19:O19)&gt;0,SUM(O19:O19),0),0)*K19</f>
        <v>0</v>
      </c>
      <c r="AJ19" s="131">
        <f>IF(G19="M",IF(SUM(O19:O19)&gt;0,SUM(O19:O19),0),0)*K19</f>
        <v>0</v>
      </c>
      <c r="AK19" s="131">
        <f>IF(G19="L",IF(SUM(O19:O19)&gt;0,SUM(O19:O19),0),0)*K19</f>
        <v>0</v>
      </c>
      <c r="AL19" s="131">
        <f>IF(G19="XL",IF(SUM(O19:O19)&gt;0,SUM(O19:O19),0),0)*K19</f>
        <v>0</v>
      </c>
      <c r="AM19" s="131">
        <f>IF(G19="2XL",IF(SUM(O19:O19)&gt;0,SUM(O19:O19),0),0)*K19</f>
        <v>0</v>
      </c>
      <c r="AN19" s="131">
        <f>IF(G19="3XL",IF(SUM(O19:O19)&gt;0,SUM(O19:O19),0),0)*K19</f>
        <v>0</v>
      </c>
      <c r="AO19" s="131">
        <f>IF(G19="4XL",IF(SUM(O19:O19)&gt;0,SUM(O19:O19),0),0)*K19</f>
        <v>0</v>
      </c>
      <c r="AP19" s="131">
        <f>IF(G19="various",IF(SUM(O19:O19)&gt;0,SUM(O19:O19),0),0)*K19</f>
        <v>0</v>
      </c>
      <c r="AQ19" s="483"/>
      <c r="AR19" s="396">
        <f>IF(F19="",IF(SUM(O19:O19)&gt;0,SUM(O19:O19),0),0)*K19</f>
        <v>0</v>
      </c>
      <c r="AS19" s="396">
        <f>IF(F19="Dual tex.",IF(SUM(O19:O19)&gt;0,SUM(O19:O19),0),0)*K19</f>
        <v>0</v>
      </c>
      <c r="AT19" s="396">
        <f t="shared" ref="AT19" si="151">IF(F19="Colored no tex.",IF(SUM(O19:O19)&gt;0,SUM(O19:O19),0),0)*K19</f>
        <v>0</v>
      </c>
      <c r="AU19" s="483"/>
      <c r="AV19" s="131">
        <f t="shared" ref="AV19" si="152">IF(I19="sloper",IF(SUM(O19:O19)&gt;0,SUM(O19:O19),0),0)*K19</f>
        <v>0</v>
      </c>
      <c r="AW19" s="131">
        <f>IF(I19="footholds",IF(SUM(O19:O19)&gt;0,SUM(O19:O19),0),0)*K19</f>
        <v>0</v>
      </c>
      <c r="AX19" s="131">
        <f>IF(I19="micros",IF(SUM(O19:O19)&gt;0,SUM(O19:O19),0),0)*K19</f>
        <v>0</v>
      </c>
      <c r="AY19" s="131">
        <f>IF(I19="jug",IF(SUM(O19:O19)&gt;0,SUM(O19:O19),0),0)*K19</f>
        <v>0</v>
      </c>
      <c r="AZ19" s="131">
        <f>IF(I19="ledge",IF(SUM(O19:O19)&gt;0,SUM(O19:O19),0),0)*K19</f>
        <v>0</v>
      </c>
      <c r="BA19" s="131">
        <f>IF(I19="edge",IF(SUM(O19:O19)&gt;0,SUM(O19:O19),0),0)*K19</f>
        <v>0</v>
      </c>
      <c r="BB19" s="131">
        <f>IF(I19="crimp",IF(SUM(O19:O19)&gt;0,SUM(O19:O19),0),0)*K19</f>
        <v>0</v>
      </c>
      <c r="BC19" s="131">
        <f>IF(I19="incut",IF(SUM(O19:O19)&gt;0,SUM(O19:O19),0),0)*K19</f>
        <v>0</v>
      </c>
      <c r="BD19" s="131">
        <f>IF(I19="dish",IF(SUM(O19:O19)&gt;0,SUM(O19:O19),0),0)*K19</f>
        <v>0</v>
      </c>
      <c r="BE19" s="131">
        <f>IF(I19="pinch",IF(SUM(O19:O19)&gt;0,SUM(O19:O19),0),0)*K19</f>
        <v>0</v>
      </c>
      <c r="BF19" s="131">
        <f>IF(I19="pocket",IF(SUM(O19:O19)&gt;0,SUM(O19:O19),0),0)*K19</f>
        <v>0</v>
      </c>
      <c r="BG19" s="131">
        <f>IF(I19="insert",IF(SUM(O19:O19)&gt;0,SUM(O19:O19),0),0)*K19</f>
        <v>0</v>
      </c>
      <c r="BH19" s="131">
        <f>IF(I19="feature",IF(SUM(O19:O19)&gt;0,SUM(O19:O19),0),0)*K19</f>
        <v>0</v>
      </c>
      <c r="BI19" s="131">
        <f>IF(I19="scoop",IF(SUM(O19:O19)&gt;0,SUM(O19:O19),0),0)*K19</f>
        <v>0</v>
      </c>
      <c r="BJ19" s="131">
        <f>IF(I19="arete",IF(SUM(O19:O19)&gt;0,SUM(O19:O19),0),0)*K19</f>
        <v>0</v>
      </c>
      <c r="BK19" s="131">
        <f>IF(I19="square",IF(SUM(O19:O19)&gt;0,SUM(O19:O19),0),0)*K19</f>
        <v>0</v>
      </c>
      <c r="BL19" s="131">
        <f>IF(I19="positive",IF(SUM(O19:O19)&gt;0,SUM(O19:O19),0),0)*K19</f>
        <v>0</v>
      </c>
      <c r="BM19" s="131">
        <f>IF(I19="pyramid",IF(SUM(O19:O19)&gt;0,SUM(O19:O19),0),0)*K19</f>
        <v>0</v>
      </c>
      <c r="BN19" s="131">
        <f>IF(I19="high profile",IF(SUM(O19:O19)&gt;0,SUM(O19:O19),0),0)*K19</f>
        <v>0</v>
      </c>
      <c r="BO19" s="131">
        <f>IF(I19="rectangle",IF(SUM(O19:O19)&gt;0,SUM(O19:O19),0),0)*K19</f>
        <v>0</v>
      </c>
      <c r="BP19" s="131">
        <f t="shared" ref="BP19" si="153">IF(I19="various",IF(SUM(O19:O19)&gt;0,SUM(O19:O19),0),0)*K19</f>
        <v>0</v>
      </c>
      <c r="BQ19" s="131">
        <f t="shared" ref="BQ19" si="154">IF(I19="crack",IF(SUM(O19:O19)&gt;0,SUM(O19:O19),0),0)*K19</f>
        <v>0</v>
      </c>
    </row>
    <row r="20" spans="1:69" s="4" customFormat="1" ht="75" customHeight="1" x14ac:dyDescent="0.2">
      <c r="A20" s="574" t="s">
        <v>1237</v>
      </c>
      <c r="B20" s="164" t="s">
        <v>8</v>
      </c>
      <c r="C20" s="195"/>
      <c r="D20" s="561" t="s">
        <v>1131</v>
      </c>
      <c r="E20" s="562"/>
      <c r="F20" s="563" t="s">
        <v>648</v>
      </c>
      <c r="G20" s="564" t="s">
        <v>109</v>
      </c>
      <c r="H20" s="565" t="s">
        <v>1222</v>
      </c>
      <c r="I20" s="565" t="s">
        <v>1145</v>
      </c>
      <c r="J20" s="571" t="s">
        <v>1220</v>
      </c>
      <c r="K20" s="564">
        <v>2</v>
      </c>
      <c r="L20" s="564">
        <v>0</v>
      </c>
      <c r="M20" s="564" t="s">
        <v>562</v>
      </c>
      <c r="N20" s="580">
        <v>449</v>
      </c>
      <c r="O20" s="552"/>
      <c r="P20" s="566">
        <f>N20*O20</f>
        <v>0</v>
      </c>
      <c r="Q20" s="566" t="str">
        <f t="shared" ref="Q20" si="155">IF(SUM(O20:O20)&gt;0,"Yes","No")</f>
        <v>No</v>
      </c>
      <c r="R20" s="553" t="str">
        <f t="shared" ref="R20" si="156">IF(B20="New","Yes","No")</f>
        <v>Yes</v>
      </c>
      <c r="T20" s="229">
        <v>3</v>
      </c>
      <c r="U20" s="230">
        <f>T20*SUM(O20:O20)</f>
        <v>0</v>
      </c>
      <c r="V20" s="493"/>
      <c r="W20" s="256">
        <v>10.9</v>
      </c>
      <c r="X20" s="511">
        <f>SUM(O20:O20)*W20</f>
        <v>0</v>
      </c>
      <c r="Y20" s="512">
        <f>O20*K20</f>
        <v>0</v>
      </c>
      <c r="Z20" s="470">
        <v>2</v>
      </c>
      <c r="AA20" s="459">
        <v>12</v>
      </c>
      <c r="AB20" s="239">
        <f>O20*AA20</f>
        <v>0</v>
      </c>
      <c r="AC20" s="459"/>
      <c r="AD20" s="239">
        <f>AC20*O20</f>
        <v>0</v>
      </c>
      <c r="AE20" s="459"/>
      <c r="AF20" s="131">
        <f>AE20*O20</f>
        <v>0</v>
      </c>
      <c r="AG20" s="483"/>
      <c r="AH20" s="131">
        <f t="shared" ref="AH20" si="157">IF(G20="XS",IF(SUM(O20:O20)&gt;0,SUM(O20:O20),0),0)*K20</f>
        <v>0</v>
      </c>
      <c r="AI20" s="131">
        <f t="shared" ref="AI20" si="158">IF(G20="S",IF(SUM(O20:O20)&gt;0,SUM(O20:O20),0),0)*K20</f>
        <v>0</v>
      </c>
      <c r="AJ20" s="131">
        <f t="shared" ref="AJ20" si="159">IF(G20="M",IF(SUM(O20:O20)&gt;0,SUM(O20:O20),0),0)*K20</f>
        <v>0</v>
      </c>
      <c r="AK20" s="131">
        <f t="shared" ref="AK20" si="160">IF(G20="L",IF(SUM(O20:O20)&gt;0,SUM(O20:O20),0),0)*K20</f>
        <v>0</v>
      </c>
      <c r="AL20" s="131">
        <f t="shared" ref="AL20" si="161">IF(G20="XL",IF(SUM(O20:O20)&gt;0,SUM(O20:O20),0),0)*K20</f>
        <v>0</v>
      </c>
      <c r="AM20" s="131">
        <f t="shared" ref="AM20" si="162">IF(G20="2XL",IF(SUM(O20:O20)&gt;0,SUM(O20:O20),0),0)*K20</f>
        <v>0</v>
      </c>
      <c r="AN20" s="131">
        <f t="shared" ref="AN20" si="163">IF(G20="3XL",IF(SUM(O20:O20)&gt;0,SUM(O20:O20),0),0)*K20</f>
        <v>0</v>
      </c>
      <c r="AO20" s="131">
        <f t="shared" ref="AO20" si="164">IF(G20="4XL",IF(SUM(O20:O20)&gt;0,SUM(O20:O20),0),0)*K20</f>
        <v>0</v>
      </c>
      <c r="AP20" s="131">
        <f t="shared" ref="AP20" si="165">IF(G20="various",IF(SUM(O20:O20)&gt;0,SUM(O20:O20),0),0)*K20</f>
        <v>0</v>
      </c>
      <c r="AQ20" s="483"/>
      <c r="AR20" s="396">
        <f t="shared" ref="AR20" si="166">IF(F20="",IF(SUM(O20:O20)&gt;0,SUM(O20:O20),0),0)*K20</f>
        <v>0</v>
      </c>
      <c r="AS20" s="396">
        <f t="shared" ref="AS20" si="167">IF(F20="Dual tex.",IF(SUM(O20:O20)&gt;0,SUM(O20:O20),0),0)*K20</f>
        <v>0</v>
      </c>
      <c r="AT20" s="396">
        <f>IF(F20="Colored no tex.",IF(SUM(O20:O20)&gt;0,SUM(O20:O20),0),0)*K20</f>
        <v>0</v>
      </c>
      <c r="AU20" s="483"/>
      <c r="AV20" s="131">
        <f t="shared" ref="AV20" si="168">IF(I20="sloper",IF(SUM(O20:O20)&gt;0,SUM(O20:O20),0),0)*K20</f>
        <v>0</v>
      </c>
      <c r="AW20" s="131">
        <f t="shared" ref="AW20" si="169">IF(I20="footholds",IF(SUM(O20:O20)&gt;0,SUM(O20:O20),0),0)*K20</f>
        <v>0</v>
      </c>
      <c r="AX20" s="131">
        <f t="shared" ref="AX20" si="170">IF(I20="micros",IF(SUM(O20:O20)&gt;0,SUM(O20:O20),0),0)*K20</f>
        <v>0</v>
      </c>
      <c r="AY20" s="131">
        <f t="shared" ref="AY20" si="171">IF(I20="jug",IF(SUM(O20:O20)&gt;0,SUM(O20:O20),0),0)*K20</f>
        <v>0</v>
      </c>
      <c r="AZ20" s="131">
        <f t="shared" ref="AZ20" si="172">IF(I20="ledge",IF(SUM(O20:O20)&gt;0,SUM(O20:O20),0),0)*K20</f>
        <v>0</v>
      </c>
      <c r="BA20" s="131">
        <f t="shared" ref="BA20" si="173">IF(I20="edge",IF(SUM(O20:O20)&gt;0,SUM(O20:O20),0),0)*K20</f>
        <v>0</v>
      </c>
      <c r="BB20" s="131">
        <f t="shared" ref="BB20" si="174">IF(I20="crimp",IF(SUM(O20:O20)&gt;0,SUM(O20:O20),0),0)*K20</f>
        <v>0</v>
      </c>
      <c r="BC20" s="131">
        <f t="shared" ref="BC20" si="175">IF(I20="incut",IF(SUM(O20:O20)&gt;0,SUM(O20:O20),0),0)*K20</f>
        <v>0</v>
      </c>
      <c r="BD20" s="131">
        <f t="shared" ref="BD20" si="176">IF(I20="dish",IF(SUM(O20:O20)&gt;0,SUM(O20:O20),0),0)*K20</f>
        <v>0</v>
      </c>
      <c r="BE20" s="131">
        <f t="shared" ref="BE20" si="177">IF(I20="pinch",IF(SUM(O20:O20)&gt;0,SUM(O20:O20),0),0)*K20</f>
        <v>0</v>
      </c>
      <c r="BF20" s="131">
        <f t="shared" ref="BF20" si="178">IF(I20="pocket",IF(SUM(O20:O20)&gt;0,SUM(O20:O20),0),0)*K20</f>
        <v>0</v>
      </c>
      <c r="BG20" s="131">
        <f t="shared" ref="BG20" si="179">IF(I20="insert",IF(SUM(O20:O20)&gt;0,SUM(O20:O20),0),0)*K20</f>
        <v>0</v>
      </c>
      <c r="BH20" s="131">
        <f t="shared" ref="BH20" si="180">IF(I20="feature",IF(SUM(O20:O20)&gt;0,SUM(O20:O20),0),0)*K20</f>
        <v>0</v>
      </c>
      <c r="BI20" s="131">
        <f t="shared" ref="BI20" si="181">IF(I20="scoop",IF(SUM(O20:O20)&gt;0,SUM(O20:O20),0),0)*K20</f>
        <v>0</v>
      </c>
      <c r="BJ20" s="131">
        <f t="shared" ref="BJ20" si="182">IF(I20="arete",IF(SUM(O20:O20)&gt;0,SUM(O20:O20),0),0)*K20</f>
        <v>0</v>
      </c>
      <c r="BK20" s="131">
        <f t="shared" ref="BK20" si="183">IF(I20="square",IF(SUM(O20:O20)&gt;0,SUM(O20:O20),0),0)*K20</f>
        <v>0</v>
      </c>
      <c r="BL20" s="131">
        <f t="shared" ref="BL20" si="184">IF(I20="positive",IF(SUM(O20:O20)&gt;0,SUM(O20:O20),0),0)*K20</f>
        <v>0</v>
      </c>
      <c r="BM20" s="131">
        <f t="shared" ref="BM20" si="185">IF(I20="pyramid",IF(SUM(O20:O20)&gt;0,SUM(O20:O20),0),0)*K20</f>
        <v>0</v>
      </c>
      <c r="BN20" s="131">
        <f t="shared" ref="BN20" si="186">IF(I20="high profile",IF(SUM(O20:O20)&gt;0,SUM(O20:O20),0),0)*K20</f>
        <v>0</v>
      </c>
      <c r="BO20" s="131">
        <f t="shared" ref="BO20" si="187">IF(I20="rectangle",IF(SUM(O20:O20)&gt;0,SUM(O20:O20),0),0)*K20</f>
        <v>0</v>
      </c>
      <c r="BP20" s="131">
        <f>IF(I20="various",IF(SUM(O20:O20)&gt;0,SUM(O20:O20),0),0)*K20</f>
        <v>0</v>
      </c>
      <c r="BQ20" s="131">
        <f>IF(I20="crack",IF(SUM(O20:O20)&gt;0,SUM(O20:O20),0),0)*K20</f>
        <v>0</v>
      </c>
    </row>
    <row r="21" spans="1:69" s="81" customFormat="1" ht="75" customHeight="1" x14ac:dyDescent="0.2">
      <c r="A21" s="559"/>
      <c r="B21" s="164" t="s">
        <v>8</v>
      </c>
      <c r="C21" s="195"/>
      <c r="D21" s="64" t="s">
        <v>1213</v>
      </c>
      <c r="E21" s="195"/>
      <c r="F21" s="567" t="s">
        <v>648</v>
      </c>
      <c r="G21" s="63" t="s">
        <v>109</v>
      </c>
      <c r="H21" s="178" t="s">
        <v>1217</v>
      </c>
      <c r="I21" s="178" t="s">
        <v>1145</v>
      </c>
      <c r="J21" s="572" t="s">
        <v>1232</v>
      </c>
      <c r="K21" s="63">
        <v>2</v>
      </c>
      <c r="L21" s="63">
        <v>0</v>
      </c>
      <c r="M21" s="63" t="s">
        <v>562</v>
      </c>
      <c r="N21" s="385">
        <v>668</v>
      </c>
      <c r="O21" s="379"/>
      <c r="P21" s="455">
        <f>N21*O21</f>
        <v>0</v>
      </c>
      <c r="Q21" s="82" t="str">
        <f>IF(SUM(O21:O21)&gt;0,"Yes","No")</f>
        <v>No</v>
      </c>
      <c r="R21" s="188" t="str">
        <f>IF(B21="New","Yes","No")</f>
        <v>Yes</v>
      </c>
      <c r="T21" s="229">
        <v>3</v>
      </c>
      <c r="U21" s="230">
        <f>T21*SUM(O21:O21)</f>
        <v>0</v>
      </c>
      <c r="V21" s="69"/>
      <c r="W21" s="256">
        <v>19.8</v>
      </c>
      <c r="X21" s="511">
        <f t="shared" ref="X21" si="188">SUM(O21:O21)*W21</f>
        <v>0</v>
      </c>
      <c r="Y21" s="512">
        <f>O21*K21</f>
        <v>0</v>
      </c>
      <c r="Z21" s="470">
        <v>2</v>
      </c>
      <c r="AA21" s="459">
        <v>12</v>
      </c>
      <c r="AB21" s="239">
        <f t="shared" ref="AB21" si="189">O21*AA21</f>
        <v>0</v>
      </c>
      <c r="AC21" s="459"/>
      <c r="AD21" s="239">
        <f t="shared" ref="AD21" si="190">AC21*O21</f>
        <v>0</v>
      </c>
      <c r="AE21" s="459"/>
      <c r="AF21" s="131">
        <f t="shared" ref="AF21" si="191">AE21*O21</f>
        <v>0</v>
      </c>
      <c r="AG21" s="483"/>
      <c r="AH21" s="131">
        <f>IF(G21="XS",IF(SUM(O21:O21)&gt;0,SUM(O21:O21),0),0)*K21</f>
        <v>0</v>
      </c>
      <c r="AI21" s="131">
        <f>IF(G21="S",IF(SUM(O21:O21)&gt;0,SUM(O21:O21),0),0)*K21</f>
        <v>0</v>
      </c>
      <c r="AJ21" s="131">
        <f>IF(G21="M",IF(SUM(O21:O21)&gt;0,SUM(O21:O21),0),0)*K21</f>
        <v>0</v>
      </c>
      <c r="AK21" s="131">
        <f>IF(G21="L",IF(SUM(O21:O21)&gt;0,SUM(O21:O21),0),0)*K21</f>
        <v>0</v>
      </c>
      <c r="AL21" s="131">
        <f>IF(G21="XL",IF(SUM(O21:O21)&gt;0,SUM(O21:O21),0),0)*K21</f>
        <v>0</v>
      </c>
      <c r="AM21" s="131">
        <f>IF(G21="2XL",IF(SUM(O21:O21)&gt;0,SUM(O21:O21),0),0)*K21</f>
        <v>0</v>
      </c>
      <c r="AN21" s="131">
        <f>IF(G21="3XL",IF(SUM(O21:O21)&gt;0,SUM(O21:O21),0),0)*K21</f>
        <v>0</v>
      </c>
      <c r="AO21" s="131">
        <f>IF(G21="4XL",IF(SUM(O21:O21)&gt;0,SUM(O21:O21),0),0)*K21</f>
        <v>0</v>
      </c>
      <c r="AP21" s="131">
        <f>IF(G21="various",IF(SUM(O21:O21)&gt;0,SUM(O21:O21),0),0)*K21</f>
        <v>0</v>
      </c>
      <c r="AQ21" s="483"/>
      <c r="AR21" s="396">
        <f>IF(F21="",IF(SUM(O21:O21)&gt;0,SUM(O21:O21),0),0)*K21</f>
        <v>0</v>
      </c>
      <c r="AS21" s="396">
        <f>IF(F21="Dual tex.",IF(SUM(O21:O21)&gt;0,SUM(O21:O21),0),0)*K21</f>
        <v>0</v>
      </c>
      <c r="AT21" s="396">
        <f t="shared" ref="AT21" si="192">IF(F21="Colored no tex.",IF(SUM(O21:O21)&gt;0,SUM(O21:O21),0),0)*K21</f>
        <v>0</v>
      </c>
      <c r="AU21" s="483"/>
      <c r="AV21" s="131">
        <f>IF(I21="sloper",IF(SUM(O21:O21)&gt;0,SUM(O21:O21),0),0)*K21</f>
        <v>0</v>
      </c>
      <c r="AW21" s="131">
        <f>IF(I21="footholds",IF(SUM(O21:O21)&gt;0,SUM(O21:O21),0),0)*K21</f>
        <v>0</v>
      </c>
      <c r="AX21" s="131">
        <f>IF(I21="micros",IF(SUM(O21:O21)&gt;0,SUM(O21:O21),0),0)*K21</f>
        <v>0</v>
      </c>
      <c r="AY21" s="131">
        <f>IF(I21="jug",IF(SUM(O21:O21)&gt;0,SUM(O21:O21),0),0)*K21</f>
        <v>0</v>
      </c>
      <c r="AZ21" s="131">
        <f>IF(I21="ledge",IF(SUM(O21:O21)&gt;0,SUM(O21:O21),0),0)*K21</f>
        <v>0</v>
      </c>
      <c r="BA21" s="131">
        <f>IF(I21="edge",IF(SUM(O21:O21)&gt;0,SUM(O21:O21),0),0)*K21</f>
        <v>0</v>
      </c>
      <c r="BB21" s="131">
        <f>IF(I21="crimp",IF(SUM(O21:O21)&gt;0,SUM(O21:O21),0),0)*K21</f>
        <v>0</v>
      </c>
      <c r="BC21" s="131">
        <f>IF(I21="incut",IF(SUM(O21:O21)&gt;0,SUM(O21:O21),0),0)*K21</f>
        <v>0</v>
      </c>
      <c r="BD21" s="131">
        <f>IF(I21="dish",IF(SUM(O21:O21)&gt;0,SUM(O21:O21),0),0)*K21</f>
        <v>0</v>
      </c>
      <c r="BE21" s="131">
        <f>IF(I21="pinch",IF(SUM(O21:O21)&gt;0,SUM(O21:O21),0),0)*K21</f>
        <v>0</v>
      </c>
      <c r="BF21" s="131">
        <f>IF(I21="pocket",IF(SUM(O21:O21)&gt;0,SUM(O21:O21),0),0)*K21</f>
        <v>0</v>
      </c>
      <c r="BG21" s="131">
        <f>IF(I21="insert",IF(SUM(O21:O21)&gt;0,SUM(O21:O21),0),0)*K21</f>
        <v>0</v>
      </c>
      <c r="BH21" s="131">
        <f>IF(I21="feature",IF(SUM(O21:O21)&gt;0,SUM(O21:O21),0),0)*K21</f>
        <v>0</v>
      </c>
      <c r="BI21" s="131">
        <f>IF(I21="scoop",IF(SUM(O21:O21)&gt;0,SUM(O21:O21),0),0)*K21</f>
        <v>0</v>
      </c>
      <c r="BJ21" s="131">
        <f>IF(I21="arete",IF(SUM(O21:O21)&gt;0,SUM(O21:O21),0),0)*K21</f>
        <v>0</v>
      </c>
      <c r="BK21" s="131">
        <f>IF(I21="square",IF(SUM(O21:O21)&gt;0,SUM(O21:O21),0),0)*K21</f>
        <v>0</v>
      </c>
      <c r="BL21" s="131">
        <f>IF(I21="positive",IF(SUM(O21:O21)&gt;0,SUM(O21:O21),0),0)*K21</f>
        <v>0</v>
      </c>
      <c r="BM21" s="131">
        <f>IF(I21="pyramid",IF(SUM(O21:O21)&gt;0,SUM(O21:O21),0),0)*K21</f>
        <v>0</v>
      </c>
      <c r="BN21" s="131">
        <f>IF(I21="high profile",IF(SUM(O21:O21)&gt;0,SUM(O21:O21),0),0)*K21</f>
        <v>0</v>
      </c>
      <c r="BO21" s="131">
        <f>IF(I21="rectangle",IF(SUM(O21:O21)&gt;0,SUM(O21:O21),0),0)*K21</f>
        <v>0</v>
      </c>
      <c r="BP21" s="131">
        <f>IF(I21="various",IF(SUM(O21:O21)&gt;0,SUM(O21:O21),0),0)*K21</f>
        <v>0</v>
      </c>
      <c r="BQ21" s="131">
        <f t="shared" ref="BQ21" si="193">IF(I21="crack",IF(SUM(O21:O21)&gt;0,SUM(O21:O21),0),0)*K21</f>
        <v>0</v>
      </c>
    </row>
    <row r="22" spans="1:69" s="81" customFormat="1" ht="75" customHeight="1" x14ac:dyDescent="0.2">
      <c r="A22" s="560"/>
      <c r="B22" s="167" t="s">
        <v>8</v>
      </c>
      <c r="C22" s="293"/>
      <c r="D22" s="540" t="s">
        <v>1244</v>
      </c>
      <c r="E22" s="541"/>
      <c r="F22" s="542" t="s">
        <v>648</v>
      </c>
      <c r="G22" s="543" t="s">
        <v>109</v>
      </c>
      <c r="H22" s="544" t="s">
        <v>1281</v>
      </c>
      <c r="I22" s="544" t="s">
        <v>576</v>
      </c>
      <c r="J22" s="554" t="s">
        <v>1236</v>
      </c>
      <c r="K22" s="543">
        <v>1</v>
      </c>
      <c r="L22" s="543">
        <v>0</v>
      </c>
      <c r="M22" s="543" t="s">
        <v>562</v>
      </c>
      <c r="N22" s="677">
        <v>66</v>
      </c>
      <c r="O22" s="545"/>
      <c r="P22" s="546">
        <f>N22*O22</f>
        <v>0</v>
      </c>
      <c r="Q22" s="547" t="str">
        <f>IF(SUM(O22:O22)&gt;0,"Yes","No")</f>
        <v>No</v>
      </c>
      <c r="R22" s="548" t="str">
        <f>IF(B22="New","Yes","No")</f>
        <v>Yes</v>
      </c>
      <c r="T22" s="231">
        <v>1</v>
      </c>
      <c r="U22" s="232">
        <f>T22*SUM(O22:O22)</f>
        <v>0</v>
      </c>
      <c r="V22" s="69"/>
      <c r="W22" s="256">
        <v>2</v>
      </c>
      <c r="X22" s="511">
        <f>SUM(O22:O22)*W22</f>
        <v>0</v>
      </c>
      <c r="Y22" s="512">
        <f>O22*K22</f>
        <v>0</v>
      </c>
      <c r="Z22" s="470">
        <v>2</v>
      </c>
      <c r="AA22" s="459">
        <v>6</v>
      </c>
      <c r="AB22" s="239">
        <f t="shared" ref="AB22" si="194">O22*AA22</f>
        <v>0</v>
      </c>
      <c r="AC22" s="459"/>
      <c r="AD22" s="239">
        <f t="shared" ref="AD22" si="195">AC22*O22</f>
        <v>0</v>
      </c>
      <c r="AE22" s="459"/>
      <c r="AF22" s="131">
        <f t="shared" ref="AF22" si="196">AE22*O22</f>
        <v>0</v>
      </c>
      <c r="AG22" s="483"/>
      <c r="AH22" s="131">
        <f>IF(G22="XS",IF(SUM(O22:O22)&gt;0,SUM(O22:O22),0),0)*K22</f>
        <v>0</v>
      </c>
      <c r="AI22" s="131">
        <f>IF(G22="S",IF(SUM(O22:O22)&gt;0,SUM(O22:O22),0),0)*K22</f>
        <v>0</v>
      </c>
      <c r="AJ22" s="131">
        <f>IF(G22="M",IF(SUM(O22:O22)&gt;0,SUM(O22:O22),0),0)*K22</f>
        <v>0</v>
      </c>
      <c r="AK22" s="131">
        <f>IF(G22="L",IF(SUM(O22:O22)&gt;0,SUM(O22:O22),0),0)*K22</f>
        <v>0</v>
      </c>
      <c r="AL22" s="131">
        <f>IF(G22="XL",IF(SUM(O22:O22)&gt;0,SUM(O22:O22),0),0)*K22</f>
        <v>0</v>
      </c>
      <c r="AM22" s="131">
        <f>IF(G22="2XL",IF(SUM(O22:O22)&gt;0,SUM(O22:O22),0),0)*K22</f>
        <v>0</v>
      </c>
      <c r="AN22" s="131">
        <f>IF(G22="3XL",IF(SUM(O22:O22)&gt;0,SUM(O22:O22),0),0)*K22</f>
        <v>0</v>
      </c>
      <c r="AO22" s="131">
        <f>IF(G22="4XL",IF(SUM(O22:O22)&gt;0,SUM(O22:O22),0),0)*K22</f>
        <v>0</v>
      </c>
      <c r="AP22" s="131">
        <f>IF(G22="various",IF(SUM(O22:O22)&gt;0,SUM(O22:O22),0),0)*K22</f>
        <v>0</v>
      </c>
      <c r="AQ22" s="483"/>
      <c r="AR22" s="396">
        <f>IF(F22="",IF(SUM(O22:O22)&gt;0,SUM(O22:O22),0),0)*K22</f>
        <v>0</v>
      </c>
      <c r="AS22" s="396">
        <f>IF(F22="Dual tex.",IF(SUM(O22:O22)&gt;0,SUM(O22:O22),0),0)*K22</f>
        <v>0</v>
      </c>
      <c r="AT22" s="396">
        <f t="shared" ref="AT22" si="197">IF(F22="Colored no tex.",IF(SUM(O22:O22)&gt;0,SUM(O22:O22),0),0)*K22</f>
        <v>0</v>
      </c>
      <c r="AU22" s="483"/>
      <c r="AV22" s="131">
        <f>IF(I22="sloper",IF(SUM(O22:O22)&gt;0,SUM(O22:O22),0),0)*K22</f>
        <v>0</v>
      </c>
      <c r="AW22" s="131">
        <f>IF(I22="footholds",IF(SUM(O22:O22)&gt;0,SUM(O22:O22),0),0)*K22</f>
        <v>0</v>
      </c>
      <c r="AX22" s="131">
        <f>IF(I22="micros",IF(SUM(O22:O22)&gt;0,SUM(O22:O22),0),0)*K22</f>
        <v>0</v>
      </c>
      <c r="AY22" s="131">
        <f>IF(I22="jug",IF(SUM(O22:O22)&gt;0,SUM(O22:O22),0),0)*K22</f>
        <v>0</v>
      </c>
      <c r="AZ22" s="131">
        <f>IF(I22="ledge",IF(SUM(O22:O22)&gt;0,SUM(O22:O22),0),0)*K22</f>
        <v>0</v>
      </c>
      <c r="BA22" s="131">
        <f>IF(I22="edge",IF(SUM(O22:O22)&gt;0,SUM(O22:O22),0),0)*K22</f>
        <v>0</v>
      </c>
      <c r="BB22" s="131">
        <f>IF(I22="crimp",IF(SUM(O22:O22)&gt;0,SUM(O22:O22),0),0)*K22</f>
        <v>0</v>
      </c>
      <c r="BC22" s="131">
        <f>IF(I22="incut",IF(SUM(O22:O22)&gt;0,SUM(O22:O22),0),0)*K22</f>
        <v>0</v>
      </c>
      <c r="BD22" s="131">
        <f>IF(I22="dish",IF(SUM(O22:O22)&gt;0,SUM(O22:O22),0),0)*K22</f>
        <v>0</v>
      </c>
      <c r="BE22" s="131">
        <f>IF(I22="pinch",IF(SUM(O22:O22)&gt;0,SUM(O22:O22),0),0)*K22</f>
        <v>0</v>
      </c>
      <c r="BF22" s="131">
        <f>IF(I22="pocket",IF(SUM(O22:O22)&gt;0,SUM(O22:O22),0),0)*K22</f>
        <v>0</v>
      </c>
      <c r="BG22" s="131">
        <f>IF(I22="insert",IF(SUM(O22:O22)&gt;0,SUM(O22:O22),0),0)*K22</f>
        <v>0</v>
      </c>
      <c r="BH22" s="131">
        <f>IF(I22="feature",IF(SUM(O22:O22)&gt;0,SUM(O22:O22),0),0)*K22</f>
        <v>0</v>
      </c>
      <c r="BI22" s="131">
        <f>IF(I22="scoop",IF(SUM(O22:O22)&gt;0,SUM(O22:O22),0),0)*K22</f>
        <v>0</v>
      </c>
      <c r="BJ22" s="131">
        <f>IF(I22="arete",IF(SUM(O22:O22)&gt;0,SUM(O22:O22),0),0)*K22</f>
        <v>0</v>
      </c>
      <c r="BK22" s="131">
        <f>IF(I22="square",IF(SUM(O22:O22)&gt;0,SUM(O22:O22),0),0)*K22</f>
        <v>0</v>
      </c>
      <c r="BL22" s="131">
        <f>IF(I22="positive",IF(SUM(O22:O22)&gt;0,SUM(O22:O22),0),0)*K22</f>
        <v>0</v>
      </c>
      <c r="BM22" s="131">
        <f>IF(I22="pyramid",IF(SUM(O22:O22)&gt;0,SUM(O22:O22),0),0)*K22</f>
        <v>0</v>
      </c>
      <c r="BN22" s="131">
        <f>IF(I22="high profile",IF(SUM(O22:O22)&gt;0,SUM(O22:O22),0),0)*K22</f>
        <v>0</v>
      </c>
      <c r="BO22" s="131">
        <f>IF(I22="rectangle",IF(SUM(O22:O22)&gt;0,SUM(O22:O22),0),0)*K22</f>
        <v>0</v>
      </c>
      <c r="BP22" s="131">
        <f>IF(I22="various",IF(SUM(O22:O22)&gt;0,SUM(O22:O22),0),0)*K22</f>
        <v>0</v>
      </c>
      <c r="BQ22" s="131">
        <f t="shared" ref="BQ22" si="198">IF(I22="crack",IF(SUM(O22:O22)&gt;0,SUM(O22:O22),0),0)*K22</f>
        <v>0</v>
      </c>
    </row>
    <row r="23" spans="1:69" s="81" customFormat="1" ht="32.5" customHeight="1" x14ac:dyDescent="0.2">
      <c r="B23" s="529"/>
      <c r="D23" s="575"/>
      <c r="E23" s="431"/>
      <c r="F23" s="127"/>
      <c r="G23" s="67"/>
      <c r="H23" s="90"/>
      <c r="I23" s="90"/>
      <c r="J23" s="90"/>
      <c r="K23" s="90"/>
      <c r="L23" s="90"/>
      <c r="M23" s="90"/>
      <c r="N23" s="90"/>
      <c r="O23" s="638"/>
      <c r="P23" s="107"/>
      <c r="Q23" s="107"/>
      <c r="R23" s="62"/>
      <c r="T23" s="108"/>
      <c r="U23" s="108"/>
      <c r="V23" s="108"/>
      <c r="W23" s="253"/>
      <c r="X23" s="263"/>
      <c r="Y23" s="104"/>
      <c r="Z23" s="486"/>
      <c r="AA23" s="116"/>
      <c r="AB23" s="461"/>
      <c r="AC23" s="116"/>
      <c r="AD23" s="461"/>
      <c r="AE23" s="116"/>
      <c r="AG23" s="484"/>
      <c r="AQ23" s="484"/>
      <c r="AU23" s="484"/>
    </row>
  </sheetData>
  <sheetProtection algorithmName="SHA-512" hashValue="apRqpc3aDL1K2Bhtep0/MZWOXZY3AFdq1TyyyHgtMC+dnFjBF0tZeTGor3z2xZGK8N7XjPeL9agw2nL1r1fehg==" saltValue="OpIr7p4fflyVM4tubKTSUg==" spinCount="100000" sheet="1" sort="0" autoFilter="0"/>
  <autoFilter ref="Q6:R22" xr:uid="{ADCC8ED8-C559-4B28-A710-DD6967A36668}"/>
  <mergeCells count="9">
    <mergeCell ref="A18:A19"/>
    <mergeCell ref="A12:A17"/>
    <mergeCell ref="A9:A11"/>
    <mergeCell ref="BR3:BR4"/>
    <mergeCell ref="B1:C4"/>
    <mergeCell ref="N1:O1"/>
    <mergeCell ref="N3:O3"/>
    <mergeCell ref="Q1:Q2"/>
    <mergeCell ref="R1:R2"/>
  </mergeCells>
  <conditionalFormatting sqref="O9:O22">
    <cfRule type="notContainsBlanks" dxfId="10" priority="1">
      <formula>LEN(TRIM(O9))&gt;0</formula>
    </cfRule>
  </conditionalFormatting>
  <pageMargins left="0.25" right="0.25" top="0.75" bottom="0.75" header="0.3" footer="0.3"/>
  <pageSetup paperSize="9" scale="36"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CFBAF-4182-49A9-99A6-CC92B86C3C3F}">
  <sheetPr codeName="Sheet5">
    <pageSetUpPr fitToPage="1"/>
  </sheetPr>
  <dimension ref="B1:N19"/>
  <sheetViews>
    <sheetView showGridLines="0" zoomScaleNormal="100" workbookViewId="0">
      <selection activeCell="B6" sqref="B6:B20"/>
    </sheetView>
  </sheetViews>
  <sheetFormatPr baseColWidth="10" defaultColWidth="12.33203125" defaultRowHeight="23.25" customHeight="1" x14ac:dyDescent="0.2"/>
  <cols>
    <col min="1" max="1" width="3.1640625" style="9" customWidth="1"/>
    <col min="2" max="2" width="13.6640625" style="9" customWidth="1"/>
    <col min="3" max="3" width="6.83203125" style="9" customWidth="1"/>
    <col min="4" max="4" width="7.83203125" style="9" customWidth="1"/>
    <col min="5" max="5" width="7.5" style="17" bestFit="1" customWidth="1"/>
    <col min="6" max="6" width="6" style="9" customWidth="1"/>
    <col min="7" max="7" width="5.83203125" style="9" customWidth="1"/>
    <col min="8" max="8" width="7.5" style="17" customWidth="1"/>
    <col min="9" max="9" width="5.1640625" style="17" customWidth="1"/>
    <col min="10" max="10" width="9.5" style="9" customWidth="1"/>
    <col min="11" max="15" width="12.33203125" style="9" customWidth="1"/>
    <col min="16" max="16384" width="12.33203125" style="9"/>
  </cols>
  <sheetData>
    <row r="1" spans="2:14" ht="23.25" customHeight="1" x14ac:dyDescent="0.2">
      <c r="B1" s="15" t="s">
        <v>1263</v>
      </c>
      <c r="C1" s="15"/>
      <c r="D1" s="15"/>
      <c r="E1" s="16"/>
      <c r="J1" s="21" t="s">
        <v>5</v>
      </c>
      <c r="K1" s="56">
        <f>'Simpl. &amp; Wide boyz PLYWOOD'!N3</f>
        <v>0</v>
      </c>
    </row>
    <row r="2" spans="2:14" ht="23.25" customHeight="1" x14ac:dyDescent="0.2">
      <c r="B2" s="55" t="s">
        <v>35</v>
      </c>
      <c r="C2" s="55"/>
      <c r="D2" s="55"/>
      <c r="E2" s="55"/>
      <c r="J2" s="23" t="s">
        <v>30</v>
      </c>
      <c r="K2" s="23"/>
    </row>
    <row r="3" spans="2:14" s="23" customFormat="1" ht="46" customHeight="1" x14ac:dyDescent="0.2">
      <c r="B3" s="732">
        <f>'PRODUCTION LIST TEX&amp;DUAL TEX'!A3</f>
        <v>0</v>
      </c>
      <c r="C3" s="733"/>
      <c r="D3" s="733"/>
      <c r="E3" s="733"/>
      <c r="F3" s="733"/>
      <c r="G3" s="733"/>
      <c r="H3" s="733"/>
      <c r="I3" s="734"/>
      <c r="J3" s="732">
        <f>'PRODUCTION LIST TEX&amp;DUAL TEX'!M3</f>
        <v>0</v>
      </c>
      <c r="K3" s="734"/>
      <c r="L3" s="410"/>
      <c r="M3" s="9"/>
      <c r="N3" s="17"/>
    </row>
    <row r="4" spans="2:14" ht="21" customHeight="1" thickBot="1" x14ac:dyDescent="0.25">
      <c r="F4" s="60">
        <f>SUM(F6:F19)</f>
        <v>0</v>
      </c>
      <c r="G4" s="60">
        <f>SUM(G6:G19)</f>
        <v>0</v>
      </c>
      <c r="H4" s="60">
        <f>SUM(H6:H19)</f>
        <v>0</v>
      </c>
      <c r="I4" s="12"/>
      <c r="L4" s="406"/>
      <c r="M4" s="406"/>
      <c r="N4" s="406"/>
    </row>
    <row r="5" spans="2:14" ht="33" customHeight="1" x14ac:dyDescent="0.2">
      <c r="B5" s="627" t="s">
        <v>15</v>
      </c>
      <c r="C5" s="614" t="s">
        <v>1260</v>
      </c>
      <c r="D5" s="615" t="s">
        <v>1262</v>
      </c>
      <c r="E5" s="624" t="str">
        <f>'Simpl. &amp; Wide boyz PLYWOOD'!O6</f>
        <v>BLACK
RAL 9005</v>
      </c>
      <c r="F5" s="600" t="s">
        <v>18</v>
      </c>
      <c r="G5" s="601" t="s">
        <v>105</v>
      </c>
      <c r="H5" s="602" t="s">
        <v>106</v>
      </c>
    </row>
    <row r="6" spans="2:14" ht="23.25" customHeight="1" x14ac:dyDescent="0.2">
      <c r="B6" s="593" t="str">
        <f>'Simpl. &amp; Wide boyz PLYWOOD'!D9</f>
        <v>S/WB-1W-C</v>
      </c>
      <c r="C6" s="612">
        <f>'Simpl. &amp; Wide boyz PLYWOOD'!K9</f>
        <v>2</v>
      </c>
      <c r="D6" s="616" t="str">
        <f>'Simpl. &amp; Wide boyz PLYWOOD'!F9</f>
        <v>Colored no tex.</v>
      </c>
      <c r="E6" s="625" t="str">
        <f>IF('Simpl. &amp; Wide boyz PLYWOOD'!O9=0,"",'Simpl. &amp; Wide boyz PLYWOOD'!O9)</f>
        <v/>
      </c>
      <c r="F6" s="619">
        <f>'Simpl. &amp; Wide boyz PLYWOOD'!O9</f>
        <v>0</v>
      </c>
      <c r="G6" s="613">
        <f>F6*C6</f>
        <v>0</v>
      </c>
      <c r="H6" s="620">
        <f>'Simpl. &amp; Wide boyz PLYWOOD'!U9</f>
        <v>0</v>
      </c>
    </row>
    <row r="7" spans="2:14" ht="23.25" customHeight="1" x14ac:dyDescent="0.2">
      <c r="B7" s="593" t="str">
        <f>'Simpl. &amp; Wide boyz PLYWOOD'!D10</f>
        <v>S/WB-2W-C</v>
      </c>
      <c r="C7" s="612">
        <f>'Simpl. &amp; Wide boyz PLYWOOD'!K10</f>
        <v>2</v>
      </c>
      <c r="D7" s="616" t="str">
        <f>'Simpl. &amp; Wide boyz PLYWOOD'!F10</f>
        <v>Colored no tex.</v>
      </c>
      <c r="E7" s="625" t="str">
        <f>IF('Simpl. &amp; Wide boyz PLYWOOD'!O10=0,"",'Simpl. &amp; Wide boyz PLYWOOD'!O10)</f>
        <v/>
      </c>
      <c r="F7" s="619">
        <f>'Simpl. &amp; Wide boyz PLYWOOD'!O10</f>
        <v>0</v>
      </c>
      <c r="G7" s="613">
        <f t="shared" ref="G7:G19" si="0">F7*C7</f>
        <v>0</v>
      </c>
      <c r="H7" s="620">
        <f>'Simpl. &amp; Wide boyz PLYWOOD'!U10</f>
        <v>0</v>
      </c>
    </row>
    <row r="8" spans="2:14" ht="23.25" customHeight="1" x14ac:dyDescent="0.2">
      <c r="B8" s="593" t="str">
        <f>'Simpl. &amp; Wide boyz PLYWOOD'!D11</f>
        <v>S/WB-3W-C</v>
      </c>
      <c r="C8" s="612">
        <f>'Simpl. &amp; Wide boyz PLYWOOD'!K11</f>
        <v>6</v>
      </c>
      <c r="D8" s="616" t="str">
        <f>'Simpl. &amp; Wide boyz PLYWOOD'!F11</f>
        <v>Colored no tex.</v>
      </c>
      <c r="E8" s="625" t="str">
        <f>IF('Simpl. &amp; Wide boyz PLYWOOD'!O11=0,"",'Simpl. &amp; Wide boyz PLYWOOD'!O11)</f>
        <v/>
      </c>
      <c r="F8" s="619">
        <f>'Simpl. &amp; Wide boyz PLYWOOD'!O11</f>
        <v>0</v>
      </c>
      <c r="G8" s="613">
        <f t="shared" si="0"/>
        <v>0</v>
      </c>
      <c r="H8" s="620">
        <f>'Simpl. &amp; Wide boyz PLYWOOD'!U11</f>
        <v>0</v>
      </c>
    </row>
    <row r="9" spans="2:14" ht="23.25" customHeight="1" x14ac:dyDescent="0.2">
      <c r="B9" s="593" t="str">
        <f>'Simpl. &amp; Wide boyz PLYWOOD'!D12</f>
        <v>S/WB-5W-C</v>
      </c>
      <c r="C9" s="612">
        <f>'Simpl. &amp; Wide boyz PLYWOOD'!K12</f>
        <v>2</v>
      </c>
      <c r="D9" s="616" t="str">
        <f>'Simpl. &amp; Wide boyz PLYWOOD'!F12</f>
        <v>Colored no tex.</v>
      </c>
      <c r="E9" s="625" t="str">
        <f>IF('Simpl. &amp; Wide boyz PLYWOOD'!O12=0,"",'Simpl. &amp; Wide boyz PLYWOOD'!O12)</f>
        <v/>
      </c>
      <c r="F9" s="619">
        <f>'Simpl. &amp; Wide boyz PLYWOOD'!O12</f>
        <v>0</v>
      </c>
      <c r="G9" s="613">
        <f t="shared" si="0"/>
        <v>0</v>
      </c>
      <c r="H9" s="620">
        <f>'Simpl. &amp; Wide boyz PLYWOOD'!U12</f>
        <v>0</v>
      </c>
    </row>
    <row r="10" spans="2:14" ht="23.25" customHeight="1" x14ac:dyDescent="0.2">
      <c r="B10" s="593" t="str">
        <f>'Simpl. &amp; Wide boyz PLYWOOD'!D13</f>
        <v>S/WB-6W-C</v>
      </c>
      <c r="C10" s="612">
        <f>'Simpl. &amp; Wide boyz PLYWOOD'!K13</f>
        <v>2</v>
      </c>
      <c r="D10" s="616" t="str">
        <f>'Simpl. &amp; Wide boyz PLYWOOD'!F13</f>
        <v>Colored no tex.</v>
      </c>
      <c r="E10" s="625" t="str">
        <f>IF('Simpl. &amp; Wide boyz PLYWOOD'!O13=0,"",'Simpl. &amp; Wide boyz PLYWOOD'!O13)</f>
        <v/>
      </c>
      <c r="F10" s="619">
        <f>'Simpl. &amp; Wide boyz PLYWOOD'!O13</f>
        <v>0</v>
      </c>
      <c r="G10" s="613">
        <f t="shared" si="0"/>
        <v>0</v>
      </c>
      <c r="H10" s="620">
        <f>'Simpl. &amp; Wide boyz PLYWOOD'!U13</f>
        <v>0</v>
      </c>
    </row>
    <row r="11" spans="2:14" ht="23.25" customHeight="1" x14ac:dyDescent="0.2">
      <c r="B11" s="593" t="str">
        <f>'Simpl. &amp; Wide boyz PLYWOOD'!D14</f>
        <v>S/WB-7W-C</v>
      </c>
      <c r="C11" s="612">
        <f>'Simpl. &amp; Wide boyz PLYWOOD'!K14</f>
        <v>2</v>
      </c>
      <c r="D11" s="616" t="str">
        <f>'Simpl. &amp; Wide boyz PLYWOOD'!F14</f>
        <v>Colored no tex.</v>
      </c>
      <c r="E11" s="625" t="str">
        <f>IF('Simpl. &amp; Wide boyz PLYWOOD'!O14=0,"",'Simpl. &amp; Wide boyz PLYWOOD'!O14)</f>
        <v/>
      </c>
      <c r="F11" s="619">
        <f>'Simpl. &amp; Wide boyz PLYWOOD'!O14</f>
        <v>0</v>
      </c>
      <c r="G11" s="613">
        <f t="shared" si="0"/>
        <v>0</v>
      </c>
      <c r="H11" s="620">
        <f>'Simpl. &amp; Wide boyz PLYWOOD'!U14</f>
        <v>0</v>
      </c>
    </row>
    <row r="12" spans="2:14" ht="23.25" customHeight="1" x14ac:dyDescent="0.2">
      <c r="B12" s="593" t="str">
        <f>'Simpl. &amp; Wide boyz PLYWOOD'!D15</f>
        <v>S/WB-8W-C</v>
      </c>
      <c r="C12" s="612">
        <f>'Simpl. &amp; Wide boyz PLYWOOD'!K15</f>
        <v>6</v>
      </c>
      <c r="D12" s="616" t="str">
        <f>'Simpl. &amp; Wide boyz PLYWOOD'!F15</f>
        <v>Colored no tex.</v>
      </c>
      <c r="E12" s="625" t="str">
        <f>IF('Simpl. &amp; Wide boyz PLYWOOD'!O15=0,"",'Simpl. &amp; Wide boyz PLYWOOD'!O15)</f>
        <v/>
      </c>
      <c r="F12" s="619">
        <f>'Simpl. &amp; Wide boyz PLYWOOD'!O15</f>
        <v>0</v>
      </c>
      <c r="G12" s="613">
        <f t="shared" si="0"/>
        <v>0</v>
      </c>
      <c r="H12" s="620">
        <f>'Simpl. &amp; Wide boyz PLYWOOD'!U15</f>
        <v>0</v>
      </c>
    </row>
    <row r="13" spans="2:14" ht="23.25" customHeight="1" x14ac:dyDescent="0.2">
      <c r="B13" s="593" t="str">
        <f>'Simpl. &amp; Wide boyz PLYWOOD'!D16</f>
        <v>S/WB-9W-C</v>
      </c>
      <c r="C13" s="612">
        <f>'Simpl. &amp; Wide boyz PLYWOOD'!K16</f>
        <v>2</v>
      </c>
      <c r="D13" s="616" t="str">
        <f>'Simpl. &amp; Wide boyz PLYWOOD'!F16</f>
        <v>Colored no tex.</v>
      </c>
      <c r="E13" s="625" t="str">
        <f>IF('Simpl. &amp; Wide boyz PLYWOOD'!O16=0,"",'Simpl. &amp; Wide boyz PLYWOOD'!O16)</f>
        <v/>
      </c>
      <c r="F13" s="619">
        <f>'Simpl. &amp; Wide boyz PLYWOOD'!O16</f>
        <v>0</v>
      </c>
      <c r="G13" s="613">
        <f t="shared" si="0"/>
        <v>0</v>
      </c>
      <c r="H13" s="620">
        <f>'Simpl. &amp; Wide boyz PLYWOOD'!U16</f>
        <v>0</v>
      </c>
    </row>
    <row r="14" spans="2:14" ht="23.25" customHeight="1" x14ac:dyDescent="0.2">
      <c r="B14" s="593" t="str">
        <f>'Simpl. &amp; Wide boyz PLYWOOD'!D17</f>
        <v>S/WB-10W-C</v>
      </c>
      <c r="C14" s="612">
        <f>'Simpl. &amp; Wide boyz PLYWOOD'!K17</f>
        <v>2</v>
      </c>
      <c r="D14" s="616" t="str">
        <f>'Simpl. &amp; Wide boyz PLYWOOD'!F17</f>
        <v>Colored no tex.</v>
      </c>
      <c r="E14" s="625" t="str">
        <f>IF('Simpl. &amp; Wide boyz PLYWOOD'!O17=0,"",'Simpl. &amp; Wide boyz PLYWOOD'!O17)</f>
        <v/>
      </c>
      <c r="F14" s="619">
        <f>'Simpl. &amp; Wide boyz PLYWOOD'!O17</f>
        <v>0</v>
      </c>
      <c r="G14" s="613">
        <f t="shared" si="0"/>
        <v>0</v>
      </c>
      <c r="H14" s="620">
        <f>'Simpl. &amp; Wide boyz PLYWOOD'!U17</f>
        <v>0</v>
      </c>
    </row>
    <row r="15" spans="2:14" ht="23.25" customHeight="1" x14ac:dyDescent="0.2">
      <c r="B15" s="593" t="str">
        <f>'Simpl. &amp; Wide boyz PLYWOOD'!D18</f>
        <v>S/WB-11W-C</v>
      </c>
      <c r="C15" s="612">
        <f>'Simpl. &amp; Wide boyz PLYWOOD'!K18</f>
        <v>2</v>
      </c>
      <c r="D15" s="616" t="str">
        <f>'Simpl. &amp; Wide boyz PLYWOOD'!F18</f>
        <v>Colored no tex.</v>
      </c>
      <c r="E15" s="625" t="str">
        <f>IF('Simpl. &amp; Wide boyz PLYWOOD'!O18=0,"",'Simpl. &amp; Wide boyz PLYWOOD'!O18)</f>
        <v/>
      </c>
      <c r="F15" s="619">
        <f>'Simpl. &amp; Wide boyz PLYWOOD'!O18</f>
        <v>0</v>
      </c>
      <c r="G15" s="613">
        <f t="shared" si="0"/>
        <v>0</v>
      </c>
      <c r="H15" s="620">
        <f>'Simpl. &amp; Wide boyz PLYWOOD'!U18</f>
        <v>0</v>
      </c>
    </row>
    <row r="16" spans="2:14" ht="23.25" customHeight="1" x14ac:dyDescent="0.2">
      <c r="B16" s="593" t="str">
        <f>'Simpl. &amp; Wide boyz PLYWOOD'!D19</f>
        <v>S/WB-12W-C</v>
      </c>
      <c r="C16" s="612">
        <f>'Simpl. &amp; Wide boyz PLYWOOD'!K19</f>
        <v>2</v>
      </c>
      <c r="D16" s="616" t="str">
        <f>'Simpl. &amp; Wide boyz PLYWOOD'!F19</f>
        <v>Colored no tex.</v>
      </c>
      <c r="E16" s="625" t="str">
        <f>IF('Simpl. &amp; Wide boyz PLYWOOD'!O19=0,"",'Simpl. &amp; Wide boyz PLYWOOD'!O19)</f>
        <v/>
      </c>
      <c r="F16" s="619">
        <f>'Simpl. &amp; Wide boyz PLYWOOD'!O19</f>
        <v>0</v>
      </c>
      <c r="G16" s="613">
        <f t="shared" si="0"/>
        <v>0</v>
      </c>
      <c r="H16" s="620">
        <f>'Simpl. &amp; Wide boyz PLYWOOD'!U19</f>
        <v>0</v>
      </c>
    </row>
    <row r="17" spans="2:8" ht="23.25" customHeight="1" x14ac:dyDescent="0.2">
      <c r="B17" s="593" t="str">
        <f>'Simpl. &amp; Wide boyz PLYWOOD'!D20</f>
        <v>S/WB-13W-C</v>
      </c>
      <c r="C17" s="612">
        <f>'Simpl. &amp; Wide boyz PLYWOOD'!K20</f>
        <v>2</v>
      </c>
      <c r="D17" s="616" t="str">
        <f>'Simpl. &amp; Wide boyz PLYWOOD'!F20</f>
        <v>Colored no tex.</v>
      </c>
      <c r="E17" s="625" t="str">
        <f>IF('Simpl. &amp; Wide boyz PLYWOOD'!O20=0,"",'Simpl. &amp; Wide boyz PLYWOOD'!O20)</f>
        <v/>
      </c>
      <c r="F17" s="619">
        <f>'Simpl. &amp; Wide boyz PLYWOOD'!O20</f>
        <v>0</v>
      </c>
      <c r="G17" s="613">
        <f t="shared" si="0"/>
        <v>0</v>
      </c>
      <c r="H17" s="620">
        <f>'Simpl. &amp; Wide boyz PLYWOOD'!U20</f>
        <v>0</v>
      </c>
    </row>
    <row r="18" spans="2:8" ht="23.25" customHeight="1" x14ac:dyDescent="0.2">
      <c r="B18" s="593" t="str">
        <f>'Simpl. &amp; Wide boyz PLYWOOD'!D21</f>
        <v>S/WB-14W-C</v>
      </c>
      <c r="C18" s="612">
        <f>'Simpl. &amp; Wide boyz PLYWOOD'!K21</f>
        <v>2</v>
      </c>
      <c r="D18" s="616" t="str">
        <f>'Simpl. &amp; Wide boyz PLYWOOD'!F21</f>
        <v>Colored no tex.</v>
      </c>
      <c r="E18" s="625" t="str">
        <f>IF('Simpl. &amp; Wide boyz PLYWOOD'!O21=0,"",'Simpl. &amp; Wide boyz PLYWOOD'!O21)</f>
        <v/>
      </c>
      <c r="F18" s="619">
        <f>'Simpl. &amp; Wide boyz PLYWOOD'!O21</f>
        <v>0</v>
      </c>
      <c r="G18" s="613">
        <f t="shared" si="0"/>
        <v>0</v>
      </c>
      <c r="H18" s="620">
        <f>'Simpl. &amp; Wide boyz PLYWOOD'!U21</f>
        <v>0</v>
      </c>
    </row>
    <row r="19" spans="2:8" ht="23.25" customHeight="1" thickBot="1" x14ac:dyDescent="0.25">
      <c r="B19" s="596" t="str">
        <f>'Simpl. &amp; Wide boyz PLYWOOD'!D22</f>
        <v>S/WB-20W-C</v>
      </c>
      <c r="C19" s="617">
        <f>'Simpl. &amp; Wide boyz PLYWOOD'!K22</f>
        <v>1</v>
      </c>
      <c r="D19" s="618" t="s">
        <v>1261</v>
      </c>
      <c r="E19" s="626" t="str">
        <f>IF('Simpl. &amp; Wide boyz PLYWOOD'!O22=0,"",'Simpl. &amp; Wide boyz PLYWOOD'!O22)</f>
        <v/>
      </c>
      <c r="F19" s="621">
        <f>'Simpl. &amp; Wide boyz PLYWOOD'!O22</f>
        <v>0</v>
      </c>
      <c r="G19" s="622">
        <f t="shared" si="0"/>
        <v>0</v>
      </c>
      <c r="H19" s="623">
        <f>'Simpl. &amp; Wide boyz PLYWOOD'!U22</f>
        <v>0</v>
      </c>
    </row>
  </sheetData>
  <sheetProtection selectLockedCells="1" selectUnlockedCells="1"/>
  <autoFilter ref="F5:F19" xr:uid="{F0BCFBAF-4182-49A9-99A6-CC92B86C3C3F}"/>
  <mergeCells count="2">
    <mergeCell ref="B3:I3"/>
    <mergeCell ref="J3:K3"/>
  </mergeCells>
  <conditionalFormatting sqref="B5:E5">
    <cfRule type="dataBar" priority="728">
      <dataBar>
        <cfvo type="min"/>
        <cfvo type="max"/>
        <color rgb="FF638EC6"/>
      </dataBar>
      <extLst>
        <ext xmlns:x14="http://schemas.microsoft.com/office/spreadsheetml/2009/9/main" uri="{B025F937-C7B1-47D3-B67F-A62EFF666E3E}">
          <x14:id>{6788BD79-0F72-45C9-AEA1-87C4703F2831}</x14:id>
        </ext>
      </extLst>
    </cfRule>
  </conditionalFormatting>
  <pageMargins left="0.23622047244094491" right="0.23622047244094491" top="0.74803149606299213" bottom="0.74803149606299213" header="0.31496062992125984" footer="0.31496062992125984"/>
  <pageSetup paperSize="9" fitToHeight="0" orientation="landscape" r:id="rId1"/>
  <headerFooter differentFirst="1">
    <oddHeader>&amp;L&amp;"-,Krepko"&amp;14SIMPL&amp;Cstranka, št.naročila</oddHeader>
    <oddFooter>Stran &amp;P od &amp;N</oddFooter>
    <firstFooter>&amp;CStran &amp;P od &amp;N</firstFooter>
  </headerFooter>
  <extLst>
    <ext xmlns:x14="http://schemas.microsoft.com/office/spreadsheetml/2009/9/main" uri="{78C0D931-6437-407d-A8EE-F0AAD7539E65}">
      <x14:conditionalFormattings>
        <x14:conditionalFormatting xmlns:xm="http://schemas.microsoft.com/office/excel/2006/main">
          <x14:cfRule type="dataBar" id="{6788BD79-0F72-45C9-AEA1-87C4703F2831}">
            <x14:dataBar minLength="0" maxLength="100" gradient="0">
              <x14:cfvo type="autoMin"/>
              <x14:cfvo type="autoMax"/>
              <x14:negativeFillColor rgb="FFFF0000"/>
              <x14:axisColor rgb="FF000000"/>
            </x14:dataBar>
          </x14:cfRule>
          <xm:sqref>B5:E5</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7116A-DFF5-4892-9D4D-49717D9288D0}">
  <sheetPr codeName="Sheet6">
    <pageSetUpPr fitToPage="1"/>
  </sheetPr>
  <dimension ref="A1:P25"/>
  <sheetViews>
    <sheetView showGridLines="0" zoomScaleNormal="100" workbookViewId="0">
      <selection activeCell="H9" sqref="H9"/>
    </sheetView>
  </sheetViews>
  <sheetFormatPr baseColWidth="10" defaultColWidth="12.33203125" defaultRowHeight="23.25" customHeight="1" x14ac:dyDescent="0.2"/>
  <cols>
    <col min="1" max="1" width="4.33203125" style="1" customWidth="1"/>
    <col min="2" max="2" width="14.33203125" style="1" customWidth="1"/>
    <col min="3" max="3" width="4.6640625" style="1" customWidth="1"/>
    <col min="4" max="4" width="7" style="2" customWidth="1"/>
    <col min="5" max="5" width="6.5" style="1" customWidth="1"/>
    <col min="6" max="6" width="3.6640625" style="1" customWidth="1"/>
    <col min="7" max="16384" width="12.33203125" style="1"/>
  </cols>
  <sheetData>
    <row r="1" spans="1:7" ht="33" customHeight="1" x14ac:dyDescent="0.2">
      <c r="A1" s="735">
        <f>'PROD. LIST (more)Simpl tex'!B3</f>
        <v>0</v>
      </c>
      <c r="B1" s="735"/>
      <c r="C1" s="735"/>
      <c r="D1" s="735"/>
      <c r="E1" s="735"/>
      <c r="F1" s="735"/>
      <c r="G1" s="414">
        <f>'PROD. LIST (more)Simpl tex'!J3</f>
        <v>0</v>
      </c>
    </row>
    <row r="2" spans="1:7" ht="33" customHeight="1" x14ac:dyDescent="0.2">
      <c r="A2" s="444"/>
      <c r="B2" s="444"/>
      <c r="C2" s="444"/>
      <c r="D2" s="444"/>
      <c r="E2" s="444">
        <f>SUM(E4:E17)</f>
        <v>0</v>
      </c>
      <c r="F2" s="444"/>
      <c r="G2" s="414"/>
    </row>
    <row r="3" spans="1:7" ht="31.75" customHeight="1" x14ac:dyDescent="0.2">
      <c r="A3" s="416"/>
      <c r="B3" s="415" t="s">
        <v>173</v>
      </c>
      <c r="C3" s="690" t="s">
        <v>1277</v>
      </c>
      <c r="D3" s="377" t="s">
        <v>955</v>
      </c>
      <c r="E3" s="37" t="s">
        <v>10</v>
      </c>
      <c r="F3" s="2"/>
    </row>
    <row r="4" spans="1:7" ht="23.25" customHeight="1" x14ac:dyDescent="0.2">
      <c r="A4" s="39"/>
      <c r="B4" s="36" t="str">
        <f>'PRODUCTION LIST WIDE BOYZ plywo'!B6</f>
        <v>S/WB-1W-C</v>
      </c>
      <c r="C4" s="691">
        <f>'PRODUCTION LIST WIDE BOYZ plywo'!C6</f>
        <v>2</v>
      </c>
      <c r="D4" s="418" t="str">
        <f>'PRODUCTION LIST WIDE BOYZ plywo'!E6</f>
        <v/>
      </c>
      <c r="E4" s="48" t="str">
        <f t="shared" ref="E4" si="0">D4</f>
        <v/>
      </c>
    </row>
    <row r="5" spans="1:7" ht="23.25" customHeight="1" x14ac:dyDescent="0.2">
      <c r="A5" s="39"/>
      <c r="B5" s="36" t="str">
        <f>'PRODUCTION LIST WIDE BOYZ plywo'!B7</f>
        <v>S/WB-2W-C</v>
      </c>
      <c r="C5" s="691">
        <f>'PRODUCTION LIST WIDE BOYZ plywo'!C7</f>
        <v>2</v>
      </c>
      <c r="D5" s="418" t="str">
        <f>'PRODUCTION LIST WIDE BOYZ plywo'!E7</f>
        <v/>
      </c>
      <c r="E5" s="48" t="str">
        <f t="shared" ref="E5:E6" si="1">D5</f>
        <v/>
      </c>
    </row>
    <row r="6" spans="1:7" ht="23.25" customHeight="1" x14ac:dyDescent="0.2">
      <c r="A6" s="39"/>
      <c r="B6" s="36" t="str">
        <f>'PRODUCTION LIST WIDE BOYZ plywo'!B8</f>
        <v>S/WB-3W-C</v>
      </c>
      <c r="C6" s="691">
        <f>'PRODUCTION LIST WIDE BOYZ plywo'!C8</f>
        <v>6</v>
      </c>
      <c r="D6" s="418" t="str">
        <f>'PRODUCTION LIST WIDE BOYZ plywo'!E8</f>
        <v/>
      </c>
      <c r="E6" s="48" t="str">
        <f t="shared" si="1"/>
        <v/>
      </c>
    </row>
    <row r="7" spans="1:7" ht="23.25" customHeight="1" x14ac:dyDescent="0.2">
      <c r="A7" s="39"/>
      <c r="B7" s="36" t="str">
        <f>'PRODUCTION LIST WIDE BOYZ plywo'!B9</f>
        <v>S/WB-5W-C</v>
      </c>
      <c r="C7" s="691">
        <f>'PRODUCTION LIST WIDE BOYZ plywo'!C9</f>
        <v>2</v>
      </c>
      <c r="D7" s="418" t="str">
        <f>'PRODUCTION LIST WIDE BOYZ plywo'!E9</f>
        <v/>
      </c>
      <c r="E7" s="48" t="str">
        <f t="shared" ref="E7:E12" si="2">D7</f>
        <v/>
      </c>
    </row>
    <row r="8" spans="1:7" ht="23.25" customHeight="1" x14ac:dyDescent="0.2">
      <c r="A8" s="39"/>
      <c r="B8" s="36" t="str">
        <f>'PRODUCTION LIST WIDE BOYZ plywo'!B10</f>
        <v>S/WB-6W-C</v>
      </c>
      <c r="C8" s="691">
        <f>'PRODUCTION LIST WIDE BOYZ plywo'!C10</f>
        <v>2</v>
      </c>
      <c r="D8" s="418" t="str">
        <f>'PRODUCTION LIST WIDE BOYZ plywo'!E10</f>
        <v/>
      </c>
      <c r="E8" s="48" t="str">
        <f t="shared" si="2"/>
        <v/>
      </c>
    </row>
    <row r="9" spans="1:7" ht="23.25" customHeight="1" x14ac:dyDescent="0.2">
      <c r="A9" s="39"/>
      <c r="B9" s="36" t="str">
        <f>'PRODUCTION LIST WIDE BOYZ plywo'!B11</f>
        <v>S/WB-7W-C</v>
      </c>
      <c r="C9" s="691">
        <f>'PRODUCTION LIST WIDE BOYZ plywo'!C11</f>
        <v>2</v>
      </c>
      <c r="D9" s="418" t="str">
        <f>'PRODUCTION LIST WIDE BOYZ plywo'!E11</f>
        <v/>
      </c>
      <c r="E9" s="48" t="str">
        <f t="shared" si="2"/>
        <v/>
      </c>
    </row>
    <row r="10" spans="1:7" ht="23.25" customHeight="1" x14ac:dyDescent="0.2">
      <c r="A10" s="39"/>
      <c r="B10" s="36" t="str">
        <f>'PRODUCTION LIST WIDE BOYZ plywo'!B12</f>
        <v>S/WB-8W-C</v>
      </c>
      <c r="C10" s="691">
        <f>'PRODUCTION LIST WIDE BOYZ plywo'!C12</f>
        <v>6</v>
      </c>
      <c r="D10" s="418" t="str">
        <f>'PRODUCTION LIST WIDE BOYZ plywo'!E12</f>
        <v/>
      </c>
      <c r="E10" s="48" t="str">
        <f t="shared" si="2"/>
        <v/>
      </c>
    </row>
    <row r="11" spans="1:7" ht="23.25" customHeight="1" x14ac:dyDescent="0.2">
      <c r="A11" s="39"/>
      <c r="B11" s="36" t="str">
        <f>'PRODUCTION LIST WIDE BOYZ plywo'!B13</f>
        <v>S/WB-9W-C</v>
      </c>
      <c r="C11" s="691">
        <f>'PRODUCTION LIST WIDE BOYZ plywo'!C13</f>
        <v>2</v>
      </c>
      <c r="D11" s="418" t="str">
        <f>'PRODUCTION LIST WIDE BOYZ plywo'!E13</f>
        <v/>
      </c>
      <c r="E11" s="48" t="str">
        <f t="shared" si="2"/>
        <v/>
      </c>
    </row>
    <row r="12" spans="1:7" ht="23.25" customHeight="1" x14ac:dyDescent="0.2">
      <c r="A12" s="39"/>
      <c r="B12" s="36" t="str">
        <f>'PRODUCTION LIST WIDE BOYZ plywo'!B14</f>
        <v>S/WB-10W-C</v>
      </c>
      <c r="C12" s="691">
        <f>'PRODUCTION LIST WIDE BOYZ plywo'!C14</f>
        <v>2</v>
      </c>
      <c r="D12" s="418" t="str">
        <f>'PRODUCTION LIST WIDE BOYZ plywo'!E14</f>
        <v/>
      </c>
      <c r="E12" s="48" t="str">
        <f t="shared" si="2"/>
        <v/>
      </c>
    </row>
    <row r="13" spans="1:7" ht="23.25" customHeight="1" x14ac:dyDescent="0.2">
      <c r="A13" s="39"/>
      <c r="B13" s="36" t="str">
        <f>'PRODUCTION LIST WIDE BOYZ plywo'!B15</f>
        <v>S/WB-11W-C</v>
      </c>
      <c r="C13" s="691">
        <f>'PRODUCTION LIST WIDE BOYZ plywo'!C15</f>
        <v>2</v>
      </c>
      <c r="D13" s="418" t="str">
        <f>'PRODUCTION LIST WIDE BOYZ plywo'!E15</f>
        <v/>
      </c>
      <c r="E13" s="48" t="str">
        <f t="shared" ref="E13:E17" si="3">D13</f>
        <v/>
      </c>
    </row>
    <row r="14" spans="1:7" ht="23.25" customHeight="1" x14ac:dyDescent="0.2">
      <c r="A14" s="39"/>
      <c r="B14" s="36" t="str">
        <f>'PRODUCTION LIST WIDE BOYZ plywo'!B16</f>
        <v>S/WB-12W-C</v>
      </c>
      <c r="C14" s="691">
        <f>'PRODUCTION LIST WIDE BOYZ plywo'!C16</f>
        <v>2</v>
      </c>
      <c r="D14" s="418" t="str">
        <f>'PRODUCTION LIST WIDE BOYZ plywo'!E16</f>
        <v/>
      </c>
      <c r="E14" s="48" t="str">
        <f t="shared" si="3"/>
        <v/>
      </c>
    </row>
    <row r="15" spans="1:7" ht="23.25" customHeight="1" x14ac:dyDescent="0.2">
      <c r="A15" s="39"/>
      <c r="B15" s="36" t="str">
        <f>'PRODUCTION LIST WIDE BOYZ plywo'!B17</f>
        <v>S/WB-13W-C</v>
      </c>
      <c r="C15" s="691">
        <f>'PRODUCTION LIST WIDE BOYZ plywo'!C17</f>
        <v>2</v>
      </c>
      <c r="D15" s="418" t="str">
        <f>'PRODUCTION LIST WIDE BOYZ plywo'!E17</f>
        <v/>
      </c>
      <c r="E15" s="48" t="str">
        <f t="shared" si="3"/>
        <v/>
      </c>
    </row>
    <row r="16" spans="1:7" ht="23.25" customHeight="1" x14ac:dyDescent="0.2">
      <c r="A16" s="39"/>
      <c r="B16" s="36" t="str">
        <f>'PRODUCTION LIST WIDE BOYZ plywo'!B18</f>
        <v>S/WB-14W-C</v>
      </c>
      <c r="C16" s="691">
        <f>'PRODUCTION LIST WIDE BOYZ plywo'!C18</f>
        <v>2</v>
      </c>
      <c r="D16" s="418" t="str">
        <f>'PRODUCTION LIST WIDE BOYZ plywo'!E18</f>
        <v/>
      </c>
      <c r="E16" s="48" t="str">
        <f t="shared" si="3"/>
        <v/>
      </c>
    </row>
    <row r="17" spans="1:16" ht="23.25" customHeight="1" x14ac:dyDescent="0.2">
      <c r="A17" s="39"/>
      <c r="B17" s="36" t="str">
        <f>'PRODUCTION LIST WIDE BOYZ plywo'!B19</f>
        <v>S/WB-20W-C</v>
      </c>
      <c r="C17" s="691">
        <f>'PRODUCTION LIST WIDE BOYZ plywo'!C19</f>
        <v>1</v>
      </c>
      <c r="D17" s="418" t="str">
        <f>'PRODUCTION LIST WIDE BOYZ plywo'!E19</f>
        <v/>
      </c>
      <c r="E17" s="48" t="str">
        <f t="shared" si="3"/>
        <v/>
      </c>
    </row>
    <row r="18" spans="1:16" ht="23.25" customHeight="1" x14ac:dyDescent="0.2">
      <c r="A18" s="34"/>
      <c r="I18" s="423"/>
      <c r="P18" s="34"/>
    </row>
    <row r="19" spans="1:16" ht="23.25" customHeight="1" x14ac:dyDescent="0.2">
      <c r="A19" s="34"/>
      <c r="B19" s="680" t="s">
        <v>1272</v>
      </c>
      <c r="C19" s="680"/>
      <c r="D19" s="683"/>
      <c r="E19" s="2"/>
      <c r="G19" s="42" t="s">
        <v>31</v>
      </c>
      <c r="H19" s="419"/>
      <c r="I19" s="420"/>
      <c r="P19" s="34"/>
    </row>
    <row r="20" spans="1:16" ht="23.25" customHeight="1" x14ac:dyDescent="0.2">
      <c r="A20" s="34"/>
      <c r="B20" s="42" t="s">
        <v>1273</v>
      </c>
      <c r="C20" s="42"/>
      <c r="D20" s="43"/>
      <c r="E20" s="44"/>
      <c r="G20" s="42" t="s">
        <v>33</v>
      </c>
      <c r="H20" s="421"/>
      <c r="I20" s="422"/>
      <c r="P20" s="34"/>
    </row>
    <row r="21" spans="1:16" ht="23.25" customHeight="1" x14ac:dyDescent="0.2">
      <c r="A21" s="34"/>
      <c r="B21" s="42" t="s">
        <v>32</v>
      </c>
      <c r="C21" s="42"/>
      <c r="D21" s="43"/>
      <c r="E21" s="44"/>
      <c r="G21" s="42" t="s">
        <v>34</v>
      </c>
      <c r="H21" s="421"/>
      <c r="I21" s="422"/>
      <c r="P21" s="34"/>
    </row>
    <row r="22" spans="1:16" ht="23.25" customHeight="1" x14ac:dyDescent="0.2">
      <c r="B22" s="3"/>
      <c r="C22" s="3"/>
      <c r="D22" s="3"/>
      <c r="E22" s="34"/>
      <c r="F22" s="424"/>
      <c r="G22" s="425"/>
      <c r="H22" s="42"/>
    </row>
    <row r="23" spans="1:16" ht="23.25" customHeight="1" x14ac:dyDescent="0.2">
      <c r="D23" s="1"/>
    </row>
    <row r="24" spans="1:16" ht="23.25" customHeight="1" x14ac:dyDescent="0.2">
      <c r="D24" s="1"/>
    </row>
    <row r="25" spans="1:16" ht="23.25" customHeight="1" x14ac:dyDescent="0.2">
      <c r="D25" s="1"/>
      <c r="K25" s="2"/>
    </row>
  </sheetData>
  <sheetProtection selectLockedCells="1" selectUnlockedCells="1"/>
  <autoFilter ref="E3:E17" xr:uid="{2CB7116A-DFF5-4892-9D4D-49717D9288D0}"/>
  <mergeCells count="1">
    <mergeCell ref="A1:F1"/>
  </mergeCells>
  <conditionalFormatting sqref="B3:D3">
    <cfRule type="dataBar" priority="727">
      <dataBar>
        <cfvo type="min"/>
        <cfvo type="max"/>
        <color rgb="FF638EC6"/>
      </dataBar>
      <extLst>
        <ext xmlns:x14="http://schemas.microsoft.com/office/spreadsheetml/2009/9/main" uri="{B025F937-C7B1-47D3-B67F-A62EFF666E3E}">
          <x14:id>{FE546592-40B4-4828-9FF6-889A1DC3B63A}</x14:id>
        </ext>
      </extLst>
    </cfRule>
  </conditionalFormatting>
  <pageMargins left="0.25" right="0.25" top="0.75" bottom="0.75" header="0.3" footer="0.3"/>
  <pageSetup paperSize="9" fitToHeight="0" orientation="landscape" r:id="rId1"/>
  <headerFooter>
    <oddHeader>&amp;L&amp;14Simpl./Wide Boyz PLYWOOD - packing list</oddHeader>
    <oddFooter>Stran &amp;P od &amp;N</oddFooter>
    <firstHeader>&amp;Lsimpl volumes - packing list</firstHeader>
    <firstFooter>Stran &amp;P od &amp;N</firstFooter>
  </headerFooter>
  <extLst>
    <ext xmlns:x14="http://schemas.microsoft.com/office/spreadsheetml/2009/9/main" uri="{78C0D931-6437-407d-A8EE-F0AAD7539E65}">
      <x14:conditionalFormattings>
        <x14:conditionalFormatting xmlns:xm="http://schemas.microsoft.com/office/excel/2006/main">
          <x14:cfRule type="dataBar" id="{FE546592-40B4-4828-9FF6-889A1DC3B63A}">
            <x14:dataBar minLength="0" maxLength="100" gradient="0">
              <x14:cfvo type="autoMin"/>
              <x14:cfvo type="autoMax"/>
              <x14:negativeFillColor rgb="FFFF0000"/>
              <x14:axisColor rgb="FF000000"/>
            </x14:dataBar>
          </x14:cfRule>
          <xm:sqref>B3:D3</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CB26D-E469-5F4F-8B90-981CB165D25F}">
  <sheetPr>
    <tabColor theme="0" tint="-4.9989318521683403E-2"/>
    <pageSetUpPr fitToPage="1"/>
  </sheetPr>
  <dimension ref="A1:CJ15"/>
  <sheetViews>
    <sheetView showGridLines="0" showRowColHeaders="0" zoomScale="60" zoomScaleNormal="60" zoomScalePageLayoutView="75" workbookViewId="0">
      <pane ySplit="6" topLeftCell="A7" activePane="bottomLeft" state="frozen"/>
      <selection activeCell="N9" sqref="N9"/>
      <selection pane="bottomLeft" activeCell="K9" sqref="K9"/>
    </sheetView>
  </sheetViews>
  <sheetFormatPr baseColWidth="10" defaultColWidth="11" defaultRowHeight="21" x14ac:dyDescent="0.25"/>
  <cols>
    <col min="1" max="1" width="6" customWidth="1"/>
    <col min="2" max="2" width="3.5" style="71" customWidth="1"/>
    <col min="3" max="3" width="22" customWidth="1"/>
    <col min="4" max="4" width="19.5" style="98" customWidth="1"/>
    <col min="5" max="5" width="7.33203125" style="124" customWidth="1"/>
    <col min="6" max="6" width="7.6640625" style="27" customWidth="1"/>
    <col min="7" max="7" width="11" style="29" customWidth="1"/>
    <col min="8" max="8" width="7.6640625" style="27" customWidth="1"/>
    <col min="9" max="9" width="11.83203125" customWidth="1"/>
    <col min="10" max="10" width="18" customWidth="1"/>
    <col min="11" max="20" width="12.83203125" style="4" customWidth="1"/>
    <col min="21" max="21" width="20.5" style="3" customWidth="1"/>
    <col min="22" max="22" width="10" style="3" customWidth="1"/>
    <col min="23" max="23" width="10.5" customWidth="1"/>
    <col min="24" max="24" width="11" customWidth="1"/>
    <col min="25" max="25" width="12.5" customWidth="1"/>
    <col min="26" max="26" width="12.33203125" customWidth="1"/>
    <col min="27" max="27" width="11" style="247" customWidth="1"/>
    <col min="28" max="28" width="7.5" style="249" hidden="1" customWidth="1"/>
    <col min="29" max="29" width="7.33203125" style="259" hidden="1" customWidth="1"/>
    <col min="30" max="30" width="5" style="30" hidden="1" customWidth="1"/>
    <col min="31" max="31" width="4.5" style="30" hidden="1" customWidth="1"/>
    <col min="32" max="32" width="4.83203125" style="30" hidden="1" customWidth="1"/>
    <col min="33" max="35" width="5" style="30" hidden="1" customWidth="1"/>
    <col min="36" max="36" width="5.5" style="30" hidden="1" customWidth="1"/>
    <col min="37" max="39" width="5" style="30" hidden="1" customWidth="1"/>
    <col min="40" max="40" width="7.83203125" style="110" hidden="1" customWidth="1"/>
    <col min="41" max="41" width="9" style="74" hidden="1" customWidth="1"/>
    <col min="42" max="42" width="9" style="30" hidden="1" customWidth="1"/>
    <col min="43" max="43" width="7.5" style="74" hidden="1" customWidth="1"/>
    <col min="44" max="44" width="7.5" style="30" hidden="1" customWidth="1"/>
    <col min="45" max="45" width="8.33203125" style="74" hidden="1" customWidth="1"/>
    <col min="46" max="46" width="7.83203125" hidden="1" customWidth="1"/>
    <col min="47" max="56" width="11" hidden="1" customWidth="1"/>
    <col min="57" max="58" width="13.1640625" hidden="1" customWidth="1"/>
    <col min="59" max="59" width="13" hidden="1" customWidth="1"/>
    <col min="60" max="79" width="11" hidden="1" customWidth="1"/>
    <col min="80" max="80" width="12.5" hidden="1" customWidth="1"/>
    <col min="81" max="81" width="11" hidden="1" customWidth="1"/>
    <col min="82" max="82" width="11.83203125" hidden="1" customWidth="1"/>
    <col min="83" max="83" width="11" customWidth="1"/>
    <col min="86" max="86" width="2.6640625" customWidth="1"/>
  </cols>
  <sheetData>
    <row r="1" spans="1:88" ht="38.5" customHeight="1" x14ac:dyDescent="0.3">
      <c r="B1" s="712" t="s">
        <v>1247</v>
      </c>
      <c r="C1" s="712"/>
      <c r="I1" s="210" t="s">
        <v>171</v>
      </c>
      <c r="J1" s="713">
        <f>SUM(U9:U15)</f>
        <v>0</v>
      </c>
      <c r="K1" s="713"/>
      <c r="L1" s="300" t="s">
        <v>7</v>
      </c>
      <c r="N1" s="267"/>
      <c r="O1" s="267"/>
      <c r="P1" s="267"/>
      <c r="Q1"/>
      <c r="R1"/>
      <c r="S1"/>
      <c r="T1"/>
      <c r="AD1" s="28"/>
      <c r="AE1" s="28"/>
      <c r="AF1" s="28"/>
      <c r="AG1" s="28"/>
      <c r="AH1" s="28"/>
      <c r="AI1" s="28"/>
      <c r="AJ1" s="28"/>
      <c r="AK1" s="28"/>
      <c r="AL1" s="28"/>
      <c r="AM1" s="28"/>
      <c r="CF1" s="714"/>
      <c r="CG1" s="714"/>
      <c r="CI1" s="714"/>
      <c r="CJ1" s="715"/>
    </row>
    <row r="2" spans="1:88" ht="29.5" customHeight="1" x14ac:dyDescent="0.25">
      <c r="B2" s="712"/>
      <c r="C2" s="712"/>
      <c r="I2" s="304" t="s">
        <v>12</v>
      </c>
      <c r="J2" s="526">
        <f>SUM(K9:T15)</f>
        <v>0</v>
      </c>
      <c r="K2" s="526"/>
      <c r="L2" s="212"/>
      <c r="N2" s="267"/>
      <c r="O2" s="267"/>
      <c r="P2" s="267"/>
      <c r="Q2"/>
      <c r="R2"/>
      <c r="S2"/>
      <c r="T2"/>
      <c r="U2" s="716" t="s">
        <v>1147</v>
      </c>
      <c r="V2" s="716"/>
      <c r="W2" s="451">
        <f>Z5</f>
        <v>0</v>
      </c>
      <c r="CD2" s="326"/>
      <c r="CF2" s="714"/>
      <c r="CG2" s="714"/>
      <c r="CI2" s="715"/>
      <c r="CJ2" s="715"/>
    </row>
    <row r="3" spans="1:88" ht="28.25" customHeight="1" x14ac:dyDescent="0.25">
      <c r="B3" s="712"/>
      <c r="C3" s="712"/>
      <c r="E3" s="125"/>
      <c r="I3" s="304" t="s">
        <v>10</v>
      </c>
      <c r="J3" s="717">
        <f>SUM(AC9:AC15)</f>
        <v>0</v>
      </c>
      <c r="K3" s="717"/>
      <c r="L3" s="212" t="s">
        <v>5</v>
      </c>
      <c r="N3" s="267"/>
      <c r="O3" s="267"/>
      <c r="P3" s="267"/>
      <c r="Q3"/>
      <c r="R3"/>
      <c r="S3"/>
      <c r="T3" s="32"/>
      <c r="AB3" s="250"/>
      <c r="AC3" s="260"/>
      <c r="AD3" s="31"/>
      <c r="AE3" s="31"/>
      <c r="AF3" s="31"/>
      <c r="AG3" s="31"/>
      <c r="AH3" s="31"/>
      <c r="AI3" s="31"/>
      <c r="AJ3" s="31"/>
      <c r="AK3" s="31"/>
      <c r="AL3" s="31"/>
      <c r="AM3" s="31"/>
      <c r="AN3" s="111"/>
      <c r="AO3" s="211"/>
      <c r="AP3" s="31"/>
      <c r="AQ3" s="211"/>
      <c r="AR3" s="31"/>
      <c r="AS3" s="211"/>
      <c r="CD3" s="718" t="s">
        <v>104</v>
      </c>
      <c r="CF3" s="714"/>
      <c r="CG3" s="714"/>
      <c r="CI3" s="715"/>
      <c r="CJ3" s="715"/>
    </row>
    <row r="4" spans="1:88" ht="41.5" customHeight="1" x14ac:dyDescent="0.25">
      <c r="B4" s="712"/>
      <c r="C4" s="712"/>
      <c r="J4" s="4"/>
      <c r="N4"/>
      <c r="O4"/>
      <c r="P4"/>
      <c r="Q4"/>
      <c r="R4"/>
      <c r="S4" s="32"/>
      <c r="T4" s="32"/>
      <c r="U4" s="109" t="s">
        <v>185</v>
      </c>
      <c r="CD4" s="720"/>
      <c r="CF4" s="714"/>
      <c r="CG4" s="714"/>
      <c r="CI4" s="715"/>
      <c r="CJ4" s="715"/>
    </row>
    <row r="5" spans="1:88" ht="29.5" customHeight="1" x14ac:dyDescent="0.25">
      <c r="B5" s="75"/>
      <c r="D5" s="64"/>
      <c r="E5" s="126"/>
      <c r="J5" s="100" t="s">
        <v>181</v>
      </c>
      <c r="K5" s="241">
        <f>SUM(AD9:AD15)</f>
        <v>0</v>
      </c>
      <c r="L5" s="241">
        <f t="shared" ref="L5:S5" si="0">SUM(AE9:AE15)</f>
        <v>0</v>
      </c>
      <c r="M5" s="241">
        <f t="shared" si="0"/>
        <v>0</v>
      </c>
      <c r="N5" s="241">
        <f t="shared" si="0"/>
        <v>0</v>
      </c>
      <c r="O5" s="241">
        <f t="shared" si="0"/>
        <v>0</v>
      </c>
      <c r="P5" s="241">
        <f t="shared" si="0"/>
        <v>0</v>
      </c>
      <c r="Q5" s="241">
        <f t="shared" si="0"/>
        <v>0</v>
      </c>
      <c r="R5" s="241">
        <f t="shared" si="0"/>
        <v>0</v>
      </c>
      <c r="S5" s="241">
        <f t="shared" si="0"/>
        <v>0</v>
      </c>
      <c r="T5" s="460">
        <f>SUM(AM9:AM15)</f>
        <v>0</v>
      </c>
      <c r="U5" s="374">
        <f>SUM(K5:T5)</f>
        <v>0</v>
      </c>
      <c r="V5" s="151"/>
      <c r="W5" s="78"/>
      <c r="Y5" s="237" t="s">
        <v>102</v>
      </c>
      <c r="Z5" s="694">
        <f>SUM(Z9:Z15)</f>
        <v>0</v>
      </c>
      <c r="AA5" s="700"/>
      <c r="AB5" s="251"/>
      <c r="AC5" s="261"/>
      <c r="AD5" s="76"/>
      <c r="AE5" s="76"/>
      <c r="AF5" s="76"/>
      <c r="AG5" s="76"/>
      <c r="AH5" s="76"/>
      <c r="AI5" s="76"/>
      <c r="AJ5" s="76"/>
      <c r="AK5" s="76"/>
      <c r="AL5" s="76"/>
      <c r="AM5" s="76"/>
      <c r="AN5" s="112"/>
      <c r="AO5" s="77"/>
      <c r="AP5" s="76"/>
      <c r="AQ5" s="77"/>
      <c r="AR5" s="76"/>
      <c r="AS5" s="77"/>
      <c r="AU5" s="4">
        <f t="shared" ref="AU5:BC5" si="1">SUM(AU8:AU23)</f>
        <v>0</v>
      </c>
      <c r="AV5" s="4">
        <f t="shared" si="1"/>
        <v>0</v>
      </c>
      <c r="AW5" s="4">
        <f t="shared" si="1"/>
        <v>0</v>
      </c>
      <c r="AX5" s="4">
        <f t="shared" si="1"/>
        <v>0</v>
      </c>
      <c r="AY5" s="4">
        <f t="shared" si="1"/>
        <v>0</v>
      </c>
      <c r="AZ5" s="4">
        <f t="shared" si="1"/>
        <v>0</v>
      </c>
      <c r="BA5" s="4">
        <f t="shared" si="1"/>
        <v>0</v>
      </c>
      <c r="BB5" s="4">
        <f t="shared" si="1"/>
        <v>0</v>
      </c>
      <c r="BC5" s="4">
        <f t="shared" si="1"/>
        <v>0</v>
      </c>
      <c r="BD5" s="4"/>
      <c r="BE5" s="4">
        <f>SUM(BE8:BE23)</f>
        <v>0</v>
      </c>
      <c r="BF5" s="4">
        <f>SUM(BF8:BF23)</f>
        <v>0</v>
      </c>
      <c r="BG5" s="4">
        <f>SUM(BG8:BG23)</f>
        <v>0</v>
      </c>
      <c r="BH5" s="4"/>
      <c r="BI5" s="4">
        <f t="shared" ref="BI5:CC5" si="2">SUM(BI8:BI23)</f>
        <v>0</v>
      </c>
      <c r="BJ5" s="4">
        <f t="shared" si="2"/>
        <v>0</v>
      </c>
      <c r="BK5" s="4">
        <f t="shared" si="2"/>
        <v>0</v>
      </c>
      <c r="BL5" s="4">
        <f t="shared" si="2"/>
        <v>0</v>
      </c>
      <c r="BM5" s="4">
        <f t="shared" si="2"/>
        <v>0</v>
      </c>
      <c r="BN5" s="4">
        <f t="shared" si="2"/>
        <v>0</v>
      </c>
      <c r="BO5" s="4">
        <f t="shared" si="2"/>
        <v>0</v>
      </c>
      <c r="BP5" s="4">
        <f t="shared" si="2"/>
        <v>0</v>
      </c>
      <c r="BQ5" s="4">
        <f t="shared" si="2"/>
        <v>0</v>
      </c>
      <c r="BR5" s="4">
        <f t="shared" si="2"/>
        <v>0</v>
      </c>
      <c r="BS5" s="4">
        <f t="shared" si="2"/>
        <v>0</v>
      </c>
      <c r="BT5" s="4">
        <f t="shared" si="2"/>
        <v>0</v>
      </c>
      <c r="BU5" s="4">
        <f t="shared" si="2"/>
        <v>0</v>
      </c>
      <c r="BV5" s="4">
        <f t="shared" si="2"/>
        <v>0</v>
      </c>
      <c r="BW5" s="4">
        <f t="shared" si="2"/>
        <v>0</v>
      </c>
      <c r="BX5" s="4">
        <f t="shared" si="2"/>
        <v>0</v>
      </c>
      <c r="BY5" s="4">
        <f t="shared" si="2"/>
        <v>0</v>
      </c>
      <c r="BZ5" s="4">
        <f t="shared" si="2"/>
        <v>0</v>
      </c>
      <c r="CA5" s="4">
        <f t="shared" si="2"/>
        <v>0</v>
      </c>
      <c r="CB5" s="4">
        <f t="shared" si="2"/>
        <v>0</v>
      </c>
      <c r="CC5" s="4">
        <f t="shared" si="2"/>
        <v>0</v>
      </c>
      <c r="CF5" s="714"/>
      <c r="CG5" s="714"/>
      <c r="CI5" s="715"/>
      <c r="CJ5" s="715"/>
    </row>
    <row r="6" spans="1:88" s="4" customFormat="1" ht="70.25" customHeight="1" x14ac:dyDescent="0.2">
      <c r="B6" s="585" t="s">
        <v>8</v>
      </c>
      <c r="C6" s="131"/>
      <c r="D6" s="135" t="s">
        <v>173</v>
      </c>
      <c r="E6" s="301" t="s">
        <v>579</v>
      </c>
      <c r="F6" s="135" t="s">
        <v>174</v>
      </c>
      <c r="G6" s="149" t="s">
        <v>176</v>
      </c>
      <c r="H6" s="149" t="s">
        <v>180</v>
      </c>
      <c r="I6" s="149" t="s">
        <v>178</v>
      </c>
      <c r="J6" s="149" t="s">
        <v>179</v>
      </c>
      <c r="K6" s="375" t="s">
        <v>618</v>
      </c>
      <c r="L6" s="122" t="s">
        <v>28</v>
      </c>
      <c r="M6" s="268" t="s">
        <v>412</v>
      </c>
      <c r="N6" s="269" t="s">
        <v>413</v>
      </c>
      <c r="O6" s="302" t="s">
        <v>414</v>
      </c>
      <c r="P6" s="270" t="s">
        <v>619</v>
      </c>
      <c r="Q6" s="273" t="s">
        <v>415</v>
      </c>
      <c r="R6" s="275" t="s">
        <v>184</v>
      </c>
      <c r="S6" s="276" t="s">
        <v>417</v>
      </c>
      <c r="T6" s="576" t="s">
        <v>1245</v>
      </c>
      <c r="U6" s="239" t="s">
        <v>4</v>
      </c>
      <c r="V6" s="239" t="s">
        <v>11</v>
      </c>
      <c r="W6" s="240" t="s">
        <v>8</v>
      </c>
      <c r="Y6" s="238" t="s">
        <v>103</v>
      </c>
      <c r="Z6" s="695" t="s">
        <v>104</v>
      </c>
      <c r="AA6" s="401"/>
      <c r="AB6" s="252" t="s">
        <v>5</v>
      </c>
      <c r="AC6" s="262" t="s">
        <v>6</v>
      </c>
      <c r="AD6" s="137" t="s">
        <v>1</v>
      </c>
      <c r="AE6" s="135" t="s">
        <v>2</v>
      </c>
      <c r="AF6" s="138" t="s">
        <v>9</v>
      </c>
      <c r="AG6" s="139" t="s">
        <v>24</v>
      </c>
      <c r="AH6" s="140" t="s">
        <v>3</v>
      </c>
      <c r="AI6" s="141" t="s">
        <v>13</v>
      </c>
      <c r="AJ6" s="144" t="s">
        <v>14</v>
      </c>
      <c r="AK6" s="146" t="s">
        <v>16</v>
      </c>
      <c r="AL6" s="147" t="s">
        <v>43</v>
      </c>
      <c r="AM6" s="590" t="str">
        <f>T6</f>
        <v>BROWN
RAL 8003</v>
      </c>
      <c r="AN6" s="136" t="s">
        <v>101</v>
      </c>
      <c r="AO6" s="150" t="s">
        <v>167</v>
      </c>
      <c r="AP6" s="456">
        <f>SUM(AP9:AP15)</f>
        <v>0</v>
      </c>
      <c r="AQ6" s="150" t="s">
        <v>168</v>
      </c>
      <c r="AR6" s="456">
        <f>SUM(AR9:AR15)</f>
        <v>0</v>
      </c>
      <c r="AS6" s="150" t="s">
        <v>169</v>
      </c>
      <c r="AT6" s="131">
        <f>SUM(AT9:AT15)</f>
        <v>0</v>
      </c>
      <c r="AU6" s="298" t="s">
        <v>568</v>
      </c>
      <c r="AV6" s="298" t="s">
        <v>172</v>
      </c>
      <c r="AW6" s="298" t="s">
        <v>108</v>
      </c>
      <c r="AX6" s="298" t="s">
        <v>109</v>
      </c>
      <c r="AY6" s="298" t="s">
        <v>110</v>
      </c>
      <c r="AZ6" s="298" t="s">
        <v>111</v>
      </c>
      <c r="BA6" s="298" t="s">
        <v>112</v>
      </c>
      <c r="BB6" s="298" t="s">
        <v>113</v>
      </c>
      <c r="BC6" s="298" t="s">
        <v>569</v>
      </c>
      <c r="BD6" s="7"/>
      <c r="BE6" s="298" t="s">
        <v>566</v>
      </c>
      <c r="BF6" s="298" t="s">
        <v>567</v>
      </c>
      <c r="BG6" s="298" t="s">
        <v>1250</v>
      </c>
      <c r="BH6" s="7"/>
      <c r="BI6" s="298" t="s">
        <v>334</v>
      </c>
      <c r="BJ6" s="298" t="s">
        <v>571</v>
      </c>
      <c r="BK6" s="298" t="s">
        <v>572</v>
      </c>
      <c r="BL6" s="298" t="s">
        <v>160</v>
      </c>
      <c r="BM6" s="298" t="s">
        <v>335</v>
      </c>
      <c r="BN6" s="298" t="s">
        <v>159</v>
      </c>
      <c r="BO6" s="298" t="s">
        <v>573</v>
      </c>
      <c r="BP6" s="298" t="s">
        <v>338</v>
      </c>
      <c r="BQ6" s="298" t="s">
        <v>574</v>
      </c>
      <c r="BR6" s="298" t="s">
        <v>157</v>
      </c>
      <c r="BS6" s="298" t="s">
        <v>575</v>
      </c>
      <c r="BT6" s="298" t="s">
        <v>576</v>
      </c>
      <c r="BU6" s="299" t="s">
        <v>156</v>
      </c>
      <c r="BV6" s="299" t="s">
        <v>577</v>
      </c>
      <c r="BW6" s="299" t="s">
        <v>333</v>
      </c>
      <c r="BX6" s="299" t="s">
        <v>337</v>
      </c>
      <c r="BY6" s="299" t="s">
        <v>158</v>
      </c>
      <c r="BZ6" s="299" t="s">
        <v>339</v>
      </c>
      <c r="CA6" s="313" t="s">
        <v>336</v>
      </c>
      <c r="CB6" s="313" t="s">
        <v>340</v>
      </c>
      <c r="CC6" s="298" t="s">
        <v>569</v>
      </c>
      <c r="CF6" s="435"/>
      <c r="CG6" s="435"/>
      <c r="CI6"/>
      <c r="CJ6"/>
    </row>
    <row r="7" spans="1:88" s="81" customFormat="1" ht="32.5" hidden="1" customHeight="1" x14ac:dyDescent="0.2">
      <c r="B7" s="103"/>
      <c r="D7" s="67"/>
      <c r="E7" s="127"/>
      <c r="F7" s="67"/>
      <c r="G7" s="90"/>
      <c r="H7" s="90"/>
      <c r="I7" s="90"/>
      <c r="J7" s="90"/>
      <c r="K7" s="242" t="s">
        <v>188</v>
      </c>
      <c r="L7" s="242" t="s">
        <v>189</v>
      </c>
      <c r="M7" s="242" t="s">
        <v>190</v>
      </c>
      <c r="N7" s="242" t="s">
        <v>191</v>
      </c>
      <c r="O7" s="242" t="s">
        <v>192</v>
      </c>
      <c r="P7" s="242" t="s">
        <v>193</v>
      </c>
      <c r="Q7" s="242" t="s">
        <v>196</v>
      </c>
      <c r="R7" s="242" t="s">
        <v>330</v>
      </c>
      <c r="S7" s="242" t="s">
        <v>331</v>
      </c>
      <c r="T7" s="242" t="s">
        <v>332</v>
      </c>
      <c r="U7" s="107"/>
      <c r="V7" s="107"/>
      <c r="W7" s="62"/>
      <c r="Y7" s="108"/>
      <c r="Z7" s="108"/>
      <c r="AA7" s="108"/>
      <c r="AB7" s="253"/>
      <c r="AC7" s="263"/>
      <c r="AD7" s="104"/>
      <c r="AE7" s="67"/>
      <c r="AF7" s="90"/>
      <c r="AG7" s="90"/>
      <c r="AH7" s="90"/>
      <c r="AI7" s="90"/>
      <c r="AJ7" s="105"/>
      <c r="AK7" s="106"/>
      <c r="AL7" s="90"/>
      <c r="AM7" s="106"/>
      <c r="AN7" s="136"/>
      <c r="AO7" s="150"/>
      <c r="AP7" s="456"/>
      <c r="AQ7" s="150"/>
      <c r="AR7" s="456"/>
      <c r="AS7" s="150"/>
      <c r="AT7" s="396"/>
    </row>
    <row r="8" spans="1:88" s="81" customFormat="1" ht="40.75" customHeight="1" x14ac:dyDescent="0.2">
      <c r="A8" s="4"/>
      <c r="B8" s="75"/>
      <c r="C8" s="80"/>
      <c r="D8" s="440" t="s">
        <v>1246</v>
      </c>
      <c r="E8" s="128"/>
      <c r="F8" s="68"/>
      <c r="G8" s="90"/>
      <c r="H8" s="68"/>
      <c r="I8" s="80"/>
      <c r="J8" s="155"/>
      <c r="K8" s="91"/>
      <c r="L8" s="80"/>
      <c r="M8" s="80"/>
      <c r="N8" s="80"/>
      <c r="O8" s="80"/>
      <c r="P8" s="80"/>
      <c r="Q8" s="80"/>
      <c r="R8" s="80"/>
      <c r="S8" s="7"/>
      <c r="T8" s="80"/>
      <c r="U8" s="323"/>
      <c r="V8" s="92"/>
      <c r="W8" s="80"/>
      <c r="AB8" s="254"/>
      <c r="AC8" s="264"/>
      <c r="AD8" s="65"/>
      <c r="AE8" s="65"/>
      <c r="AF8" s="65"/>
      <c r="AG8" s="65"/>
      <c r="AH8" s="65"/>
      <c r="AI8" s="65"/>
      <c r="AJ8" s="65"/>
      <c r="AK8" s="65"/>
      <c r="AL8" s="65"/>
      <c r="AM8" s="65"/>
      <c r="AN8" s="219"/>
      <c r="AO8" s="223"/>
      <c r="AP8" s="457"/>
      <c r="AQ8" s="223"/>
      <c r="AR8" s="457"/>
      <c r="AS8" s="223"/>
      <c r="AT8" s="396"/>
    </row>
    <row r="9" spans="1:88" s="4" customFormat="1" ht="80" customHeight="1" x14ac:dyDescent="0.2">
      <c r="B9" s="156" t="s">
        <v>8</v>
      </c>
      <c r="C9" s="101"/>
      <c r="D9" s="586" t="s">
        <v>1252</v>
      </c>
      <c r="E9" s="577"/>
      <c r="F9" s="535" t="s">
        <v>108</v>
      </c>
      <c r="G9" s="536" t="s">
        <v>334</v>
      </c>
      <c r="H9" s="535">
        <v>6</v>
      </c>
      <c r="I9" s="535" t="s">
        <v>562</v>
      </c>
      <c r="J9" s="578">
        <v>79</v>
      </c>
      <c r="K9" s="537"/>
      <c r="L9" s="537"/>
      <c r="M9" s="537"/>
      <c r="N9" s="537"/>
      <c r="O9" s="537"/>
      <c r="P9" s="537"/>
      <c r="Q9" s="537"/>
      <c r="R9" s="537"/>
      <c r="S9" s="537"/>
      <c r="T9" s="537"/>
      <c r="U9" s="538">
        <f>SUM(K9:T9)*J9</f>
        <v>0</v>
      </c>
      <c r="V9" s="538" t="str">
        <f>IF(SUM(K9:T9)&gt;0,"Yes","No")</f>
        <v>No</v>
      </c>
      <c r="W9" s="539" t="str">
        <f t="shared" ref="W9:W15" si="3">IF(B9="New","Yes","No")</f>
        <v>Yes</v>
      </c>
      <c r="Y9" s="452">
        <v>1</v>
      </c>
      <c r="Z9" s="158">
        <f>Y9*SUM(K9:T9)</f>
        <v>0</v>
      </c>
      <c r="AA9" s="493"/>
      <c r="AB9" s="255">
        <v>0.42</v>
      </c>
      <c r="AC9" s="265">
        <f>SUM(K9:T9)*AB9</f>
        <v>0</v>
      </c>
      <c r="AD9" s="152">
        <f t="shared" ref="AD9:AD15" si="4">K9*H9</f>
        <v>0</v>
      </c>
      <c r="AE9" s="152">
        <f t="shared" ref="AE9:AE15" si="5">L9*H9</f>
        <v>0</v>
      </c>
      <c r="AF9" s="152">
        <f t="shared" ref="AF9:AF15" si="6">M9*H9</f>
        <v>0</v>
      </c>
      <c r="AG9" s="152">
        <f t="shared" ref="AG9:AG15" si="7">N9*H9</f>
        <v>0</v>
      </c>
      <c r="AH9" s="152">
        <f t="shared" ref="AH9:AH15" si="8">O9*H9</f>
        <v>0</v>
      </c>
      <c r="AI9" s="152">
        <f t="shared" ref="AI9:AI15" si="9">P9*H9</f>
        <v>0</v>
      </c>
      <c r="AJ9" s="152">
        <f t="shared" ref="AJ9:AJ15" si="10">Q9*H9</f>
        <v>0</v>
      </c>
      <c r="AK9" s="152">
        <f t="shared" ref="AK9:AK15" si="11">R9*H9</f>
        <v>0</v>
      </c>
      <c r="AL9" s="152">
        <f t="shared" ref="AL9:AL15" si="12">S9*H9</f>
        <v>0</v>
      </c>
      <c r="AM9" s="152">
        <f t="shared" ref="AM9:AM15" si="13">T9*H9</f>
        <v>0</v>
      </c>
      <c r="AN9" s="458">
        <f t="shared" ref="AN9:AN15" si="14">Y9</f>
        <v>1</v>
      </c>
      <c r="AO9" s="459">
        <v>12</v>
      </c>
      <c r="AP9" s="239">
        <f t="shared" ref="AP9:AP15" si="15">AO9*SUM(K9:T9)</f>
        <v>0</v>
      </c>
      <c r="AQ9" s="459"/>
      <c r="AR9" s="239">
        <f t="shared" ref="AR9:AR15" si="16">AQ9*SUM(K9:T9)</f>
        <v>0</v>
      </c>
      <c r="AS9" s="459"/>
      <c r="AT9" s="239">
        <f t="shared" ref="AT9:AT15" si="17">AS9*SUM(K9:T9)</f>
        <v>0</v>
      </c>
      <c r="AU9" s="54">
        <f t="shared" ref="AU9:AU15" si="18">IF(F9="XS",IF(SUM(K9:T9)&gt;0,SUM(K9:T9),0),0)*H9</f>
        <v>0</v>
      </c>
      <c r="AV9" s="54">
        <f t="shared" ref="AV9:AV15" si="19">IF(F9="S",IF(SUM(K9:T9)&gt;0,SUM(K9:T9),0),0)*H9</f>
        <v>0</v>
      </c>
      <c r="AW9" s="54">
        <f t="shared" ref="AW9:AW15" si="20">IF(F9="M",IF(SUM(K9:T9)&gt;0,SUM(K9:T9),0),0)*H9</f>
        <v>0</v>
      </c>
      <c r="AX9" s="54">
        <f t="shared" ref="AX9:AX15" si="21">IF(F9="L",IF(SUM(K9:T9)&gt;0,SUM(K9:T9),0),0)*H9</f>
        <v>0</v>
      </c>
      <c r="AY9" s="54">
        <f t="shared" ref="AY9:AY15" si="22">IF(F9="XL",IF(SUM(K9:T9)&gt;0,SUM(K9:T9),0),0)*H9</f>
        <v>0</v>
      </c>
      <c r="AZ9" s="54">
        <f t="shared" ref="AZ9:AZ15" si="23">IF(F9="2XL",IF(SUM(K9:T9)&gt;0,SUM(K9:T9),0),0)*H9</f>
        <v>0</v>
      </c>
      <c r="BA9" s="54">
        <f t="shared" ref="BA9:BA15" si="24">IF(F9="3XL",IF(SUM(K9:T9)&gt;0,SUM(K9:T9),0),0)*H9</f>
        <v>0</v>
      </c>
      <c r="BB9" s="54">
        <f t="shared" ref="BB9:BB15" si="25">IF(F9="4XL",IF(SUM(K9:T9)&gt;0,SUM(K9:T9),0),0)*H9</f>
        <v>0</v>
      </c>
      <c r="BC9" s="54">
        <f t="shared" ref="BC9:BC15" si="26">IF(F9="various",IF(SUM(K9:T9)&gt;0,SUM(K9:T9),0),0)*H9</f>
        <v>0</v>
      </c>
      <c r="BD9" s="54"/>
      <c r="BE9" s="121">
        <f>IF(E9="",IF(SUM(K9:T9)&gt;0,SUM(K9:T9),0),0)*H9</f>
        <v>0</v>
      </c>
      <c r="BF9" s="121">
        <f t="shared" ref="BF9:BF15" si="27">IF(E9="Dual tex.",IF(SUM(K9:T9)&gt;0,SUM(K9:T9),0),0)*H9</f>
        <v>0</v>
      </c>
      <c r="BG9" s="121">
        <f>IF(E9="No tex.",IF(SUM(K9:T9)&gt;0,SUM(K9:T9),0),0)*H9</f>
        <v>0</v>
      </c>
      <c r="BH9" s="121"/>
      <c r="BI9" s="54">
        <f t="shared" ref="BI9:BI15" si="28">IF(G9="sloper",IF(SUM(K9:T9)&gt;0,SUM(K9:T9),0),0)*H9</f>
        <v>0</v>
      </c>
      <c r="BJ9" s="54">
        <f t="shared" ref="BJ9:BJ15" si="29">IF(G9="footholds",IF(SUM(K9:T9)&gt;0,SUM(K9:T9),0),0)*H9</f>
        <v>0</v>
      </c>
      <c r="BK9" s="54">
        <f t="shared" ref="BK9:BK15" si="30">IF(G9="micros",IF(SUM(K9:T9)&gt;0,SUM(K9:T9),0),0)*H9</f>
        <v>0</v>
      </c>
      <c r="BL9" s="54">
        <f t="shared" ref="BL9:BL15" si="31">IF(G9="jug",IF(SUM(K9:T9)&gt;0,SUM(K9:T9),0),0)*H9</f>
        <v>0</v>
      </c>
      <c r="BM9" s="54">
        <f t="shared" ref="BM9:BM15" si="32">IF(G9="ledge",IF(SUM(K9:T9)&gt;0,SUM(K9:T9),0),0)*H9</f>
        <v>0</v>
      </c>
      <c r="BN9" s="54">
        <f t="shared" ref="BN9:BN15" si="33">IF(G9="edge",IF(SUM(K9:T9)&gt;0,SUM(K9:T9),0),0)*H9</f>
        <v>0</v>
      </c>
      <c r="BO9" s="54">
        <f t="shared" ref="BO9:BO15" si="34">IF(G9="crimp",IF(SUM(K9:T9)&gt;0,SUM(K9:T9),0),0)*H9</f>
        <v>0</v>
      </c>
      <c r="BP9" s="54">
        <f t="shared" ref="BP9:BP15" si="35">IF(G9="incut",IF(SUM(K9:T9)&gt;0,SUM(K9:T9),0),0)*H9</f>
        <v>0</v>
      </c>
      <c r="BQ9" s="54">
        <f t="shared" ref="BQ9:BQ15" si="36">IF(G9="dish",IF(SUM(K9:T9)&gt;0,SUM(K9:T9),0),0)*H9</f>
        <v>0</v>
      </c>
      <c r="BR9" s="54">
        <f t="shared" ref="BR9:BR15" si="37">IF(G9="pinch",IF(SUM(K9:T9)&gt;0,SUM(K9:T9),0),0)*H9</f>
        <v>0</v>
      </c>
      <c r="BS9" s="54">
        <f t="shared" ref="BS9:BS15" si="38">IF(G9="pocket",IF(SUM(K9:T9)&gt;0,SUM(K9:T9),0),0)*H9</f>
        <v>0</v>
      </c>
      <c r="BT9" s="54">
        <f t="shared" ref="BT9:BT15" si="39">IF(G9="insert",IF(SUM(K9:T9)&gt;0,SUM(K9:T9),0),0)*H9</f>
        <v>0</v>
      </c>
      <c r="BU9" s="54">
        <f t="shared" ref="BU9:BU15" si="40">IF(G9="feature",IF(SUM(K9:T9)&gt;0,SUM(K9:T9),0),0)*H9</f>
        <v>0</v>
      </c>
      <c r="BV9" s="54">
        <f t="shared" ref="BV9:BV15" si="41">IF(G9="scoop",IF(SUM(K9:T9)&gt;0,SUM(K9:T9),0),0)*H9</f>
        <v>0</v>
      </c>
      <c r="BW9" s="54">
        <f t="shared" ref="BW9:BW15" si="42">IF(G9="arete",IF(SUM(K9:T9)&gt;0,SUM(K9:T9),0),0)*H9</f>
        <v>0</v>
      </c>
      <c r="BX9" s="54">
        <f t="shared" ref="BX9:BX15" si="43">IF(G9="square",IF(SUM(K9:T9)&gt;0,SUM(K9:T9),0),0)*H9</f>
        <v>0</v>
      </c>
      <c r="BY9" s="54">
        <f t="shared" ref="BY9:BY15" si="44">IF(G9="positive",IF(SUM(K9:T9)&gt;0,SUM(K9:T9),0),0)*H9</f>
        <v>0</v>
      </c>
      <c r="BZ9" s="54">
        <f t="shared" ref="BZ9:BZ15" si="45">IF(G9="pyramid",IF(SUM(K9:T9)&gt;0,SUM(K9:T9),0),0)*H9</f>
        <v>0</v>
      </c>
      <c r="CA9" s="54">
        <f t="shared" ref="CA9:CA15" si="46">IF(G9="high profile",IF(SUM(K9:T9)&gt;0,SUM(K9:T9),0),0)*H9</f>
        <v>0</v>
      </c>
      <c r="CB9" s="54">
        <f t="shared" ref="CB9:CB15" si="47">IF(G9="rectangle",IF(SUM(K9:T9)&gt;0,SUM(K9:T9),0),0)*H9</f>
        <v>0</v>
      </c>
      <c r="CC9" s="54">
        <f t="shared" ref="CC9:CC15" si="48">IF(G9="various",IF(SUM(K9:T9)&gt;0,SUM(K9:T9),0),0)*H9</f>
        <v>0</v>
      </c>
    </row>
    <row r="10" spans="1:88" s="4" customFormat="1" ht="80" customHeight="1" x14ac:dyDescent="0.2">
      <c r="B10" s="164" t="s">
        <v>8</v>
      </c>
      <c r="D10" s="587" t="s">
        <v>1253</v>
      </c>
      <c r="E10" s="579" t="s">
        <v>1251</v>
      </c>
      <c r="F10" s="564" t="s">
        <v>108</v>
      </c>
      <c r="G10" s="565" t="s">
        <v>334</v>
      </c>
      <c r="H10" s="564">
        <v>6</v>
      </c>
      <c r="I10" s="564" t="s">
        <v>562</v>
      </c>
      <c r="J10" s="580">
        <v>79</v>
      </c>
      <c r="K10" s="555"/>
      <c r="L10" s="552"/>
      <c r="M10" s="552"/>
      <c r="N10" s="552"/>
      <c r="O10" s="552"/>
      <c r="P10" s="552"/>
      <c r="Q10" s="552"/>
      <c r="R10" s="552"/>
      <c r="S10" s="552"/>
      <c r="T10" s="552"/>
      <c r="U10" s="556">
        <f t="shared" ref="U10:U14" si="49">SUM(K10:T10)*J10</f>
        <v>0</v>
      </c>
      <c r="V10" s="566" t="str">
        <f t="shared" ref="V10:V15" si="50">IF(SUM(K10:T10)&gt;0,"Yes","No")</f>
        <v>No</v>
      </c>
      <c r="W10" s="553" t="str">
        <f t="shared" si="3"/>
        <v>Yes</v>
      </c>
      <c r="X10" s="367"/>
      <c r="Y10" s="229">
        <v>1</v>
      </c>
      <c r="Z10" s="230">
        <f t="shared" ref="Z10:Z14" si="51">Y10*SUM(K10:T10)</f>
        <v>0</v>
      </c>
      <c r="AA10" s="69"/>
      <c r="AB10" s="256">
        <v>0.4</v>
      </c>
      <c r="AC10" s="265">
        <f t="shared" ref="AC10:AC14" si="52">SUM(K10:T10)*AB10</f>
        <v>0</v>
      </c>
      <c r="AD10" s="152">
        <f t="shared" si="4"/>
        <v>0</v>
      </c>
      <c r="AE10" s="152">
        <f t="shared" si="5"/>
        <v>0</v>
      </c>
      <c r="AF10" s="152">
        <f t="shared" si="6"/>
        <v>0</v>
      </c>
      <c r="AG10" s="152">
        <f t="shared" si="7"/>
        <v>0</v>
      </c>
      <c r="AH10" s="152">
        <f t="shared" si="8"/>
        <v>0</v>
      </c>
      <c r="AI10" s="152">
        <f t="shared" si="9"/>
        <v>0</v>
      </c>
      <c r="AJ10" s="152">
        <f t="shared" si="10"/>
        <v>0</v>
      </c>
      <c r="AK10" s="152">
        <f t="shared" si="11"/>
        <v>0</v>
      </c>
      <c r="AL10" s="152">
        <f t="shared" si="12"/>
        <v>0</v>
      </c>
      <c r="AM10" s="152">
        <f t="shared" si="13"/>
        <v>0</v>
      </c>
      <c r="AN10" s="458">
        <f t="shared" si="14"/>
        <v>1</v>
      </c>
      <c r="AO10" s="459">
        <v>12</v>
      </c>
      <c r="AP10" s="239">
        <f t="shared" si="15"/>
        <v>0</v>
      </c>
      <c r="AQ10" s="459"/>
      <c r="AR10" s="239">
        <f t="shared" si="16"/>
        <v>0</v>
      </c>
      <c r="AS10" s="459"/>
      <c r="AT10" s="239">
        <f t="shared" si="17"/>
        <v>0</v>
      </c>
      <c r="AU10" s="131">
        <f t="shared" si="18"/>
        <v>0</v>
      </c>
      <c r="AV10" s="131">
        <f t="shared" si="19"/>
        <v>0</v>
      </c>
      <c r="AW10" s="131">
        <f t="shared" si="20"/>
        <v>0</v>
      </c>
      <c r="AX10" s="131">
        <f t="shared" si="21"/>
        <v>0</v>
      </c>
      <c r="AY10" s="131">
        <f t="shared" si="22"/>
        <v>0</v>
      </c>
      <c r="AZ10" s="131">
        <f t="shared" si="23"/>
        <v>0</v>
      </c>
      <c r="BA10" s="131">
        <f t="shared" si="24"/>
        <v>0</v>
      </c>
      <c r="BB10" s="131">
        <f t="shared" si="25"/>
        <v>0</v>
      </c>
      <c r="BC10" s="131">
        <f t="shared" si="26"/>
        <v>0</v>
      </c>
      <c r="BD10" s="131"/>
      <c r="BE10" s="121">
        <f t="shared" ref="BE10:BE15" si="53">IF(E10="",IF(SUM(K10:T10)&gt;0,SUM(K10:T10),0),0)*H10</f>
        <v>0</v>
      </c>
      <c r="BF10" s="396">
        <f t="shared" si="27"/>
        <v>0</v>
      </c>
      <c r="BG10" s="121">
        <f t="shared" ref="BG10:BG15" si="54">IF(E10="No tex.",IF(SUM(K10:T10)&gt;0,SUM(K10:T10),0),0)*H10</f>
        <v>0</v>
      </c>
      <c r="BH10" s="396"/>
      <c r="BI10" s="131">
        <f t="shared" si="28"/>
        <v>0</v>
      </c>
      <c r="BJ10" s="131">
        <f t="shared" si="29"/>
        <v>0</v>
      </c>
      <c r="BK10" s="131">
        <f t="shared" si="30"/>
        <v>0</v>
      </c>
      <c r="BL10" s="131">
        <f t="shared" si="31"/>
        <v>0</v>
      </c>
      <c r="BM10" s="131">
        <f t="shared" si="32"/>
        <v>0</v>
      </c>
      <c r="BN10" s="131">
        <f t="shared" si="33"/>
        <v>0</v>
      </c>
      <c r="BO10" s="131">
        <f t="shared" si="34"/>
        <v>0</v>
      </c>
      <c r="BP10" s="131">
        <f t="shared" si="35"/>
        <v>0</v>
      </c>
      <c r="BQ10" s="131">
        <f t="shared" si="36"/>
        <v>0</v>
      </c>
      <c r="BR10" s="131">
        <f t="shared" si="37"/>
        <v>0</v>
      </c>
      <c r="BS10" s="131">
        <f t="shared" si="38"/>
        <v>0</v>
      </c>
      <c r="BT10" s="131">
        <f t="shared" si="39"/>
        <v>0</v>
      </c>
      <c r="BU10" s="131">
        <f t="shared" si="40"/>
        <v>0</v>
      </c>
      <c r="BV10" s="131">
        <f t="shared" si="41"/>
        <v>0</v>
      </c>
      <c r="BW10" s="131">
        <f t="shared" si="42"/>
        <v>0</v>
      </c>
      <c r="BX10" s="131">
        <f t="shared" si="43"/>
        <v>0</v>
      </c>
      <c r="BY10" s="131">
        <f t="shared" si="44"/>
        <v>0</v>
      </c>
      <c r="BZ10" s="131">
        <f t="shared" si="45"/>
        <v>0</v>
      </c>
      <c r="CA10" s="131">
        <f t="shared" si="46"/>
        <v>0</v>
      </c>
      <c r="CB10" s="131">
        <f t="shared" si="47"/>
        <v>0</v>
      </c>
      <c r="CC10" s="131">
        <f t="shared" si="48"/>
        <v>0</v>
      </c>
      <c r="CD10" s="292"/>
    </row>
    <row r="11" spans="1:88" s="81" customFormat="1" ht="80" customHeight="1" x14ac:dyDescent="0.2">
      <c r="A11" s="4"/>
      <c r="B11" s="164" t="s">
        <v>8</v>
      </c>
      <c r="C11" s="4"/>
      <c r="D11" s="588" t="s">
        <v>1254</v>
      </c>
      <c r="E11" s="454"/>
      <c r="F11" s="63" t="s">
        <v>108</v>
      </c>
      <c r="G11" s="178" t="s">
        <v>334</v>
      </c>
      <c r="H11" s="63">
        <v>6</v>
      </c>
      <c r="I11" s="63" t="s">
        <v>562</v>
      </c>
      <c r="J11" s="333">
        <v>79</v>
      </c>
      <c r="K11" s="85"/>
      <c r="L11" s="84"/>
      <c r="M11" s="85"/>
      <c r="N11" s="85"/>
      <c r="O11" s="85"/>
      <c r="P11" s="85"/>
      <c r="Q11" s="85"/>
      <c r="R11" s="85"/>
      <c r="S11" s="85"/>
      <c r="T11" s="85"/>
      <c r="U11" s="82">
        <f t="shared" si="49"/>
        <v>0</v>
      </c>
      <c r="V11" s="82" t="str">
        <f t="shared" si="50"/>
        <v>No</v>
      </c>
      <c r="W11" s="188" t="str">
        <f t="shared" si="3"/>
        <v>Yes</v>
      </c>
      <c r="Y11" s="229">
        <v>1</v>
      </c>
      <c r="Z11" s="230">
        <f t="shared" si="51"/>
        <v>0</v>
      </c>
      <c r="AA11" s="69"/>
      <c r="AB11" s="256">
        <v>0.36</v>
      </c>
      <c r="AC11" s="265">
        <f t="shared" si="52"/>
        <v>0</v>
      </c>
      <c r="AD11" s="152">
        <f t="shared" si="4"/>
        <v>0</v>
      </c>
      <c r="AE11" s="152">
        <f t="shared" si="5"/>
        <v>0</v>
      </c>
      <c r="AF11" s="152">
        <f t="shared" si="6"/>
        <v>0</v>
      </c>
      <c r="AG11" s="152">
        <f t="shared" si="7"/>
        <v>0</v>
      </c>
      <c r="AH11" s="152">
        <f t="shared" si="8"/>
        <v>0</v>
      </c>
      <c r="AI11" s="152">
        <f t="shared" si="9"/>
        <v>0</v>
      </c>
      <c r="AJ11" s="152">
        <f t="shared" si="10"/>
        <v>0</v>
      </c>
      <c r="AK11" s="152">
        <f t="shared" si="11"/>
        <v>0</v>
      </c>
      <c r="AL11" s="152">
        <f t="shared" si="12"/>
        <v>0</v>
      </c>
      <c r="AM11" s="152">
        <f t="shared" si="13"/>
        <v>0</v>
      </c>
      <c r="AN11" s="458">
        <f t="shared" si="14"/>
        <v>1</v>
      </c>
      <c r="AO11" s="459">
        <v>12</v>
      </c>
      <c r="AP11" s="239">
        <f t="shared" si="15"/>
        <v>0</v>
      </c>
      <c r="AQ11" s="459"/>
      <c r="AR11" s="239">
        <f t="shared" si="16"/>
        <v>0</v>
      </c>
      <c r="AS11" s="459"/>
      <c r="AT11" s="239">
        <f t="shared" si="17"/>
        <v>0</v>
      </c>
      <c r="AU11" s="131">
        <f t="shared" si="18"/>
        <v>0</v>
      </c>
      <c r="AV11" s="131">
        <f t="shared" si="19"/>
        <v>0</v>
      </c>
      <c r="AW11" s="131">
        <f t="shared" si="20"/>
        <v>0</v>
      </c>
      <c r="AX11" s="131">
        <f t="shared" si="21"/>
        <v>0</v>
      </c>
      <c r="AY11" s="131">
        <f t="shared" si="22"/>
        <v>0</v>
      </c>
      <c r="AZ11" s="131">
        <f t="shared" si="23"/>
        <v>0</v>
      </c>
      <c r="BA11" s="131">
        <f t="shared" si="24"/>
        <v>0</v>
      </c>
      <c r="BB11" s="131">
        <f t="shared" si="25"/>
        <v>0</v>
      </c>
      <c r="BC11" s="131">
        <f t="shared" si="26"/>
        <v>0</v>
      </c>
      <c r="BD11" s="396"/>
      <c r="BE11" s="121">
        <f t="shared" si="53"/>
        <v>0</v>
      </c>
      <c r="BF11" s="396">
        <f t="shared" si="27"/>
        <v>0</v>
      </c>
      <c r="BG11" s="121">
        <f t="shared" si="54"/>
        <v>0</v>
      </c>
      <c r="BH11" s="396"/>
      <c r="BI11" s="131">
        <f t="shared" si="28"/>
        <v>0</v>
      </c>
      <c r="BJ11" s="131">
        <f t="shared" si="29"/>
        <v>0</v>
      </c>
      <c r="BK11" s="131">
        <f t="shared" si="30"/>
        <v>0</v>
      </c>
      <c r="BL11" s="131">
        <f t="shared" si="31"/>
        <v>0</v>
      </c>
      <c r="BM11" s="131">
        <f t="shared" si="32"/>
        <v>0</v>
      </c>
      <c r="BN11" s="131">
        <f t="shared" si="33"/>
        <v>0</v>
      </c>
      <c r="BO11" s="131">
        <f t="shared" si="34"/>
        <v>0</v>
      </c>
      <c r="BP11" s="131">
        <f t="shared" si="35"/>
        <v>0</v>
      </c>
      <c r="BQ11" s="131">
        <f t="shared" si="36"/>
        <v>0</v>
      </c>
      <c r="BR11" s="131">
        <f t="shared" si="37"/>
        <v>0</v>
      </c>
      <c r="BS11" s="131">
        <f t="shared" si="38"/>
        <v>0</v>
      </c>
      <c r="BT11" s="131">
        <f t="shared" si="39"/>
        <v>0</v>
      </c>
      <c r="BU11" s="131">
        <f t="shared" si="40"/>
        <v>0</v>
      </c>
      <c r="BV11" s="131">
        <f t="shared" si="41"/>
        <v>0</v>
      </c>
      <c r="BW11" s="131">
        <f t="shared" si="42"/>
        <v>0</v>
      </c>
      <c r="BX11" s="131">
        <f t="shared" si="43"/>
        <v>0</v>
      </c>
      <c r="BY11" s="131">
        <f t="shared" si="44"/>
        <v>0</v>
      </c>
      <c r="BZ11" s="131">
        <f t="shared" si="45"/>
        <v>0</v>
      </c>
      <c r="CA11" s="131">
        <f t="shared" si="46"/>
        <v>0</v>
      </c>
      <c r="CB11" s="131">
        <f t="shared" si="47"/>
        <v>0</v>
      </c>
      <c r="CC11" s="131">
        <f t="shared" si="48"/>
        <v>0</v>
      </c>
    </row>
    <row r="12" spans="1:88" s="4" customFormat="1" ht="80" customHeight="1" x14ac:dyDescent="0.2">
      <c r="B12" s="164" t="s">
        <v>8</v>
      </c>
      <c r="D12" s="588" t="s">
        <v>1255</v>
      </c>
      <c r="E12" s="581" t="s">
        <v>1251</v>
      </c>
      <c r="F12" s="63" t="s">
        <v>108</v>
      </c>
      <c r="G12" s="178" t="s">
        <v>334</v>
      </c>
      <c r="H12" s="63">
        <v>6</v>
      </c>
      <c r="I12" s="63" t="s">
        <v>562</v>
      </c>
      <c r="J12" s="333">
        <v>79</v>
      </c>
      <c r="K12" s="85"/>
      <c r="L12" s="85"/>
      <c r="M12" s="85"/>
      <c r="N12" s="85"/>
      <c r="O12" s="85"/>
      <c r="P12" s="85"/>
      <c r="Q12" s="85"/>
      <c r="R12" s="85"/>
      <c r="S12" s="85"/>
      <c r="T12" s="85"/>
      <c r="U12" s="82">
        <f t="shared" si="49"/>
        <v>0</v>
      </c>
      <c r="V12" s="82" t="str">
        <f t="shared" si="50"/>
        <v>No</v>
      </c>
      <c r="W12" s="188" t="str">
        <f t="shared" si="3"/>
        <v>Yes</v>
      </c>
      <c r="Y12" s="229">
        <v>1</v>
      </c>
      <c r="Z12" s="230">
        <f t="shared" si="51"/>
        <v>0</v>
      </c>
      <c r="AA12" s="69"/>
      <c r="AB12" s="256">
        <v>0.35</v>
      </c>
      <c r="AC12" s="265">
        <f t="shared" si="52"/>
        <v>0</v>
      </c>
      <c r="AD12" s="152">
        <f t="shared" si="4"/>
        <v>0</v>
      </c>
      <c r="AE12" s="152">
        <f t="shared" si="5"/>
        <v>0</v>
      </c>
      <c r="AF12" s="152">
        <f t="shared" si="6"/>
        <v>0</v>
      </c>
      <c r="AG12" s="152">
        <f t="shared" si="7"/>
        <v>0</v>
      </c>
      <c r="AH12" s="152">
        <f t="shared" si="8"/>
        <v>0</v>
      </c>
      <c r="AI12" s="152">
        <f t="shared" si="9"/>
        <v>0</v>
      </c>
      <c r="AJ12" s="152">
        <f t="shared" si="10"/>
        <v>0</v>
      </c>
      <c r="AK12" s="152">
        <f t="shared" si="11"/>
        <v>0</v>
      </c>
      <c r="AL12" s="152">
        <f t="shared" si="12"/>
        <v>0</v>
      </c>
      <c r="AM12" s="152">
        <f t="shared" si="13"/>
        <v>0</v>
      </c>
      <c r="AN12" s="458">
        <f t="shared" si="14"/>
        <v>1</v>
      </c>
      <c r="AO12" s="459">
        <v>12</v>
      </c>
      <c r="AP12" s="239">
        <f t="shared" si="15"/>
        <v>0</v>
      </c>
      <c r="AQ12" s="459"/>
      <c r="AR12" s="239">
        <f t="shared" si="16"/>
        <v>0</v>
      </c>
      <c r="AS12" s="459"/>
      <c r="AT12" s="239">
        <f t="shared" si="17"/>
        <v>0</v>
      </c>
      <c r="AU12" s="131">
        <f t="shared" si="18"/>
        <v>0</v>
      </c>
      <c r="AV12" s="131">
        <f t="shared" si="19"/>
        <v>0</v>
      </c>
      <c r="AW12" s="131">
        <f t="shared" si="20"/>
        <v>0</v>
      </c>
      <c r="AX12" s="131">
        <f t="shared" si="21"/>
        <v>0</v>
      </c>
      <c r="AY12" s="131">
        <f t="shared" si="22"/>
        <v>0</v>
      </c>
      <c r="AZ12" s="131">
        <f t="shared" si="23"/>
        <v>0</v>
      </c>
      <c r="BA12" s="131">
        <f t="shared" si="24"/>
        <v>0</v>
      </c>
      <c r="BB12" s="131">
        <f t="shared" si="25"/>
        <v>0</v>
      </c>
      <c r="BC12" s="131">
        <f t="shared" si="26"/>
        <v>0</v>
      </c>
      <c r="BD12" s="131"/>
      <c r="BE12" s="121">
        <f t="shared" si="53"/>
        <v>0</v>
      </c>
      <c r="BF12" s="396">
        <f t="shared" si="27"/>
        <v>0</v>
      </c>
      <c r="BG12" s="121">
        <f t="shared" si="54"/>
        <v>0</v>
      </c>
      <c r="BH12" s="131"/>
      <c r="BI12" s="131">
        <f t="shared" si="28"/>
        <v>0</v>
      </c>
      <c r="BJ12" s="131">
        <f t="shared" si="29"/>
        <v>0</v>
      </c>
      <c r="BK12" s="131">
        <f t="shared" si="30"/>
        <v>0</v>
      </c>
      <c r="BL12" s="131">
        <f t="shared" si="31"/>
        <v>0</v>
      </c>
      <c r="BM12" s="131">
        <f t="shared" si="32"/>
        <v>0</v>
      </c>
      <c r="BN12" s="131">
        <f t="shared" si="33"/>
        <v>0</v>
      </c>
      <c r="BO12" s="131">
        <f t="shared" si="34"/>
        <v>0</v>
      </c>
      <c r="BP12" s="131">
        <f t="shared" si="35"/>
        <v>0</v>
      </c>
      <c r="BQ12" s="131">
        <f t="shared" si="36"/>
        <v>0</v>
      </c>
      <c r="BR12" s="131">
        <f t="shared" si="37"/>
        <v>0</v>
      </c>
      <c r="BS12" s="131">
        <f t="shared" si="38"/>
        <v>0</v>
      </c>
      <c r="BT12" s="131">
        <f t="shared" si="39"/>
        <v>0</v>
      </c>
      <c r="BU12" s="131">
        <f t="shared" si="40"/>
        <v>0</v>
      </c>
      <c r="BV12" s="131">
        <f t="shared" si="41"/>
        <v>0</v>
      </c>
      <c r="BW12" s="131">
        <f t="shared" si="42"/>
        <v>0</v>
      </c>
      <c r="BX12" s="131">
        <f t="shared" si="43"/>
        <v>0</v>
      </c>
      <c r="BY12" s="131">
        <f t="shared" si="44"/>
        <v>0</v>
      </c>
      <c r="BZ12" s="131">
        <f t="shared" si="45"/>
        <v>0</v>
      </c>
      <c r="CA12" s="131">
        <f t="shared" si="46"/>
        <v>0</v>
      </c>
      <c r="CB12" s="131">
        <f t="shared" si="47"/>
        <v>0</v>
      </c>
      <c r="CC12" s="131">
        <f t="shared" si="48"/>
        <v>0</v>
      </c>
    </row>
    <row r="13" spans="1:88" s="4" customFormat="1" ht="80" customHeight="1" x14ac:dyDescent="0.2">
      <c r="B13" s="164" t="s">
        <v>8</v>
      </c>
      <c r="D13" s="587" t="s">
        <v>1248</v>
      </c>
      <c r="E13" s="582"/>
      <c r="F13" s="564" t="s">
        <v>568</v>
      </c>
      <c r="G13" s="565" t="s">
        <v>571</v>
      </c>
      <c r="H13" s="564">
        <v>20</v>
      </c>
      <c r="I13" s="564" t="s">
        <v>562</v>
      </c>
      <c r="J13" s="580">
        <v>94</v>
      </c>
      <c r="K13" s="552"/>
      <c r="L13" s="552"/>
      <c r="M13" s="552"/>
      <c r="N13" s="552"/>
      <c r="O13" s="552"/>
      <c r="P13" s="552"/>
      <c r="Q13" s="552"/>
      <c r="R13" s="552"/>
      <c r="S13" s="552"/>
      <c r="T13" s="552"/>
      <c r="U13" s="566">
        <f t="shared" si="49"/>
        <v>0</v>
      </c>
      <c r="V13" s="566" t="str">
        <f t="shared" si="50"/>
        <v>No</v>
      </c>
      <c r="W13" s="553" t="str">
        <f t="shared" si="3"/>
        <v>Yes</v>
      </c>
      <c r="Y13" s="229">
        <v>1</v>
      </c>
      <c r="Z13" s="230">
        <f t="shared" si="51"/>
        <v>0</v>
      </c>
      <c r="AA13" s="69"/>
      <c r="AB13" s="256">
        <v>0.34</v>
      </c>
      <c r="AC13" s="265">
        <f t="shared" si="52"/>
        <v>0</v>
      </c>
      <c r="AD13" s="152">
        <f t="shared" si="4"/>
        <v>0</v>
      </c>
      <c r="AE13" s="152">
        <f t="shared" si="5"/>
        <v>0</v>
      </c>
      <c r="AF13" s="152">
        <f t="shared" si="6"/>
        <v>0</v>
      </c>
      <c r="AG13" s="152">
        <f t="shared" si="7"/>
        <v>0</v>
      </c>
      <c r="AH13" s="152">
        <f t="shared" si="8"/>
        <v>0</v>
      </c>
      <c r="AI13" s="152">
        <f t="shared" si="9"/>
        <v>0</v>
      </c>
      <c r="AJ13" s="152">
        <f t="shared" si="10"/>
        <v>0</v>
      </c>
      <c r="AK13" s="152">
        <f t="shared" si="11"/>
        <v>0</v>
      </c>
      <c r="AL13" s="152">
        <f t="shared" si="12"/>
        <v>0</v>
      </c>
      <c r="AM13" s="152">
        <f t="shared" si="13"/>
        <v>0</v>
      </c>
      <c r="AN13" s="458">
        <f t="shared" si="14"/>
        <v>1</v>
      </c>
      <c r="AO13" s="459">
        <v>40</v>
      </c>
      <c r="AP13" s="239">
        <f t="shared" si="15"/>
        <v>0</v>
      </c>
      <c r="AQ13" s="459"/>
      <c r="AR13" s="239">
        <f t="shared" si="16"/>
        <v>0</v>
      </c>
      <c r="AS13" s="459"/>
      <c r="AT13" s="239">
        <f t="shared" si="17"/>
        <v>0</v>
      </c>
      <c r="AU13" s="131">
        <f t="shared" si="18"/>
        <v>0</v>
      </c>
      <c r="AV13" s="131">
        <f t="shared" si="19"/>
        <v>0</v>
      </c>
      <c r="AW13" s="131">
        <f t="shared" si="20"/>
        <v>0</v>
      </c>
      <c r="AX13" s="131">
        <f t="shared" si="21"/>
        <v>0</v>
      </c>
      <c r="AY13" s="131">
        <f t="shared" si="22"/>
        <v>0</v>
      </c>
      <c r="AZ13" s="131">
        <f t="shared" si="23"/>
        <v>0</v>
      </c>
      <c r="BA13" s="131">
        <f t="shared" si="24"/>
        <v>0</v>
      </c>
      <c r="BB13" s="131">
        <f t="shared" si="25"/>
        <v>0</v>
      </c>
      <c r="BC13" s="131">
        <f t="shared" si="26"/>
        <v>0</v>
      </c>
      <c r="BD13" s="131"/>
      <c r="BE13" s="121">
        <f t="shared" si="53"/>
        <v>0</v>
      </c>
      <c r="BF13" s="396">
        <f t="shared" si="27"/>
        <v>0</v>
      </c>
      <c r="BG13" s="121">
        <f t="shared" si="54"/>
        <v>0</v>
      </c>
      <c r="BH13" s="131"/>
      <c r="BI13" s="131">
        <f t="shared" si="28"/>
        <v>0</v>
      </c>
      <c r="BJ13" s="131">
        <f t="shared" si="29"/>
        <v>0</v>
      </c>
      <c r="BK13" s="131">
        <f t="shared" si="30"/>
        <v>0</v>
      </c>
      <c r="BL13" s="131">
        <f t="shared" si="31"/>
        <v>0</v>
      </c>
      <c r="BM13" s="131">
        <f t="shared" si="32"/>
        <v>0</v>
      </c>
      <c r="BN13" s="131">
        <f t="shared" si="33"/>
        <v>0</v>
      </c>
      <c r="BO13" s="131">
        <f t="shared" si="34"/>
        <v>0</v>
      </c>
      <c r="BP13" s="131">
        <f t="shared" si="35"/>
        <v>0</v>
      </c>
      <c r="BQ13" s="131">
        <f t="shared" si="36"/>
        <v>0</v>
      </c>
      <c r="BR13" s="131">
        <f t="shared" si="37"/>
        <v>0</v>
      </c>
      <c r="BS13" s="131">
        <f t="shared" si="38"/>
        <v>0</v>
      </c>
      <c r="BT13" s="131">
        <f t="shared" si="39"/>
        <v>0</v>
      </c>
      <c r="BU13" s="131">
        <f t="shared" si="40"/>
        <v>0</v>
      </c>
      <c r="BV13" s="131">
        <f t="shared" si="41"/>
        <v>0</v>
      </c>
      <c r="BW13" s="131">
        <f t="shared" si="42"/>
        <v>0</v>
      </c>
      <c r="BX13" s="131">
        <f t="shared" si="43"/>
        <v>0</v>
      </c>
      <c r="BY13" s="131">
        <f t="shared" si="44"/>
        <v>0</v>
      </c>
      <c r="BZ13" s="131">
        <f t="shared" si="45"/>
        <v>0</v>
      </c>
      <c r="CA13" s="131">
        <f t="shared" si="46"/>
        <v>0</v>
      </c>
      <c r="CB13" s="131">
        <f t="shared" si="47"/>
        <v>0</v>
      </c>
      <c r="CC13" s="131">
        <f t="shared" si="48"/>
        <v>0</v>
      </c>
    </row>
    <row r="14" spans="1:88" s="81" customFormat="1" ht="80" customHeight="1" x14ac:dyDescent="0.2">
      <c r="A14" s="4"/>
      <c r="B14" s="164" t="s">
        <v>8</v>
      </c>
      <c r="C14" s="4"/>
      <c r="D14" s="587" t="s">
        <v>1256</v>
      </c>
      <c r="E14" s="579" t="s">
        <v>1251</v>
      </c>
      <c r="F14" s="583" t="s">
        <v>568</v>
      </c>
      <c r="G14" s="583" t="s">
        <v>571</v>
      </c>
      <c r="H14" s="564">
        <v>20</v>
      </c>
      <c r="I14" s="564" t="s">
        <v>562</v>
      </c>
      <c r="J14" s="580">
        <v>94</v>
      </c>
      <c r="K14" s="552"/>
      <c r="L14" s="584"/>
      <c r="M14" s="552"/>
      <c r="N14" s="552"/>
      <c r="O14" s="552"/>
      <c r="P14" s="552"/>
      <c r="Q14" s="552"/>
      <c r="R14" s="552"/>
      <c r="S14" s="552"/>
      <c r="T14" s="552"/>
      <c r="U14" s="566">
        <f t="shared" si="49"/>
        <v>0</v>
      </c>
      <c r="V14" s="566" t="str">
        <f t="shared" si="50"/>
        <v>No</v>
      </c>
      <c r="W14" s="553" t="str">
        <f t="shared" si="3"/>
        <v>Yes</v>
      </c>
      <c r="Y14" s="229">
        <v>1</v>
      </c>
      <c r="Z14" s="230">
        <f t="shared" si="51"/>
        <v>0</v>
      </c>
      <c r="AA14" s="69"/>
      <c r="AB14" s="256">
        <v>0.34</v>
      </c>
      <c r="AC14" s="265">
        <f t="shared" si="52"/>
        <v>0</v>
      </c>
      <c r="AD14" s="152">
        <f t="shared" si="4"/>
        <v>0</v>
      </c>
      <c r="AE14" s="152">
        <f t="shared" si="5"/>
        <v>0</v>
      </c>
      <c r="AF14" s="152">
        <f t="shared" si="6"/>
        <v>0</v>
      </c>
      <c r="AG14" s="152">
        <f t="shared" si="7"/>
        <v>0</v>
      </c>
      <c r="AH14" s="152">
        <f t="shared" si="8"/>
        <v>0</v>
      </c>
      <c r="AI14" s="152">
        <f t="shared" si="9"/>
        <v>0</v>
      </c>
      <c r="AJ14" s="152">
        <f t="shared" si="10"/>
        <v>0</v>
      </c>
      <c r="AK14" s="152">
        <f t="shared" si="11"/>
        <v>0</v>
      </c>
      <c r="AL14" s="152">
        <f t="shared" si="12"/>
        <v>0</v>
      </c>
      <c r="AM14" s="152">
        <f t="shared" si="13"/>
        <v>0</v>
      </c>
      <c r="AN14" s="458">
        <f t="shared" si="14"/>
        <v>1</v>
      </c>
      <c r="AO14" s="459">
        <v>40</v>
      </c>
      <c r="AP14" s="239">
        <f t="shared" si="15"/>
        <v>0</v>
      </c>
      <c r="AQ14" s="459"/>
      <c r="AR14" s="239">
        <f t="shared" si="16"/>
        <v>0</v>
      </c>
      <c r="AS14" s="459"/>
      <c r="AT14" s="239">
        <f t="shared" si="17"/>
        <v>0</v>
      </c>
      <c r="AU14" s="131">
        <f t="shared" si="18"/>
        <v>0</v>
      </c>
      <c r="AV14" s="131">
        <f t="shared" si="19"/>
        <v>0</v>
      </c>
      <c r="AW14" s="131">
        <f t="shared" si="20"/>
        <v>0</v>
      </c>
      <c r="AX14" s="131">
        <f t="shared" si="21"/>
        <v>0</v>
      </c>
      <c r="AY14" s="131">
        <f t="shared" si="22"/>
        <v>0</v>
      </c>
      <c r="AZ14" s="131">
        <f t="shared" si="23"/>
        <v>0</v>
      </c>
      <c r="BA14" s="131">
        <f t="shared" si="24"/>
        <v>0</v>
      </c>
      <c r="BB14" s="131">
        <f t="shared" si="25"/>
        <v>0</v>
      </c>
      <c r="BC14" s="131">
        <f t="shared" si="26"/>
        <v>0</v>
      </c>
      <c r="BD14" s="396"/>
      <c r="BE14" s="121">
        <f t="shared" si="53"/>
        <v>0</v>
      </c>
      <c r="BF14" s="396">
        <f t="shared" si="27"/>
        <v>0</v>
      </c>
      <c r="BG14" s="121">
        <f t="shared" si="54"/>
        <v>0</v>
      </c>
      <c r="BH14" s="396"/>
      <c r="BI14" s="131">
        <f t="shared" si="28"/>
        <v>0</v>
      </c>
      <c r="BJ14" s="131">
        <f t="shared" si="29"/>
        <v>0</v>
      </c>
      <c r="BK14" s="131">
        <f t="shared" si="30"/>
        <v>0</v>
      </c>
      <c r="BL14" s="131">
        <f t="shared" si="31"/>
        <v>0</v>
      </c>
      <c r="BM14" s="131">
        <f t="shared" si="32"/>
        <v>0</v>
      </c>
      <c r="BN14" s="131">
        <f t="shared" si="33"/>
        <v>0</v>
      </c>
      <c r="BO14" s="131">
        <f t="shared" si="34"/>
        <v>0</v>
      </c>
      <c r="BP14" s="131">
        <f t="shared" si="35"/>
        <v>0</v>
      </c>
      <c r="BQ14" s="131">
        <f t="shared" si="36"/>
        <v>0</v>
      </c>
      <c r="BR14" s="131">
        <f t="shared" si="37"/>
        <v>0</v>
      </c>
      <c r="BS14" s="131">
        <f t="shared" si="38"/>
        <v>0</v>
      </c>
      <c r="BT14" s="131">
        <f t="shared" si="39"/>
        <v>0</v>
      </c>
      <c r="BU14" s="131">
        <f t="shared" si="40"/>
        <v>0</v>
      </c>
      <c r="BV14" s="131">
        <f t="shared" si="41"/>
        <v>0</v>
      </c>
      <c r="BW14" s="131">
        <f t="shared" si="42"/>
        <v>0</v>
      </c>
      <c r="BX14" s="131">
        <f t="shared" si="43"/>
        <v>0</v>
      </c>
      <c r="BY14" s="131">
        <f t="shared" si="44"/>
        <v>0</v>
      </c>
      <c r="BZ14" s="131">
        <f t="shared" si="45"/>
        <v>0</v>
      </c>
      <c r="CA14" s="131">
        <f t="shared" si="46"/>
        <v>0</v>
      </c>
      <c r="CB14" s="131">
        <f t="shared" si="47"/>
        <v>0</v>
      </c>
      <c r="CC14" s="131">
        <f t="shared" si="48"/>
        <v>0</v>
      </c>
    </row>
    <row r="15" spans="1:88" s="81" customFormat="1" ht="80" customHeight="1" x14ac:dyDescent="0.2">
      <c r="A15" s="4"/>
      <c r="B15" s="167" t="s">
        <v>8</v>
      </c>
      <c r="C15" s="54"/>
      <c r="D15" s="589" t="s">
        <v>1249</v>
      </c>
      <c r="E15" s="591"/>
      <c r="F15" s="182" t="s">
        <v>568</v>
      </c>
      <c r="G15" s="182" t="s">
        <v>571</v>
      </c>
      <c r="H15" s="122">
        <v>20</v>
      </c>
      <c r="I15" s="122" t="s">
        <v>562</v>
      </c>
      <c r="J15" s="335">
        <v>89</v>
      </c>
      <c r="K15" s="185"/>
      <c r="L15" s="184"/>
      <c r="M15" s="185"/>
      <c r="N15" s="185"/>
      <c r="O15" s="185"/>
      <c r="P15" s="185"/>
      <c r="Q15" s="185"/>
      <c r="R15" s="185"/>
      <c r="S15" s="185"/>
      <c r="T15" s="185"/>
      <c r="U15" s="190">
        <f>SUM(K15:T15)*J15</f>
        <v>0</v>
      </c>
      <c r="V15" s="190" t="str">
        <f t="shared" si="50"/>
        <v>No</v>
      </c>
      <c r="W15" s="191" t="str">
        <f t="shared" si="3"/>
        <v>Yes</v>
      </c>
      <c r="Y15" s="231">
        <v>1</v>
      </c>
      <c r="Z15" s="232">
        <f>Y15*SUM(K15:T15)</f>
        <v>0</v>
      </c>
      <c r="AA15" s="69"/>
      <c r="AB15" s="256">
        <v>0.2</v>
      </c>
      <c r="AC15" s="265">
        <f>SUM(K15:T15)*AB15</f>
        <v>0</v>
      </c>
      <c r="AD15" s="152">
        <f t="shared" si="4"/>
        <v>0</v>
      </c>
      <c r="AE15" s="152">
        <f t="shared" si="5"/>
        <v>0</v>
      </c>
      <c r="AF15" s="152">
        <f t="shared" si="6"/>
        <v>0</v>
      </c>
      <c r="AG15" s="152">
        <f t="shared" si="7"/>
        <v>0</v>
      </c>
      <c r="AH15" s="152">
        <f t="shared" si="8"/>
        <v>0</v>
      </c>
      <c r="AI15" s="152">
        <f t="shared" si="9"/>
        <v>0</v>
      </c>
      <c r="AJ15" s="152">
        <f t="shared" si="10"/>
        <v>0</v>
      </c>
      <c r="AK15" s="152">
        <f t="shared" si="11"/>
        <v>0</v>
      </c>
      <c r="AL15" s="152">
        <f t="shared" si="12"/>
        <v>0</v>
      </c>
      <c r="AM15" s="152">
        <f t="shared" si="13"/>
        <v>0</v>
      </c>
      <c r="AN15" s="458">
        <f t="shared" si="14"/>
        <v>1</v>
      </c>
      <c r="AO15" s="459">
        <v>40</v>
      </c>
      <c r="AP15" s="239">
        <f t="shared" si="15"/>
        <v>0</v>
      </c>
      <c r="AQ15" s="459"/>
      <c r="AR15" s="239">
        <f t="shared" si="16"/>
        <v>0</v>
      </c>
      <c r="AS15" s="459"/>
      <c r="AT15" s="239">
        <f t="shared" si="17"/>
        <v>0</v>
      </c>
      <c r="AU15" s="131">
        <f t="shared" si="18"/>
        <v>0</v>
      </c>
      <c r="AV15" s="131">
        <f t="shared" si="19"/>
        <v>0</v>
      </c>
      <c r="AW15" s="131">
        <f t="shared" si="20"/>
        <v>0</v>
      </c>
      <c r="AX15" s="131">
        <f t="shared" si="21"/>
        <v>0</v>
      </c>
      <c r="AY15" s="131">
        <f t="shared" si="22"/>
        <v>0</v>
      </c>
      <c r="AZ15" s="131">
        <f t="shared" si="23"/>
        <v>0</v>
      </c>
      <c r="BA15" s="131">
        <f t="shared" si="24"/>
        <v>0</v>
      </c>
      <c r="BB15" s="131">
        <f t="shared" si="25"/>
        <v>0</v>
      </c>
      <c r="BC15" s="131">
        <f t="shared" si="26"/>
        <v>0</v>
      </c>
      <c r="BD15" s="396"/>
      <c r="BE15" s="121">
        <f t="shared" si="53"/>
        <v>0</v>
      </c>
      <c r="BF15" s="396">
        <f t="shared" si="27"/>
        <v>0</v>
      </c>
      <c r="BG15" s="121">
        <f t="shared" si="54"/>
        <v>0</v>
      </c>
      <c r="BH15" s="396"/>
      <c r="BI15" s="131">
        <f t="shared" si="28"/>
        <v>0</v>
      </c>
      <c r="BJ15" s="131">
        <f t="shared" si="29"/>
        <v>0</v>
      </c>
      <c r="BK15" s="131">
        <f t="shared" si="30"/>
        <v>0</v>
      </c>
      <c r="BL15" s="131">
        <f t="shared" si="31"/>
        <v>0</v>
      </c>
      <c r="BM15" s="131">
        <f t="shared" si="32"/>
        <v>0</v>
      </c>
      <c r="BN15" s="131">
        <f t="shared" si="33"/>
        <v>0</v>
      </c>
      <c r="BO15" s="131">
        <f t="shared" si="34"/>
        <v>0</v>
      </c>
      <c r="BP15" s="131">
        <f t="shared" si="35"/>
        <v>0</v>
      </c>
      <c r="BQ15" s="131">
        <f t="shared" si="36"/>
        <v>0</v>
      </c>
      <c r="BR15" s="131">
        <f t="shared" si="37"/>
        <v>0</v>
      </c>
      <c r="BS15" s="131">
        <f t="shared" si="38"/>
        <v>0</v>
      </c>
      <c r="BT15" s="131">
        <f t="shared" si="39"/>
        <v>0</v>
      </c>
      <c r="BU15" s="131">
        <f t="shared" si="40"/>
        <v>0</v>
      </c>
      <c r="BV15" s="131">
        <f t="shared" si="41"/>
        <v>0</v>
      </c>
      <c r="BW15" s="131">
        <f t="shared" si="42"/>
        <v>0</v>
      </c>
      <c r="BX15" s="131">
        <f t="shared" si="43"/>
        <v>0</v>
      </c>
      <c r="BY15" s="131">
        <f t="shared" si="44"/>
        <v>0</v>
      </c>
      <c r="BZ15" s="131">
        <f t="shared" si="45"/>
        <v>0</v>
      </c>
      <c r="CA15" s="131">
        <f t="shared" si="46"/>
        <v>0</v>
      </c>
      <c r="CB15" s="131">
        <f t="shared" si="47"/>
        <v>0</v>
      </c>
      <c r="CC15" s="131">
        <f t="shared" si="48"/>
        <v>0</v>
      </c>
    </row>
  </sheetData>
  <sheetProtection algorithmName="SHA-512" hashValue="QrUp+ffRRjlT5eAJ0mYoiqrZmqofEwk+/Tb2rQCNgvFu0Bf9YZiYKpyY8F3qcab0+LUyyLJPJEimWw25j0BlfA==" saltValue="a8VLaZtSrTa/pGOTK0py5w==" spinCount="100000" sheet="1" sort="0" autoFilter="0"/>
  <autoFilter ref="V6:W15" xr:uid="{2D2CB26D-E469-5F4F-8B90-981CB165D25F}"/>
  <mergeCells count="7">
    <mergeCell ref="B1:C4"/>
    <mergeCell ref="J1:K1"/>
    <mergeCell ref="CF1:CG5"/>
    <mergeCell ref="CI1:CJ5"/>
    <mergeCell ref="U2:V2"/>
    <mergeCell ref="J3:K3"/>
    <mergeCell ref="CD3:CD4"/>
  </mergeCells>
  <conditionalFormatting sqref="K9:K15">
    <cfRule type="notContainsBlanks" dxfId="9" priority="15">
      <formula>LEN(TRIM(K9))&gt;0</formula>
    </cfRule>
  </conditionalFormatting>
  <conditionalFormatting sqref="L9:L15">
    <cfRule type="notContainsBlanks" dxfId="8" priority="14">
      <formula>LEN(TRIM(L9))&gt;0</formula>
    </cfRule>
  </conditionalFormatting>
  <conditionalFormatting sqref="M1:M4 M8:M1048576">
    <cfRule type="notContainsBlanks" dxfId="7" priority="11">
      <formula>LEN(TRIM(M1))&gt;0</formula>
    </cfRule>
  </conditionalFormatting>
  <conditionalFormatting sqref="N4 N8:N1048576">
    <cfRule type="notContainsBlanks" dxfId="6" priority="10">
      <formula>LEN(TRIM(N4))&gt;0</formula>
    </cfRule>
  </conditionalFormatting>
  <conditionalFormatting sqref="O9:O15">
    <cfRule type="notContainsBlanks" dxfId="5" priority="6">
      <formula>LEN(TRIM(O9))&gt;0</formula>
    </cfRule>
  </conditionalFormatting>
  <conditionalFormatting sqref="P9:P15">
    <cfRule type="notContainsBlanks" dxfId="4" priority="9">
      <formula>LEN(TRIM(P9))&gt;0</formula>
    </cfRule>
  </conditionalFormatting>
  <conditionalFormatting sqref="Q9:Q15">
    <cfRule type="notContainsBlanks" dxfId="3" priority="4">
      <formula>LEN(TRIM(Q9))&gt;0</formula>
    </cfRule>
  </conditionalFormatting>
  <conditionalFormatting sqref="R9:R15">
    <cfRule type="notContainsBlanks" dxfId="2" priority="2">
      <formula>LEN(TRIM(R9))&gt;0</formula>
    </cfRule>
  </conditionalFormatting>
  <conditionalFormatting sqref="S9:S15">
    <cfRule type="notContainsBlanks" dxfId="1" priority="13">
      <formula>LEN(TRIM(S9))&gt;0</formula>
    </cfRule>
  </conditionalFormatting>
  <conditionalFormatting sqref="T9:T15">
    <cfRule type="notContainsBlanks" dxfId="0" priority="17">
      <formula>LEN(TRIM(T9))&gt;0</formula>
    </cfRule>
  </conditionalFormatting>
  <pageMargins left="0.25" right="0.25" top="0.75" bottom="0.75" header="0.3" footer="0.3"/>
  <pageSetup paperSize="9" scale="25" fitToHeight="0" orientation="portrait" horizontalDpi="4294967292" verticalDpi="4294967292"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F273C-EFBC-DA45-B5A4-D2687C72F8B5}">
  <sheetPr>
    <pageSetUpPr fitToPage="1"/>
  </sheetPr>
  <dimension ref="A1:R12"/>
  <sheetViews>
    <sheetView showGridLines="0" zoomScaleNormal="100" workbookViewId="0">
      <selection activeCell="H10" sqref="H10"/>
    </sheetView>
  </sheetViews>
  <sheetFormatPr baseColWidth="10" defaultColWidth="12.33203125" defaultRowHeight="23.25" customHeight="1" x14ac:dyDescent="0.2"/>
  <cols>
    <col min="1" max="1" width="16.1640625" style="9" customWidth="1"/>
    <col min="2" max="3" width="6.83203125" style="9" customWidth="1"/>
    <col min="4" max="12" width="6.6640625" style="17" customWidth="1"/>
    <col min="13" max="13" width="7.5" style="17" bestFit="1" customWidth="1"/>
    <col min="14" max="14" width="6" style="9" customWidth="1"/>
    <col min="15" max="15" width="5.83203125" style="9" customWidth="1"/>
    <col min="16" max="16" width="7.33203125" style="17" customWidth="1"/>
    <col min="17" max="17" width="5.1640625" style="17" customWidth="1"/>
    <col min="18" max="18" width="9.5" style="9" customWidth="1"/>
    <col min="19" max="23" width="12.33203125" style="9" customWidth="1"/>
    <col min="24" max="16384" width="12.33203125" style="9"/>
  </cols>
  <sheetData>
    <row r="1" spans="1:18" ht="23.25" customHeight="1" x14ac:dyDescent="0.2">
      <c r="A1" s="15" t="s">
        <v>1257</v>
      </c>
      <c r="B1" s="15"/>
      <c r="C1" s="15"/>
      <c r="D1" s="16"/>
      <c r="E1" s="9"/>
      <c r="J1" s="57"/>
      <c r="K1" s="57"/>
      <c r="L1" s="21" t="s">
        <v>5</v>
      </c>
      <c r="M1" s="56">
        <f>'Simpl.&amp; Wide boyz PU'!J3</f>
        <v>0</v>
      </c>
    </row>
    <row r="2" spans="1:18" ht="23.25" customHeight="1" x14ac:dyDescent="0.2">
      <c r="A2" s="55" t="s">
        <v>35</v>
      </c>
      <c r="B2" s="55"/>
      <c r="C2" s="55"/>
      <c r="D2" s="55"/>
      <c r="E2" s="9"/>
      <c r="F2" s="9"/>
      <c r="G2" s="9"/>
      <c r="H2" s="20"/>
      <c r="I2" s="10">
        <v>0</v>
      </c>
      <c r="J2" s="9"/>
      <c r="K2" s="9" t="s">
        <v>1259</v>
      </c>
    </row>
    <row r="3" spans="1:18" s="23" customFormat="1" ht="46" customHeight="1" x14ac:dyDescent="0.5">
      <c r="A3" s="721">
        <f>'PRODUCTION LIST SIMPL GRP'!A3</f>
        <v>0</v>
      </c>
      <c r="B3" s="722"/>
      <c r="C3" s="722"/>
      <c r="D3" s="722"/>
      <c r="E3" s="722"/>
      <c r="F3" s="722"/>
      <c r="G3" s="722"/>
      <c r="H3" s="722"/>
      <c r="I3" s="723"/>
      <c r="J3" s="58"/>
      <c r="K3" s="725">
        <f>'PRODUCTION LIST SIMPL GRP'!N3</f>
        <v>0</v>
      </c>
      <c r="L3" s="725"/>
      <c r="Q3" s="22"/>
      <c r="R3" s="9"/>
    </row>
    <row r="4" spans="1:18" ht="21" customHeight="1" thickBot="1" x14ac:dyDescent="0.25">
      <c r="J4" s="531"/>
      <c r="N4" s="60">
        <f>SUM(N6:N12)</f>
        <v>0</v>
      </c>
      <c r="O4" s="60">
        <f>SUM(O6:O12)</f>
        <v>0</v>
      </c>
      <c r="P4" s="453">
        <f>SUM(P6:P12)</f>
        <v>0</v>
      </c>
      <c r="Q4" s="12"/>
    </row>
    <row r="5" spans="1:18" ht="40" customHeight="1" x14ac:dyDescent="0.2">
      <c r="A5" s="517" t="s">
        <v>15</v>
      </c>
      <c r="B5" s="594" t="s">
        <v>579</v>
      </c>
      <c r="C5" s="609" t="s">
        <v>1258</v>
      </c>
      <c r="D5" s="592" t="str">
        <f>'Simpl.&amp; Wide boyz PU'!K6</f>
        <v>BLACK
RAL 9005</v>
      </c>
      <c r="E5" s="592" t="str">
        <f>'Simpl.&amp; Wide boyz PU'!L6</f>
        <v>WHITE</v>
      </c>
      <c r="F5" s="592" t="str">
        <f>'Simpl.&amp; Wide boyz PU'!M6</f>
        <v xml:space="preserve">RED          
RAL 3000 </v>
      </c>
      <c r="G5" s="592" t="str">
        <f>'Simpl.&amp; Wide boyz PU'!N6</f>
        <v xml:space="preserve">YELLOW   
RAL 1018 </v>
      </c>
      <c r="H5" s="592" t="str">
        <f>'Simpl.&amp; Wide boyz PU'!O6</f>
        <v>BLUE         
RAL 5015</v>
      </c>
      <c r="I5" s="608" t="str">
        <f>'Simpl.&amp; Wide boyz PU'!P6</f>
        <v>BRIGHT
GREEN    
RAL 6018</v>
      </c>
      <c r="J5" s="592" t="str">
        <f>'Simpl.&amp; Wide boyz PU'!Q6</f>
        <v>PINK         
RAL 4003</v>
      </c>
      <c r="K5" s="592" t="str">
        <f>'Simpl.&amp; Wide boyz PU'!R6</f>
        <v>PURPLE      S4050-R60B/M</v>
      </c>
      <c r="L5" s="592" t="str">
        <f>'Simpl.&amp; Wide boyz PU'!S6</f>
        <v>MINT   
RAL6027</v>
      </c>
      <c r="M5" s="598" t="str">
        <f>'Simpl.&amp; Wide boyz PU'!T6</f>
        <v>BROWN
RAL 8003</v>
      </c>
      <c r="N5" s="600" t="s">
        <v>18</v>
      </c>
      <c r="O5" s="601" t="s">
        <v>105</v>
      </c>
      <c r="P5" s="602" t="s">
        <v>106</v>
      </c>
    </row>
    <row r="6" spans="1:18" ht="23.25" customHeight="1" x14ac:dyDescent="0.2">
      <c r="A6" s="593" t="str">
        <f>'Simpl.&amp; Wide boyz PU'!D9</f>
        <v>S/WB-1-PU</v>
      </c>
      <c r="B6" s="595">
        <f>'Simpl.&amp; Wide boyz PU'!E9</f>
        <v>0</v>
      </c>
      <c r="C6" s="519">
        <f>'Simpl.&amp; Wide boyz PU'!H9</f>
        <v>6</v>
      </c>
      <c r="D6" s="19" t="str">
        <f>IF('Simpl.&amp; Wide boyz PU'!K9=0,"",'Simpl.&amp; Wide boyz PU'!K9)</f>
        <v/>
      </c>
      <c r="E6" s="19" t="str">
        <f>IF('Simpl.&amp; Wide boyz PU'!L9=0,"",'Simpl.&amp; Wide boyz PU'!L9)</f>
        <v/>
      </c>
      <c r="F6" s="19" t="str">
        <f>IF('Simpl.&amp; Wide boyz PU'!M9=0,"",'Simpl.&amp; Wide boyz PU'!M9)</f>
        <v/>
      </c>
      <c r="G6" s="19" t="str">
        <f>IF('Simpl.&amp; Wide boyz PU'!N9=0,"",'Simpl.&amp; Wide boyz PU'!N9)</f>
        <v/>
      </c>
      <c r="H6" s="19" t="str">
        <f>IF('Simpl.&amp; Wide boyz PU'!O9=0,"",'Simpl.&amp; Wide boyz PU'!O9)</f>
        <v/>
      </c>
      <c r="I6" s="19" t="str">
        <f>IF('Simpl.&amp; Wide boyz PU'!P9=0,"",'Simpl.&amp; Wide boyz PU'!P9)</f>
        <v/>
      </c>
      <c r="J6" s="19" t="str">
        <f>IF('Simpl.&amp; Wide boyz PU'!Q9=0,"",'Simpl.&amp; Wide boyz PU'!Q9)</f>
        <v/>
      </c>
      <c r="K6" s="19" t="str">
        <f>IF('Simpl.&amp; Wide boyz PU'!R9=0,"",'Simpl.&amp; Wide boyz PU'!R9)</f>
        <v/>
      </c>
      <c r="L6" s="19" t="str">
        <f>IF('Simpl.&amp; Wide boyz PU'!S9=0,"",'Simpl.&amp; Wide boyz PU'!S9)</f>
        <v/>
      </c>
      <c r="M6" s="599" t="str">
        <f>IF('Simpl.&amp; Wide boyz PU'!T9=0,"",'Simpl.&amp; Wide boyz PU'!T9)</f>
        <v/>
      </c>
      <c r="N6" s="603">
        <f t="shared" ref="N6:N12" si="0">SUM(D6:M6)</f>
        <v>0</v>
      </c>
      <c r="O6" s="11">
        <f>N6*C6</f>
        <v>0</v>
      </c>
      <c r="P6" s="604">
        <f>'Simpl.&amp; Wide boyz PU'!Z9</f>
        <v>0</v>
      </c>
    </row>
    <row r="7" spans="1:18" ht="23.25" customHeight="1" x14ac:dyDescent="0.2">
      <c r="A7" s="593" t="str">
        <f>'Simpl.&amp; Wide boyz PU'!D10</f>
        <v>S/WB-2NT-PU</v>
      </c>
      <c r="B7" s="595" t="str">
        <f>'Simpl.&amp; Wide boyz PU'!E10</f>
        <v>No tex.</v>
      </c>
      <c r="C7" s="519">
        <f>'Simpl.&amp; Wide boyz PU'!H10</f>
        <v>6</v>
      </c>
      <c r="D7" s="19" t="str">
        <f>IF('Simpl.&amp; Wide boyz PU'!K10=0,"",'Simpl.&amp; Wide boyz PU'!K10)</f>
        <v/>
      </c>
      <c r="E7" s="19" t="str">
        <f>IF('Simpl.&amp; Wide boyz PU'!L10=0,"",'Simpl.&amp; Wide boyz PU'!L10)</f>
        <v/>
      </c>
      <c r="F7" s="19" t="str">
        <f>IF('Simpl.&amp; Wide boyz PU'!M10=0,"",'Simpl.&amp; Wide boyz PU'!M10)</f>
        <v/>
      </c>
      <c r="G7" s="19" t="str">
        <f>IF('Simpl.&amp; Wide boyz PU'!N10=0,"",'Simpl.&amp; Wide boyz PU'!N10)</f>
        <v/>
      </c>
      <c r="H7" s="19" t="str">
        <f>IF('Simpl.&amp; Wide boyz PU'!O10=0,"",'Simpl.&amp; Wide boyz PU'!O10)</f>
        <v/>
      </c>
      <c r="I7" s="19" t="str">
        <f>IF('Simpl.&amp; Wide boyz PU'!P10=0,"",'Simpl.&amp; Wide boyz PU'!P10)</f>
        <v/>
      </c>
      <c r="J7" s="19" t="str">
        <f>IF('Simpl.&amp; Wide boyz PU'!Q10=0,"",'Simpl.&amp; Wide boyz PU'!Q10)</f>
        <v/>
      </c>
      <c r="K7" s="19" t="str">
        <f>IF('Simpl.&amp; Wide boyz PU'!R10=0,"",'Simpl.&amp; Wide boyz PU'!R10)</f>
        <v/>
      </c>
      <c r="L7" s="19" t="str">
        <f>IF('Simpl.&amp; Wide boyz PU'!S10=0,"",'Simpl.&amp; Wide boyz PU'!S10)</f>
        <v/>
      </c>
      <c r="M7" s="599" t="str">
        <f>IF('Simpl.&amp; Wide boyz PU'!T10=0,"",'Simpl.&amp; Wide boyz PU'!T10)</f>
        <v/>
      </c>
      <c r="N7" s="603">
        <f t="shared" si="0"/>
        <v>0</v>
      </c>
      <c r="O7" s="11">
        <f t="shared" ref="O7:O12" si="1">N7*C7</f>
        <v>0</v>
      </c>
      <c r="P7" s="604">
        <f>'Simpl.&amp; Wide boyz PU'!Z10</f>
        <v>0</v>
      </c>
    </row>
    <row r="8" spans="1:18" ht="23.25" customHeight="1" x14ac:dyDescent="0.2">
      <c r="A8" s="593" t="str">
        <f>'Simpl.&amp; Wide boyz PU'!D11</f>
        <v>S/WB-3-PU</v>
      </c>
      <c r="B8" s="595">
        <f>'Simpl.&amp; Wide boyz PU'!E11</f>
        <v>0</v>
      </c>
      <c r="C8" s="519">
        <f>'Simpl.&amp; Wide boyz PU'!H11</f>
        <v>6</v>
      </c>
      <c r="D8" s="19" t="str">
        <f>IF('Simpl.&amp; Wide boyz PU'!K11=0,"",'Simpl.&amp; Wide boyz PU'!K11)</f>
        <v/>
      </c>
      <c r="E8" s="19" t="str">
        <f>IF('Simpl.&amp; Wide boyz PU'!L11=0,"",'Simpl.&amp; Wide boyz PU'!L11)</f>
        <v/>
      </c>
      <c r="F8" s="19" t="str">
        <f>IF('Simpl.&amp; Wide boyz PU'!M11=0,"",'Simpl.&amp; Wide boyz PU'!M11)</f>
        <v/>
      </c>
      <c r="G8" s="19" t="str">
        <f>IF('Simpl.&amp; Wide boyz PU'!N11=0,"",'Simpl.&amp; Wide boyz PU'!N11)</f>
        <v/>
      </c>
      <c r="H8" s="19" t="str">
        <f>IF('Simpl.&amp; Wide boyz PU'!O11=0,"",'Simpl.&amp; Wide boyz PU'!O11)</f>
        <v/>
      </c>
      <c r="I8" s="19" t="str">
        <f>IF('Simpl.&amp; Wide boyz PU'!P11=0,"",'Simpl.&amp; Wide boyz PU'!P11)</f>
        <v/>
      </c>
      <c r="J8" s="19" t="str">
        <f>IF('Simpl.&amp; Wide boyz PU'!Q11=0,"",'Simpl.&amp; Wide boyz PU'!Q11)</f>
        <v/>
      </c>
      <c r="K8" s="19" t="str">
        <f>IF('Simpl.&amp; Wide boyz PU'!R11=0,"",'Simpl.&amp; Wide boyz PU'!R11)</f>
        <v/>
      </c>
      <c r="L8" s="19" t="str">
        <f>IF('Simpl.&amp; Wide boyz PU'!S11=0,"",'Simpl.&amp; Wide boyz PU'!S11)</f>
        <v/>
      </c>
      <c r="M8" s="599" t="str">
        <f>IF('Simpl.&amp; Wide boyz PU'!T11=0,"",'Simpl.&amp; Wide boyz PU'!T11)</f>
        <v/>
      </c>
      <c r="N8" s="603">
        <f t="shared" si="0"/>
        <v>0</v>
      </c>
      <c r="O8" s="11">
        <f t="shared" si="1"/>
        <v>0</v>
      </c>
      <c r="P8" s="604">
        <f>'Simpl.&amp; Wide boyz PU'!Z11</f>
        <v>0</v>
      </c>
    </row>
    <row r="9" spans="1:18" ht="23.25" customHeight="1" x14ac:dyDescent="0.2">
      <c r="A9" s="593" t="str">
        <f>'Simpl.&amp; Wide boyz PU'!D12</f>
        <v>S/WB-4NT-PU</v>
      </c>
      <c r="B9" s="595" t="str">
        <f>'Simpl.&amp; Wide boyz PU'!E12</f>
        <v>No tex.</v>
      </c>
      <c r="C9" s="519">
        <f>'Simpl.&amp; Wide boyz PU'!H12</f>
        <v>6</v>
      </c>
      <c r="D9" s="19" t="str">
        <f>IF('Simpl.&amp; Wide boyz PU'!K12=0,"",'Simpl.&amp; Wide boyz PU'!K12)</f>
        <v/>
      </c>
      <c r="E9" s="19" t="str">
        <f>IF('Simpl.&amp; Wide boyz PU'!L12=0,"",'Simpl.&amp; Wide boyz PU'!L12)</f>
        <v/>
      </c>
      <c r="F9" s="19" t="str">
        <f>IF('Simpl.&amp; Wide boyz PU'!M12=0,"",'Simpl.&amp; Wide boyz PU'!M12)</f>
        <v/>
      </c>
      <c r="G9" s="19" t="str">
        <f>IF('Simpl.&amp; Wide boyz PU'!N12=0,"",'Simpl.&amp; Wide boyz PU'!N12)</f>
        <v/>
      </c>
      <c r="H9" s="19" t="str">
        <f>IF('Simpl.&amp; Wide boyz PU'!O12=0,"",'Simpl.&amp; Wide boyz PU'!O12)</f>
        <v/>
      </c>
      <c r="I9" s="19" t="str">
        <f>IF('Simpl.&amp; Wide boyz PU'!P12=0,"",'Simpl.&amp; Wide boyz PU'!P12)</f>
        <v/>
      </c>
      <c r="J9" s="19" t="str">
        <f>IF('Simpl.&amp; Wide boyz PU'!Q12=0,"",'Simpl.&amp; Wide boyz PU'!Q12)</f>
        <v/>
      </c>
      <c r="K9" s="19" t="str">
        <f>IF('Simpl.&amp; Wide boyz PU'!R12=0,"",'Simpl.&amp; Wide boyz PU'!R12)</f>
        <v/>
      </c>
      <c r="L9" s="19" t="str">
        <f>IF('Simpl.&amp; Wide boyz PU'!S12=0,"",'Simpl.&amp; Wide boyz PU'!S12)</f>
        <v/>
      </c>
      <c r="M9" s="599" t="str">
        <f>IF('Simpl.&amp; Wide boyz PU'!T12=0,"",'Simpl.&amp; Wide boyz PU'!T12)</f>
        <v/>
      </c>
      <c r="N9" s="603">
        <f t="shared" si="0"/>
        <v>0</v>
      </c>
      <c r="O9" s="11">
        <f t="shared" si="1"/>
        <v>0</v>
      </c>
      <c r="P9" s="604">
        <f>'Simpl.&amp; Wide boyz PU'!Z12</f>
        <v>0</v>
      </c>
    </row>
    <row r="10" spans="1:18" ht="23.25" customHeight="1" x14ac:dyDescent="0.2">
      <c r="A10" s="593" t="str">
        <f>'Simpl.&amp; Wide boyz PU'!D13</f>
        <v>S/WB-5-PU</v>
      </c>
      <c r="B10" s="595">
        <f>'Simpl.&amp; Wide boyz PU'!E13</f>
        <v>0</v>
      </c>
      <c r="C10" s="519">
        <f>'Simpl.&amp; Wide boyz PU'!H13</f>
        <v>20</v>
      </c>
      <c r="D10" s="19" t="str">
        <f>IF('Simpl.&amp; Wide boyz PU'!K13=0,"",'Simpl.&amp; Wide boyz PU'!K13)</f>
        <v/>
      </c>
      <c r="E10" s="19" t="str">
        <f>IF('Simpl.&amp; Wide boyz PU'!L13=0,"",'Simpl.&amp; Wide boyz PU'!L13)</f>
        <v/>
      </c>
      <c r="F10" s="19" t="str">
        <f>IF('Simpl.&amp; Wide boyz PU'!M13=0,"",'Simpl.&amp; Wide boyz PU'!M13)</f>
        <v/>
      </c>
      <c r="G10" s="19" t="str">
        <f>IF('Simpl.&amp; Wide boyz PU'!N13=0,"",'Simpl.&amp; Wide boyz PU'!N13)</f>
        <v/>
      </c>
      <c r="H10" s="19" t="str">
        <f>IF('Simpl.&amp; Wide boyz PU'!O13=0,"",'Simpl.&amp; Wide boyz PU'!O13)</f>
        <v/>
      </c>
      <c r="I10" s="19" t="str">
        <f>IF('Simpl.&amp; Wide boyz PU'!P13=0,"",'Simpl.&amp; Wide boyz PU'!P13)</f>
        <v/>
      </c>
      <c r="J10" s="19" t="str">
        <f>IF('Simpl.&amp; Wide boyz PU'!Q13=0,"",'Simpl.&amp; Wide boyz PU'!Q13)</f>
        <v/>
      </c>
      <c r="K10" s="19" t="str">
        <f>IF('Simpl.&amp; Wide boyz PU'!R13=0,"",'Simpl.&amp; Wide boyz PU'!R13)</f>
        <v/>
      </c>
      <c r="L10" s="19" t="str">
        <f>IF('Simpl.&amp; Wide boyz PU'!S13=0,"",'Simpl.&amp; Wide boyz PU'!S13)</f>
        <v/>
      </c>
      <c r="M10" s="599" t="str">
        <f>IF('Simpl.&amp; Wide boyz PU'!T13=0,"",'Simpl.&amp; Wide boyz PU'!T13)</f>
        <v/>
      </c>
      <c r="N10" s="603">
        <f t="shared" si="0"/>
        <v>0</v>
      </c>
      <c r="O10" s="11">
        <f t="shared" si="1"/>
        <v>0</v>
      </c>
      <c r="P10" s="604">
        <f>'Simpl.&amp; Wide boyz PU'!Z13</f>
        <v>0</v>
      </c>
    </row>
    <row r="11" spans="1:18" ht="23.25" customHeight="1" x14ac:dyDescent="0.2">
      <c r="A11" s="593" t="str">
        <f>'Simpl.&amp; Wide boyz PU'!D14</f>
        <v>S/WB-6NT-PU</v>
      </c>
      <c r="B11" s="595" t="str">
        <f>'Simpl.&amp; Wide boyz PU'!E14</f>
        <v>No tex.</v>
      </c>
      <c r="C11" s="519">
        <f>'Simpl.&amp; Wide boyz PU'!H14</f>
        <v>20</v>
      </c>
      <c r="D11" s="19" t="str">
        <f>IF('Simpl.&amp; Wide boyz PU'!K14=0,"",'Simpl.&amp; Wide boyz PU'!K14)</f>
        <v/>
      </c>
      <c r="E11" s="19" t="str">
        <f>IF('Simpl.&amp; Wide boyz PU'!L14=0,"",'Simpl.&amp; Wide boyz PU'!L14)</f>
        <v/>
      </c>
      <c r="F11" s="19" t="str">
        <f>IF('Simpl.&amp; Wide boyz PU'!M14=0,"",'Simpl.&amp; Wide boyz PU'!M14)</f>
        <v/>
      </c>
      <c r="G11" s="19" t="str">
        <f>IF('Simpl.&amp; Wide boyz PU'!N14=0,"",'Simpl.&amp; Wide boyz PU'!N14)</f>
        <v/>
      </c>
      <c r="H11" s="19" t="str">
        <f>IF('Simpl.&amp; Wide boyz PU'!O14=0,"",'Simpl.&amp; Wide boyz PU'!O14)</f>
        <v/>
      </c>
      <c r="I11" s="19" t="str">
        <f>IF('Simpl.&amp; Wide boyz PU'!P14=0,"",'Simpl.&amp; Wide boyz PU'!P14)</f>
        <v/>
      </c>
      <c r="J11" s="19" t="str">
        <f>IF('Simpl.&amp; Wide boyz PU'!Q14=0,"",'Simpl.&amp; Wide boyz PU'!Q14)</f>
        <v/>
      </c>
      <c r="K11" s="19" t="str">
        <f>IF('Simpl.&amp; Wide boyz PU'!R14=0,"",'Simpl.&amp; Wide boyz PU'!R14)</f>
        <v/>
      </c>
      <c r="L11" s="19" t="str">
        <f>IF('Simpl.&amp; Wide boyz PU'!S14=0,"",'Simpl.&amp; Wide boyz PU'!S14)</f>
        <v/>
      </c>
      <c r="M11" s="599" t="str">
        <f>IF('Simpl.&amp; Wide boyz PU'!T14=0,"",'Simpl.&amp; Wide boyz PU'!T14)</f>
        <v/>
      </c>
      <c r="N11" s="603">
        <f t="shared" si="0"/>
        <v>0</v>
      </c>
      <c r="O11" s="11">
        <f t="shared" si="1"/>
        <v>0</v>
      </c>
      <c r="P11" s="604">
        <f>'Simpl.&amp; Wide boyz PU'!Z14</f>
        <v>0</v>
      </c>
    </row>
    <row r="12" spans="1:18" ht="23.25" customHeight="1" thickBot="1" x14ac:dyDescent="0.25">
      <c r="A12" s="596" t="str">
        <f>'Simpl.&amp; Wide boyz PU'!D15</f>
        <v>S/WB-7-PU</v>
      </c>
      <c r="B12" s="597">
        <f>'Simpl.&amp; Wide boyz PU'!E15</f>
        <v>0</v>
      </c>
      <c r="C12" s="521">
        <f>'Simpl.&amp; Wide boyz PU'!H15</f>
        <v>20</v>
      </c>
      <c r="D12" s="19" t="str">
        <f>IF('Simpl.&amp; Wide boyz PU'!K15=0,"",'Simpl.&amp; Wide boyz PU'!K15)</f>
        <v/>
      </c>
      <c r="E12" s="19" t="str">
        <f>IF('Simpl.&amp; Wide boyz PU'!L15=0,"",'Simpl.&amp; Wide boyz PU'!L15)</f>
        <v/>
      </c>
      <c r="F12" s="19" t="str">
        <f>IF('Simpl.&amp; Wide boyz PU'!M15=0,"",'Simpl.&amp; Wide boyz PU'!M15)</f>
        <v/>
      </c>
      <c r="G12" s="19" t="str">
        <f>IF('Simpl.&amp; Wide boyz PU'!N15=0,"",'Simpl.&amp; Wide boyz PU'!N15)</f>
        <v/>
      </c>
      <c r="H12" s="19" t="str">
        <f>IF('Simpl.&amp; Wide boyz PU'!O15=0,"",'Simpl.&amp; Wide boyz PU'!O15)</f>
        <v/>
      </c>
      <c r="I12" s="19" t="str">
        <f>IF('Simpl.&amp; Wide boyz PU'!P15=0,"",'Simpl.&amp; Wide boyz PU'!P15)</f>
        <v/>
      </c>
      <c r="J12" s="19" t="str">
        <f>IF('Simpl.&amp; Wide boyz PU'!Q15=0,"",'Simpl.&amp; Wide boyz PU'!Q15)</f>
        <v/>
      </c>
      <c r="K12" s="19" t="str">
        <f>IF('Simpl.&amp; Wide boyz PU'!R15=0,"",'Simpl.&amp; Wide boyz PU'!R15)</f>
        <v/>
      </c>
      <c r="L12" s="19" t="str">
        <f>IF('Simpl.&amp; Wide boyz PU'!S15=0,"",'Simpl.&amp; Wide boyz PU'!S15)</f>
        <v/>
      </c>
      <c r="M12" s="599" t="str">
        <f>IF('Simpl.&amp; Wide boyz PU'!T15=0,"",'Simpl.&amp; Wide boyz PU'!T15)</f>
        <v/>
      </c>
      <c r="N12" s="605">
        <f t="shared" si="0"/>
        <v>0</v>
      </c>
      <c r="O12" s="606">
        <f t="shared" si="1"/>
        <v>0</v>
      </c>
      <c r="P12" s="607">
        <f>'Simpl.&amp; Wide boyz PU'!Z15</f>
        <v>0</v>
      </c>
    </row>
  </sheetData>
  <sheetProtection selectLockedCells="1" selectUnlockedCells="1"/>
  <autoFilter ref="N5:N12" xr:uid="{B67F273C-EFBC-DA45-B5A4-D2687C72F8B5}"/>
  <mergeCells count="2">
    <mergeCell ref="A3:I3"/>
    <mergeCell ref="K3:L3"/>
  </mergeCells>
  <conditionalFormatting sqref="A5:M5">
    <cfRule type="dataBar" priority="730">
      <dataBar>
        <cfvo type="min"/>
        <cfvo type="max"/>
        <color rgb="FF638EC6"/>
      </dataBar>
      <extLst>
        <ext xmlns:x14="http://schemas.microsoft.com/office/spreadsheetml/2009/9/main" uri="{B025F937-C7B1-47D3-B67F-A62EFF666E3E}">
          <x14:id>{5F10A633-D82B-5749-A062-6C1309ACF703}</x14:id>
        </ext>
      </extLst>
    </cfRule>
  </conditionalFormatting>
  <pageMargins left="0.23622047244094491" right="0.23622047244094491" top="0.74803149606299213" bottom="0.74803149606299213" header="0.31496062992125984" footer="0.31496062992125984"/>
  <pageSetup paperSize="9" fitToHeight="0" orientation="landscape" r:id="rId1"/>
  <headerFooter differentFirst="1">
    <oddHeader>&amp;L&amp;"-,Krepko"&amp;14SIMPL&amp;Cstranka, št.naročila</oddHeader>
    <oddFooter>Stran &amp;P od &amp;N</oddFooter>
    <firstFooter>&amp;CStran &amp;P od &amp;N</firstFooter>
  </headerFooter>
  <extLst>
    <ext xmlns:x14="http://schemas.microsoft.com/office/spreadsheetml/2009/9/main" uri="{78C0D931-6437-407d-A8EE-F0AAD7539E65}">
      <x14:conditionalFormattings>
        <x14:conditionalFormatting xmlns:xm="http://schemas.microsoft.com/office/excel/2006/main">
          <x14:cfRule type="dataBar" id="{5F10A633-D82B-5749-A062-6C1309ACF703}">
            <x14:dataBar minLength="0" maxLength="100" gradient="0">
              <x14:cfvo type="autoMin"/>
              <x14:cfvo type="autoMax"/>
              <x14:negativeFillColor rgb="FFFF0000"/>
              <x14:axisColor rgb="FF000000"/>
            </x14:dataBar>
          </x14:cfRule>
          <xm:sqref>A5:M5</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2250F-3C34-A547-BB90-95894D772854}">
  <sheetPr>
    <pageSetUpPr fitToPage="1"/>
  </sheetPr>
  <dimension ref="A1:Q15"/>
  <sheetViews>
    <sheetView showGridLines="0" zoomScaleNormal="100" workbookViewId="0">
      <selection activeCell="S5" sqref="S5"/>
    </sheetView>
  </sheetViews>
  <sheetFormatPr baseColWidth="10" defaultColWidth="12.33203125" defaultRowHeight="23.25" customHeight="1" x14ac:dyDescent="0.2"/>
  <cols>
    <col min="1" max="1" width="13.6640625" style="1" customWidth="1"/>
    <col min="2" max="2" width="4.5" style="1" customWidth="1"/>
    <col min="3" max="12" width="5.83203125" style="2" customWidth="1"/>
    <col min="13" max="16" width="5" style="2" customWidth="1"/>
    <col min="17" max="17" width="5.83203125" style="1" customWidth="1"/>
    <col min="18" max="18" width="6.1640625" style="1" customWidth="1"/>
    <col min="19" max="16384" width="12.33203125" style="1"/>
  </cols>
  <sheetData>
    <row r="1" spans="1:17" ht="33" customHeight="1" x14ac:dyDescent="0.2">
      <c r="A1" s="741">
        <f>'PRODUCTION LIST S&amp;WB PU'!A3</f>
        <v>0</v>
      </c>
      <c r="B1" s="741"/>
      <c r="C1" s="741"/>
      <c r="D1" s="741"/>
      <c r="E1" s="741"/>
      <c r="F1" s="741"/>
      <c r="G1" s="741"/>
      <c r="H1" s="741"/>
      <c r="I1" s="686"/>
      <c r="J1" s="686"/>
      <c r="K1" s="686"/>
      <c r="L1" s="686"/>
      <c r="M1" s="687">
        <f>'PRODUCTION LIST S&amp;WB PU'!K3</f>
        <v>0</v>
      </c>
      <c r="N1" s="610"/>
      <c r="O1" s="610"/>
      <c r="Q1" s="610"/>
    </row>
    <row r="2" spans="1:17" ht="33" customHeight="1" x14ac:dyDescent="0.2">
      <c r="A2" s="532"/>
      <c r="B2" s="532"/>
      <c r="C2" s="532"/>
      <c r="D2" s="532"/>
      <c r="E2" s="532"/>
      <c r="F2" s="532"/>
      <c r="G2" s="532"/>
      <c r="H2" s="532"/>
      <c r="I2" s="532"/>
      <c r="J2" s="532"/>
      <c r="K2" s="532"/>
      <c r="L2" s="532"/>
      <c r="M2" s="679">
        <f>SUM(M4:M10)</f>
        <v>0</v>
      </c>
      <c r="N2" s="610"/>
      <c r="O2" s="610"/>
      <c r="P2" s="610"/>
      <c r="Q2" s="610"/>
    </row>
    <row r="3" spans="1:17" ht="31.75" customHeight="1" x14ac:dyDescent="0.2">
      <c r="A3" s="36" t="s">
        <v>173</v>
      </c>
      <c r="B3" s="688" t="s">
        <v>1277</v>
      </c>
      <c r="C3" s="522" t="str">
        <f>'PRODUCTION LIST S&amp;WB PU'!D5</f>
        <v>BLACK
RAL 9005</v>
      </c>
      <c r="D3" s="522" t="str">
        <f>'PRODUCTION LIST S&amp;WB PU'!E5</f>
        <v>WHITE</v>
      </c>
      <c r="E3" s="522" t="str">
        <f>'PRODUCTION LIST S&amp;WB PU'!F5</f>
        <v xml:space="preserve">RED          
RAL 3000 </v>
      </c>
      <c r="F3" s="522" t="str">
        <f>'PRODUCTION LIST S&amp;WB PU'!G5</f>
        <v xml:space="preserve">YELLOW   
RAL 1018 </v>
      </c>
      <c r="G3" s="522" t="str">
        <f>'PRODUCTION LIST S&amp;WB PU'!H5</f>
        <v>BLUE         
RAL 5015</v>
      </c>
      <c r="H3" s="522" t="str">
        <f>'PRODUCTION LIST S&amp;WB PU'!I5</f>
        <v>BRIGHT
GREEN    
RAL 6018</v>
      </c>
      <c r="I3" s="522" t="str">
        <f>'PRODUCTION LIST S&amp;WB PU'!J5</f>
        <v>PINK         
RAL 4003</v>
      </c>
      <c r="J3" s="522" t="str">
        <f>'PRODUCTION LIST S&amp;WB PU'!K5</f>
        <v>PURPLE      S4050-R60B/M</v>
      </c>
      <c r="K3" s="522" t="str">
        <f>'PRODUCTION LIST S&amp;WB PU'!L5</f>
        <v>MINT   
RAL6027</v>
      </c>
      <c r="L3" s="522" t="str">
        <f>'PRODUCTION LIST S&amp;WB PU'!M5</f>
        <v>BROWN
RAL 8003</v>
      </c>
      <c r="M3" s="523" t="s">
        <v>1206</v>
      </c>
      <c r="N3" s="1"/>
      <c r="O3" s="1"/>
      <c r="P3" s="1"/>
    </row>
    <row r="4" spans="1:17" ht="23.25" customHeight="1" x14ac:dyDescent="0.2">
      <c r="A4" s="637" t="str">
        <f>'PRODUCTION LIST S&amp;WB PU'!A6</f>
        <v>S/WB-1-PU</v>
      </c>
      <c r="B4" s="689">
        <f>'PRODUCTION LIST S&amp;WB PU'!C6</f>
        <v>6</v>
      </c>
      <c r="C4" s="611" t="str">
        <f>'PRODUCTION LIST S&amp;WB PU'!D6</f>
        <v/>
      </c>
      <c r="D4" s="611" t="str">
        <f>'PRODUCTION LIST S&amp;WB PU'!E6</f>
        <v/>
      </c>
      <c r="E4" s="611" t="str">
        <f>'PRODUCTION LIST S&amp;WB PU'!F6</f>
        <v/>
      </c>
      <c r="F4" s="611" t="str">
        <f>'PRODUCTION LIST S&amp;WB PU'!G6</f>
        <v/>
      </c>
      <c r="G4" s="611" t="str">
        <f>'PRODUCTION LIST S&amp;WB PU'!H6</f>
        <v/>
      </c>
      <c r="H4" s="611" t="str">
        <f>'PRODUCTION LIST S&amp;WB PU'!I6</f>
        <v/>
      </c>
      <c r="I4" s="611" t="str">
        <f>'PRODUCTION LIST S&amp;WB PU'!J6</f>
        <v/>
      </c>
      <c r="J4" s="611" t="str">
        <f>'PRODUCTION LIST S&amp;WB PU'!K6</f>
        <v/>
      </c>
      <c r="K4" s="611" t="str">
        <f>'PRODUCTION LIST S&amp;WB PU'!L6</f>
        <v/>
      </c>
      <c r="L4" s="611" t="str">
        <f>'PRODUCTION LIST S&amp;WB PU'!M6</f>
        <v/>
      </c>
      <c r="M4" s="611">
        <f>'PRODUCTION LIST S&amp;WB PU'!N6</f>
        <v>0</v>
      </c>
      <c r="N4" s="1"/>
      <c r="O4" s="1"/>
      <c r="P4" s="1"/>
    </row>
    <row r="5" spans="1:17" ht="23.25" customHeight="1" x14ac:dyDescent="0.2">
      <c r="A5" s="637" t="str">
        <f>'PRODUCTION LIST S&amp;WB PU'!A7</f>
        <v>S/WB-2NT-PU</v>
      </c>
      <c r="B5" s="689">
        <f>'PRODUCTION LIST S&amp;WB PU'!C7</f>
        <v>6</v>
      </c>
      <c r="C5" s="611" t="str">
        <f>'PRODUCTION LIST S&amp;WB PU'!D7</f>
        <v/>
      </c>
      <c r="D5" s="611" t="str">
        <f>'PRODUCTION LIST S&amp;WB PU'!E7</f>
        <v/>
      </c>
      <c r="E5" s="611" t="str">
        <f>'PRODUCTION LIST S&amp;WB PU'!F7</f>
        <v/>
      </c>
      <c r="F5" s="611" t="str">
        <f>'PRODUCTION LIST S&amp;WB PU'!G7</f>
        <v/>
      </c>
      <c r="G5" s="611" t="str">
        <f>'PRODUCTION LIST S&amp;WB PU'!H7</f>
        <v/>
      </c>
      <c r="H5" s="611" t="str">
        <f>'PRODUCTION LIST S&amp;WB PU'!I7</f>
        <v/>
      </c>
      <c r="I5" s="611" t="str">
        <f>'PRODUCTION LIST S&amp;WB PU'!J7</f>
        <v/>
      </c>
      <c r="J5" s="611" t="str">
        <f>'PRODUCTION LIST S&amp;WB PU'!K7</f>
        <v/>
      </c>
      <c r="K5" s="611" t="str">
        <f>'PRODUCTION LIST S&amp;WB PU'!L7</f>
        <v/>
      </c>
      <c r="L5" s="611" t="str">
        <f>'PRODUCTION LIST S&amp;WB PU'!M7</f>
        <v/>
      </c>
      <c r="M5" s="611">
        <f>'PRODUCTION LIST S&amp;WB PU'!N7</f>
        <v>0</v>
      </c>
      <c r="N5" s="1"/>
      <c r="O5" s="1"/>
      <c r="P5" s="1"/>
    </row>
    <row r="6" spans="1:17" ht="23.25" customHeight="1" x14ac:dyDescent="0.2">
      <c r="A6" s="637" t="str">
        <f>'PRODUCTION LIST S&amp;WB PU'!A8</f>
        <v>S/WB-3-PU</v>
      </c>
      <c r="B6" s="689">
        <f>'PRODUCTION LIST S&amp;WB PU'!C8</f>
        <v>6</v>
      </c>
      <c r="C6" s="611" t="str">
        <f>'PRODUCTION LIST S&amp;WB PU'!D8</f>
        <v/>
      </c>
      <c r="D6" s="611" t="str">
        <f>'PRODUCTION LIST S&amp;WB PU'!E8</f>
        <v/>
      </c>
      <c r="E6" s="611" t="str">
        <f>'PRODUCTION LIST S&amp;WB PU'!F8</f>
        <v/>
      </c>
      <c r="F6" s="611" t="str">
        <f>'PRODUCTION LIST S&amp;WB PU'!G8</f>
        <v/>
      </c>
      <c r="G6" s="611" t="str">
        <f>'PRODUCTION LIST S&amp;WB PU'!H8</f>
        <v/>
      </c>
      <c r="H6" s="611" t="str">
        <f>'PRODUCTION LIST S&amp;WB PU'!I8</f>
        <v/>
      </c>
      <c r="I6" s="611" t="str">
        <f>'PRODUCTION LIST S&amp;WB PU'!J8</f>
        <v/>
      </c>
      <c r="J6" s="611" t="str">
        <f>'PRODUCTION LIST S&amp;WB PU'!K8</f>
        <v/>
      </c>
      <c r="K6" s="611" t="str">
        <f>'PRODUCTION LIST S&amp;WB PU'!L8</f>
        <v/>
      </c>
      <c r="L6" s="611" t="str">
        <f>'PRODUCTION LIST S&amp;WB PU'!M8</f>
        <v/>
      </c>
      <c r="M6" s="611">
        <f>'PRODUCTION LIST S&amp;WB PU'!N8</f>
        <v>0</v>
      </c>
      <c r="N6" s="1"/>
      <c r="O6" s="1"/>
      <c r="P6" s="1"/>
    </row>
    <row r="7" spans="1:17" ht="23.25" customHeight="1" x14ac:dyDescent="0.2">
      <c r="A7" s="637" t="str">
        <f>'PRODUCTION LIST S&amp;WB PU'!A9</f>
        <v>S/WB-4NT-PU</v>
      </c>
      <c r="B7" s="689">
        <f>'PRODUCTION LIST S&amp;WB PU'!C9</f>
        <v>6</v>
      </c>
      <c r="C7" s="611" t="str">
        <f>'PRODUCTION LIST S&amp;WB PU'!D9</f>
        <v/>
      </c>
      <c r="D7" s="611" t="str">
        <f>'PRODUCTION LIST S&amp;WB PU'!E9</f>
        <v/>
      </c>
      <c r="E7" s="611" t="str">
        <f>'PRODUCTION LIST S&amp;WB PU'!F9</f>
        <v/>
      </c>
      <c r="F7" s="611" t="str">
        <f>'PRODUCTION LIST S&amp;WB PU'!G9</f>
        <v/>
      </c>
      <c r="G7" s="611" t="str">
        <f>'PRODUCTION LIST S&amp;WB PU'!H9</f>
        <v/>
      </c>
      <c r="H7" s="611" t="str">
        <f>'PRODUCTION LIST S&amp;WB PU'!I9</f>
        <v/>
      </c>
      <c r="I7" s="611" t="str">
        <f>'PRODUCTION LIST S&amp;WB PU'!J9</f>
        <v/>
      </c>
      <c r="J7" s="611" t="str">
        <f>'PRODUCTION LIST S&amp;WB PU'!K9</f>
        <v/>
      </c>
      <c r="K7" s="611" t="str">
        <f>'PRODUCTION LIST S&amp;WB PU'!L9</f>
        <v/>
      </c>
      <c r="L7" s="611" t="str">
        <f>'PRODUCTION LIST S&amp;WB PU'!M9</f>
        <v/>
      </c>
      <c r="M7" s="611">
        <f>'PRODUCTION LIST S&amp;WB PU'!N9</f>
        <v>0</v>
      </c>
      <c r="N7" s="1"/>
      <c r="O7" s="1"/>
      <c r="P7" s="1"/>
    </row>
    <row r="8" spans="1:17" ht="23.25" customHeight="1" x14ac:dyDescent="0.2">
      <c r="A8" s="637" t="str">
        <f>'PRODUCTION LIST S&amp;WB PU'!A10</f>
        <v>S/WB-5-PU</v>
      </c>
      <c r="B8" s="689">
        <f>'PRODUCTION LIST S&amp;WB PU'!C10</f>
        <v>20</v>
      </c>
      <c r="C8" s="611" t="str">
        <f>'PRODUCTION LIST S&amp;WB PU'!D10</f>
        <v/>
      </c>
      <c r="D8" s="611" t="str">
        <f>'PRODUCTION LIST S&amp;WB PU'!E10</f>
        <v/>
      </c>
      <c r="E8" s="611" t="str">
        <f>'PRODUCTION LIST S&amp;WB PU'!F10</f>
        <v/>
      </c>
      <c r="F8" s="611" t="str">
        <f>'PRODUCTION LIST S&amp;WB PU'!G10</f>
        <v/>
      </c>
      <c r="G8" s="611" t="str">
        <f>'PRODUCTION LIST S&amp;WB PU'!H10</f>
        <v/>
      </c>
      <c r="H8" s="611" t="str">
        <f>'PRODUCTION LIST S&amp;WB PU'!I10</f>
        <v/>
      </c>
      <c r="I8" s="611" t="str">
        <f>'PRODUCTION LIST S&amp;WB PU'!J10</f>
        <v/>
      </c>
      <c r="J8" s="611" t="str">
        <f>'PRODUCTION LIST S&amp;WB PU'!K10</f>
        <v/>
      </c>
      <c r="K8" s="611" t="str">
        <f>'PRODUCTION LIST S&amp;WB PU'!L10</f>
        <v/>
      </c>
      <c r="L8" s="611" t="str">
        <f>'PRODUCTION LIST S&amp;WB PU'!M10</f>
        <v/>
      </c>
      <c r="M8" s="611">
        <f>'PRODUCTION LIST S&amp;WB PU'!N10</f>
        <v>0</v>
      </c>
      <c r="N8" s="1"/>
      <c r="O8" s="1"/>
      <c r="P8" s="1"/>
    </row>
    <row r="9" spans="1:17" ht="23.25" customHeight="1" x14ac:dyDescent="0.2">
      <c r="A9" s="637" t="str">
        <f>'PRODUCTION LIST S&amp;WB PU'!A11</f>
        <v>S/WB-6NT-PU</v>
      </c>
      <c r="B9" s="689">
        <f>'PRODUCTION LIST S&amp;WB PU'!C11</f>
        <v>20</v>
      </c>
      <c r="C9" s="611" t="str">
        <f>'PRODUCTION LIST S&amp;WB PU'!D11</f>
        <v/>
      </c>
      <c r="D9" s="611" t="str">
        <f>'PRODUCTION LIST S&amp;WB PU'!E11</f>
        <v/>
      </c>
      <c r="E9" s="611" t="str">
        <f>'PRODUCTION LIST S&amp;WB PU'!F11</f>
        <v/>
      </c>
      <c r="F9" s="611" t="str">
        <f>'PRODUCTION LIST S&amp;WB PU'!G11</f>
        <v/>
      </c>
      <c r="G9" s="611" t="str">
        <f>'PRODUCTION LIST S&amp;WB PU'!H11</f>
        <v/>
      </c>
      <c r="H9" s="611" t="str">
        <f>'PRODUCTION LIST S&amp;WB PU'!I11</f>
        <v/>
      </c>
      <c r="I9" s="611" t="str">
        <f>'PRODUCTION LIST S&amp;WB PU'!J11</f>
        <v/>
      </c>
      <c r="J9" s="611" t="str">
        <f>'PRODUCTION LIST S&amp;WB PU'!K11</f>
        <v/>
      </c>
      <c r="K9" s="611" t="str">
        <f>'PRODUCTION LIST S&amp;WB PU'!L11</f>
        <v/>
      </c>
      <c r="L9" s="611" t="str">
        <f>'PRODUCTION LIST S&amp;WB PU'!M11</f>
        <v/>
      </c>
      <c r="M9" s="611">
        <f>'PRODUCTION LIST S&amp;WB PU'!N11</f>
        <v>0</v>
      </c>
      <c r="N9" s="1"/>
      <c r="O9" s="1"/>
      <c r="P9" s="1"/>
    </row>
    <row r="10" spans="1:17" ht="23.25" customHeight="1" x14ac:dyDescent="0.2">
      <c r="A10" s="637" t="str">
        <f>'PRODUCTION LIST S&amp;WB PU'!A12</f>
        <v>S/WB-7-PU</v>
      </c>
      <c r="B10" s="689">
        <f>'PRODUCTION LIST S&amp;WB PU'!C12</f>
        <v>20</v>
      </c>
      <c r="C10" s="611" t="str">
        <f>'PRODUCTION LIST S&amp;WB PU'!D12</f>
        <v/>
      </c>
      <c r="D10" s="611" t="str">
        <f>'PRODUCTION LIST S&amp;WB PU'!E12</f>
        <v/>
      </c>
      <c r="E10" s="611" t="str">
        <f>'PRODUCTION LIST S&amp;WB PU'!F12</f>
        <v/>
      </c>
      <c r="F10" s="611" t="str">
        <f>'PRODUCTION LIST S&amp;WB PU'!G12</f>
        <v/>
      </c>
      <c r="G10" s="611" t="str">
        <f>'PRODUCTION LIST S&amp;WB PU'!H12</f>
        <v/>
      </c>
      <c r="H10" s="611" t="str">
        <f>'PRODUCTION LIST S&amp;WB PU'!I12</f>
        <v/>
      </c>
      <c r="I10" s="611" t="str">
        <f>'PRODUCTION LIST S&amp;WB PU'!J12</f>
        <v/>
      </c>
      <c r="J10" s="611" t="str">
        <f>'PRODUCTION LIST S&amp;WB PU'!K12</f>
        <v/>
      </c>
      <c r="K10" s="611" t="str">
        <f>'PRODUCTION LIST S&amp;WB PU'!L12</f>
        <v/>
      </c>
      <c r="L10" s="611" t="str">
        <f>'PRODUCTION LIST S&amp;WB PU'!M12</f>
        <v/>
      </c>
      <c r="M10" s="611">
        <f>'PRODUCTION LIST S&amp;WB PU'!N12</f>
        <v>0</v>
      </c>
      <c r="N10" s="1"/>
      <c r="O10" s="1"/>
      <c r="P10" s="1"/>
    </row>
    <row r="11" spans="1:17" ht="23.25" customHeight="1" x14ac:dyDescent="0.2">
      <c r="A11" s="3"/>
      <c r="B11" s="3"/>
      <c r="C11" s="3"/>
      <c r="D11" s="34"/>
      <c r="E11" s="34"/>
      <c r="F11" s="34"/>
      <c r="G11" s="40"/>
      <c r="H11" s="40"/>
      <c r="I11" s="40"/>
      <c r="J11" s="40"/>
      <c r="K11" s="3"/>
      <c r="L11" s="34"/>
      <c r="M11" s="41"/>
      <c r="N11" s="41"/>
      <c r="O11" s="41"/>
      <c r="P11" s="34"/>
    </row>
    <row r="12" spans="1:17" ht="23.25" customHeight="1" x14ac:dyDescent="0.2">
      <c r="B12" s="42" t="s">
        <v>1275</v>
      </c>
      <c r="C12" s="685"/>
      <c r="D12" s="34"/>
      <c r="E12" s="34"/>
      <c r="F12" s="34"/>
      <c r="G12" s="42" t="s">
        <v>31</v>
      </c>
      <c r="H12" s="325"/>
      <c r="I12" s="45"/>
      <c r="J12" s="45"/>
      <c r="K12" s="45"/>
      <c r="L12" s="44"/>
      <c r="M12" s="44"/>
      <c r="N12" s="34"/>
      <c r="O12" s="34"/>
      <c r="P12" s="34"/>
    </row>
    <row r="13" spans="1:17" ht="23.25" customHeight="1" x14ac:dyDescent="0.2">
      <c r="B13" s="42" t="s">
        <v>1276</v>
      </c>
      <c r="C13" s="685"/>
      <c r="D13" s="34"/>
      <c r="E13" s="34"/>
      <c r="F13" s="34"/>
      <c r="G13" s="42" t="s">
        <v>33</v>
      </c>
      <c r="H13" s="325"/>
      <c r="I13" s="46"/>
      <c r="J13" s="46"/>
      <c r="K13" s="46"/>
      <c r="L13" s="44"/>
      <c r="M13" s="44"/>
      <c r="N13" s="34"/>
      <c r="O13" s="34"/>
      <c r="P13" s="34"/>
    </row>
    <row r="14" spans="1:17" ht="23.25" customHeight="1" x14ac:dyDescent="0.2">
      <c r="A14" s="3"/>
      <c r="B14" s="3"/>
      <c r="C14" s="3"/>
      <c r="D14" s="34"/>
      <c r="E14" s="34"/>
      <c r="F14" s="34"/>
      <c r="G14" s="42" t="s">
        <v>34</v>
      </c>
      <c r="H14" s="325"/>
      <c r="I14" s="46"/>
      <c r="J14" s="46"/>
      <c r="K14" s="46"/>
      <c r="L14" s="47"/>
      <c r="M14" s="44"/>
      <c r="N14" s="34"/>
      <c r="O14" s="34"/>
      <c r="P14" s="34"/>
    </row>
    <row r="15" spans="1:17" ht="23.25" customHeight="1" x14ac:dyDescent="0.2">
      <c r="A15" s="2"/>
      <c r="B15" s="2"/>
      <c r="P15" s="1"/>
    </row>
  </sheetData>
  <sheetProtection selectLockedCells="1" selectUnlockedCells="1"/>
  <autoFilter ref="M3:M10" xr:uid="{7E52250F-3C34-A547-BB90-95894D772854}"/>
  <mergeCells count="1">
    <mergeCell ref="A1:H1"/>
  </mergeCells>
  <conditionalFormatting sqref="A3:L3">
    <cfRule type="dataBar" priority="732">
      <dataBar>
        <cfvo type="min"/>
        <cfvo type="max"/>
        <color rgb="FF638EC6"/>
      </dataBar>
      <extLst>
        <ext xmlns:x14="http://schemas.microsoft.com/office/spreadsheetml/2009/9/main" uri="{B025F937-C7B1-47D3-B67F-A62EFF666E3E}">
          <x14:id>{AF7622C5-04BB-9243-851E-2FC39D1ED72D}</x14:id>
        </ext>
      </extLst>
    </cfRule>
  </conditionalFormatting>
  <pageMargins left="0.25" right="0.25" top="0.75" bottom="0.75" header="0.3" footer="0.3"/>
  <pageSetup paperSize="9" fitToHeight="0" orientation="landscape" r:id="rId1"/>
  <headerFooter>
    <oddHeader xml:space="preserve">&amp;L&amp;14Simpl/Wide Boyz PU - packing list
</oddHeader>
    <oddFooter>Stran &amp;P od &amp;N</oddFooter>
    <firstHeader>&amp;Lsimpl volumes - packing list</firstHeader>
    <firstFooter>Stran &amp;P od &amp;N</firstFooter>
  </headerFooter>
  <extLst>
    <ext xmlns:x14="http://schemas.microsoft.com/office/spreadsheetml/2009/9/main" uri="{78C0D931-6437-407d-A8EE-F0AAD7539E65}">
      <x14:conditionalFormattings>
        <x14:conditionalFormatting xmlns:xm="http://schemas.microsoft.com/office/excel/2006/main">
          <x14:cfRule type="dataBar" id="{AF7622C5-04BB-9243-851E-2FC39D1ED72D}">
            <x14:dataBar minLength="0" maxLength="100" gradient="0">
              <x14:cfvo type="autoMin"/>
              <x14:cfvo type="autoMax"/>
              <x14:negativeFillColor rgb="FFFF0000"/>
              <x14:axisColor rgb="FF000000"/>
            </x14:dataBar>
          </x14:cfRule>
          <xm:sqref>A3:L3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65A13-A26F-A940-AF03-81293FD7F3CE}">
  <sheetPr>
    <tabColor theme="0" tint="-4.9989318521683403E-2"/>
    <pageSetUpPr fitToPage="1"/>
  </sheetPr>
  <dimension ref="A1:CO34"/>
  <sheetViews>
    <sheetView showGridLines="0" showRowColHeaders="0" zoomScale="60" zoomScaleNormal="60" zoomScalePageLayoutView="75" workbookViewId="0">
      <pane ySplit="7" topLeftCell="A8" activePane="bottomLeft" state="frozen"/>
      <selection activeCell="N9" sqref="N9"/>
      <selection pane="bottomLeft" activeCell="K10" sqref="K10"/>
    </sheetView>
  </sheetViews>
  <sheetFormatPr baseColWidth="10" defaultColWidth="11" defaultRowHeight="19" x14ac:dyDescent="0.25"/>
  <cols>
    <col min="1" max="1" width="3.5" style="71" customWidth="1"/>
    <col min="2" max="2" width="20.5" customWidth="1"/>
    <col min="3" max="3" width="17.5" style="643" customWidth="1"/>
    <col min="4" max="4" width="4.83203125" style="665" customWidth="1"/>
    <col min="5" max="5" width="4.83203125" customWidth="1"/>
    <col min="6" max="6" width="15.1640625" style="653" customWidth="1"/>
    <col min="7" max="7" width="8" style="653" customWidth="1"/>
    <col min="8" max="8" width="5" customWidth="1"/>
    <col min="9" max="9" width="8.1640625" customWidth="1"/>
    <col min="10" max="10" width="13.83203125" style="209" customWidth="1"/>
    <col min="11" max="24" width="9.83203125" style="4" customWidth="1"/>
    <col min="25" max="25" width="17.5" style="3" customWidth="1"/>
    <col min="26" max="26" width="9" style="3" customWidth="1"/>
    <col min="27" max="27" width="8.83203125" customWidth="1"/>
    <col min="28" max="28" width="11" customWidth="1"/>
    <col min="29" max="29" width="12.5" customWidth="1"/>
    <col min="30" max="30" width="12.33203125" customWidth="1"/>
    <col min="31" max="31" width="11" style="247" customWidth="1"/>
    <col min="32" max="32" width="7.5" style="249" hidden="1" customWidth="1"/>
    <col min="33" max="33" width="7.33203125" style="259" hidden="1" customWidth="1"/>
    <col min="34" max="34" width="5" style="30" hidden="1" customWidth="1"/>
    <col min="35" max="35" width="4.5" style="30" hidden="1" customWidth="1"/>
    <col min="36" max="36" width="4.83203125" style="30" hidden="1" customWidth="1"/>
    <col min="37" max="40" width="5" style="30" hidden="1" customWidth="1"/>
    <col min="41" max="41" width="4.33203125" style="30" hidden="1" customWidth="1"/>
    <col min="42" max="43" width="5.5" style="30" hidden="1" customWidth="1"/>
    <col min="44" max="47" width="5" style="30" hidden="1" customWidth="1"/>
    <col min="48" max="48" width="7.83203125" style="249" hidden="1" customWidth="1"/>
    <col min="49" max="49" width="7.83203125" style="3" hidden="1" customWidth="1"/>
    <col min="50" max="50" width="9" style="74" hidden="1" customWidth="1"/>
    <col min="51" max="51" width="9" style="30" hidden="1" customWidth="1"/>
    <col min="52" max="52" width="7.5" style="74" hidden="1" customWidth="1"/>
    <col min="53" max="53" width="7.5" style="30" hidden="1" customWidth="1"/>
    <col min="54" max="54" width="8.33203125" style="74" hidden="1" customWidth="1"/>
    <col min="55" max="55" width="7.83203125" hidden="1" customWidth="1"/>
    <col min="56" max="65" width="11" hidden="1" customWidth="1"/>
    <col min="66" max="66" width="13.1640625" hidden="1" customWidth="1"/>
    <col min="67" max="67" width="15.5" hidden="1" customWidth="1"/>
    <col min="68" max="86" width="11" hidden="1" customWidth="1"/>
    <col min="87" max="87" width="11.83203125" hidden="1" customWidth="1"/>
    <col min="88" max="88" width="11" hidden="1" customWidth="1"/>
    <col min="89" max="90" width="0" hidden="1" customWidth="1"/>
    <col min="91" max="91" width="2.6640625" hidden="1" customWidth="1"/>
  </cols>
  <sheetData>
    <row r="1" spans="1:93" ht="38.5" customHeight="1" x14ac:dyDescent="0.3">
      <c r="A1" s="712" t="s">
        <v>1198</v>
      </c>
      <c r="B1" s="712"/>
      <c r="I1" s="210" t="s">
        <v>171</v>
      </c>
      <c r="J1" s="713">
        <f>SUM(Y10:Y34)</f>
        <v>0</v>
      </c>
      <c r="K1" s="713"/>
      <c r="L1" s="300" t="s">
        <v>7</v>
      </c>
      <c r="N1" s="267"/>
      <c r="O1" s="267"/>
      <c r="P1" s="267"/>
      <c r="Q1" s="267"/>
      <c r="R1"/>
      <c r="S1"/>
      <c r="T1"/>
      <c r="U1"/>
      <c r="V1"/>
      <c r="W1"/>
      <c r="X1"/>
      <c r="AH1" s="28"/>
      <c r="AI1" s="28"/>
      <c r="AJ1" s="28"/>
      <c r="AK1" s="28"/>
      <c r="AL1" s="28"/>
      <c r="AM1" s="28"/>
      <c r="AN1" s="28"/>
      <c r="AO1" s="28"/>
      <c r="AP1" s="28"/>
      <c r="AQ1" s="28"/>
      <c r="AR1" s="28"/>
      <c r="AS1" s="28"/>
      <c r="AT1" s="28"/>
      <c r="AU1" s="28"/>
      <c r="CK1" s="714"/>
      <c r="CL1" s="714"/>
      <c r="CN1" s="714"/>
      <c r="CO1" s="715"/>
    </row>
    <row r="2" spans="1:93" ht="29.5" customHeight="1" x14ac:dyDescent="0.25">
      <c r="A2" s="712"/>
      <c r="B2" s="712"/>
      <c r="I2" s="304" t="s">
        <v>12</v>
      </c>
      <c r="J2" s="658">
        <f>SUM(K10:X34)</f>
        <v>0</v>
      </c>
      <c r="K2" s="526"/>
      <c r="L2" s="212"/>
      <c r="N2" s="267"/>
      <c r="O2" s="267"/>
      <c r="P2" s="267"/>
      <c r="Q2" s="267"/>
      <c r="R2"/>
      <c r="S2"/>
      <c r="T2"/>
      <c r="U2"/>
      <c r="V2"/>
      <c r="W2"/>
      <c r="X2"/>
      <c r="Y2" s="716" t="s">
        <v>1147</v>
      </c>
      <c r="Z2" s="716"/>
      <c r="AA2" s="451">
        <f>AD6</f>
        <v>0</v>
      </c>
      <c r="CI2" s="326"/>
      <c r="CK2" s="714"/>
      <c r="CL2" s="714"/>
      <c r="CN2" s="715"/>
      <c r="CO2" s="715"/>
    </row>
    <row r="3" spans="1:93" ht="28.25" customHeight="1" x14ac:dyDescent="0.25">
      <c r="A3" s="712"/>
      <c r="B3" s="712"/>
      <c r="I3" s="304" t="s">
        <v>10</v>
      </c>
      <c r="J3" s="717">
        <f>SUM(AG10:AG34)</f>
        <v>0</v>
      </c>
      <c r="K3" s="717"/>
      <c r="L3" s="212" t="s">
        <v>5</v>
      </c>
      <c r="N3" s="267"/>
      <c r="O3" s="267"/>
      <c r="P3" s="267"/>
      <c r="Q3" s="267"/>
      <c r="R3"/>
      <c r="S3"/>
      <c r="T3"/>
      <c r="U3"/>
      <c r="V3"/>
      <c r="W3"/>
      <c r="X3" s="32"/>
      <c r="AF3" s="250"/>
      <c r="AG3" s="260"/>
      <c r="AH3" s="31"/>
      <c r="AI3" s="31"/>
      <c r="AJ3" s="31"/>
      <c r="AK3" s="31"/>
      <c r="AL3" s="31"/>
      <c r="AM3" s="31"/>
      <c r="AN3" s="31"/>
      <c r="AO3" s="31"/>
      <c r="AP3" s="31"/>
      <c r="AQ3" s="31"/>
      <c r="AR3" s="31"/>
      <c r="AS3" s="31"/>
      <c r="AT3" s="31"/>
      <c r="AU3" s="31"/>
      <c r="AV3" s="250"/>
      <c r="AW3" s="628"/>
      <c r="AX3" s="211"/>
      <c r="AY3" s="31"/>
      <c r="AZ3" s="211"/>
      <c r="BA3" s="31"/>
      <c r="BB3" s="211"/>
      <c r="CI3" s="718" t="s">
        <v>104</v>
      </c>
      <c r="CK3" s="714"/>
      <c r="CL3" s="714"/>
      <c r="CN3" s="715"/>
      <c r="CO3" s="715"/>
    </row>
    <row r="4" spans="1:93" ht="28.25" customHeight="1" x14ac:dyDescent="0.25">
      <c r="A4" s="712"/>
      <c r="B4" s="712"/>
      <c r="I4" s="304"/>
      <c r="J4" s="659"/>
      <c r="K4" s="639"/>
      <c r="L4" s="212"/>
      <c r="N4" s="267"/>
      <c r="O4" s="267"/>
      <c r="P4" s="267"/>
      <c r="Q4" s="267"/>
      <c r="R4"/>
      <c r="S4"/>
      <c r="T4"/>
      <c r="U4"/>
      <c r="V4"/>
      <c r="W4"/>
      <c r="X4" s="32"/>
      <c r="AF4" s="250"/>
      <c r="AG4" s="260"/>
      <c r="AH4" s="31"/>
      <c r="AI4" s="31"/>
      <c r="AJ4" s="31"/>
      <c r="AK4" s="31"/>
      <c r="AL4" s="31"/>
      <c r="AM4" s="31"/>
      <c r="AN4" s="31"/>
      <c r="AO4" s="31"/>
      <c r="AP4" s="31"/>
      <c r="AQ4" s="31"/>
      <c r="AR4" s="31"/>
      <c r="AS4" s="31"/>
      <c r="AT4" s="31"/>
      <c r="AU4" s="31"/>
      <c r="AV4" s="250"/>
      <c r="AW4" s="628"/>
      <c r="AX4" s="211"/>
      <c r="AY4" s="31"/>
      <c r="AZ4" s="211"/>
      <c r="BA4" s="31"/>
      <c r="BB4" s="211"/>
      <c r="CI4" s="719"/>
      <c r="CK4" s="714"/>
      <c r="CL4" s="714"/>
      <c r="CN4" s="715"/>
      <c r="CO4" s="715"/>
    </row>
    <row r="5" spans="1:93" ht="23" customHeight="1" x14ac:dyDescent="0.3">
      <c r="A5" s="712"/>
      <c r="B5" s="712"/>
      <c r="J5" s="63"/>
      <c r="N5"/>
      <c r="O5"/>
      <c r="P5"/>
      <c r="Q5" s="327"/>
      <c r="R5"/>
      <c r="S5" s="32"/>
      <c r="T5"/>
      <c r="U5"/>
      <c r="V5"/>
      <c r="W5" s="32"/>
      <c r="X5" s="32"/>
      <c r="Y5" s="109" t="s">
        <v>185</v>
      </c>
      <c r="CI5" s="720"/>
      <c r="CK5" s="714"/>
      <c r="CL5" s="714"/>
      <c r="CN5" s="715"/>
      <c r="CO5" s="715"/>
    </row>
    <row r="6" spans="1:93" ht="29.5" customHeight="1" x14ac:dyDescent="0.2">
      <c r="A6" s="75"/>
      <c r="C6" s="644"/>
      <c r="D6" s="666"/>
      <c r="J6" s="100" t="s">
        <v>181</v>
      </c>
      <c r="K6" s="241">
        <f>SUM(AH10:AH34)</f>
        <v>0</v>
      </c>
      <c r="L6" s="135">
        <f t="shared" ref="L6:W6" si="0">SUM(AI10:AI34)</f>
        <v>0</v>
      </c>
      <c r="M6" s="135">
        <f t="shared" si="0"/>
        <v>0</v>
      </c>
      <c r="N6" s="135">
        <f t="shared" si="0"/>
        <v>0</v>
      </c>
      <c r="O6" s="135">
        <f t="shared" si="0"/>
        <v>0</v>
      </c>
      <c r="P6" s="135">
        <f t="shared" si="0"/>
        <v>0</v>
      </c>
      <c r="Q6" s="135">
        <f t="shared" si="0"/>
        <v>0</v>
      </c>
      <c r="R6" s="135">
        <f t="shared" si="0"/>
        <v>0</v>
      </c>
      <c r="S6" s="135">
        <f t="shared" si="0"/>
        <v>0</v>
      </c>
      <c r="T6" s="135">
        <f t="shared" si="0"/>
        <v>0</v>
      </c>
      <c r="U6" s="135">
        <f t="shared" si="0"/>
        <v>0</v>
      </c>
      <c r="V6" s="135">
        <f t="shared" si="0"/>
        <v>0</v>
      </c>
      <c r="W6" s="135">
        <f t="shared" si="0"/>
        <v>0</v>
      </c>
      <c r="X6" s="135">
        <f>SUM(AU10:AU34)</f>
        <v>0</v>
      </c>
      <c r="Y6" s="387">
        <f>SUM(K6:X6)</f>
        <v>0</v>
      </c>
      <c r="Z6" s="151"/>
      <c r="AA6" s="78"/>
      <c r="AC6" s="237" t="s">
        <v>102</v>
      </c>
      <c r="AD6" s="450">
        <f>SUM(AD9:AD88)</f>
        <v>0</v>
      </c>
      <c r="AE6" s="80"/>
      <c r="AF6" s="251"/>
      <c r="AG6" s="261"/>
      <c r="AH6" s="76"/>
      <c r="AI6" s="76"/>
      <c r="AJ6" s="76"/>
      <c r="AK6" s="76"/>
      <c r="AL6" s="76"/>
      <c r="AM6" s="76"/>
      <c r="AN6" s="76"/>
      <c r="AO6" s="76"/>
      <c r="AP6" s="76"/>
      <c r="AQ6" s="76"/>
      <c r="AR6" s="76"/>
      <c r="AS6" s="76"/>
      <c r="AT6" s="76"/>
      <c r="AU6" s="76"/>
      <c r="AV6" s="251"/>
      <c r="AW6" s="629"/>
      <c r="AX6" s="77"/>
      <c r="AY6" s="76"/>
      <c r="AZ6" s="77"/>
      <c r="BA6" s="76"/>
      <c r="BB6" s="77"/>
      <c r="BD6" s="4">
        <f t="shared" ref="BD6:BL6" si="1">SUM(BD9:BD42)</f>
        <v>0</v>
      </c>
      <c r="BE6" s="4">
        <f t="shared" si="1"/>
        <v>0</v>
      </c>
      <c r="BF6" s="4">
        <f t="shared" si="1"/>
        <v>0</v>
      </c>
      <c r="BG6" s="4">
        <f t="shared" si="1"/>
        <v>0</v>
      </c>
      <c r="BH6" s="4">
        <f t="shared" si="1"/>
        <v>0</v>
      </c>
      <c r="BI6" s="4">
        <f t="shared" si="1"/>
        <v>0</v>
      </c>
      <c r="BJ6" s="4">
        <f t="shared" si="1"/>
        <v>0</v>
      </c>
      <c r="BK6" s="4">
        <f t="shared" si="1"/>
        <v>0</v>
      </c>
      <c r="BL6" s="4">
        <f t="shared" si="1"/>
        <v>0</v>
      </c>
      <c r="BM6" s="4"/>
      <c r="BN6" s="4">
        <f>SUM(BN9:BN42)</f>
        <v>0</v>
      </c>
      <c r="BO6" s="4">
        <f>SUM(BO9:BO42)</f>
        <v>0</v>
      </c>
      <c r="BP6" s="4"/>
      <c r="BQ6" s="4">
        <f t="shared" ref="BQ6:CH6" si="2">SUM(BQ9:BQ42)</f>
        <v>0</v>
      </c>
      <c r="BR6" s="4">
        <f t="shared" si="2"/>
        <v>0</v>
      </c>
      <c r="BS6" s="4">
        <f t="shared" si="2"/>
        <v>0</v>
      </c>
      <c r="BT6" s="4">
        <f t="shared" si="2"/>
        <v>0</v>
      </c>
      <c r="BU6" s="4">
        <f t="shared" si="2"/>
        <v>0</v>
      </c>
      <c r="BV6" s="4">
        <f t="shared" si="2"/>
        <v>0</v>
      </c>
      <c r="BW6" s="4">
        <f t="shared" si="2"/>
        <v>0</v>
      </c>
      <c r="BX6" s="4">
        <f t="shared" si="2"/>
        <v>0</v>
      </c>
      <c r="BY6" s="4">
        <f t="shared" si="2"/>
        <v>0</v>
      </c>
      <c r="BZ6" s="4">
        <f t="shared" si="2"/>
        <v>0</v>
      </c>
      <c r="CA6" s="4">
        <f t="shared" si="2"/>
        <v>0</v>
      </c>
      <c r="CB6" s="4">
        <f t="shared" si="2"/>
        <v>0</v>
      </c>
      <c r="CC6" s="4">
        <f t="shared" si="2"/>
        <v>0</v>
      </c>
      <c r="CD6" s="4">
        <f t="shared" si="2"/>
        <v>0</v>
      </c>
      <c r="CE6" s="4">
        <f t="shared" si="2"/>
        <v>0</v>
      </c>
      <c r="CF6" s="4">
        <f t="shared" si="2"/>
        <v>0</v>
      </c>
      <c r="CG6" s="4">
        <f t="shared" si="2"/>
        <v>0</v>
      </c>
      <c r="CH6" s="4">
        <f t="shared" si="2"/>
        <v>0</v>
      </c>
      <c r="CK6" s="714"/>
      <c r="CL6" s="714"/>
      <c r="CN6" s="715"/>
      <c r="CO6" s="715"/>
    </row>
    <row r="7" spans="1:93" s="4" customFormat="1" ht="70.25" customHeight="1" x14ac:dyDescent="0.2">
      <c r="A7" s="134" t="s">
        <v>8</v>
      </c>
      <c r="B7" s="131"/>
      <c r="C7" s="640" t="s">
        <v>173</v>
      </c>
      <c r="D7" s="667" t="s">
        <v>579</v>
      </c>
      <c r="E7" s="648" t="s">
        <v>174</v>
      </c>
      <c r="F7" s="654" t="s">
        <v>175</v>
      </c>
      <c r="G7" s="654" t="s">
        <v>176</v>
      </c>
      <c r="H7" s="654" t="s">
        <v>180</v>
      </c>
      <c r="I7" s="654" t="s">
        <v>178</v>
      </c>
      <c r="J7" s="149" t="s">
        <v>179</v>
      </c>
      <c r="K7" s="375" t="s">
        <v>618</v>
      </c>
      <c r="L7" s="122" t="s">
        <v>28</v>
      </c>
      <c r="M7" s="268" t="s">
        <v>412</v>
      </c>
      <c r="N7" s="269" t="s">
        <v>413</v>
      </c>
      <c r="O7" s="302" t="s">
        <v>414</v>
      </c>
      <c r="P7" s="270" t="s">
        <v>619</v>
      </c>
      <c r="Q7" s="319" t="s">
        <v>584</v>
      </c>
      <c r="R7" s="271" t="s">
        <v>620</v>
      </c>
      <c r="S7" s="272" t="s">
        <v>182</v>
      </c>
      <c r="T7" s="273" t="s">
        <v>415</v>
      </c>
      <c r="U7" s="274" t="s">
        <v>416</v>
      </c>
      <c r="V7" s="275" t="s">
        <v>184</v>
      </c>
      <c r="W7" s="276" t="s">
        <v>417</v>
      </c>
      <c r="X7" s="376" t="s">
        <v>183</v>
      </c>
      <c r="Y7" s="239" t="s">
        <v>4</v>
      </c>
      <c r="Z7" s="239" t="s">
        <v>11</v>
      </c>
      <c r="AA7" s="240" t="s">
        <v>8</v>
      </c>
      <c r="AC7" s="238" t="s">
        <v>103</v>
      </c>
      <c r="AD7" s="238" t="s">
        <v>104</v>
      </c>
      <c r="AE7" s="295"/>
      <c r="AF7" s="252" t="s">
        <v>5</v>
      </c>
      <c r="AG7" s="262" t="s">
        <v>6</v>
      </c>
      <c r="AH7" s="137" t="s">
        <v>1</v>
      </c>
      <c r="AI7" s="135" t="s">
        <v>2</v>
      </c>
      <c r="AJ7" s="138" t="s">
        <v>9</v>
      </c>
      <c r="AK7" s="139" t="s">
        <v>24</v>
      </c>
      <c r="AL7" s="140" t="s">
        <v>3</v>
      </c>
      <c r="AM7" s="141" t="s">
        <v>13</v>
      </c>
      <c r="AN7" s="324" t="s">
        <v>585</v>
      </c>
      <c r="AO7" s="142" t="s">
        <v>17</v>
      </c>
      <c r="AP7" s="143" t="s">
        <v>100</v>
      </c>
      <c r="AQ7" s="144" t="s">
        <v>14</v>
      </c>
      <c r="AR7" s="145" t="s">
        <v>29</v>
      </c>
      <c r="AS7" s="146" t="s">
        <v>16</v>
      </c>
      <c r="AT7" s="147" t="s">
        <v>43</v>
      </c>
      <c r="AU7" s="148" t="s">
        <v>44</v>
      </c>
      <c r="AV7" s="252" t="s">
        <v>101</v>
      </c>
      <c r="AW7" s="631" t="s">
        <v>1264</v>
      </c>
      <c r="AX7" s="150" t="s">
        <v>167</v>
      </c>
      <c r="AY7" s="456">
        <f>SUM(AY10:AY34)</f>
        <v>0</v>
      </c>
      <c r="AZ7" s="150" t="s">
        <v>168</v>
      </c>
      <c r="BA7" s="456">
        <f>SUM(BA10:BA34)</f>
        <v>0</v>
      </c>
      <c r="BB7" s="150" t="s">
        <v>169</v>
      </c>
      <c r="BC7" s="131">
        <f>SUM(BC10:BC34)</f>
        <v>0</v>
      </c>
      <c r="BD7" s="298" t="s">
        <v>568</v>
      </c>
      <c r="BE7" s="298" t="s">
        <v>172</v>
      </c>
      <c r="BF7" s="298" t="s">
        <v>108</v>
      </c>
      <c r="BG7" s="298" t="s">
        <v>109</v>
      </c>
      <c r="BH7" s="298" t="s">
        <v>110</v>
      </c>
      <c r="BI7" s="298" t="s">
        <v>111</v>
      </c>
      <c r="BJ7" s="298" t="s">
        <v>112</v>
      </c>
      <c r="BK7" s="298" t="s">
        <v>113</v>
      </c>
      <c r="BL7" s="298" t="s">
        <v>569</v>
      </c>
      <c r="BM7" s="7"/>
      <c r="BN7" s="298" t="s">
        <v>566</v>
      </c>
      <c r="BO7" s="298" t="s">
        <v>567</v>
      </c>
      <c r="BP7" s="7"/>
      <c r="BQ7" s="298" t="s">
        <v>334</v>
      </c>
      <c r="BR7" s="298" t="s">
        <v>571</v>
      </c>
      <c r="BS7" s="298" t="s">
        <v>572</v>
      </c>
      <c r="BT7" s="298" t="s">
        <v>160</v>
      </c>
      <c r="BU7" s="298" t="s">
        <v>335</v>
      </c>
      <c r="BV7" s="298" t="s">
        <v>159</v>
      </c>
      <c r="BW7" s="298" t="s">
        <v>573</v>
      </c>
      <c r="BX7" s="298" t="s">
        <v>338</v>
      </c>
      <c r="BY7" s="298" t="s">
        <v>574</v>
      </c>
      <c r="BZ7" s="298" t="s">
        <v>157</v>
      </c>
      <c r="CA7" s="298" t="s">
        <v>575</v>
      </c>
      <c r="CB7" s="298" t="s">
        <v>576</v>
      </c>
      <c r="CC7" s="299" t="s">
        <v>156</v>
      </c>
      <c r="CD7" s="299" t="s">
        <v>577</v>
      </c>
      <c r="CE7" s="299" t="s">
        <v>333</v>
      </c>
      <c r="CF7" s="299" t="s">
        <v>337</v>
      </c>
      <c r="CG7" s="299" t="s">
        <v>158</v>
      </c>
      <c r="CH7" s="298" t="s">
        <v>569</v>
      </c>
      <c r="CK7" s="435"/>
      <c r="CL7" s="435"/>
      <c r="CN7"/>
      <c r="CO7"/>
    </row>
    <row r="8" spans="1:93" s="81" customFormat="1" ht="32.5" hidden="1" customHeight="1" x14ac:dyDescent="0.2">
      <c r="A8" s="103"/>
      <c r="C8" s="641"/>
      <c r="D8" s="666"/>
      <c r="E8" s="80"/>
      <c r="F8" s="655"/>
      <c r="G8" s="655"/>
      <c r="H8" s="655"/>
      <c r="I8" s="655"/>
      <c r="J8" s="90"/>
      <c r="K8" s="242" t="s">
        <v>188</v>
      </c>
      <c r="L8" s="242" t="s">
        <v>189</v>
      </c>
      <c r="M8" s="242" t="s">
        <v>190</v>
      </c>
      <c r="N8" s="242" t="s">
        <v>191</v>
      </c>
      <c r="O8" s="242" t="s">
        <v>192</v>
      </c>
      <c r="P8" s="242" t="s">
        <v>193</v>
      </c>
      <c r="Q8" s="242" t="s">
        <v>602</v>
      </c>
      <c r="R8" s="242" t="s">
        <v>194</v>
      </c>
      <c r="S8" s="242" t="s">
        <v>195</v>
      </c>
      <c r="T8" s="242" t="s">
        <v>196</v>
      </c>
      <c r="U8" s="242" t="s">
        <v>329</v>
      </c>
      <c r="V8" s="242" t="s">
        <v>330</v>
      </c>
      <c r="W8" s="242" t="s">
        <v>331</v>
      </c>
      <c r="X8" s="242" t="s">
        <v>332</v>
      </c>
      <c r="Y8" s="107"/>
      <c r="Z8" s="107"/>
      <c r="AA8" s="62"/>
      <c r="AC8" s="108"/>
      <c r="AD8" s="108"/>
      <c r="AE8" s="108"/>
      <c r="AF8" s="253"/>
      <c r="AG8" s="263"/>
      <c r="AH8" s="104"/>
      <c r="AI8" s="67"/>
      <c r="AJ8" s="90"/>
      <c r="AK8" s="90"/>
      <c r="AL8" s="90"/>
      <c r="AM8" s="90"/>
      <c r="AN8" s="90"/>
      <c r="AO8" s="105"/>
      <c r="AP8" s="105"/>
      <c r="AQ8" s="105"/>
      <c r="AR8" s="105"/>
      <c r="AS8" s="106"/>
      <c r="AT8" s="90"/>
      <c r="AU8" s="106"/>
      <c r="AV8" s="252"/>
      <c r="AW8" s="630"/>
      <c r="AX8" s="150"/>
      <c r="AY8" s="456"/>
      <c r="AZ8" s="150"/>
      <c r="BA8" s="456"/>
      <c r="BB8" s="150"/>
      <c r="BC8" s="396"/>
    </row>
    <row r="9" spans="1:93" s="81" customFormat="1" ht="40.75" customHeight="1" x14ac:dyDescent="0.2">
      <c r="A9" s="75"/>
      <c r="B9" s="80"/>
      <c r="C9" s="693" t="s">
        <v>1173</v>
      </c>
      <c r="D9" s="668"/>
      <c r="E9" s="80"/>
      <c r="F9" s="655"/>
      <c r="G9" s="655"/>
      <c r="H9" s="80"/>
      <c r="I9" s="80"/>
      <c r="J9" s="660"/>
      <c r="K9" s="91"/>
      <c r="L9" s="80"/>
      <c r="M9" s="80"/>
      <c r="N9" s="80"/>
      <c r="O9" s="80"/>
      <c r="P9" s="80"/>
      <c r="Q9" s="80"/>
      <c r="R9" s="80"/>
      <c r="S9" s="80"/>
      <c r="T9" s="80"/>
      <c r="U9" s="80"/>
      <c r="V9" s="80"/>
      <c r="W9" s="7"/>
      <c r="X9" s="80"/>
      <c r="Y9" s="323"/>
      <c r="Z9" s="92"/>
      <c r="AA9" s="80"/>
      <c r="AF9" s="254"/>
      <c r="AG9" s="264"/>
      <c r="AH9" s="65"/>
      <c r="AI9" s="65"/>
      <c r="AJ9" s="65"/>
      <c r="AK9" s="65"/>
      <c r="AL9" s="65"/>
      <c r="AM9" s="65"/>
      <c r="AN9" s="152"/>
      <c r="AO9" s="65"/>
      <c r="AP9" s="65"/>
      <c r="AQ9" s="65"/>
      <c r="AR9" s="65"/>
      <c r="AS9" s="65"/>
      <c r="AT9" s="65"/>
      <c r="AU9" s="65"/>
      <c r="AV9" s="258"/>
      <c r="AW9" s="642">
        <f>SUM(AW10:AW34)</f>
        <v>0</v>
      </c>
      <c r="AX9" s="223"/>
      <c r="AY9" s="457"/>
      <c r="AZ9" s="223"/>
      <c r="BA9" s="457"/>
      <c r="BB9" s="223"/>
      <c r="BC9" s="396"/>
    </row>
    <row r="10" spans="1:93" s="4" customFormat="1" ht="90" customHeight="1" x14ac:dyDescent="0.2">
      <c r="A10" s="156" t="s">
        <v>8</v>
      </c>
      <c r="B10" s="101"/>
      <c r="C10" s="645" t="s">
        <v>1148</v>
      </c>
      <c r="D10" s="669" t="s">
        <v>432</v>
      </c>
      <c r="E10" s="649" t="s">
        <v>172</v>
      </c>
      <c r="F10" s="656" t="s">
        <v>1196</v>
      </c>
      <c r="G10" s="656" t="s">
        <v>334</v>
      </c>
      <c r="H10" s="649">
        <v>2</v>
      </c>
      <c r="I10" s="649" t="s">
        <v>562</v>
      </c>
      <c r="J10" s="661">
        <v>318</v>
      </c>
      <c r="K10" s="161"/>
      <c r="L10" s="161"/>
      <c r="M10" s="161"/>
      <c r="N10" s="161"/>
      <c r="O10" s="161"/>
      <c r="P10" s="161"/>
      <c r="Q10" s="161"/>
      <c r="R10" s="161"/>
      <c r="S10" s="161"/>
      <c r="T10" s="161"/>
      <c r="U10" s="161"/>
      <c r="V10" s="161"/>
      <c r="W10" s="161"/>
      <c r="X10" s="161"/>
      <c r="Y10" s="162">
        <f>SUM(K10:X10)*J10</f>
        <v>0</v>
      </c>
      <c r="Z10" s="162" t="str">
        <f t="shared" ref="Z10:Z34" si="3">IF(SUM(K10:X10)&gt;0,"Yes","No")</f>
        <v>No</v>
      </c>
      <c r="AA10" s="163" t="str">
        <f t="shared" ref="AA10:AA34" si="4">IF(A10="New","Yes","No")</f>
        <v>Yes</v>
      </c>
      <c r="AC10" s="678">
        <v>1.5</v>
      </c>
      <c r="AD10" s="228">
        <f>AC10*SUM(K10:X10)</f>
        <v>0</v>
      </c>
      <c r="AE10" s="69"/>
      <c r="AF10" s="255">
        <v>0.74</v>
      </c>
      <c r="AG10" s="265">
        <f>SUM(K10:X10)*AF10</f>
        <v>0</v>
      </c>
      <c r="AH10" s="152">
        <f t="shared" ref="AH10:AH34" si="5">K10*H10</f>
        <v>0</v>
      </c>
      <c r="AI10" s="152">
        <f t="shared" ref="AI10:AI34" si="6">L10*H10</f>
        <v>0</v>
      </c>
      <c r="AJ10" s="152">
        <f t="shared" ref="AJ10:AJ34" si="7">M10*H10</f>
        <v>0</v>
      </c>
      <c r="AK10" s="152">
        <f t="shared" ref="AK10:AK34" si="8">N10*H10</f>
        <v>0</v>
      </c>
      <c r="AL10" s="152">
        <f t="shared" ref="AL10:AL34" si="9">O10*H10</f>
        <v>0</v>
      </c>
      <c r="AM10" s="152">
        <f t="shared" ref="AM10:AM34" si="10">P10*H10</f>
        <v>0</v>
      </c>
      <c r="AN10" s="152">
        <f t="shared" ref="AN10:AN34" si="11">Q10*H10</f>
        <v>0</v>
      </c>
      <c r="AO10" s="152">
        <f t="shared" ref="AO10:AO34" si="12">R10*H10</f>
        <v>0</v>
      </c>
      <c r="AP10" s="152">
        <f t="shared" ref="AP10:AP34" si="13">S10*H10</f>
        <v>0</v>
      </c>
      <c r="AQ10" s="152">
        <f t="shared" ref="AQ10:AQ34" si="14">T10*H10</f>
        <v>0</v>
      </c>
      <c r="AR10" s="152">
        <f t="shared" ref="AR10:AR34" si="15">U10*H10</f>
        <v>0</v>
      </c>
      <c r="AS10" s="152">
        <f t="shared" ref="AS10:AS34" si="16">V10*H10</f>
        <v>0</v>
      </c>
      <c r="AT10" s="152">
        <f t="shared" ref="AT10:AT34" si="17">W10*H10</f>
        <v>0</v>
      </c>
      <c r="AU10" s="152">
        <f>X10*$H10</f>
        <v>0</v>
      </c>
      <c r="AV10" s="632"/>
      <c r="AW10" s="633">
        <f>SUM(AY10+BA10+BC10)</f>
        <v>0</v>
      </c>
      <c r="AX10" s="459">
        <v>6</v>
      </c>
      <c r="AY10" s="239">
        <f t="shared" ref="AY10:AY34" si="18">AX10*SUM(K10:X10)</f>
        <v>0</v>
      </c>
      <c r="AZ10" s="459"/>
      <c r="BA10" s="239">
        <f t="shared" ref="BA10:BA34" si="19">AZ10*SUM(K10:X10)</f>
        <v>0</v>
      </c>
      <c r="BB10" s="459"/>
      <c r="BC10" s="239">
        <f t="shared" ref="BC10:BC34" si="20">BB10*SUM(K10:X10)</f>
        <v>0</v>
      </c>
      <c r="BD10" s="54">
        <f t="shared" ref="BD10:BD34" si="21">IF(E10="XS",IF(SUM(K10:X10)&gt;0,SUM(K10:X10),0),0)*H10</f>
        <v>0</v>
      </c>
      <c r="BE10" s="54">
        <f t="shared" ref="BE10:BE34" si="22">IF(E10="S",IF(SUM(K10:X10)&gt;0,SUM(K10:X10),0),0)*H10</f>
        <v>0</v>
      </c>
      <c r="BF10" s="54">
        <f t="shared" ref="BF10:BF34" si="23">IF(E10="M",IF(SUM(K10:X10)&gt;0,SUM(K10:X10),0),0)*H10</f>
        <v>0</v>
      </c>
      <c r="BG10" s="54">
        <f t="shared" ref="BG10:BG34" si="24">IF(E10="L",IF(SUM(K10:X10)&gt;0,SUM(K10:X10),0),0)*H10</f>
        <v>0</v>
      </c>
      <c r="BH10" s="54">
        <f t="shared" ref="BH10:BH34" si="25">IF(E10="XL",IF(SUM(K10:X10)&gt;0,SUM(K10:X10),0),0)*H10</f>
        <v>0</v>
      </c>
      <c r="BI10" s="54">
        <f t="shared" ref="BI10:BI34" si="26">IF(E10="2XL",IF(SUM(K10:X10)&gt;0,SUM(K10:X10),0),0)*H10</f>
        <v>0</v>
      </c>
      <c r="BJ10" s="54">
        <f t="shared" ref="BJ10:BJ34" si="27">IF(E10="3XL",IF(SUM(K10:X10)&gt;0,SUM(K10:X10),0),0)*H10</f>
        <v>0</v>
      </c>
      <c r="BK10" s="54">
        <f t="shared" ref="BK10:BK34" si="28">IF(E10="4XL",IF(SUM(K10:X10)&gt;0,SUM(K10:X10),0),0)*H10</f>
        <v>0</v>
      </c>
      <c r="BL10" s="54">
        <f t="shared" ref="BL10:BL34" si="29">IF(E10="various",IF(SUM(K10:X10)&gt;0,SUM(K10:X10),0),0)*H10</f>
        <v>0</v>
      </c>
      <c r="BM10" s="54"/>
      <c r="BN10" s="121">
        <f t="shared" ref="BN10:BN34" si="30">IF(D10="All tex.",IF(SUM(K10:X10)&gt;0,SUM(K10:X10),0),0)*H10</f>
        <v>0</v>
      </c>
      <c r="BO10" s="121">
        <f t="shared" ref="BO10:BO34" si="31">IF(D10="Dual tex.",IF(SUM(K10:X10)&gt;0,SUM(K10:X10),0),0)*H10</f>
        <v>0</v>
      </c>
      <c r="BP10" s="121"/>
      <c r="BQ10" s="54">
        <f t="shared" ref="BQ10:BQ34" si="32">IF(G10="sloper",IF(SUM(K10:X10)&gt;0,SUM(K10:X10),0),0)*H10</f>
        <v>0</v>
      </c>
      <c r="BR10" s="54">
        <f t="shared" ref="BR10:BR34" si="33">IF(G10="footholds",IF(SUM(K10:X10)&gt;0,SUM(K10:X10),0),0)*H10</f>
        <v>0</v>
      </c>
      <c r="BS10" s="54">
        <f t="shared" ref="BS10:BS34" si="34">IF(G10="micros",IF(SUM(K10:X10)&gt;0,SUM(K10:X10),0),0)*H10</f>
        <v>0</v>
      </c>
      <c r="BT10" s="54">
        <f t="shared" ref="BT10:BT34" si="35">IF(G10="jug",IF(SUM(K10:X10)&gt;0,SUM(K10:X10),0),0)*H10</f>
        <v>0</v>
      </c>
      <c r="BU10" s="54">
        <f t="shared" ref="BU10:BU34" si="36">IF(G10="ledge",IF(SUM(K10:X10)&gt;0,SUM(K10:X10),0),0)*H10</f>
        <v>0</v>
      </c>
      <c r="BV10" s="54">
        <f t="shared" ref="BV10:BV34" si="37">IF(G10="edge",IF(SUM(K10:X10)&gt;0,SUM(K10:X10),0),0)*H10</f>
        <v>0</v>
      </c>
      <c r="BW10" s="54">
        <f t="shared" ref="BW10:BW34" si="38">IF(G10="crimp",IF(SUM(K10:X10)&gt;0,SUM(K10:X10),0),0)*H10</f>
        <v>0</v>
      </c>
      <c r="BX10" s="54">
        <f t="shared" ref="BX10:BX34" si="39">IF(G10="incut",IF(SUM(K10:X10)&gt;0,SUM(K10:X10),0),0)*H10</f>
        <v>0</v>
      </c>
      <c r="BY10" s="54">
        <f t="shared" ref="BY10:BY34" si="40">IF(G10="dish",IF(SUM(K10:X10)&gt;0,SUM(K10:X10),0),0)*H10</f>
        <v>0</v>
      </c>
      <c r="BZ10" s="54">
        <f t="shared" ref="BZ10:BZ34" si="41">IF(G10="pinch",IF(SUM(K10:X10)&gt;0,SUM(K10:X10),0),0)*H10</f>
        <v>0</v>
      </c>
      <c r="CA10" s="54">
        <f t="shared" ref="CA10:CA34" si="42">IF(G10="pocket",IF(SUM(K10:X10)&gt;0,SUM(K10:X10),0),0)*H10</f>
        <v>0</v>
      </c>
      <c r="CB10" s="54">
        <f t="shared" ref="CB10:CB34" si="43">IF(G10="insert",IF(SUM(K10:X10)&gt;0,SUM(K10:X10),0),0)*H10</f>
        <v>0</v>
      </c>
      <c r="CC10" s="54">
        <f t="shared" ref="CC10:CC34" si="44">IF(G10="feature",IF(SUM(K10:X10)&gt;0,SUM(K10:X10),0),0)*H10</f>
        <v>0</v>
      </c>
      <c r="CD10" s="54">
        <f t="shared" ref="CD10:CD34" si="45">IF(G10="scoop",IF(SUM(K10:X10)&gt;0,SUM(K10:X10),0),0)*H10</f>
        <v>0</v>
      </c>
      <c r="CE10" s="54">
        <f t="shared" ref="CE10:CE34" si="46">IF(G10="arete",IF(SUM(K10:X10)&gt;0,SUM(K10:X10),0),0)*H10</f>
        <v>0</v>
      </c>
      <c r="CF10" s="54">
        <f t="shared" ref="CF10:CF34" si="47">IF(G10="square",IF(SUM(K10:X10)&gt;0,SUM(K10:X10),0),0)*H10</f>
        <v>0</v>
      </c>
      <c r="CG10" s="54">
        <f t="shared" ref="CG10:CG34" si="48">IF(G10="positive",IF(SUM(K10:X10)&gt;0,SUM(K10:X10),0),0)*H10</f>
        <v>0</v>
      </c>
      <c r="CH10" s="54">
        <f>IF(G10="various",IF(SUM(K10:X10)&gt;0,SUM(K10:X10),0),0)*H10</f>
        <v>0</v>
      </c>
    </row>
    <row r="11" spans="1:93" s="4" customFormat="1" ht="90" customHeight="1" x14ac:dyDescent="0.2">
      <c r="A11" s="164" t="s">
        <v>8</v>
      </c>
      <c r="C11" s="644" t="s">
        <v>1149</v>
      </c>
      <c r="D11" s="670" t="s">
        <v>432</v>
      </c>
      <c r="E11" s="4" t="s">
        <v>108</v>
      </c>
      <c r="F11" s="195" t="s">
        <v>1197</v>
      </c>
      <c r="G11" s="195" t="s">
        <v>334</v>
      </c>
      <c r="H11" s="4">
        <v>2</v>
      </c>
      <c r="I11" s="4" t="s">
        <v>562</v>
      </c>
      <c r="J11" s="662">
        <v>340</v>
      </c>
      <c r="K11" s="379"/>
      <c r="L11" s="85"/>
      <c r="M11" s="85"/>
      <c r="N11" s="85"/>
      <c r="O11" s="85"/>
      <c r="P11" s="85"/>
      <c r="Q11" s="85"/>
      <c r="R11" s="85"/>
      <c r="S11" s="85"/>
      <c r="T11" s="85"/>
      <c r="U11" s="85"/>
      <c r="V11" s="85"/>
      <c r="W11" s="85"/>
      <c r="X11" s="85"/>
      <c r="Y11" s="82">
        <f t="shared" ref="Y11:Y33" si="49">SUM(K11:X11)*J11</f>
        <v>0</v>
      </c>
      <c r="Z11" s="82" t="str">
        <f t="shared" si="3"/>
        <v>No</v>
      </c>
      <c r="AA11" s="188" t="str">
        <f t="shared" si="4"/>
        <v>Yes</v>
      </c>
      <c r="AB11" s="292"/>
      <c r="AC11" s="229">
        <v>1.5</v>
      </c>
      <c r="AD11" s="230">
        <f t="shared" ref="AD11:AD33" si="50">AC11*SUM(K11:X11)</f>
        <v>0</v>
      </c>
      <c r="AE11" s="69"/>
      <c r="AF11" s="256">
        <v>1.1100000000000001</v>
      </c>
      <c r="AG11" s="265">
        <f t="shared" ref="AG11:AG33" si="51">SUM(K11:X11)*AF11</f>
        <v>0</v>
      </c>
      <c r="AH11" s="152">
        <f t="shared" si="5"/>
        <v>0</v>
      </c>
      <c r="AI11" s="152">
        <f t="shared" si="6"/>
        <v>0</v>
      </c>
      <c r="AJ11" s="152">
        <f t="shared" si="7"/>
        <v>0</v>
      </c>
      <c r="AK11" s="152">
        <f t="shared" si="8"/>
        <v>0</v>
      </c>
      <c r="AL11" s="152">
        <f t="shared" si="9"/>
        <v>0</v>
      </c>
      <c r="AM11" s="152">
        <f t="shared" si="10"/>
        <v>0</v>
      </c>
      <c r="AN11" s="152">
        <f t="shared" si="11"/>
        <v>0</v>
      </c>
      <c r="AO11" s="152">
        <f t="shared" si="12"/>
        <v>0</v>
      </c>
      <c r="AP11" s="152">
        <f t="shared" si="13"/>
        <v>0</v>
      </c>
      <c r="AQ11" s="152">
        <f t="shared" si="14"/>
        <v>0</v>
      </c>
      <c r="AR11" s="152">
        <f t="shared" si="15"/>
        <v>0</v>
      </c>
      <c r="AS11" s="152">
        <f t="shared" si="16"/>
        <v>0</v>
      </c>
      <c r="AT11" s="152">
        <f t="shared" si="17"/>
        <v>0</v>
      </c>
      <c r="AU11" s="152">
        <f t="shared" ref="AU11:AU34" si="52">X11*H11</f>
        <v>0</v>
      </c>
      <c r="AV11" s="632"/>
      <c r="AW11" s="633">
        <f t="shared" ref="AW11:AW34" si="53">SUM(AY11+BA11+BC11)</f>
        <v>0</v>
      </c>
      <c r="AX11" s="459">
        <v>8</v>
      </c>
      <c r="AY11" s="239">
        <f t="shared" si="18"/>
        <v>0</v>
      </c>
      <c r="AZ11" s="459"/>
      <c r="BA11" s="239">
        <f t="shared" si="19"/>
        <v>0</v>
      </c>
      <c r="BB11" s="459"/>
      <c r="BC11" s="239">
        <f t="shared" si="20"/>
        <v>0</v>
      </c>
      <c r="BD11" s="54">
        <f t="shared" si="21"/>
        <v>0</v>
      </c>
      <c r="BE11" s="54">
        <f t="shared" si="22"/>
        <v>0</v>
      </c>
      <c r="BF11" s="54">
        <f t="shared" si="23"/>
        <v>0</v>
      </c>
      <c r="BG11" s="54">
        <f t="shared" si="24"/>
        <v>0</v>
      </c>
      <c r="BH11" s="54">
        <f t="shared" si="25"/>
        <v>0</v>
      </c>
      <c r="BI11" s="54">
        <f t="shared" si="26"/>
        <v>0</v>
      </c>
      <c r="BJ11" s="54">
        <f t="shared" si="27"/>
        <v>0</v>
      </c>
      <c r="BK11" s="54">
        <f t="shared" si="28"/>
        <v>0</v>
      </c>
      <c r="BL11" s="54">
        <f t="shared" si="29"/>
        <v>0</v>
      </c>
      <c r="BM11" s="54"/>
      <c r="BN11" s="121">
        <f t="shared" si="30"/>
        <v>0</v>
      </c>
      <c r="BO11" s="121">
        <f t="shared" si="31"/>
        <v>0</v>
      </c>
      <c r="BP11" s="121"/>
      <c r="BQ11" s="54">
        <f t="shared" si="32"/>
        <v>0</v>
      </c>
      <c r="BR11" s="54">
        <f t="shared" si="33"/>
        <v>0</v>
      </c>
      <c r="BS11" s="54">
        <f t="shared" si="34"/>
        <v>0</v>
      </c>
      <c r="BT11" s="54">
        <f t="shared" si="35"/>
        <v>0</v>
      </c>
      <c r="BU11" s="54">
        <f t="shared" si="36"/>
        <v>0</v>
      </c>
      <c r="BV11" s="54">
        <f t="shared" si="37"/>
        <v>0</v>
      </c>
      <c r="BW11" s="54">
        <f t="shared" si="38"/>
        <v>0</v>
      </c>
      <c r="BX11" s="54">
        <f t="shared" si="39"/>
        <v>0</v>
      </c>
      <c r="BY11" s="54">
        <f t="shared" si="40"/>
        <v>0</v>
      </c>
      <c r="BZ11" s="54">
        <f t="shared" si="41"/>
        <v>0</v>
      </c>
      <c r="CA11" s="54">
        <f t="shared" si="42"/>
        <v>0</v>
      </c>
      <c r="CB11" s="54">
        <f t="shared" si="43"/>
        <v>0</v>
      </c>
      <c r="CC11" s="54">
        <f t="shared" si="44"/>
        <v>0</v>
      </c>
      <c r="CD11" s="54">
        <f t="shared" si="45"/>
        <v>0</v>
      </c>
      <c r="CE11" s="54">
        <f t="shared" si="46"/>
        <v>0</v>
      </c>
      <c r="CF11" s="54">
        <f t="shared" si="47"/>
        <v>0</v>
      </c>
      <c r="CG11" s="54">
        <f t="shared" si="48"/>
        <v>0</v>
      </c>
      <c r="CH11" s="54">
        <f t="shared" ref="CH11:CH34" si="54">IF(G11="various",IF(SUM(K11:X11)&gt;0,SUM(K11:X11),0),0)*H11</f>
        <v>0</v>
      </c>
      <c r="CI11" s="292"/>
    </row>
    <row r="12" spans="1:93" s="81" customFormat="1" ht="90" customHeight="1" x14ac:dyDescent="0.2">
      <c r="A12" s="164" t="s">
        <v>8</v>
      </c>
      <c r="B12" s="4"/>
      <c r="C12" s="646" t="s">
        <v>1150</v>
      </c>
      <c r="D12" s="671" t="s">
        <v>432</v>
      </c>
      <c r="E12" s="484" t="s">
        <v>108</v>
      </c>
      <c r="F12" s="216" t="s">
        <v>1174</v>
      </c>
      <c r="G12" s="216" t="s">
        <v>334</v>
      </c>
      <c r="H12" s="484">
        <v>1</v>
      </c>
      <c r="I12" s="484" t="s">
        <v>562</v>
      </c>
      <c r="J12" s="663">
        <v>179</v>
      </c>
      <c r="K12" s="87"/>
      <c r="L12" s="97"/>
      <c r="M12" s="87"/>
      <c r="N12" s="87"/>
      <c r="O12" s="87"/>
      <c r="P12" s="87"/>
      <c r="Q12" s="87"/>
      <c r="R12" s="87"/>
      <c r="S12" s="87"/>
      <c r="T12" s="87"/>
      <c r="U12" s="87"/>
      <c r="V12" s="87"/>
      <c r="W12" s="87"/>
      <c r="X12" s="87"/>
      <c r="Y12" s="89">
        <f t="shared" si="49"/>
        <v>0</v>
      </c>
      <c r="Z12" s="89" t="str">
        <f t="shared" si="3"/>
        <v>No</v>
      </c>
      <c r="AA12" s="166" t="str">
        <f t="shared" si="4"/>
        <v>Yes</v>
      </c>
      <c r="AC12" s="229">
        <v>1</v>
      </c>
      <c r="AD12" s="230">
        <f t="shared" si="50"/>
        <v>0</v>
      </c>
      <c r="AE12" s="69"/>
      <c r="AF12" s="256">
        <v>0.86</v>
      </c>
      <c r="AG12" s="265">
        <f t="shared" si="51"/>
        <v>0</v>
      </c>
      <c r="AH12" s="152">
        <f t="shared" si="5"/>
        <v>0</v>
      </c>
      <c r="AI12" s="152">
        <f t="shared" si="6"/>
        <v>0</v>
      </c>
      <c r="AJ12" s="152">
        <f t="shared" si="7"/>
        <v>0</v>
      </c>
      <c r="AK12" s="152">
        <f t="shared" si="8"/>
        <v>0</v>
      </c>
      <c r="AL12" s="152">
        <f t="shared" si="9"/>
        <v>0</v>
      </c>
      <c r="AM12" s="152">
        <f t="shared" si="10"/>
        <v>0</v>
      </c>
      <c r="AN12" s="152">
        <f t="shared" si="11"/>
        <v>0</v>
      </c>
      <c r="AO12" s="152">
        <f t="shared" si="12"/>
        <v>0</v>
      </c>
      <c r="AP12" s="152">
        <f t="shared" si="13"/>
        <v>0</v>
      </c>
      <c r="AQ12" s="152">
        <f t="shared" si="14"/>
        <v>0</v>
      </c>
      <c r="AR12" s="152">
        <f t="shared" si="15"/>
        <v>0</v>
      </c>
      <c r="AS12" s="152">
        <f t="shared" si="16"/>
        <v>0</v>
      </c>
      <c r="AT12" s="152">
        <f t="shared" si="17"/>
        <v>0</v>
      </c>
      <c r="AU12" s="152">
        <f t="shared" si="52"/>
        <v>0</v>
      </c>
      <c r="AV12" s="632"/>
      <c r="AW12" s="633">
        <f t="shared" si="53"/>
        <v>0</v>
      </c>
      <c r="AX12" s="459">
        <v>4</v>
      </c>
      <c r="AY12" s="239">
        <f t="shared" si="18"/>
        <v>0</v>
      </c>
      <c r="AZ12" s="459"/>
      <c r="BA12" s="239">
        <f t="shared" si="19"/>
        <v>0</v>
      </c>
      <c r="BB12" s="459"/>
      <c r="BC12" s="239">
        <f t="shared" si="20"/>
        <v>0</v>
      </c>
      <c r="BD12" s="54">
        <f t="shared" si="21"/>
        <v>0</v>
      </c>
      <c r="BE12" s="54">
        <f t="shared" si="22"/>
        <v>0</v>
      </c>
      <c r="BF12" s="54">
        <f t="shared" si="23"/>
        <v>0</v>
      </c>
      <c r="BG12" s="54">
        <f t="shared" si="24"/>
        <v>0</v>
      </c>
      <c r="BH12" s="54">
        <f t="shared" si="25"/>
        <v>0</v>
      </c>
      <c r="BI12" s="54">
        <f t="shared" si="26"/>
        <v>0</v>
      </c>
      <c r="BJ12" s="54">
        <f t="shared" si="27"/>
        <v>0</v>
      </c>
      <c r="BK12" s="54">
        <f t="shared" si="28"/>
        <v>0</v>
      </c>
      <c r="BL12" s="54">
        <f t="shared" si="29"/>
        <v>0</v>
      </c>
      <c r="BM12" s="54"/>
      <c r="BN12" s="121">
        <f t="shared" si="30"/>
        <v>0</v>
      </c>
      <c r="BO12" s="121">
        <f t="shared" si="31"/>
        <v>0</v>
      </c>
      <c r="BP12" s="121"/>
      <c r="BQ12" s="54">
        <f t="shared" si="32"/>
        <v>0</v>
      </c>
      <c r="BR12" s="54">
        <f t="shared" si="33"/>
        <v>0</v>
      </c>
      <c r="BS12" s="54">
        <f t="shared" si="34"/>
        <v>0</v>
      </c>
      <c r="BT12" s="54">
        <f t="shared" si="35"/>
        <v>0</v>
      </c>
      <c r="BU12" s="54">
        <f t="shared" si="36"/>
        <v>0</v>
      </c>
      <c r="BV12" s="54">
        <f t="shared" si="37"/>
        <v>0</v>
      </c>
      <c r="BW12" s="54">
        <f t="shared" si="38"/>
        <v>0</v>
      </c>
      <c r="BX12" s="54">
        <f t="shared" si="39"/>
        <v>0</v>
      </c>
      <c r="BY12" s="54">
        <f t="shared" si="40"/>
        <v>0</v>
      </c>
      <c r="BZ12" s="54">
        <f t="shared" si="41"/>
        <v>0</v>
      </c>
      <c r="CA12" s="54">
        <f t="shared" si="42"/>
        <v>0</v>
      </c>
      <c r="CB12" s="54">
        <f t="shared" si="43"/>
        <v>0</v>
      </c>
      <c r="CC12" s="54">
        <f t="shared" si="44"/>
        <v>0</v>
      </c>
      <c r="CD12" s="54">
        <f t="shared" si="45"/>
        <v>0</v>
      </c>
      <c r="CE12" s="54">
        <f t="shared" si="46"/>
        <v>0</v>
      </c>
      <c r="CF12" s="54">
        <f t="shared" si="47"/>
        <v>0</v>
      </c>
      <c r="CG12" s="54">
        <f t="shared" si="48"/>
        <v>0</v>
      </c>
      <c r="CH12" s="54">
        <f t="shared" si="54"/>
        <v>0</v>
      </c>
    </row>
    <row r="13" spans="1:93" s="4" customFormat="1" ht="90" customHeight="1" x14ac:dyDescent="0.2">
      <c r="A13" s="164" t="s">
        <v>8</v>
      </c>
      <c r="C13" s="644" t="s">
        <v>1151</v>
      </c>
      <c r="D13" s="670" t="s">
        <v>432</v>
      </c>
      <c r="E13" s="4" t="s">
        <v>108</v>
      </c>
      <c r="F13" s="195" t="s">
        <v>1175</v>
      </c>
      <c r="G13" s="195" t="s">
        <v>334</v>
      </c>
      <c r="H13" s="4">
        <v>1</v>
      </c>
      <c r="I13" s="4" t="s">
        <v>562</v>
      </c>
      <c r="J13" s="662">
        <v>177</v>
      </c>
      <c r="K13" s="85"/>
      <c r="L13" s="85"/>
      <c r="M13" s="85"/>
      <c r="N13" s="85"/>
      <c r="O13" s="85"/>
      <c r="P13" s="85"/>
      <c r="Q13" s="85"/>
      <c r="R13" s="85"/>
      <c r="S13" s="85"/>
      <c r="T13" s="85"/>
      <c r="U13" s="85"/>
      <c r="V13" s="85"/>
      <c r="W13" s="85"/>
      <c r="X13" s="85"/>
      <c r="Y13" s="82">
        <f t="shared" si="49"/>
        <v>0</v>
      </c>
      <c r="Z13" s="82" t="str">
        <f t="shared" si="3"/>
        <v>No</v>
      </c>
      <c r="AA13" s="188" t="str">
        <f t="shared" si="4"/>
        <v>Yes</v>
      </c>
      <c r="AC13" s="229">
        <v>1</v>
      </c>
      <c r="AD13" s="230">
        <f t="shared" si="50"/>
        <v>0</v>
      </c>
      <c r="AE13" s="69"/>
      <c r="AF13" s="256">
        <v>0.7</v>
      </c>
      <c r="AG13" s="265">
        <f t="shared" si="51"/>
        <v>0</v>
      </c>
      <c r="AH13" s="152">
        <f t="shared" si="5"/>
        <v>0</v>
      </c>
      <c r="AI13" s="152">
        <f t="shared" si="6"/>
        <v>0</v>
      </c>
      <c r="AJ13" s="152">
        <f t="shared" si="7"/>
        <v>0</v>
      </c>
      <c r="AK13" s="152">
        <f t="shared" si="8"/>
        <v>0</v>
      </c>
      <c r="AL13" s="152">
        <f t="shared" si="9"/>
        <v>0</v>
      </c>
      <c r="AM13" s="152">
        <f t="shared" si="10"/>
        <v>0</v>
      </c>
      <c r="AN13" s="152">
        <f t="shared" si="11"/>
        <v>0</v>
      </c>
      <c r="AO13" s="152">
        <f t="shared" si="12"/>
        <v>0</v>
      </c>
      <c r="AP13" s="152">
        <f t="shared" si="13"/>
        <v>0</v>
      </c>
      <c r="AQ13" s="152">
        <f t="shared" si="14"/>
        <v>0</v>
      </c>
      <c r="AR13" s="152">
        <f t="shared" si="15"/>
        <v>0</v>
      </c>
      <c r="AS13" s="152">
        <f t="shared" si="16"/>
        <v>0</v>
      </c>
      <c r="AT13" s="152">
        <f t="shared" si="17"/>
        <v>0</v>
      </c>
      <c r="AU13" s="152">
        <f t="shared" si="52"/>
        <v>0</v>
      </c>
      <c r="AV13" s="632"/>
      <c r="AW13" s="633">
        <f t="shared" si="53"/>
        <v>0</v>
      </c>
      <c r="AX13" s="459">
        <v>4</v>
      </c>
      <c r="AY13" s="239">
        <f t="shared" si="18"/>
        <v>0</v>
      </c>
      <c r="AZ13" s="459"/>
      <c r="BA13" s="239">
        <f t="shared" si="19"/>
        <v>0</v>
      </c>
      <c r="BB13" s="459"/>
      <c r="BC13" s="239">
        <f t="shared" si="20"/>
        <v>0</v>
      </c>
      <c r="BD13" s="54">
        <f t="shared" si="21"/>
        <v>0</v>
      </c>
      <c r="BE13" s="54">
        <f t="shared" si="22"/>
        <v>0</v>
      </c>
      <c r="BF13" s="54">
        <f t="shared" si="23"/>
        <v>0</v>
      </c>
      <c r="BG13" s="54">
        <f t="shared" si="24"/>
        <v>0</v>
      </c>
      <c r="BH13" s="54">
        <f t="shared" si="25"/>
        <v>0</v>
      </c>
      <c r="BI13" s="54">
        <f t="shared" si="26"/>
        <v>0</v>
      </c>
      <c r="BJ13" s="54">
        <f t="shared" si="27"/>
        <v>0</v>
      </c>
      <c r="BK13" s="54">
        <f t="shared" si="28"/>
        <v>0</v>
      </c>
      <c r="BL13" s="54">
        <f t="shared" si="29"/>
        <v>0</v>
      </c>
      <c r="BM13" s="54"/>
      <c r="BN13" s="121">
        <f t="shared" si="30"/>
        <v>0</v>
      </c>
      <c r="BO13" s="121">
        <f t="shared" si="31"/>
        <v>0</v>
      </c>
      <c r="BP13" s="121"/>
      <c r="BQ13" s="54">
        <f t="shared" si="32"/>
        <v>0</v>
      </c>
      <c r="BR13" s="54">
        <f t="shared" si="33"/>
        <v>0</v>
      </c>
      <c r="BS13" s="54">
        <f t="shared" si="34"/>
        <v>0</v>
      </c>
      <c r="BT13" s="54">
        <f t="shared" si="35"/>
        <v>0</v>
      </c>
      <c r="BU13" s="54">
        <f t="shared" si="36"/>
        <v>0</v>
      </c>
      <c r="BV13" s="54">
        <f t="shared" si="37"/>
        <v>0</v>
      </c>
      <c r="BW13" s="54">
        <f t="shared" si="38"/>
        <v>0</v>
      </c>
      <c r="BX13" s="54">
        <f t="shared" si="39"/>
        <v>0</v>
      </c>
      <c r="BY13" s="54">
        <f t="shared" si="40"/>
        <v>0</v>
      </c>
      <c r="BZ13" s="54">
        <f t="shared" si="41"/>
        <v>0</v>
      </c>
      <c r="CA13" s="54">
        <f t="shared" si="42"/>
        <v>0</v>
      </c>
      <c r="CB13" s="54">
        <f t="shared" si="43"/>
        <v>0</v>
      </c>
      <c r="CC13" s="54">
        <f t="shared" si="44"/>
        <v>0</v>
      </c>
      <c r="CD13" s="54">
        <f t="shared" si="45"/>
        <v>0</v>
      </c>
      <c r="CE13" s="54">
        <f t="shared" si="46"/>
        <v>0</v>
      </c>
      <c r="CF13" s="54">
        <f t="shared" si="47"/>
        <v>0</v>
      </c>
      <c r="CG13" s="54">
        <f t="shared" si="48"/>
        <v>0</v>
      </c>
      <c r="CH13" s="54">
        <f t="shared" si="54"/>
        <v>0</v>
      </c>
    </row>
    <row r="14" spans="1:93" s="4" customFormat="1" ht="90" customHeight="1" x14ac:dyDescent="0.2">
      <c r="A14" s="164" t="s">
        <v>8</v>
      </c>
      <c r="C14" s="646" t="s">
        <v>1152</v>
      </c>
      <c r="D14" s="671" t="s">
        <v>432</v>
      </c>
      <c r="E14" s="484" t="s">
        <v>109</v>
      </c>
      <c r="F14" s="216" t="s">
        <v>1176</v>
      </c>
      <c r="G14" s="216" t="s">
        <v>334</v>
      </c>
      <c r="H14" s="484">
        <v>1</v>
      </c>
      <c r="I14" s="484" t="s">
        <v>562</v>
      </c>
      <c r="J14" s="663">
        <v>183</v>
      </c>
      <c r="K14" s="87"/>
      <c r="L14" s="87"/>
      <c r="M14" s="87"/>
      <c r="N14" s="87"/>
      <c r="O14" s="87"/>
      <c r="P14" s="87"/>
      <c r="Q14" s="87"/>
      <c r="R14" s="87"/>
      <c r="S14" s="87"/>
      <c r="T14" s="87"/>
      <c r="U14" s="87"/>
      <c r="V14" s="87"/>
      <c r="W14" s="87"/>
      <c r="X14" s="87"/>
      <c r="Y14" s="89">
        <f t="shared" si="49"/>
        <v>0</v>
      </c>
      <c r="Z14" s="89" t="str">
        <f t="shared" si="3"/>
        <v>No</v>
      </c>
      <c r="AA14" s="166" t="str">
        <f t="shared" si="4"/>
        <v>Yes</v>
      </c>
      <c r="AC14" s="229">
        <v>1</v>
      </c>
      <c r="AD14" s="230">
        <f t="shared" si="50"/>
        <v>0</v>
      </c>
      <c r="AE14" s="69"/>
      <c r="AF14" s="256">
        <v>1.19</v>
      </c>
      <c r="AG14" s="265">
        <f t="shared" si="51"/>
        <v>0</v>
      </c>
      <c r="AH14" s="152">
        <f t="shared" si="5"/>
        <v>0</v>
      </c>
      <c r="AI14" s="152">
        <f t="shared" si="6"/>
        <v>0</v>
      </c>
      <c r="AJ14" s="152">
        <f t="shared" si="7"/>
        <v>0</v>
      </c>
      <c r="AK14" s="152">
        <f t="shared" si="8"/>
        <v>0</v>
      </c>
      <c r="AL14" s="152">
        <f t="shared" si="9"/>
        <v>0</v>
      </c>
      <c r="AM14" s="152">
        <f t="shared" si="10"/>
        <v>0</v>
      </c>
      <c r="AN14" s="152">
        <f t="shared" si="11"/>
        <v>0</v>
      </c>
      <c r="AO14" s="152">
        <f t="shared" si="12"/>
        <v>0</v>
      </c>
      <c r="AP14" s="152">
        <f t="shared" si="13"/>
        <v>0</v>
      </c>
      <c r="AQ14" s="152">
        <f t="shared" si="14"/>
        <v>0</v>
      </c>
      <c r="AR14" s="152">
        <f t="shared" si="15"/>
        <v>0</v>
      </c>
      <c r="AS14" s="152">
        <f t="shared" si="16"/>
        <v>0</v>
      </c>
      <c r="AT14" s="152">
        <f t="shared" si="17"/>
        <v>0</v>
      </c>
      <c r="AU14" s="152">
        <f t="shared" si="52"/>
        <v>0</v>
      </c>
      <c r="AV14" s="632"/>
      <c r="AW14" s="633">
        <f t="shared" si="53"/>
        <v>0</v>
      </c>
      <c r="AX14" s="459">
        <v>3</v>
      </c>
      <c r="AY14" s="239">
        <f t="shared" si="18"/>
        <v>0</v>
      </c>
      <c r="AZ14" s="459">
        <v>1</v>
      </c>
      <c r="BA14" s="239">
        <f t="shared" si="19"/>
        <v>0</v>
      </c>
      <c r="BB14" s="459"/>
      <c r="BC14" s="239">
        <f t="shared" si="20"/>
        <v>0</v>
      </c>
      <c r="BD14" s="54">
        <f t="shared" si="21"/>
        <v>0</v>
      </c>
      <c r="BE14" s="54">
        <f t="shared" si="22"/>
        <v>0</v>
      </c>
      <c r="BF14" s="54">
        <f t="shared" si="23"/>
        <v>0</v>
      </c>
      <c r="BG14" s="54">
        <f t="shared" si="24"/>
        <v>0</v>
      </c>
      <c r="BH14" s="54">
        <f t="shared" si="25"/>
        <v>0</v>
      </c>
      <c r="BI14" s="54">
        <f t="shared" si="26"/>
        <v>0</v>
      </c>
      <c r="BJ14" s="54">
        <f t="shared" si="27"/>
        <v>0</v>
      </c>
      <c r="BK14" s="54">
        <f t="shared" si="28"/>
        <v>0</v>
      </c>
      <c r="BL14" s="54">
        <f t="shared" si="29"/>
        <v>0</v>
      </c>
      <c r="BM14" s="54"/>
      <c r="BN14" s="121">
        <f t="shared" si="30"/>
        <v>0</v>
      </c>
      <c r="BO14" s="121">
        <f t="shared" si="31"/>
        <v>0</v>
      </c>
      <c r="BP14" s="121"/>
      <c r="BQ14" s="54">
        <f t="shared" si="32"/>
        <v>0</v>
      </c>
      <c r="BR14" s="54">
        <f t="shared" si="33"/>
        <v>0</v>
      </c>
      <c r="BS14" s="54">
        <f t="shared" si="34"/>
        <v>0</v>
      </c>
      <c r="BT14" s="54">
        <f t="shared" si="35"/>
        <v>0</v>
      </c>
      <c r="BU14" s="54">
        <f t="shared" si="36"/>
        <v>0</v>
      </c>
      <c r="BV14" s="54">
        <f t="shared" si="37"/>
        <v>0</v>
      </c>
      <c r="BW14" s="54">
        <f t="shared" si="38"/>
        <v>0</v>
      </c>
      <c r="BX14" s="54">
        <f t="shared" si="39"/>
        <v>0</v>
      </c>
      <c r="BY14" s="54">
        <f t="shared" si="40"/>
        <v>0</v>
      </c>
      <c r="BZ14" s="54">
        <f t="shared" si="41"/>
        <v>0</v>
      </c>
      <c r="CA14" s="54">
        <f t="shared" si="42"/>
        <v>0</v>
      </c>
      <c r="CB14" s="54">
        <f t="shared" si="43"/>
        <v>0</v>
      </c>
      <c r="CC14" s="54">
        <f t="shared" si="44"/>
        <v>0</v>
      </c>
      <c r="CD14" s="54">
        <f t="shared" si="45"/>
        <v>0</v>
      </c>
      <c r="CE14" s="54">
        <f t="shared" si="46"/>
        <v>0</v>
      </c>
      <c r="CF14" s="54">
        <f t="shared" si="47"/>
        <v>0</v>
      </c>
      <c r="CG14" s="54">
        <f t="shared" si="48"/>
        <v>0</v>
      </c>
      <c r="CH14" s="54">
        <f t="shared" si="54"/>
        <v>0</v>
      </c>
    </row>
    <row r="15" spans="1:93" s="81" customFormat="1" ht="90" customHeight="1" x14ac:dyDescent="0.2">
      <c r="A15" s="164" t="s">
        <v>8</v>
      </c>
      <c r="B15" s="4"/>
      <c r="C15" s="644" t="s">
        <v>1153</v>
      </c>
      <c r="D15" s="670" t="s">
        <v>432</v>
      </c>
      <c r="E15" s="650" t="s">
        <v>108</v>
      </c>
      <c r="F15" s="650" t="s">
        <v>1177</v>
      </c>
      <c r="G15" s="650" t="s">
        <v>334</v>
      </c>
      <c r="H15" s="4">
        <v>1</v>
      </c>
      <c r="I15" s="4" t="s">
        <v>562</v>
      </c>
      <c r="J15" s="662">
        <v>181</v>
      </c>
      <c r="K15" s="85"/>
      <c r="L15" s="84"/>
      <c r="M15" s="85"/>
      <c r="N15" s="85"/>
      <c r="O15" s="85"/>
      <c r="P15" s="85"/>
      <c r="Q15" s="85"/>
      <c r="R15" s="85"/>
      <c r="S15" s="85"/>
      <c r="T15" s="85"/>
      <c r="U15" s="85"/>
      <c r="V15" s="85"/>
      <c r="W15" s="85"/>
      <c r="X15" s="85"/>
      <c r="Y15" s="96">
        <f t="shared" si="49"/>
        <v>0</v>
      </c>
      <c r="Z15" s="96" t="str">
        <f t="shared" si="3"/>
        <v>No</v>
      </c>
      <c r="AA15" s="165" t="str">
        <f t="shared" si="4"/>
        <v>Yes</v>
      </c>
      <c r="AC15" s="229">
        <v>1</v>
      </c>
      <c r="AD15" s="230">
        <f t="shared" si="50"/>
        <v>0</v>
      </c>
      <c r="AE15" s="69"/>
      <c r="AF15" s="256">
        <v>1.03</v>
      </c>
      <c r="AG15" s="265">
        <f t="shared" si="51"/>
        <v>0</v>
      </c>
      <c r="AH15" s="152">
        <f t="shared" si="5"/>
        <v>0</v>
      </c>
      <c r="AI15" s="152">
        <f t="shared" si="6"/>
        <v>0</v>
      </c>
      <c r="AJ15" s="152">
        <f t="shared" si="7"/>
        <v>0</v>
      </c>
      <c r="AK15" s="152">
        <f t="shared" si="8"/>
        <v>0</v>
      </c>
      <c r="AL15" s="152">
        <f t="shared" si="9"/>
        <v>0</v>
      </c>
      <c r="AM15" s="152">
        <f t="shared" si="10"/>
        <v>0</v>
      </c>
      <c r="AN15" s="152">
        <f t="shared" si="11"/>
        <v>0</v>
      </c>
      <c r="AO15" s="152">
        <f t="shared" si="12"/>
        <v>0</v>
      </c>
      <c r="AP15" s="152">
        <f t="shared" si="13"/>
        <v>0</v>
      </c>
      <c r="AQ15" s="152">
        <f t="shared" si="14"/>
        <v>0</v>
      </c>
      <c r="AR15" s="152">
        <f t="shared" si="15"/>
        <v>0</v>
      </c>
      <c r="AS15" s="152">
        <f t="shared" si="16"/>
        <v>0</v>
      </c>
      <c r="AT15" s="152">
        <f t="shared" si="17"/>
        <v>0</v>
      </c>
      <c r="AU15" s="152">
        <f t="shared" si="52"/>
        <v>0</v>
      </c>
      <c r="AV15" s="632"/>
      <c r="AW15" s="633">
        <f t="shared" si="53"/>
        <v>0</v>
      </c>
      <c r="AX15" s="459">
        <v>3</v>
      </c>
      <c r="AY15" s="239">
        <f t="shared" si="18"/>
        <v>0</v>
      </c>
      <c r="AZ15" s="459">
        <v>1</v>
      </c>
      <c r="BA15" s="239">
        <f t="shared" si="19"/>
        <v>0</v>
      </c>
      <c r="BB15" s="459"/>
      <c r="BC15" s="239">
        <f t="shared" si="20"/>
        <v>0</v>
      </c>
      <c r="BD15" s="54">
        <f t="shared" si="21"/>
        <v>0</v>
      </c>
      <c r="BE15" s="54">
        <f t="shared" si="22"/>
        <v>0</v>
      </c>
      <c r="BF15" s="54">
        <f t="shared" si="23"/>
        <v>0</v>
      </c>
      <c r="BG15" s="54">
        <f t="shared" si="24"/>
        <v>0</v>
      </c>
      <c r="BH15" s="54">
        <f t="shared" si="25"/>
        <v>0</v>
      </c>
      <c r="BI15" s="54">
        <f t="shared" si="26"/>
        <v>0</v>
      </c>
      <c r="BJ15" s="54">
        <f t="shared" si="27"/>
        <v>0</v>
      </c>
      <c r="BK15" s="54">
        <f t="shared" si="28"/>
        <v>0</v>
      </c>
      <c r="BL15" s="54">
        <f t="shared" si="29"/>
        <v>0</v>
      </c>
      <c r="BM15" s="54"/>
      <c r="BN15" s="121">
        <f t="shared" si="30"/>
        <v>0</v>
      </c>
      <c r="BO15" s="121">
        <f t="shared" si="31"/>
        <v>0</v>
      </c>
      <c r="BP15" s="121"/>
      <c r="BQ15" s="54">
        <f t="shared" si="32"/>
        <v>0</v>
      </c>
      <c r="BR15" s="54">
        <f t="shared" si="33"/>
        <v>0</v>
      </c>
      <c r="BS15" s="54">
        <f t="shared" si="34"/>
        <v>0</v>
      </c>
      <c r="BT15" s="54">
        <f t="shared" si="35"/>
        <v>0</v>
      </c>
      <c r="BU15" s="54">
        <f t="shared" si="36"/>
        <v>0</v>
      </c>
      <c r="BV15" s="54">
        <f t="shared" si="37"/>
        <v>0</v>
      </c>
      <c r="BW15" s="54">
        <f t="shared" si="38"/>
        <v>0</v>
      </c>
      <c r="BX15" s="54">
        <f t="shared" si="39"/>
        <v>0</v>
      </c>
      <c r="BY15" s="54">
        <f t="shared" si="40"/>
        <v>0</v>
      </c>
      <c r="BZ15" s="54">
        <f t="shared" si="41"/>
        <v>0</v>
      </c>
      <c r="CA15" s="54">
        <f t="shared" si="42"/>
        <v>0</v>
      </c>
      <c r="CB15" s="54">
        <f t="shared" si="43"/>
        <v>0</v>
      </c>
      <c r="CC15" s="54">
        <f t="shared" si="44"/>
        <v>0</v>
      </c>
      <c r="CD15" s="54">
        <f t="shared" si="45"/>
        <v>0</v>
      </c>
      <c r="CE15" s="54">
        <f t="shared" si="46"/>
        <v>0</v>
      </c>
      <c r="CF15" s="54">
        <f t="shared" si="47"/>
        <v>0</v>
      </c>
      <c r="CG15" s="54">
        <f t="shared" si="48"/>
        <v>0</v>
      </c>
      <c r="CH15" s="54">
        <f t="shared" si="54"/>
        <v>0</v>
      </c>
    </row>
    <row r="16" spans="1:93" s="81" customFormat="1" ht="90" customHeight="1" x14ac:dyDescent="0.2">
      <c r="A16" s="164" t="s">
        <v>8</v>
      </c>
      <c r="B16" s="4"/>
      <c r="C16" s="646" t="s">
        <v>1154</v>
      </c>
      <c r="D16" s="671" t="s">
        <v>432</v>
      </c>
      <c r="E16" s="651" t="s">
        <v>108</v>
      </c>
      <c r="F16" s="651" t="s">
        <v>1178</v>
      </c>
      <c r="G16" s="651" t="s">
        <v>334</v>
      </c>
      <c r="H16" s="484">
        <v>1</v>
      </c>
      <c r="I16" s="484" t="s">
        <v>562</v>
      </c>
      <c r="J16" s="663">
        <v>183</v>
      </c>
      <c r="K16" s="87"/>
      <c r="L16" s="97"/>
      <c r="M16" s="87"/>
      <c r="N16" s="87"/>
      <c r="O16" s="87"/>
      <c r="P16" s="87"/>
      <c r="Q16" s="87"/>
      <c r="R16" s="87"/>
      <c r="S16" s="87"/>
      <c r="T16" s="87"/>
      <c r="U16" s="87"/>
      <c r="V16" s="87"/>
      <c r="W16" s="87"/>
      <c r="X16" s="87"/>
      <c r="Y16" s="89">
        <f t="shared" si="49"/>
        <v>0</v>
      </c>
      <c r="Z16" s="89" t="str">
        <f t="shared" si="3"/>
        <v>No</v>
      </c>
      <c r="AA16" s="166" t="str">
        <f t="shared" si="4"/>
        <v>Yes</v>
      </c>
      <c r="AC16" s="229">
        <v>1</v>
      </c>
      <c r="AD16" s="230">
        <f t="shared" si="50"/>
        <v>0</v>
      </c>
      <c r="AE16" s="69"/>
      <c r="AF16" s="256">
        <v>1.1599999999999999</v>
      </c>
      <c r="AG16" s="265">
        <f t="shared" si="51"/>
        <v>0</v>
      </c>
      <c r="AH16" s="152">
        <f t="shared" si="5"/>
        <v>0</v>
      </c>
      <c r="AI16" s="152">
        <f t="shared" si="6"/>
        <v>0</v>
      </c>
      <c r="AJ16" s="152">
        <f t="shared" si="7"/>
        <v>0</v>
      </c>
      <c r="AK16" s="152">
        <f t="shared" si="8"/>
        <v>0</v>
      </c>
      <c r="AL16" s="152">
        <f t="shared" si="9"/>
        <v>0</v>
      </c>
      <c r="AM16" s="152">
        <f t="shared" si="10"/>
        <v>0</v>
      </c>
      <c r="AN16" s="152">
        <f t="shared" si="11"/>
        <v>0</v>
      </c>
      <c r="AO16" s="152">
        <f t="shared" si="12"/>
        <v>0</v>
      </c>
      <c r="AP16" s="152">
        <f t="shared" si="13"/>
        <v>0</v>
      </c>
      <c r="AQ16" s="152">
        <f t="shared" si="14"/>
        <v>0</v>
      </c>
      <c r="AR16" s="152">
        <f t="shared" si="15"/>
        <v>0</v>
      </c>
      <c r="AS16" s="152">
        <f t="shared" si="16"/>
        <v>0</v>
      </c>
      <c r="AT16" s="152">
        <f t="shared" si="17"/>
        <v>0</v>
      </c>
      <c r="AU16" s="152">
        <f t="shared" si="52"/>
        <v>0</v>
      </c>
      <c r="AV16" s="632"/>
      <c r="AW16" s="633">
        <f t="shared" si="53"/>
        <v>0</v>
      </c>
      <c r="AX16" s="459">
        <v>3</v>
      </c>
      <c r="AY16" s="239">
        <f t="shared" si="18"/>
        <v>0</v>
      </c>
      <c r="AZ16" s="459">
        <v>1</v>
      </c>
      <c r="BA16" s="239">
        <f t="shared" si="19"/>
        <v>0</v>
      </c>
      <c r="BB16" s="459"/>
      <c r="BC16" s="239">
        <f t="shared" si="20"/>
        <v>0</v>
      </c>
      <c r="BD16" s="54">
        <f t="shared" si="21"/>
        <v>0</v>
      </c>
      <c r="BE16" s="54">
        <f t="shared" si="22"/>
        <v>0</v>
      </c>
      <c r="BF16" s="54">
        <f t="shared" si="23"/>
        <v>0</v>
      </c>
      <c r="BG16" s="54">
        <f t="shared" si="24"/>
        <v>0</v>
      </c>
      <c r="BH16" s="54">
        <f t="shared" si="25"/>
        <v>0</v>
      </c>
      <c r="BI16" s="54">
        <f t="shared" si="26"/>
        <v>0</v>
      </c>
      <c r="BJ16" s="54">
        <f t="shared" si="27"/>
        <v>0</v>
      </c>
      <c r="BK16" s="54">
        <f t="shared" si="28"/>
        <v>0</v>
      </c>
      <c r="BL16" s="54">
        <f t="shared" si="29"/>
        <v>0</v>
      </c>
      <c r="BM16" s="54"/>
      <c r="BN16" s="121">
        <f t="shared" si="30"/>
        <v>0</v>
      </c>
      <c r="BO16" s="121">
        <f t="shared" si="31"/>
        <v>0</v>
      </c>
      <c r="BP16" s="121"/>
      <c r="BQ16" s="54">
        <f t="shared" si="32"/>
        <v>0</v>
      </c>
      <c r="BR16" s="54">
        <f t="shared" si="33"/>
        <v>0</v>
      </c>
      <c r="BS16" s="54">
        <f t="shared" si="34"/>
        <v>0</v>
      </c>
      <c r="BT16" s="54">
        <f t="shared" si="35"/>
        <v>0</v>
      </c>
      <c r="BU16" s="54">
        <f t="shared" si="36"/>
        <v>0</v>
      </c>
      <c r="BV16" s="54">
        <f t="shared" si="37"/>
        <v>0</v>
      </c>
      <c r="BW16" s="54">
        <f t="shared" si="38"/>
        <v>0</v>
      </c>
      <c r="BX16" s="54">
        <f t="shared" si="39"/>
        <v>0</v>
      </c>
      <c r="BY16" s="54">
        <f t="shared" si="40"/>
        <v>0</v>
      </c>
      <c r="BZ16" s="54">
        <f t="shared" si="41"/>
        <v>0</v>
      </c>
      <c r="CA16" s="54">
        <f t="shared" si="42"/>
        <v>0</v>
      </c>
      <c r="CB16" s="54">
        <f t="shared" si="43"/>
        <v>0</v>
      </c>
      <c r="CC16" s="54">
        <f t="shared" si="44"/>
        <v>0</v>
      </c>
      <c r="CD16" s="54">
        <f t="shared" si="45"/>
        <v>0</v>
      </c>
      <c r="CE16" s="54">
        <f t="shared" si="46"/>
        <v>0</v>
      </c>
      <c r="CF16" s="54">
        <f t="shared" si="47"/>
        <v>0</v>
      </c>
      <c r="CG16" s="54">
        <f t="shared" si="48"/>
        <v>0</v>
      </c>
      <c r="CH16" s="54">
        <f t="shared" si="54"/>
        <v>0</v>
      </c>
    </row>
    <row r="17" spans="1:87" s="4" customFormat="1" ht="90" customHeight="1" x14ac:dyDescent="0.2">
      <c r="A17" s="164" t="s">
        <v>8</v>
      </c>
      <c r="C17" s="644" t="s">
        <v>1155</v>
      </c>
      <c r="D17" s="670" t="s">
        <v>432</v>
      </c>
      <c r="E17" s="4" t="s">
        <v>109</v>
      </c>
      <c r="F17" s="195" t="s">
        <v>1279</v>
      </c>
      <c r="G17" s="195" t="s">
        <v>334</v>
      </c>
      <c r="H17" s="4">
        <v>1</v>
      </c>
      <c r="I17" s="4" t="s">
        <v>562</v>
      </c>
      <c r="J17" s="662">
        <v>181</v>
      </c>
      <c r="K17" s="85"/>
      <c r="L17" s="85"/>
      <c r="M17" s="85"/>
      <c r="N17" s="85"/>
      <c r="O17" s="85"/>
      <c r="P17" s="85"/>
      <c r="Q17" s="85"/>
      <c r="R17" s="85"/>
      <c r="S17" s="85"/>
      <c r="T17" s="85"/>
      <c r="U17" s="85"/>
      <c r="V17" s="85"/>
      <c r="W17" s="85"/>
      <c r="X17" s="85"/>
      <c r="Y17" s="82">
        <f t="shared" si="49"/>
        <v>0</v>
      </c>
      <c r="Z17" s="82" t="str">
        <f t="shared" si="3"/>
        <v>No</v>
      </c>
      <c r="AA17" s="188" t="str">
        <f t="shared" si="4"/>
        <v>Yes</v>
      </c>
      <c r="AC17" s="229">
        <v>1</v>
      </c>
      <c r="AD17" s="230">
        <f t="shared" si="50"/>
        <v>0</v>
      </c>
      <c r="AE17" s="69"/>
      <c r="AF17" s="256">
        <v>1.06</v>
      </c>
      <c r="AG17" s="265">
        <f t="shared" si="51"/>
        <v>0</v>
      </c>
      <c r="AH17" s="152">
        <f t="shared" si="5"/>
        <v>0</v>
      </c>
      <c r="AI17" s="152">
        <f t="shared" si="6"/>
        <v>0</v>
      </c>
      <c r="AJ17" s="152">
        <f t="shared" si="7"/>
        <v>0</v>
      </c>
      <c r="AK17" s="152">
        <f t="shared" si="8"/>
        <v>0</v>
      </c>
      <c r="AL17" s="152">
        <f t="shared" si="9"/>
        <v>0</v>
      </c>
      <c r="AM17" s="152">
        <f t="shared" si="10"/>
        <v>0</v>
      </c>
      <c r="AN17" s="152">
        <f t="shared" si="11"/>
        <v>0</v>
      </c>
      <c r="AO17" s="152">
        <f t="shared" si="12"/>
        <v>0</v>
      </c>
      <c r="AP17" s="152">
        <f t="shared" si="13"/>
        <v>0</v>
      </c>
      <c r="AQ17" s="152">
        <f t="shared" si="14"/>
        <v>0</v>
      </c>
      <c r="AR17" s="152">
        <f t="shared" si="15"/>
        <v>0</v>
      </c>
      <c r="AS17" s="152">
        <f t="shared" si="16"/>
        <v>0</v>
      </c>
      <c r="AT17" s="152">
        <f t="shared" si="17"/>
        <v>0</v>
      </c>
      <c r="AU17" s="152">
        <f t="shared" si="52"/>
        <v>0</v>
      </c>
      <c r="AV17" s="632"/>
      <c r="AW17" s="633">
        <f t="shared" si="53"/>
        <v>0</v>
      </c>
      <c r="AX17" s="459">
        <v>3</v>
      </c>
      <c r="AY17" s="239">
        <f t="shared" si="18"/>
        <v>0</v>
      </c>
      <c r="AZ17" s="459">
        <v>1</v>
      </c>
      <c r="BA17" s="239">
        <f t="shared" si="19"/>
        <v>0</v>
      </c>
      <c r="BB17" s="459"/>
      <c r="BC17" s="239">
        <f t="shared" si="20"/>
        <v>0</v>
      </c>
      <c r="BD17" s="54">
        <f t="shared" si="21"/>
        <v>0</v>
      </c>
      <c r="BE17" s="54">
        <f t="shared" si="22"/>
        <v>0</v>
      </c>
      <c r="BF17" s="54">
        <f t="shared" si="23"/>
        <v>0</v>
      </c>
      <c r="BG17" s="54">
        <f t="shared" si="24"/>
        <v>0</v>
      </c>
      <c r="BH17" s="54">
        <f t="shared" si="25"/>
        <v>0</v>
      </c>
      <c r="BI17" s="54">
        <f t="shared" si="26"/>
        <v>0</v>
      </c>
      <c r="BJ17" s="54">
        <f t="shared" si="27"/>
        <v>0</v>
      </c>
      <c r="BK17" s="54">
        <f t="shared" si="28"/>
        <v>0</v>
      </c>
      <c r="BL17" s="54">
        <f t="shared" si="29"/>
        <v>0</v>
      </c>
      <c r="BM17" s="54"/>
      <c r="BN17" s="121">
        <f t="shared" si="30"/>
        <v>0</v>
      </c>
      <c r="BO17" s="121">
        <f t="shared" si="31"/>
        <v>0</v>
      </c>
      <c r="BP17" s="121"/>
      <c r="BQ17" s="54">
        <f t="shared" si="32"/>
        <v>0</v>
      </c>
      <c r="BR17" s="54">
        <f t="shared" si="33"/>
        <v>0</v>
      </c>
      <c r="BS17" s="54">
        <f t="shared" si="34"/>
        <v>0</v>
      </c>
      <c r="BT17" s="54">
        <f t="shared" si="35"/>
        <v>0</v>
      </c>
      <c r="BU17" s="54">
        <f t="shared" si="36"/>
        <v>0</v>
      </c>
      <c r="BV17" s="54">
        <f t="shared" si="37"/>
        <v>0</v>
      </c>
      <c r="BW17" s="54">
        <f t="shared" si="38"/>
        <v>0</v>
      </c>
      <c r="BX17" s="54">
        <f t="shared" si="39"/>
        <v>0</v>
      </c>
      <c r="BY17" s="54">
        <f t="shared" si="40"/>
        <v>0</v>
      </c>
      <c r="BZ17" s="54">
        <f t="shared" si="41"/>
        <v>0</v>
      </c>
      <c r="CA17" s="54">
        <f t="shared" si="42"/>
        <v>0</v>
      </c>
      <c r="CB17" s="54">
        <f t="shared" si="43"/>
        <v>0</v>
      </c>
      <c r="CC17" s="54">
        <f t="shared" si="44"/>
        <v>0</v>
      </c>
      <c r="CD17" s="54">
        <f t="shared" si="45"/>
        <v>0</v>
      </c>
      <c r="CE17" s="54">
        <f t="shared" si="46"/>
        <v>0</v>
      </c>
      <c r="CF17" s="54">
        <f t="shared" si="47"/>
        <v>0</v>
      </c>
      <c r="CG17" s="54">
        <f t="shared" si="48"/>
        <v>0</v>
      </c>
      <c r="CH17" s="54">
        <f t="shared" si="54"/>
        <v>0</v>
      </c>
    </row>
    <row r="18" spans="1:87" s="81" customFormat="1" ht="90" customHeight="1" x14ac:dyDescent="0.2">
      <c r="A18" s="164" t="s">
        <v>8</v>
      </c>
      <c r="B18" s="4"/>
      <c r="C18" s="646" t="s">
        <v>1156</v>
      </c>
      <c r="D18" s="671" t="s">
        <v>432</v>
      </c>
      <c r="E18" s="651" t="s">
        <v>109</v>
      </c>
      <c r="F18" s="651" t="s">
        <v>1179</v>
      </c>
      <c r="G18" s="651" t="s">
        <v>334</v>
      </c>
      <c r="H18" s="484">
        <v>1</v>
      </c>
      <c r="I18" s="484" t="s">
        <v>562</v>
      </c>
      <c r="J18" s="663">
        <v>226</v>
      </c>
      <c r="K18" s="87"/>
      <c r="L18" s="97"/>
      <c r="M18" s="87"/>
      <c r="N18" s="87"/>
      <c r="O18" s="87"/>
      <c r="P18" s="87"/>
      <c r="Q18" s="87"/>
      <c r="R18" s="87"/>
      <c r="S18" s="87"/>
      <c r="T18" s="87"/>
      <c r="U18" s="87"/>
      <c r="V18" s="87"/>
      <c r="W18" s="87"/>
      <c r="X18" s="87"/>
      <c r="Y18" s="89">
        <f t="shared" si="49"/>
        <v>0</v>
      </c>
      <c r="Z18" s="89" t="str">
        <f t="shared" si="3"/>
        <v>No</v>
      </c>
      <c r="AA18" s="166" t="str">
        <f t="shared" si="4"/>
        <v>Yes</v>
      </c>
      <c r="AC18" s="229">
        <v>1</v>
      </c>
      <c r="AD18" s="230">
        <f t="shared" si="50"/>
        <v>0</v>
      </c>
      <c r="AE18" s="69"/>
      <c r="AF18" s="256">
        <v>1.01</v>
      </c>
      <c r="AG18" s="265">
        <f t="shared" si="51"/>
        <v>0</v>
      </c>
      <c r="AH18" s="152">
        <f t="shared" si="5"/>
        <v>0</v>
      </c>
      <c r="AI18" s="152">
        <f t="shared" si="6"/>
        <v>0</v>
      </c>
      <c r="AJ18" s="152">
        <f t="shared" si="7"/>
        <v>0</v>
      </c>
      <c r="AK18" s="152">
        <f t="shared" si="8"/>
        <v>0</v>
      </c>
      <c r="AL18" s="152">
        <f t="shared" si="9"/>
        <v>0</v>
      </c>
      <c r="AM18" s="152">
        <f t="shared" si="10"/>
        <v>0</v>
      </c>
      <c r="AN18" s="152">
        <f t="shared" si="11"/>
        <v>0</v>
      </c>
      <c r="AO18" s="152">
        <f t="shared" si="12"/>
        <v>0</v>
      </c>
      <c r="AP18" s="152">
        <f t="shared" si="13"/>
        <v>0</v>
      </c>
      <c r="AQ18" s="152">
        <f t="shared" si="14"/>
        <v>0</v>
      </c>
      <c r="AR18" s="152">
        <f t="shared" si="15"/>
        <v>0</v>
      </c>
      <c r="AS18" s="152">
        <f t="shared" si="16"/>
        <v>0</v>
      </c>
      <c r="AT18" s="152">
        <f t="shared" si="17"/>
        <v>0</v>
      </c>
      <c r="AU18" s="152">
        <f t="shared" si="52"/>
        <v>0</v>
      </c>
      <c r="AV18" s="632"/>
      <c r="AW18" s="633">
        <f t="shared" si="53"/>
        <v>0</v>
      </c>
      <c r="AX18" s="459">
        <v>4</v>
      </c>
      <c r="AY18" s="239">
        <f t="shared" si="18"/>
        <v>0</v>
      </c>
      <c r="AZ18" s="459"/>
      <c r="BA18" s="239">
        <f t="shared" si="19"/>
        <v>0</v>
      </c>
      <c r="BB18" s="459"/>
      <c r="BC18" s="239">
        <f t="shared" si="20"/>
        <v>0</v>
      </c>
      <c r="BD18" s="54">
        <f t="shared" si="21"/>
        <v>0</v>
      </c>
      <c r="BE18" s="54">
        <f t="shared" si="22"/>
        <v>0</v>
      </c>
      <c r="BF18" s="54">
        <f t="shared" si="23"/>
        <v>0</v>
      </c>
      <c r="BG18" s="54">
        <f t="shared" si="24"/>
        <v>0</v>
      </c>
      <c r="BH18" s="54">
        <f t="shared" si="25"/>
        <v>0</v>
      </c>
      <c r="BI18" s="54">
        <f t="shared" si="26"/>
        <v>0</v>
      </c>
      <c r="BJ18" s="54">
        <f t="shared" si="27"/>
        <v>0</v>
      </c>
      <c r="BK18" s="54">
        <f t="shared" si="28"/>
        <v>0</v>
      </c>
      <c r="BL18" s="54">
        <f t="shared" si="29"/>
        <v>0</v>
      </c>
      <c r="BM18" s="54"/>
      <c r="BN18" s="121">
        <f t="shared" si="30"/>
        <v>0</v>
      </c>
      <c r="BO18" s="121">
        <f t="shared" si="31"/>
        <v>0</v>
      </c>
      <c r="BP18" s="121"/>
      <c r="BQ18" s="54">
        <f t="shared" si="32"/>
        <v>0</v>
      </c>
      <c r="BR18" s="54">
        <f t="shared" si="33"/>
        <v>0</v>
      </c>
      <c r="BS18" s="54">
        <f t="shared" si="34"/>
        <v>0</v>
      </c>
      <c r="BT18" s="54">
        <f t="shared" si="35"/>
        <v>0</v>
      </c>
      <c r="BU18" s="54">
        <f t="shared" si="36"/>
        <v>0</v>
      </c>
      <c r="BV18" s="54">
        <f t="shared" si="37"/>
        <v>0</v>
      </c>
      <c r="BW18" s="54">
        <f t="shared" si="38"/>
        <v>0</v>
      </c>
      <c r="BX18" s="54">
        <f t="shared" si="39"/>
        <v>0</v>
      </c>
      <c r="BY18" s="54">
        <f t="shared" si="40"/>
        <v>0</v>
      </c>
      <c r="BZ18" s="54">
        <f t="shared" si="41"/>
        <v>0</v>
      </c>
      <c r="CA18" s="54">
        <f t="shared" si="42"/>
        <v>0</v>
      </c>
      <c r="CB18" s="54">
        <f t="shared" si="43"/>
        <v>0</v>
      </c>
      <c r="CC18" s="54">
        <f t="shared" si="44"/>
        <v>0</v>
      </c>
      <c r="CD18" s="54">
        <f t="shared" si="45"/>
        <v>0</v>
      </c>
      <c r="CE18" s="54">
        <f t="shared" si="46"/>
        <v>0</v>
      </c>
      <c r="CF18" s="54">
        <f t="shared" si="47"/>
        <v>0</v>
      </c>
      <c r="CG18" s="54">
        <f t="shared" si="48"/>
        <v>0</v>
      </c>
      <c r="CH18" s="54">
        <f t="shared" si="54"/>
        <v>0</v>
      </c>
    </row>
    <row r="19" spans="1:87" s="81" customFormat="1" ht="90" customHeight="1" x14ac:dyDescent="0.2">
      <c r="A19" s="164" t="s">
        <v>8</v>
      </c>
      <c r="B19" s="4"/>
      <c r="C19" s="644" t="s">
        <v>1157</v>
      </c>
      <c r="D19" s="670" t="s">
        <v>432</v>
      </c>
      <c r="E19" s="650" t="s">
        <v>109</v>
      </c>
      <c r="F19" s="650" t="s">
        <v>1180</v>
      </c>
      <c r="G19" s="650" t="s">
        <v>334</v>
      </c>
      <c r="H19" s="4">
        <v>1</v>
      </c>
      <c r="I19" s="4" t="s">
        <v>562</v>
      </c>
      <c r="J19" s="662">
        <v>228</v>
      </c>
      <c r="K19" s="85"/>
      <c r="L19" s="84"/>
      <c r="M19" s="85"/>
      <c r="N19" s="85"/>
      <c r="O19" s="85"/>
      <c r="P19" s="85"/>
      <c r="Q19" s="85"/>
      <c r="R19" s="85"/>
      <c r="S19" s="85"/>
      <c r="T19" s="85"/>
      <c r="U19" s="85"/>
      <c r="V19" s="85"/>
      <c r="W19" s="85"/>
      <c r="X19" s="85"/>
      <c r="Y19" s="82">
        <f t="shared" si="49"/>
        <v>0</v>
      </c>
      <c r="Z19" s="82" t="str">
        <f t="shared" si="3"/>
        <v>No</v>
      </c>
      <c r="AA19" s="165" t="str">
        <f t="shared" si="4"/>
        <v>Yes</v>
      </c>
      <c r="AC19" s="229">
        <v>1</v>
      </c>
      <c r="AD19" s="230">
        <f t="shared" si="50"/>
        <v>0</v>
      </c>
      <c r="AE19" s="69"/>
      <c r="AF19" s="256">
        <v>1</v>
      </c>
      <c r="AG19" s="265">
        <f t="shared" si="51"/>
        <v>0</v>
      </c>
      <c r="AH19" s="152">
        <f t="shared" si="5"/>
        <v>0</v>
      </c>
      <c r="AI19" s="152">
        <f t="shared" si="6"/>
        <v>0</v>
      </c>
      <c r="AJ19" s="152">
        <f t="shared" si="7"/>
        <v>0</v>
      </c>
      <c r="AK19" s="152">
        <f t="shared" si="8"/>
        <v>0</v>
      </c>
      <c r="AL19" s="152">
        <f t="shared" si="9"/>
        <v>0</v>
      </c>
      <c r="AM19" s="152">
        <f t="shared" si="10"/>
        <v>0</v>
      </c>
      <c r="AN19" s="152">
        <f t="shared" si="11"/>
        <v>0</v>
      </c>
      <c r="AO19" s="152">
        <f t="shared" si="12"/>
        <v>0</v>
      </c>
      <c r="AP19" s="152">
        <f t="shared" si="13"/>
        <v>0</v>
      </c>
      <c r="AQ19" s="152">
        <f t="shared" si="14"/>
        <v>0</v>
      </c>
      <c r="AR19" s="152">
        <f t="shared" si="15"/>
        <v>0</v>
      </c>
      <c r="AS19" s="152">
        <f t="shared" si="16"/>
        <v>0</v>
      </c>
      <c r="AT19" s="152">
        <f t="shared" si="17"/>
        <v>0</v>
      </c>
      <c r="AU19" s="152">
        <f t="shared" si="52"/>
        <v>0</v>
      </c>
      <c r="AV19" s="632"/>
      <c r="AW19" s="633">
        <f t="shared" si="53"/>
        <v>0</v>
      </c>
      <c r="AX19" s="459">
        <v>4</v>
      </c>
      <c r="AY19" s="239">
        <f t="shared" si="18"/>
        <v>0</v>
      </c>
      <c r="AZ19" s="459">
        <v>1</v>
      </c>
      <c r="BA19" s="239">
        <f t="shared" si="19"/>
        <v>0</v>
      </c>
      <c r="BB19" s="459"/>
      <c r="BC19" s="239">
        <f t="shared" si="20"/>
        <v>0</v>
      </c>
      <c r="BD19" s="54">
        <f t="shared" si="21"/>
        <v>0</v>
      </c>
      <c r="BE19" s="54">
        <f t="shared" si="22"/>
        <v>0</v>
      </c>
      <c r="BF19" s="54">
        <f t="shared" si="23"/>
        <v>0</v>
      </c>
      <c r="BG19" s="54">
        <f t="shared" si="24"/>
        <v>0</v>
      </c>
      <c r="BH19" s="54">
        <f t="shared" si="25"/>
        <v>0</v>
      </c>
      <c r="BI19" s="54">
        <f t="shared" si="26"/>
        <v>0</v>
      </c>
      <c r="BJ19" s="54">
        <f t="shared" si="27"/>
        <v>0</v>
      </c>
      <c r="BK19" s="54">
        <f t="shared" si="28"/>
        <v>0</v>
      </c>
      <c r="BL19" s="54">
        <f t="shared" si="29"/>
        <v>0</v>
      </c>
      <c r="BM19" s="54"/>
      <c r="BN19" s="121">
        <f t="shared" si="30"/>
        <v>0</v>
      </c>
      <c r="BO19" s="121">
        <f t="shared" si="31"/>
        <v>0</v>
      </c>
      <c r="BP19" s="121"/>
      <c r="BQ19" s="54">
        <f t="shared" si="32"/>
        <v>0</v>
      </c>
      <c r="BR19" s="54">
        <f t="shared" si="33"/>
        <v>0</v>
      </c>
      <c r="BS19" s="54">
        <f t="shared" si="34"/>
        <v>0</v>
      </c>
      <c r="BT19" s="54">
        <f t="shared" si="35"/>
        <v>0</v>
      </c>
      <c r="BU19" s="54">
        <f t="shared" si="36"/>
        <v>0</v>
      </c>
      <c r="BV19" s="54">
        <f t="shared" si="37"/>
        <v>0</v>
      </c>
      <c r="BW19" s="54">
        <f t="shared" si="38"/>
        <v>0</v>
      </c>
      <c r="BX19" s="54">
        <f t="shared" si="39"/>
        <v>0</v>
      </c>
      <c r="BY19" s="54">
        <f t="shared" si="40"/>
        <v>0</v>
      </c>
      <c r="BZ19" s="54">
        <f t="shared" si="41"/>
        <v>0</v>
      </c>
      <c r="CA19" s="54">
        <f t="shared" si="42"/>
        <v>0</v>
      </c>
      <c r="CB19" s="54">
        <f t="shared" si="43"/>
        <v>0</v>
      </c>
      <c r="CC19" s="54">
        <f t="shared" si="44"/>
        <v>0</v>
      </c>
      <c r="CD19" s="54">
        <f t="shared" si="45"/>
        <v>0</v>
      </c>
      <c r="CE19" s="54">
        <f t="shared" si="46"/>
        <v>0</v>
      </c>
      <c r="CF19" s="54">
        <f t="shared" si="47"/>
        <v>0</v>
      </c>
      <c r="CG19" s="54">
        <f t="shared" si="48"/>
        <v>0</v>
      </c>
      <c r="CH19" s="54">
        <f t="shared" si="54"/>
        <v>0</v>
      </c>
    </row>
    <row r="20" spans="1:87" s="4" customFormat="1" ht="90" customHeight="1" x14ac:dyDescent="0.2">
      <c r="A20" s="164" t="s">
        <v>8</v>
      </c>
      <c r="C20" s="646" t="s">
        <v>1158</v>
      </c>
      <c r="D20" s="671" t="s">
        <v>432</v>
      </c>
      <c r="E20" s="484" t="s">
        <v>109</v>
      </c>
      <c r="F20" s="216" t="s">
        <v>1181</v>
      </c>
      <c r="G20" s="216" t="s">
        <v>334</v>
      </c>
      <c r="H20" s="484">
        <v>1</v>
      </c>
      <c r="I20" s="484" t="s">
        <v>562</v>
      </c>
      <c r="J20" s="663">
        <v>228</v>
      </c>
      <c r="K20" s="87"/>
      <c r="L20" s="87"/>
      <c r="M20" s="87"/>
      <c r="N20" s="87"/>
      <c r="O20" s="87"/>
      <c r="P20" s="87"/>
      <c r="Q20" s="87"/>
      <c r="R20" s="87"/>
      <c r="S20" s="87"/>
      <c r="T20" s="87"/>
      <c r="U20" s="87"/>
      <c r="V20" s="87"/>
      <c r="W20" s="87"/>
      <c r="X20" s="87"/>
      <c r="Y20" s="89">
        <f t="shared" si="49"/>
        <v>0</v>
      </c>
      <c r="Z20" s="89" t="str">
        <f t="shared" si="3"/>
        <v>No</v>
      </c>
      <c r="AA20" s="166" t="str">
        <f t="shared" si="4"/>
        <v>Yes</v>
      </c>
      <c r="AC20" s="229">
        <v>1</v>
      </c>
      <c r="AD20" s="230">
        <f t="shared" si="50"/>
        <v>0</v>
      </c>
      <c r="AE20" s="69"/>
      <c r="AF20" s="256">
        <v>1.1000000000000001</v>
      </c>
      <c r="AG20" s="265">
        <f t="shared" si="51"/>
        <v>0</v>
      </c>
      <c r="AH20" s="152">
        <f t="shared" si="5"/>
        <v>0</v>
      </c>
      <c r="AI20" s="152">
        <f t="shared" si="6"/>
        <v>0</v>
      </c>
      <c r="AJ20" s="152">
        <f t="shared" si="7"/>
        <v>0</v>
      </c>
      <c r="AK20" s="152">
        <f t="shared" si="8"/>
        <v>0</v>
      </c>
      <c r="AL20" s="152">
        <f t="shared" si="9"/>
        <v>0</v>
      </c>
      <c r="AM20" s="152">
        <f t="shared" si="10"/>
        <v>0</v>
      </c>
      <c r="AN20" s="152">
        <f t="shared" si="11"/>
        <v>0</v>
      </c>
      <c r="AO20" s="152">
        <f t="shared" si="12"/>
        <v>0</v>
      </c>
      <c r="AP20" s="152">
        <f t="shared" si="13"/>
        <v>0</v>
      </c>
      <c r="AQ20" s="152">
        <f t="shared" si="14"/>
        <v>0</v>
      </c>
      <c r="AR20" s="152">
        <f t="shared" si="15"/>
        <v>0</v>
      </c>
      <c r="AS20" s="152">
        <f t="shared" si="16"/>
        <v>0</v>
      </c>
      <c r="AT20" s="152">
        <f t="shared" si="17"/>
        <v>0</v>
      </c>
      <c r="AU20" s="152">
        <f t="shared" si="52"/>
        <v>0</v>
      </c>
      <c r="AV20" s="632"/>
      <c r="AW20" s="633">
        <f t="shared" si="53"/>
        <v>0</v>
      </c>
      <c r="AX20" s="459">
        <v>3</v>
      </c>
      <c r="AY20" s="239">
        <f t="shared" si="18"/>
        <v>0</v>
      </c>
      <c r="AZ20" s="459">
        <v>1</v>
      </c>
      <c r="BA20" s="239">
        <f t="shared" si="19"/>
        <v>0</v>
      </c>
      <c r="BB20" s="459"/>
      <c r="BC20" s="239">
        <f t="shared" si="20"/>
        <v>0</v>
      </c>
      <c r="BD20" s="54">
        <f t="shared" si="21"/>
        <v>0</v>
      </c>
      <c r="BE20" s="54">
        <f t="shared" si="22"/>
        <v>0</v>
      </c>
      <c r="BF20" s="54">
        <f t="shared" si="23"/>
        <v>0</v>
      </c>
      <c r="BG20" s="54">
        <f t="shared" si="24"/>
        <v>0</v>
      </c>
      <c r="BH20" s="54">
        <f t="shared" si="25"/>
        <v>0</v>
      </c>
      <c r="BI20" s="54">
        <f t="shared" si="26"/>
        <v>0</v>
      </c>
      <c r="BJ20" s="54">
        <f t="shared" si="27"/>
        <v>0</v>
      </c>
      <c r="BK20" s="54">
        <f t="shared" si="28"/>
        <v>0</v>
      </c>
      <c r="BL20" s="54">
        <f t="shared" si="29"/>
        <v>0</v>
      </c>
      <c r="BM20" s="54"/>
      <c r="BN20" s="121">
        <f t="shared" si="30"/>
        <v>0</v>
      </c>
      <c r="BO20" s="121">
        <f t="shared" si="31"/>
        <v>0</v>
      </c>
      <c r="BP20" s="121"/>
      <c r="BQ20" s="54">
        <f t="shared" si="32"/>
        <v>0</v>
      </c>
      <c r="BR20" s="54">
        <f t="shared" si="33"/>
        <v>0</v>
      </c>
      <c r="BS20" s="54">
        <f t="shared" si="34"/>
        <v>0</v>
      </c>
      <c r="BT20" s="54">
        <f t="shared" si="35"/>
        <v>0</v>
      </c>
      <c r="BU20" s="54">
        <f t="shared" si="36"/>
        <v>0</v>
      </c>
      <c r="BV20" s="54">
        <f t="shared" si="37"/>
        <v>0</v>
      </c>
      <c r="BW20" s="54">
        <f t="shared" si="38"/>
        <v>0</v>
      </c>
      <c r="BX20" s="54">
        <f t="shared" si="39"/>
        <v>0</v>
      </c>
      <c r="BY20" s="54">
        <f t="shared" si="40"/>
        <v>0</v>
      </c>
      <c r="BZ20" s="54">
        <f t="shared" si="41"/>
        <v>0</v>
      </c>
      <c r="CA20" s="54">
        <f t="shared" si="42"/>
        <v>0</v>
      </c>
      <c r="CB20" s="54">
        <f t="shared" si="43"/>
        <v>0</v>
      </c>
      <c r="CC20" s="54">
        <f t="shared" si="44"/>
        <v>0</v>
      </c>
      <c r="CD20" s="54">
        <f t="shared" si="45"/>
        <v>0</v>
      </c>
      <c r="CE20" s="54">
        <f t="shared" si="46"/>
        <v>0</v>
      </c>
      <c r="CF20" s="54">
        <f t="shared" si="47"/>
        <v>0</v>
      </c>
      <c r="CG20" s="54">
        <f t="shared" si="48"/>
        <v>0</v>
      </c>
      <c r="CH20" s="54">
        <f t="shared" si="54"/>
        <v>0</v>
      </c>
    </row>
    <row r="21" spans="1:87" s="4" customFormat="1" ht="90" customHeight="1" x14ac:dyDescent="0.2">
      <c r="A21" s="164" t="s">
        <v>8</v>
      </c>
      <c r="C21" s="644" t="s">
        <v>1159</v>
      </c>
      <c r="D21" s="670" t="s">
        <v>432</v>
      </c>
      <c r="E21" s="4" t="s">
        <v>109</v>
      </c>
      <c r="F21" s="195" t="s">
        <v>1182</v>
      </c>
      <c r="G21" s="195" t="s">
        <v>334</v>
      </c>
      <c r="H21" s="4">
        <v>1</v>
      </c>
      <c r="I21" s="4" t="s">
        <v>562</v>
      </c>
      <c r="J21" s="662">
        <v>226</v>
      </c>
      <c r="K21" s="85"/>
      <c r="L21" s="85"/>
      <c r="M21" s="85"/>
      <c r="N21" s="85"/>
      <c r="O21" s="85"/>
      <c r="P21" s="85"/>
      <c r="Q21" s="85"/>
      <c r="R21" s="85"/>
      <c r="S21" s="85"/>
      <c r="T21" s="85"/>
      <c r="U21" s="85"/>
      <c r="V21" s="85"/>
      <c r="W21" s="85"/>
      <c r="X21" s="85"/>
      <c r="Y21" s="82">
        <f t="shared" si="49"/>
        <v>0</v>
      </c>
      <c r="Z21" s="82" t="str">
        <f t="shared" si="3"/>
        <v>No</v>
      </c>
      <c r="AA21" s="188" t="str">
        <f t="shared" si="4"/>
        <v>Yes</v>
      </c>
      <c r="AC21" s="229">
        <v>1</v>
      </c>
      <c r="AD21" s="230">
        <f t="shared" si="50"/>
        <v>0</v>
      </c>
      <c r="AE21" s="69"/>
      <c r="AF21" s="256">
        <v>1.01</v>
      </c>
      <c r="AG21" s="265">
        <f t="shared" si="51"/>
        <v>0</v>
      </c>
      <c r="AH21" s="152">
        <f t="shared" si="5"/>
        <v>0</v>
      </c>
      <c r="AI21" s="152">
        <f t="shared" si="6"/>
        <v>0</v>
      </c>
      <c r="AJ21" s="152">
        <f t="shared" si="7"/>
        <v>0</v>
      </c>
      <c r="AK21" s="152">
        <f t="shared" si="8"/>
        <v>0</v>
      </c>
      <c r="AL21" s="152">
        <f t="shared" si="9"/>
        <v>0</v>
      </c>
      <c r="AM21" s="152">
        <f t="shared" si="10"/>
        <v>0</v>
      </c>
      <c r="AN21" s="152">
        <f t="shared" si="11"/>
        <v>0</v>
      </c>
      <c r="AO21" s="152">
        <f t="shared" si="12"/>
        <v>0</v>
      </c>
      <c r="AP21" s="152">
        <f t="shared" si="13"/>
        <v>0</v>
      </c>
      <c r="AQ21" s="152">
        <f t="shared" si="14"/>
        <v>0</v>
      </c>
      <c r="AR21" s="152">
        <f t="shared" si="15"/>
        <v>0</v>
      </c>
      <c r="AS21" s="152">
        <f t="shared" si="16"/>
        <v>0</v>
      </c>
      <c r="AT21" s="152">
        <f t="shared" si="17"/>
        <v>0</v>
      </c>
      <c r="AU21" s="152">
        <f t="shared" si="52"/>
        <v>0</v>
      </c>
      <c r="AV21" s="632"/>
      <c r="AW21" s="633">
        <f t="shared" si="53"/>
        <v>0</v>
      </c>
      <c r="AX21" s="459">
        <v>3</v>
      </c>
      <c r="AY21" s="239">
        <f t="shared" si="18"/>
        <v>0</v>
      </c>
      <c r="AZ21" s="459">
        <v>1</v>
      </c>
      <c r="BA21" s="239">
        <f t="shared" si="19"/>
        <v>0</v>
      </c>
      <c r="BB21" s="459"/>
      <c r="BC21" s="239">
        <f t="shared" si="20"/>
        <v>0</v>
      </c>
      <c r="BD21" s="54">
        <f t="shared" si="21"/>
        <v>0</v>
      </c>
      <c r="BE21" s="54">
        <f t="shared" si="22"/>
        <v>0</v>
      </c>
      <c r="BF21" s="54">
        <f t="shared" si="23"/>
        <v>0</v>
      </c>
      <c r="BG21" s="54">
        <f t="shared" si="24"/>
        <v>0</v>
      </c>
      <c r="BH21" s="54">
        <f t="shared" si="25"/>
        <v>0</v>
      </c>
      <c r="BI21" s="54">
        <f t="shared" si="26"/>
        <v>0</v>
      </c>
      <c r="BJ21" s="54">
        <f t="shared" si="27"/>
        <v>0</v>
      </c>
      <c r="BK21" s="54">
        <f t="shared" si="28"/>
        <v>0</v>
      </c>
      <c r="BL21" s="54">
        <f t="shared" si="29"/>
        <v>0</v>
      </c>
      <c r="BM21" s="54"/>
      <c r="BN21" s="121">
        <f t="shared" si="30"/>
        <v>0</v>
      </c>
      <c r="BO21" s="121">
        <f t="shared" si="31"/>
        <v>0</v>
      </c>
      <c r="BP21" s="121"/>
      <c r="BQ21" s="54">
        <f t="shared" si="32"/>
        <v>0</v>
      </c>
      <c r="BR21" s="54">
        <f t="shared" si="33"/>
        <v>0</v>
      </c>
      <c r="BS21" s="54">
        <f t="shared" si="34"/>
        <v>0</v>
      </c>
      <c r="BT21" s="54">
        <f t="shared" si="35"/>
        <v>0</v>
      </c>
      <c r="BU21" s="54">
        <f t="shared" si="36"/>
        <v>0</v>
      </c>
      <c r="BV21" s="54">
        <f t="shared" si="37"/>
        <v>0</v>
      </c>
      <c r="BW21" s="54">
        <f t="shared" si="38"/>
        <v>0</v>
      </c>
      <c r="BX21" s="54">
        <f t="shared" si="39"/>
        <v>0</v>
      </c>
      <c r="BY21" s="54">
        <f t="shared" si="40"/>
        <v>0</v>
      </c>
      <c r="BZ21" s="54">
        <f t="shared" si="41"/>
        <v>0</v>
      </c>
      <c r="CA21" s="54">
        <f t="shared" si="42"/>
        <v>0</v>
      </c>
      <c r="CB21" s="54">
        <f t="shared" si="43"/>
        <v>0</v>
      </c>
      <c r="CC21" s="54">
        <f t="shared" si="44"/>
        <v>0</v>
      </c>
      <c r="CD21" s="54">
        <f t="shared" si="45"/>
        <v>0</v>
      </c>
      <c r="CE21" s="54">
        <f t="shared" si="46"/>
        <v>0</v>
      </c>
      <c r="CF21" s="54">
        <f t="shared" si="47"/>
        <v>0</v>
      </c>
      <c r="CG21" s="54">
        <f t="shared" si="48"/>
        <v>0</v>
      </c>
      <c r="CH21" s="54">
        <f t="shared" si="54"/>
        <v>0</v>
      </c>
    </row>
    <row r="22" spans="1:87" s="81" customFormat="1" ht="90" customHeight="1" x14ac:dyDescent="0.2">
      <c r="A22" s="164" t="s">
        <v>8</v>
      </c>
      <c r="B22" s="4"/>
      <c r="C22" s="646" t="s">
        <v>1160</v>
      </c>
      <c r="D22" s="671" t="s">
        <v>432</v>
      </c>
      <c r="E22" s="651" t="s">
        <v>109</v>
      </c>
      <c r="F22" s="651" t="s">
        <v>1183</v>
      </c>
      <c r="G22" s="651" t="s">
        <v>334</v>
      </c>
      <c r="H22" s="484">
        <v>1</v>
      </c>
      <c r="I22" s="484" t="s">
        <v>562</v>
      </c>
      <c r="J22" s="663">
        <v>227</v>
      </c>
      <c r="K22" s="87"/>
      <c r="L22" s="97"/>
      <c r="M22" s="87"/>
      <c r="N22" s="87"/>
      <c r="O22" s="87"/>
      <c r="P22" s="87"/>
      <c r="Q22" s="87"/>
      <c r="R22" s="87"/>
      <c r="S22" s="87"/>
      <c r="T22" s="87"/>
      <c r="U22" s="87"/>
      <c r="V22" s="87"/>
      <c r="W22" s="87"/>
      <c r="X22" s="87"/>
      <c r="Y22" s="89">
        <f t="shared" si="49"/>
        <v>0</v>
      </c>
      <c r="Z22" s="89" t="str">
        <f t="shared" si="3"/>
        <v>No</v>
      </c>
      <c r="AA22" s="166" t="str">
        <f t="shared" si="4"/>
        <v>Yes</v>
      </c>
      <c r="AC22" s="229">
        <v>1</v>
      </c>
      <c r="AD22" s="230">
        <f t="shared" si="50"/>
        <v>0</v>
      </c>
      <c r="AE22" s="69"/>
      <c r="AF22" s="256">
        <v>1.06</v>
      </c>
      <c r="AG22" s="265">
        <f t="shared" si="51"/>
        <v>0</v>
      </c>
      <c r="AH22" s="152">
        <f t="shared" si="5"/>
        <v>0</v>
      </c>
      <c r="AI22" s="152">
        <f t="shared" si="6"/>
        <v>0</v>
      </c>
      <c r="AJ22" s="152">
        <f t="shared" si="7"/>
        <v>0</v>
      </c>
      <c r="AK22" s="152">
        <f t="shared" si="8"/>
        <v>0</v>
      </c>
      <c r="AL22" s="152">
        <f t="shared" si="9"/>
        <v>0</v>
      </c>
      <c r="AM22" s="152">
        <f t="shared" si="10"/>
        <v>0</v>
      </c>
      <c r="AN22" s="152">
        <f t="shared" si="11"/>
        <v>0</v>
      </c>
      <c r="AO22" s="152">
        <f t="shared" si="12"/>
        <v>0</v>
      </c>
      <c r="AP22" s="152">
        <f t="shared" si="13"/>
        <v>0</v>
      </c>
      <c r="AQ22" s="152">
        <f t="shared" si="14"/>
        <v>0</v>
      </c>
      <c r="AR22" s="152">
        <f t="shared" si="15"/>
        <v>0</v>
      </c>
      <c r="AS22" s="152">
        <f t="shared" si="16"/>
        <v>0</v>
      </c>
      <c r="AT22" s="152">
        <f t="shared" si="17"/>
        <v>0</v>
      </c>
      <c r="AU22" s="152">
        <f t="shared" si="52"/>
        <v>0</v>
      </c>
      <c r="AV22" s="632"/>
      <c r="AW22" s="633">
        <f t="shared" si="53"/>
        <v>0</v>
      </c>
      <c r="AX22" s="459">
        <v>3</v>
      </c>
      <c r="AY22" s="239">
        <f t="shared" si="18"/>
        <v>0</v>
      </c>
      <c r="AZ22" s="459">
        <v>1</v>
      </c>
      <c r="BA22" s="239">
        <f t="shared" si="19"/>
        <v>0</v>
      </c>
      <c r="BB22" s="459"/>
      <c r="BC22" s="239">
        <f t="shared" si="20"/>
        <v>0</v>
      </c>
      <c r="BD22" s="54">
        <f t="shared" si="21"/>
        <v>0</v>
      </c>
      <c r="BE22" s="54">
        <f t="shared" si="22"/>
        <v>0</v>
      </c>
      <c r="BF22" s="54">
        <f t="shared" si="23"/>
        <v>0</v>
      </c>
      <c r="BG22" s="54">
        <f t="shared" si="24"/>
        <v>0</v>
      </c>
      <c r="BH22" s="54">
        <f t="shared" si="25"/>
        <v>0</v>
      </c>
      <c r="BI22" s="54">
        <f t="shared" si="26"/>
        <v>0</v>
      </c>
      <c r="BJ22" s="54">
        <f t="shared" si="27"/>
        <v>0</v>
      </c>
      <c r="BK22" s="54">
        <f t="shared" si="28"/>
        <v>0</v>
      </c>
      <c r="BL22" s="54">
        <f t="shared" si="29"/>
        <v>0</v>
      </c>
      <c r="BM22" s="54"/>
      <c r="BN22" s="121">
        <f t="shared" si="30"/>
        <v>0</v>
      </c>
      <c r="BO22" s="121">
        <f t="shared" si="31"/>
        <v>0</v>
      </c>
      <c r="BP22" s="121"/>
      <c r="BQ22" s="54">
        <f t="shared" si="32"/>
        <v>0</v>
      </c>
      <c r="BR22" s="54">
        <f t="shared" si="33"/>
        <v>0</v>
      </c>
      <c r="BS22" s="54">
        <f t="shared" si="34"/>
        <v>0</v>
      </c>
      <c r="BT22" s="54">
        <f t="shared" si="35"/>
        <v>0</v>
      </c>
      <c r="BU22" s="54">
        <f t="shared" si="36"/>
        <v>0</v>
      </c>
      <c r="BV22" s="54">
        <f t="shared" si="37"/>
        <v>0</v>
      </c>
      <c r="BW22" s="54">
        <f t="shared" si="38"/>
        <v>0</v>
      </c>
      <c r="BX22" s="54">
        <f t="shared" si="39"/>
        <v>0</v>
      </c>
      <c r="BY22" s="54">
        <f t="shared" si="40"/>
        <v>0</v>
      </c>
      <c r="BZ22" s="54">
        <f t="shared" si="41"/>
        <v>0</v>
      </c>
      <c r="CA22" s="54">
        <f t="shared" si="42"/>
        <v>0</v>
      </c>
      <c r="CB22" s="54">
        <f t="shared" si="43"/>
        <v>0</v>
      </c>
      <c r="CC22" s="54">
        <f t="shared" si="44"/>
        <v>0</v>
      </c>
      <c r="CD22" s="54">
        <f t="shared" si="45"/>
        <v>0</v>
      </c>
      <c r="CE22" s="54">
        <f t="shared" si="46"/>
        <v>0</v>
      </c>
      <c r="CF22" s="54">
        <f t="shared" si="47"/>
        <v>0</v>
      </c>
      <c r="CG22" s="54">
        <f t="shared" si="48"/>
        <v>0</v>
      </c>
      <c r="CH22" s="54">
        <f t="shared" si="54"/>
        <v>0</v>
      </c>
    </row>
    <row r="23" spans="1:87" s="4" customFormat="1" ht="90" customHeight="1" x14ac:dyDescent="0.2">
      <c r="A23" s="164" t="s">
        <v>8</v>
      </c>
      <c r="C23" s="644" t="s">
        <v>1161</v>
      </c>
      <c r="D23" s="670" t="s">
        <v>432</v>
      </c>
      <c r="E23" s="4" t="s">
        <v>109</v>
      </c>
      <c r="F23" s="195" t="s">
        <v>1184</v>
      </c>
      <c r="G23" s="195" t="s">
        <v>334</v>
      </c>
      <c r="H23" s="4">
        <v>1</v>
      </c>
      <c r="I23" s="4" t="s">
        <v>562</v>
      </c>
      <c r="J23" s="662">
        <v>231</v>
      </c>
      <c r="K23" s="85"/>
      <c r="L23" s="85"/>
      <c r="M23" s="85"/>
      <c r="N23" s="85"/>
      <c r="O23" s="85"/>
      <c r="P23" s="85"/>
      <c r="Q23" s="85"/>
      <c r="R23" s="85"/>
      <c r="S23" s="85"/>
      <c r="T23" s="85"/>
      <c r="U23" s="85"/>
      <c r="V23" s="85"/>
      <c r="W23" s="85"/>
      <c r="X23" s="85"/>
      <c r="Y23" s="82">
        <f t="shared" si="49"/>
        <v>0</v>
      </c>
      <c r="Z23" s="82" t="str">
        <f t="shared" si="3"/>
        <v>No</v>
      </c>
      <c r="AA23" s="188" t="str">
        <f t="shared" si="4"/>
        <v>Yes</v>
      </c>
      <c r="AC23" s="229">
        <v>1</v>
      </c>
      <c r="AD23" s="230">
        <f t="shared" si="50"/>
        <v>0</v>
      </c>
      <c r="AE23" s="69"/>
      <c r="AF23" s="256">
        <v>1.32</v>
      </c>
      <c r="AG23" s="265">
        <f t="shared" si="51"/>
        <v>0</v>
      </c>
      <c r="AH23" s="152">
        <f t="shared" si="5"/>
        <v>0</v>
      </c>
      <c r="AI23" s="152">
        <f t="shared" si="6"/>
        <v>0</v>
      </c>
      <c r="AJ23" s="152">
        <f t="shared" si="7"/>
        <v>0</v>
      </c>
      <c r="AK23" s="152">
        <f t="shared" si="8"/>
        <v>0</v>
      </c>
      <c r="AL23" s="152">
        <f t="shared" si="9"/>
        <v>0</v>
      </c>
      <c r="AM23" s="152">
        <f t="shared" si="10"/>
        <v>0</v>
      </c>
      <c r="AN23" s="152">
        <f t="shared" si="11"/>
        <v>0</v>
      </c>
      <c r="AO23" s="152">
        <f t="shared" si="12"/>
        <v>0</v>
      </c>
      <c r="AP23" s="152">
        <f t="shared" si="13"/>
        <v>0</v>
      </c>
      <c r="AQ23" s="152">
        <f t="shared" si="14"/>
        <v>0</v>
      </c>
      <c r="AR23" s="152">
        <f t="shared" si="15"/>
        <v>0</v>
      </c>
      <c r="AS23" s="152">
        <f t="shared" si="16"/>
        <v>0</v>
      </c>
      <c r="AT23" s="152">
        <f t="shared" si="17"/>
        <v>0</v>
      </c>
      <c r="AU23" s="152">
        <f t="shared" si="52"/>
        <v>0</v>
      </c>
      <c r="AV23" s="632"/>
      <c r="AW23" s="633">
        <f t="shared" si="53"/>
        <v>0</v>
      </c>
      <c r="AX23" s="459">
        <v>3</v>
      </c>
      <c r="AY23" s="239">
        <f t="shared" si="18"/>
        <v>0</v>
      </c>
      <c r="AZ23" s="459">
        <v>1</v>
      </c>
      <c r="BA23" s="239">
        <f t="shared" si="19"/>
        <v>0</v>
      </c>
      <c r="BB23" s="459"/>
      <c r="BC23" s="239">
        <f t="shared" si="20"/>
        <v>0</v>
      </c>
      <c r="BD23" s="54">
        <f t="shared" si="21"/>
        <v>0</v>
      </c>
      <c r="BE23" s="54">
        <f t="shared" si="22"/>
        <v>0</v>
      </c>
      <c r="BF23" s="54">
        <f t="shared" si="23"/>
        <v>0</v>
      </c>
      <c r="BG23" s="54">
        <f t="shared" si="24"/>
        <v>0</v>
      </c>
      <c r="BH23" s="54">
        <f t="shared" si="25"/>
        <v>0</v>
      </c>
      <c r="BI23" s="54">
        <f t="shared" si="26"/>
        <v>0</v>
      </c>
      <c r="BJ23" s="54">
        <f t="shared" si="27"/>
        <v>0</v>
      </c>
      <c r="BK23" s="54">
        <f t="shared" si="28"/>
        <v>0</v>
      </c>
      <c r="BL23" s="54">
        <f t="shared" si="29"/>
        <v>0</v>
      </c>
      <c r="BM23" s="54"/>
      <c r="BN23" s="121">
        <f t="shared" si="30"/>
        <v>0</v>
      </c>
      <c r="BO23" s="121">
        <f t="shared" si="31"/>
        <v>0</v>
      </c>
      <c r="BP23" s="121"/>
      <c r="BQ23" s="54">
        <f t="shared" si="32"/>
        <v>0</v>
      </c>
      <c r="BR23" s="54">
        <f t="shared" si="33"/>
        <v>0</v>
      </c>
      <c r="BS23" s="54">
        <f t="shared" si="34"/>
        <v>0</v>
      </c>
      <c r="BT23" s="54">
        <f t="shared" si="35"/>
        <v>0</v>
      </c>
      <c r="BU23" s="54">
        <f t="shared" si="36"/>
        <v>0</v>
      </c>
      <c r="BV23" s="54">
        <f t="shared" si="37"/>
        <v>0</v>
      </c>
      <c r="BW23" s="54">
        <f t="shared" si="38"/>
        <v>0</v>
      </c>
      <c r="BX23" s="54">
        <f t="shared" si="39"/>
        <v>0</v>
      </c>
      <c r="BY23" s="54">
        <f t="shared" si="40"/>
        <v>0</v>
      </c>
      <c r="BZ23" s="54">
        <f t="shared" si="41"/>
        <v>0</v>
      </c>
      <c r="CA23" s="54">
        <f t="shared" si="42"/>
        <v>0</v>
      </c>
      <c r="CB23" s="54">
        <f t="shared" si="43"/>
        <v>0</v>
      </c>
      <c r="CC23" s="54">
        <f t="shared" si="44"/>
        <v>0</v>
      </c>
      <c r="CD23" s="54">
        <f t="shared" si="45"/>
        <v>0</v>
      </c>
      <c r="CE23" s="54">
        <f t="shared" si="46"/>
        <v>0</v>
      </c>
      <c r="CF23" s="54">
        <f t="shared" si="47"/>
        <v>0</v>
      </c>
      <c r="CG23" s="54">
        <f t="shared" si="48"/>
        <v>0</v>
      </c>
      <c r="CH23" s="54">
        <f t="shared" si="54"/>
        <v>0</v>
      </c>
    </row>
    <row r="24" spans="1:87" s="4" customFormat="1" ht="90" customHeight="1" x14ac:dyDescent="0.2">
      <c r="A24" s="164" t="s">
        <v>8</v>
      </c>
      <c r="C24" s="646" t="s">
        <v>1162</v>
      </c>
      <c r="D24" s="671" t="s">
        <v>432</v>
      </c>
      <c r="E24" s="484" t="s">
        <v>109</v>
      </c>
      <c r="F24" s="216" t="s">
        <v>1185</v>
      </c>
      <c r="G24" s="216" t="s">
        <v>158</v>
      </c>
      <c r="H24" s="484">
        <v>1</v>
      </c>
      <c r="I24" s="484" t="s">
        <v>562</v>
      </c>
      <c r="J24" s="663">
        <v>238</v>
      </c>
      <c r="K24" s="87"/>
      <c r="L24" s="87"/>
      <c r="M24" s="87"/>
      <c r="N24" s="87"/>
      <c r="O24" s="87"/>
      <c r="P24" s="87"/>
      <c r="Q24" s="87"/>
      <c r="R24" s="87"/>
      <c r="S24" s="87"/>
      <c r="T24" s="87"/>
      <c r="U24" s="87"/>
      <c r="V24" s="87"/>
      <c r="W24" s="87"/>
      <c r="X24" s="87"/>
      <c r="Y24" s="89">
        <f t="shared" si="49"/>
        <v>0</v>
      </c>
      <c r="Z24" s="89" t="str">
        <f t="shared" si="3"/>
        <v>No</v>
      </c>
      <c r="AA24" s="166" t="str">
        <f t="shared" si="4"/>
        <v>Yes</v>
      </c>
      <c r="AC24" s="229">
        <v>1</v>
      </c>
      <c r="AD24" s="230">
        <f t="shared" si="50"/>
        <v>0</v>
      </c>
      <c r="AE24" s="69"/>
      <c r="AF24" s="256">
        <v>1.52</v>
      </c>
      <c r="AG24" s="265">
        <f t="shared" si="51"/>
        <v>0</v>
      </c>
      <c r="AH24" s="152">
        <f t="shared" si="5"/>
        <v>0</v>
      </c>
      <c r="AI24" s="152">
        <f t="shared" si="6"/>
        <v>0</v>
      </c>
      <c r="AJ24" s="152">
        <f t="shared" si="7"/>
        <v>0</v>
      </c>
      <c r="AK24" s="152">
        <f t="shared" si="8"/>
        <v>0</v>
      </c>
      <c r="AL24" s="152">
        <f t="shared" si="9"/>
        <v>0</v>
      </c>
      <c r="AM24" s="152">
        <f t="shared" si="10"/>
        <v>0</v>
      </c>
      <c r="AN24" s="152">
        <f t="shared" si="11"/>
        <v>0</v>
      </c>
      <c r="AO24" s="152">
        <f t="shared" si="12"/>
        <v>0</v>
      </c>
      <c r="AP24" s="152">
        <f t="shared" si="13"/>
        <v>0</v>
      </c>
      <c r="AQ24" s="152">
        <f t="shared" si="14"/>
        <v>0</v>
      </c>
      <c r="AR24" s="152">
        <f t="shared" si="15"/>
        <v>0</v>
      </c>
      <c r="AS24" s="152">
        <f t="shared" si="16"/>
        <v>0</v>
      </c>
      <c r="AT24" s="152">
        <f t="shared" si="17"/>
        <v>0</v>
      </c>
      <c r="AU24" s="152">
        <f t="shared" si="52"/>
        <v>0</v>
      </c>
      <c r="AV24" s="632"/>
      <c r="AW24" s="633">
        <f t="shared" si="53"/>
        <v>0</v>
      </c>
      <c r="AX24" s="459">
        <v>4</v>
      </c>
      <c r="AY24" s="239">
        <f t="shared" si="18"/>
        <v>0</v>
      </c>
      <c r="AZ24" s="459">
        <v>1</v>
      </c>
      <c r="BA24" s="239">
        <f t="shared" si="19"/>
        <v>0</v>
      </c>
      <c r="BB24" s="459"/>
      <c r="BC24" s="239">
        <f t="shared" si="20"/>
        <v>0</v>
      </c>
      <c r="BD24" s="54">
        <f t="shared" si="21"/>
        <v>0</v>
      </c>
      <c r="BE24" s="54">
        <f t="shared" si="22"/>
        <v>0</v>
      </c>
      <c r="BF24" s="54">
        <f t="shared" si="23"/>
        <v>0</v>
      </c>
      <c r="BG24" s="54">
        <f t="shared" si="24"/>
        <v>0</v>
      </c>
      <c r="BH24" s="54">
        <f t="shared" si="25"/>
        <v>0</v>
      </c>
      <c r="BI24" s="54">
        <f t="shared" si="26"/>
        <v>0</v>
      </c>
      <c r="BJ24" s="54">
        <f t="shared" si="27"/>
        <v>0</v>
      </c>
      <c r="BK24" s="54">
        <f t="shared" si="28"/>
        <v>0</v>
      </c>
      <c r="BL24" s="54">
        <f t="shared" si="29"/>
        <v>0</v>
      </c>
      <c r="BM24" s="54"/>
      <c r="BN24" s="121">
        <f t="shared" si="30"/>
        <v>0</v>
      </c>
      <c r="BO24" s="121">
        <f t="shared" si="31"/>
        <v>0</v>
      </c>
      <c r="BP24" s="121"/>
      <c r="BQ24" s="54">
        <f t="shared" si="32"/>
        <v>0</v>
      </c>
      <c r="BR24" s="54">
        <f t="shared" si="33"/>
        <v>0</v>
      </c>
      <c r="BS24" s="54">
        <f t="shared" si="34"/>
        <v>0</v>
      </c>
      <c r="BT24" s="54">
        <f t="shared" si="35"/>
        <v>0</v>
      </c>
      <c r="BU24" s="54">
        <f t="shared" si="36"/>
        <v>0</v>
      </c>
      <c r="BV24" s="54">
        <f t="shared" si="37"/>
        <v>0</v>
      </c>
      <c r="BW24" s="54">
        <f t="shared" si="38"/>
        <v>0</v>
      </c>
      <c r="BX24" s="54">
        <f t="shared" si="39"/>
        <v>0</v>
      </c>
      <c r="BY24" s="54">
        <f t="shared" si="40"/>
        <v>0</v>
      </c>
      <c r="BZ24" s="54">
        <f t="shared" si="41"/>
        <v>0</v>
      </c>
      <c r="CA24" s="54">
        <f t="shared" si="42"/>
        <v>0</v>
      </c>
      <c r="CB24" s="54">
        <f t="shared" si="43"/>
        <v>0</v>
      </c>
      <c r="CC24" s="54">
        <f t="shared" si="44"/>
        <v>0</v>
      </c>
      <c r="CD24" s="54">
        <f t="shared" si="45"/>
        <v>0</v>
      </c>
      <c r="CE24" s="54">
        <f t="shared" si="46"/>
        <v>0</v>
      </c>
      <c r="CF24" s="54">
        <f t="shared" si="47"/>
        <v>0</v>
      </c>
      <c r="CG24" s="54">
        <f t="shared" si="48"/>
        <v>0</v>
      </c>
      <c r="CH24" s="54">
        <f t="shared" si="54"/>
        <v>0</v>
      </c>
    </row>
    <row r="25" spans="1:87" s="81" customFormat="1" ht="90" customHeight="1" x14ac:dyDescent="0.2">
      <c r="A25" s="164" t="s">
        <v>8</v>
      </c>
      <c r="B25" s="4"/>
      <c r="C25" s="644" t="s">
        <v>1163</v>
      </c>
      <c r="D25" s="670" t="s">
        <v>432</v>
      </c>
      <c r="E25" s="650" t="s">
        <v>109</v>
      </c>
      <c r="F25" s="650" t="s">
        <v>1186</v>
      </c>
      <c r="G25" s="650" t="s">
        <v>160</v>
      </c>
      <c r="H25" s="4">
        <v>1</v>
      </c>
      <c r="I25" s="4" t="s">
        <v>562</v>
      </c>
      <c r="J25" s="662">
        <v>236</v>
      </c>
      <c r="K25" s="379"/>
      <c r="L25" s="380"/>
      <c r="M25" s="379"/>
      <c r="N25" s="379"/>
      <c r="O25" s="85"/>
      <c r="P25" s="379"/>
      <c r="Q25" s="379"/>
      <c r="R25" s="379"/>
      <c r="S25" s="379"/>
      <c r="T25" s="379"/>
      <c r="U25" s="379"/>
      <c r="V25" s="379"/>
      <c r="W25" s="379"/>
      <c r="X25" s="85"/>
      <c r="Y25" s="82">
        <f t="shared" si="49"/>
        <v>0</v>
      </c>
      <c r="Z25" s="82" t="str">
        <f t="shared" si="3"/>
        <v>No</v>
      </c>
      <c r="AA25" s="381" t="str">
        <f t="shared" si="4"/>
        <v>Yes</v>
      </c>
      <c r="AB25" s="179"/>
      <c r="AC25" s="229">
        <v>1</v>
      </c>
      <c r="AD25" s="230">
        <f t="shared" si="50"/>
        <v>0</v>
      </c>
      <c r="AE25" s="69"/>
      <c r="AF25" s="256">
        <v>1.43</v>
      </c>
      <c r="AG25" s="265">
        <f t="shared" si="51"/>
        <v>0</v>
      </c>
      <c r="AH25" s="152">
        <f t="shared" si="5"/>
        <v>0</v>
      </c>
      <c r="AI25" s="152">
        <f t="shared" si="6"/>
        <v>0</v>
      </c>
      <c r="AJ25" s="152">
        <f t="shared" si="7"/>
        <v>0</v>
      </c>
      <c r="AK25" s="152">
        <f t="shared" si="8"/>
        <v>0</v>
      </c>
      <c r="AL25" s="152">
        <f t="shared" si="9"/>
        <v>0</v>
      </c>
      <c r="AM25" s="152">
        <f t="shared" si="10"/>
        <v>0</v>
      </c>
      <c r="AN25" s="152">
        <f t="shared" si="11"/>
        <v>0</v>
      </c>
      <c r="AO25" s="152">
        <f t="shared" si="12"/>
        <v>0</v>
      </c>
      <c r="AP25" s="152">
        <f t="shared" si="13"/>
        <v>0</v>
      </c>
      <c r="AQ25" s="152">
        <f t="shared" si="14"/>
        <v>0</v>
      </c>
      <c r="AR25" s="152">
        <f t="shared" si="15"/>
        <v>0</v>
      </c>
      <c r="AS25" s="152">
        <f t="shared" si="16"/>
        <v>0</v>
      </c>
      <c r="AT25" s="152">
        <f t="shared" si="17"/>
        <v>0</v>
      </c>
      <c r="AU25" s="152">
        <f t="shared" si="52"/>
        <v>0</v>
      </c>
      <c r="AV25" s="632"/>
      <c r="AW25" s="633">
        <f t="shared" si="53"/>
        <v>0</v>
      </c>
      <c r="AX25" s="459">
        <v>3</v>
      </c>
      <c r="AY25" s="239">
        <f t="shared" si="18"/>
        <v>0</v>
      </c>
      <c r="AZ25" s="459">
        <v>2</v>
      </c>
      <c r="BA25" s="239">
        <f t="shared" si="19"/>
        <v>0</v>
      </c>
      <c r="BB25" s="459"/>
      <c r="BC25" s="239">
        <f t="shared" si="20"/>
        <v>0</v>
      </c>
      <c r="BD25" s="54">
        <f t="shared" si="21"/>
        <v>0</v>
      </c>
      <c r="BE25" s="54">
        <f t="shared" si="22"/>
        <v>0</v>
      </c>
      <c r="BF25" s="54">
        <f t="shared" si="23"/>
        <v>0</v>
      </c>
      <c r="BG25" s="54">
        <f t="shared" si="24"/>
        <v>0</v>
      </c>
      <c r="BH25" s="54">
        <f t="shared" si="25"/>
        <v>0</v>
      </c>
      <c r="BI25" s="54">
        <f t="shared" si="26"/>
        <v>0</v>
      </c>
      <c r="BJ25" s="54">
        <f t="shared" si="27"/>
        <v>0</v>
      </c>
      <c r="BK25" s="54">
        <f t="shared" si="28"/>
        <v>0</v>
      </c>
      <c r="BL25" s="54">
        <f t="shared" si="29"/>
        <v>0</v>
      </c>
      <c r="BM25" s="54"/>
      <c r="BN25" s="121">
        <f t="shared" si="30"/>
        <v>0</v>
      </c>
      <c r="BO25" s="121">
        <f t="shared" si="31"/>
        <v>0</v>
      </c>
      <c r="BP25" s="121"/>
      <c r="BQ25" s="54">
        <f t="shared" si="32"/>
        <v>0</v>
      </c>
      <c r="BR25" s="54">
        <f t="shared" si="33"/>
        <v>0</v>
      </c>
      <c r="BS25" s="54">
        <f t="shared" si="34"/>
        <v>0</v>
      </c>
      <c r="BT25" s="54">
        <f t="shared" si="35"/>
        <v>0</v>
      </c>
      <c r="BU25" s="54">
        <f t="shared" si="36"/>
        <v>0</v>
      </c>
      <c r="BV25" s="54">
        <f t="shared" si="37"/>
        <v>0</v>
      </c>
      <c r="BW25" s="54">
        <f t="shared" si="38"/>
        <v>0</v>
      </c>
      <c r="BX25" s="54">
        <f t="shared" si="39"/>
        <v>0</v>
      </c>
      <c r="BY25" s="54">
        <f t="shared" si="40"/>
        <v>0</v>
      </c>
      <c r="BZ25" s="54">
        <f t="shared" si="41"/>
        <v>0</v>
      </c>
      <c r="CA25" s="54">
        <f t="shared" si="42"/>
        <v>0</v>
      </c>
      <c r="CB25" s="54">
        <f t="shared" si="43"/>
        <v>0</v>
      </c>
      <c r="CC25" s="54">
        <f t="shared" si="44"/>
        <v>0</v>
      </c>
      <c r="CD25" s="54">
        <f t="shared" si="45"/>
        <v>0</v>
      </c>
      <c r="CE25" s="54">
        <f t="shared" si="46"/>
        <v>0</v>
      </c>
      <c r="CF25" s="54">
        <f t="shared" si="47"/>
        <v>0</v>
      </c>
      <c r="CG25" s="54">
        <f t="shared" si="48"/>
        <v>0</v>
      </c>
      <c r="CH25" s="54">
        <f t="shared" si="54"/>
        <v>0</v>
      </c>
      <c r="CI25" s="179"/>
    </row>
    <row r="26" spans="1:87" s="81" customFormat="1" ht="90" customHeight="1" x14ac:dyDescent="0.2">
      <c r="A26" s="164" t="s">
        <v>8</v>
      </c>
      <c r="B26" s="4"/>
      <c r="C26" s="646" t="s">
        <v>1164</v>
      </c>
      <c r="D26" s="671" t="s">
        <v>432</v>
      </c>
      <c r="E26" s="651" t="s">
        <v>110</v>
      </c>
      <c r="F26" s="651" t="s">
        <v>1187</v>
      </c>
      <c r="G26" s="651" t="s">
        <v>334</v>
      </c>
      <c r="H26" s="484">
        <v>1</v>
      </c>
      <c r="I26" s="484" t="s">
        <v>562</v>
      </c>
      <c r="J26" s="663">
        <v>302</v>
      </c>
      <c r="K26" s="87"/>
      <c r="L26" s="97"/>
      <c r="M26" s="87"/>
      <c r="N26" s="87"/>
      <c r="O26" s="87"/>
      <c r="P26" s="87"/>
      <c r="Q26" s="87"/>
      <c r="R26" s="87"/>
      <c r="S26" s="87"/>
      <c r="T26" s="87"/>
      <c r="U26" s="87"/>
      <c r="V26" s="87"/>
      <c r="W26" s="87"/>
      <c r="X26" s="87"/>
      <c r="Y26" s="89">
        <f t="shared" si="49"/>
        <v>0</v>
      </c>
      <c r="Z26" s="89" t="str">
        <f t="shared" si="3"/>
        <v>No</v>
      </c>
      <c r="AA26" s="166" t="str">
        <f t="shared" si="4"/>
        <v>Yes</v>
      </c>
      <c r="AC26" s="229">
        <v>1</v>
      </c>
      <c r="AD26" s="230">
        <f t="shared" si="50"/>
        <v>0</v>
      </c>
      <c r="AE26" s="69"/>
      <c r="AF26" s="256">
        <v>2.09</v>
      </c>
      <c r="AG26" s="265">
        <f t="shared" si="51"/>
        <v>0</v>
      </c>
      <c r="AH26" s="152">
        <f t="shared" si="5"/>
        <v>0</v>
      </c>
      <c r="AI26" s="152">
        <f t="shared" si="6"/>
        <v>0</v>
      </c>
      <c r="AJ26" s="152">
        <f t="shared" si="7"/>
        <v>0</v>
      </c>
      <c r="AK26" s="152">
        <f t="shared" si="8"/>
        <v>0</v>
      </c>
      <c r="AL26" s="152">
        <f t="shared" si="9"/>
        <v>0</v>
      </c>
      <c r="AM26" s="152">
        <f t="shared" si="10"/>
        <v>0</v>
      </c>
      <c r="AN26" s="152">
        <f t="shared" si="11"/>
        <v>0</v>
      </c>
      <c r="AO26" s="152">
        <f t="shared" si="12"/>
        <v>0</v>
      </c>
      <c r="AP26" s="152">
        <f t="shared" si="13"/>
        <v>0</v>
      </c>
      <c r="AQ26" s="152">
        <f t="shared" si="14"/>
        <v>0</v>
      </c>
      <c r="AR26" s="152">
        <f t="shared" si="15"/>
        <v>0</v>
      </c>
      <c r="AS26" s="152">
        <f t="shared" si="16"/>
        <v>0</v>
      </c>
      <c r="AT26" s="152">
        <f t="shared" si="17"/>
        <v>0</v>
      </c>
      <c r="AU26" s="152">
        <f t="shared" si="52"/>
        <v>0</v>
      </c>
      <c r="AV26" s="632"/>
      <c r="AW26" s="633">
        <f t="shared" si="53"/>
        <v>0</v>
      </c>
      <c r="AX26" s="459">
        <v>3</v>
      </c>
      <c r="AY26" s="239">
        <f t="shared" si="18"/>
        <v>0</v>
      </c>
      <c r="AZ26" s="459">
        <v>2</v>
      </c>
      <c r="BA26" s="239">
        <f t="shared" si="19"/>
        <v>0</v>
      </c>
      <c r="BB26" s="459"/>
      <c r="BC26" s="239">
        <f t="shared" si="20"/>
        <v>0</v>
      </c>
      <c r="BD26" s="54">
        <f t="shared" si="21"/>
        <v>0</v>
      </c>
      <c r="BE26" s="54">
        <f t="shared" si="22"/>
        <v>0</v>
      </c>
      <c r="BF26" s="54">
        <f t="shared" si="23"/>
        <v>0</v>
      </c>
      <c r="BG26" s="54">
        <f t="shared" si="24"/>
        <v>0</v>
      </c>
      <c r="BH26" s="54">
        <f t="shared" si="25"/>
        <v>0</v>
      </c>
      <c r="BI26" s="54">
        <f t="shared" si="26"/>
        <v>0</v>
      </c>
      <c r="BJ26" s="54">
        <f t="shared" si="27"/>
        <v>0</v>
      </c>
      <c r="BK26" s="54">
        <f t="shared" si="28"/>
        <v>0</v>
      </c>
      <c r="BL26" s="54">
        <f t="shared" si="29"/>
        <v>0</v>
      </c>
      <c r="BM26" s="54"/>
      <c r="BN26" s="121">
        <f t="shared" si="30"/>
        <v>0</v>
      </c>
      <c r="BO26" s="121">
        <f t="shared" si="31"/>
        <v>0</v>
      </c>
      <c r="BP26" s="121"/>
      <c r="BQ26" s="54">
        <f t="shared" si="32"/>
        <v>0</v>
      </c>
      <c r="BR26" s="54">
        <f t="shared" si="33"/>
        <v>0</v>
      </c>
      <c r="BS26" s="54">
        <f t="shared" si="34"/>
        <v>0</v>
      </c>
      <c r="BT26" s="54">
        <f t="shared" si="35"/>
        <v>0</v>
      </c>
      <c r="BU26" s="54">
        <f t="shared" si="36"/>
        <v>0</v>
      </c>
      <c r="BV26" s="54">
        <f t="shared" si="37"/>
        <v>0</v>
      </c>
      <c r="BW26" s="54">
        <f t="shared" si="38"/>
        <v>0</v>
      </c>
      <c r="BX26" s="54">
        <f t="shared" si="39"/>
        <v>0</v>
      </c>
      <c r="BY26" s="54">
        <f t="shared" si="40"/>
        <v>0</v>
      </c>
      <c r="BZ26" s="54">
        <f t="shared" si="41"/>
        <v>0</v>
      </c>
      <c r="CA26" s="54">
        <f t="shared" si="42"/>
        <v>0</v>
      </c>
      <c r="CB26" s="54">
        <f t="shared" si="43"/>
        <v>0</v>
      </c>
      <c r="CC26" s="54">
        <f t="shared" si="44"/>
        <v>0</v>
      </c>
      <c r="CD26" s="54">
        <f t="shared" si="45"/>
        <v>0</v>
      </c>
      <c r="CE26" s="54">
        <f t="shared" si="46"/>
        <v>0</v>
      </c>
      <c r="CF26" s="54">
        <f t="shared" si="47"/>
        <v>0</v>
      </c>
      <c r="CG26" s="54">
        <f t="shared" si="48"/>
        <v>0</v>
      </c>
      <c r="CH26" s="54">
        <f t="shared" si="54"/>
        <v>0</v>
      </c>
    </row>
    <row r="27" spans="1:87" s="4" customFormat="1" ht="90" customHeight="1" x14ac:dyDescent="0.2">
      <c r="A27" s="164" t="s">
        <v>8</v>
      </c>
      <c r="C27" s="644" t="s">
        <v>1165</v>
      </c>
      <c r="D27" s="670" t="s">
        <v>432</v>
      </c>
      <c r="E27" s="4" t="s">
        <v>110</v>
      </c>
      <c r="F27" s="195" t="s">
        <v>1188</v>
      </c>
      <c r="G27" s="195" t="s">
        <v>334</v>
      </c>
      <c r="H27" s="4">
        <v>1</v>
      </c>
      <c r="I27" s="4" t="s">
        <v>562</v>
      </c>
      <c r="J27" s="662">
        <v>305</v>
      </c>
      <c r="K27" s="85"/>
      <c r="L27" s="85"/>
      <c r="M27" s="85"/>
      <c r="N27" s="85"/>
      <c r="O27" s="85"/>
      <c r="P27" s="85"/>
      <c r="Q27" s="85"/>
      <c r="R27" s="85"/>
      <c r="S27" s="85"/>
      <c r="T27" s="85"/>
      <c r="U27" s="85"/>
      <c r="V27" s="85"/>
      <c r="W27" s="85"/>
      <c r="X27" s="85"/>
      <c r="Y27" s="82">
        <f t="shared" si="49"/>
        <v>0</v>
      </c>
      <c r="Z27" s="82" t="str">
        <f t="shared" si="3"/>
        <v>No</v>
      </c>
      <c r="AA27" s="188" t="str">
        <f t="shared" si="4"/>
        <v>Yes</v>
      </c>
      <c r="AC27" s="229">
        <v>1</v>
      </c>
      <c r="AD27" s="230">
        <f t="shared" si="50"/>
        <v>0</v>
      </c>
      <c r="AE27" s="69"/>
      <c r="AF27" s="255">
        <v>2.2000000000000002</v>
      </c>
      <c r="AG27" s="265">
        <f t="shared" si="51"/>
        <v>0</v>
      </c>
      <c r="AH27" s="152">
        <f t="shared" si="5"/>
        <v>0</v>
      </c>
      <c r="AI27" s="152">
        <f t="shared" si="6"/>
        <v>0</v>
      </c>
      <c r="AJ27" s="152">
        <f t="shared" si="7"/>
        <v>0</v>
      </c>
      <c r="AK27" s="152">
        <f t="shared" si="8"/>
        <v>0</v>
      </c>
      <c r="AL27" s="152">
        <f t="shared" si="9"/>
        <v>0</v>
      </c>
      <c r="AM27" s="152">
        <f t="shared" si="10"/>
        <v>0</v>
      </c>
      <c r="AN27" s="152">
        <f t="shared" si="11"/>
        <v>0</v>
      </c>
      <c r="AO27" s="152">
        <f t="shared" si="12"/>
        <v>0</v>
      </c>
      <c r="AP27" s="152">
        <f t="shared" si="13"/>
        <v>0</v>
      </c>
      <c r="AQ27" s="152">
        <f t="shared" si="14"/>
        <v>0</v>
      </c>
      <c r="AR27" s="152">
        <f t="shared" si="15"/>
        <v>0</v>
      </c>
      <c r="AS27" s="152">
        <f t="shared" si="16"/>
        <v>0</v>
      </c>
      <c r="AT27" s="152">
        <f t="shared" si="17"/>
        <v>0</v>
      </c>
      <c r="AU27" s="152">
        <f t="shared" si="52"/>
        <v>0</v>
      </c>
      <c r="AV27" s="632"/>
      <c r="AW27" s="633">
        <f t="shared" si="53"/>
        <v>0</v>
      </c>
      <c r="AX27" s="459">
        <v>4</v>
      </c>
      <c r="AY27" s="239">
        <f t="shared" si="18"/>
        <v>0</v>
      </c>
      <c r="AZ27" s="459">
        <v>1</v>
      </c>
      <c r="BA27" s="239">
        <f t="shared" si="19"/>
        <v>0</v>
      </c>
      <c r="BB27" s="459"/>
      <c r="BC27" s="239">
        <f t="shared" si="20"/>
        <v>0</v>
      </c>
      <c r="BD27" s="54">
        <f t="shared" si="21"/>
        <v>0</v>
      </c>
      <c r="BE27" s="54">
        <f t="shared" si="22"/>
        <v>0</v>
      </c>
      <c r="BF27" s="54">
        <f t="shared" si="23"/>
        <v>0</v>
      </c>
      <c r="BG27" s="54">
        <f t="shared" si="24"/>
        <v>0</v>
      </c>
      <c r="BH27" s="54">
        <f t="shared" si="25"/>
        <v>0</v>
      </c>
      <c r="BI27" s="54">
        <f t="shared" si="26"/>
        <v>0</v>
      </c>
      <c r="BJ27" s="54">
        <f t="shared" si="27"/>
        <v>0</v>
      </c>
      <c r="BK27" s="54">
        <f t="shared" si="28"/>
        <v>0</v>
      </c>
      <c r="BL27" s="54">
        <f t="shared" si="29"/>
        <v>0</v>
      </c>
      <c r="BM27" s="54"/>
      <c r="BN27" s="121">
        <f t="shared" si="30"/>
        <v>0</v>
      </c>
      <c r="BO27" s="121">
        <f t="shared" si="31"/>
        <v>0</v>
      </c>
      <c r="BP27" s="121"/>
      <c r="BQ27" s="54">
        <f t="shared" si="32"/>
        <v>0</v>
      </c>
      <c r="BR27" s="54">
        <f t="shared" si="33"/>
        <v>0</v>
      </c>
      <c r="BS27" s="54">
        <f t="shared" si="34"/>
        <v>0</v>
      </c>
      <c r="BT27" s="54">
        <f t="shared" si="35"/>
        <v>0</v>
      </c>
      <c r="BU27" s="54">
        <f t="shared" si="36"/>
        <v>0</v>
      </c>
      <c r="BV27" s="54">
        <f t="shared" si="37"/>
        <v>0</v>
      </c>
      <c r="BW27" s="54">
        <f t="shared" si="38"/>
        <v>0</v>
      </c>
      <c r="BX27" s="54">
        <f t="shared" si="39"/>
        <v>0</v>
      </c>
      <c r="BY27" s="54">
        <f t="shared" si="40"/>
        <v>0</v>
      </c>
      <c r="BZ27" s="54">
        <f t="shared" si="41"/>
        <v>0</v>
      </c>
      <c r="CA27" s="54">
        <f t="shared" si="42"/>
        <v>0</v>
      </c>
      <c r="CB27" s="54">
        <f t="shared" si="43"/>
        <v>0</v>
      </c>
      <c r="CC27" s="54">
        <f t="shared" si="44"/>
        <v>0</v>
      </c>
      <c r="CD27" s="54">
        <f t="shared" si="45"/>
        <v>0</v>
      </c>
      <c r="CE27" s="54">
        <f t="shared" si="46"/>
        <v>0</v>
      </c>
      <c r="CF27" s="54">
        <f t="shared" si="47"/>
        <v>0</v>
      </c>
      <c r="CG27" s="54">
        <f t="shared" si="48"/>
        <v>0</v>
      </c>
      <c r="CH27" s="54">
        <f t="shared" si="54"/>
        <v>0</v>
      </c>
    </row>
    <row r="28" spans="1:87" s="4" customFormat="1" ht="90" customHeight="1" x14ac:dyDescent="0.2">
      <c r="A28" s="164" t="s">
        <v>8</v>
      </c>
      <c r="C28" s="646" t="s">
        <v>1166</v>
      </c>
      <c r="D28" s="671" t="s">
        <v>432</v>
      </c>
      <c r="E28" s="484" t="s">
        <v>110</v>
      </c>
      <c r="F28" s="216" t="s">
        <v>1189</v>
      </c>
      <c r="G28" s="216" t="s">
        <v>334</v>
      </c>
      <c r="H28" s="484">
        <v>1</v>
      </c>
      <c r="I28" s="484" t="s">
        <v>562</v>
      </c>
      <c r="J28" s="663">
        <v>313</v>
      </c>
      <c r="K28" s="88"/>
      <c r="L28" s="88"/>
      <c r="M28" s="88"/>
      <c r="N28" s="88"/>
      <c r="O28" s="88"/>
      <c r="P28" s="87"/>
      <c r="Q28" s="88"/>
      <c r="R28" s="88"/>
      <c r="S28" s="88"/>
      <c r="T28" s="88"/>
      <c r="U28" s="88"/>
      <c r="V28" s="88"/>
      <c r="W28" s="88"/>
      <c r="X28" s="87"/>
      <c r="Y28" s="89">
        <f t="shared" si="49"/>
        <v>0</v>
      </c>
      <c r="Z28" s="89" t="str">
        <f t="shared" si="3"/>
        <v>No</v>
      </c>
      <c r="AA28" s="364" t="str">
        <f t="shared" si="4"/>
        <v>Yes</v>
      </c>
      <c r="AB28" s="292"/>
      <c r="AC28" s="229">
        <v>1</v>
      </c>
      <c r="AD28" s="230">
        <f t="shared" si="50"/>
        <v>0</v>
      </c>
      <c r="AE28" s="69"/>
      <c r="AF28" s="255">
        <v>2.38</v>
      </c>
      <c r="AG28" s="265">
        <f t="shared" si="51"/>
        <v>0</v>
      </c>
      <c r="AH28" s="152">
        <f t="shared" si="5"/>
        <v>0</v>
      </c>
      <c r="AI28" s="152">
        <f t="shared" si="6"/>
        <v>0</v>
      </c>
      <c r="AJ28" s="152">
        <f t="shared" si="7"/>
        <v>0</v>
      </c>
      <c r="AK28" s="152">
        <f t="shared" si="8"/>
        <v>0</v>
      </c>
      <c r="AL28" s="152">
        <f t="shared" si="9"/>
        <v>0</v>
      </c>
      <c r="AM28" s="152">
        <f t="shared" si="10"/>
        <v>0</v>
      </c>
      <c r="AN28" s="152">
        <f t="shared" si="11"/>
        <v>0</v>
      </c>
      <c r="AO28" s="152">
        <f t="shared" si="12"/>
        <v>0</v>
      </c>
      <c r="AP28" s="152">
        <f t="shared" si="13"/>
        <v>0</v>
      </c>
      <c r="AQ28" s="152">
        <f t="shared" si="14"/>
        <v>0</v>
      </c>
      <c r="AR28" s="152">
        <f t="shared" si="15"/>
        <v>0</v>
      </c>
      <c r="AS28" s="152">
        <f t="shared" si="16"/>
        <v>0</v>
      </c>
      <c r="AT28" s="152">
        <f t="shared" si="17"/>
        <v>0</v>
      </c>
      <c r="AU28" s="152">
        <f t="shared" si="52"/>
        <v>0</v>
      </c>
      <c r="AV28" s="632"/>
      <c r="AW28" s="633">
        <f t="shared" si="53"/>
        <v>0</v>
      </c>
      <c r="AX28" s="459">
        <v>4</v>
      </c>
      <c r="AY28" s="239">
        <f t="shared" si="18"/>
        <v>0</v>
      </c>
      <c r="AZ28" s="459">
        <v>2</v>
      </c>
      <c r="BA28" s="239">
        <f t="shared" si="19"/>
        <v>0</v>
      </c>
      <c r="BB28" s="459"/>
      <c r="BC28" s="239">
        <f t="shared" si="20"/>
        <v>0</v>
      </c>
      <c r="BD28" s="54">
        <f t="shared" si="21"/>
        <v>0</v>
      </c>
      <c r="BE28" s="54">
        <f t="shared" si="22"/>
        <v>0</v>
      </c>
      <c r="BF28" s="54">
        <f t="shared" si="23"/>
        <v>0</v>
      </c>
      <c r="BG28" s="54">
        <f t="shared" si="24"/>
        <v>0</v>
      </c>
      <c r="BH28" s="54">
        <f t="shared" si="25"/>
        <v>0</v>
      </c>
      <c r="BI28" s="54">
        <f t="shared" si="26"/>
        <v>0</v>
      </c>
      <c r="BJ28" s="54">
        <f t="shared" si="27"/>
        <v>0</v>
      </c>
      <c r="BK28" s="54">
        <f t="shared" si="28"/>
        <v>0</v>
      </c>
      <c r="BL28" s="54">
        <f t="shared" si="29"/>
        <v>0</v>
      </c>
      <c r="BM28" s="54"/>
      <c r="BN28" s="121">
        <f t="shared" si="30"/>
        <v>0</v>
      </c>
      <c r="BO28" s="121">
        <f t="shared" si="31"/>
        <v>0</v>
      </c>
      <c r="BP28" s="121"/>
      <c r="BQ28" s="54">
        <f t="shared" si="32"/>
        <v>0</v>
      </c>
      <c r="BR28" s="54">
        <f t="shared" si="33"/>
        <v>0</v>
      </c>
      <c r="BS28" s="54">
        <f t="shared" si="34"/>
        <v>0</v>
      </c>
      <c r="BT28" s="54">
        <f t="shared" si="35"/>
        <v>0</v>
      </c>
      <c r="BU28" s="54">
        <f t="shared" si="36"/>
        <v>0</v>
      </c>
      <c r="BV28" s="54">
        <f t="shared" si="37"/>
        <v>0</v>
      </c>
      <c r="BW28" s="54">
        <f t="shared" si="38"/>
        <v>0</v>
      </c>
      <c r="BX28" s="54">
        <f t="shared" si="39"/>
        <v>0</v>
      </c>
      <c r="BY28" s="54">
        <f t="shared" si="40"/>
        <v>0</v>
      </c>
      <c r="BZ28" s="54">
        <f t="shared" si="41"/>
        <v>0</v>
      </c>
      <c r="CA28" s="54">
        <f t="shared" si="42"/>
        <v>0</v>
      </c>
      <c r="CB28" s="54">
        <f t="shared" si="43"/>
        <v>0</v>
      </c>
      <c r="CC28" s="54">
        <f t="shared" si="44"/>
        <v>0</v>
      </c>
      <c r="CD28" s="54">
        <f t="shared" si="45"/>
        <v>0</v>
      </c>
      <c r="CE28" s="54">
        <f t="shared" si="46"/>
        <v>0</v>
      </c>
      <c r="CF28" s="54">
        <f t="shared" si="47"/>
        <v>0</v>
      </c>
      <c r="CG28" s="54">
        <f t="shared" si="48"/>
        <v>0</v>
      </c>
      <c r="CH28" s="54">
        <f t="shared" si="54"/>
        <v>0</v>
      </c>
      <c r="CI28" s="292"/>
    </row>
    <row r="29" spans="1:87" s="81" customFormat="1" ht="90" customHeight="1" x14ac:dyDescent="0.2">
      <c r="A29" s="164" t="s">
        <v>8</v>
      </c>
      <c r="B29" s="4"/>
      <c r="C29" s="644" t="s">
        <v>1167</v>
      </c>
      <c r="D29" s="670" t="s">
        <v>432</v>
      </c>
      <c r="E29" s="4" t="s">
        <v>110</v>
      </c>
      <c r="F29" s="195" t="s">
        <v>1190</v>
      </c>
      <c r="G29" s="195" t="s">
        <v>334</v>
      </c>
      <c r="H29" s="4">
        <v>1</v>
      </c>
      <c r="I29" s="4" t="s">
        <v>562</v>
      </c>
      <c r="J29" s="662">
        <v>312</v>
      </c>
      <c r="K29" s="85"/>
      <c r="L29" s="84"/>
      <c r="M29" s="85"/>
      <c r="N29" s="85"/>
      <c r="O29" s="85"/>
      <c r="P29" s="85"/>
      <c r="Q29" s="85"/>
      <c r="R29" s="85"/>
      <c r="S29" s="85"/>
      <c r="T29" s="85"/>
      <c r="U29" s="85"/>
      <c r="V29" s="85"/>
      <c r="W29" s="85"/>
      <c r="X29" s="85"/>
      <c r="Y29" s="82">
        <f t="shared" si="49"/>
        <v>0</v>
      </c>
      <c r="Z29" s="82" t="str">
        <f t="shared" si="3"/>
        <v>No</v>
      </c>
      <c r="AA29" s="188" t="str">
        <f t="shared" si="4"/>
        <v>Yes</v>
      </c>
      <c r="AC29" s="229">
        <v>1</v>
      </c>
      <c r="AD29" s="230">
        <f t="shared" si="50"/>
        <v>0</v>
      </c>
      <c r="AE29" s="69"/>
      <c r="AF29" s="256">
        <v>2.75</v>
      </c>
      <c r="AG29" s="265">
        <f t="shared" si="51"/>
        <v>0</v>
      </c>
      <c r="AH29" s="152">
        <f t="shared" si="5"/>
        <v>0</v>
      </c>
      <c r="AI29" s="152">
        <f t="shared" si="6"/>
        <v>0</v>
      </c>
      <c r="AJ29" s="152">
        <f t="shared" si="7"/>
        <v>0</v>
      </c>
      <c r="AK29" s="152">
        <f t="shared" si="8"/>
        <v>0</v>
      </c>
      <c r="AL29" s="152">
        <f t="shared" si="9"/>
        <v>0</v>
      </c>
      <c r="AM29" s="152">
        <f t="shared" si="10"/>
        <v>0</v>
      </c>
      <c r="AN29" s="152">
        <f t="shared" si="11"/>
        <v>0</v>
      </c>
      <c r="AO29" s="152">
        <f t="shared" si="12"/>
        <v>0</v>
      </c>
      <c r="AP29" s="152">
        <f t="shared" si="13"/>
        <v>0</v>
      </c>
      <c r="AQ29" s="152">
        <f t="shared" si="14"/>
        <v>0</v>
      </c>
      <c r="AR29" s="152">
        <f t="shared" si="15"/>
        <v>0</v>
      </c>
      <c r="AS29" s="152">
        <f t="shared" si="16"/>
        <v>0</v>
      </c>
      <c r="AT29" s="152">
        <f t="shared" si="17"/>
        <v>0</v>
      </c>
      <c r="AU29" s="152">
        <f t="shared" si="52"/>
        <v>0</v>
      </c>
      <c r="AV29" s="632"/>
      <c r="AW29" s="633">
        <f t="shared" si="53"/>
        <v>0</v>
      </c>
      <c r="AX29" s="459">
        <v>3</v>
      </c>
      <c r="AY29" s="239">
        <f t="shared" si="18"/>
        <v>0</v>
      </c>
      <c r="AZ29" s="459">
        <v>2</v>
      </c>
      <c r="BA29" s="239">
        <f t="shared" si="19"/>
        <v>0</v>
      </c>
      <c r="BB29" s="459"/>
      <c r="BC29" s="239">
        <f t="shared" si="20"/>
        <v>0</v>
      </c>
      <c r="BD29" s="54">
        <f t="shared" si="21"/>
        <v>0</v>
      </c>
      <c r="BE29" s="54">
        <f t="shared" si="22"/>
        <v>0</v>
      </c>
      <c r="BF29" s="54">
        <f t="shared" si="23"/>
        <v>0</v>
      </c>
      <c r="BG29" s="54">
        <f t="shared" si="24"/>
        <v>0</v>
      </c>
      <c r="BH29" s="54">
        <f t="shared" si="25"/>
        <v>0</v>
      </c>
      <c r="BI29" s="54">
        <f t="shared" si="26"/>
        <v>0</v>
      </c>
      <c r="BJ29" s="54">
        <f t="shared" si="27"/>
        <v>0</v>
      </c>
      <c r="BK29" s="54">
        <f t="shared" si="28"/>
        <v>0</v>
      </c>
      <c r="BL29" s="54">
        <f t="shared" si="29"/>
        <v>0</v>
      </c>
      <c r="BM29" s="54"/>
      <c r="BN29" s="121">
        <f t="shared" si="30"/>
        <v>0</v>
      </c>
      <c r="BO29" s="121">
        <f t="shared" si="31"/>
        <v>0</v>
      </c>
      <c r="BP29" s="121"/>
      <c r="BQ29" s="54">
        <f t="shared" si="32"/>
        <v>0</v>
      </c>
      <c r="BR29" s="54">
        <f t="shared" si="33"/>
        <v>0</v>
      </c>
      <c r="BS29" s="54">
        <f t="shared" si="34"/>
        <v>0</v>
      </c>
      <c r="BT29" s="54">
        <f t="shared" si="35"/>
        <v>0</v>
      </c>
      <c r="BU29" s="54">
        <f t="shared" si="36"/>
        <v>0</v>
      </c>
      <c r="BV29" s="54">
        <f t="shared" si="37"/>
        <v>0</v>
      </c>
      <c r="BW29" s="54">
        <f t="shared" si="38"/>
        <v>0</v>
      </c>
      <c r="BX29" s="54">
        <f t="shared" si="39"/>
        <v>0</v>
      </c>
      <c r="BY29" s="54">
        <f t="shared" si="40"/>
        <v>0</v>
      </c>
      <c r="BZ29" s="54">
        <f t="shared" si="41"/>
        <v>0</v>
      </c>
      <c r="CA29" s="54">
        <f t="shared" si="42"/>
        <v>0</v>
      </c>
      <c r="CB29" s="54">
        <f t="shared" si="43"/>
        <v>0</v>
      </c>
      <c r="CC29" s="54">
        <f t="shared" si="44"/>
        <v>0</v>
      </c>
      <c r="CD29" s="54">
        <f t="shared" si="45"/>
        <v>0</v>
      </c>
      <c r="CE29" s="54">
        <f t="shared" si="46"/>
        <v>0</v>
      </c>
      <c r="CF29" s="54">
        <f t="shared" si="47"/>
        <v>0</v>
      </c>
      <c r="CG29" s="54">
        <f t="shared" si="48"/>
        <v>0</v>
      </c>
      <c r="CH29" s="54">
        <f t="shared" si="54"/>
        <v>0</v>
      </c>
    </row>
    <row r="30" spans="1:87" s="81" customFormat="1" ht="90" customHeight="1" x14ac:dyDescent="0.2">
      <c r="A30" s="164" t="s">
        <v>8</v>
      </c>
      <c r="B30" s="4"/>
      <c r="C30" s="646" t="s">
        <v>1168</v>
      </c>
      <c r="D30" s="671" t="s">
        <v>432</v>
      </c>
      <c r="E30" s="484" t="s">
        <v>110</v>
      </c>
      <c r="F30" s="216" t="s">
        <v>1191</v>
      </c>
      <c r="G30" s="216" t="s">
        <v>334</v>
      </c>
      <c r="H30" s="484">
        <v>1</v>
      </c>
      <c r="I30" s="484" t="s">
        <v>562</v>
      </c>
      <c r="J30" s="663">
        <v>315</v>
      </c>
      <c r="K30" s="87"/>
      <c r="L30" s="97"/>
      <c r="M30" s="87"/>
      <c r="N30" s="87"/>
      <c r="O30" s="87"/>
      <c r="P30" s="87"/>
      <c r="Q30" s="87"/>
      <c r="R30" s="87"/>
      <c r="S30" s="87"/>
      <c r="T30" s="87"/>
      <c r="U30" s="87"/>
      <c r="V30" s="87"/>
      <c r="W30" s="87"/>
      <c r="X30" s="87"/>
      <c r="Y30" s="89">
        <f t="shared" si="49"/>
        <v>0</v>
      </c>
      <c r="Z30" s="89" t="str">
        <f t="shared" si="3"/>
        <v>No</v>
      </c>
      <c r="AA30" s="166" t="str">
        <f t="shared" si="4"/>
        <v>Yes</v>
      </c>
      <c r="AC30" s="229">
        <v>1.5</v>
      </c>
      <c r="AD30" s="230">
        <f t="shared" si="50"/>
        <v>0</v>
      </c>
      <c r="AE30" s="69"/>
      <c r="AF30" s="256">
        <v>2.71</v>
      </c>
      <c r="AG30" s="265">
        <f t="shared" si="51"/>
        <v>0</v>
      </c>
      <c r="AH30" s="152">
        <f t="shared" si="5"/>
        <v>0</v>
      </c>
      <c r="AI30" s="152">
        <f t="shared" si="6"/>
        <v>0</v>
      </c>
      <c r="AJ30" s="152">
        <f t="shared" si="7"/>
        <v>0</v>
      </c>
      <c r="AK30" s="152">
        <f t="shared" si="8"/>
        <v>0</v>
      </c>
      <c r="AL30" s="152">
        <f t="shared" si="9"/>
        <v>0</v>
      </c>
      <c r="AM30" s="152">
        <f t="shared" si="10"/>
        <v>0</v>
      </c>
      <c r="AN30" s="152">
        <f t="shared" si="11"/>
        <v>0</v>
      </c>
      <c r="AO30" s="152">
        <f t="shared" si="12"/>
        <v>0</v>
      </c>
      <c r="AP30" s="152">
        <f t="shared" si="13"/>
        <v>0</v>
      </c>
      <c r="AQ30" s="152">
        <f t="shared" si="14"/>
        <v>0</v>
      </c>
      <c r="AR30" s="152">
        <f t="shared" si="15"/>
        <v>0</v>
      </c>
      <c r="AS30" s="152">
        <f t="shared" si="16"/>
        <v>0</v>
      </c>
      <c r="AT30" s="152">
        <f t="shared" si="17"/>
        <v>0</v>
      </c>
      <c r="AU30" s="152">
        <f t="shared" si="52"/>
        <v>0</v>
      </c>
      <c r="AV30" s="632"/>
      <c r="AW30" s="633">
        <f t="shared" si="53"/>
        <v>0</v>
      </c>
      <c r="AX30" s="459">
        <v>3</v>
      </c>
      <c r="AY30" s="239">
        <f t="shared" si="18"/>
        <v>0</v>
      </c>
      <c r="AZ30" s="459">
        <v>3</v>
      </c>
      <c r="BA30" s="239">
        <f t="shared" si="19"/>
        <v>0</v>
      </c>
      <c r="BB30" s="459"/>
      <c r="BC30" s="239">
        <f t="shared" si="20"/>
        <v>0</v>
      </c>
      <c r="BD30" s="54">
        <f t="shared" si="21"/>
        <v>0</v>
      </c>
      <c r="BE30" s="54">
        <f t="shared" si="22"/>
        <v>0</v>
      </c>
      <c r="BF30" s="54">
        <f t="shared" si="23"/>
        <v>0</v>
      </c>
      <c r="BG30" s="54">
        <f t="shared" si="24"/>
        <v>0</v>
      </c>
      <c r="BH30" s="54">
        <f t="shared" si="25"/>
        <v>0</v>
      </c>
      <c r="BI30" s="54">
        <f t="shared" si="26"/>
        <v>0</v>
      </c>
      <c r="BJ30" s="54">
        <f t="shared" si="27"/>
        <v>0</v>
      </c>
      <c r="BK30" s="54">
        <f t="shared" si="28"/>
        <v>0</v>
      </c>
      <c r="BL30" s="54">
        <f t="shared" si="29"/>
        <v>0</v>
      </c>
      <c r="BM30" s="54"/>
      <c r="BN30" s="121">
        <f t="shared" si="30"/>
        <v>0</v>
      </c>
      <c r="BO30" s="121">
        <f t="shared" si="31"/>
        <v>0</v>
      </c>
      <c r="BP30" s="121"/>
      <c r="BQ30" s="54">
        <f t="shared" si="32"/>
        <v>0</v>
      </c>
      <c r="BR30" s="54">
        <f t="shared" si="33"/>
        <v>0</v>
      </c>
      <c r="BS30" s="54">
        <f t="shared" si="34"/>
        <v>0</v>
      </c>
      <c r="BT30" s="54">
        <f t="shared" si="35"/>
        <v>0</v>
      </c>
      <c r="BU30" s="54">
        <f t="shared" si="36"/>
        <v>0</v>
      </c>
      <c r="BV30" s="54">
        <f t="shared" si="37"/>
        <v>0</v>
      </c>
      <c r="BW30" s="54">
        <f t="shared" si="38"/>
        <v>0</v>
      </c>
      <c r="BX30" s="54">
        <f t="shared" si="39"/>
        <v>0</v>
      </c>
      <c r="BY30" s="54">
        <f t="shared" si="40"/>
        <v>0</v>
      </c>
      <c r="BZ30" s="54">
        <f t="shared" si="41"/>
        <v>0</v>
      </c>
      <c r="CA30" s="54">
        <f t="shared" si="42"/>
        <v>0</v>
      </c>
      <c r="CB30" s="54">
        <f t="shared" si="43"/>
        <v>0</v>
      </c>
      <c r="CC30" s="54">
        <f t="shared" si="44"/>
        <v>0</v>
      </c>
      <c r="CD30" s="54">
        <f t="shared" si="45"/>
        <v>0</v>
      </c>
      <c r="CE30" s="54">
        <f t="shared" si="46"/>
        <v>0</v>
      </c>
      <c r="CF30" s="54">
        <f t="shared" si="47"/>
        <v>0</v>
      </c>
      <c r="CG30" s="54">
        <f t="shared" si="48"/>
        <v>0</v>
      </c>
      <c r="CH30" s="54">
        <f t="shared" si="54"/>
        <v>0</v>
      </c>
    </row>
    <row r="31" spans="1:87" s="4" customFormat="1" ht="90" customHeight="1" x14ac:dyDescent="0.2">
      <c r="A31" s="164" t="s">
        <v>8</v>
      </c>
      <c r="C31" s="644" t="s">
        <v>1169</v>
      </c>
      <c r="D31" s="670" t="s">
        <v>432</v>
      </c>
      <c r="E31" s="4" t="s">
        <v>110</v>
      </c>
      <c r="F31" s="195" t="s">
        <v>1192</v>
      </c>
      <c r="G31" s="195" t="s">
        <v>334</v>
      </c>
      <c r="H31" s="4">
        <v>1</v>
      </c>
      <c r="I31" s="4" t="s">
        <v>562</v>
      </c>
      <c r="J31" s="662">
        <v>308</v>
      </c>
      <c r="K31" s="85"/>
      <c r="L31" s="85"/>
      <c r="M31" s="85"/>
      <c r="N31" s="85"/>
      <c r="O31" s="85"/>
      <c r="P31" s="85"/>
      <c r="Q31" s="85"/>
      <c r="R31" s="85"/>
      <c r="S31" s="85"/>
      <c r="T31" s="85"/>
      <c r="U31" s="85"/>
      <c r="V31" s="85"/>
      <c r="W31" s="85"/>
      <c r="X31" s="85"/>
      <c r="Y31" s="82">
        <f t="shared" si="49"/>
        <v>0</v>
      </c>
      <c r="Z31" s="82" t="str">
        <f t="shared" si="3"/>
        <v>No</v>
      </c>
      <c r="AA31" s="188" t="str">
        <f t="shared" si="4"/>
        <v>Yes</v>
      </c>
      <c r="AC31" s="229">
        <v>1</v>
      </c>
      <c r="AD31" s="230">
        <f t="shared" si="50"/>
        <v>0</v>
      </c>
      <c r="AE31" s="69"/>
      <c r="AF31" s="256">
        <v>2.0499999999999998</v>
      </c>
      <c r="AG31" s="265">
        <f t="shared" si="51"/>
        <v>0</v>
      </c>
      <c r="AH31" s="152">
        <f t="shared" si="5"/>
        <v>0</v>
      </c>
      <c r="AI31" s="152">
        <f t="shared" si="6"/>
        <v>0</v>
      </c>
      <c r="AJ31" s="152">
        <f t="shared" si="7"/>
        <v>0</v>
      </c>
      <c r="AK31" s="152">
        <f t="shared" si="8"/>
        <v>0</v>
      </c>
      <c r="AL31" s="152">
        <f t="shared" si="9"/>
        <v>0</v>
      </c>
      <c r="AM31" s="152">
        <f t="shared" si="10"/>
        <v>0</v>
      </c>
      <c r="AN31" s="152">
        <f t="shared" si="11"/>
        <v>0</v>
      </c>
      <c r="AO31" s="152">
        <f t="shared" si="12"/>
        <v>0</v>
      </c>
      <c r="AP31" s="152">
        <f t="shared" si="13"/>
        <v>0</v>
      </c>
      <c r="AQ31" s="152">
        <f t="shared" si="14"/>
        <v>0</v>
      </c>
      <c r="AR31" s="152">
        <f t="shared" si="15"/>
        <v>0</v>
      </c>
      <c r="AS31" s="152">
        <f t="shared" si="16"/>
        <v>0</v>
      </c>
      <c r="AT31" s="152">
        <f t="shared" si="17"/>
        <v>0</v>
      </c>
      <c r="AU31" s="152">
        <f t="shared" si="52"/>
        <v>0</v>
      </c>
      <c r="AV31" s="632"/>
      <c r="AW31" s="633">
        <f t="shared" si="53"/>
        <v>0</v>
      </c>
      <c r="AX31" s="459">
        <v>4</v>
      </c>
      <c r="AY31" s="239">
        <f t="shared" si="18"/>
        <v>0</v>
      </c>
      <c r="AZ31" s="459">
        <v>1</v>
      </c>
      <c r="BA31" s="239">
        <f t="shared" si="19"/>
        <v>0</v>
      </c>
      <c r="BB31" s="459"/>
      <c r="BC31" s="239">
        <f t="shared" si="20"/>
        <v>0</v>
      </c>
      <c r="BD31" s="54">
        <f t="shared" si="21"/>
        <v>0</v>
      </c>
      <c r="BE31" s="54">
        <f t="shared" si="22"/>
        <v>0</v>
      </c>
      <c r="BF31" s="54">
        <f t="shared" si="23"/>
        <v>0</v>
      </c>
      <c r="BG31" s="54">
        <f t="shared" si="24"/>
        <v>0</v>
      </c>
      <c r="BH31" s="54">
        <f t="shared" si="25"/>
        <v>0</v>
      </c>
      <c r="BI31" s="54">
        <f t="shared" si="26"/>
        <v>0</v>
      </c>
      <c r="BJ31" s="54">
        <f t="shared" si="27"/>
        <v>0</v>
      </c>
      <c r="BK31" s="54">
        <f t="shared" si="28"/>
        <v>0</v>
      </c>
      <c r="BL31" s="54">
        <f t="shared" si="29"/>
        <v>0</v>
      </c>
      <c r="BM31" s="54"/>
      <c r="BN31" s="121">
        <f t="shared" si="30"/>
        <v>0</v>
      </c>
      <c r="BO31" s="121">
        <f t="shared" si="31"/>
        <v>0</v>
      </c>
      <c r="BP31" s="121"/>
      <c r="BQ31" s="54">
        <f t="shared" si="32"/>
        <v>0</v>
      </c>
      <c r="BR31" s="54">
        <f t="shared" si="33"/>
        <v>0</v>
      </c>
      <c r="BS31" s="54">
        <f t="shared" si="34"/>
        <v>0</v>
      </c>
      <c r="BT31" s="54">
        <f t="shared" si="35"/>
        <v>0</v>
      </c>
      <c r="BU31" s="54">
        <f t="shared" si="36"/>
        <v>0</v>
      </c>
      <c r="BV31" s="54">
        <f t="shared" si="37"/>
        <v>0</v>
      </c>
      <c r="BW31" s="54">
        <f t="shared" si="38"/>
        <v>0</v>
      </c>
      <c r="BX31" s="54">
        <f t="shared" si="39"/>
        <v>0</v>
      </c>
      <c r="BY31" s="54">
        <f t="shared" si="40"/>
        <v>0</v>
      </c>
      <c r="BZ31" s="54">
        <f t="shared" si="41"/>
        <v>0</v>
      </c>
      <c r="CA31" s="54">
        <f t="shared" si="42"/>
        <v>0</v>
      </c>
      <c r="CB31" s="54">
        <f t="shared" si="43"/>
        <v>0</v>
      </c>
      <c r="CC31" s="54">
        <f t="shared" si="44"/>
        <v>0</v>
      </c>
      <c r="CD31" s="54">
        <f t="shared" si="45"/>
        <v>0</v>
      </c>
      <c r="CE31" s="54">
        <f t="shared" si="46"/>
        <v>0</v>
      </c>
      <c r="CF31" s="54">
        <f t="shared" si="47"/>
        <v>0</v>
      </c>
      <c r="CG31" s="54">
        <f t="shared" si="48"/>
        <v>0</v>
      </c>
      <c r="CH31" s="54">
        <f t="shared" si="54"/>
        <v>0</v>
      </c>
    </row>
    <row r="32" spans="1:87" s="4" customFormat="1" ht="90" customHeight="1" x14ac:dyDescent="0.2">
      <c r="A32" s="164" t="s">
        <v>8</v>
      </c>
      <c r="C32" s="646" t="s">
        <v>1170</v>
      </c>
      <c r="D32" s="671" t="s">
        <v>432</v>
      </c>
      <c r="E32" s="484" t="s">
        <v>110</v>
      </c>
      <c r="F32" s="216" t="s">
        <v>1193</v>
      </c>
      <c r="G32" s="216" t="s">
        <v>158</v>
      </c>
      <c r="H32" s="484">
        <v>1</v>
      </c>
      <c r="I32" s="484" t="s">
        <v>562</v>
      </c>
      <c r="J32" s="663">
        <v>309</v>
      </c>
      <c r="K32" s="87"/>
      <c r="L32" s="87"/>
      <c r="M32" s="87"/>
      <c r="N32" s="87"/>
      <c r="O32" s="87"/>
      <c r="P32" s="87"/>
      <c r="Q32" s="87"/>
      <c r="R32" s="87"/>
      <c r="S32" s="87"/>
      <c r="T32" s="87"/>
      <c r="U32" s="87"/>
      <c r="V32" s="87"/>
      <c r="W32" s="87"/>
      <c r="X32" s="87"/>
      <c r="Y32" s="89">
        <f t="shared" si="49"/>
        <v>0</v>
      </c>
      <c r="Z32" s="89" t="str">
        <f t="shared" si="3"/>
        <v>No</v>
      </c>
      <c r="AA32" s="166" t="str">
        <f t="shared" si="4"/>
        <v>Yes</v>
      </c>
      <c r="AC32" s="229">
        <v>1</v>
      </c>
      <c r="AD32" s="230">
        <f t="shared" si="50"/>
        <v>0</v>
      </c>
      <c r="AE32" s="69"/>
      <c r="AF32" s="256">
        <v>2.5299999999999998</v>
      </c>
      <c r="AG32" s="265">
        <f t="shared" si="51"/>
        <v>0</v>
      </c>
      <c r="AH32" s="152">
        <f t="shared" si="5"/>
        <v>0</v>
      </c>
      <c r="AI32" s="152">
        <f t="shared" si="6"/>
        <v>0</v>
      </c>
      <c r="AJ32" s="152">
        <f t="shared" si="7"/>
        <v>0</v>
      </c>
      <c r="AK32" s="152">
        <f t="shared" si="8"/>
        <v>0</v>
      </c>
      <c r="AL32" s="152">
        <f t="shared" si="9"/>
        <v>0</v>
      </c>
      <c r="AM32" s="152">
        <f t="shared" si="10"/>
        <v>0</v>
      </c>
      <c r="AN32" s="152">
        <f t="shared" si="11"/>
        <v>0</v>
      </c>
      <c r="AO32" s="152">
        <f t="shared" si="12"/>
        <v>0</v>
      </c>
      <c r="AP32" s="152">
        <f t="shared" si="13"/>
        <v>0</v>
      </c>
      <c r="AQ32" s="152">
        <f t="shared" si="14"/>
        <v>0</v>
      </c>
      <c r="AR32" s="152">
        <f t="shared" si="15"/>
        <v>0</v>
      </c>
      <c r="AS32" s="152">
        <f t="shared" si="16"/>
        <v>0</v>
      </c>
      <c r="AT32" s="152">
        <f t="shared" si="17"/>
        <v>0</v>
      </c>
      <c r="AU32" s="152">
        <f t="shared" si="52"/>
        <v>0</v>
      </c>
      <c r="AV32" s="632"/>
      <c r="AW32" s="633">
        <f t="shared" si="53"/>
        <v>0</v>
      </c>
      <c r="AX32" s="459">
        <v>4</v>
      </c>
      <c r="AY32" s="239">
        <f t="shared" si="18"/>
        <v>0</v>
      </c>
      <c r="AZ32" s="459">
        <v>1</v>
      </c>
      <c r="BA32" s="239">
        <f t="shared" si="19"/>
        <v>0</v>
      </c>
      <c r="BB32" s="459"/>
      <c r="BC32" s="239">
        <f t="shared" si="20"/>
        <v>0</v>
      </c>
      <c r="BD32" s="54">
        <f t="shared" si="21"/>
        <v>0</v>
      </c>
      <c r="BE32" s="54">
        <f t="shared" si="22"/>
        <v>0</v>
      </c>
      <c r="BF32" s="54">
        <f t="shared" si="23"/>
        <v>0</v>
      </c>
      <c r="BG32" s="54">
        <f t="shared" si="24"/>
        <v>0</v>
      </c>
      <c r="BH32" s="54">
        <f t="shared" si="25"/>
        <v>0</v>
      </c>
      <c r="BI32" s="54">
        <f t="shared" si="26"/>
        <v>0</v>
      </c>
      <c r="BJ32" s="54">
        <f t="shared" si="27"/>
        <v>0</v>
      </c>
      <c r="BK32" s="54">
        <f t="shared" si="28"/>
        <v>0</v>
      </c>
      <c r="BL32" s="54">
        <f t="shared" si="29"/>
        <v>0</v>
      </c>
      <c r="BM32" s="54"/>
      <c r="BN32" s="121">
        <f t="shared" si="30"/>
        <v>0</v>
      </c>
      <c r="BO32" s="121">
        <f t="shared" si="31"/>
        <v>0</v>
      </c>
      <c r="BP32" s="121"/>
      <c r="BQ32" s="54">
        <f t="shared" si="32"/>
        <v>0</v>
      </c>
      <c r="BR32" s="54">
        <f t="shared" si="33"/>
        <v>0</v>
      </c>
      <c r="BS32" s="54">
        <f t="shared" si="34"/>
        <v>0</v>
      </c>
      <c r="BT32" s="54">
        <f t="shared" si="35"/>
        <v>0</v>
      </c>
      <c r="BU32" s="54">
        <f t="shared" si="36"/>
        <v>0</v>
      </c>
      <c r="BV32" s="54">
        <f t="shared" si="37"/>
        <v>0</v>
      </c>
      <c r="BW32" s="54">
        <f t="shared" si="38"/>
        <v>0</v>
      </c>
      <c r="BX32" s="54">
        <f t="shared" si="39"/>
        <v>0</v>
      </c>
      <c r="BY32" s="54">
        <f t="shared" si="40"/>
        <v>0</v>
      </c>
      <c r="BZ32" s="54">
        <f t="shared" si="41"/>
        <v>0</v>
      </c>
      <c r="CA32" s="54">
        <f t="shared" si="42"/>
        <v>0</v>
      </c>
      <c r="CB32" s="54">
        <f t="shared" si="43"/>
        <v>0</v>
      </c>
      <c r="CC32" s="54">
        <f t="shared" si="44"/>
        <v>0</v>
      </c>
      <c r="CD32" s="54">
        <f t="shared" si="45"/>
        <v>0</v>
      </c>
      <c r="CE32" s="54">
        <f t="shared" si="46"/>
        <v>0</v>
      </c>
      <c r="CF32" s="54">
        <f t="shared" si="47"/>
        <v>0</v>
      </c>
      <c r="CG32" s="54">
        <f t="shared" si="48"/>
        <v>0</v>
      </c>
      <c r="CH32" s="54">
        <f t="shared" si="54"/>
        <v>0</v>
      </c>
    </row>
    <row r="33" spans="1:86" s="81" customFormat="1" ht="90" customHeight="1" x14ac:dyDescent="0.2">
      <c r="A33" s="164" t="s">
        <v>8</v>
      </c>
      <c r="B33" s="4"/>
      <c r="C33" s="644" t="s">
        <v>1171</v>
      </c>
      <c r="D33" s="670" t="s">
        <v>432</v>
      </c>
      <c r="E33" s="4" t="s">
        <v>111</v>
      </c>
      <c r="F33" s="195" t="s">
        <v>1194</v>
      </c>
      <c r="G33" s="195" t="s">
        <v>334</v>
      </c>
      <c r="H33" s="4">
        <v>1</v>
      </c>
      <c r="I33" s="4" t="s">
        <v>562</v>
      </c>
      <c r="J33" s="662">
        <v>340</v>
      </c>
      <c r="K33" s="85"/>
      <c r="L33" s="84"/>
      <c r="M33" s="85"/>
      <c r="N33" s="85"/>
      <c r="O33" s="85"/>
      <c r="P33" s="85"/>
      <c r="Q33" s="85"/>
      <c r="R33" s="85"/>
      <c r="S33" s="85"/>
      <c r="T33" s="85"/>
      <c r="U33" s="85"/>
      <c r="V33" s="85"/>
      <c r="W33" s="85"/>
      <c r="X33" s="85"/>
      <c r="Y33" s="82">
        <f t="shared" si="49"/>
        <v>0</v>
      </c>
      <c r="Z33" s="82" t="str">
        <f t="shared" si="3"/>
        <v>No</v>
      </c>
      <c r="AA33" s="188" t="str">
        <f t="shared" si="4"/>
        <v>Yes</v>
      </c>
      <c r="AC33" s="229">
        <v>2</v>
      </c>
      <c r="AD33" s="230">
        <f t="shared" si="50"/>
        <v>0</v>
      </c>
      <c r="AE33" s="69"/>
      <c r="AF33" s="256">
        <v>4.1399999999999997</v>
      </c>
      <c r="AG33" s="265">
        <f t="shared" si="51"/>
        <v>0</v>
      </c>
      <c r="AH33" s="152">
        <f t="shared" si="5"/>
        <v>0</v>
      </c>
      <c r="AI33" s="152">
        <f t="shared" si="6"/>
        <v>0</v>
      </c>
      <c r="AJ33" s="152">
        <f t="shared" si="7"/>
        <v>0</v>
      </c>
      <c r="AK33" s="152">
        <f t="shared" si="8"/>
        <v>0</v>
      </c>
      <c r="AL33" s="152">
        <f t="shared" si="9"/>
        <v>0</v>
      </c>
      <c r="AM33" s="152">
        <f t="shared" si="10"/>
        <v>0</v>
      </c>
      <c r="AN33" s="152">
        <f t="shared" si="11"/>
        <v>0</v>
      </c>
      <c r="AO33" s="152">
        <f t="shared" si="12"/>
        <v>0</v>
      </c>
      <c r="AP33" s="152">
        <f t="shared" si="13"/>
        <v>0</v>
      </c>
      <c r="AQ33" s="152">
        <f t="shared" si="14"/>
        <v>0</v>
      </c>
      <c r="AR33" s="152">
        <f t="shared" si="15"/>
        <v>0</v>
      </c>
      <c r="AS33" s="152">
        <f t="shared" si="16"/>
        <v>0</v>
      </c>
      <c r="AT33" s="152">
        <f t="shared" si="17"/>
        <v>0</v>
      </c>
      <c r="AU33" s="152">
        <f t="shared" si="52"/>
        <v>0</v>
      </c>
      <c r="AV33" s="632"/>
      <c r="AW33" s="633">
        <f t="shared" si="53"/>
        <v>0</v>
      </c>
      <c r="AX33" s="459">
        <v>5</v>
      </c>
      <c r="AY33" s="239">
        <f t="shared" si="18"/>
        <v>0</v>
      </c>
      <c r="AZ33" s="459">
        <v>3</v>
      </c>
      <c r="BA33" s="239">
        <f t="shared" si="19"/>
        <v>0</v>
      </c>
      <c r="BB33" s="459"/>
      <c r="BC33" s="239">
        <f t="shared" si="20"/>
        <v>0</v>
      </c>
      <c r="BD33" s="54">
        <f t="shared" si="21"/>
        <v>0</v>
      </c>
      <c r="BE33" s="54">
        <f t="shared" si="22"/>
        <v>0</v>
      </c>
      <c r="BF33" s="54">
        <f t="shared" si="23"/>
        <v>0</v>
      </c>
      <c r="BG33" s="54">
        <f t="shared" si="24"/>
        <v>0</v>
      </c>
      <c r="BH33" s="54">
        <f t="shared" si="25"/>
        <v>0</v>
      </c>
      <c r="BI33" s="54">
        <f t="shared" si="26"/>
        <v>0</v>
      </c>
      <c r="BJ33" s="54">
        <f t="shared" si="27"/>
        <v>0</v>
      </c>
      <c r="BK33" s="54">
        <f t="shared" si="28"/>
        <v>0</v>
      </c>
      <c r="BL33" s="54">
        <f t="shared" si="29"/>
        <v>0</v>
      </c>
      <c r="BM33" s="54"/>
      <c r="BN33" s="121">
        <f t="shared" si="30"/>
        <v>0</v>
      </c>
      <c r="BO33" s="121">
        <f t="shared" si="31"/>
        <v>0</v>
      </c>
      <c r="BP33" s="121"/>
      <c r="BQ33" s="54">
        <f t="shared" si="32"/>
        <v>0</v>
      </c>
      <c r="BR33" s="54">
        <f t="shared" si="33"/>
        <v>0</v>
      </c>
      <c r="BS33" s="54">
        <f t="shared" si="34"/>
        <v>0</v>
      </c>
      <c r="BT33" s="54">
        <f t="shared" si="35"/>
        <v>0</v>
      </c>
      <c r="BU33" s="54">
        <f t="shared" si="36"/>
        <v>0</v>
      </c>
      <c r="BV33" s="54">
        <f t="shared" si="37"/>
        <v>0</v>
      </c>
      <c r="BW33" s="54">
        <f t="shared" si="38"/>
        <v>0</v>
      </c>
      <c r="BX33" s="54">
        <f t="shared" si="39"/>
        <v>0</v>
      </c>
      <c r="BY33" s="54">
        <f t="shared" si="40"/>
        <v>0</v>
      </c>
      <c r="BZ33" s="54">
        <f t="shared" si="41"/>
        <v>0</v>
      </c>
      <c r="CA33" s="54">
        <f t="shared" si="42"/>
        <v>0</v>
      </c>
      <c r="CB33" s="54">
        <f t="shared" si="43"/>
        <v>0</v>
      </c>
      <c r="CC33" s="54">
        <f t="shared" si="44"/>
        <v>0</v>
      </c>
      <c r="CD33" s="54">
        <f t="shared" si="45"/>
        <v>0</v>
      </c>
      <c r="CE33" s="54">
        <f t="shared" si="46"/>
        <v>0</v>
      </c>
      <c r="CF33" s="54">
        <f t="shared" si="47"/>
        <v>0</v>
      </c>
      <c r="CG33" s="54">
        <f t="shared" si="48"/>
        <v>0</v>
      </c>
      <c r="CH33" s="54">
        <f t="shared" si="54"/>
        <v>0</v>
      </c>
    </row>
    <row r="34" spans="1:86" s="4" customFormat="1" ht="90" customHeight="1" x14ac:dyDescent="0.2">
      <c r="A34" s="167" t="s">
        <v>8</v>
      </c>
      <c r="B34" s="54"/>
      <c r="C34" s="647" t="s">
        <v>1172</v>
      </c>
      <c r="D34" s="672" t="s">
        <v>432</v>
      </c>
      <c r="E34" s="652" t="s">
        <v>111</v>
      </c>
      <c r="F34" s="657" t="s">
        <v>1195</v>
      </c>
      <c r="G34" s="657" t="s">
        <v>334</v>
      </c>
      <c r="H34" s="652">
        <v>1</v>
      </c>
      <c r="I34" s="652" t="s">
        <v>562</v>
      </c>
      <c r="J34" s="664">
        <v>345</v>
      </c>
      <c r="K34" s="172"/>
      <c r="L34" s="172"/>
      <c r="M34" s="172"/>
      <c r="N34" s="172"/>
      <c r="O34" s="172"/>
      <c r="P34" s="172"/>
      <c r="Q34" s="172"/>
      <c r="R34" s="172"/>
      <c r="S34" s="172"/>
      <c r="T34" s="172"/>
      <c r="U34" s="172"/>
      <c r="V34" s="172"/>
      <c r="W34" s="172"/>
      <c r="X34" s="172"/>
      <c r="Y34" s="173">
        <f>SUM(K34:X34)*J34</f>
        <v>0</v>
      </c>
      <c r="Z34" s="173" t="str">
        <f t="shared" si="3"/>
        <v>No</v>
      </c>
      <c r="AA34" s="174" t="str">
        <f t="shared" si="4"/>
        <v>Yes</v>
      </c>
      <c r="AC34" s="231">
        <v>2</v>
      </c>
      <c r="AD34" s="232">
        <f>AC34*SUM(K34:X34)</f>
        <v>0</v>
      </c>
      <c r="AE34" s="69"/>
      <c r="AF34" s="256">
        <v>4.4000000000000004</v>
      </c>
      <c r="AG34" s="265">
        <f>SUM(K34:X34)*AF34</f>
        <v>0</v>
      </c>
      <c r="AH34" s="152">
        <f t="shared" si="5"/>
        <v>0</v>
      </c>
      <c r="AI34" s="152">
        <f t="shared" si="6"/>
        <v>0</v>
      </c>
      <c r="AJ34" s="152">
        <f t="shared" si="7"/>
        <v>0</v>
      </c>
      <c r="AK34" s="152">
        <f t="shared" si="8"/>
        <v>0</v>
      </c>
      <c r="AL34" s="152">
        <f t="shared" si="9"/>
        <v>0</v>
      </c>
      <c r="AM34" s="152">
        <f t="shared" si="10"/>
        <v>0</v>
      </c>
      <c r="AN34" s="152">
        <f t="shared" si="11"/>
        <v>0</v>
      </c>
      <c r="AO34" s="152">
        <f t="shared" si="12"/>
        <v>0</v>
      </c>
      <c r="AP34" s="152">
        <f t="shared" si="13"/>
        <v>0</v>
      </c>
      <c r="AQ34" s="152">
        <f t="shared" si="14"/>
        <v>0</v>
      </c>
      <c r="AR34" s="152">
        <f t="shared" si="15"/>
        <v>0</v>
      </c>
      <c r="AS34" s="152">
        <f t="shared" si="16"/>
        <v>0</v>
      </c>
      <c r="AT34" s="152">
        <f t="shared" si="17"/>
        <v>0</v>
      </c>
      <c r="AU34" s="152">
        <f t="shared" si="52"/>
        <v>0</v>
      </c>
      <c r="AV34" s="632"/>
      <c r="AW34" s="633">
        <f t="shared" si="53"/>
        <v>0</v>
      </c>
      <c r="AX34" s="459">
        <v>5</v>
      </c>
      <c r="AY34" s="239">
        <f t="shared" si="18"/>
        <v>0</v>
      </c>
      <c r="AZ34" s="459">
        <v>2</v>
      </c>
      <c r="BA34" s="239">
        <f t="shared" si="19"/>
        <v>0</v>
      </c>
      <c r="BB34" s="459"/>
      <c r="BC34" s="239">
        <f t="shared" si="20"/>
        <v>0</v>
      </c>
      <c r="BD34" s="54">
        <f t="shared" si="21"/>
        <v>0</v>
      </c>
      <c r="BE34" s="54">
        <f t="shared" si="22"/>
        <v>0</v>
      </c>
      <c r="BF34" s="54">
        <f t="shared" si="23"/>
        <v>0</v>
      </c>
      <c r="BG34" s="54">
        <f t="shared" si="24"/>
        <v>0</v>
      </c>
      <c r="BH34" s="54">
        <f t="shared" si="25"/>
        <v>0</v>
      </c>
      <c r="BI34" s="54">
        <f t="shared" si="26"/>
        <v>0</v>
      </c>
      <c r="BJ34" s="54">
        <f t="shared" si="27"/>
        <v>0</v>
      </c>
      <c r="BK34" s="54">
        <f t="shared" si="28"/>
        <v>0</v>
      </c>
      <c r="BL34" s="54">
        <f t="shared" si="29"/>
        <v>0</v>
      </c>
      <c r="BM34" s="54"/>
      <c r="BN34" s="121">
        <f t="shared" si="30"/>
        <v>0</v>
      </c>
      <c r="BO34" s="121">
        <f t="shared" si="31"/>
        <v>0</v>
      </c>
      <c r="BP34" s="121"/>
      <c r="BQ34" s="54">
        <f t="shared" si="32"/>
        <v>0</v>
      </c>
      <c r="BR34" s="54">
        <f t="shared" si="33"/>
        <v>0</v>
      </c>
      <c r="BS34" s="54">
        <f t="shared" si="34"/>
        <v>0</v>
      </c>
      <c r="BT34" s="54">
        <f t="shared" si="35"/>
        <v>0</v>
      </c>
      <c r="BU34" s="54">
        <f t="shared" si="36"/>
        <v>0</v>
      </c>
      <c r="BV34" s="54">
        <f t="shared" si="37"/>
        <v>0</v>
      </c>
      <c r="BW34" s="54">
        <f t="shared" si="38"/>
        <v>0</v>
      </c>
      <c r="BX34" s="54">
        <f t="shared" si="39"/>
        <v>0</v>
      </c>
      <c r="BY34" s="54">
        <f t="shared" si="40"/>
        <v>0</v>
      </c>
      <c r="BZ34" s="54">
        <f t="shared" si="41"/>
        <v>0</v>
      </c>
      <c r="CA34" s="54">
        <f t="shared" si="42"/>
        <v>0</v>
      </c>
      <c r="CB34" s="54">
        <f t="shared" si="43"/>
        <v>0</v>
      </c>
      <c r="CC34" s="54">
        <f t="shared" si="44"/>
        <v>0</v>
      </c>
      <c r="CD34" s="54">
        <f t="shared" si="45"/>
        <v>0</v>
      </c>
      <c r="CE34" s="54">
        <f t="shared" si="46"/>
        <v>0</v>
      </c>
      <c r="CF34" s="54">
        <f t="shared" si="47"/>
        <v>0</v>
      </c>
      <c r="CG34" s="54">
        <f t="shared" si="48"/>
        <v>0</v>
      </c>
      <c r="CH34" s="54">
        <f t="shared" si="54"/>
        <v>0</v>
      </c>
    </row>
  </sheetData>
  <sheetProtection algorithmName="SHA-512" hashValue="9nSsDnli5nr6nxEJA8S0lVr+jOXxQ4EXs9c6CFnc20kbeujFhl58mxdLkxdOxCktXHOdSgLmDuIMY36fka1OHQ==" saltValue="F9B3jxGLJOgspMEupnhlBA==" spinCount="100000" sheet="1" sort="0" autoFilter="0"/>
  <autoFilter ref="Z7:AA34" xr:uid="{64165A13-A26F-A940-AF03-81293FD7F3CE}"/>
  <mergeCells count="7">
    <mergeCell ref="A1:B5"/>
    <mergeCell ref="J1:K1"/>
    <mergeCell ref="CK1:CL6"/>
    <mergeCell ref="CN1:CO6"/>
    <mergeCell ref="Y2:Z2"/>
    <mergeCell ref="J3:K3"/>
    <mergeCell ref="CI3:CI5"/>
  </mergeCells>
  <conditionalFormatting sqref="K10:K34">
    <cfRule type="notContainsBlanks" dxfId="80" priority="32">
      <formula>LEN(TRIM(K10))&gt;0</formula>
    </cfRule>
  </conditionalFormatting>
  <conditionalFormatting sqref="L10:L34">
    <cfRule type="notContainsBlanks" dxfId="79" priority="31">
      <formula>LEN(TRIM(L10))&gt;0</formula>
    </cfRule>
  </conditionalFormatting>
  <conditionalFormatting sqref="M1:M5 M9:M1048576">
    <cfRule type="notContainsBlanks" dxfId="78" priority="28">
      <formula>LEN(TRIM(M1))&gt;0</formula>
    </cfRule>
  </conditionalFormatting>
  <conditionalFormatting sqref="N5 N9:N1048576">
    <cfRule type="notContainsBlanks" dxfId="77" priority="27">
      <formula>LEN(TRIM(N5))&gt;0</formula>
    </cfRule>
  </conditionalFormatting>
  <conditionalFormatting sqref="O10:O34">
    <cfRule type="notContainsBlanks" dxfId="76" priority="15">
      <formula>LEN(TRIM(O10))&gt;0</formula>
    </cfRule>
  </conditionalFormatting>
  <conditionalFormatting sqref="P10:P34">
    <cfRule type="notContainsBlanks" dxfId="75" priority="18">
      <formula>LEN(TRIM(P10))&gt;0</formula>
    </cfRule>
  </conditionalFormatting>
  <conditionalFormatting sqref="Q9:Q34">
    <cfRule type="notContainsBlanks" dxfId="74" priority="17">
      <formula>LEN(TRIM(Q9))&gt;0</formula>
    </cfRule>
  </conditionalFormatting>
  <conditionalFormatting sqref="R10:R34">
    <cfRule type="notContainsBlanks" dxfId="73" priority="9">
      <formula>LEN(TRIM(R10))&gt;0</formula>
    </cfRule>
  </conditionalFormatting>
  <conditionalFormatting sqref="S10:S34">
    <cfRule type="notContainsBlanks" dxfId="72" priority="7">
      <formula>LEN(TRIM(S10))&gt;0</formula>
    </cfRule>
  </conditionalFormatting>
  <conditionalFormatting sqref="T10:T34">
    <cfRule type="notContainsBlanks" dxfId="71" priority="8">
      <formula>LEN(TRIM(T10))&gt;0</formula>
    </cfRule>
  </conditionalFormatting>
  <conditionalFormatting sqref="U10:U34">
    <cfRule type="notContainsBlanks" dxfId="70" priority="16">
      <formula>LEN(TRIM(U10))&gt;0</formula>
    </cfRule>
  </conditionalFormatting>
  <conditionalFormatting sqref="V10:V34">
    <cfRule type="notContainsBlanks" dxfId="69" priority="6">
      <formula>LEN(TRIM(V10))&gt;0</formula>
    </cfRule>
  </conditionalFormatting>
  <conditionalFormatting sqref="W10:W34">
    <cfRule type="notContainsBlanks" dxfId="68" priority="30">
      <formula>LEN(TRIM(W10))&gt;0</formula>
    </cfRule>
  </conditionalFormatting>
  <conditionalFormatting sqref="X10:X34">
    <cfRule type="notContainsBlanks" dxfId="67" priority="33">
      <formula>LEN(TRIM(X10))&gt;0</formula>
    </cfRule>
  </conditionalFormatting>
  <pageMargins left="0.25" right="0.25" top="0.75" bottom="0.75" header="0.3" footer="0.3"/>
  <pageSetup paperSize="9" scale="25" fitToHeight="0" orientation="portrait"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0735A-14C9-784D-9122-47048A2FBE90}">
  <sheetPr>
    <pageSetUpPr fitToPage="1"/>
  </sheetPr>
  <dimension ref="A1:V30"/>
  <sheetViews>
    <sheetView zoomScaleNormal="100" workbookViewId="0">
      <selection activeCell="L9" sqref="L9"/>
    </sheetView>
  </sheetViews>
  <sheetFormatPr baseColWidth="10" defaultColWidth="12.33203125" defaultRowHeight="23.25" customHeight="1" x14ac:dyDescent="0.2"/>
  <cols>
    <col min="1" max="1" width="16.1640625" style="9" customWidth="1"/>
    <col min="2" max="3" width="6.83203125" style="9" customWidth="1"/>
    <col min="4" max="10" width="4.83203125" style="17" customWidth="1"/>
    <col min="11" max="11" width="5.6640625" style="17" customWidth="1"/>
    <col min="12" max="12" width="5.5" style="17" customWidth="1"/>
    <col min="13" max="15" width="4.83203125" style="17" customWidth="1"/>
    <col min="16" max="16" width="5.33203125" style="17" customWidth="1"/>
    <col min="17" max="17" width="4.83203125" style="17" customWidth="1"/>
    <col min="18" max="18" width="6" style="9" customWidth="1"/>
    <col min="19" max="19" width="5.83203125" style="9" customWidth="1"/>
    <col min="20" max="20" width="7.33203125" style="17" customWidth="1"/>
    <col min="21" max="21" width="5.1640625" style="17" customWidth="1"/>
    <col min="22" max="22" width="9.5" style="9" customWidth="1"/>
    <col min="23" max="27" width="12.33203125" style="9" customWidth="1"/>
    <col min="28" max="16384" width="12.33203125" style="9"/>
  </cols>
  <sheetData>
    <row r="1" spans="1:22" ht="23.25" customHeight="1" x14ac:dyDescent="0.2">
      <c r="A1" s="15" t="s">
        <v>1204</v>
      </c>
      <c r="B1" s="15"/>
      <c r="C1" s="15"/>
      <c r="D1" s="16"/>
      <c r="E1" s="9"/>
      <c r="L1" s="57"/>
      <c r="M1" s="57"/>
      <c r="N1" s="21" t="s">
        <v>5</v>
      </c>
      <c r="O1" s="727">
        <f>'Simpl. GRP'!J3</f>
        <v>0</v>
      </c>
      <c r="P1" s="727"/>
    </row>
    <row r="2" spans="1:22" ht="23.25" customHeight="1" x14ac:dyDescent="0.2">
      <c r="A2" s="55" t="s">
        <v>35</v>
      </c>
      <c r="B2" s="55"/>
      <c r="C2" s="55"/>
      <c r="D2" s="55"/>
      <c r="E2" s="9"/>
      <c r="F2" s="9"/>
      <c r="G2" s="9"/>
      <c r="H2" s="20"/>
      <c r="I2" s="10">
        <v>0</v>
      </c>
      <c r="J2" s="10"/>
      <c r="K2" s="10"/>
      <c r="L2" s="9"/>
      <c r="M2" s="9"/>
      <c r="N2" s="23" t="s">
        <v>30</v>
      </c>
      <c r="O2" s="9"/>
    </row>
    <row r="3" spans="1:22" s="23" customFormat="1" ht="46" customHeight="1" x14ac:dyDescent="0.5">
      <c r="A3" s="721"/>
      <c r="B3" s="722"/>
      <c r="C3" s="722"/>
      <c r="D3" s="722"/>
      <c r="E3" s="722"/>
      <c r="F3" s="722"/>
      <c r="G3" s="722"/>
      <c r="H3" s="722"/>
      <c r="I3" s="722"/>
      <c r="J3" s="722"/>
      <c r="K3" s="722"/>
      <c r="L3" s="723"/>
      <c r="M3" s="58"/>
      <c r="N3" s="724"/>
      <c r="O3" s="725"/>
      <c r="P3" s="725"/>
      <c r="U3" s="22"/>
      <c r="V3" s="9"/>
    </row>
    <row r="4" spans="1:22" ht="21" customHeight="1" thickBot="1" x14ac:dyDescent="0.25">
      <c r="K4" s="13"/>
      <c r="L4" s="13"/>
      <c r="M4" s="726"/>
      <c r="N4" s="726"/>
      <c r="R4" s="60">
        <f>SUM(R6:R30)</f>
        <v>0</v>
      </c>
      <c r="S4" s="60">
        <f>SUM(S6:S30)</f>
        <v>0</v>
      </c>
      <c r="T4" s="453">
        <f>SUM(T6:T30)</f>
        <v>0</v>
      </c>
      <c r="U4" s="12"/>
    </row>
    <row r="5" spans="1:22" ht="48" customHeight="1" x14ac:dyDescent="0.2">
      <c r="A5" s="517" t="s">
        <v>15</v>
      </c>
      <c r="B5" s="594" t="s">
        <v>579</v>
      </c>
      <c r="C5" s="518" t="s">
        <v>1265</v>
      </c>
      <c r="D5" s="608" t="str">
        <f>'Simpl. GRP'!K7</f>
        <v>BLACK
RAL 9005</v>
      </c>
      <c r="E5" s="608" t="str">
        <f>'Simpl. GRP'!L7</f>
        <v>WHITE</v>
      </c>
      <c r="F5" s="608" t="str">
        <f>'Simpl. GRP'!M7</f>
        <v xml:space="preserve">RED          
RAL 3000 </v>
      </c>
      <c r="G5" s="608" t="str">
        <f>'Simpl. GRP'!N7</f>
        <v xml:space="preserve">YELLOW   
RAL 1018 </v>
      </c>
      <c r="H5" s="608" t="str">
        <f>'Simpl. GRP'!O7</f>
        <v>BLUE         
RAL 5015</v>
      </c>
      <c r="I5" s="608" t="str">
        <f>'Simpl. GRP'!P7</f>
        <v>BRIGHT
GREEN    
RAL 6018</v>
      </c>
      <c r="J5" s="608" t="str">
        <f>'Simpl. GRP'!Q7</f>
        <v>PURE GREEN
RAL 6037</v>
      </c>
      <c r="K5" s="608" t="str">
        <f>'Simpl. GRP'!R7</f>
        <v>APRICOT
ORANGE 
RAL 1033</v>
      </c>
      <c r="L5" s="608" t="str">
        <f>'Simpl. GRP'!S7</f>
        <v>DEEP ORANGE          RAL 2011</v>
      </c>
      <c r="M5" s="608" t="str">
        <f>'Simpl. GRP'!T7</f>
        <v>PINK         
RAL 4003</v>
      </c>
      <c r="N5" s="608" t="str">
        <f>'Simpl. GRP'!U7</f>
        <v>GREY       
RAL 7001</v>
      </c>
      <c r="O5" s="608" t="str">
        <f>'Simpl. GRP'!V7</f>
        <v>PURPLE      S4050-R60B/M</v>
      </c>
      <c r="P5" s="608" t="str">
        <f>'Simpl. GRP'!W7</f>
        <v>MINT   
RAL6027</v>
      </c>
      <c r="Q5" s="634" t="str">
        <f>'Simpl. GRP'!X7</f>
        <v>DEEP ROSE RAL4008</v>
      </c>
      <c r="R5" s="600" t="s">
        <v>18</v>
      </c>
      <c r="S5" s="601" t="s">
        <v>105</v>
      </c>
      <c r="T5" s="602" t="s">
        <v>106</v>
      </c>
    </row>
    <row r="6" spans="1:22" ht="23.25" customHeight="1" x14ac:dyDescent="0.2">
      <c r="A6" s="432" t="str">
        <f>'Simpl. GRP'!C10</f>
        <v>SMPL-51-DT-GRP</v>
      </c>
      <c r="B6" s="595" t="s">
        <v>1138</v>
      </c>
      <c r="C6" s="697" t="s">
        <v>1266</v>
      </c>
      <c r="D6" s="19" t="str">
        <f>IF('Simpl. GRP'!K10=0,"",'Simpl. GRP'!K10)</f>
        <v/>
      </c>
      <c r="E6" s="19" t="str">
        <f>IF('Simpl. GRP'!L10=0,"",'Simpl. GRP'!L10)</f>
        <v/>
      </c>
      <c r="F6" s="19" t="str">
        <f>IF('Simpl. GRP'!M10=0,"",'Simpl. GRP'!M10)</f>
        <v/>
      </c>
      <c r="G6" s="19" t="str">
        <f>IF('Simpl. GRP'!N10=0,"",'Simpl. GRP'!N10)</f>
        <v/>
      </c>
      <c r="H6" s="19" t="str">
        <f>IF('Simpl. GRP'!O10=0,"",'Simpl. GRP'!O10)</f>
        <v/>
      </c>
      <c r="I6" s="19" t="str">
        <f>IF('Simpl. GRP'!P10=0,"",'Simpl. GRP'!P10)</f>
        <v/>
      </c>
      <c r="J6" s="19" t="str">
        <f>IF('Simpl. GRP'!Q10=0,"",'Simpl. GRP'!Q10)</f>
        <v/>
      </c>
      <c r="K6" s="19" t="str">
        <f>IF('Simpl. GRP'!R10=0,"",'Simpl. GRP'!R10)</f>
        <v/>
      </c>
      <c r="L6" s="19" t="str">
        <f>IF('Simpl. GRP'!S10=0,"",'Simpl. GRP'!S10)</f>
        <v/>
      </c>
      <c r="M6" s="19" t="str">
        <f>IF('Simpl. GRP'!T10=0,"",'Simpl. GRP'!T10)</f>
        <v/>
      </c>
      <c r="N6" s="19" t="str">
        <f>IF('Simpl. GRP'!U10=0,"",'Simpl. GRP'!U10)</f>
        <v/>
      </c>
      <c r="O6" s="19" t="str">
        <f>IF('Simpl. GRP'!V10=0,"",'Simpl. GRP'!V10)</f>
        <v/>
      </c>
      <c r="P6" s="19" t="str">
        <f>IF('Simpl. GRP'!W10=0,"",'Simpl. GRP'!W10)</f>
        <v/>
      </c>
      <c r="Q6" s="599" t="str">
        <f>IF('Simpl. GRP'!X10=0,"",'Simpl. GRP'!X10)</f>
        <v/>
      </c>
      <c r="R6" s="603">
        <f t="shared" ref="R6:R30" si="0">SUM(D6:Q6)</f>
        <v>0</v>
      </c>
      <c r="S6" s="11">
        <f>R6*'Simpl. GRP'!H10</f>
        <v>0</v>
      </c>
      <c r="T6" s="604">
        <f>'Simpl. GRP'!AD10</f>
        <v>0</v>
      </c>
    </row>
    <row r="7" spans="1:22" ht="23.25" customHeight="1" x14ac:dyDescent="0.2">
      <c r="A7" s="432" t="str">
        <f>'Simpl. GRP'!C11</f>
        <v>SMPL-52-DT-GRP</v>
      </c>
      <c r="B7" s="595" t="s">
        <v>1138</v>
      </c>
      <c r="C7" s="697" t="s">
        <v>1266</v>
      </c>
      <c r="D7" s="19" t="str">
        <f>IF('Simpl. GRP'!K11=0,"",'Simpl. GRP'!K11)</f>
        <v/>
      </c>
      <c r="E7" s="19" t="str">
        <f>IF('Simpl. GRP'!L11=0,"",'Simpl. GRP'!L11)</f>
        <v/>
      </c>
      <c r="F7" s="19" t="str">
        <f>IF('Simpl. GRP'!M11=0,"",'Simpl. GRP'!M11)</f>
        <v/>
      </c>
      <c r="G7" s="19" t="str">
        <f>IF('Simpl. GRP'!N11=0,"",'Simpl. GRP'!N11)</f>
        <v/>
      </c>
      <c r="H7" s="19" t="str">
        <f>IF('Simpl. GRP'!O11=0,"",'Simpl. GRP'!O11)</f>
        <v/>
      </c>
      <c r="I7" s="19" t="str">
        <f>IF('Simpl. GRP'!P11=0,"",'Simpl. GRP'!P11)</f>
        <v/>
      </c>
      <c r="J7" s="19" t="str">
        <f>IF('Simpl. GRP'!Q11=0,"",'Simpl. GRP'!Q11)</f>
        <v/>
      </c>
      <c r="K7" s="19" t="str">
        <f>IF('Simpl. GRP'!R11=0,"",'Simpl. GRP'!R11)</f>
        <v/>
      </c>
      <c r="L7" s="19" t="str">
        <f>IF('Simpl. GRP'!S11=0,"",'Simpl. GRP'!S11)</f>
        <v/>
      </c>
      <c r="M7" s="19" t="str">
        <f>IF('Simpl. GRP'!T11=0,"",'Simpl. GRP'!T11)</f>
        <v/>
      </c>
      <c r="N7" s="19" t="str">
        <f>IF('Simpl. GRP'!U11=0,"",'Simpl. GRP'!U11)</f>
        <v/>
      </c>
      <c r="O7" s="19" t="str">
        <f>IF('Simpl. GRP'!V11=0,"",'Simpl. GRP'!V11)</f>
        <v/>
      </c>
      <c r="P7" s="19" t="str">
        <f>IF('Simpl. GRP'!W11=0,"",'Simpl. GRP'!W11)</f>
        <v/>
      </c>
      <c r="Q7" s="599" t="str">
        <f>IF('Simpl. GRP'!X11=0,"",'Simpl. GRP'!X11)</f>
        <v/>
      </c>
      <c r="R7" s="603">
        <f t="shared" si="0"/>
        <v>0</v>
      </c>
      <c r="S7" s="11">
        <f>R7*'Simpl. GRP'!H11</f>
        <v>0</v>
      </c>
      <c r="T7" s="604">
        <f>'Simpl. GRP'!AD11</f>
        <v>0</v>
      </c>
    </row>
    <row r="8" spans="1:22" ht="23.25" customHeight="1" x14ac:dyDescent="0.2">
      <c r="A8" s="432" t="str">
        <f>'Simpl. GRP'!C12</f>
        <v>SMPL-61-DT-GRP</v>
      </c>
      <c r="B8" s="595" t="s">
        <v>1138</v>
      </c>
      <c r="C8" s="697" t="s">
        <v>1266</v>
      </c>
      <c r="D8" s="19" t="str">
        <f>IF('Simpl. GRP'!K12=0,"",'Simpl. GRP'!K12)</f>
        <v/>
      </c>
      <c r="E8" s="19" t="str">
        <f>IF('Simpl. GRP'!L12=0,"",'Simpl. GRP'!L12)</f>
        <v/>
      </c>
      <c r="F8" s="19" t="str">
        <f>IF('Simpl. GRP'!M12=0,"",'Simpl. GRP'!M12)</f>
        <v/>
      </c>
      <c r="G8" s="19" t="str">
        <f>IF('Simpl. GRP'!N12=0,"",'Simpl. GRP'!N12)</f>
        <v/>
      </c>
      <c r="H8" s="19" t="str">
        <f>IF('Simpl. GRP'!O12=0,"",'Simpl. GRP'!O12)</f>
        <v/>
      </c>
      <c r="I8" s="19" t="str">
        <f>IF('Simpl. GRP'!P12=0,"",'Simpl. GRP'!P12)</f>
        <v/>
      </c>
      <c r="J8" s="19" t="str">
        <f>IF('Simpl. GRP'!Q12=0,"",'Simpl. GRP'!Q12)</f>
        <v/>
      </c>
      <c r="K8" s="19" t="str">
        <f>IF('Simpl. GRP'!R12=0,"",'Simpl. GRP'!R12)</f>
        <v/>
      </c>
      <c r="L8" s="19" t="str">
        <f>IF('Simpl. GRP'!S12=0,"",'Simpl. GRP'!S12)</f>
        <v/>
      </c>
      <c r="M8" s="19" t="str">
        <f>IF('Simpl. GRP'!T12=0,"",'Simpl. GRP'!T12)</f>
        <v/>
      </c>
      <c r="N8" s="19" t="str">
        <f>IF('Simpl. GRP'!U12=0,"",'Simpl. GRP'!U12)</f>
        <v/>
      </c>
      <c r="O8" s="19" t="str">
        <f>IF('Simpl. GRP'!V12=0,"",'Simpl. GRP'!V12)</f>
        <v/>
      </c>
      <c r="P8" s="19" t="str">
        <f>IF('Simpl. GRP'!W12=0,"",'Simpl. GRP'!W12)</f>
        <v/>
      </c>
      <c r="Q8" s="599" t="str">
        <f>IF('Simpl. GRP'!X12=0,"",'Simpl. GRP'!X12)</f>
        <v/>
      </c>
      <c r="R8" s="603">
        <f t="shared" si="0"/>
        <v>0</v>
      </c>
      <c r="S8" s="11">
        <f>R8*'Simpl. GRP'!H12</f>
        <v>0</v>
      </c>
      <c r="T8" s="604">
        <f>'Simpl. GRP'!AD12</f>
        <v>0</v>
      </c>
    </row>
    <row r="9" spans="1:22" ht="23.25" customHeight="1" x14ac:dyDescent="0.2">
      <c r="A9" s="432" t="str">
        <f>'Simpl. GRP'!C13</f>
        <v>SMPL-62-DT-GRP</v>
      </c>
      <c r="B9" s="595" t="s">
        <v>1138</v>
      </c>
      <c r="C9" s="697" t="s">
        <v>1266</v>
      </c>
      <c r="D9" s="19" t="str">
        <f>IF('Simpl. GRP'!K13=0,"",'Simpl. GRP'!K13)</f>
        <v/>
      </c>
      <c r="E9" s="19" t="str">
        <f>IF('Simpl. GRP'!L13=0,"",'Simpl. GRP'!L13)</f>
        <v/>
      </c>
      <c r="F9" s="19" t="str">
        <f>IF('Simpl. GRP'!M13=0,"",'Simpl. GRP'!M13)</f>
        <v/>
      </c>
      <c r="G9" s="19" t="str">
        <f>IF('Simpl. GRP'!N13=0,"",'Simpl. GRP'!N13)</f>
        <v/>
      </c>
      <c r="H9" s="19" t="str">
        <f>IF('Simpl. GRP'!O13=0,"",'Simpl. GRP'!O13)</f>
        <v/>
      </c>
      <c r="I9" s="19" t="str">
        <f>IF('Simpl. GRP'!P13=0,"",'Simpl. GRP'!P13)</f>
        <v/>
      </c>
      <c r="J9" s="19" t="str">
        <f>IF('Simpl. GRP'!Q13=0,"",'Simpl. GRP'!Q13)</f>
        <v/>
      </c>
      <c r="K9" s="19" t="str">
        <f>IF('Simpl. GRP'!R13=0,"",'Simpl. GRP'!R13)</f>
        <v/>
      </c>
      <c r="L9" s="19" t="str">
        <f>IF('Simpl. GRP'!S13=0,"",'Simpl. GRP'!S13)</f>
        <v/>
      </c>
      <c r="M9" s="19" t="str">
        <f>IF('Simpl. GRP'!T13=0,"",'Simpl. GRP'!T13)</f>
        <v/>
      </c>
      <c r="N9" s="19" t="str">
        <f>IF('Simpl. GRP'!U13=0,"",'Simpl. GRP'!U13)</f>
        <v/>
      </c>
      <c r="O9" s="19" t="str">
        <f>IF('Simpl. GRP'!V13=0,"",'Simpl. GRP'!V13)</f>
        <v/>
      </c>
      <c r="P9" s="19" t="str">
        <f>IF('Simpl. GRP'!W13=0,"",'Simpl. GRP'!W13)</f>
        <v/>
      </c>
      <c r="Q9" s="599" t="str">
        <f>IF('Simpl. GRP'!X13=0,"",'Simpl. GRP'!X13)</f>
        <v/>
      </c>
      <c r="R9" s="603">
        <f t="shared" si="0"/>
        <v>0</v>
      </c>
      <c r="S9" s="11">
        <f>R9*'Simpl. GRP'!H13</f>
        <v>0</v>
      </c>
      <c r="T9" s="604">
        <f>'Simpl. GRP'!AD13</f>
        <v>0</v>
      </c>
    </row>
    <row r="10" spans="1:22" ht="23.25" customHeight="1" x14ac:dyDescent="0.2">
      <c r="A10" s="432" t="str">
        <f>'Simpl. GRP'!C14</f>
        <v>SMPL-63-DT-GRP</v>
      </c>
      <c r="B10" s="595" t="s">
        <v>1138</v>
      </c>
      <c r="C10" s="697" t="s">
        <v>1266</v>
      </c>
      <c r="D10" s="19" t="str">
        <f>IF('Simpl. GRP'!K14=0,"",'Simpl. GRP'!K14)</f>
        <v/>
      </c>
      <c r="E10" s="19" t="str">
        <f>IF('Simpl. GRP'!L14=0,"",'Simpl. GRP'!L14)</f>
        <v/>
      </c>
      <c r="F10" s="19" t="str">
        <f>IF('Simpl. GRP'!M14=0,"",'Simpl. GRP'!M14)</f>
        <v/>
      </c>
      <c r="G10" s="19" t="str">
        <f>IF('Simpl. GRP'!N14=0,"",'Simpl. GRP'!N14)</f>
        <v/>
      </c>
      <c r="H10" s="19" t="str">
        <f>IF('Simpl. GRP'!O14=0,"",'Simpl. GRP'!O14)</f>
        <v/>
      </c>
      <c r="I10" s="19" t="str">
        <f>IF('Simpl. GRP'!P14=0,"",'Simpl. GRP'!P14)</f>
        <v/>
      </c>
      <c r="J10" s="19" t="str">
        <f>IF('Simpl. GRP'!Q14=0,"",'Simpl. GRP'!Q14)</f>
        <v/>
      </c>
      <c r="K10" s="19" t="str">
        <f>IF('Simpl. GRP'!R14=0,"",'Simpl. GRP'!R14)</f>
        <v/>
      </c>
      <c r="L10" s="19" t="str">
        <f>IF('Simpl. GRP'!S14=0,"",'Simpl. GRP'!S14)</f>
        <v/>
      </c>
      <c r="M10" s="19" t="str">
        <f>IF('Simpl. GRP'!T14=0,"",'Simpl. GRP'!T14)</f>
        <v/>
      </c>
      <c r="N10" s="19" t="str">
        <f>IF('Simpl. GRP'!U14=0,"",'Simpl. GRP'!U14)</f>
        <v/>
      </c>
      <c r="O10" s="19" t="str">
        <f>IF('Simpl. GRP'!V14=0,"",'Simpl. GRP'!V14)</f>
        <v/>
      </c>
      <c r="P10" s="19" t="str">
        <f>IF('Simpl. GRP'!W14=0,"",'Simpl. GRP'!W14)</f>
        <v/>
      </c>
      <c r="Q10" s="599" t="str">
        <f>IF('Simpl. GRP'!X14=0,"",'Simpl. GRP'!X14)</f>
        <v/>
      </c>
      <c r="R10" s="603">
        <f t="shared" si="0"/>
        <v>0</v>
      </c>
      <c r="S10" s="11">
        <f>R10*'Simpl. GRP'!H14</f>
        <v>0</v>
      </c>
      <c r="T10" s="604">
        <f>'Simpl. GRP'!AD14</f>
        <v>0</v>
      </c>
    </row>
    <row r="11" spans="1:22" ht="23.25" customHeight="1" x14ac:dyDescent="0.2">
      <c r="A11" s="432" t="str">
        <f>'Simpl. GRP'!C15</f>
        <v>SMPL-64-DT-GRP</v>
      </c>
      <c r="B11" s="595" t="s">
        <v>1138</v>
      </c>
      <c r="C11" s="697" t="s">
        <v>1266</v>
      </c>
      <c r="D11" s="19" t="str">
        <f>IF('Simpl. GRP'!K15=0,"",'Simpl. GRP'!K15)</f>
        <v/>
      </c>
      <c r="E11" s="19" t="str">
        <f>IF('Simpl. GRP'!L15=0,"",'Simpl. GRP'!L15)</f>
        <v/>
      </c>
      <c r="F11" s="19" t="str">
        <f>IF('Simpl. GRP'!M15=0,"",'Simpl. GRP'!M15)</f>
        <v/>
      </c>
      <c r="G11" s="19" t="str">
        <f>IF('Simpl. GRP'!N15=0,"",'Simpl. GRP'!N15)</f>
        <v/>
      </c>
      <c r="H11" s="19" t="str">
        <f>IF('Simpl. GRP'!O15=0,"",'Simpl. GRP'!O15)</f>
        <v/>
      </c>
      <c r="I11" s="19" t="str">
        <f>IF('Simpl. GRP'!P15=0,"",'Simpl. GRP'!P15)</f>
        <v/>
      </c>
      <c r="J11" s="19" t="str">
        <f>IF('Simpl. GRP'!Q15=0,"",'Simpl. GRP'!Q15)</f>
        <v/>
      </c>
      <c r="K11" s="19" t="str">
        <f>IF('Simpl. GRP'!R15=0,"",'Simpl. GRP'!R15)</f>
        <v/>
      </c>
      <c r="L11" s="19" t="str">
        <f>IF('Simpl. GRP'!S15=0,"",'Simpl. GRP'!S15)</f>
        <v/>
      </c>
      <c r="M11" s="19" t="str">
        <f>IF('Simpl. GRP'!T15=0,"",'Simpl. GRP'!T15)</f>
        <v/>
      </c>
      <c r="N11" s="19" t="str">
        <f>IF('Simpl. GRP'!U15=0,"",'Simpl. GRP'!U15)</f>
        <v/>
      </c>
      <c r="O11" s="19" t="str">
        <f>IF('Simpl. GRP'!V15=0,"",'Simpl. GRP'!V15)</f>
        <v/>
      </c>
      <c r="P11" s="19" t="str">
        <f>IF('Simpl. GRP'!W15=0,"",'Simpl. GRP'!W15)</f>
        <v/>
      </c>
      <c r="Q11" s="599" t="str">
        <f>IF('Simpl. GRP'!X15=0,"",'Simpl. GRP'!X15)</f>
        <v/>
      </c>
      <c r="R11" s="603">
        <f t="shared" si="0"/>
        <v>0</v>
      </c>
      <c r="S11" s="11">
        <f>R11*'Simpl. GRP'!H15</f>
        <v>0</v>
      </c>
      <c r="T11" s="604">
        <f>'Simpl. GRP'!AD15</f>
        <v>0</v>
      </c>
    </row>
    <row r="12" spans="1:22" ht="23.25" customHeight="1" x14ac:dyDescent="0.2">
      <c r="A12" s="432" t="str">
        <f>'Simpl. GRP'!C16</f>
        <v>SMPL-65-DT-GRP</v>
      </c>
      <c r="B12" s="595" t="s">
        <v>1138</v>
      </c>
      <c r="C12" s="697" t="s">
        <v>1266</v>
      </c>
      <c r="D12" s="19" t="str">
        <f>IF('Simpl. GRP'!K16=0,"",'Simpl. GRP'!K16)</f>
        <v/>
      </c>
      <c r="E12" s="19" t="str">
        <f>IF('Simpl. GRP'!L16=0,"",'Simpl. GRP'!L16)</f>
        <v/>
      </c>
      <c r="F12" s="19" t="str">
        <f>IF('Simpl. GRP'!M16=0,"",'Simpl. GRP'!M16)</f>
        <v/>
      </c>
      <c r="G12" s="19" t="str">
        <f>IF('Simpl. GRP'!N16=0,"",'Simpl. GRP'!N16)</f>
        <v/>
      </c>
      <c r="H12" s="19" t="str">
        <f>IF('Simpl. GRP'!O16=0,"",'Simpl. GRP'!O16)</f>
        <v/>
      </c>
      <c r="I12" s="19" t="str">
        <f>IF('Simpl. GRP'!P16=0,"",'Simpl. GRP'!P16)</f>
        <v/>
      </c>
      <c r="J12" s="19" t="str">
        <f>IF('Simpl. GRP'!Q16=0,"",'Simpl. GRP'!Q16)</f>
        <v/>
      </c>
      <c r="K12" s="19" t="str">
        <f>IF('Simpl. GRP'!R16=0,"",'Simpl. GRP'!R16)</f>
        <v/>
      </c>
      <c r="L12" s="19" t="str">
        <f>IF('Simpl. GRP'!S16=0,"",'Simpl. GRP'!S16)</f>
        <v/>
      </c>
      <c r="M12" s="19" t="str">
        <f>IF('Simpl. GRP'!T16=0,"",'Simpl. GRP'!T16)</f>
        <v/>
      </c>
      <c r="N12" s="19" t="str">
        <f>IF('Simpl. GRP'!U16=0,"",'Simpl. GRP'!U16)</f>
        <v/>
      </c>
      <c r="O12" s="19" t="str">
        <f>IF('Simpl. GRP'!V16=0,"",'Simpl. GRP'!V16)</f>
        <v/>
      </c>
      <c r="P12" s="19" t="str">
        <f>IF('Simpl. GRP'!W16=0,"",'Simpl. GRP'!W16)</f>
        <v/>
      </c>
      <c r="Q12" s="599" t="str">
        <f>IF('Simpl. GRP'!X16=0,"",'Simpl. GRP'!X16)</f>
        <v/>
      </c>
      <c r="R12" s="603">
        <f t="shared" si="0"/>
        <v>0</v>
      </c>
      <c r="S12" s="11">
        <f>R12*'Simpl. GRP'!H16</f>
        <v>0</v>
      </c>
      <c r="T12" s="604">
        <f>'Simpl. GRP'!AD16</f>
        <v>0</v>
      </c>
    </row>
    <row r="13" spans="1:22" ht="23.25" customHeight="1" x14ac:dyDescent="0.2">
      <c r="A13" s="432" t="str">
        <f>'Simpl. GRP'!C17</f>
        <v>SMPL-67-DT-GRP</v>
      </c>
      <c r="B13" s="595" t="s">
        <v>1138</v>
      </c>
      <c r="C13" s="697" t="s">
        <v>1266</v>
      </c>
      <c r="D13" s="19" t="str">
        <f>IF('Simpl. GRP'!K17=0,"",'Simpl. GRP'!K17)</f>
        <v/>
      </c>
      <c r="E13" s="19" t="str">
        <f>IF('Simpl. GRP'!L17=0,"",'Simpl. GRP'!L17)</f>
        <v/>
      </c>
      <c r="F13" s="19" t="str">
        <f>IF('Simpl. GRP'!M17=0,"",'Simpl. GRP'!M17)</f>
        <v/>
      </c>
      <c r="G13" s="19" t="str">
        <f>IF('Simpl. GRP'!N17=0,"",'Simpl. GRP'!N17)</f>
        <v/>
      </c>
      <c r="H13" s="19" t="str">
        <f>IF('Simpl. GRP'!O17=0,"",'Simpl. GRP'!O17)</f>
        <v/>
      </c>
      <c r="I13" s="19" t="str">
        <f>IF('Simpl. GRP'!P17=0,"",'Simpl. GRP'!P17)</f>
        <v/>
      </c>
      <c r="J13" s="19" t="str">
        <f>IF('Simpl. GRP'!Q17=0,"",'Simpl. GRP'!Q17)</f>
        <v/>
      </c>
      <c r="K13" s="19" t="str">
        <f>IF('Simpl. GRP'!R17=0,"",'Simpl. GRP'!R17)</f>
        <v/>
      </c>
      <c r="L13" s="19" t="str">
        <f>IF('Simpl. GRP'!S17=0,"",'Simpl. GRP'!S17)</f>
        <v/>
      </c>
      <c r="M13" s="19" t="str">
        <f>IF('Simpl. GRP'!T17=0,"",'Simpl. GRP'!T17)</f>
        <v/>
      </c>
      <c r="N13" s="19" t="str">
        <f>IF('Simpl. GRP'!U17=0,"",'Simpl. GRP'!U17)</f>
        <v/>
      </c>
      <c r="O13" s="19" t="str">
        <f>IF('Simpl. GRP'!V17=0,"",'Simpl. GRP'!V17)</f>
        <v/>
      </c>
      <c r="P13" s="19" t="str">
        <f>IF('Simpl. GRP'!W17=0,"",'Simpl. GRP'!W17)</f>
        <v/>
      </c>
      <c r="Q13" s="599" t="str">
        <f>IF('Simpl. GRP'!X17=0,"",'Simpl. GRP'!X17)</f>
        <v/>
      </c>
      <c r="R13" s="603">
        <f t="shared" si="0"/>
        <v>0</v>
      </c>
      <c r="S13" s="11">
        <f>R13*'Simpl. GRP'!H17</f>
        <v>0</v>
      </c>
      <c r="T13" s="604">
        <f>'Simpl. GRP'!AD17</f>
        <v>0</v>
      </c>
    </row>
    <row r="14" spans="1:22" ht="23.25" customHeight="1" x14ac:dyDescent="0.2">
      <c r="A14" s="432" t="str">
        <f>'Simpl. GRP'!C18</f>
        <v>SMPL-71-DT-GRP</v>
      </c>
      <c r="B14" s="595" t="s">
        <v>1138</v>
      </c>
      <c r="C14" s="697" t="s">
        <v>1266</v>
      </c>
      <c r="D14" s="19" t="str">
        <f>IF('Simpl. GRP'!K18=0,"",'Simpl. GRP'!K18)</f>
        <v/>
      </c>
      <c r="E14" s="19" t="str">
        <f>IF('Simpl. GRP'!L18=0,"",'Simpl. GRP'!L18)</f>
        <v/>
      </c>
      <c r="F14" s="19" t="str">
        <f>IF('Simpl. GRP'!M18=0,"",'Simpl. GRP'!M18)</f>
        <v/>
      </c>
      <c r="G14" s="19" t="str">
        <f>IF('Simpl. GRP'!N18=0,"",'Simpl. GRP'!N18)</f>
        <v/>
      </c>
      <c r="H14" s="19" t="str">
        <f>IF('Simpl. GRP'!O18=0,"",'Simpl. GRP'!O18)</f>
        <v/>
      </c>
      <c r="I14" s="19" t="str">
        <f>IF('Simpl. GRP'!P18=0,"",'Simpl. GRP'!P18)</f>
        <v/>
      </c>
      <c r="J14" s="19" t="str">
        <f>IF('Simpl. GRP'!Q18=0,"",'Simpl. GRP'!Q18)</f>
        <v/>
      </c>
      <c r="K14" s="19" t="str">
        <f>IF('Simpl. GRP'!R18=0,"",'Simpl. GRP'!R18)</f>
        <v/>
      </c>
      <c r="L14" s="19" t="str">
        <f>IF('Simpl. GRP'!S18=0,"",'Simpl. GRP'!S18)</f>
        <v/>
      </c>
      <c r="M14" s="19" t="str">
        <f>IF('Simpl. GRP'!T18=0,"",'Simpl. GRP'!T18)</f>
        <v/>
      </c>
      <c r="N14" s="19" t="str">
        <f>IF('Simpl. GRP'!U18=0,"",'Simpl. GRP'!U18)</f>
        <v/>
      </c>
      <c r="O14" s="19" t="str">
        <f>IF('Simpl. GRP'!V18=0,"",'Simpl. GRP'!V18)</f>
        <v/>
      </c>
      <c r="P14" s="19" t="str">
        <f>IF('Simpl. GRP'!W18=0,"",'Simpl. GRP'!W18)</f>
        <v/>
      </c>
      <c r="Q14" s="599" t="str">
        <f>IF('Simpl. GRP'!X18=0,"",'Simpl. GRP'!X18)</f>
        <v/>
      </c>
      <c r="R14" s="603">
        <f t="shared" si="0"/>
        <v>0</v>
      </c>
      <c r="S14" s="11">
        <f>R14*'Simpl. GRP'!H18</f>
        <v>0</v>
      </c>
      <c r="T14" s="604">
        <f>'Simpl. GRP'!AD18</f>
        <v>0</v>
      </c>
    </row>
    <row r="15" spans="1:22" ht="23.25" customHeight="1" x14ac:dyDescent="0.2">
      <c r="A15" s="432" t="str">
        <f>'Simpl. GRP'!C19</f>
        <v>SMPL-72-DT-GRP</v>
      </c>
      <c r="B15" s="595" t="s">
        <v>1138</v>
      </c>
      <c r="C15" s="697" t="s">
        <v>1266</v>
      </c>
      <c r="D15" s="19" t="str">
        <f>IF('Simpl. GRP'!K19=0,"",'Simpl. GRP'!K19)</f>
        <v/>
      </c>
      <c r="E15" s="19" t="str">
        <f>IF('Simpl. GRP'!L19=0,"",'Simpl. GRP'!L19)</f>
        <v/>
      </c>
      <c r="F15" s="19" t="str">
        <f>IF('Simpl. GRP'!M19=0,"",'Simpl. GRP'!M19)</f>
        <v/>
      </c>
      <c r="G15" s="19" t="str">
        <f>IF('Simpl. GRP'!N19=0,"",'Simpl. GRP'!N19)</f>
        <v/>
      </c>
      <c r="H15" s="19" t="str">
        <f>IF('Simpl. GRP'!O19=0,"",'Simpl. GRP'!O19)</f>
        <v/>
      </c>
      <c r="I15" s="19" t="str">
        <f>IF('Simpl. GRP'!P19=0,"",'Simpl. GRP'!P19)</f>
        <v/>
      </c>
      <c r="J15" s="19" t="str">
        <f>IF('Simpl. GRP'!Q19=0,"",'Simpl. GRP'!Q19)</f>
        <v/>
      </c>
      <c r="K15" s="19" t="str">
        <f>IF('Simpl. GRP'!R19=0,"",'Simpl. GRP'!R19)</f>
        <v/>
      </c>
      <c r="L15" s="19" t="str">
        <f>IF('Simpl. GRP'!S19=0,"",'Simpl. GRP'!S19)</f>
        <v/>
      </c>
      <c r="M15" s="19" t="str">
        <f>IF('Simpl. GRP'!T19=0,"",'Simpl. GRP'!T19)</f>
        <v/>
      </c>
      <c r="N15" s="19" t="str">
        <f>IF('Simpl. GRP'!U19=0,"",'Simpl. GRP'!U19)</f>
        <v/>
      </c>
      <c r="O15" s="19" t="str">
        <f>IF('Simpl. GRP'!V19=0,"",'Simpl. GRP'!V19)</f>
        <v/>
      </c>
      <c r="P15" s="19" t="str">
        <f>IF('Simpl. GRP'!W19=0,"",'Simpl. GRP'!W19)</f>
        <v/>
      </c>
      <c r="Q15" s="599" t="str">
        <f>IF('Simpl. GRP'!X19=0,"",'Simpl. GRP'!X19)</f>
        <v/>
      </c>
      <c r="R15" s="603">
        <f t="shared" si="0"/>
        <v>0</v>
      </c>
      <c r="S15" s="11">
        <f>R15*'Simpl. GRP'!H19</f>
        <v>0</v>
      </c>
      <c r="T15" s="604">
        <f>'Simpl. GRP'!AD19</f>
        <v>0</v>
      </c>
    </row>
    <row r="16" spans="1:22" ht="23.25" customHeight="1" x14ac:dyDescent="0.2">
      <c r="A16" s="432" t="str">
        <f>'Simpl. GRP'!C20</f>
        <v>SMPL-73-DT-GRP</v>
      </c>
      <c r="B16" s="595" t="s">
        <v>1138</v>
      </c>
      <c r="C16" s="697" t="s">
        <v>1266</v>
      </c>
      <c r="D16" s="19" t="str">
        <f>IF('Simpl. GRP'!K20=0,"",'Simpl. GRP'!K20)</f>
        <v/>
      </c>
      <c r="E16" s="19" t="str">
        <f>IF('Simpl. GRP'!L20=0,"",'Simpl. GRP'!L20)</f>
        <v/>
      </c>
      <c r="F16" s="19" t="str">
        <f>IF('Simpl. GRP'!M20=0,"",'Simpl. GRP'!M20)</f>
        <v/>
      </c>
      <c r="G16" s="19" t="str">
        <f>IF('Simpl. GRP'!N20=0,"",'Simpl. GRP'!N20)</f>
        <v/>
      </c>
      <c r="H16" s="19" t="str">
        <f>IF('Simpl. GRP'!O20=0,"",'Simpl. GRP'!O20)</f>
        <v/>
      </c>
      <c r="I16" s="19" t="str">
        <f>IF('Simpl. GRP'!P20=0,"",'Simpl. GRP'!P20)</f>
        <v/>
      </c>
      <c r="J16" s="19" t="str">
        <f>IF('Simpl. GRP'!Q20=0,"",'Simpl. GRP'!Q20)</f>
        <v/>
      </c>
      <c r="K16" s="19" t="str">
        <f>IF('Simpl. GRP'!R20=0,"",'Simpl. GRP'!R20)</f>
        <v/>
      </c>
      <c r="L16" s="19" t="str">
        <f>IF('Simpl. GRP'!S20=0,"",'Simpl. GRP'!S20)</f>
        <v/>
      </c>
      <c r="M16" s="19" t="str">
        <f>IF('Simpl. GRP'!T20=0,"",'Simpl. GRP'!T20)</f>
        <v/>
      </c>
      <c r="N16" s="19" t="str">
        <f>IF('Simpl. GRP'!U20=0,"",'Simpl. GRP'!U20)</f>
        <v/>
      </c>
      <c r="O16" s="19" t="str">
        <f>IF('Simpl. GRP'!V20=0,"",'Simpl. GRP'!V20)</f>
        <v/>
      </c>
      <c r="P16" s="19" t="str">
        <f>IF('Simpl. GRP'!W20=0,"",'Simpl. GRP'!W20)</f>
        <v/>
      </c>
      <c r="Q16" s="599" t="str">
        <f>IF('Simpl. GRP'!X20=0,"",'Simpl. GRP'!X20)</f>
        <v/>
      </c>
      <c r="R16" s="603">
        <f t="shared" si="0"/>
        <v>0</v>
      </c>
      <c r="S16" s="11">
        <f>R16*'Simpl. GRP'!H20</f>
        <v>0</v>
      </c>
      <c r="T16" s="604">
        <f>'Simpl. GRP'!AD20</f>
        <v>0</v>
      </c>
    </row>
    <row r="17" spans="1:20" ht="23.25" customHeight="1" x14ac:dyDescent="0.2">
      <c r="A17" s="432" t="str">
        <f>'Simpl. GRP'!C21</f>
        <v>SMPL-74-DT-GRP</v>
      </c>
      <c r="B17" s="595" t="s">
        <v>1138</v>
      </c>
      <c r="C17" s="697" t="s">
        <v>1266</v>
      </c>
      <c r="D17" s="19" t="str">
        <f>IF('Simpl. GRP'!K21=0,"",'Simpl. GRP'!K21)</f>
        <v/>
      </c>
      <c r="E17" s="19" t="str">
        <f>IF('Simpl. GRP'!L21=0,"",'Simpl. GRP'!L21)</f>
        <v/>
      </c>
      <c r="F17" s="19" t="str">
        <f>IF('Simpl. GRP'!M21=0,"",'Simpl. GRP'!M21)</f>
        <v/>
      </c>
      <c r="G17" s="19" t="str">
        <f>IF('Simpl. GRP'!N21=0,"",'Simpl. GRP'!N21)</f>
        <v/>
      </c>
      <c r="H17" s="19" t="str">
        <f>IF('Simpl. GRP'!O21=0,"",'Simpl. GRP'!O21)</f>
        <v/>
      </c>
      <c r="I17" s="19" t="str">
        <f>IF('Simpl. GRP'!P21=0,"",'Simpl. GRP'!P21)</f>
        <v/>
      </c>
      <c r="J17" s="19" t="str">
        <f>IF('Simpl. GRP'!Q21=0,"",'Simpl. GRP'!Q21)</f>
        <v/>
      </c>
      <c r="K17" s="19" t="str">
        <f>IF('Simpl. GRP'!R21=0,"",'Simpl. GRP'!R21)</f>
        <v/>
      </c>
      <c r="L17" s="19" t="str">
        <f>IF('Simpl. GRP'!S21=0,"",'Simpl. GRP'!S21)</f>
        <v/>
      </c>
      <c r="M17" s="19" t="str">
        <f>IF('Simpl. GRP'!T21=0,"",'Simpl. GRP'!T21)</f>
        <v/>
      </c>
      <c r="N17" s="19" t="str">
        <f>IF('Simpl. GRP'!U21=0,"",'Simpl. GRP'!U21)</f>
        <v/>
      </c>
      <c r="O17" s="19" t="str">
        <f>IF('Simpl. GRP'!V21=0,"",'Simpl. GRP'!V21)</f>
        <v/>
      </c>
      <c r="P17" s="19" t="str">
        <f>IF('Simpl. GRP'!W21=0,"",'Simpl. GRP'!W21)</f>
        <v/>
      </c>
      <c r="Q17" s="599" t="str">
        <f>IF('Simpl. GRP'!X21=0,"",'Simpl. GRP'!X21)</f>
        <v/>
      </c>
      <c r="R17" s="603">
        <f t="shared" si="0"/>
        <v>0</v>
      </c>
      <c r="S17" s="11">
        <f>R17*'Simpl. GRP'!H21</f>
        <v>0</v>
      </c>
      <c r="T17" s="604">
        <f>'Simpl. GRP'!AD21</f>
        <v>0</v>
      </c>
    </row>
    <row r="18" spans="1:20" ht="23.25" customHeight="1" x14ac:dyDescent="0.2">
      <c r="A18" s="432" t="str">
        <f>'Simpl. GRP'!C22</f>
        <v>SMPL-76-DT-GRP</v>
      </c>
      <c r="B18" s="595" t="s">
        <v>1138</v>
      </c>
      <c r="C18" s="697" t="s">
        <v>1266</v>
      </c>
      <c r="D18" s="19" t="str">
        <f>IF('Simpl. GRP'!K22=0,"",'Simpl. GRP'!K22)</f>
        <v/>
      </c>
      <c r="E18" s="19" t="str">
        <f>IF('Simpl. GRP'!L22=0,"",'Simpl. GRP'!L22)</f>
        <v/>
      </c>
      <c r="F18" s="19" t="str">
        <f>IF('Simpl. GRP'!M22=0,"",'Simpl. GRP'!M22)</f>
        <v/>
      </c>
      <c r="G18" s="19" t="str">
        <f>IF('Simpl. GRP'!N22=0,"",'Simpl. GRP'!N22)</f>
        <v/>
      </c>
      <c r="H18" s="19" t="str">
        <f>IF('Simpl. GRP'!O22=0,"",'Simpl. GRP'!O22)</f>
        <v/>
      </c>
      <c r="I18" s="19" t="str">
        <f>IF('Simpl. GRP'!P22=0,"",'Simpl. GRP'!P22)</f>
        <v/>
      </c>
      <c r="J18" s="19" t="str">
        <f>IF('Simpl. GRP'!Q22=0,"",'Simpl. GRP'!Q22)</f>
        <v/>
      </c>
      <c r="K18" s="19" t="str">
        <f>IF('Simpl. GRP'!R22=0,"",'Simpl. GRP'!R22)</f>
        <v/>
      </c>
      <c r="L18" s="19" t="str">
        <f>IF('Simpl. GRP'!S22=0,"",'Simpl. GRP'!S22)</f>
        <v/>
      </c>
      <c r="M18" s="19" t="str">
        <f>IF('Simpl. GRP'!T22=0,"",'Simpl. GRP'!T22)</f>
        <v/>
      </c>
      <c r="N18" s="19" t="str">
        <f>IF('Simpl. GRP'!U22=0,"",'Simpl. GRP'!U22)</f>
        <v/>
      </c>
      <c r="O18" s="19" t="str">
        <f>IF('Simpl. GRP'!V22=0,"",'Simpl. GRP'!V22)</f>
        <v/>
      </c>
      <c r="P18" s="19" t="str">
        <f>IF('Simpl. GRP'!W22=0,"",'Simpl. GRP'!W22)</f>
        <v/>
      </c>
      <c r="Q18" s="599" t="str">
        <f>IF('Simpl. GRP'!X22=0,"",'Simpl. GRP'!X22)</f>
        <v/>
      </c>
      <c r="R18" s="603">
        <f t="shared" si="0"/>
        <v>0</v>
      </c>
      <c r="S18" s="11">
        <f>R18*'Simpl. GRP'!H22</f>
        <v>0</v>
      </c>
      <c r="T18" s="604">
        <f>'Simpl. GRP'!AD22</f>
        <v>0</v>
      </c>
    </row>
    <row r="19" spans="1:20" ht="23.25" customHeight="1" x14ac:dyDescent="0.2">
      <c r="A19" s="432" t="str">
        <f>'Simpl. GRP'!C23</f>
        <v>SMPL-77-DT-GRP</v>
      </c>
      <c r="B19" s="595" t="s">
        <v>1138</v>
      </c>
      <c r="C19" s="697" t="s">
        <v>1266</v>
      </c>
      <c r="D19" s="19" t="str">
        <f>IF('Simpl. GRP'!K23=0,"",'Simpl. GRP'!K23)</f>
        <v/>
      </c>
      <c r="E19" s="19" t="str">
        <f>IF('Simpl. GRP'!L23=0,"",'Simpl. GRP'!L23)</f>
        <v/>
      </c>
      <c r="F19" s="19" t="str">
        <f>IF('Simpl. GRP'!M23=0,"",'Simpl. GRP'!M23)</f>
        <v/>
      </c>
      <c r="G19" s="19" t="str">
        <f>IF('Simpl. GRP'!N23=0,"",'Simpl. GRP'!N23)</f>
        <v/>
      </c>
      <c r="H19" s="19" t="str">
        <f>IF('Simpl. GRP'!O23=0,"",'Simpl. GRP'!O23)</f>
        <v/>
      </c>
      <c r="I19" s="19" t="str">
        <f>IF('Simpl. GRP'!P23=0,"",'Simpl. GRP'!P23)</f>
        <v/>
      </c>
      <c r="J19" s="19" t="str">
        <f>IF('Simpl. GRP'!Q23=0,"",'Simpl. GRP'!Q23)</f>
        <v/>
      </c>
      <c r="K19" s="19" t="str">
        <f>IF('Simpl. GRP'!R23=0,"",'Simpl. GRP'!R23)</f>
        <v/>
      </c>
      <c r="L19" s="19" t="str">
        <f>IF('Simpl. GRP'!S23=0,"",'Simpl. GRP'!S23)</f>
        <v/>
      </c>
      <c r="M19" s="19" t="str">
        <f>IF('Simpl. GRP'!T23=0,"",'Simpl. GRP'!T23)</f>
        <v/>
      </c>
      <c r="N19" s="19" t="str">
        <f>IF('Simpl. GRP'!U23=0,"",'Simpl. GRP'!U23)</f>
        <v/>
      </c>
      <c r="O19" s="19" t="str">
        <f>IF('Simpl. GRP'!V23=0,"",'Simpl. GRP'!V23)</f>
        <v/>
      </c>
      <c r="P19" s="19" t="str">
        <f>IF('Simpl. GRP'!W23=0,"",'Simpl. GRP'!W23)</f>
        <v/>
      </c>
      <c r="Q19" s="599" t="str">
        <f>IF('Simpl. GRP'!X23=0,"",'Simpl. GRP'!X23)</f>
        <v/>
      </c>
      <c r="R19" s="603">
        <f t="shared" si="0"/>
        <v>0</v>
      </c>
      <c r="S19" s="11">
        <f>R19*'Simpl. GRP'!H23</f>
        <v>0</v>
      </c>
      <c r="T19" s="604">
        <f>'Simpl. GRP'!AD23</f>
        <v>0</v>
      </c>
    </row>
    <row r="20" spans="1:20" ht="23.25" customHeight="1" x14ac:dyDescent="0.2">
      <c r="A20" s="432" t="str">
        <f>'Simpl. GRP'!C24</f>
        <v>SMPL-78-DT-GRP</v>
      </c>
      <c r="B20" s="595" t="s">
        <v>1138</v>
      </c>
      <c r="C20" s="697" t="s">
        <v>1266</v>
      </c>
      <c r="D20" s="19" t="str">
        <f>IF('Simpl. GRP'!K24=0,"",'Simpl. GRP'!K24)</f>
        <v/>
      </c>
      <c r="E20" s="19" t="str">
        <f>IF('Simpl. GRP'!L24=0,"",'Simpl. GRP'!L24)</f>
        <v/>
      </c>
      <c r="F20" s="19" t="str">
        <f>IF('Simpl. GRP'!M24=0,"",'Simpl. GRP'!M24)</f>
        <v/>
      </c>
      <c r="G20" s="19" t="str">
        <f>IF('Simpl. GRP'!N24=0,"",'Simpl. GRP'!N24)</f>
        <v/>
      </c>
      <c r="H20" s="19" t="str">
        <f>IF('Simpl. GRP'!O24=0,"",'Simpl. GRP'!O24)</f>
        <v/>
      </c>
      <c r="I20" s="19" t="str">
        <f>IF('Simpl. GRP'!P24=0,"",'Simpl. GRP'!P24)</f>
        <v/>
      </c>
      <c r="J20" s="19" t="str">
        <f>IF('Simpl. GRP'!Q24=0,"",'Simpl. GRP'!Q24)</f>
        <v/>
      </c>
      <c r="K20" s="19" t="str">
        <f>IF('Simpl. GRP'!R24=0,"",'Simpl. GRP'!R24)</f>
        <v/>
      </c>
      <c r="L20" s="19" t="str">
        <f>IF('Simpl. GRP'!S24=0,"",'Simpl. GRP'!S24)</f>
        <v/>
      </c>
      <c r="M20" s="19" t="str">
        <f>IF('Simpl. GRP'!T24=0,"",'Simpl. GRP'!T24)</f>
        <v/>
      </c>
      <c r="N20" s="19" t="str">
        <f>IF('Simpl. GRP'!U24=0,"",'Simpl. GRP'!U24)</f>
        <v/>
      </c>
      <c r="O20" s="19" t="str">
        <f>IF('Simpl. GRP'!V24=0,"",'Simpl. GRP'!V24)</f>
        <v/>
      </c>
      <c r="P20" s="19" t="str">
        <f>IF('Simpl. GRP'!W24=0,"",'Simpl. GRP'!W24)</f>
        <v/>
      </c>
      <c r="Q20" s="599" t="str">
        <f>IF('Simpl. GRP'!X24=0,"",'Simpl. GRP'!X24)</f>
        <v/>
      </c>
      <c r="R20" s="603">
        <f t="shared" si="0"/>
        <v>0</v>
      </c>
      <c r="S20" s="11">
        <f>R20*'Simpl. GRP'!H24</f>
        <v>0</v>
      </c>
      <c r="T20" s="604">
        <f>'Simpl. GRP'!AD24</f>
        <v>0</v>
      </c>
    </row>
    <row r="21" spans="1:20" ht="23.25" customHeight="1" x14ac:dyDescent="0.2">
      <c r="A21" s="432" t="str">
        <f>'Simpl. GRP'!C25</f>
        <v>SMPL-79-DT-GRP</v>
      </c>
      <c r="B21" s="595" t="s">
        <v>1138</v>
      </c>
      <c r="C21" s="697" t="s">
        <v>1266</v>
      </c>
      <c r="D21" s="19" t="str">
        <f>IF('Simpl. GRP'!K25=0,"",'Simpl. GRP'!K25)</f>
        <v/>
      </c>
      <c r="E21" s="19" t="str">
        <f>IF('Simpl. GRP'!L25=0,"",'Simpl. GRP'!L25)</f>
        <v/>
      </c>
      <c r="F21" s="19" t="str">
        <f>IF('Simpl. GRP'!M25=0,"",'Simpl. GRP'!M25)</f>
        <v/>
      </c>
      <c r="G21" s="19" t="str">
        <f>IF('Simpl. GRP'!N25=0,"",'Simpl. GRP'!N25)</f>
        <v/>
      </c>
      <c r="H21" s="19" t="str">
        <f>IF('Simpl. GRP'!O25=0,"",'Simpl. GRP'!O25)</f>
        <v/>
      </c>
      <c r="I21" s="19" t="str">
        <f>IF('Simpl. GRP'!P25=0,"",'Simpl. GRP'!P25)</f>
        <v/>
      </c>
      <c r="J21" s="19" t="str">
        <f>IF('Simpl. GRP'!Q25=0,"",'Simpl. GRP'!Q25)</f>
        <v/>
      </c>
      <c r="K21" s="19" t="str">
        <f>IF('Simpl. GRP'!R25=0,"",'Simpl. GRP'!R25)</f>
        <v/>
      </c>
      <c r="L21" s="19" t="str">
        <f>IF('Simpl. GRP'!S25=0,"",'Simpl. GRP'!S25)</f>
        <v/>
      </c>
      <c r="M21" s="19" t="str">
        <f>IF('Simpl. GRP'!T25=0,"",'Simpl. GRP'!T25)</f>
        <v/>
      </c>
      <c r="N21" s="19" t="str">
        <f>IF('Simpl. GRP'!U25=0,"",'Simpl. GRP'!U25)</f>
        <v/>
      </c>
      <c r="O21" s="19" t="str">
        <f>IF('Simpl. GRP'!V25=0,"",'Simpl. GRP'!V25)</f>
        <v/>
      </c>
      <c r="P21" s="19" t="str">
        <f>IF('Simpl. GRP'!W25=0,"",'Simpl. GRP'!W25)</f>
        <v/>
      </c>
      <c r="Q21" s="599" t="str">
        <f>IF('Simpl. GRP'!X25=0,"",'Simpl. GRP'!X25)</f>
        <v/>
      </c>
      <c r="R21" s="603">
        <f t="shared" si="0"/>
        <v>0</v>
      </c>
      <c r="S21" s="11">
        <f>R21*'Simpl. GRP'!H25</f>
        <v>0</v>
      </c>
      <c r="T21" s="604">
        <f>'Simpl. GRP'!AD25</f>
        <v>0</v>
      </c>
    </row>
    <row r="22" spans="1:20" ht="23.25" customHeight="1" x14ac:dyDescent="0.2">
      <c r="A22" s="432" t="str">
        <f>'Simpl. GRP'!C26</f>
        <v>SMPL-81-DT-GRP</v>
      </c>
      <c r="B22" s="595" t="s">
        <v>1138</v>
      </c>
      <c r="C22" s="697" t="s">
        <v>1266</v>
      </c>
      <c r="D22" s="19" t="str">
        <f>IF('Simpl. GRP'!K26=0,"",'Simpl. GRP'!K26)</f>
        <v/>
      </c>
      <c r="E22" s="19" t="str">
        <f>IF('Simpl. GRP'!L26=0,"",'Simpl. GRP'!L26)</f>
        <v/>
      </c>
      <c r="F22" s="19" t="str">
        <f>IF('Simpl. GRP'!M26=0,"",'Simpl. GRP'!M26)</f>
        <v/>
      </c>
      <c r="G22" s="19" t="str">
        <f>IF('Simpl. GRP'!N26=0,"",'Simpl. GRP'!N26)</f>
        <v/>
      </c>
      <c r="H22" s="19" t="str">
        <f>IF('Simpl. GRP'!O26=0,"",'Simpl. GRP'!O26)</f>
        <v/>
      </c>
      <c r="I22" s="19" t="str">
        <f>IF('Simpl. GRP'!P26=0,"",'Simpl. GRP'!P26)</f>
        <v/>
      </c>
      <c r="J22" s="19" t="str">
        <f>IF('Simpl. GRP'!Q26=0,"",'Simpl. GRP'!Q26)</f>
        <v/>
      </c>
      <c r="K22" s="19" t="str">
        <f>IF('Simpl. GRP'!R26=0,"",'Simpl. GRP'!R26)</f>
        <v/>
      </c>
      <c r="L22" s="19" t="str">
        <f>IF('Simpl. GRP'!S26=0,"",'Simpl. GRP'!S26)</f>
        <v/>
      </c>
      <c r="M22" s="19" t="str">
        <f>IF('Simpl. GRP'!T26=0,"",'Simpl. GRP'!T26)</f>
        <v/>
      </c>
      <c r="N22" s="19" t="str">
        <f>IF('Simpl. GRP'!U26=0,"",'Simpl. GRP'!U26)</f>
        <v/>
      </c>
      <c r="O22" s="19" t="str">
        <f>IF('Simpl. GRP'!V26=0,"",'Simpl. GRP'!V26)</f>
        <v/>
      </c>
      <c r="P22" s="19" t="str">
        <f>IF('Simpl. GRP'!W26=0,"",'Simpl. GRP'!W26)</f>
        <v/>
      </c>
      <c r="Q22" s="599" t="str">
        <f>IF('Simpl. GRP'!X26=0,"",'Simpl. GRP'!X26)</f>
        <v/>
      </c>
      <c r="R22" s="603">
        <f t="shared" si="0"/>
        <v>0</v>
      </c>
      <c r="S22" s="11">
        <f>R22*'Simpl. GRP'!H26</f>
        <v>0</v>
      </c>
      <c r="T22" s="604">
        <f>'Simpl. GRP'!AD26</f>
        <v>0</v>
      </c>
    </row>
    <row r="23" spans="1:20" ht="23.25" customHeight="1" x14ac:dyDescent="0.2">
      <c r="A23" s="432" t="str">
        <f>'Simpl. GRP'!C27</f>
        <v>SMPL-82-DT-GRP</v>
      </c>
      <c r="B23" s="595" t="s">
        <v>1138</v>
      </c>
      <c r="C23" s="697" t="s">
        <v>1266</v>
      </c>
      <c r="D23" s="19" t="str">
        <f>IF('Simpl. GRP'!K27=0,"",'Simpl. GRP'!K27)</f>
        <v/>
      </c>
      <c r="E23" s="19" t="str">
        <f>IF('Simpl. GRP'!L27=0,"",'Simpl. GRP'!L27)</f>
        <v/>
      </c>
      <c r="F23" s="19" t="str">
        <f>IF('Simpl. GRP'!M27=0,"",'Simpl. GRP'!M27)</f>
        <v/>
      </c>
      <c r="G23" s="19" t="str">
        <f>IF('Simpl. GRP'!N27=0,"",'Simpl. GRP'!N27)</f>
        <v/>
      </c>
      <c r="H23" s="19" t="str">
        <f>IF('Simpl. GRP'!O27=0,"",'Simpl. GRP'!O27)</f>
        <v/>
      </c>
      <c r="I23" s="19" t="str">
        <f>IF('Simpl. GRP'!P27=0,"",'Simpl. GRP'!P27)</f>
        <v/>
      </c>
      <c r="J23" s="19" t="str">
        <f>IF('Simpl. GRP'!Q27=0,"",'Simpl. GRP'!Q27)</f>
        <v/>
      </c>
      <c r="K23" s="19" t="str">
        <f>IF('Simpl. GRP'!R27=0,"",'Simpl. GRP'!R27)</f>
        <v/>
      </c>
      <c r="L23" s="19" t="str">
        <f>IF('Simpl. GRP'!S27=0,"",'Simpl. GRP'!S27)</f>
        <v/>
      </c>
      <c r="M23" s="19" t="str">
        <f>IF('Simpl. GRP'!T27=0,"",'Simpl. GRP'!T27)</f>
        <v/>
      </c>
      <c r="N23" s="19" t="str">
        <f>IF('Simpl. GRP'!U27=0,"",'Simpl. GRP'!U27)</f>
        <v/>
      </c>
      <c r="O23" s="19" t="str">
        <f>IF('Simpl. GRP'!V27=0,"",'Simpl. GRP'!V27)</f>
        <v/>
      </c>
      <c r="P23" s="19" t="str">
        <f>IF('Simpl. GRP'!W27=0,"",'Simpl. GRP'!W27)</f>
        <v/>
      </c>
      <c r="Q23" s="599" t="str">
        <f>IF('Simpl. GRP'!X27=0,"",'Simpl. GRP'!X27)</f>
        <v/>
      </c>
      <c r="R23" s="603">
        <f t="shared" si="0"/>
        <v>0</v>
      </c>
      <c r="S23" s="11">
        <f>R23*'Simpl. GRP'!H27</f>
        <v>0</v>
      </c>
      <c r="T23" s="604">
        <f>'Simpl. GRP'!AD27</f>
        <v>0</v>
      </c>
    </row>
    <row r="24" spans="1:20" ht="23.25" customHeight="1" x14ac:dyDescent="0.2">
      <c r="A24" s="432" t="str">
        <f>'Simpl. GRP'!C28</f>
        <v>SMPL-83-DT-GRP</v>
      </c>
      <c r="B24" s="595" t="s">
        <v>1138</v>
      </c>
      <c r="C24" s="697" t="s">
        <v>1266</v>
      </c>
      <c r="D24" s="19" t="str">
        <f>IF('Simpl. GRP'!K28=0,"",'Simpl. GRP'!K28)</f>
        <v/>
      </c>
      <c r="E24" s="19" t="str">
        <f>IF('Simpl. GRP'!L28=0,"",'Simpl. GRP'!L28)</f>
        <v/>
      </c>
      <c r="F24" s="19" t="str">
        <f>IF('Simpl. GRP'!M28=0,"",'Simpl. GRP'!M28)</f>
        <v/>
      </c>
      <c r="G24" s="19" t="str">
        <f>IF('Simpl. GRP'!N28=0,"",'Simpl. GRP'!N28)</f>
        <v/>
      </c>
      <c r="H24" s="19" t="str">
        <f>IF('Simpl. GRP'!O28=0,"",'Simpl. GRP'!O28)</f>
        <v/>
      </c>
      <c r="I24" s="19" t="str">
        <f>IF('Simpl. GRP'!P28=0,"",'Simpl. GRP'!P28)</f>
        <v/>
      </c>
      <c r="J24" s="19" t="str">
        <f>IF('Simpl. GRP'!Q28=0,"",'Simpl. GRP'!Q28)</f>
        <v/>
      </c>
      <c r="K24" s="19" t="str">
        <f>IF('Simpl. GRP'!R28=0,"",'Simpl. GRP'!R28)</f>
        <v/>
      </c>
      <c r="L24" s="19" t="str">
        <f>IF('Simpl. GRP'!S28=0,"",'Simpl. GRP'!S28)</f>
        <v/>
      </c>
      <c r="M24" s="19" t="str">
        <f>IF('Simpl. GRP'!T28=0,"",'Simpl. GRP'!T28)</f>
        <v/>
      </c>
      <c r="N24" s="19" t="str">
        <f>IF('Simpl. GRP'!U28=0,"",'Simpl. GRP'!U28)</f>
        <v/>
      </c>
      <c r="O24" s="19" t="str">
        <f>IF('Simpl. GRP'!V28=0,"",'Simpl. GRP'!V28)</f>
        <v/>
      </c>
      <c r="P24" s="19" t="str">
        <f>IF('Simpl. GRP'!W28=0,"",'Simpl. GRP'!W28)</f>
        <v/>
      </c>
      <c r="Q24" s="599" t="str">
        <f>IF('Simpl. GRP'!X28=0,"",'Simpl. GRP'!X28)</f>
        <v/>
      </c>
      <c r="R24" s="603">
        <f t="shared" si="0"/>
        <v>0</v>
      </c>
      <c r="S24" s="11">
        <f>R24*'Simpl. GRP'!H28</f>
        <v>0</v>
      </c>
      <c r="T24" s="604">
        <f>'Simpl. GRP'!AD28</f>
        <v>0</v>
      </c>
    </row>
    <row r="25" spans="1:20" ht="23.25" customHeight="1" x14ac:dyDescent="0.2">
      <c r="A25" s="432" t="str">
        <f>'Simpl. GRP'!C29</f>
        <v>SMPL-84-DT-GRP</v>
      </c>
      <c r="B25" s="595" t="s">
        <v>1138</v>
      </c>
      <c r="C25" s="697" t="s">
        <v>1266</v>
      </c>
      <c r="D25" s="19" t="str">
        <f>IF('Simpl. GRP'!K29=0,"",'Simpl. GRP'!K29)</f>
        <v/>
      </c>
      <c r="E25" s="19" t="str">
        <f>IF('Simpl. GRP'!L29=0,"",'Simpl. GRP'!L29)</f>
        <v/>
      </c>
      <c r="F25" s="19" t="str">
        <f>IF('Simpl. GRP'!M29=0,"",'Simpl. GRP'!M29)</f>
        <v/>
      </c>
      <c r="G25" s="19" t="str">
        <f>IF('Simpl. GRP'!N29=0,"",'Simpl. GRP'!N29)</f>
        <v/>
      </c>
      <c r="H25" s="19" t="str">
        <f>IF('Simpl. GRP'!O29=0,"",'Simpl. GRP'!O29)</f>
        <v/>
      </c>
      <c r="I25" s="19" t="str">
        <f>IF('Simpl. GRP'!P29=0,"",'Simpl. GRP'!P29)</f>
        <v/>
      </c>
      <c r="J25" s="19" t="str">
        <f>IF('Simpl. GRP'!Q29=0,"",'Simpl. GRP'!Q29)</f>
        <v/>
      </c>
      <c r="K25" s="19" t="str">
        <f>IF('Simpl. GRP'!R29=0,"",'Simpl. GRP'!R29)</f>
        <v/>
      </c>
      <c r="L25" s="19" t="str">
        <f>IF('Simpl. GRP'!S29=0,"",'Simpl. GRP'!S29)</f>
        <v/>
      </c>
      <c r="M25" s="19" t="str">
        <f>IF('Simpl. GRP'!T29=0,"",'Simpl. GRP'!T29)</f>
        <v/>
      </c>
      <c r="N25" s="19" t="str">
        <f>IF('Simpl. GRP'!U29=0,"",'Simpl. GRP'!U29)</f>
        <v/>
      </c>
      <c r="O25" s="19" t="str">
        <f>IF('Simpl. GRP'!V29=0,"",'Simpl. GRP'!V29)</f>
        <v/>
      </c>
      <c r="P25" s="19" t="str">
        <f>IF('Simpl. GRP'!W29=0,"",'Simpl. GRP'!W29)</f>
        <v/>
      </c>
      <c r="Q25" s="599" t="str">
        <f>IF('Simpl. GRP'!X29=0,"",'Simpl. GRP'!X29)</f>
        <v/>
      </c>
      <c r="R25" s="603">
        <f t="shared" si="0"/>
        <v>0</v>
      </c>
      <c r="S25" s="11">
        <f>R25*'Simpl. GRP'!H29</f>
        <v>0</v>
      </c>
      <c r="T25" s="604">
        <f>'Simpl. GRP'!AD29</f>
        <v>0</v>
      </c>
    </row>
    <row r="26" spans="1:20" ht="23.25" customHeight="1" x14ac:dyDescent="0.2">
      <c r="A26" s="432" t="str">
        <f>'Simpl. GRP'!C30</f>
        <v>SMPL-85-DT-GRP</v>
      </c>
      <c r="B26" s="595" t="s">
        <v>1138</v>
      </c>
      <c r="C26" s="697" t="s">
        <v>1266</v>
      </c>
      <c r="D26" s="19" t="str">
        <f>IF('Simpl. GRP'!K30=0,"",'Simpl. GRP'!K30)</f>
        <v/>
      </c>
      <c r="E26" s="19" t="str">
        <f>IF('Simpl. GRP'!L30=0,"",'Simpl. GRP'!L30)</f>
        <v/>
      </c>
      <c r="F26" s="19" t="str">
        <f>IF('Simpl. GRP'!M30=0,"",'Simpl. GRP'!M30)</f>
        <v/>
      </c>
      <c r="G26" s="19" t="str">
        <f>IF('Simpl. GRP'!N30=0,"",'Simpl. GRP'!N30)</f>
        <v/>
      </c>
      <c r="H26" s="19" t="str">
        <f>IF('Simpl. GRP'!O30=0,"",'Simpl. GRP'!O30)</f>
        <v/>
      </c>
      <c r="I26" s="19" t="str">
        <f>IF('Simpl. GRP'!P30=0,"",'Simpl. GRP'!P30)</f>
        <v/>
      </c>
      <c r="J26" s="19" t="str">
        <f>IF('Simpl. GRP'!Q30=0,"",'Simpl. GRP'!Q30)</f>
        <v/>
      </c>
      <c r="K26" s="19" t="str">
        <f>IF('Simpl. GRP'!R30=0,"",'Simpl. GRP'!R30)</f>
        <v/>
      </c>
      <c r="L26" s="19" t="str">
        <f>IF('Simpl. GRP'!S30=0,"",'Simpl. GRP'!S30)</f>
        <v/>
      </c>
      <c r="M26" s="19" t="str">
        <f>IF('Simpl. GRP'!T30=0,"",'Simpl. GRP'!T30)</f>
        <v/>
      </c>
      <c r="N26" s="19" t="str">
        <f>IF('Simpl. GRP'!U30=0,"",'Simpl. GRP'!U30)</f>
        <v/>
      </c>
      <c r="O26" s="19" t="str">
        <f>IF('Simpl. GRP'!V30=0,"",'Simpl. GRP'!V30)</f>
        <v/>
      </c>
      <c r="P26" s="19" t="str">
        <f>IF('Simpl. GRP'!W30=0,"",'Simpl. GRP'!W30)</f>
        <v/>
      </c>
      <c r="Q26" s="599" t="str">
        <f>IF('Simpl. GRP'!X30=0,"",'Simpl. GRP'!X30)</f>
        <v/>
      </c>
      <c r="R26" s="603">
        <f t="shared" si="0"/>
        <v>0</v>
      </c>
      <c r="S26" s="11">
        <f>R26*'Simpl. GRP'!H30</f>
        <v>0</v>
      </c>
      <c r="T26" s="604">
        <f>'Simpl. GRP'!AD30</f>
        <v>0</v>
      </c>
    </row>
    <row r="27" spans="1:20" ht="23.25" customHeight="1" x14ac:dyDescent="0.2">
      <c r="A27" s="432" t="str">
        <f>'Simpl. GRP'!C31</f>
        <v>SMPL-86-DT-GRP</v>
      </c>
      <c r="B27" s="595" t="s">
        <v>1138</v>
      </c>
      <c r="C27" s="697" t="s">
        <v>1266</v>
      </c>
      <c r="D27" s="19" t="str">
        <f>IF('Simpl. GRP'!K31=0,"",'Simpl. GRP'!K31)</f>
        <v/>
      </c>
      <c r="E27" s="19" t="str">
        <f>IF('Simpl. GRP'!L31=0,"",'Simpl. GRP'!L31)</f>
        <v/>
      </c>
      <c r="F27" s="19" t="str">
        <f>IF('Simpl. GRP'!M31=0,"",'Simpl. GRP'!M31)</f>
        <v/>
      </c>
      <c r="G27" s="19" t="str">
        <f>IF('Simpl. GRP'!N31=0,"",'Simpl. GRP'!N31)</f>
        <v/>
      </c>
      <c r="H27" s="19" t="str">
        <f>IF('Simpl. GRP'!O31=0,"",'Simpl. GRP'!O31)</f>
        <v/>
      </c>
      <c r="I27" s="19" t="str">
        <f>IF('Simpl. GRP'!P31=0,"",'Simpl. GRP'!P31)</f>
        <v/>
      </c>
      <c r="J27" s="19" t="str">
        <f>IF('Simpl. GRP'!Q31=0,"",'Simpl. GRP'!Q31)</f>
        <v/>
      </c>
      <c r="K27" s="19" t="str">
        <f>IF('Simpl. GRP'!R31=0,"",'Simpl. GRP'!R31)</f>
        <v/>
      </c>
      <c r="L27" s="19" t="str">
        <f>IF('Simpl. GRP'!S31=0,"",'Simpl. GRP'!S31)</f>
        <v/>
      </c>
      <c r="M27" s="19" t="str">
        <f>IF('Simpl. GRP'!T31=0,"",'Simpl. GRP'!T31)</f>
        <v/>
      </c>
      <c r="N27" s="19" t="str">
        <f>IF('Simpl. GRP'!U31=0,"",'Simpl. GRP'!U31)</f>
        <v/>
      </c>
      <c r="O27" s="19" t="str">
        <f>IF('Simpl. GRP'!V31=0,"",'Simpl. GRP'!V31)</f>
        <v/>
      </c>
      <c r="P27" s="19" t="str">
        <f>IF('Simpl. GRP'!W31=0,"",'Simpl. GRP'!W31)</f>
        <v/>
      </c>
      <c r="Q27" s="599" t="str">
        <f>IF('Simpl. GRP'!X31=0,"",'Simpl. GRP'!X31)</f>
        <v/>
      </c>
      <c r="R27" s="603">
        <f t="shared" si="0"/>
        <v>0</v>
      </c>
      <c r="S27" s="11">
        <f>R27*'Simpl. GRP'!H31</f>
        <v>0</v>
      </c>
      <c r="T27" s="604">
        <f>'Simpl. GRP'!AD31</f>
        <v>0</v>
      </c>
    </row>
    <row r="28" spans="1:20" ht="23.25" customHeight="1" x14ac:dyDescent="0.2">
      <c r="A28" s="432" t="str">
        <f>'Simpl. GRP'!C32</f>
        <v>SMPL-87-DT-GRP</v>
      </c>
      <c r="B28" s="595" t="s">
        <v>1138</v>
      </c>
      <c r="C28" s="697" t="s">
        <v>1266</v>
      </c>
      <c r="D28" s="19" t="str">
        <f>IF('Simpl. GRP'!K32=0,"",'Simpl. GRP'!K32)</f>
        <v/>
      </c>
      <c r="E28" s="19" t="str">
        <f>IF('Simpl. GRP'!L32=0,"",'Simpl. GRP'!L32)</f>
        <v/>
      </c>
      <c r="F28" s="19" t="str">
        <f>IF('Simpl. GRP'!M32=0,"",'Simpl. GRP'!M32)</f>
        <v/>
      </c>
      <c r="G28" s="19" t="str">
        <f>IF('Simpl. GRP'!N32=0,"",'Simpl. GRP'!N32)</f>
        <v/>
      </c>
      <c r="H28" s="19" t="str">
        <f>IF('Simpl. GRP'!O32=0,"",'Simpl. GRP'!O32)</f>
        <v/>
      </c>
      <c r="I28" s="19" t="str">
        <f>IF('Simpl. GRP'!P32=0,"",'Simpl. GRP'!P32)</f>
        <v/>
      </c>
      <c r="J28" s="19" t="str">
        <f>IF('Simpl. GRP'!Q32=0,"",'Simpl. GRP'!Q32)</f>
        <v/>
      </c>
      <c r="K28" s="19" t="str">
        <f>IF('Simpl. GRP'!R32=0,"",'Simpl. GRP'!R32)</f>
        <v/>
      </c>
      <c r="L28" s="19" t="str">
        <f>IF('Simpl. GRP'!S32=0,"",'Simpl. GRP'!S32)</f>
        <v/>
      </c>
      <c r="M28" s="19" t="str">
        <f>IF('Simpl. GRP'!T32=0,"",'Simpl. GRP'!T32)</f>
        <v/>
      </c>
      <c r="N28" s="19" t="str">
        <f>IF('Simpl. GRP'!U32=0,"",'Simpl. GRP'!U32)</f>
        <v/>
      </c>
      <c r="O28" s="19" t="str">
        <f>IF('Simpl. GRP'!V32=0,"",'Simpl. GRP'!V32)</f>
        <v/>
      </c>
      <c r="P28" s="19" t="str">
        <f>IF('Simpl. GRP'!W32=0,"",'Simpl. GRP'!W32)</f>
        <v/>
      </c>
      <c r="Q28" s="599" t="str">
        <f>IF('Simpl. GRP'!X32=0,"",'Simpl. GRP'!X32)</f>
        <v/>
      </c>
      <c r="R28" s="603">
        <f t="shared" si="0"/>
        <v>0</v>
      </c>
      <c r="S28" s="11">
        <f>R28*'Simpl. GRP'!H32</f>
        <v>0</v>
      </c>
      <c r="T28" s="604">
        <f>'Simpl. GRP'!AD32</f>
        <v>0</v>
      </c>
    </row>
    <row r="29" spans="1:20" ht="23.25" customHeight="1" x14ac:dyDescent="0.2">
      <c r="A29" s="432" t="str">
        <f>'Simpl. GRP'!C33</f>
        <v>SMPL-91-DT-GRP</v>
      </c>
      <c r="B29" s="595" t="s">
        <v>1138</v>
      </c>
      <c r="C29" s="697" t="s">
        <v>1266</v>
      </c>
      <c r="D29" s="19" t="str">
        <f>IF('Simpl. GRP'!K33=0,"",'Simpl. GRP'!K33)</f>
        <v/>
      </c>
      <c r="E29" s="19" t="str">
        <f>IF('Simpl. GRP'!L33=0,"",'Simpl. GRP'!L33)</f>
        <v/>
      </c>
      <c r="F29" s="19" t="str">
        <f>IF('Simpl. GRP'!M33=0,"",'Simpl. GRP'!M33)</f>
        <v/>
      </c>
      <c r="G29" s="19" t="str">
        <f>IF('Simpl. GRP'!N33=0,"",'Simpl. GRP'!N33)</f>
        <v/>
      </c>
      <c r="H29" s="19" t="str">
        <f>IF('Simpl. GRP'!O33=0,"",'Simpl. GRP'!O33)</f>
        <v/>
      </c>
      <c r="I29" s="19" t="str">
        <f>IF('Simpl. GRP'!P33=0,"",'Simpl. GRP'!P33)</f>
        <v/>
      </c>
      <c r="J29" s="19" t="str">
        <f>IF('Simpl. GRP'!Q33=0,"",'Simpl. GRP'!Q33)</f>
        <v/>
      </c>
      <c r="K29" s="19" t="str">
        <f>IF('Simpl. GRP'!R33=0,"",'Simpl. GRP'!R33)</f>
        <v/>
      </c>
      <c r="L29" s="19" t="str">
        <f>IF('Simpl. GRP'!S33=0,"",'Simpl. GRP'!S33)</f>
        <v/>
      </c>
      <c r="M29" s="19" t="str">
        <f>IF('Simpl. GRP'!T33=0,"",'Simpl. GRP'!T33)</f>
        <v/>
      </c>
      <c r="N29" s="19" t="str">
        <f>IF('Simpl. GRP'!U33=0,"",'Simpl. GRP'!U33)</f>
        <v/>
      </c>
      <c r="O29" s="19" t="str">
        <f>IF('Simpl. GRP'!V33=0,"",'Simpl. GRP'!V33)</f>
        <v/>
      </c>
      <c r="P29" s="19" t="str">
        <f>IF('Simpl. GRP'!W33=0,"",'Simpl. GRP'!W33)</f>
        <v/>
      </c>
      <c r="Q29" s="599" t="str">
        <f>IF('Simpl. GRP'!X33=0,"",'Simpl. GRP'!X33)</f>
        <v/>
      </c>
      <c r="R29" s="603">
        <f t="shared" si="0"/>
        <v>0</v>
      </c>
      <c r="S29" s="11">
        <f>R29*'Simpl. GRP'!H33</f>
        <v>0</v>
      </c>
      <c r="T29" s="604">
        <f>'Simpl. GRP'!AD33</f>
        <v>0</v>
      </c>
    </row>
    <row r="30" spans="1:20" ht="23.25" customHeight="1" thickBot="1" x14ac:dyDescent="0.25">
      <c r="A30" s="520" t="str">
        <f>'Simpl. GRP'!C34</f>
        <v>SMPL-94-DT-GRP</v>
      </c>
      <c r="B30" s="597" t="s">
        <v>1138</v>
      </c>
      <c r="C30" s="698" t="s">
        <v>1266</v>
      </c>
      <c r="D30" s="19" t="str">
        <f>IF('Simpl. GRP'!K34=0,"",'Simpl. GRP'!K34)</f>
        <v/>
      </c>
      <c r="E30" s="19" t="str">
        <f>IF('Simpl. GRP'!L34=0,"",'Simpl. GRP'!L34)</f>
        <v/>
      </c>
      <c r="F30" s="19" t="str">
        <f>IF('Simpl. GRP'!M34=0,"",'Simpl. GRP'!M34)</f>
        <v/>
      </c>
      <c r="G30" s="19" t="str">
        <f>IF('Simpl. GRP'!N34=0,"",'Simpl. GRP'!N34)</f>
        <v/>
      </c>
      <c r="H30" s="19" t="str">
        <f>IF('Simpl. GRP'!O34=0,"",'Simpl. GRP'!O34)</f>
        <v/>
      </c>
      <c r="I30" s="19" t="str">
        <f>IF('Simpl. GRP'!P34=0,"",'Simpl. GRP'!P34)</f>
        <v/>
      </c>
      <c r="J30" s="19" t="str">
        <f>IF('Simpl. GRP'!Q34=0,"",'Simpl. GRP'!Q34)</f>
        <v/>
      </c>
      <c r="K30" s="19" t="str">
        <f>IF('Simpl. GRP'!R34=0,"",'Simpl. GRP'!R34)</f>
        <v/>
      </c>
      <c r="L30" s="19" t="str">
        <f>IF('Simpl. GRP'!S34=0,"",'Simpl. GRP'!S34)</f>
        <v/>
      </c>
      <c r="M30" s="19" t="str">
        <f>IF('Simpl. GRP'!T34=0,"",'Simpl. GRP'!T34)</f>
        <v/>
      </c>
      <c r="N30" s="19" t="str">
        <f>IF('Simpl. GRP'!U34=0,"",'Simpl. GRP'!U34)</f>
        <v/>
      </c>
      <c r="O30" s="19" t="str">
        <f>IF('Simpl. GRP'!V34=0,"",'Simpl. GRP'!V34)</f>
        <v/>
      </c>
      <c r="P30" s="19" t="str">
        <f>IF('Simpl. GRP'!W34=0,"",'Simpl. GRP'!W34)</f>
        <v/>
      </c>
      <c r="Q30" s="599" t="str">
        <f>IF('Simpl. GRP'!X34=0,"",'Simpl. GRP'!X34)</f>
        <v/>
      </c>
      <c r="R30" s="605">
        <f t="shared" si="0"/>
        <v>0</v>
      </c>
      <c r="S30" s="606">
        <f>R30*'Simpl. GRP'!H34</f>
        <v>0</v>
      </c>
      <c r="T30" s="607">
        <f>'Simpl. GRP'!AD34</f>
        <v>0</v>
      </c>
    </row>
  </sheetData>
  <sheetProtection selectLockedCells="1" selectUnlockedCells="1"/>
  <autoFilter ref="R5:R30" xr:uid="{E040735A-14C9-784D-9122-47048A2FBE90}"/>
  <mergeCells count="4">
    <mergeCell ref="A3:L3"/>
    <mergeCell ref="N3:P3"/>
    <mergeCell ref="M4:N4"/>
    <mergeCell ref="O1:P1"/>
  </mergeCells>
  <conditionalFormatting sqref="A5:Q5">
    <cfRule type="dataBar" priority="733">
      <dataBar>
        <cfvo type="min"/>
        <cfvo type="max"/>
        <color rgb="FF638EC6"/>
      </dataBar>
      <extLst>
        <ext xmlns:x14="http://schemas.microsoft.com/office/spreadsheetml/2009/9/main" uri="{B025F937-C7B1-47D3-B67F-A62EFF666E3E}">
          <x14:id>{D5A848B1-6B43-D649-A7B7-EC08566F1720}</x14:id>
        </ext>
      </extLst>
    </cfRule>
  </conditionalFormatting>
  <pageMargins left="0.25" right="0.25" top="0.75" bottom="0.75" header="0.3" footer="0.3"/>
  <pageSetup paperSize="9" fitToHeight="0" orientation="landscape" r:id="rId1"/>
  <headerFooter differentFirst="1">
    <oddHeader>&amp;L&amp;"-,Krepko"&amp;14SIMPL&amp;Cstranka, št.naročila</oddHeader>
    <oddFooter>Stran &amp;P od &amp;N</oddFooter>
    <firstFooter>&amp;CStran &amp;P od &amp;N</firstFooter>
  </headerFooter>
  <extLst>
    <ext xmlns:x14="http://schemas.microsoft.com/office/spreadsheetml/2009/9/main" uri="{78C0D931-6437-407d-A8EE-F0AAD7539E65}">
      <x14:conditionalFormattings>
        <x14:conditionalFormatting xmlns:xm="http://schemas.microsoft.com/office/excel/2006/main">
          <x14:cfRule type="dataBar" id="{D5A848B1-6B43-D649-A7B7-EC08566F1720}">
            <x14:dataBar minLength="0" maxLength="100" gradient="0">
              <x14:cfvo type="autoMin"/>
              <x14:cfvo type="autoMax"/>
              <x14:negativeFillColor rgb="FFFF0000"/>
              <x14:axisColor rgb="FF000000"/>
            </x14:dataBar>
          </x14:cfRule>
          <xm:sqref>A5:Q5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50442-05E3-D444-B02B-55AB09FAA539}">
  <sheetPr>
    <pageSetUpPr fitToPage="1"/>
  </sheetPr>
  <dimension ref="A1:S31"/>
  <sheetViews>
    <sheetView showGridLines="0" topLeftCell="C1" zoomScaleNormal="100" workbookViewId="0">
      <selection activeCell="N16" sqref="N16"/>
    </sheetView>
  </sheetViews>
  <sheetFormatPr baseColWidth="10" defaultColWidth="12.33203125" defaultRowHeight="23.25" customHeight="1" x14ac:dyDescent="0.2"/>
  <cols>
    <col min="1" max="1" width="7" style="1" hidden="1" customWidth="1"/>
    <col min="2" max="2" width="6.33203125" style="1" hidden="1" customWidth="1"/>
    <col min="3" max="3" width="14.5" style="1" customWidth="1"/>
    <col min="4" max="4" width="4.83203125" style="1" customWidth="1"/>
    <col min="5" max="11" width="5" style="2" customWidth="1"/>
    <col min="12" max="13" width="5.83203125" style="2" customWidth="1"/>
    <col min="14" max="16" width="5" style="2" customWidth="1"/>
    <col min="17" max="18" width="5.5" style="2" customWidth="1"/>
    <col min="19" max="19" width="5.83203125" style="1" customWidth="1"/>
    <col min="20" max="20" width="6.1640625" style="1" customWidth="1"/>
    <col min="21" max="16384" width="12.33203125" style="1"/>
  </cols>
  <sheetData>
    <row r="1" spans="1:19" ht="33" customHeight="1" x14ac:dyDescent="0.2">
      <c r="A1" s="728">
        <f>'PRODUCTION LIST SIMPL GRP'!A3</f>
        <v>0</v>
      </c>
      <c r="B1" s="728"/>
      <c r="C1" s="728"/>
      <c r="D1" s="728"/>
      <c r="E1" s="728"/>
      <c r="F1" s="728"/>
      <c r="G1" s="728"/>
      <c r="H1" s="728"/>
      <c r="I1" s="728"/>
      <c r="J1" s="728"/>
      <c r="K1" s="728"/>
      <c r="L1" s="728"/>
      <c r="M1" s="728"/>
      <c r="N1" s="728"/>
      <c r="O1" s="33"/>
      <c r="P1" s="729">
        <f>'PRODUCTION LIST SIMPL GRP'!N3</f>
        <v>0</v>
      </c>
      <c r="Q1" s="729"/>
      <c r="R1" s="729"/>
      <c r="S1" s="610">
        <f>SUM(S3:S27)</f>
        <v>0</v>
      </c>
    </row>
    <row r="2" spans="1:19" ht="53" customHeight="1" x14ac:dyDescent="0.2">
      <c r="A2" s="35" t="s">
        <v>19</v>
      </c>
      <c r="B2" s="36" t="s">
        <v>18</v>
      </c>
      <c r="C2" s="36" t="s">
        <v>173</v>
      </c>
      <c r="D2" s="688" t="s">
        <v>1278</v>
      </c>
      <c r="E2" s="522" t="str">
        <f>'PRODUCTION LIST SIMPL GRP'!D5</f>
        <v>BLACK
RAL 9005</v>
      </c>
      <c r="F2" s="522" t="str">
        <f>'PRODUCTION LIST SIMPL GRP'!E5</f>
        <v>WHITE</v>
      </c>
      <c r="G2" s="522" t="str">
        <f>'PRODUCTION LIST SIMPL GRP'!F5</f>
        <v xml:space="preserve">RED          
RAL 3000 </v>
      </c>
      <c r="H2" s="522" t="str">
        <f>'PRODUCTION LIST SIMPL GRP'!G5</f>
        <v xml:space="preserve">YELLOW   
RAL 1018 </v>
      </c>
      <c r="I2" s="522" t="str">
        <f>'PRODUCTION LIST SIMPL GRP'!H5</f>
        <v>BLUE         
RAL 5015</v>
      </c>
      <c r="J2" s="522" t="str">
        <f>'PRODUCTION LIST SIMPL GRP'!I5</f>
        <v>BRIGHT
GREEN    
RAL 6018</v>
      </c>
      <c r="K2" s="522" t="str">
        <f>'PRODUCTION LIST SIMPL GRP'!J5</f>
        <v>PURE GREEN
RAL 6037</v>
      </c>
      <c r="L2" s="522" t="str">
        <f>'PRODUCTION LIST SIMPL GRP'!K5</f>
        <v>APRICOT
ORANGE 
RAL 1033</v>
      </c>
      <c r="M2" s="522" t="str">
        <f>'PRODUCTION LIST SIMPL GRP'!L5</f>
        <v>DEEP ORANGE          RAL 2011</v>
      </c>
      <c r="N2" s="522" t="str">
        <f>'PRODUCTION LIST SIMPL GRP'!M5</f>
        <v>PINK         
RAL 4003</v>
      </c>
      <c r="O2" s="522" t="str">
        <f>'PRODUCTION LIST SIMPL GRP'!N5</f>
        <v>GREY       
RAL 7001</v>
      </c>
      <c r="P2" s="522" t="str">
        <f>'PRODUCTION LIST SIMPL GRP'!O5</f>
        <v>PURPLE      S4050-R60B/M</v>
      </c>
      <c r="Q2" s="522" t="str">
        <f>'PRODUCTION LIST SIMPL GRP'!P5</f>
        <v>MINT   
RAL6027</v>
      </c>
      <c r="R2" s="522" t="str">
        <f>'PRODUCTION LIST SIMPL GRP'!Q5</f>
        <v>DEEP ROSE RAL4008</v>
      </c>
      <c r="S2" s="523" t="s">
        <v>1206</v>
      </c>
    </row>
    <row r="3" spans="1:19" ht="23.25" customHeight="1" x14ac:dyDescent="0.2">
      <c r="A3" s="35">
        <f>B3*'Simpl. all tex-DT PLYWOOD'!I9</f>
        <v>20</v>
      </c>
      <c r="B3" s="37">
        <f t="shared" ref="B3:B27" si="0">SUM(C3:P3)</f>
        <v>2</v>
      </c>
      <c r="C3" s="36" t="str">
        <f>'PRODUCTION LIST SIMPL GRP'!A6</f>
        <v>SMPL-51-DT-GRP</v>
      </c>
      <c r="D3" s="691">
        <f>'Simpl. GRP'!H10</f>
        <v>2</v>
      </c>
      <c r="E3" s="48" t="str">
        <f>'PRODUCTION LIST SIMPL GRP'!D6</f>
        <v/>
      </c>
      <c r="F3" s="48" t="str">
        <f>'PRODUCTION LIST SIMPL GRP'!E6</f>
        <v/>
      </c>
      <c r="G3" s="48" t="str">
        <f>'PRODUCTION LIST SIMPL GRP'!F6</f>
        <v/>
      </c>
      <c r="H3" s="48" t="str">
        <f>'PRODUCTION LIST SIMPL GRP'!G6</f>
        <v/>
      </c>
      <c r="I3" s="48" t="str">
        <f>'PRODUCTION LIST SIMPL GRP'!H6</f>
        <v/>
      </c>
      <c r="J3" s="48" t="str">
        <f>'PRODUCTION LIST SIMPL GRP'!I6</f>
        <v/>
      </c>
      <c r="K3" s="48" t="str">
        <f>'PRODUCTION LIST SIMPL GRP'!J6</f>
        <v/>
      </c>
      <c r="L3" s="48" t="str">
        <f>'PRODUCTION LIST SIMPL GRP'!K6</f>
        <v/>
      </c>
      <c r="M3" s="48" t="str">
        <f>'PRODUCTION LIST SIMPL GRP'!L6</f>
        <v/>
      </c>
      <c r="N3" s="48" t="str">
        <f>'PRODUCTION LIST SIMPL GRP'!M6</f>
        <v/>
      </c>
      <c r="O3" s="48" t="str">
        <f>'PRODUCTION LIST SIMPL GRP'!N6</f>
        <v/>
      </c>
      <c r="P3" s="48" t="str">
        <f>'PRODUCTION LIST SIMPL GRP'!O6</f>
        <v/>
      </c>
      <c r="Q3" s="48" t="str">
        <f>'PRODUCTION LIST SIMPL GRP'!P6</f>
        <v/>
      </c>
      <c r="R3" s="48" t="str">
        <f>'PRODUCTION LIST SIMPL GRP'!Q6</f>
        <v/>
      </c>
      <c r="S3" s="48">
        <f>'PRODUCTION LIST SIMPL GRP'!R6</f>
        <v>0</v>
      </c>
    </row>
    <row r="4" spans="1:19" ht="23.25" customHeight="1" x14ac:dyDescent="0.2">
      <c r="A4" s="35"/>
      <c r="B4" s="37"/>
      <c r="C4" s="36" t="str">
        <f>'PRODUCTION LIST SIMPL GRP'!A7</f>
        <v>SMPL-52-DT-GRP</v>
      </c>
      <c r="D4" s="691">
        <f>'Simpl. GRP'!H11</f>
        <v>2</v>
      </c>
      <c r="E4" s="48" t="str">
        <f>'PRODUCTION LIST SIMPL GRP'!D7</f>
        <v/>
      </c>
      <c r="F4" s="48" t="str">
        <f>'PRODUCTION LIST SIMPL GRP'!E7</f>
        <v/>
      </c>
      <c r="G4" s="48" t="str">
        <f>'PRODUCTION LIST SIMPL GRP'!F7</f>
        <v/>
      </c>
      <c r="H4" s="48" t="str">
        <f>'PRODUCTION LIST SIMPL GRP'!G7</f>
        <v/>
      </c>
      <c r="I4" s="48" t="str">
        <f>'PRODUCTION LIST SIMPL GRP'!H7</f>
        <v/>
      </c>
      <c r="J4" s="48" t="str">
        <f>'PRODUCTION LIST SIMPL GRP'!I7</f>
        <v/>
      </c>
      <c r="K4" s="48" t="str">
        <f>'PRODUCTION LIST SIMPL GRP'!J7</f>
        <v/>
      </c>
      <c r="L4" s="48" t="str">
        <f>'PRODUCTION LIST SIMPL GRP'!K7</f>
        <v/>
      </c>
      <c r="M4" s="48" t="str">
        <f>'PRODUCTION LIST SIMPL GRP'!L7</f>
        <v/>
      </c>
      <c r="N4" s="48" t="str">
        <f>'PRODUCTION LIST SIMPL GRP'!M7</f>
        <v/>
      </c>
      <c r="O4" s="48" t="str">
        <f>'PRODUCTION LIST SIMPL GRP'!N7</f>
        <v/>
      </c>
      <c r="P4" s="48" t="str">
        <f>'PRODUCTION LIST SIMPL GRP'!O7</f>
        <v/>
      </c>
      <c r="Q4" s="48" t="str">
        <f>'PRODUCTION LIST SIMPL GRP'!P7</f>
        <v/>
      </c>
      <c r="R4" s="48" t="str">
        <f>'PRODUCTION LIST SIMPL GRP'!Q7</f>
        <v/>
      </c>
      <c r="S4" s="48">
        <f>'PRODUCTION LIST SIMPL GRP'!R7</f>
        <v>0</v>
      </c>
    </row>
    <row r="5" spans="1:19" ht="23.25" customHeight="1" x14ac:dyDescent="0.2">
      <c r="A5" s="35">
        <f>B5*'Simpl. all tex-DT PLYWOOD'!I11</f>
        <v>5</v>
      </c>
      <c r="B5" s="37">
        <f t="shared" si="0"/>
        <v>1</v>
      </c>
      <c r="C5" s="36" t="str">
        <f>'PRODUCTION LIST SIMPL GRP'!A8</f>
        <v>SMPL-61-DT-GRP</v>
      </c>
      <c r="D5" s="691">
        <f>'Simpl. GRP'!H12</f>
        <v>1</v>
      </c>
      <c r="E5" s="48" t="str">
        <f>'PRODUCTION LIST SIMPL GRP'!D8</f>
        <v/>
      </c>
      <c r="F5" s="48" t="str">
        <f>'PRODUCTION LIST SIMPL GRP'!E8</f>
        <v/>
      </c>
      <c r="G5" s="48" t="str">
        <f>'PRODUCTION LIST SIMPL GRP'!F8</f>
        <v/>
      </c>
      <c r="H5" s="48" t="str">
        <f>'PRODUCTION LIST SIMPL GRP'!G8</f>
        <v/>
      </c>
      <c r="I5" s="48" t="str">
        <f>'PRODUCTION LIST SIMPL GRP'!H8</f>
        <v/>
      </c>
      <c r="J5" s="48" t="str">
        <f>'PRODUCTION LIST SIMPL GRP'!I8</f>
        <v/>
      </c>
      <c r="K5" s="48" t="str">
        <f>'PRODUCTION LIST SIMPL GRP'!J8</f>
        <v/>
      </c>
      <c r="L5" s="48" t="str">
        <f>'PRODUCTION LIST SIMPL GRP'!K8</f>
        <v/>
      </c>
      <c r="M5" s="48" t="str">
        <f>'PRODUCTION LIST SIMPL GRP'!L8</f>
        <v/>
      </c>
      <c r="N5" s="48" t="str">
        <f>'PRODUCTION LIST SIMPL GRP'!M8</f>
        <v/>
      </c>
      <c r="O5" s="48" t="str">
        <f>'PRODUCTION LIST SIMPL GRP'!N8</f>
        <v/>
      </c>
      <c r="P5" s="48" t="str">
        <f>'PRODUCTION LIST SIMPL GRP'!O8</f>
        <v/>
      </c>
      <c r="Q5" s="48" t="str">
        <f>'PRODUCTION LIST SIMPL GRP'!P8</f>
        <v/>
      </c>
      <c r="R5" s="48" t="str">
        <f>'PRODUCTION LIST SIMPL GRP'!Q8</f>
        <v/>
      </c>
      <c r="S5" s="48">
        <f>'PRODUCTION LIST SIMPL GRP'!R8</f>
        <v>0</v>
      </c>
    </row>
    <row r="6" spans="1:19" ht="23.25" customHeight="1" x14ac:dyDescent="0.2">
      <c r="A6" s="35"/>
      <c r="B6" s="37"/>
      <c r="C6" s="36" t="str">
        <f>'PRODUCTION LIST SIMPL GRP'!A9</f>
        <v>SMPL-62-DT-GRP</v>
      </c>
      <c r="D6" s="691">
        <f>'Simpl. GRP'!H13</f>
        <v>1</v>
      </c>
      <c r="E6" s="48" t="str">
        <f>'PRODUCTION LIST SIMPL GRP'!D9</f>
        <v/>
      </c>
      <c r="F6" s="48" t="str">
        <f>'PRODUCTION LIST SIMPL GRP'!E9</f>
        <v/>
      </c>
      <c r="G6" s="48" t="str">
        <f>'PRODUCTION LIST SIMPL GRP'!F9</f>
        <v/>
      </c>
      <c r="H6" s="48" t="str">
        <f>'PRODUCTION LIST SIMPL GRP'!G9</f>
        <v/>
      </c>
      <c r="I6" s="48" t="str">
        <f>'PRODUCTION LIST SIMPL GRP'!H9</f>
        <v/>
      </c>
      <c r="J6" s="48" t="str">
        <f>'PRODUCTION LIST SIMPL GRP'!I9</f>
        <v/>
      </c>
      <c r="K6" s="48" t="str">
        <f>'PRODUCTION LIST SIMPL GRP'!J9</f>
        <v/>
      </c>
      <c r="L6" s="48" t="str">
        <f>'PRODUCTION LIST SIMPL GRP'!K9</f>
        <v/>
      </c>
      <c r="M6" s="48" t="str">
        <f>'PRODUCTION LIST SIMPL GRP'!L9</f>
        <v/>
      </c>
      <c r="N6" s="48" t="str">
        <f>'PRODUCTION LIST SIMPL GRP'!M9</f>
        <v/>
      </c>
      <c r="O6" s="48" t="str">
        <f>'PRODUCTION LIST SIMPL GRP'!N9</f>
        <v/>
      </c>
      <c r="P6" s="48" t="str">
        <f>'PRODUCTION LIST SIMPL GRP'!O9</f>
        <v/>
      </c>
      <c r="Q6" s="48" t="str">
        <f>'PRODUCTION LIST SIMPL GRP'!P9</f>
        <v/>
      </c>
      <c r="R6" s="48" t="str">
        <f>'PRODUCTION LIST SIMPL GRP'!Q9</f>
        <v/>
      </c>
      <c r="S6" s="48">
        <f>'PRODUCTION LIST SIMPL GRP'!R9</f>
        <v>0</v>
      </c>
    </row>
    <row r="7" spans="1:19" ht="23.25" customHeight="1" x14ac:dyDescent="0.2">
      <c r="A7" s="35">
        <f>B7*'Simpl. all tex-DT PLYWOOD'!I13</f>
        <v>4</v>
      </c>
      <c r="B7" s="37">
        <f t="shared" si="0"/>
        <v>1</v>
      </c>
      <c r="C7" s="36" t="str">
        <f>'PRODUCTION LIST SIMPL GRP'!A10</f>
        <v>SMPL-63-DT-GRP</v>
      </c>
      <c r="D7" s="691">
        <f>'Simpl. GRP'!H14</f>
        <v>1</v>
      </c>
      <c r="E7" s="48" t="str">
        <f>'PRODUCTION LIST SIMPL GRP'!D10</f>
        <v/>
      </c>
      <c r="F7" s="48" t="str">
        <f>'PRODUCTION LIST SIMPL GRP'!E10</f>
        <v/>
      </c>
      <c r="G7" s="48" t="str">
        <f>'PRODUCTION LIST SIMPL GRP'!F10</f>
        <v/>
      </c>
      <c r="H7" s="48" t="str">
        <f>'PRODUCTION LIST SIMPL GRP'!G10</f>
        <v/>
      </c>
      <c r="I7" s="48" t="str">
        <f>'PRODUCTION LIST SIMPL GRP'!H10</f>
        <v/>
      </c>
      <c r="J7" s="48" t="str">
        <f>'PRODUCTION LIST SIMPL GRP'!I10</f>
        <v/>
      </c>
      <c r="K7" s="48" t="str">
        <f>'PRODUCTION LIST SIMPL GRP'!J10</f>
        <v/>
      </c>
      <c r="L7" s="48" t="str">
        <f>'PRODUCTION LIST SIMPL GRP'!K10</f>
        <v/>
      </c>
      <c r="M7" s="48" t="str">
        <f>'PRODUCTION LIST SIMPL GRP'!L10</f>
        <v/>
      </c>
      <c r="N7" s="48" t="str">
        <f>'PRODUCTION LIST SIMPL GRP'!M10</f>
        <v/>
      </c>
      <c r="O7" s="48" t="str">
        <f>'PRODUCTION LIST SIMPL GRP'!N10</f>
        <v/>
      </c>
      <c r="P7" s="48" t="str">
        <f>'PRODUCTION LIST SIMPL GRP'!O10</f>
        <v/>
      </c>
      <c r="Q7" s="48" t="str">
        <f>'PRODUCTION LIST SIMPL GRP'!P10</f>
        <v/>
      </c>
      <c r="R7" s="48" t="str">
        <f>'PRODUCTION LIST SIMPL GRP'!Q10</f>
        <v/>
      </c>
      <c r="S7" s="48">
        <f>'PRODUCTION LIST SIMPL GRP'!R10</f>
        <v>0</v>
      </c>
    </row>
    <row r="8" spans="1:19" ht="23.25" customHeight="1" x14ac:dyDescent="0.2">
      <c r="A8" s="35"/>
      <c r="B8" s="37"/>
      <c r="C8" s="36" t="str">
        <f>'PRODUCTION LIST SIMPL GRP'!A11</f>
        <v>SMPL-64-DT-GRP</v>
      </c>
      <c r="D8" s="691">
        <f>'Simpl. GRP'!H15</f>
        <v>1</v>
      </c>
      <c r="E8" s="48" t="str">
        <f>'PRODUCTION LIST SIMPL GRP'!D11</f>
        <v/>
      </c>
      <c r="F8" s="48" t="str">
        <f>'PRODUCTION LIST SIMPL GRP'!E11</f>
        <v/>
      </c>
      <c r="G8" s="48" t="str">
        <f>'PRODUCTION LIST SIMPL GRP'!F11</f>
        <v/>
      </c>
      <c r="H8" s="48" t="str">
        <f>'PRODUCTION LIST SIMPL GRP'!G11</f>
        <v/>
      </c>
      <c r="I8" s="48" t="str">
        <f>'PRODUCTION LIST SIMPL GRP'!H11</f>
        <v/>
      </c>
      <c r="J8" s="48" t="str">
        <f>'PRODUCTION LIST SIMPL GRP'!I11</f>
        <v/>
      </c>
      <c r="K8" s="48" t="str">
        <f>'PRODUCTION LIST SIMPL GRP'!J11</f>
        <v/>
      </c>
      <c r="L8" s="48" t="str">
        <f>'PRODUCTION LIST SIMPL GRP'!K11</f>
        <v/>
      </c>
      <c r="M8" s="48" t="str">
        <f>'PRODUCTION LIST SIMPL GRP'!L11</f>
        <v/>
      </c>
      <c r="N8" s="48" t="str">
        <f>'PRODUCTION LIST SIMPL GRP'!M11</f>
        <v/>
      </c>
      <c r="O8" s="48" t="str">
        <f>'PRODUCTION LIST SIMPL GRP'!N11</f>
        <v/>
      </c>
      <c r="P8" s="48" t="str">
        <f>'PRODUCTION LIST SIMPL GRP'!O11</f>
        <v/>
      </c>
      <c r="Q8" s="48" t="str">
        <f>'PRODUCTION LIST SIMPL GRP'!P11</f>
        <v/>
      </c>
      <c r="R8" s="48" t="str">
        <f>'PRODUCTION LIST SIMPL GRP'!Q11</f>
        <v/>
      </c>
      <c r="S8" s="48">
        <f>'PRODUCTION LIST SIMPL GRP'!R11</f>
        <v>0</v>
      </c>
    </row>
    <row r="9" spans="1:19" ht="23.25" customHeight="1" x14ac:dyDescent="0.2">
      <c r="A9" s="35">
        <f>B9*'Simpl. all tex-DT PLYWOOD'!I15</f>
        <v>3</v>
      </c>
      <c r="B9" s="37">
        <f t="shared" si="0"/>
        <v>1</v>
      </c>
      <c r="C9" s="36" t="str">
        <f>'PRODUCTION LIST SIMPL GRP'!A12</f>
        <v>SMPL-65-DT-GRP</v>
      </c>
      <c r="D9" s="691">
        <f>'Simpl. GRP'!H16</f>
        <v>1</v>
      </c>
      <c r="E9" s="48" t="str">
        <f>'PRODUCTION LIST SIMPL GRP'!D12</f>
        <v/>
      </c>
      <c r="F9" s="48" t="str">
        <f>'PRODUCTION LIST SIMPL GRP'!E12</f>
        <v/>
      </c>
      <c r="G9" s="48" t="str">
        <f>'PRODUCTION LIST SIMPL GRP'!F12</f>
        <v/>
      </c>
      <c r="H9" s="48" t="str">
        <f>'PRODUCTION LIST SIMPL GRP'!G12</f>
        <v/>
      </c>
      <c r="I9" s="48" t="str">
        <f>'PRODUCTION LIST SIMPL GRP'!H12</f>
        <v/>
      </c>
      <c r="J9" s="48" t="str">
        <f>'PRODUCTION LIST SIMPL GRP'!I12</f>
        <v/>
      </c>
      <c r="K9" s="48" t="str">
        <f>'PRODUCTION LIST SIMPL GRP'!J12</f>
        <v/>
      </c>
      <c r="L9" s="48" t="str">
        <f>'PRODUCTION LIST SIMPL GRP'!K12</f>
        <v/>
      </c>
      <c r="M9" s="48" t="str">
        <f>'PRODUCTION LIST SIMPL GRP'!L12</f>
        <v/>
      </c>
      <c r="N9" s="48" t="str">
        <f>'PRODUCTION LIST SIMPL GRP'!M12</f>
        <v/>
      </c>
      <c r="O9" s="48" t="str">
        <f>'PRODUCTION LIST SIMPL GRP'!N12</f>
        <v/>
      </c>
      <c r="P9" s="48" t="str">
        <f>'PRODUCTION LIST SIMPL GRP'!O12</f>
        <v/>
      </c>
      <c r="Q9" s="48" t="str">
        <f>'PRODUCTION LIST SIMPL GRP'!P12</f>
        <v/>
      </c>
      <c r="R9" s="48" t="str">
        <f>'PRODUCTION LIST SIMPL GRP'!Q12</f>
        <v/>
      </c>
      <c r="S9" s="48">
        <f>'PRODUCTION LIST SIMPL GRP'!R12</f>
        <v>0</v>
      </c>
    </row>
    <row r="10" spans="1:19" ht="23.25" customHeight="1" x14ac:dyDescent="0.2">
      <c r="A10" s="35"/>
      <c r="B10" s="37"/>
      <c r="C10" s="36" t="str">
        <f>'PRODUCTION LIST SIMPL GRP'!A13</f>
        <v>SMPL-67-DT-GRP</v>
      </c>
      <c r="D10" s="691">
        <f>'Simpl. GRP'!H17</f>
        <v>1</v>
      </c>
      <c r="E10" s="48" t="str">
        <f>'PRODUCTION LIST SIMPL GRP'!D13</f>
        <v/>
      </c>
      <c r="F10" s="48" t="str">
        <f>'PRODUCTION LIST SIMPL GRP'!E13</f>
        <v/>
      </c>
      <c r="G10" s="48" t="str">
        <f>'PRODUCTION LIST SIMPL GRP'!F13</f>
        <v/>
      </c>
      <c r="H10" s="48" t="str">
        <f>'PRODUCTION LIST SIMPL GRP'!G13</f>
        <v/>
      </c>
      <c r="I10" s="48" t="str">
        <f>'PRODUCTION LIST SIMPL GRP'!H13</f>
        <v/>
      </c>
      <c r="J10" s="48" t="str">
        <f>'PRODUCTION LIST SIMPL GRP'!I13</f>
        <v/>
      </c>
      <c r="K10" s="48" t="str">
        <f>'PRODUCTION LIST SIMPL GRP'!J13</f>
        <v/>
      </c>
      <c r="L10" s="48" t="str">
        <f>'PRODUCTION LIST SIMPL GRP'!K13</f>
        <v/>
      </c>
      <c r="M10" s="48" t="str">
        <f>'PRODUCTION LIST SIMPL GRP'!L13</f>
        <v/>
      </c>
      <c r="N10" s="48" t="str">
        <f>'PRODUCTION LIST SIMPL GRP'!M13</f>
        <v/>
      </c>
      <c r="O10" s="48" t="str">
        <f>'PRODUCTION LIST SIMPL GRP'!N13</f>
        <v/>
      </c>
      <c r="P10" s="48" t="str">
        <f>'PRODUCTION LIST SIMPL GRP'!O13</f>
        <v/>
      </c>
      <c r="Q10" s="48" t="str">
        <f>'PRODUCTION LIST SIMPL GRP'!P13</f>
        <v/>
      </c>
      <c r="R10" s="48" t="str">
        <f>'PRODUCTION LIST SIMPL GRP'!Q13</f>
        <v/>
      </c>
      <c r="S10" s="48">
        <f>'PRODUCTION LIST SIMPL GRP'!R13</f>
        <v>0</v>
      </c>
    </row>
    <row r="11" spans="1:19" ht="23.25" customHeight="1" x14ac:dyDescent="0.2">
      <c r="A11" s="35">
        <f>B11*'Simpl. all tex-DT PLYWOOD'!I17</f>
        <v>2</v>
      </c>
      <c r="B11" s="37">
        <f t="shared" si="0"/>
        <v>1</v>
      </c>
      <c r="C11" s="36" t="str">
        <f>'PRODUCTION LIST SIMPL GRP'!A14</f>
        <v>SMPL-71-DT-GRP</v>
      </c>
      <c r="D11" s="691">
        <f>'Simpl. GRP'!H18</f>
        <v>1</v>
      </c>
      <c r="E11" s="48" t="str">
        <f>'PRODUCTION LIST SIMPL GRP'!D14</f>
        <v/>
      </c>
      <c r="F11" s="48" t="str">
        <f>'PRODUCTION LIST SIMPL GRP'!E14</f>
        <v/>
      </c>
      <c r="G11" s="48" t="str">
        <f>'PRODUCTION LIST SIMPL GRP'!F14</f>
        <v/>
      </c>
      <c r="H11" s="48" t="str">
        <f>'PRODUCTION LIST SIMPL GRP'!G14</f>
        <v/>
      </c>
      <c r="I11" s="48" t="str">
        <f>'PRODUCTION LIST SIMPL GRP'!H14</f>
        <v/>
      </c>
      <c r="J11" s="48" t="str">
        <f>'PRODUCTION LIST SIMPL GRP'!I14</f>
        <v/>
      </c>
      <c r="K11" s="48" t="str">
        <f>'PRODUCTION LIST SIMPL GRP'!J14</f>
        <v/>
      </c>
      <c r="L11" s="48" t="str">
        <f>'PRODUCTION LIST SIMPL GRP'!K14</f>
        <v/>
      </c>
      <c r="M11" s="48" t="str">
        <f>'PRODUCTION LIST SIMPL GRP'!L14</f>
        <v/>
      </c>
      <c r="N11" s="48" t="str">
        <f>'PRODUCTION LIST SIMPL GRP'!M14</f>
        <v/>
      </c>
      <c r="O11" s="48" t="str">
        <f>'PRODUCTION LIST SIMPL GRP'!N14</f>
        <v/>
      </c>
      <c r="P11" s="48" t="str">
        <f>'PRODUCTION LIST SIMPL GRP'!O14</f>
        <v/>
      </c>
      <c r="Q11" s="48" t="str">
        <f>'PRODUCTION LIST SIMPL GRP'!P14</f>
        <v/>
      </c>
      <c r="R11" s="48" t="str">
        <f>'PRODUCTION LIST SIMPL GRP'!Q14</f>
        <v/>
      </c>
      <c r="S11" s="48">
        <f>'PRODUCTION LIST SIMPL GRP'!R14</f>
        <v>0</v>
      </c>
    </row>
    <row r="12" spans="1:19" ht="23.25" customHeight="1" x14ac:dyDescent="0.2">
      <c r="A12" s="35"/>
      <c r="B12" s="37"/>
      <c r="C12" s="36" t="str">
        <f>'PRODUCTION LIST SIMPL GRP'!A15</f>
        <v>SMPL-72-DT-GRP</v>
      </c>
      <c r="D12" s="691">
        <f>'Simpl. GRP'!H19</f>
        <v>1</v>
      </c>
      <c r="E12" s="48" t="str">
        <f>'PRODUCTION LIST SIMPL GRP'!D15</f>
        <v/>
      </c>
      <c r="F12" s="48" t="str">
        <f>'PRODUCTION LIST SIMPL GRP'!E15</f>
        <v/>
      </c>
      <c r="G12" s="48" t="str">
        <f>'PRODUCTION LIST SIMPL GRP'!F15</f>
        <v/>
      </c>
      <c r="H12" s="48" t="str">
        <f>'PRODUCTION LIST SIMPL GRP'!G15</f>
        <v/>
      </c>
      <c r="I12" s="48" t="str">
        <f>'PRODUCTION LIST SIMPL GRP'!H15</f>
        <v/>
      </c>
      <c r="J12" s="48" t="str">
        <f>'PRODUCTION LIST SIMPL GRP'!I15</f>
        <v/>
      </c>
      <c r="K12" s="48" t="str">
        <f>'PRODUCTION LIST SIMPL GRP'!J15</f>
        <v/>
      </c>
      <c r="L12" s="48" t="str">
        <f>'PRODUCTION LIST SIMPL GRP'!K15</f>
        <v/>
      </c>
      <c r="M12" s="48" t="str">
        <f>'PRODUCTION LIST SIMPL GRP'!L15</f>
        <v/>
      </c>
      <c r="N12" s="48" t="str">
        <f>'PRODUCTION LIST SIMPL GRP'!M15</f>
        <v/>
      </c>
      <c r="O12" s="48" t="str">
        <f>'PRODUCTION LIST SIMPL GRP'!N15</f>
        <v/>
      </c>
      <c r="P12" s="48" t="str">
        <f>'PRODUCTION LIST SIMPL GRP'!O15</f>
        <v/>
      </c>
      <c r="Q12" s="48" t="str">
        <f>'PRODUCTION LIST SIMPL GRP'!P15</f>
        <v/>
      </c>
      <c r="R12" s="48" t="str">
        <f>'PRODUCTION LIST SIMPL GRP'!Q15</f>
        <v/>
      </c>
      <c r="S12" s="48">
        <f>'PRODUCTION LIST SIMPL GRP'!R15</f>
        <v>0</v>
      </c>
    </row>
    <row r="13" spans="1:19" ht="23.25" customHeight="1" x14ac:dyDescent="0.2">
      <c r="A13" s="35">
        <f>B13*'Simpl. all tex-DT PLYWOOD'!I19</f>
        <v>1</v>
      </c>
      <c r="B13" s="37">
        <f t="shared" si="0"/>
        <v>1</v>
      </c>
      <c r="C13" s="36" t="str">
        <f>'PRODUCTION LIST SIMPL GRP'!A16</f>
        <v>SMPL-73-DT-GRP</v>
      </c>
      <c r="D13" s="691">
        <f>'Simpl. GRP'!H20</f>
        <v>1</v>
      </c>
      <c r="E13" s="48" t="str">
        <f>'PRODUCTION LIST SIMPL GRP'!D16</f>
        <v/>
      </c>
      <c r="F13" s="48" t="str">
        <f>'PRODUCTION LIST SIMPL GRP'!E16</f>
        <v/>
      </c>
      <c r="G13" s="48" t="str">
        <f>'PRODUCTION LIST SIMPL GRP'!F16</f>
        <v/>
      </c>
      <c r="H13" s="48" t="str">
        <f>'PRODUCTION LIST SIMPL GRP'!G16</f>
        <v/>
      </c>
      <c r="I13" s="48" t="str">
        <f>'PRODUCTION LIST SIMPL GRP'!H16</f>
        <v/>
      </c>
      <c r="J13" s="48" t="str">
        <f>'PRODUCTION LIST SIMPL GRP'!I16</f>
        <v/>
      </c>
      <c r="K13" s="48" t="str">
        <f>'PRODUCTION LIST SIMPL GRP'!J16</f>
        <v/>
      </c>
      <c r="L13" s="48" t="str">
        <f>'PRODUCTION LIST SIMPL GRP'!K16</f>
        <v/>
      </c>
      <c r="M13" s="48" t="str">
        <f>'PRODUCTION LIST SIMPL GRP'!L16</f>
        <v/>
      </c>
      <c r="N13" s="48" t="str">
        <f>'PRODUCTION LIST SIMPL GRP'!M16</f>
        <v/>
      </c>
      <c r="O13" s="48" t="str">
        <f>'PRODUCTION LIST SIMPL GRP'!N16</f>
        <v/>
      </c>
      <c r="P13" s="48" t="str">
        <f>'PRODUCTION LIST SIMPL GRP'!O16</f>
        <v/>
      </c>
      <c r="Q13" s="48" t="str">
        <f>'PRODUCTION LIST SIMPL GRP'!P16</f>
        <v/>
      </c>
      <c r="R13" s="48" t="str">
        <f>'PRODUCTION LIST SIMPL GRP'!Q16</f>
        <v/>
      </c>
      <c r="S13" s="48">
        <f>'PRODUCTION LIST SIMPL GRP'!R16</f>
        <v>0</v>
      </c>
    </row>
    <row r="14" spans="1:19" ht="23.25" customHeight="1" x14ac:dyDescent="0.2">
      <c r="A14" s="35"/>
      <c r="B14" s="37"/>
      <c r="C14" s="36" t="str">
        <f>'PRODUCTION LIST SIMPL GRP'!A17</f>
        <v>SMPL-74-DT-GRP</v>
      </c>
      <c r="D14" s="691">
        <f>'Simpl. GRP'!H21</f>
        <v>1</v>
      </c>
      <c r="E14" s="48" t="str">
        <f>'PRODUCTION LIST SIMPL GRP'!D17</f>
        <v/>
      </c>
      <c r="F14" s="48" t="str">
        <f>'PRODUCTION LIST SIMPL GRP'!E17</f>
        <v/>
      </c>
      <c r="G14" s="48" t="str">
        <f>'PRODUCTION LIST SIMPL GRP'!F17</f>
        <v/>
      </c>
      <c r="H14" s="48" t="str">
        <f>'PRODUCTION LIST SIMPL GRP'!G17</f>
        <v/>
      </c>
      <c r="I14" s="48" t="str">
        <f>'PRODUCTION LIST SIMPL GRP'!H17</f>
        <v/>
      </c>
      <c r="J14" s="48" t="str">
        <f>'PRODUCTION LIST SIMPL GRP'!I17</f>
        <v/>
      </c>
      <c r="K14" s="48" t="str">
        <f>'PRODUCTION LIST SIMPL GRP'!J17</f>
        <v/>
      </c>
      <c r="L14" s="48" t="str">
        <f>'PRODUCTION LIST SIMPL GRP'!K17</f>
        <v/>
      </c>
      <c r="M14" s="48" t="str">
        <f>'PRODUCTION LIST SIMPL GRP'!L17</f>
        <v/>
      </c>
      <c r="N14" s="48" t="str">
        <f>'PRODUCTION LIST SIMPL GRP'!M17</f>
        <v/>
      </c>
      <c r="O14" s="48" t="str">
        <f>'PRODUCTION LIST SIMPL GRP'!N17</f>
        <v/>
      </c>
      <c r="P14" s="48" t="str">
        <f>'PRODUCTION LIST SIMPL GRP'!O17</f>
        <v/>
      </c>
      <c r="Q14" s="48" t="str">
        <f>'PRODUCTION LIST SIMPL GRP'!P17</f>
        <v/>
      </c>
      <c r="R14" s="48" t="str">
        <f>'PRODUCTION LIST SIMPL GRP'!Q17</f>
        <v/>
      </c>
      <c r="S14" s="48">
        <f>'PRODUCTION LIST SIMPL GRP'!R17</f>
        <v>0</v>
      </c>
    </row>
    <row r="15" spans="1:19" ht="23.25" customHeight="1" x14ac:dyDescent="0.2">
      <c r="A15" s="35">
        <f>B15*'Simpl. all tex-DT PLYWOOD'!I21</f>
        <v>1</v>
      </c>
      <c r="B15" s="37">
        <f t="shared" si="0"/>
        <v>1</v>
      </c>
      <c r="C15" s="36" t="str">
        <f>'PRODUCTION LIST SIMPL GRP'!A18</f>
        <v>SMPL-76-DT-GRP</v>
      </c>
      <c r="D15" s="691">
        <f>'Simpl. GRP'!H22</f>
        <v>1</v>
      </c>
      <c r="E15" s="48" t="str">
        <f>'PRODUCTION LIST SIMPL GRP'!D18</f>
        <v/>
      </c>
      <c r="F15" s="48" t="str">
        <f>'PRODUCTION LIST SIMPL GRP'!E18</f>
        <v/>
      </c>
      <c r="G15" s="48" t="str">
        <f>'PRODUCTION LIST SIMPL GRP'!F18</f>
        <v/>
      </c>
      <c r="H15" s="48" t="str">
        <f>'PRODUCTION LIST SIMPL GRP'!G18</f>
        <v/>
      </c>
      <c r="I15" s="48" t="str">
        <f>'PRODUCTION LIST SIMPL GRP'!H18</f>
        <v/>
      </c>
      <c r="J15" s="48" t="str">
        <f>'PRODUCTION LIST SIMPL GRP'!I18</f>
        <v/>
      </c>
      <c r="K15" s="48" t="str">
        <f>'PRODUCTION LIST SIMPL GRP'!J18</f>
        <v/>
      </c>
      <c r="L15" s="48" t="str">
        <f>'PRODUCTION LIST SIMPL GRP'!K18</f>
        <v/>
      </c>
      <c r="M15" s="48" t="str">
        <f>'PRODUCTION LIST SIMPL GRP'!L18</f>
        <v/>
      </c>
      <c r="N15" s="48" t="str">
        <f>'PRODUCTION LIST SIMPL GRP'!M18</f>
        <v/>
      </c>
      <c r="O15" s="48" t="str">
        <f>'PRODUCTION LIST SIMPL GRP'!N18</f>
        <v/>
      </c>
      <c r="P15" s="48" t="str">
        <f>'PRODUCTION LIST SIMPL GRP'!O18</f>
        <v/>
      </c>
      <c r="Q15" s="48" t="str">
        <f>'PRODUCTION LIST SIMPL GRP'!P18</f>
        <v/>
      </c>
      <c r="R15" s="48" t="str">
        <f>'PRODUCTION LIST SIMPL GRP'!Q18</f>
        <v/>
      </c>
      <c r="S15" s="48">
        <f>'PRODUCTION LIST SIMPL GRP'!R18</f>
        <v>0</v>
      </c>
    </row>
    <row r="16" spans="1:19" ht="23.25" customHeight="1" x14ac:dyDescent="0.2">
      <c r="A16" s="35"/>
      <c r="B16" s="37"/>
      <c r="C16" s="36" t="str">
        <f>'PRODUCTION LIST SIMPL GRP'!A19</f>
        <v>SMPL-77-DT-GRP</v>
      </c>
      <c r="D16" s="691">
        <f>'Simpl. GRP'!H23</f>
        <v>1</v>
      </c>
      <c r="E16" s="48" t="str">
        <f>'PRODUCTION LIST SIMPL GRP'!D19</f>
        <v/>
      </c>
      <c r="F16" s="48" t="str">
        <f>'PRODUCTION LIST SIMPL GRP'!E19</f>
        <v/>
      </c>
      <c r="G16" s="48" t="str">
        <f>'PRODUCTION LIST SIMPL GRP'!F19</f>
        <v/>
      </c>
      <c r="H16" s="48" t="str">
        <f>'PRODUCTION LIST SIMPL GRP'!G19</f>
        <v/>
      </c>
      <c r="I16" s="48" t="str">
        <f>'PRODUCTION LIST SIMPL GRP'!H19</f>
        <v/>
      </c>
      <c r="J16" s="48" t="str">
        <f>'PRODUCTION LIST SIMPL GRP'!I19</f>
        <v/>
      </c>
      <c r="K16" s="48" t="str">
        <f>'PRODUCTION LIST SIMPL GRP'!J19</f>
        <v/>
      </c>
      <c r="L16" s="48" t="str">
        <f>'PRODUCTION LIST SIMPL GRP'!K19</f>
        <v/>
      </c>
      <c r="M16" s="48" t="str">
        <f>'PRODUCTION LIST SIMPL GRP'!L19</f>
        <v/>
      </c>
      <c r="N16" s="48" t="str">
        <f>'PRODUCTION LIST SIMPL GRP'!M19</f>
        <v/>
      </c>
      <c r="O16" s="48" t="str">
        <f>'PRODUCTION LIST SIMPL GRP'!N19</f>
        <v/>
      </c>
      <c r="P16" s="48" t="str">
        <f>'PRODUCTION LIST SIMPL GRP'!O19</f>
        <v/>
      </c>
      <c r="Q16" s="48" t="str">
        <f>'PRODUCTION LIST SIMPL GRP'!P19</f>
        <v/>
      </c>
      <c r="R16" s="48" t="str">
        <f>'PRODUCTION LIST SIMPL GRP'!Q19</f>
        <v/>
      </c>
      <c r="S16" s="48">
        <f>'PRODUCTION LIST SIMPL GRP'!R19</f>
        <v>0</v>
      </c>
    </row>
    <row r="17" spans="1:19" ht="23.25" customHeight="1" x14ac:dyDescent="0.2">
      <c r="A17" s="35">
        <f>B17*'Simpl. all tex-DT PLYWOOD'!I23</f>
        <v>1</v>
      </c>
      <c r="B17" s="37">
        <f t="shared" si="0"/>
        <v>1</v>
      </c>
      <c r="C17" s="36" t="str">
        <f>'PRODUCTION LIST SIMPL GRP'!A20</f>
        <v>SMPL-78-DT-GRP</v>
      </c>
      <c r="D17" s="691">
        <f>'Simpl. GRP'!H24</f>
        <v>1</v>
      </c>
      <c r="E17" s="48" t="str">
        <f>'PRODUCTION LIST SIMPL GRP'!D20</f>
        <v/>
      </c>
      <c r="F17" s="48" t="str">
        <f>'PRODUCTION LIST SIMPL GRP'!E20</f>
        <v/>
      </c>
      <c r="G17" s="48" t="str">
        <f>'PRODUCTION LIST SIMPL GRP'!F20</f>
        <v/>
      </c>
      <c r="H17" s="48" t="str">
        <f>'PRODUCTION LIST SIMPL GRP'!G20</f>
        <v/>
      </c>
      <c r="I17" s="48" t="str">
        <f>'PRODUCTION LIST SIMPL GRP'!H20</f>
        <v/>
      </c>
      <c r="J17" s="48" t="str">
        <f>'PRODUCTION LIST SIMPL GRP'!I20</f>
        <v/>
      </c>
      <c r="K17" s="48" t="str">
        <f>'PRODUCTION LIST SIMPL GRP'!J20</f>
        <v/>
      </c>
      <c r="L17" s="48" t="str">
        <f>'PRODUCTION LIST SIMPL GRP'!K20</f>
        <v/>
      </c>
      <c r="M17" s="48" t="str">
        <f>'PRODUCTION LIST SIMPL GRP'!L20</f>
        <v/>
      </c>
      <c r="N17" s="48" t="str">
        <f>'PRODUCTION LIST SIMPL GRP'!M20</f>
        <v/>
      </c>
      <c r="O17" s="48" t="str">
        <f>'PRODUCTION LIST SIMPL GRP'!N20</f>
        <v/>
      </c>
      <c r="P17" s="48" t="str">
        <f>'PRODUCTION LIST SIMPL GRP'!O20</f>
        <v/>
      </c>
      <c r="Q17" s="48" t="str">
        <f>'PRODUCTION LIST SIMPL GRP'!P20</f>
        <v/>
      </c>
      <c r="R17" s="48" t="str">
        <f>'PRODUCTION LIST SIMPL GRP'!Q20</f>
        <v/>
      </c>
      <c r="S17" s="48">
        <f>'PRODUCTION LIST SIMPL GRP'!R20</f>
        <v>0</v>
      </c>
    </row>
    <row r="18" spans="1:19" ht="23.25" customHeight="1" x14ac:dyDescent="0.2">
      <c r="A18" s="35"/>
      <c r="B18" s="37"/>
      <c r="C18" s="36" t="str">
        <f>'PRODUCTION LIST SIMPL GRP'!A21</f>
        <v>SMPL-79-DT-GRP</v>
      </c>
      <c r="D18" s="691">
        <f>'Simpl. GRP'!H25</f>
        <v>1</v>
      </c>
      <c r="E18" s="48" t="str">
        <f>'PRODUCTION LIST SIMPL GRP'!D21</f>
        <v/>
      </c>
      <c r="F18" s="48" t="str">
        <f>'PRODUCTION LIST SIMPL GRP'!E21</f>
        <v/>
      </c>
      <c r="G18" s="48" t="str">
        <f>'PRODUCTION LIST SIMPL GRP'!F21</f>
        <v/>
      </c>
      <c r="H18" s="48" t="str">
        <f>'PRODUCTION LIST SIMPL GRP'!G21</f>
        <v/>
      </c>
      <c r="I18" s="48" t="str">
        <f>'PRODUCTION LIST SIMPL GRP'!H21</f>
        <v/>
      </c>
      <c r="J18" s="48" t="str">
        <f>'PRODUCTION LIST SIMPL GRP'!I21</f>
        <v/>
      </c>
      <c r="K18" s="48" t="str">
        <f>'PRODUCTION LIST SIMPL GRP'!J21</f>
        <v/>
      </c>
      <c r="L18" s="48" t="str">
        <f>'PRODUCTION LIST SIMPL GRP'!K21</f>
        <v/>
      </c>
      <c r="M18" s="48" t="str">
        <f>'PRODUCTION LIST SIMPL GRP'!L21</f>
        <v/>
      </c>
      <c r="N18" s="48" t="str">
        <f>'PRODUCTION LIST SIMPL GRP'!M21</f>
        <v/>
      </c>
      <c r="O18" s="48" t="str">
        <f>'PRODUCTION LIST SIMPL GRP'!N21</f>
        <v/>
      </c>
      <c r="P18" s="48" t="str">
        <f>'PRODUCTION LIST SIMPL GRP'!O21</f>
        <v/>
      </c>
      <c r="Q18" s="48" t="str">
        <f>'PRODUCTION LIST SIMPL GRP'!P21</f>
        <v/>
      </c>
      <c r="R18" s="48" t="str">
        <f>'PRODUCTION LIST SIMPL GRP'!Q21</f>
        <v/>
      </c>
      <c r="S18" s="48">
        <f>'PRODUCTION LIST SIMPL GRP'!R21</f>
        <v>0</v>
      </c>
    </row>
    <row r="19" spans="1:19" ht="23.25" customHeight="1" x14ac:dyDescent="0.2">
      <c r="A19" s="35">
        <f>B19*'Simpl. all tex-DT PLYWOOD'!I25</f>
        <v>1</v>
      </c>
      <c r="B19" s="37">
        <f t="shared" si="0"/>
        <v>1</v>
      </c>
      <c r="C19" s="36" t="str">
        <f>'PRODUCTION LIST SIMPL GRP'!A22</f>
        <v>SMPL-81-DT-GRP</v>
      </c>
      <c r="D19" s="691">
        <f>'Simpl. GRP'!H26</f>
        <v>1</v>
      </c>
      <c r="E19" s="48" t="str">
        <f>'PRODUCTION LIST SIMPL GRP'!D22</f>
        <v/>
      </c>
      <c r="F19" s="48" t="str">
        <f>'PRODUCTION LIST SIMPL GRP'!E22</f>
        <v/>
      </c>
      <c r="G19" s="48" t="str">
        <f>'PRODUCTION LIST SIMPL GRP'!F22</f>
        <v/>
      </c>
      <c r="H19" s="48" t="str">
        <f>'PRODUCTION LIST SIMPL GRP'!G22</f>
        <v/>
      </c>
      <c r="I19" s="48" t="str">
        <f>'PRODUCTION LIST SIMPL GRP'!H22</f>
        <v/>
      </c>
      <c r="J19" s="48" t="str">
        <f>'PRODUCTION LIST SIMPL GRP'!I22</f>
        <v/>
      </c>
      <c r="K19" s="48" t="str">
        <f>'PRODUCTION LIST SIMPL GRP'!J22</f>
        <v/>
      </c>
      <c r="L19" s="48" t="str">
        <f>'PRODUCTION LIST SIMPL GRP'!K22</f>
        <v/>
      </c>
      <c r="M19" s="48" t="str">
        <f>'PRODUCTION LIST SIMPL GRP'!L22</f>
        <v/>
      </c>
      <c r="N19" s="48" t="str">
        <f>'PRODUCTION LIST SIMPL GRP'!M22</f>
        <v/>
      </c>
      <c r="O19" s="48" t="str">
        <f>'PRODUCTION LIST SIMPL GRP'!N22</f>
        <v/>
      </c>
      <c r="P19" s="48" t="str">
        <f>'PRODUCTION LIST SIMPL GRP'!O22</f>
        <v/>
      </c>
      <c r="Q19" s="48" t="str">
        <f>'PRODUCTION LIST SIMPL GRP'!P22</f>
        <v/>
      </c>
      <c r="R19" s="48" t="str">
        <f>'PRODUCTION LIST SIMPL GRP'!Q22</f>
        <v/>
      </c>
      <c r="S19" s="48">
        <f>'PRODUCTION LIST SIMPL GRP'!R22</f>
        <v>0</v>
      </c>
    </row>
    <row r="20" spans="1:19" ht="23.25" customHeight="1" x14ac:dyDescent="0.2">
      <c r="A20" s="35"/>
      <c r="B20" s="37"/>
      <c r="C20" s="36" t="str">
        <f>'PRODUCTION LIST SIMPL GRP'!A23</f>
        <v>SMPL-82-DT-GRP</v>
      </c>
      <c r="D20" s="691">
        <f>'Simpl. GRP'!H27</f>
        <v>1</v>
      </c>
      <c r="E20" s="48" t="str">
        <f>'PRODUCTION LIST SIMPL GRP'!D23</f>
        <v/>
      </c>
      <c r="F20" s="48" t="str">
        <f>'PRODUCTION LIST SIMPL GRP'!E23</f>
        <v/>
      </c>
      <c r="G20" s="48" t="str">
        <f>'PRODUCTION LIST SIMPL GRP'!F23</f>
        <v/>
      </c>
      <c r="H20" s="48" t="str">
        <f>'PRODUCTION LIST SIMPL GRP'!G23</f>
        <v/>
      </c>
      <c r="I20" s="48" t="str">
        <f>'PRODUCTION LIST SIMPL GRP'!H23</f>
        <v/>
      </c>
      <c r="J20" s="48" t="str">
        <f>'PRODUCTION LIST SIMPL GRP'!I23</f>
        <v/>
      </c>
      <c r="K20" s="48" t="str">
        <f>'PRODUCTION LIST SIMPL GRP'!J23</f>
        <v/>
      </c>
      <c r="L20" s="48" t="str">
        <f>'PRODUCTION LIST SIMPL GRP'!K23</f>
        <v/>
      </c>
      <c r="M20" s="48" t="str">
        <f>'PRODUCTION LIST SIMPL GRP'!L23</f>
        <v/>
      </c>
      <c r="N20" s="48" t="str">
        <f>'PRODUCTION LIST SIMPL GRP'!M23</f>
        <v/>
      </c>
      <c r="O20" s="48" t="str">
        <f>'PRODUCTION LIST SIMPL GRP'!N23</f>
        <v/>
      </c>
      <c r="P20" s="48" t="str">
        <f>'PRODUCTION LIST SIMPL GRP'!O23</f>
        <v/>
      </c>
      <c r="Q20" s="48" t="str">
        <f>'PRODUCTION LIST SIMPL GRP'!P23</f>
        <v/>
      </c>
      <c r="R20" s="48" t="str">
        <f>'PRODUCTION LIST SIMPL GRP'!Q23</f>
        <v/>
      </c>
      <c r="S20" s="48">
        <f>'PRODUCTION LIST SIMPL GRP'!R23</f>
        <v>0</v>
      </c>
    </row>
    <row r="21" spans="1:19" ht="23.25" customHeight="1" x14ac:dyDescent="0.2">
      <c r="A21" s="35"/>
      <c r="B21" s="37"/>
      <c r="C21" s="36" t="str">
        <f>'PRODUCTION LIST SIMPL GRP'!A24</f>
        <v>SMPL-83-DT-GRP</v>
      </c>
      <c r="D21" s="691">
        <f>'Simpl. GRP'!H28</f>
        <v>1</v>
      </c>
      <c r="E21" s="48" t="str">
        <f>'PRODUCTION LIST SIMPL GRP'!D24</f>
        <v/>
      </c>
      <c r="F21" s="48" t="str">
        <f>'PRODUCTION LIST SIMPL GRP'!E24</f>
        <v/>
      </c>
      <c r="G21" s="48" t="str">
        <f>'PRODUCTION LIST SIMPL GRP'!F24</f>
        <v/>
      </c>
      <c r="H21" s="48" t="str">
        <f>'PRODUCTION LIST SIMPL GRP'!G24</f>
        <v/>
      </c>
      <c r="I21" s="48" t="str">
        <f>'PRODUCTION LIST SIMPL GRP'!H24</f>
        <v/>
      </c>
      <c r="J21" s="48" t="str">
        <f>'PRODUCTION LIST SIMPL GRP'!I24</f>
        <v/>
      </c>
      <c r="K21" s="48" t="str">
        <f>'PRODUCTION LIST SIMPL GRP'!J24</f>
        <v/>
      </c>
      <c r="L21" s="48" t="str">
        <f>'PRODUCTION LIST SIMPL GRP'!K24</f>
        <v/>
      </c>
      <c r="M21" s="48" t="str">
        <f>'PRODUCTION LIST SIMPL GRP'!L24</f>
        <v/>
      </c>
      <c r="N21" s="48" t="str">
        <f>'PRODUCTION LIST SIMPL GRP'!M24</f>
        <v/>
      </c>
      <c r="O21" s="48" t="str">
        <f>'PRODUCTION LIST SIMPL GRP'!N24</f>
        <v/>
      </c>
      <c r="P21" s="48" t="str">
        <f>'PRODUCTION LIST SIMPL GRP'!O24</f>
        <v/>
      </c>
      <c r="Q21" s="48" t="str">
        <f>'PRODUCTION LIST SIMPL GRP'!P24</f>
        <v/>
      </c>
      <c r="R21" s="48" t="str">
        <f>'PRODUCTION LIST SIMPL GRP'!Q24</f>
        <v/>
      </c>
      <c r="S21" s="48">
        <f>'PRODUCTION LIST SIMPL GRP'!R24</f>
        <v>0</v>
      </c>
    </row>
    <row r="22" spans="1:19" ht="23.25" customHeight="1" x14ac:dyDescent="0.2">
      <c r="A22" s="35"/>
      <c r="B22" s="37"/>
      <c r="C22" s="36" t="str">
        <f>'PRODUCTION LIST SIMPL GRP'!A25</f>
        <v>SMPL-84-DT-GRP</v>
      </c>
      <c r="D22" s="691">
        <f>'Simpl. GRP'!H29</f>
        <v>1</v>
      </c>
      <c r="E22" s="48" t="str">
        <f>'PRODUCTION LIST SIMPL GRP'!D25</f>
        <v/>
      </c>
      <c r="F22" s="48" t="str">
        <f>'PRODUCTION LIST SIMPL GRP'!E25</f>
        <v/>
      </c>
      <c r="G22" s="48" t="str">
        <f>'PRODUCTION LIST SIMPL GRP'!F25</f>
        <v/>
      </c>
      <c r="H22" s="48" t="str">
        <f>'PRODUCTION LIST SIMPL GRP'!G25</f>
        <v/>
      </c>
      <c r="I22" s="48" t="str">
        <f>'PRODUCTION LIST SIMPL GRP'!H25</f>
        <v/>
      </c>
      <c r="J22" s="48" t="str">
        <f>'PRODUCTION LIST SIMPL GRP'!I25</f>
        <v/>
      </c>
      <c r="K22" s="48" t="str">
        <f>'PRODUCTION LIST SIMPL GRP'!J25</f>
        <v/>
      </c>
      <c r="L22" s="48" t="str">
        <f>'PRODUCTION LIST SIMPL GRP'!K25</f>
        <v/>
      </c>
      <c r="M22" s="48" t="str">
        <f>'PRODUCTION LIST SIMPL GRP'!L25</f>
        <v/>
      </c>
      <c r="N22" s="48" t="str">
        <f>'PRODUCTION LIST SIMPL GRP'!M25</f>
        <v/>
      </c>
      <c r="O22" s="48" t="str">
        <f>'PRODUCTION LIST SIMPL GRP'!N25</f>
        <v/>
      </c>
      <c r="P22" s="48" t="str">
        <f>'PRODUCTION LIST SIMPL GRP'!O25</f>
        <v/>
      </c>
      <c r="Q22" s="48" t="str">
        <f>'PRODUCTION LIST SIMPL GRP'!P25</f>
        <v/>
      </c>
      <c r="R22" s="48" t="str">
        <f>'PRODUCTION LIST SIMPL GRP'!Q25</f>
        <v/>
      </c>
      <c r="S22" s="48">
        <f>'PRODUCTION LIST SIMPL GRP'!R25</f>
        <v>0</v>
      </c>
    </row>
    <row r="23" spans="1:19" ht="23.25" customHeight="1" x14ac:dyDescent="0.2">
      <c r="A23" s="35">
        <f>B23*'Simpl. all tex-DT PLYWOOD'!I29</f>
        <v>0</v>
      </c>
      <c r="B23" s="37">
        <f t="shared" si="0"/>
        <v>1</v>
      </c>
      <c r="C23" s="36" t="str">
        <f>'PRODUCTION LIST SIMPL GRP'!A26</f>
        <v>SMPL-85-DT-GRP</v>
      </c>
      <c r="D23" s="691">
        <f>'Simpl. GRP'!H30</f>
        <v>1</v>
      </c>
      <c r="E23" s="48" t="str">
        <f>'PRODUCTION LIST SIMPL GRP'!D26</f>
        <v/>
      </c>
      <c r="F23" s="48" t="str">
        <f>'PRODUCTION LIST SIMPL GRP'!E26</f>
        <v/>
      </c>
      <c r="G23" s="48" t="str">
        <f>'PRODUCTION LIST SIMPL GRP'!F26</f>
        <v/>
      </c>
      <c r="H23" s="48" t="str">
        <f>'PRODUCTION LIST SIMPL GRP'!G26</f>
        <v/>
      </c>
      <c r="I23" s="48" t="str">
        <f>'PRODUCTION LIST SIMPL GRP'!H26</f>
        <v/>
      </c>
      <c r="J23" s="48" t="str">
        <f>'PRODUCTION LIST SIMPL GRP'!I26</f>
        <v/>
      </c>
      <c r="K23" s="48" t="str">
        <f>'PRODUCTION LIST SIMPL GRP'!J26</f>
        <v/>
      </c>
      <c r="L23" s="48" t="str">
        <f>'PRODUCTION LIST SIMPL GRP'!K26</f>
        <v/>
      </c>
      <c r="M23" s="48" t="str">
        <f>'PRODUCTION LIST SIMPL GRP'!L26</f>
        <v/>
      </c>
      <c r="N23" s="48" t="str">
        <f>'PRODUCTION LIST SIMPL GRP'!M26</f>
        <v/>
      </c>
      <c r="O23" s="48" t="str">
        <f>'PRODUCTION LIST SIMPL GRP'!N26</f>
        <v/>
      </c>
      <c r="P23" s="48" t="str">
        <f>'PRODUCTION LIST SIMPL GRP'!O26</f>
        <v/>
      </c>
      <c r="Q23" s="48" t="str">
        <f>'PRODUCTION LIST SIMPL GRP'!P26</f>
        <v/>
      </c>
      <c r="R23" s="48" t="str">
        <f>'PRODUCTION LIST SIMPL GRP'!Q26</f>
        <v/>
      </c>
      <c r="S23" s="48">
        <f>'PRODUCTION LIST SIMPL GRP'!R26</f>
        <v>0</v>
      </c>
    </row>
    <row r="24" spans="1:19" ht="23.25" customHeight="1" x14ac:dyDescent="0.2">
      <c r="A24" s="35">
        <f>B24*'Simpl. all tex-DT PLYWOOD'!I31</f>
        <v>5</v>
      </c>
      <c r="B24" s="37">
        <f t="shared" si="0"/>
        <v>1</v>
      </c>
      <c r="C24" s="36" t="str">
        <f>'PRODUCTION LIST SIMPL GRP'!A27</f>
        <v>SMPL-86-DT-GRP</v>
      </c>
      <c r="D24" s="691">
        <f>'Simpl. GRP'!H31</f>
        <v>1</v>
      </c>
      <c r="E24" s="48" t="str">
        <f>'PRODUCTION LIST SIMPL GRP'!D27</f>
        <v/>
      </c>
      <c r="F24" s="48" t="str">
        <f>'PRODUCTION LIST SIMPL GRP'!E27</f>
        <v/>
      </c>
      <c r="G24" s="48" t="str">
        <f>'PRODUCTION LIST SIMPL GRP'!F27</f>
        <v/>
      </c>
      <c r="H24" s="48" t="str">
        <f>'PRODUCTION LIST SIMPL GRP'!G27</f>
        <v/>
      </c>
      <c r="I24" s="48" t="str">
        <f>'PRODUCTION LIST SIMPL GRP'!H27</f>
        <v/>
      </c>
      <c r="J24" s="48" t="str">
        <f>'PRODUCTION LIST SIMPL GRP'!I27</f>
        <v/>
      </c>
      <c r="K24" s="48" t="str">
        <f>'PRODUCTION LIST SIMPL GRP'!J27</f>
        <v/>
      </c>
      <c r="L24" s="48" t="str">
        <f>'PRODUCTION LIST SIMPL GRP'!K27</f>
        <v/>
      </c>
      <c r="M24" s="48" t="str">
        <f>'PRODUCTION LIST SIMPL GRP'!L27</f>
        <v/>
      </c>
      <c r="N24" s="48" t="str">
        <f>'PRODUCTION LIST SIMPL GRP'!M27</f>
        <v/>
      </c>
      <c r="O24" s="48" t="str">
        <f>'PRODUCTION LIST SIMPL GRP'!N27</f>
        <v/>
      </c>
      <c r="P24" s="48" t="str">
        <f>'PRODUCTION LIST SIMPL GRP'!O27</f>
        <v/>
      </c>
      <c r="Q24" s="48" t="str">
        <f>'PRODUCTION LIST SIMPL GRP'!P27</f>
        <v/>
      </c>
      <c r="R24" s="48" t="str">
        <f>'PRODUCTION LIST SIMPL GRP'!Q27</f>
        <v/>
      </c>
      <c r="S24" s="48">
        <f>'PRODUCTION LIST SIMPL GRP'!R27</f>
        <v>0</v>
      </c>
    </row>
    <row r="25" spans="1:19" ht="23.25" customHeight="1" x14ac:dyDescent="0.2">
      <c r="A25" s="35">
        <f>B25*'Simpl. all tex-DT PLYWOOD'!I33</f>
        <v>4</v>
      </c>
      <c r="B25" s="37">
        <f t="shared" si="0"/>
        <v>1</v>
      </c>
      <c r="C25" s="36" t="str">
        <f>'PRODUCTION LIST SIMPL GRP'!A28</f>
        <v>SMPL-87-DT-GRP</v>
      </c>
      <c r="D25" s="691">
        <f>'Simpl. GRP'!H32</f>
        <v>1</v>
      </c>
      <c r="E25" s="48" t="str">
        <f>'PRODUCTION LIST SIMPL GRP'!D28</f>
        <v/>
      </c>
      <c r="F25" s="48" t="str">
        <f>'PRODUCTION LIST SIMPL GRP'!E28</f>
        <v/>
      </c>
      <c r="G25" s="48" t="str">
        <f>'PRODUCTION LIST SIMPL GRP'!F28</f>
        <v/>
      </c>
      <c r="H25" s="48" t="str">
        <f>'PRODUCTION LIST SIMPL GRP'!G28</f>
        <v/>
      </c>
      <c r="I25" s="48" t="str">
        <f>'PRODUCTION LIST SIMPL GRP'!H28</f>
        <v/>
      </c>
      <c r="J25" s="48" t="str">
        <f>'PRODUCTION LIST SIMPL GRP'!I28</f>
        <v/>
      </c>
      <c r="K25" s="48" t="str">
        <f>'PRODUCTION LIST SIMPL GRP'!J28</f>
        <v/>
      </c>
      <c r="L25" s="48" t="str">
        <f>'PRODUCTION LIST SIMPL GRP'!K28</f>
        <v/>
      </c>
      <c r="M25" s="48" t="str">
        <f>'PRODUCTION LIST SIMPL GRP'!L28</f>
        <v/>
      </c>
      <c r="N25" s="48" t="str">
        <f>'PRODUCTION LIST SIMPL GRP'!M28</f>
        <v/>
      </c>
      <c r="O25" s="48" t="str">
        <f>'PRODUCTION LIST SIMPL GRP'!N28</f>
        <v/>
      </c>
      <c r="P25" s="48" t="str">
        <f>'PRODUCTION LIST SIMPL GRP'!O28</f>
        <v/>
      </c>
      <c r="Q25" s="48" t="str">
        <f>'PRODUCTION LIST SIMPL GRP'!P28</f>
        <v/>
      </c>
      <c r="R25" s="48" t="str">
        <f>'PRODUCTION LIST SIMPL GRP'!Q28</f>
        <v/>
      </c>
      <c r="S25" s="48">
        <f>'PRODUCTION LIST SIMPL GRP'!R28</f>
        <v>0</v>
      </c>
    </row>
    <row r="26" spans="1:19" ht="23.25" customHeight="1" x14ac:dyDescent="0.2">
      <c r="A26" s="35">
        <f>B26*'Simpl. all tex-DT PLYWOOD'!I35</f>
        <v>3</v>
      </c>
      <c r="B26" s="37">
        <f t="shared" si="0"/>
        <v>1</v>
      </c>
      <c r="C26" s="36" t="str">
        <f>'PRODUCTION LIST SIMPL GRP'!A29</f>
        <v>SMPL-91-DT-GRP</v>
      </c>
      <c r="D26" s="691">
        <f>'Simpl. GRP'!H33</f>
        <v>1</v>
      </c>
      <c r="E26" s="48" t="str">
        <f>'PRODUCTION LIST SIMPL GRP'!D29</f>
        <v/>
      </c>
      <c r="F26" s="48" t="str">
        <f>'PRODUCTION LIST SIMPL GRP'!E29</f>
        <v/>
      </c>
      <c r="G26" s="48" t="str">
        <f>'PRODUCTION LIST SIMPL GRP'!F29</f>
        <v/>
      </c>
      <c r="H26" s="48" t="str">
        <f>'PRODUCTION LIST SIMPL GRP'!G29</f>
        <v/>
      </c>
      <c r="I26" s="48" t="str">
        <f>'PRODUCTION LIST SIMPL GRP'!H29</f>
        <v/>
      </c>
      <c r="J26" s="48" t="str">
        <f>'PRODUCTION LIST SIMPL GRP'!I29</f>
        <v/>
      </c>
      <c r="K26" s="48" t="str">
        <f>'PRODUCTION LIST SIMPL GRP'!J29</f>
        <v/>
      </c>
      <c r="L26" s="48" t="str">
        <f>'PRODUCTION LIST SIMPL GRP'!K29</f>
        <v/>
      </c>
      <c r="M26" s="48" t="str">
        <f>'PRODUCTION LIST SIMPL GRP'!L29</f>
        <v/>
      </c>
      <c r="N26" s="48" t="str">
        <f>'PRODUCTION LIST SIMPL GRP'!M29</f>
        <v/>
      </c>
      <c r="O26" s="48" t="str">
        <f>'PRODUCTION LIST SIMPL GRP'!N29</f>
        <v/>
      </c>
      <c r="P26" s="48" t="str">
        <f>'PRODUCTION LIST SIMPL GRP'!O29</f>
        <v/>
      </c>
      <c r="Q26" s="48" t="str">
        <f>'PRODUCTION LIST SIMPL GRP'!P29</f>
        <v/>
      </c>
      <c r="R26" s="48" t="str">
        <f>'PRODUCTION LIST SIMPL GRP'!Q29</f>
        <v/>
      </c>
      <c r="S26" s="48">
        <f>'PRODUCTION LIST SIMPL GRP'!R29</f>
        <v>0</v>
      </c>
    </row>
    <row r="27" spans="1:19" ht="23.25" customHeight="1" x14ac:dyDescent="0.2">
      <c r="A27" s="35">
        <f>B27*'Simpl. all tex-DT PLYWOOD'!I37</f>
        <v>2</v>
      </c>
      <c r="B27" s="37">
        <f t="shared" si="0"/>
        <v>1</v>
      </c>
      <c r="C27" s="36" t="str">
        <f>'PRODUCTION LIST SIMPL GRP'!A30</f>
        <v>SMPL-94-DT-GRP</v>
      </c>
      <c r="D27" s="691">
        <f>'Simpl. GRP'!H34</f>
        <v>1</v>
      </c>
      <c r="E27" s="48" t="str">
        <f>'PRODUCTION LIST SIMPL GRP'!D30</f>
        <v/>
      </c>
      <c r="F27" s="48" t="str">
        <f>'PRODUCTION LIST SIMPL GRP'!E30</f>
        <v/>
      </c>
      <c r="G27" s="48" t="str">
        <f>'PRODUCTION LIST SIMPL GRP'!F30</f>
        <v/>
      </c>
      <c r="H27" s="48" t="str">
        <f>'PRODUCTION LIST SIMPL GRP'!G30</f>
        <v/>
      </c>
      <c r="I27" s="48" t="str">
        <f>'PRODUCTION LIST SIMPL GRP'!H30</f>
        <v/>
      </c>
      <c r="J27" s="48" t="str">
        <f>'PRODUCTION LIST SIMPL GRP'!I30</f>
        <v/>
      </c>
      <c r="K27" s="48" t="str">
        <f>'PRODUCTION LIST SIMPL GRP'!J30</f>
        <v/>
      </c>
      <c r="L27" s="48" t="str">
        <f>'PRODUCTION LIST SIMPL GRP'!K30</f>
        <v/>
      </c>
      <c r="M27" s="48" t="str">
        <f>'PRODUCTION LIST SIMPL GRP'!L30</f>
        <v/>
      </c>
      <c r="N27" s="48" t="str">
        <f>'PRODUCTION LIST SIMPL GRP'!M30</f>
        <v/>
      </c>
      <c r="O27" s="48" t="str">
        <f>'PRODUCTION LIST SIMPL GRP'!N30</f>
        <v/>
      </c>
      <c r="P27" s="48" t="str">
        <f>'PRODUCTION LIST SIMPL GRP'!O30</f>
        <v/>
      </c>
      <c r="Q27" s="48" t="str">
        <f>'PRODUCTION LIST SIMPL GRP'!P30</f>
        <v/>
      </c>
      <c r="R27" s="48" t="str">
        <f>'PRODUCTION LIST SIMPL GRP'!Q30</f>
        <v/>
      </c>
      <c r="S27" s="48">
        <f>'PRODUCTION LIST SIMPL GRP'!R30</f>
        <v>0</v>
      </c>
    </row>
    <row r="28" spans="1:19" ht="23.25" customHeight="1" x14ac:dyDescent="0.2">
      <c r="A28" s="34"/>
      <c r="B28" s="34"/>
      <c r="C28" s="34"/>
      <c r="D28" s="34"/>
      <c r="E28" s="3"/>
      <c r="F28" s="3"/>
      <c r="G28" s="34"/>
      <c r="H28" s="34"/>
      <c r="I28" s="34"/>
      <c r="J28" s="40"/>
      <c r="K28" s="40"/>
      <c r="L28" s="40"/>
      <c r="M28" s="40"/>
      <c r="N28" s="3"/>
      <c r="O28" s="34"/>
      <c r="P28" s="41"/>
      <c r="Q28" s="41"/>
      <c r="R28" s="41"/>
      <c r="S28" s="34"/>
    </row>
    <row r="29" spans="1:19" ht="23.25" customHeight="1" x14ac:dyDescent="0.2">
      <c r="A29" s="34"/>
      <c r="B29" s="34"/>
      <c r="C29" s="34"/>
      <c r="D29" s="34"/>
      <c r="E29" s="680" t="s">
        <v>1272</v>
      </c>
      <c r="F29" s="681"/>
      <c r="G29" s="682"/>
      <c r="H29" s="34"/>
      <c r="I29" s="34"/>
      <c r="J29" s="42" t="s">
        <v>31</v>
      </c>
      <c r="K29" s="325"/>
      <c r="L29" s="45"/>
      <c r="M29" s="45"/>
      <c r="N29" s="45"/>
      <c r="O29" s="44"/>
      <c r="P29" s="44"/>
      <c r="Q29" s="44"/>
      <c r="R29" s="44"/>
      <c r="S29" s="44"/>
    </row>
    <row r="30" spans="1:19" ht="23.25" customHeight="1" x14ac:dyDescent="0.2">
      <c r="A30" s="34"/>
      <c r="B30" s="34"/>
      <c r="C30" s="34"/>
      <c r="D30" s="34"/>
      <c r="E30" s="42" t="s">
        <v>1273</v>
      </c>
      <c r="F30" s="43"/>
      <c r="G30" s="44"/>
      <c r="H30" s="34"/>
      <c r="I30" s="34"/>
      <c r="J30" s="42" t="s">
        <v>33</v>
      </c>
      <c r="K30" s="325"/>
      <c r="L30" s="46"/>
      <c r="M30" s="46"/>
      <c r="N30" s="46"/>
      <c r="O30" s="44"/>
      <c r="P30" s="44"/>
      <c r="Q30" s="44"/>
      <c r="R30" s="44"/>
      <c r="S30" s="44"/>
    </row>
    <row r="31" spans="1:19" ht="23.25" customHeight="1" x14ac:dyDescent="0.2">
      <c r="A31" s="34"/>
      <c r="B31" s="34"/>
      <c r="C31" s="34"/>
      <c r="D31" s="34"/>
      <c r="E31" s="42" t="s">
        <v>32</v>
      </c>
      <c r="F31" s="43"/>
      <c r="G31" s="44"/>
      <c r="H31" s="34"/>
      <c r="I31" s="34"/>
      <c r="J31" s="42" t="s">
        <v>34</v>
      </c>
      <c r="K31" s="325"/>
      <c r="L31" s="46"/>
      <c r="M31" s="46"/>
      <c r="N31" s="46"/>
      <c r="O31" s="47"/>
      <c r="P31" s="44"/>
      <c r="Q31" s="44"/>
      <c r="R31" s="44"/>
      <c r="S31" s="44"/>
    </row>
  </sheetData>
  <sheetProtection selectLockedCells="1" selectUnlockedCells="1"/>
  <autoFilter ref="S2:S27" xr:uid="{75D50442-05E3-D444-B02B-55AB09FAA539}"/>
  <mergeCells count="2">
    <mergeCell ref="A1:N1"/>
    <mergeCell ref="P1:R1"/>
  </mergeCells>
  <conditionalFormatting sqref="C2:R2">
    <cfRule type="dataBar" priority="734">
      <dataBar>
        <cfvo type="min"/>
        <cfvo type="max"/>
        <color rgb="FF638EC6"/>
      </dataBar>
      <extLst>
        <ext xmlns:x14="http://schemas.microsoft.com/office/spreadsheetml/2009/9/main" uri="{B025F937-C7B1-47D3-B67F-A62EFF666E3E}">
          <x14:id>{265D2AA3-8C02-3C4B-83C6-A941CC40F58C}</x14:id>
        </ext>
      </extLst>
    </cfRule>
  </conditionalFormatting>
  <pageMargins left="0.25" right="0.25" top="0.75" bottom="0.75" header="0.3" footer="0.3"/>
  <pageSetup paperSize="9" fitToHeight="0" orientation="landscape" r:id="rId1"/>
  <headerFooter>
    <oddHeader>&amp;L&amp;14Simpl GRP - packing list</oddHeader>
    <oddFooter>Stran &amp;P od &amp;N</oddFooter>
    <firstHeader>&amp;Lsimpl volumes - packing list</firstHeader>
    <firstFooter>Stran &amp;P od &amp;N</firstFooter>
  </headerFooter>
  <extLst>
    <ext xmlns:x14="http://schemas.microsoft.com/office/spreadsheetml/2009/9/main" uri="{78C0D931-6437-407d-A8EE-F0AAD7539E65}">
      <x14:conditionalFormattings>
        <x14:conditionalFormatting xmlns:xm="http://schemas.microsoft.com/office/excel/2006/main">
          <x14:cfRule type="dataBar" id="{265D2AA3-8C02-3C4B-83C6-A941CC40F58C}">
            <x14:dataBar minLength="0" maxLength="100" gradient="0">
              <x14:cfvo type="autoMin"/>
              <x14:cfvo type="autoMax"/>
              <x14:negativeFillColor rgb="FFFF0000"/>
              <x14:axisColor rgb="FF000000"/>
            </x14:dataBar>
          </x14:cfRule>
          <xm:sqref>C2:R2</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tabColor theme="0" tint="-4.9989318521683403E-2"/>
    <pageSetUpPr fitToPage="1"/>
  </sheetPr>
  <dimension ref="A1:CT346"/>
  <sheetViews>
    <sheetView showGridLines="0" showRowColHeaders="0" zoomScale="50" zoomScaleNormal="50" zoomScalePageLayoutView="75" workbookViewId="0">
      <pane ySplit="6" topLeftCell="A8" activePane="bottomLeft" state="frozen"/>
      <selection activeCell="N9" sqref="N9"/>
      <selection pane="bottomLeft" activeCell="M9" sqref="M9"/>
    </sheetView>
  </sheetViews>
  <sheetFormatPr baseColWidth="10" defaultColWidth="11" defaultRowHeight="21" x14ac:dyDescent="0.25"/>
  <cols>
    <col min="1" max="1" width="6" customWidth="1"/>
    <col min="2" max="2" width="3.5" style="71" customWidth="1"/>
    <col min="3" max="3" width="22" customWidth="1"/>
    <col min="4" max="4" width="16.1640625" style="98" customWidth="1"/>
    <col min="5" max="5" width="7.33203125" style="124" customWidth="1"/>
    <col min="6" max="6" width="7.6640625" style="27" customWidth="1"/>
    <col min="7" max="7" width="19.6640625" style="29" customWidth="1"/>
    <col min="8" max="8" width="11" style="29" customWidth="1"/>
    <col min="9" max="9" width="7.6640625" style="27" customWidth="1"/>
    <col min="10" max="10" width="10" customWidth="1"/>
    <col min="11" max="11" width="11.83203125" customWidth="1"/>
    <col min="12" max="12" width="18" customWidth="1"/>
    <col min="13" max="26" width="12.83203125" style="4" customWidth="1"/>
    <col min="27" max="27" width="20.5" style="3" customWidth="1"/>
    <col min="28" max="28" width="10" style="3" customWidth="1"/>
    <col min="29" max="29" width="10.5" customWidth="1"/>
    <col min="30" max="30" width="11" customWidth="1"/>
    <col min="31" max="31" width="12.5" customWidth="1"/>
    <col min="32" max="32" width="12.33203125" customWidth="1"/>
    <col min="33" max="33" width="11" style="247" customWidth="1"/>
    <col min="34" max="34" width="7.5" style="249" hidden="1" customWidth="1"/>
    <col min="35" max="35" width="7.33203125" style="259" hidden="1" customWidth="1"/>
    <col min="36" max="36" width="5" style="30" hidden="1" customWidth="1"/>
    <col min="37" max="37" width="4.5" style="30" hidden="1" customWidth="1"/>
    <col min="38" max="38" width="4.83203125" style="30" hidden="1" customWidth="1"/>
    <col min="39" max="42" width="5" style="30" hidden="1" customWidth="1"/>
    <col min="43" max="43" width="4.33203125" style="30" hidden="1" customWidth="1"/>
    <col min="44" max="45" width="5.5" style="30" hidden="1" customWidth="1"/>
    <col min="46" max="49" width="5" style="30" hidden="1" customWidth="1"/>
    <col min="50" max="50" width="7.83203125" style="465" hidden="1" customWidth="1"/>
    <col min="51" max="51" width="9" style="471" hidden="1" customWidth="1"/>
    <col min="52" max="52" width="9" style="30" hidden="1" customWidth="1"/>
    <col min="53" max="53" width="7.5" style="471" hidden="1" customWidth="1"/>
    <col min="54" max="54" width="7.5" style="30" hidden="1" customWidth="1"/>
    <col min="55" max="55" width="8.33203125" style="471" hidden="1" customWidth="1"/>
    <col min="56" max="56" width="9.33203125" hidden="1" customWidth="1"/>
    <col min="57" max="57" width="3.1640625" style="481" hidden="1" customWidth="1"/>
    <col min="58" max="66" width="11" hidden="1" customWidth="1"/>
    <col min="67" max="67" width="3.83203125" style="481" hidden="1" customWidth="1"/>
    <col min="68" max="68" width="13.1640625" hidden="1" customWidth="1"/>
    <col min="69" max="69" width="15.5" hidden="1" customWidth="1"/>
    <col min="70" max="70" width="4.6640625" style="481" hidden="1" customWidth="1"/>
    <col min="71" max="89" width="11" hidden="1" customWidth="1"/>
    <col min="90" max="90" width="12.5" hidden="1" customWidth="1"/>
    <col min="91" max="91" width="11" hidden="1" customWidth="1"/>
    <col min="92" max="92" width="11.83203125" hidden="1" customWidth="1"/>
    <col min="93" max="93" width="11" hidden="1" customWidth="1"/>
    <col min="96" max="96" width="2.6640625" customWidth="1"/>
  </cols>
  <sheetData>
    <row r="1" spans="1:98" ht="38.5" customHeight="1" x14ac:dyDescent="0.3">
      <c r="B1" s="712" t="s">
        <v>582</v>
      </c>
      <c r="C1" s="712"/>
      <c r="J1" s="209"/>
      <c r="K1" s="210" t="s">
        <v>171</v>
      </c>
      <c r="L1" s="713">
        <f>SUM(AA9:AA341)</f>
        <v>0</v>
      </c>
      <c r="M1" s="713"/>
      <c r="N1" s="300" t="s">
        <v>7</v>
      </c>
      <c r="P1" s="267"/>
      <c r="Q1" s="267"/>
      <c r="R1" s="267"/>
      <c r="S1" s="267"/>
      <c r="T1"/>
      <c r="U1"/>
      <c r="V1"/>
      <c r="W1"/>
      <c r="X1"/>
      <c r="Y1"/>
      <c r="Z1"/>
      <c r="AJ1" s="28"/>
      <c r="AK1" s="28"/>
      <c r="AL1" s="28"/>
      <c r="AM1" s="28"/>
      <c r="AN1" s="28"/>
      <c r="AO1" s="28"/>
      <c r="AP1" s="28"/>
      <c r="AQ1" s="28"/>
      <c r="AR1" s="28"/>
      <c r="AS1" s="28"/>
      <c r="AT1" s="28"/>
      <c r="AU1" s="28"/>
      <c r="AV1" s="28"/>
      <c r="AW1" s="28"/>
      <c r="CP1" s="730" t="s">
        <v>1207</v>
      </c>
      <c r="CQ1" s="730"/>
      <c r="CR1" s="209"/>
      <c r="CS1" s="730" t="s">
        <v>1208</v>
      </c>
      <c r="CT1" s="731"/>
    </row>
    <row r="2" spans="1:98" ht="29.5" customHeight="1" x14ac:dyDescent="0.25">
      <c r="B2" s="712"/>
      <c r="C2" s="712"/>
      <c r="J2" s="209"/>
      <c r="K2" s="304" t="s">
        <v>12</v>
      </c>
      <c r="L2" s="526">
        <f>SUM(M9:Z341)</f>
        <v>0</v>
      </c>
      <c r="M2" s="526"/>
      <c r="N2" s="212"/>
      <c r="P2" s="267"/>
      <c r="Q2" s="267"/>
      <c r="R2" s="267"/>
      <c r="S2" s="267"/>
      <c r="T2"/>
      <c r="U2"/>
      <c r="V2"/>
      <c r="W2"/>
      <c r="X2"/>
      <c r="Y2"/>
      <c r="Z2"/>
      <c r="AA2" s="716" t="s">
        <v>1147</v>
      </c>
      <c r="AB2" s="716"/>
      <c r="AC2" s="451">
        <f>AF5</f>
        <v>0</v>
      </c>
      <c r="CN2" s="326"/>
      <c r="CP2" s="730"/>
      <c r="CQ2" s="730"/>
      <c r="CR2" s="209"/>
      <c r="CS2" s="731"/>
      <c r="CT2" s="731"/>
    </row>
    <row r="3" spans="1:98" ht="28.25" customHeight="1" x14ac:dyDescent="0.25">
      <c r="B3" s="712"/>
      <c r="C3" s="712"/>
      <c r="E3" s="125"/>
      <c r="J3" s="209"/>
      <c r="K3" s="304" t="s">
        <v>10</v>
      </c>
      <c r="L3" s="717">
        <f>SUM(AI9:AI341)</f>
        <v>0</v>
      </c>
      <c r="M3" s="717"/>
      <c r="N3" s="212" t="s">
        <v>5</v>
      </c>
      <c r="P3" s="267"/>
      <c r="Q3" s="267"/>
      <c r="R3" s="267"/>
      <c r="S3" s="267"/>
      <c r="T3"/>
      <c r="U3"/>
      <c r="V3"/>
      <c r="W3"/>
      <c r="X3"/>
      <c r="Y3"/>
      <c r="Z3" s="32"/>
      <c r="AH3" s="250"/>
      <c r="AI3" s="260"/>
      <c r="AJ3" s="31"/>
      <c r="AK3" s="31"/>
      <c r="AL3" s="31"/>
      <c r="AM3" s="31"/>
      <c r="AN3" s="31"/>
      <c r="AO3" s="31"/>
      <c r="AP3" s="31"/>
      <c r="AQ3" s="31"/>
      <c r="AR3" s="31"/>
      <c r="AS3" s="31"/>
      <c r="AT3" s="31"/>
      <c r="AU3" s="31"/>
      <c r="AV3" s="31"/>
      <c r="AW3" s="31"/>
      <c r="AX3" s="466"/>
      <c r="AY3" s="472"/>
      <c r="AZ3" s="31"/>
      <c r="BA3" s="472"/>
      <c r="BB3" s="31"/>
      <c r="BC3" s="472"/>
      <c r="CN3" s="718" t="s">
        <v>104</v>
      </c>
      <c r="CP3" s="730"/>
      <c r="CQ3" s="730"/>
      <c r="CR3" s="209"/>
      <c r="CS3" s="731"/>
      <c r="CT3" s="731"/>
    </row>
    <row r="4" spans="1:98" ht="41.5" customHeight="1" x14ac:dyDescent="0.3">
      <c r="B4" s="712"/>
      <c r="C4" s="712"/>
      <c r="L4" s="4"/>
      <c r="P4"/>
      <c r="Q4"/>
      <c r="R4"/>
      <c r="S4" s="327"/>
      <c r="T4"/>
      <c r="U4" s="32"/>
      <c r="V4"/>
      <c r="W4"/>
      <c r="X4"/>
      <c r="Y4" s="32"/>
      <c r="Z4" s="32"/>
      <c r="AA4" s="109" t="s">
        <v>185</v>
      </c>
      <c r="CN4" s="720"/>
      <c r="CP4" s="730"/>
      <c r="CQ4" s="730"/>
      <c r="CR4" s="209"/>
      <c r="CS4" s="731"/>
      <c r="CT4" s="731"/>
    </row>
    <row r="5" spans="1:98" ht="29.5" customHeight="1" x14ac:dyDescent="0.25">
      <c r="B5" s="75"/>
      <c r="D5" s="64"/>
      <c r="E5" s="126"/>
      <c r="L5" s="100" t="s">
        <v>181</v>
      </c>
      <c r="M5" s="241">
        <f>SUM(AJ9:AJ341)</f>
        <v>0</v>
      </c>
      <c r="N5" s="241">
        <f t="shared" ref="N5:Y5" si="0">SUM(AK9:AK341)</f>
        <v>0</v>
      </c>
      <c r="O5" s="241">
        <f t="shared" si="0"/>
        <v>0</v>
      </c>
      <c r="P5" s="241">
        <f t="shared" si="0"/>
        <v>0</v>
      </c>
      <c r="Q5" s="241">
        <f>SUM(AN9:AN341)</f>
        <v>0</v>
      </c>
      <c r="R5" s="241">
        <f t="shared" si="0"/>
        <v>0</v>
      </c>
      <c r="S5" s="241">
        <f t="shared" si="0"/>
        <v>0</v>
      </c>
      <c r="T5" s="241">
        <f t="shared" si="0"/>
        <v>0</v>
      </c>
      <c r="U5" s="241">
        <f t="shared" si="0"/>
        <v>0</v>
      </c>
      <c r="V5" s="241">
        <f t="shared" si="0"/>
        <v>0</v>
      </c>
      <c r="W5" s="241">
        <f t="shared" si="0"/>
        <v>0</v>
      </c>
      <c r="X5" s="241">
        <f t="shared" si="0"/>
        <v>0</v>
      </c>
      <c r="Y5" s="241">
        <f t="shared" si="0"/>
        <v>0</v>
      </c>
      <c r="Z5" s="241">
        <f>SUM(AW9:AW341)</f>
        <v>0</v>
      </c>
      <c r="AA5" s="374">
        <f>SUM(M5:Z5)</f>
        <v>0</v>
      </c>
      <c r="AB5" s="151"/>
      <c r="AC5" s="78"/>
      <c r="AE5" s="237" t="s">
        <v>102</v>
      </c>
      <c r="AF5" s="450">
        <f>SUM(AF8:AF395)</f>
        <v>0</v>
      </c>
      <c r="AG5" s="80"/>
      <c r="AH5" s="251"/>
      <c r="AI5" s="261"/>
      <c r="AJ5" s="76"/>
      <c r="AK5" s="76"/>
      <c r="AL5" s="76"/>
      <c r="AM5" s="76"/>
      <c r="AN5" s="76"/>
      <c r="AO5" s="76"/>
      <c r="AP5" s="76"/>
      <c r="AQ5" s="76"/>
      <c r="AR5" s="76"/>
      <c r="AS5" s="76"/>
      <c r="AT5" s="76"/>
      <c r="AU5" s="76"/>
      <c r="AV5" s="76"/>
      <c r="AW5" s="76"/>
      <c r="AX5" s="467"/>
      <c r="AY5" s="473"/>
      <c r="AZ5" s="76"/>
      <c r="BA5" s="473"/>
      <c r="BB5" s="76"/>
      <c r="BC5" s="473"/>
      <c r="BF5" s="4">
        <f>SUM(BF8:BF349)</f>
        <v>0</v>
      </c>
      <c r="BG5" s="4">
        <f t="shared" ref="BG5:BN5" si="1">SUM(BG8:BG349)</f>
        <v>0</v>
      </c>
      <c r="BH5" s="4">
        <f t="shared" si="1"/>
        <v>0</v>
      </c>
      <c r="BI5" s="4">
        <f t="shared" si="1"/>
        <v>0</v>
      </c>
      <c r="BJ5" s="4">
        <f t="shared" si="1"/>
        <v>0</v>
      </c>
      <c r="BK5" s="4">
        <f t="shared" si="1"/>
        <v>0</v>
      </c>
      <c r="BL5" s="4">
        <f t="shared" si="1"/>
        <v>0</v>
      </c>
      <c r="BM5" s="4">
        <f t="shared" si="1"/>
        <v>0</v>
      </c>
      <c r="BN5" s="4">
        <f t="shared" si="1"/>
        <v>0</v>
      </c>
      <c r="BO5" s="484"/>
      <c r="BP5" s="4">
        <f>SUM(BP8:BP349)</f>
        <v>0</v>
      </c>
      <c r="BQ5" s="4">
        <f>SUM(BQ8:BQ349)</f>
        <v>0</v>
      </c>
      <c r="BR5" s="484"/>
      <c r="BS5" s="4">
        <f t="shared" ref="BS5:CM5" si="2">SUM(BS8:BS349)</f>
        <v>0</v>
      </c>
      <c r="BT5" s="4">
        <f t="shared" si="2"/>
        <v>0</v>
      </c>
      <c r="BU5" s="4">
        <f t="shared" si="2"/>
        <v>0</v>
      </c>
      <c r="BV5" s="4">
        <f t="shared" si="2"/>
        <v>0</v>
      </c>
      <c r="BW5" s="4">
        <f t="shared" si="2"/>
        <v>0</v>
      </c>
      <c r="BX5" s="4">
        <f t="shared" si="2"/>
        <v>0</v>
      </c>
      <c r="BY5" s="4">
        <f t="shared" si="2"/>
        <v>0</v>
      </c>
      <c r="BZ5" s="4">
        <f t="shared" si="2"/>
        <v>0</v>
      </c>
      <c r="CA5" s="4">
        <f t="shared" si="2"/>
        <v>0</v>
      </c>
      <c r="CB5" s="4">
        <f t="shared" si="2"/>
        <v>0</v>
      </c>
      <c r="CC5" s="4">
        <f t="shared" si="2"/>
        <v>0</v>
      </c>
      <c r="CD5" s="4">
        <f t="shared" si="2"/>
        <v>0</v>
      </c>
      <c r="CE5" s="4">
        <f t="shared" si="2"/>
        <v>0</v>
      </c>
      <c r="CF5" s="4">
        <f t="shared" si="2"/>
        <v>0</v>
      </c>
      <c r="CG5" s="4">
        <f t="shared" si="2"/>
        <v>0</v>
      </c>
      <c r="CH5" s="4">
        <f t="shared" si="2"/>
        <v>0</v>
      </c>
      <c r="CI5" s="4">
        <f t="shared" si="2"/>
        <v>0</v>
      </c>
      <c r="CJ5" s="4">
        <f t="shared" si="2"/>
        <v>0</v>
      </c>
      <c r="CK5" s="4">
        <f t="shared" si="2"/>
        <v>0</v>
      </c>
      <c r="CL5" s="4">
        <f t="shared" si="2"/>
        <v>0</v>
      </c>
      <c r="CM5" s="4">
        <f t="shared" si="2"/>
        <v>0</v>
      </c>
      <c r="CP5" s="730"/>
      <c r="CQ5" s="730"/>
      <c r="CR5" s="209"/>
      <c r="CS5" s="731"/>
      <c r="CT5" s="731"/>
    </row>
    <row r="6" spans="1:98" s="4" customFormat="1" ht="70.25" customHeight="1" x14ac:dyDescent="0.2">
      <c r="B6" s="134" t="s">
        <v>8</v>
      </c>
      <c r="C6" s="131"/>
      <c r="D6" s="135" t="s">
        <v>173</v>
      </c>
      <c r="E6" s="301" t="s">
        <v>579</v>
      </c>
      <c r="F6" s="135" t="s">
        <v>174</v>
      </c>
      <c r="G6" s="149" t="s">
        <v>175</v>
      </c>
      <c r="H6" s="149" t="s">
        <v>176</v>
      </c>
      <c r="I6" s="149" t="s">
        <v>180</v>
      </c>
      <c r="J6" s="149" t="s">
        <v>177</v>
      </c>
      <c r="K6" s="149" t="s">
        <v>178</v>
      </c>
      <c r="L6" s="149" t="s">
        <v>179</v>
      </c>
      <c r="M6" s="375" t="s">
        <v>618</v>
      </c>
      <c r="N6" s="122" t="s">
        <v>28</v>
      </c>
      <c r="O6" s="268" t="s">
        <v>412</v>
      </c>
      <c r="P6" s="269" t="s">
        <v>413</v>
      </c>
      <c r="Q6" s="302" t="s">
        <v>414</v>
      </c>
      <c r="R6" s="270" t="s">
        <v>619</v>
      </c>
      <c r="S6" s="319" t="s">
        <v>584</v>
      </c>
      <c r="T6" s="271" t="s">
        <v>620</v>
      </c>
      <c r="U6" s="272" t="s">
        <v>182</v>
      </c>
      <c r="V6" s="273" t="s">
        <v>415</v>
      </c>
      <c r="W6" s="274" t="s">
        <v>416</v>
      </c>
      <c r="X6" s="275" t="s">
        <v>184</v>
      </c>
      <c r="Y6" s="276" t="s">
        <v>417</v>
      </c>
      <c r="Z6" s="376" t="s">
        <v>183</v>
      </c>
      <c r="AA6" s="239" t="s">
        <v>4</v>
      </c>
      <c r="AB6" s="239" t="s">
        <v>11</v>
      </c>
      <c r="AC6" s="240" t="s">
        <v>8</v>
      </c>
      <c r="AE6" s="238" t="s">
        <v>103</v>
      </c>
      <c r="AF6" s="238" t="s">
        <v>104</v>
      </c>
      <c r="AG6" s="295"/>
      <c r="AH6" s="252" t="s">
        <v>5</v>
      </c>
      <c r="AI6" s="262" t="s">
        <v>6</v>
      </c>
      <c r="AJ6" s="137" t="s">
        <v>1</v>
      </c>
      <c r="AK6" s="135" t="s">
        <v>2</v>
      </c>
      <c r="AL6" s="138" t="s">
        <v>9</v>
      </c>
      <c r="AM6" s="139" t="s">
        <v>24</v>
      </c>
      <c r="AN6" s="140" t="s">
        <v>3</v>
      </c>
      <c r="AO6" s="141" t="s">
        <v>13</v>
      </c>
      <c r="AP6" s="324" t="s">
        <v>585</v>
      </c>
      <c r="AQ6" s="142" t="s">
        <v>17</v>
      </c>
      <c r="AR6" s="143" t="s">
        <v>100</v>
      </c>
      <c r="AS6" s="144" t="s">
        <v>14</v>
      </c>
      <c r="AT6" s="145" t="s">
        <v>29</v>
      </c>
      <c r="AU6" s="146" t="s">
        <v>16</v>
      </c>
      <c r="AV6" s="147" t="s">
        <v>43</v>
      </c>
      <c r="AW6" s="148" t="s">
        <v>44</v>
      </c>
      <c r="AX6" s="468" t="s">
        <v>101</v>
      </c>
      <c r="AY6" s="474" t="s">
        <v>167</v>
      </c>
      <c r="AZ6" s="456">
        <f>SUM(AZ9:AZ341)</f>
        <v>0</v>
      </c>
      <c r="BA6" s="474" t="s">
        <v>168</v>
      </c>
      <c r="BB6" s="456">
        <f>SUM(BB9:BB341)</f>
        <v>0</v>
      </c>
      <c r="BC6" s="474" t="s">
        <v>169</v>
      </c>
      <c r="BD6" s="456">
        <f>SUM(BD9:BD341)</f>
        <v>0</v>
      </c>
      <c r="BE6" s="482"/>
      <c r="BF6" s="462" t="s">
        <v>568</v>
      </c>
      <c r="BG6" s="462" t="s">
        <v>172</v>
      </c>
      <c r="BH6" s="462" t="s">
        <v>108</v>
      </c>
      <c r="BI6" s="462" t="s">
        <v>109</v>
      </c>
      <c r="BJ6" s="462" t="s">
        <v>110</v>
      </c>
      <c r="BK6" s="462" t="s">
        <v>111</v>
      </c>
      <c r="BL6" s="462" t="s">
        <v>112</v>
      </c>
      <c r="BM6" s="462" t="s">
        <v>113</v>
      </c>
      <c r="BN6" s="462" t="s">
        <v>569</v>
      </c>
      <c r="BO6" s="485"/>
      <c r="BP6" s="462" t="s">
        <v>566</v>
      </c>
      <c r="BQ6" s="462" t="s">
        <v>567</v>
      </c>
      <c r="BR6" s="485"/>
      <c r="BS6" s="462" t="s">
        <v>334</v>
      </c>
      <c r="BT6" s="462" t="s">
        <v>571</v>
      </c>
      <c r="BU6" s="462" t="s">
        <v>572</v>
      </c>
      <c r="BV6" s="462" t="s">
        <v>160</v>
      </c>
      <c r="BW6" s="462" t="s">
        <v>335</v>
      </c>
      <c r="BX6" s="462" t="s">
        <v>159</v>
      </c>
      <c r="BY6" s="462" t="s">
        <v>573</v>
      </c>
      <c r="BZ6" s="462" t="s">
        <v>338</v>
      </c>
      <c r="CA6" s="462" t="s">
        <v>574</v>
      </c>
      <c r="CB6" s="462" t="s">
        <v>157</v>
      </c>
      <c r="CC6" s="462" t="s">
        <v>575</v>
      </c>
      <c r="CD6" s="462" t="s">
        <v>576</v>
      </c>
      <c r="CE6" s="463" t="s">
        <v>156</v>
      </c>
      <c r="CF6" s="463" t="s">
        <v>577</v>
      </c>
      <c r="CG6" s="463" t="s">
        <v>333</v>
      </c>
      <c r="CH6" s="463" t="s">
        <v>337</v>
      </c>
      <c r="CI6" s="463" t="s">
        <v>158</v>
      </c>
      <c r="CJ6" s="463" t="s">
        <v>339</v>
      </c>
      <c r="CK6" s="464" t="s">
        <v>336</v>
      </c>
      <c r="CL6" s="464" t="s">
        <v>340</v>
      </c>
      <c r="CM6" s="462" t="s">
        <v>569</v>
      </c>
      <c r="CP6" s="435"/>
      <c r="CQ6" s="435"/>
      <c r="CS6"/>
      <c r="CT6"/>
    </row>
    <row r="7" spans="1:98" s="81" customFormat="1" ht="32.25" hidden="1" customHeight="1" x14ac:dyDescent="0.2">
      <c r="B7" s="103"/>
      <c r="D7" s="67"/>
      <c r="E7" s="127"/>
      <c r="F7" s="67"/>
      <c r="G7" s="90"/>
      <c r="H7" s="90"/>
      <c r="I7" s="90"/>
      <c r="J7" s="90"/>
      <c r="K7" s="90"/>
      <c r="L7" s="90"/>
      <c r="M7" s="242" t="s">
        <v>188</v>
      </c>
      <c r="N7" s="242" t="s">
        <v>189</v>
      </c>
      <c r="O7" s="242" t="s">
        <v>190</v>
      </c>
      <c r="P7" s="242" t="s">
        <v>191</v>
      </c>
      <c r="Q7" s="242" t="s">
        <v>192</v>
      </c>
      <c r="R7" s="242" t="s">
        <v>193</v>
      </c>
      <c r="S7" s="242" t="s">
        <v>602</v>
      </c>
      <c r="T7" s="242" t="s">
        <v>194</v>
      </c>
      <c r="U7" s="242" t="s">
        <v>195</v>
      </c>
      <c r="V7" s="242" t="s">
        <v>196</v>
      </c>
      <c r="W7" s="242" t="s">
        <v>329</v>
      </c>
      <c r="X7" s="242" t="s">
        <v>330</v>
      </c>
      <c r="Y7" s="242" t="s">
        <v>331</v>
      </c>
      <c r="Z7" s="242" t="s">
        <v>332</v>
      </c>
      <c r="AA7" s="696"/>
      <c r="AB7" s="107"/>
      <c r="AC7" s="62"/>
      <c r="AE7" s="108"/>
      <c r="AF7" s="108"/>
      <c r="AG7" s="108"/>
      <c r="AH7" s="253"/>
      <c r="AI7" s="263"/>
      <c r="AJ7" s="104"/>
      <c r="AK7" s="67"/>
      <c r="AL7" s="90"/>
      <c r="AM7" s="90"/>
      <c r="AN7" s="90"/>
      <c r="AO7" s="90"/>
      <c r="AP7" s="90"/>
      <c r="AQ7" s="105"/>
      <c r="AR7" s="105"/>
      <c r="AS7" s="105"/>
      <c r="AT7" s="105"/>
      <c r="AU7" s="106"/>
      <c r="AV7" s="90"/>
      <c r="AW7" s="106"/>
      <c r="AX7" s="468"/>
      <c r="AY7" s="474"/>
      <c r="AZ7" s="456"/>
      <c r="BA7" s="474"/>
      <c r="BB7" s="456"/>
      <c r="BC7" s="474"/>
      <c r="BD7" s="396"/>
      <c r="BE7" s="483"/>
      <c r="BF7" s="396"/>
      <c r="BG7" s="396"/>
      <c r="BH7" s="396"/>
      <c r="BI7" s="396"/>
      <c r="BJ7" s="396"/>
      <c r="BK7" s="396"/>
      <c r="BL7" s="396"/>
      <c r="BM7" s="396"/>
      <c r="BN7" s="396"/>
      <c r="BO7" s="483"/>
      <c r="BP7" s="396"/>
      <c r="BQ7" s="396"/>
      <c r="BR7" s="483"/>
      <c r="BS7" s="396"/>
      <c r="BT7" s="396"/>
      <c r="BU7" s="396"/>
      <c r="BV7" s="396"/>
      <c r="BW7" s="396"/>
      <c r="BX7" s="396"/>
      <c r="BY7" s="396"/>
      <c r="BZ7" s="396"/>
      <c r="CA7" s="396"/>
      <c r="CB7" s="396"/>
      <c r="CC7" s="396"/>
      <c r="CD7" s="396"/>
      <c r="CE7" s="396"/>
      <c r="CF7" s="396"/>
      <c r="CG7" s="396"/>
      <c r="CH7" s="396"/>
      <c r="CI7" s="396"/>
      <c r="CJ7" s="396"/>
      <c r="CK7" s="396"/>
      <c r="CL7" s="396"/>
      <c r="CM7" s="396"/>
    </row>
    <row r="8" spans="1:98" s="81" customFormat="1" ht="40.75" customHeight="1" x14ac:dyDescent="0.2">
      <c r="A8" s="4"/>
      <c r="B8" s="75"/>
      <c r="C8" s="80"/>
      <c r="D8" s="440" t="s">
        <v>375</v>
      </c>
      <c r="E8" s="128"/>
      <c r="F8" s="68"/>
      <c r="G8" s="90"/>
      <c r="H8" s="90"/>
      <c r="I8" s="68"/>
      <c r="J8" s="80"/>
      <c r="K8" s="80"/>
      <c r="L8" s="155"/>
      <c r="M8" s="91"/>
      <c r="N8" s="80"/>
      <c r="O8" s="80"/>
      <c r="P8" s="80"/>
      <c r="Q8" s="80"/>
      <c r="R8" s="80"/>
      <c r="S8" s="80"/>
      <c r="T8" s="80"/>
      <c r="U8" s="80"/>
      <c r="V8" s="80"/>
      <c r="W8" s="80"/>
      <c r="X8" s="80"/>
      <c r="Y8" s="7"/>
      <c r="Z8" s="80"/>
      <c r="AA8" s="323"/>
      <c r="AB8" s="92"/>
      <c r="AC8" s="80"/>
      <c r="AH8" s="254"/>
      <c r="AI8" s="264"/>
      <c r="AJ8" s="65"/>
      <c r="AK8" s="65"/>
      <c r="AL8" s="65"/>
      <c r="AM8" s="65"/>
      <c r="AN8" s="65"/>
      <c r="AO8" s="65"/>
      <c r="AP8" s="152"/>
      <c r="AQ8" s="65"/>
      <c r="AR8" s="65"/>
      <c r="AS8" s="65"/>
      <c r="AT8" s="65"/>
      <c r="AU8" s="65"/>
      <c r="AV8" s="65"/>
      <c r="AW8" s="65"/>
      <c r="AX8" s="469"/>
      <c r="AY8" s="475"/>
      <c r="AZ8" s="457"/>
      <c r="BA8" s="475"/>
      <c r="BB8" s="457"/>
      <c r="BC8" s="475"/>
      <c r="BD8" s="396"/>
      <c r="BE8" s="483"/>
      <c r="BF8" s="396"/>
      <c r="BG8" s="396"/>
      <c r="BH8" s="396"/>
      <c r="BI8" s="396"/>
      <c r="BJ8" s="396"/>
      <c r="BK8" s="396"/>
      <c r="BL8" s="396"/>
      <c r="BM8" s="396"/>
      <c r="BN8" s="396"/>
      <c r="BO8" s="483"/>
      <c r="BP8" s="396"/>
      <c r="BQ8" s="396"/>
      <c r="BR8" s="483"/>
      <c r="BS8" s="396"/>
      <c r="BT8" s="396"/>
      <c r="BU8" s="396"/>
      <c r="BV8" s="396"/>
      <c r="BW8" s="396"/>
      <c r="BX8" s="396"/>
      <c r="BY8" s="396"/>
      <c r="BZ8" s="396"/>
      <c r="CA8" s="396"/>
      <c r="CB8" s="396"/>
      <c r="CC8" s="396"/>
      <c r="CD8" s="396"/>
      <c r="CE8" s="396"/>
      <c r="CF8" s="396"/>
      <c r="CG8" s="396"/>
      <c r="CH8" s="396"/>
      <c r="CI8" s="396"/>
      <c r="CJ8" s="396"/>
      <c r="CK8" s="396"/>
      <c r="CL8" s="396"/>
      <c r="CM8" s="396"/>
    </row>
    <row r="9" spans="1:98" s="4" customFormat="1" ht="90" customHeight="1" x14ac:dyDescent="0.2">
      <c r="B9" s="156"/>
      <c r="C9" s="101"/>
      <c r="D9" s="175" t="s">
        <v>204</v>
      </c>
      <c r="E9" s="176" t="s">
        <v>432</v>
      </c>
      <c r="F9" s="158" t="s">
        <v>172</v>
      </c>
      <c r="G9" s="160" t="s">
        <v>155</v>
      </c>
      <c r="H9" s="160" t="s">
        <v>339</v>
      </c>
      <c r="I9" s="158">
        <v>10</v>
      </c>
      <c r="J9" s="158">
        <v>0</v>
      </c>
      <c r="K9" s="158" t="s">
        <v>562</v>
      </c>
      <c r="L9" s="332">
        <v>378.30870000000004</v>
      </c>
      <c r="M9" s="161"/>
      <c r="N9" s="161"/>
      <c r="O9" s="161"/>
      <c r="P9" s="161"/>
      <c r="Q9" s="161"/>
      <c r="R9" s="161"/>
      <c r="S9" s="161"/>
      <c r="T9" s="161"/>
      <c r="U9" s="161"/>
      <c r="V9" s="161"/>
      <c r="W9" s="161"/>
      <c r="X9" s="161"/>
      <c r="Y9" s="161"/>
      <c r="Z9" s="161"/>
      <c r="AA9" s="162">
        <f>L9*M9+L9*N9+L9*O9+L9*P9+L9*Q9+L9*R9+L9*T9+L9*V9+L9*W9+L9*X9+L9*Y9+L9*Z9+L9*U9+L9*S9</f>
        <v>0</v>
      </c>
      <c r="AB9" s="162" t="str">
        <f t="shared" ref="AB9:AB116" si="3">IF(SUM(M9:Z9)&gt;0,"Yes","No")</f>
        <v>No</v>
      </c>
      <c r="AC9" s="163" t="str">
        <f t="shared" ref="AC9:AC28" si="4">IF(B9="New","Yes","No")</f>
        <v>No</v>
      </c>
      <c r="AE9" s="452">
        <v>10</v>
      </c>
      <c r="AF9" s="228">
        <f>AE9*SUM(M9:Z9)</f>
        <v>0</v>
      </c>
      <c r="AG9" s="69"/>
      <c r="AH9" s="255">
        <v>1.65</v>
      </c>
      <c r="AI9" s="265">
        <f>SUM(M9:Z9)*AH9</f>
        <v>0</v>
      </c>
      <c r="AJ9" s="152">
        <f t="shared" ref="AJ9:AJ28" si="5">M9*I9</f>
        <v>0</v>
      </c>
      <c r="AK9" s="152">
        <f t="shared" ref="AK9:AK28" si="6">N9*I9</f>
        <v>0</v>
      </c>
      <c r="AL9" s="152">
        <f t="shared" ref="AL9:AL28" si="7">O9*I9</f>
        <v>0</v>
      </c>
      <c r="AM9" s="152">
        <f t="shared" ref="AM9:AM28" si="8">P9*I9</f>
        <v>0</v>
      </c>
      <c r="AN9" s="152">
        <f t="shared" ref="AN9:AN28" si="9">Q9*I9</f>
        <v>0</v>
      </c>
      <c r="AO9" s="152">
        <f t="shared" ref="AO9:AO28" si="10">R9*I9</f>
        <v>0</v>
      </c>
      <c r="AP9" s="152">
        <f t="shared" ref="AP9:AP28" si="11">S9*I9</f>
        <v>0</v>
      </c>
      <c r="AQ9" s="152">
        <f t="shared" ref="AQ9:AQ28" si="12">T9*I9</f>
        <v>0</v>
      </c>
      <c r="AR9" s="152">
        <f t="shared" ref="AR9:AR28" si="13">U9*I9</f>
        <v>0</v>
      </c>
      <c r="AS9" s="152">
        <f t="shared" ref="AS9:AS28" si="14">V9*I9</f>
        <v>0</v>
      </c>
      <c r="AT9" s="152">
        <f t="shared" ref="AT9:AT28" si="15">W9*I9</f>
        <v>0</v>
      </c>
      <c r="AU9" s="152">
        <f t="shared" ref="AU9:AU28" si="16">X9*I9</f>
        <v>0</v>
      </c>
      <c r="AV9" s="152">
        <f t="shared" ref="AV9:AV28" si="17">Y9*I9</f>
        <v>0</v>
      </c>
      <c r="AW9" s="152">
        <f t="shared" ref="AW9:AW28" si="18">Z9*I9</f>
        <v>0</v>
      </c>
      <c r="AX9" s="470">
        <v>10</v>
      </c>
      <c r="AY9" s="476">
        <v>30</v>
      </c>
      <c r="AZ9" s="239">
        <f>SUM(M9:Z9)*AY9</f>
        <v>0</v>
      </c>
      <c r="BA9" s="476"/>
      <c r="BB9" s="239">
        <f>SUM(M9:Z9)*BA9</f>
        <v>0</v>
      </c>
      <c r="BC9" s="476"/>
      <c r="BD9" s="131">
        <f>SUM(M9:Z9)*BC9</f>
        <v>0</v>
      </c>
      <c r="BE9" s="483"/>
      <c r="BF9" s="131">
        <f t="shared" ref="BF9:BF72" si="19">IF(F9="XS",IF(SUM(M9:Z9)&gt;0,SUM(M9:Z9),0),0)*I9</f>
        <v>0</v>
      </c>
      <c r="BG9" s="131">
        <f t="shared" ref="BG9:BG72" si="20">IF(F9="S",IF(SUM(M9:Z9)&gt;0,SUM(M9:Z9),0),0)*I9</f>
        <v>0</v>
      </c>
      <c r="BH9" s="131">
        <f t="shared" ref="BH9:BH72" si="21">IF(F9="M",IF(SUM(M9:Z9)&gt;0,SUM(M9:Z9),0),0)*I9</f>
        <v>0</v>
      </c>
      <c r="BI9" s="131">
        <f t="shared" ref="BI9:BI72" si="22">IF(F9="L",IF(SUM(M9:Z9)&gt;0,SUM(M9:Z9),0),0)*I9</f>
        <v>0</v>
      </c>
      <c r="BJ9" s="131">
        <f t="shared" ref="BJ9:BJ72" si="23">IF(F9="XL",IF(SUM(M9:Z9)&gt;0,SUM(M9:Z9),0),0)*I9</f>
        <v>0</v>
      </c>
      <c r="BK9" s="131">
        <f t="shared" ref="BK9:BK72" si="24">IF(F9="2XL",IF(SUM(M9:Z9)&gt;0,SUM(M9:Z9),0),0)*I9</f>
        <v>0</v>
      </c>
      <c r="BL9" s="131">
        <f t="shared" ref="BL9:BL72" si="25">IF(F9="3XL",IF(SUM(M9:Z9)&gt;0,SUM(M9:Z9),0),0)*I9</f>
        <v>0</v>
      </c>
      <c r="BM9" s="131">
        <f t="shared" ref="BM9:BM72" si="26">IF(F9="4XL",IF(SUM(M9:Z9)&gt;0,SUM(M9:Z9),0),0)*I9</f>
        <v>0</v>
      </c>
      <c r="BN9" s="131">
        <f t="shared" ref="BN9:BN72" si="27">IF(F9="various",IF(SUM(M9:Z9)&gt;0,SUM(M9:Z9),0),0)*I9</f>
        <v>0</v>
      </c>
      <c r="BO9" s="483"/>
      <c r="BP9" s="396">
        <f t="shared" ref="BP9:BP72" si="28">IF(E9="All tex.",IF(SUM(M9:Z9)&gt;0,SUM(M9:Z9),0),0)*I9</f>
        <v>0</v>
      </c>
      <c r="BQ9" s="396">
        <f t="shared" ref="BQ9:BQ72" si="29">IF(E9="Dual tex.",IF(SUM(M9:Z9)&gt;0,SUM(M9:Z9),0),0)*I9</f>
        <v>0</v>
      </c>
      <c r="BR9" s="483"/>
      <c r="BS9" s="131">
        <f t="shared" ref="BS9:BS72" si="30">IF(H9="sloper",IF(SUM(M9:Z9)&gt;0,SUM(M9:Z9),0),0)*I9</f>
        <v>0</v>
      </c>
      <c r="BT9" s="131">
        <f t="shared" ref="BT9:BT72" si="31">IF(H9="footholds",IF(SUM(M9:Z9)&gt;0,SUM(M9:Z9),0),0)*I9</f>
        <v>0</v>
      </c>
      <c r="BU9" s="131">
        <f t="shared" ref="BU9:BU72" si="32">IF(H9="micros",IF(SUM(M9:Z9)&gt;0,SUM(M9:Z9),0),0)*I9</f>
        <v>0</v>
      </c>
      <c r="BV9" s="131">
        <f t="shared" ref="BV9:BV72" si="33">IF(H9="jug",IF(SUM(M9:Z9)&gt;0,SUM(M9:Z9),0),0)*I9</f>
        <v>0</v>
      </c>
      <c r="BW9" s="131">
        <f t="shared" ref="BW9:BW72" si="34">IF(H9="ledge",IF(SUM(M9:Z9)&gt;0,SUM(M9:Z9),0),0)*I9</f>
        <v>0</v>
      </c>
      <c r="BX9" s="131">
        <f t="shared" ref="BX9:BX72" si="35">IF(H9="edge",IF(SUM(M9:Z9)&gt;0,SUM(M9:Z9),0),0)*I9</f>
        <v>0</v>
      </c>
      <c r="BY9" s="131">
        <f t="shared" ref="BY9:BY72" si="36">IF(H9="crimp",IF(SUM(M9:Z9)&gt;0,SUM(M9:Z9),0),0)*I9</f>
        <v>0</v>
      </c>
      <c r="BZ9" s="131">
        <f t="shared" ref="BZ9:BZ72" si="37">IF(H9="incut",IF(SUM(M9:Z9)&gt;0,SUM(M9:Z9),0),0)*I9</f>
        <v>0</v>
      </c>
      <c r="CA9" s="131">
        <f t="shared" ref="CA9:CA72" si="38">IF(H9="dish",IF(SUM(M9:Z9)&gt;0,SUM(M9:Z9),0),0)*I9</f>
        <v>0</v>
      </c>
      <c r="CB9" s="131">
        <f t="shared" ref="CB9:CB72" si="39">IF(H9="pinch",IF(SUM(M9:Z9)&gt;0,SUM(M9:Z9),0),0)*I9</f>
        <v>0</v>
      </c>
      <c r="CC9" s="131">
        <f t="shared" ref="CC9:CC72" si="40">IF(H9="pocket",IF(SUM(M9:Z9)&gt;0,SUM(M9:Z9),0),0)*I9</f>
        <v>0</v>
      </c>
      <c r="CD9" s="131">
        <f t="shared" ref="CD9:CD72" si="41">IF(H9="insert",IF(SUM(M9:Z9)&gt;0,SUM(M9:Z9),0),0)*I9</f>
        <v>0</v>
      </c>
      <c r="CE9" s="131">
        <f t="shared" ref="CE9:CE72" si="42">IF(H9="feature",IF(SUM(M9:Z9)&gt;0,SUM(M9:Z9),0),0)*I9</f>
        <v>0</v>
      </c>
      <c r="CF9" s="131">
        <f t="shared" ref="CF9:CF72" si="43">IF(H9="scoop",IF(SUM(M9:Z9)&gt;0,SUM(M9:Z9),0),0)*I9</f>
        <v>0</v>
      </c>
      <c r="CG9" s="131">
        <f t="shared" ref="CG9:CG72" si="44">IF(H9="arete",IF(SUM(M9:Z9)&gt;0,SUM(M9:Z9),0),0)*I9</f>
        <v>0</v>
      </c>
      <c r="CH9" s="131">
        <f t="shared" ref="CH9:CH72" si="45">IF(H9="square",IF(SUM(M9:Z9)&gt;0,SUM(M9:Z9),0),0)*I9</f>
        <v>0</v>
      </c>
      <c r="CI9" s="131">
        <f t="shared" ref="CI9:CI72" si="46">IF(H9="positive",IF(SUM(M9:Z9)&gt;0,SUM(M9:Z9),0),0)*I9</f>
        <v>0</v>
      </c>
      <c r="CJ9" s="131">
        <f t="shared" ref="CJ9:CJ72" si="47">IF(H9="pyramid",IF(SUM(M9:Z9)&gt;0,SUM(M9:Z9),0),0)*I9</f>
        <v>0</v>
      </c>
      <c r="CK9" s="131">
        <f t="shared" ref="CK9:CK72" si="48">IF(H9="high profile",IF(SUM(M9:Z9)&gt;0,SUM(M9:Z9),0),0)*I9</f>
        <v>0</v>
      </c>
      <c r="CL9" s="131">
        <f t="shared" ref="CL9:CL72" si="49">IF(H9="rectangle",IF(SUM(M9:Z9)&gt;0,SUM(M9:Z9),0),0)*I9</f>
        <v>0</v>
      </c>
      <c r="CM9" s="131">
        <f t="shared" ref="CM9:CM72" si="50">IF(H9="various",IF(SUM(M9:Z9)&gt;0,SUM(M9:Z9),0),0)*I9</f>
        <v>0</v>
      </c>
    </row>
    <row r="10" spans="1:98" s="4" customFormat="1" ht="90" customHeight="1" x14ac:dyDescent="0.2">
      <c r="B10" s="164"/>
      <c r="D10" s="99" t="s">
        <v>411</v>
      </c>
      <c r="E10" s="436" t="s">
        <v>1143</v>
      </c>
      <c r="F10" s="72" t="s">
        <v>172</v>
      </c>
      <c r="G10" s="73" t="s">
        <v>155</v>
      </c>
      <c r="H10" s="73" t="s">
        <v>339</v>
      </c>
      <c r="I10" s="72">
        <v>10</v>
      </c>
      <c r="J10" s="72">
        <v>0</v>
      </c>
      <c r="K10" s="72" t="s">
        <v>562</v>
      </c>
      <c r="L10" s="334">
        <v>328.96140000000003</v>
      </c>
      <c r="M10" s="88"/>
      <c r="N10" s="87"/>
      <c r="O10" s="87"/>
      <c r="P10" s="87"/>
      <c r="Q10" s="87"/>
      <c r="R10" s="87"/>
      <c r="S10" s="87"/>
      <c r="T10" s="87"/>
      <c r="U10" s="87"/>
      <c r="V10" s="87"/>
      <c r="W10" s="87"/>
      <c r="X10" s="87"/>
      <c r="Y10" s="87"/>
      <c r="Z10" s="87"/>
      <c r="AA10" s="368">
        <f>L10*M10+L10*N10+L10*O10+L10*P10+L10*Q10+L10*R10+L10*T10+L10*V10+L10*W10+L10*X10+L10*Y10+L10*Z10+L10*U10+L10*S10</f>
        <v>0</v>
      </c>
      <c r="AB10" s="89" t="str">
        <f t="shared" ref="AB10" si="51">IF(SUM(M10:Z10)&gt;0,"Yes","No")</f>
        <v>No</v>
      </c>
      <c r="AC10" s="166" t="str">
        <f t="shared" si="4"/>
        <v>No</v>
      </c>
      <c r="AD10" s="292"/>
      <c r="AE10" s="229">
        <v>10</v>
      </c>
      <c r="AF10" s="230">
        <f t="shared" ref="AF10" si="52">AE10*SUM(M10:Z10)</f>
        <v>0</v>
      </c>
      <c r="AG10" s="69"/>
      <c r="AH10" s="255">
        <v>1.65</v>
      </c>
      <c r="AI10" s="265">
        <f t="shared" ref="AI10:AI14" si="53">SUM(M10:Z10)*AH10</f>
        <v>0</v>
      </c>
      <c r="AJ10" s="152">
        <f t="shared" si="5"/>
        <v>0</v>
      </c>
      <c r="AK10" s="152">
        <f t="shared" si="6"/>
        <v>0</v>
      </c>
      <c r="AL10" s="152">
        <f t="shared" si="7"/>
        <v>0</v>
      </c>
      <c r="AM10" s="152">
        <f t="shared" si="8"/>
        <v>0</v>
      </c>
      <c r="AN10" s="152">
        <f t="shared" si="9"/>
        <v>0</v>
      </c>
      <c r="AO10" s="152">
        <f t="shared" si="10"/>
        <v>0</v>
      </c>
      <c r="AP10" s="152">
        <f t="shared" si="11"/>
        <v>0</v>
      </c>
      <c r="AQ10" s="152">
        <f t="shared" si="12"/>
        <v>0</v>
      </c>
      <c r="AR10" s="152">
        <f t="shared" si="13"/>
        <v>0</v>
      </c>
      <c r="AS10" s="152">
        <f t="shared" si="14"/>
        <v>0</v>
      </c>
      <c r="AT10" s="152">
        <f t="shared" si="15"/>
        <v>0</v>
      </c>
      <c r="AU10" s="152">
        <f t="shared" si="16"/>
        <v>0</v>
      </c>
      <c r="AV10" s="152">
        <f t="shared" si="17"/>
        <v>0</v>
      </c>
      <c r="AW10" s="152">
        <f t="shared" si="18"/>
        <v>0</v>
      </c>
      <c r="AX10" s="470">
        <v>10</v>
      </c>
      <c r="AY10" s="476">
        <v>30</v>
      </c>
      <c r="AZ10" s="239">
        <f t="shared" ref="AZ10:AZ73" si="54">SUM(M10:Z10)*AY10</f>
        <v>0</v>
      </c>
      <c r="BA10" s="476"/>
      <c r="BB10" s="239">
        <f t="shared" ref="BB10:BB73" si="55">SUM(M10:Z10)*BA10</f>
        <v>0</v>
      </c>
      <c r="BC10" s="476"/>
      <c r="BD10" s="131">
        <f t="shared" ref="BD10:BD73" si="56">SUM(M10:Z10)*BC10</f>
        <v>0</v>
      </c>
      <c r="BE10" s="483"/>
      <c r="BF10" s="131">
        <f t="shared" si="19"/>
        <v>0</v>
      </c>
      <c r="BG10" s="131">
        <f t="shared" si="20"/>
        <v>0</v>
      </c>
      <c r="BH10" s="131">
        <f t="shared" si="21"/>
        <v>0</v>
      </c>
      <c r="BI10" s="131">
        <f t="shared" si="22"/>
        <v>0</v>
      </c>
      <c r="BJ10" s="131">
        <f t="shared" si="23"/>
        <v>0</v>
      </c>
      <c r="BK10" s="131">
        <f t="shared" si="24"/>
        <v>0</v>
      </c>
      <c r="BL10" s="131">
        <f t="shared" si="25"/>
        <v>0</v>
      </c>
      <c r="BM10" s="131">
        <f t="shared" si="26"/>
        <v>0</v>
      </c>
      <c r="BN10" s="131">
        <f t="shared" si="27"/>
        <v>0</v>
      </c>
      <c r="BO10" s="483"/>
      <c r="BP10" s="396">
        <f t="shared" si="28"/>
        <v>0</v>
      </c>
      <c r="BQ10" s="396">
        <f t="shared" si="29"/>
        <v>0</v>
      </c>
      <c r="BR10" s="483"/>
      <c r="BS10" s="131">
        <f t="shared" si="30"/>
        <v>0</v>
      </c>
      <c r="BT10" s="131">
        <f t="shared" si="31"/>
        <v>0</v>
      </c>
      <c r="BU10" s="131">
        <f t="shared" si="32"/>
        <v>0</v>
      </c>
      <c r="BV10" s="131">
        <f t="shared" si="33"/>
        <v>0</v>
      </c>
      <c r="BW10" s="131">
        <f t="shared" si="34"/>
        <v>0</v>
      </c>
      <c r="BX10" s="131">
        <f t="shared" si="35"/>
        <v>0</v>
      </c>
      <c r="BY10" s="131">
        <f t="shared" si="36"/>
        <v>0</v>
      </c>
      <c r="BZ10" s="131">
        <f t="shared" si="37"/>
        <v>0</v>
      </c>
      <c r="CA10" s="131">
        <f t="shared" si="38"/>
        <v>0</v>
      </c>
      <c r="CB10" s="131">
        <f t="shared" si="39"/>
        <v>0</v>
      </c>
      <c r="CC10" s="131">
        <f t="shared" si="40"/>
        <v>0</v>
      </c>
      <c r="CD10" s="131">
        <f t="shared" si="41"/>
        <v>0</v>
      </c>
      <c r="CE10" s="131">
        <f t="shared" si="42"/>
        <v>0</v>
      </c>
      <c r="CF10" s="131">
        <f t="shared" si="43"/>
        <v>0</v>
      </c>
      <c r="CG10" s="131">
        <f t="shared" si="44"/>
        <v>0</v>
      </c>
      <c r="CH10" s="131">
        <f t="shared" si="45"/>
        <v>0</v>
      </c>
      <c r="CI10" s="131">
        <f t="shared" si="46"/>
        <v>0</v>
      </c>
      <c r="CJ10" s="131">
        <f t="shared" si="47"/>
        <v>0</v>
      </c>
      <c r="CK10" s="131">
        <f t="shared" si="48"/>
        <v>0</v>
      </c>
      <c r="CL10" s="131">
        <f t="shared" si="49"/>
        <v>0</v>
      </c>
      <c r="CM10" s="131">
        <f t="shared" si="50"/>
        <v>0</v>
      </c>
    </row>
    <row r="11" spans="1:98" s="81" customFormat="1" ht="90" customHeight="1" x14ac:dyDescent="0.2">
      <c r="A11" s="4"/>
      <c r="B11" s="164"/>
      <c r="C11" s="4"/>
      <c r="D11" s="64" t="s">
        <v>205</v>
      </c>
      <c r="E11" s="129" t="s">
        <v>432</v>
      </c>
      <c r="F11" s="63" t="s">
        <v>172</v>
      </c>
      <c r="G11" s="178" t="s">
        <v>154</v>
      </c>
      <c r="H11" s="178" t="s">
        <v>339</v>
      </c>
      <c r="I11" s="63">
        <v>5</v>
      </c>
      <c r="J11" s="63">
        <v>0</v>
      </c>
      <c r="K11" s="63" t="s">
        <v>562</v>
      </c>
      <c r="L11" s="333">
        <v>257.93774999999999</v>
      </c>
      <c r="M11" s="85"/>
      <c r="N11" s="84"/>
      <c r="O11" s="85"/>
      <c r="P11" s="85"/>
      <c r="Q11" s="85"/>
      <c r="R11" s="85"/>
      <c r="S11" s="85"/>
      <c r="T11" s="85"/>
      <c r="U11" s="85"/>
      <c r="V11" s="85"/>
      <c r="W11" s="85"/>
      <c r="X11" s="85"/>
      <c r="Y11" s="85"/>
      <c r="Z11" s="85"/>
      <c r="AA11" s="96">
        <f t="shared" ref="AA11:AA27" si="57">L11*M11+L11*N11+L11*O11+L11*P11+L11*Q11+L11*R11+L11*T11+L11*V11+L11*W11+L11*X11+L11*Y11+L11*Z11+L11*U11+L11*S11</f>
        <v>0</v>
      </c>
      <c r="AB11" s="96" t="str">
        <f t="shared" ref="AB11:AB28" si="58">IF(SUM(M11:Z11)&gt;0,"Yes","No")</f>
        <v>No</v>
      </c>
      <c r="AC11" s="165" t="str">
        <f t="shared" si="4"/>
        <v>No</v>
      </c>
      <c r="AE11" s="229">
        <v>5</v>
      </c>
      <c r="AF11" s="230">
        <f t="shared" ref="AF11:AF28" si="59">AE11*SUM(M11:Z11)</f>
        <v>0</v>
      </c>
      <c r="AG11" s="69"/>
      <c r="AH11" s="256">
        <v>2.5</v>
      </c>
      <c r="AI11" s="265">
        <f t="shared" si="53"/>
        <v>0</v>
      </c>
      <c r="AJ11" s="152">
        <f t="shared" si="5"/>
        <v>0</v>
      </c>
      <c r="AK11" s="152">
        <f t="shared" si="6"/>
        <v>0</v>
      </c>
      <c r="AL11" s="152">
        <f t="shared" si="7"/>
        <v>0</v>
      </c>
      <c r="AM11" s="152">
        <f t="shared" si="8"/>
        <v>0</v>
      </c>
      <c r="AN11" s="152">
        <f t="shared" si="9"/>
        <v>0</v>
      </c>
      <c r="AO11" s="152">
        <f t="shared" si="10"/>
        <v>0</v>
      </c>
      <c r="AP11" s="152">
        <f t="shared" si="11"/>
        <v>0</v>
      </c>
      <c r="AQ11" s="152">
        <f t="shared" si="12"/>
        <v>0</v>
      </c>
      <c r="AR11" s="152">
        <f t="shared" si="13"/>
        <v>0</v>
      </c>
      <c r="AS11" s="152">
        <f t="shared" si="14"/>
        <v>0</v>
      </c>
      <c r="AT11" s="152">
        <f t="shared" si="15"/>
        <v>0</v>
      </c>
      <c r="AU11" s="152">
        <f t="shared" si="16"/>
        <v>0</v>
      </c>
      <c r="AV11" s="152">
        <f t="shared" si="17"/>
        <v>0</v>
      </c>
      <c r="AW11" s="152">
        <f t="shared" si="18"/>
        <v>0</v>
      </c>
      <c r="AX11" s="470">
        <v>5</v>
      </c>
      <c r="AY11" s="476">
        <v>20</v>
      </c>
      <c r="AZ11" s="239">
        <f t="shared" si="54"/>
        <v>0</v>
      </c>
      <c r="BA11" s="476"/>
      <c r="BB11" s="239">
        <f t="shared" si="55"/>
        <v>0</v>
      </c>
      <c r="BC11" s="476"/>
      <c r="BD11" s="131">
        <f t="shared" si="56"/>
        <v>0</v>
      </c>
      <c r="BE11" s="483"/>
      <c r="BF11" s="131">
        <f t="shared" si="19"/>
        <v>0</v>
      </c>
      <c r="BG11" s="131">
        <f t="shared" si="20"/>
        <v>0</v>
      </c>
      <c r="BH11" s="131">
        <f t="shared" si="21"/>
        <v>0</v>
      </c>
      <c r="BI11" s="131">
        <f t="shared" si="22"/>
        <v>0</v>
      </c>
      <c r="BJ11" s="131">
        <f t="shared" si="23"/>
        <v>0</v>
      </c>
      <c r="BK11" s="131">
        <f t="shared" si="24"/>
        <v>0</v>
      </c>
      <c r="BL11" s="131">
        <f t="shared" si="25"/>
        <v>0</v>
      </c>
      <c r="BM11" s="131">
        <f t="shared" si="26"/>
        <v>0</v>
      </c>
      <c r="BN11" s="131">
        <f t="shared" si="27"/>
        <v>0</v>
      </c>
      <c r="BO11" s="483"/>
      <c r="BP11" s="396">
        <f t="shared" si="28"/>
        <v>0</v>
      </c>
      <c r="BQ11" s="396">
        <f t="shared" si="29"/>
        <v>0</v>
      </c>
      <c r="BR11" s="483"/>
      <c r="BS11" s="131">
        <f t="shared" si="30"/>
        <v>0</v>
      </c>
      <c r="BT11" s="131">
        <f t="shared" si="31"/>
        <v>0</v>
      </c>
      <c r="BU11" s="131">
        <f t="shared" si="32"/>
        <v>0</v>
      </c>
      <c r="BV11" s="131">
        <f t="shared" si="33"/>
        <v>0</v>
      </c>
      <c r="BW11" s="131">
        <f t="shared" si="34"/>
        <v>0</v>
      </c>
      <c r="BX11" s="131">
        <f t="shared" si="35"/>
        <v>0</v>
      </c>
      <c r="BY11" s="131">
        <f t="shared" si="36"/>
        <v>0</v>
      </c>
      <c r="BZ11" s="131">
        <f t="shared" si="37"/>
        <v>0</v>
      </c>
      <c r="CA11" s="131">
        <f t="shared" si="38"/>
        <v>0</v>
      </c>
      <c r="CB11" s="131">
        <f t="shared" si="39"/>
        <v>0</v>
      </c>
      <c r="CC11" s="131">
        <f t="shared" si="40"/>
        <v>0</v>
      </c>
      <c r="CD11" s="131">
        <f t="shared" si="41"/>
        <v>0</v>
      </c>
      <c r="CE11" s="131">
        <f t="shared" si="42"/>
        <v>0</v>
      </c>
      <c r="CF11" s="131">
        <f t="shared" si="43"/>
        <v>0</v>
      </c>
      <c r="CG11" s="131">
        <f t="shared" si="44"/>
        <v>0</v>
      </c>
      <c r="CH11" s="131">
        <f t="shared" si="45"/>
        <v>0</v>
      </c>
      <c r="CI11" s="131">
        <f t="shared" si="46"/>
        <v>0</v>
      </c>
      <c r="CJ11" s="131">
        <f t="shared" si="47"/>
        <v>0</v>
      </c>
      <c r="CK11" s="131">
        <f t="shared" si="48"/>
        <v>0</v>
      </c>
      <c r="CL11" s="131">
        <f t="shared" si="49"/>
        <v>0</v>
      </c>
      <c r="CM11" s="131">
        <f t="shared" si="50"/>
        <v>0</v>
      </c>
    </row>
    <row r="12" spans="1:98" s="81" customFormat="1" ht="90" customHeight="1" x14ac:dyDescent="0.2">
      <c r="A12" s="4"/>
      <c r="B12" s="164"/>
      <c r="C12" s="4"/>
      <c r="D12" s="64" t="s">
        <v>409</v>
      </c>
      <c r="E12" s="437" t="s">
        <v>1143</v>
      </c>
      <c r="F12" s="63" t="s">
        <v>172</v>
      </c>
      <c r="G12" s="178" t="s">
        <v>154</v>
      </c>
      <c r="H12" s="178" t="s">
        <v>339</v>
      </c>
      <c r="I12" s="63">
        <v>5</v>
      </c>
      <c r="J12" s="63">
        <v>0</v>
      </c>
      <c r="K12" s="63" t="s">
        <v>562</v>
      </c>
      <c r="L12" s="333">
        <v>224.30310000000003</v>
      </c>
      <c r="M12" s="85"/>
      <c r="N12" s="84"/>
      <c r="O12" s="85"/>
      <c r="P12" s="85"/>
      <c r="Q12" s="85"/>
      <c r="R12" s="85"/>
      <c r="S12" s="85"/>
      <c r="T12" s="85"/>
      <c r="U12" s="85"/>
      <c r="V12" s="85"/>
      <c r="W12" s="85"/>
      <c r="X12" s="85"/>
      <c r="Y12" s="85"/>
      <c r="Z12" s="85"/>
      <c r="AA12" s="96">
        <f t="shared" si="57"/>
        <v>0</v>
      </c>
      <c r="AB12" s="96" t="str">
        <f t="shared" ref="AB12" si="60">IF(SUM(M12:Z12)&gt;0,"Yes","No")</f>
        <v>No</v>
      </c>
      <c r="AC12" s="165" t="str">
        <f t="shared" si="4"/>
        <v>No</v>
      </c>
      <c r="AE12" s="229">
        <v>5</v>
      </c>
      <c r="AF12" s="230">
        <f t="shared" ref="AF12" si="61">AE12*SUM(M12:Z12)</f>
        <v>0</v>
      </c>
      <c r="AG12" s="69"/>
      <c r="AH12" s="256">
        <v>2.5</v>
      </c>
      <c r="AI12" s="265">
        <f t="shared" si="53"/>
        <v>0</v>
      </c>
      <c r="AJ12" s="152">
        <f t="shared" si="5"/>
        <v>0</v>
      </c>
      <c r="AK12" s="152">
        <f t="shared" si="6"/>
        <v>0</v>
      </c>
      <c r="AL12" s="152">
        <f t="shared" si="7"/>
        <v>0</v>
      </c>
      <c r="AM12" s="152">
        <f t="shared" si="8"/>
        <v>0</v>
      </c>
      <c r="AN12" s="152">
        <f t="shared" si="9"/>
        <v>0</v>
      </c>
      <c r="AO12" s="152">
        <f t="shared" si="10"/>
        <v>0</v>
      </c>
      <c r="AP12" s="152">
        <f t="shared" si="11"/>
        <v>0</v>
      </c>
      <c r="AQ12" s="152">
        <f t="shared" si="12"/>
        <v>0</v>
      </c>
      <c r="AR12" s="152">
        <f t="shared" si="13"/>
        <v>0</v>
      </c>
      <c r="AS12" s="152">
        <f t="shared" si="14"/>
        <v>0</v>
      </c>
      <c r="AT12" s="152">
        <f t="shared" si="15"/>
        <v>0</v>
      </c>
      <c r="AU12" s="152">
        <f t="shared" si="16"/>
        <v>0</v>
      </c>
      <c r="AV12" s="152">
        <f t="shared" si="17"/>
        <v>0</v>
      </c>
      <c r="AW12" s="152">
        <f t="shared" si="18"/>
        <v>0</v>
      </c>
      <c r="AX12" s="470">
        <v>5</v>
      </c>
      <c r="AY12" s="476">
        <v>20</v>
      </c>
      <c r="AZ12" s="239">
        <f t="shared" si="54"/>
        <v>0</v>
      </c>
      <c r="BA12" s="476"/>
      <c r="BB12" s="239">
        <f t="shared" si="55"/>
        <v>0</v>
      </c>
      <c r="BC12" s="476"/>
      <c r="BD12" s="131">
        <f t="shared" si="56"/>
        <v>0</v>
      </c>
      <c r="BE12" s="483"/>
      <c r="BF12" s="131">
        <f t="shared" si="19"/>
        <v>0</v>
      </c>
      <c r="BG12" s="131">
        <f t="shared" si="20"/>
        <v>0</v>
      </c>
      <c r="BH12" s="131">
        <f t="shared" si="21"/>
        <v>0</v>
      </c>
      <c r="BI12" s="131">
        <f t="shared" si="22"/>
        <v>0</v>
      </c>
      <c r="BJ12" s="131">
        <f t="shared" si="23"/>
        <v>0</v>
      </c>
      <c r="BK12" s="131">
        <f t="shared" si="24"/>
        <v>0</v>
      </c>
      <c r="BL12" s="131">
        <f t="shared" si="25"/>
        <v>0</v>
      </c>
      <c r="BM12" s="131">
        <f t="shared" si="26"/>
        <v>0</v>
      </c>
      <c r="BN12" s="131">
        <f t="shared" si="27"/>
        <v>0</v>
      </c>
      <c r="BO12" s="483"/>
      <c r="BP12" s="396">
        <f t="shared" si="28"/>
        <v>0</v>
      </c>
      <c r="BQ12" s="396">
        <f t="shared" si="29"/>
        <v>0</v>
      </c>
      <c r="BR12" s="483"/>
      <c r="BS12" s="131">
        <f t="shared" si="30"/>
        <v>0</v>
      </c>
      <c r="BT12" s="131">
        <f t="shared" si="31"/>
        <v>0</v>
      </c>
      <c r="BU12" s="131">
        <f t="shared" si="32"/>
        <v>0</v>
      </c>
      <c r="BV12" s="131">
        <f t="shared" si="33"/>
        <v>0</v>
      </c>
      <c r="BW12" s="131">
        <f t="shared" si="34"/>
        <v>0</v>
      </c>
      <c r="BX12" s="131">
        <f t="shared" si="35"/>
        <v>0</v>
      </c>
      <c r="BY12" s="131">
        <f t="shared" si="36"/>
        <v>0</v>
      </c>
      <c r="BZ12" s="131">
        <f t="shared" si="37"/>
        <v>0</v>
      </c>
      <c r="CA12" s="131">
        <f t="shared" si="38"/>
        <v>0</v>
      </c>
      <c r="CB12" s="131">
        <f t="shared" si="39"/>
        <v>0</v>
      </c>
      <c r="CC12" s="131">
        <f t="shared" si="40"/>
        <v>0</v>
      </c>
      <c r="CD12" s="131">
        <f t="shared" si="41"/>
        <v>0</v>
      </c>
      <c r="CE12" s="131">
        <f t="shared" si="42"/>
        <v>0</v>
      </c>
      <c r="CF12" s="131">
        <f t="shared" si="43"/>
        <v>0</v>
      </c>
      <c r="CG12" s="131">
        <f t="shared" si="44"/>
        <v>0</v>
      </c>
      <c r="CH12" s="131">
        <f t="shared" si="45"/>
        <v>0</v>
      </c>
      <c r="CI12" s="131">
        <f t="shared" si="46"/>
        <v>0</v>
      </c>
      <c r="CJ12" s="131">
        <f t="shared" si="47"/>
        <v>0</v>
      </c>
      <c r="CK12" s="131">
        <f t="shared" si="48"/>
        <v>0</v>
      </c>
      <c r="CL12" s="131">
        <f t="shared" si="49"/>
        <v>0</v>
      </c>
      <c r="CM12" s="131">
        <f t="shared" si="50"/>
        <v>0</v>
      </c>
    </row>
    <row r="13" spans="1:98" s="4" customFormat="1" ht="90" customHeight="1" x14ac:dyDescent="0.2">
      <c r="B13" s="179"/>
      <c r="D13" s="99" t="s">
        <v>206</v>
      </c>
      <c r="E13" s="177" t="s">
        <v>432</v>
      </c>
      <c r="F13" s="72" t="s">
        <v>108</v>
      </c>
      <c r="G13" s="73" t="s">
        <v>151</v>
      </c>
      <c r="H13" s="73" t="s">
        <v>339</v>
      </c>
      <c r="I13" s="72">
        <v>4</v>
      </c>
      <c r="J13" s="72">
        <v>0</v>
      </c>
      <c r="K13" s="72" t="s">
        <v>562</v>
      </c>
      <c r="L13" s="334">
        <v>257.93774999999999</v>
      </c>
      <c r="M13" s="87"/>
      <c r="N13" s="87"/>
      <c r="O13" s="87"/>
      <c r="P13" s="87"/>
      <c r="Q13" s="87"/>
      <c r="R13" s="87"/>
      <c r="S13" s="87"/>
      <c r="T13" s="87"/>
      <c r="U13" s="87"/>
      <c r="V13" s="87"/>
      <c r="W13" s="87"/>
      <c r="X13" s="87"/>
      <c r="Y13" s="87"/>
      <c r="Z13" s="87"/>
      <c r="AA13" s="89">
        <f t="shared" si="57"/>
        <v>0</v>
      </c>
      <c r="AB13" s="89" t="str">
        <f t="shared" si="58"/>
        <v>No</v>
      </c>
      <c r="AC13" s="166" t="str">
        <f t="shared" si="4"/>
        <v>No</v>
      </c>
      <c r="AE13" s="229">
        <v>4</v>
      </c>
      <c r="AF13" s="230">
        <f t="shared" si="59"/>
        <v>0</v>
      </c>
      <c r="AG13" s="69"/>
      <c r="AH13" s="256">
        <v>5.2</v>
      </c>
      <c r="AI13" s="265">
        <f t="shared" si="53"/>
        <v>0</v>
      </c>
      <c r="AJ13" s="152">
        <f t="shared" si="5"/>
        <v>0</v>
      </c>
      <c r="AK13" s="152">
        <f t="shared" si="6"/>
        <v>0</v>
      </c>
      <c r="AL13" s="152">
        <f t="shared" si="7"/>
        <v>0</v>
      </c>
      <c r="AM13" s="152">
        <f t="shared" si="8"/>
        <v>0</v>
      </c>
      <c r="AN13" s="152">
        <f t="shared" si="9"/>
        <v>0</v>
      </c>
      <c r="AO13" s="152">
        <f t="shared" si="10"/>
        <v>0</v>
      </c>
      <c r="AP13" s="152">
        <f t="shared" si="11"/>
        <v>0</v>
      </c>
      <c r="AQ13" s="152">
        <f t="shared" si="12"/>
        <v>0</v>
      </c>
      <c r="AR13" s="152">
        <f t="shared" si="13"/>
        <v>0</v>
      </c>
      <c r="AS13" s="152">
        <f t="shared" si="14"/>
        <v>0</v>
      </c>
      <c r="AT13" s="152">
        <f t="shared" si="15"/>
        <v>0</v>
      </c>
      <c r="AU13" s="152">
        <f t="shared" si="16"/>
        <v>0</v>
      </c>
      <c r="AV13" s="152">
        <f t="shared" si="17"/>
        <v>0</v>
      </c>
      <c r="AW13" s="152">
        <f t="shared" si="18"/>
        <v>0</v>
      </c>
      <c r="AX13" s="470">
        <v>4</v>
      </c>
      <c r="AY13" s="476">
        <v>16</v>
      </c>
      <c r="AZ13" s="239">
        <f t="shared" si="54"/>
        <v>0</v>
      </c>
      <c r="BA13" s="476"/>
      <c r="BB13" s="239">
        <f t="shared" si="55"/>
        <v>0</v>
      </c>
      <c r="BC13" s="476"/>
      <c r="BD13" s="131">
        <f t="shared" si="56"/>
        <v>0</v>
      </c>
      <c r="BE13" s="483"/>
      <c r="BF13" s="131">
        <f t="shared" si="19"/>
        <v>0</v>
      </c>
      <c r="BG13" s="131">
        <f t="shared" si="20"/>
        <v>0</v>
      </c>
      <c r="BH13" s="131">
        <f t="shared" si="21"/>
        <v>0</v>
      </c>
      <c r="BI13" s="131">
        <f t="shared" si="22"/>
        <v>0</v>
      </c>
      <c r="BJ13" s="131">
        <f t="shared" si="23"/>
        <v>0</v>
      </c>
      <c r="BK13" s="131">
        <f t="shared" si="24"/>
        <v>0</v>
      </c>
      <c r="BL13" s="131">
        <f t="shared" si="25"/>
        <v>0</v>
      </c>
      <c r="BM13" s="131">
        <f t="shared" si="26"/>
        <v>0</v>
      </c>
      <c r="BN13" s="131">
        <f t="shared" si="27"/>
        <v>0</v>
      </c>
      <c r="BO13" s="483"/>
      <c r="BP13" s="396">
        <f t="shared" si="28"/>
        <v>0</v>
      </c>
      <c r="BQ13" s="396">
        <f t="shared" si="29"/>
        <v>0</v>
      </c>
      <c r="BR13" s="483"/>
      <c r="BS13" s="131">
        <f t="shared" si="30"/>
        <v>0</v>
      </c>
      <c r="BT13" s="131">
        <f t="shared" si="31"/>
        <v>0</v>
      </c>
      <c r="BU13" s="131">
        <f t="shared" si="32"/>
        <v>0</v>
      </c>
      <c r="BV13" s="131">
        <f t="shared" si="33"/>
        <v>0</v>
      </c>
      <c r="BW13" s="131">
        <f t="shared" si="34"/>
        <v>0</v>
      </c>
      <c r="BX13" s="131">
        <f t="shared" si="35"/>
        <v>0</v>
      </c>
      <c r="BY13" s="131">
        <f t="shared" si="36"/>
        <v>0</v>
      </c>
      <c r="BZ13" s="131">
        <f t="shared" si="37"/>
        <v>0</v>
      </c>
      <c r="CA13" s="131">
        <f t="shared" si="38"/>
        <v>0</v>
      </c>
      <c r="CB13" s="131">
        <f t="shared" si="39"/>
        <v>0</v>
      </c>
      <c r="CC13" s="131">
        <f t="shared" si="40"/>
        <v>0</v>
      </c>
      <c r="CD13" s="131">
        <f t="shared" si="41"/>
        <v>0</v>
      </c>
      <c r="CE13" s="131">
        <f t="shared" si="42"/>
        <v>0</v>
      </c>
      <c r="CF13" s="131">
        <f t="shared" si="43"/>
        <v>0</v>
      </c>
      <c r="CG13" s="131">
        <f t="shared" si="44"/>
        <v>0</v>
      </c>
      <c r="CH13" s="131">
        <f t="shared" si="45"/>
        <v>0</v>
      </c>
      <c r="CI13" s="131">
        <f t="shared" si="46"/>
        <v>0</v>
      </c>
      <c r="CJ13" s="131">
        <f t="shared" si="47"/>
        <v>0</v>
      </c>
      <c r="CK13" s="131">
        <f t="shared" si="48"/>
        <v>0</v>
      </c>
      <c r="CL13" s="131">
        <f t="shared" si="49"/>
        <v>0</v>
      </c>
      <c r="CM13" s="131">
        <f t="shared" si="50"/>
        <v>0</v>
      </c>
    </row>
    <row r="14" spans="1:98" s="4" customFormat="1" ht="90" customHeight="1" x14ac:dyDescent="0.2">
      <c r="B14" s="164"/>
      <c r="D14" s="99" t="s">
        <v>410</v>
      </c>
      <c r="E14" s="436" t="s">
        <v>1143</v>
      </c>
      <c r="F14" s="72" t="s">
        <v>108</v>
      </c>
      <c r="G14" s="73" t="s">
        <v>151</v>
      </c>
      <c r="H14" s="73" t="s">
        <v>339</v>
      </c>
      <c r="I14" s="72">
        <v>4</v>
      </c>
      <c r="J14" s="72">
        <v>0</v>
      </c>
      <c r="K14" s="72" t="s">
        <v>562</v>
      </c>
      <c r="L14" s="334">
        <v>224.30310000000003</v>
      </c>
      <c r="M14" s="87"/>
      <c r="N14" s="87"/>
      <c r="O14" s="87"/>
      <c r="P14" s="87"/>
      <c r="Q14" s="87"/>
      <c r="R14" s="87"/>
      <c r="S14" s="87"/>
      <c r="T14" s="87"/>
      <c r="U14" s="87"/>
      <c r="V14" s="87"/>
      <c r="W14" s="87"/>
      <c r="X14" s="87"/>
      <c r="Y14" s="87"/>
      <c r="Z14" s="87"/>
      <c r="AA14" s="89">
        <f t="shared" si="57"/>
        <v>0</v>
      </c>
      <c r="AB14" s="89" t="str">
        <f t="shared" ref="AB14" si="62">IF(SUM(M14:Z14)&gt;0,"Yes","No")</f>
        <v>No</v>
      </c>
      <c r="AC14" s="166" t="str">
        <f t="shared" si="4"/>
        <v>No</v>
      </c>
      <c r="AE14" s="229">
        <v>4</v>
      </c>
      <c r="AF14" s="230">
        <f t="shared" ref="AF14" si="63">AE14*SUM(M14:Z14)</f>
        <v>0</v>
      </c>
      <c r="AG14" s="69"/>
      <c r="AH14" s="256">
        <v>5.2</v>
      </c>
      <c r="AI14" s="265">
        <f t="shared" si="53"/>
        <v>0</v>
      </c>
      <c r="AJ14" s="152">
        <f t="shared" si="5"/>
        <v>0</v>
      </c>
      <c r="AK14" s="152">
        <f t="shared" si="6"/>
        <v>0</v>
      </c>
      <c r="AL14" s="152">
        <f t="shared" si="7"/>
        <v>0</v>
      </c>
      <c r="AM14" s="152">
        <f t="shared" si="8"/>
        <v>0</v>
      </c>
      <c r="AN14" s="152">
        <f t="shared" si="9"/>
        <v>0</v>
      </c>
      <c r="AO14" s="152">
        <f t="shared" si="10"/>
        <v>0</v>
      </c>
      <c r="AP14" s="152">
        <f t="shared" si="11"/>
        <v>0</v>
      </c>
      <c r="AQ14" s="152">
        <f t="shared" si="12"/>
        <v>0</v>
      </c>
      <c r="AR14" s="152">
        <f t="shared" si="13"/>
        <v>0</v>
      </c>
      <c r="AS14" s="152">
        <f t="shared" si="14"/>
        <v>0</v>
      </c>
      <c r="AT14" s="152">
        <f t="shared" si="15"/>
        <v>0</v>
      </c>
      <c r="AU14" s="152">
        <f t="shared" si="16"/>
        <v>0</v>
      </c>
      <c r="AV14" s="152">
        <f t="shared" si="17"/>
        <v>0</v>
      </c>
      <c r="AW14" s="152">
        <f t="shared" si="18"/>
        <v>0</v>
      </c>
      <c r="AX14" s="470">
        <v>4</v>
      </c>
      <c r="AY14" s="476">
        <v>16</v>
      </c>
      <c r="AZ14" s="239">
        <f t="shared" si="54"/>
        <v>0</v>
      </c>
      <c r="BA14" s="476"/>
      <c r="BB14" s="239">
        <f t="shared" si="55"/>
        <v>0</v>
      </c>
      <c r="BC14" s="476"/>
      <c r="BD14" s="131">
        <f t="shared" si="56"/>
        <v>0</v>
      </c>
      <c r="BE14" s="483"/>
      <c r="BF14" s="131">
        <f t="shared" si="19"/>
        <v>0</v>
      </c>
      <c r="BG14" s="131">
        <f t="shared" si="20"/>
        <v>0</v>
      </c>
      <c r="BH14" s="131">
        <f t="shared" si="21"/>
        <v>0</v>
      </c>
      <c r="BI14" s="131">
        <f t="shared" si="22"/>
        <v>0</v>
      </c>
      <c r="BJ14" s="131">
        <f t="shared" si="23"/>
        <v>0</v>
      </c>
      <c r="BK14" s="131">
        <f t="shared" si="24"/>
        <v>0</v>
      </c>
      <c r="BL14" s="131">
        <f t="shared" si="25"/>
        <v>0</v>
      </c>
      <c r="BM14" s="131">
        <f t="shared" si="26"/>
        <v>0</v>
      </c>
      <c r="BN14" s="131">
        <f t="shared" si="27"/>
        <v>0</v>
      </c>
      <c r="BO14" s="483"/>
      <c r="BP14" s="396">
        <f t="shared" si="28"/>
        <v>0</v>
      </c>
      <c r="BQ14" s="396">
        <f t="shared" si="29"/>
        <v>0</v>
      </c>
      <c r="BR14" s="483"/>
      <c r="BS14" s="131">
        <f t="shared" si="30"/>
        <v>0</v>
      </c>
      <c r="BT14" s="131">
        <f t="shared" si="31"/>
        <v>0</v>
      </c>
      <c r="BU14" s="131">
        <f t="shared" si="32"/>
        <v>0</v>
      </c>
      <c r="BV14" s="131">
        <f t="shared" si="33"/>
        <v>0</v>
      </c>
      <c r="BW14" s="131">
        <f t="shared" si="34"/>
        <v>0</v>
      </c>
      <c r="BX14" s="131">
        <f t="shared" si="35"/>
        <v>0</v>
      </c>
      <c r="BY14" s="131">
        <f t="shared" si="36"/>
        <v>0</v>
      </c>
      <c r="BZ14" s="131">
        <f t="shared" si="37"/>
        <v>0</v>
      </c>
      <c r="CA14" s="131">
        <f t="shared" si="38"/>
        <v>0</v>
      </c>
      <c r="CB14" s="131">
        <f t="shared" si="39"/>
        <v>0</v>
      </c>
      <c r="CC14" s="131">
        <f t="shared" si="40"/>
        <v>0</v>
      </c>
      <c r="CD14" s="131">
        <f t="shared" si="41"/>
        <v>0</v>
      </c>
      <c r="CE14" s="131">
        <f t="shared" si="42"/>
        <v>0</v>
      </c>
      <c r="CF14" s="131">
        <f t="shared" si="43"/>
        <v>0</v>
      </c>
      <c r="CG14" s="131">
        <f t="shared" si="44"/>
        <v>0</v>
      </c>
      <c r="CH14" s="131">
        <f t="shared" si="45"/>
        <v>0</v>
      </c>
      <c r="CI14" s="131">
        <f t="shared" si="46"/>
        <v>0</v>
      </c>
      <c r="CJ14" s="131">
        <f t="shared" si="47"/>
        <v>0</v>
      </c>
      <c r="CK14" s="131">
        <f t="shared" si="48"/>
        <v>0</v>
      </c>
      <c r="CL14" s="131">
        <f t="shared" si="49"/>
        <v>0</v>
      </c>
      <c r="CM14" s="131">
        <f t="shared" si="50"/>
        <v>0</v>
      </c>
    </row>
    <row r="15" spans="1:98" s="81" customFormat="1" ht="90" customHeight="1" x14ac:dyDescent="0.2">
      <c r="A15" s="4"/>
      <c r="B15" s="164"/>
      <c r="C15" s="4"/>
      <c r="D15" s="64" t="s">
        <v>207</v>
      </c>
      <c r="E15" s="129" t="s">
        <v>432</v>
      </c>
      <c r="F15" s="180" t="s">
        <v>109</v>
      </c>
      <c r="G15" s="180" t="s">
        <v>152</v>
      </c>
      <c r="H15" s="180" t="s">
        <v>339</v>
      </c>
      <c r="I15" s="63">
        <v>3</v>
      </c>
      <c r="J15" s="63">
        <v>0</v>
      </c>
      <c r="K15" s="63" t="s">
        <v>562</v>
      </c>
      <c r="L15" s="333">
        <v>257.93774999999999</v>
      </c>
      <c r="M15" s="85"/>
      <c r="N15" s="84"/>
      <c r="O15" s="85"/>
      <c r="P15" s="85"/>
      <c r="Q15" s="85"/>
      <c r="R15" s="85"/>
      <c r="S15" s="85"/>
      <c r="T15" s="85"/>
      <c r="U15" s="85"/>
      <c r="V15" s="85"/>
      <c r="W15" s="85"/>
      <c r="X15" s="85"/>
      <c r="Y15" s="85"/>
      <c r="Z15" s="85"/>
      <c r="AA15" s="96">
        <f t="shared" si="57"/>
        <v>0</v>
      </c>
      <c r="AB15" s="96" t="str">
        <f t="shared" si="58"/>
        <v>No</v>
      </c>
      <c r="AC15" s="165" t="str">
        <f t="shared" si="4"/>
        <v>No</v>
      </c>
      <c r="AE15" s="229">
        <v>3</v>
      </c>
      <c r="AF15" s="230">
        <f t="shared" si="59"/>
        <v>0</v>
      </c>
      <c r="AG15" s="69"/>
      <c r="AH15" s="256">
        <v>6.4</v>
      </c>
      <c r="AI15" s="265">
        <f t="shared" ref="AI15:AI25" si="64">SUM(M15:Z15)*AH15</f>
        <v>0</v>
      </c>
      <c r="AJ15" s="152">
        <f t="shared" si="5"/>
        <v>0</v>
      </c>
      <c r="AK15" s="152">
        <f t="shared" si="6"/>
        <v>0</v>
      </c>
      <c r="AL15" s="152">
        <f t="shared" si="7"/>
        <v>0</v>
      </c>
      <c r="AM15" s="152">
        <f t="shared" si="8"/>
        <v>0</v>
      </c>
      <c r="AN15" s="152">
        <f t="shared" si="9"/>
        <v>0</v>
      </c>
      <c r="AO15" s="152">
        <f t="shared" si="10"/>
        <v>0</v>
      </c>
      <c r="AP15" s="152">
        <f t="shared" si="11"/>
        <v>0</v>
      </c>
      <c r="AQ15" s="152">
        <f t="shared" si="12"/>
        <v>0</v>
      </c>
      <c r="AR15" s="152">
        <f t="shared" si="13"/>
        <v>0</v>
      </c>
      <c r="AS15" s="152">
        <f t="shared" si="14"/>
        <v>0</v>
      </c>
      <c r="AT15" s="152">
        <f t="shared" si="15"/>
        <v>0</v>
      </c>
      <c r="AU15" s="152">
        <f t="shared" si="16"/>
        <v>0</v>
      </c>
      <c r="AV15" s="152">
        <f t="shared" si="17"/>
        <v>0</v>
      </c>
      <c r="AW15" s="152">
        <f t="shared" si="18"/>
        <v>0</v>
      </c>
      <c r="AX15" s="470">
        <v>3</v>
      </c>
      <c r="AY15" s="476">
        <v>18</v>
      </c>
      <c r="AZ15" s="239">
        <f t="shared" si="54"/>
        <v>0</v>
      </c>
      <c r="BA15" s="476"/>
      <c r="BB15" s="239">
        <f t="shared" si="55"/>
        <v>0</v>
      </c>
      <c r="BC15" s="476"/>
      <c r="BD15" s="131">
        <f t="shared" si="56"/>
        <v>0</v>
      </c>
      <c r="BE15" s="483"/>
      <c r="BF15" s="131">
        <f t="shared" si="19"/>
        <v>0</v>
      </c>
      <c r="BG15" s="131">
        <f t="shared" si="20"/>
        <v>0</v>
      </c>
      <c r="BH15" s="131">
        <f t="shared" si="21"/>
        <v>0</v>
      </c>
      <c r="BI15" s="131">
        <f t="shared" si="22"/>
        <v>0</v>
      </c>
      <c r="BJ15" s="131">
        <f t="shared" si="23"/>
        <v>0</v>
      </c>
      <c r="BK15" s="131">
        <f t="shared" si="24"/>
        <v>0</v>
      </c>
      <c r="BL15" s="131">
        <f t="shared" si="25"/>
        <v>0</v>
      </c>
      <c r="BM15" s="131">
        <f t="shared" si="26"/>
        <v>0</v>
      </c>
      <c r="BN15" s="131">
        <f t="shared" si="27"/>
        <v>0</v>
      </c>
      <c r="BO15" s="483"/>
      <c r="BP15" s="396">
        <f t="shared" si="28"/>
        <v>0</v>
      </c>
      <c r="BQ15" s="396">
        <f t="shared" si="29"/>
        <v>0</v>
      </c>
      <c r="BR15" s="483"/>
      <c r="BS15" s="131">
        <f t="shared" si="30"/>
        <v>0</v>
      </c>
      <c r="BT15" s="131">
        <f t="shared" si="31"/>
        <v>0</v>
      </c>
      <c r="BU15" s="131">
        <f t="shared" si="32"/>
        <v>0</v>
      </c>
      <c r="BV15" s="131">
        <f t="shared" si="33"/>
        <v>0</v>
      </c>
      <c r="BW15" s="131">
        <f t="shared" si="34"/>
        <v>0</v>
      </c>
      <c r="BX15" s="131">
        <f t="shared" si="35"/>
        <v>0</v>
      </c>
      <c r="BY15" s="131">
        <f t="shared" si="36"/>
        <v>0</v>
      </c>
      <c r="BZ15" s="131">
        <f t="shared" si="37"/>
        <v>0</v>
      </c>
      <c r="CA15" s="131">
        <f t="shared" si="38"/>
        <v>0</v>
      </c>
      <c r="CB15" s="131">
        <f t="shared" si="39"/>
        <v>0</v>
      </c>
      <c r="CC15" s="131">
        <f t="shared" si="40"/>
        <v>0</v>
      </c>
      <c r="CD15" s="131">
        <f t="shared" si="41"/>
        <v>0</v>
      </c>
      <c r="CE15" s="131">
        <f t="shared" si="42"/>
        <v>0</v>
      </c>
      <c r="CF15" s="131">
        <f t="shared" si="43"/>
        <v>0</v>
      </c>
      <c r="CG15" s="131">
        <f t="shared" si="44"/>
        <v>0</v>
      </c>
      <c r="CH15" s="131">
        <f t="shared" si="45"/>
        <v>0</v>
      </c>
      <c r="CI15" s="131">
        <f t="shared" si="46"/>
        <v>0</v>
      </c>
      <c r="CJ15" s="131">
        <f t="shared" si="47"/>
        <v>0</v>
      </c>
      <c r="CK15" s="131">
        <f t="shared" si="48"/>
        <v>0</v>
      </c>
      <c r="CL15" s="131">
        <f t="shared" si="49"/>
        <v>0</v>
      </c>
      <c r="CM15" s="131">
        <f t="shared" si="50"/>
        <v>0</v>
      </c>
    </row>
    <row r="16" spans="1:98" s="81" customFormat="1" ht="90" customHeight="1" x14ac:dyDescent="0.2">
      <c r="A16" s="4"/>
      <c r="B16" s="164"/>
      <c r="C16" s="4"/>
      <c r="D16" s="64" t="s">
        <v>406</v>
      </c>
      <c r="E16" s="437" t="s">
        <v>1143</v>
      </c>
      <c r="F16" s="180" t="s">
        <v>109</v>
      </c>
      <c r="G16" s="180" t="s">
        <v>152</v>
      </c>
      <c r="H16" s="180" t="s">
        <v>339</v>
      </c>
      <c r="I16" s="63">
        <v>3</v>
      </c>
      <c r="J16" s="63">
        <v>0</v>
      </c>
      <c r="K16" s="63" t="s">
        <v>562</v>
      </c>
      <c r="L16" s="333">
        <v>224.30310000000003</v>
      </c>
      <c r="M16" s="85"/>
      <c r="N16" s="84"/>
      <c r="O16" s="85"/>
      <c r="P16" s="85"/>
      <c r="Q16" s="85"/>
      <c r="R16" s="85"/>
      <c r="S16" s="85"/>
      <c r="T16" s="85"/>
      <c r="U16" s="85"/>
      <c r="V16" s="85"/>
      <c r="W16" s="85"/>
      <c r="X16" s="85"/>
      <c r="Y16" s="85"/>
      <c r="Z16" s="85"/>
      <c r="AA16" s="96">
        <f t="shared" si="57"/>
        <v>0</v>
      </c>
      <c r="AB16" s="96" t="str">
        <f t="shared" ref="AB16" si="65">IF(SUM(M16:Z16)&gt;0,"Yes","No")</f>
        <v>No</v>
      </c>
      <c r="AC16" s="165" t="str">
        <f t="shared" si="4"/>
        <v>No</v>
      </c>
      <c r="AE16" s="229">
        <v>3</v>
      </c>
      <c r="AF16" s="230">
        <f t="shared" ref="AF16" si="66">AE16*SUM(M16:Z16)</f>
        <v>0</v>
      </c>
      <c r="AG16" s="69"/>
      <c r="AH16" s="256">
        <v>6.4</v>
      </c>
      <c r="AI16" s="265">
        <f t="shared" ref="AI16" si="67">SUM(M16:Z16)*AH16</f>
        <v>0</v>
      </c>
      <c r="AJ16" s="152">
        <f t="shared" si="5"/>
        <v>0</v>
      </c>
      <c r="AK16" s="152">
        <f t="shared" si="6"/>
        <v>0</v>
      </c>
      <c r="AL16" s="152">
        <f t="shared" si="7"/>
        <v>0</v>
      </c>
      <c r="AM16" s="152">
        <f t="shared" si="8"/>
        <v>0</v>
      </c>
      <c r="AN16" s="152">
        <f t="shared" si="9"/>
        <v>0</v>
      </c>
      <c r="AO16" s="152">
        <f t="shared" si="10"/>
        <v>0</v>
      </c>
      <c r="AP16" s="152">
        <f t="shared" si="11"/>
        <v>0</v>
      </c>
      <c r="AQ16" s="152">
        <f t="shared" si="12"/>
        <v>0</v>
      </c>
      <c r="AR16" s="152">
        <f t="shared" si="13"/>
        <v>0</v>
      </c>
      <c r="AS16" s="152">
        <f t="shared" si="14"/>
        <v>0</v>
      </c>
      <c r="AT16" s="152">
        <f t="shared" si="15"/>
        <v>0</v>
      </c>
      <c r="AU16" s="152">
        <f t="shared" si="16"/>
        <v>0</v>
      </c>
      <c r="AV16" s="152">
        <f t="shared" si="17"/>
        <v>0</v>
      </c>
      <c r="AW16" s="152">
        <f t="shared" si="18"/>
        <v>0</v>
      </c>
      <c r="AX16" s="470">
        <v>3</v>
      </c>
      <c r="AY16" s="476">
        <v>18</v>
      </c>
      <c r="AZ16" s="239">
        <f t="shared" si="54"/>
        <v>0</v>
      </c>
      <c r="BA16" s="476"/>
      <c r="BB16" s="239">
        <f t="shared" si="55"/>
        <v>0</v>
      </c>
      <c r="BC16" s="476"/>
      <c r="BD16" s="131">
        <f t="shared" si="56"/>
        <v>0</v>
      </c>
      <c r="BE16" s="483"/>
      <c r="BF16" s="131">
        <f t="shared" si="19"/>
        <v>0</v>
      </c>
      <c r="BG16" s="131">
        <f t="shared" si="20"/>
        <v>0</v>
      </c>
      <c r="BH16" s="131">
        <f t="shared" si="21"/>
        <v>0</v>
      </c>
      <c r="BI16" s="131">
        <f t="shared" si="22"/>
        <v>0</v>
      </c>
      <c r="BJ16" s="131">
        <f t="shared" si="23"/>
        <v>0</v>
      </c>
      <c r="BK16" s="131">
        <f t="shared" si="24"/>
        <v>0</v>
      </c>
      <c r="BL16" s="131">
        <f t="shared" si="25"/>
        <v>0</v>
      </c>
      <c r="BM16" s="131">
        <f t="shared" si="26"/>
        <v>0</v>
      </c>
      <c r="BN16" s="131">
        <f t="shared" si="27"/>
        <v>0</v>
      </c>
      <c r="BO16" s="483"/>
      <c r="BP16" s="396">
        <f t="shared" si="28"/>
        <v>0</v>
      </c>
      <c r="BQ16" s="396">
        <f t="shared" si="29"/>
        <v>0</v>
      </c>
      <c r="BR16" s="483"/>
      <c r="BS16" s="131">
        <f t="shared" si="30"/>
        <v>0</v>
      </c>
      <c r="BT16" s="131">
        <f t="shared" si="31"/>
        <v>0</v>
      </c>
      <c r="BU16" s="131">
        <f t="shared" si="32"/>
        <v>0</v>
      </c>
      <c r="BV16" s="131">
        <f t="shared" si="33"/>
        <v>0</v>
      </c>
      <c r="BW16" s="131">
        <f t="shared" si="34"/>
        <v>0</v>
      </c>
      <c r="BX16" s="131">
        <f t="shared" si="35"/>
        <v>0</v>
      </c>
      <c r="BY16" s="131">
        <f t="shared" si="36"/>
        <v>0</v>
      </c>
      <c r="BZ16" s="131">
        <f t="shared" si="37"/>
        <v>0</v>
      </c>
      <c r="CA16" s="131">
        <f t="shared" si="38"/>
        <v>0</v>
      </c>
      <c r="CB16" s="131">
        <f t="shared" si="39"/>
        <v>0</v>
      </c>
      <c r="CC16" s="131">
        <f t="shared" si="40"/>
        <v>0</v>
      </c>
      <c r="CD16" s="131">
        <f t="shared" si="41"/>
        <v>0</v>
      </c>
      <c r="CE16" s="131">
        <f t="shared" si="42"/>
        <v>0</v>
      </c>
      <c r="CF16" s="131">
        <f t="shared" si="43"/>
        <v>0</v>
      </c>
      <c r="CG16" s="131">
        <f t="shared" si="44"/>
        <v>0</v>
      </c>
      <c r="CH16" s="131">
        <f t="shared" si="45"/>
        <v>0</v>
      </c>
      <c r="CI16" s="131">
        <f t="shared" si="46"/>
        <v>0</v>
      </c>
      <c r="CJ16" s="131">
        <f t="shared" si="47"/>
        <v>0</v>
      </c>
      <c r="CK16" s="131">
        <f t="shared" si="48"/>
        <v>0</v>
      </c>
      <c r="CL16" s="131">
        <f t="shared" si="49"/>
        <v>0</v>
      </c>
      <c r="CM16" s="131">
        <f t="shared" si="50"/>
        <v>0</v>
      </c>
    </row>
    <row r="17" spans="1:91" s="4" customFormat="1" ht="90" customHeight="1" x14ac:dyDescent="0.2">
      <c r="B17" s="164"/>
      <c r="D17" s="99" t="s">
        <v>208</v>
      </c>
      <c r="E17" s="177" t="s">
        <v>432</v>
      </c>
      <c r="F17" s="72" t="s">
        <v>109</v>
      </c>
      <c r="G17" s="73" t="s">
        <v>153</v>
      </c>
      <c r="H17" s="73" t="s">
        <v>339</v>
      </c>
      <c r="I17" s="72">
        <v>2</v>
      </c>
      <c r="J17" s="72">
        <v>0</v>
      </c>
      <c r="K17" s="72" t="s">
        <v>562</v>
      </c>
      <c r="L17" s="334">
        <v>257.93774999999999</v>
      </c>
      <c r="M17" s="87"/>
      <c r="N17" s="87"/>
      <c r="O17" s="87"/>
      <c r="P17" s="87"/>
      <c r="Q17" s="87"/>
      <c r="R17" s="87"/>
      <c r="S17" s="87"/>
      <c r="T17" s="87"/>
      <c r="U17" s="87"/>
      <c r="V17" s="87"/>
      <c r="W17" s="87"/>
      <c r="X17" s="87"/>
      <c r="Y17" s="87"/>
      <c r="Z17" s="87"/>
      <c r="AA17" s="89">
        <f t="shared" si="57"/>
        <v>0</v>
      </c>
      <c r="AB17" s="89" t="str">
        <f t="shared" si="58"/>
        <v>No</v>
      </c>
      <c r="AC17" s="166" t="str">
        <f t="shared" si="4"/>
        <v>No</v>
      </c>
      <c r="AE17" s="229">
        <v>2</v>
      </c>
      <c r="AF17" s="230">
        <f t="shared" si="59"/>
        <v>0</v>
      </c>
      <c r="AG17" s="69"/>
      <c r="AH17" s="256">
        <v>9</v>
      </c>
      <c r="AI17" s="265">
        <f t="shared" si="64"/>
        <v>0</v>
      </c>
      <c r="AJ17" s="152">
        <f t="shared" si="5"/>
        <v>0</v>
      </c>
      <c r="AK17" s="152">
        <f t="shared" si="6"/>
        <v>0</v>
      </c>
      <c r="AL17" s="152">
        <f t="shared" si="7"/>
        <v>0</v>
      </c>
      <c r="AM17" s="152">
        <f t="shared" si="8"/>
        <v>0</v>
      </c>
      <c r="AN17" s="152">
        <f t="shared" si="9"/>
        <v>0</v>
      </c>
      <c r="AO17" s="152">
        <f t="shared" si="10"/>
        <v>0</v>
      </c>
      <c r="AP17" s="152">
        <f t="shared" si="11"/>
        <v>0</v>
      </c>
      <c r="AQ17" s="152">
        <f t="shared" si="12"/>
        <v>0</v>
      </c>
      <c r="AR17" s="152">
        <f t="shared" si="13"/>
        <v>0</v>
      </c>
      <c r="AS17" s="152">
        <f t="shared" si="14"/>
        <v>0</v>
      </c>
      <c r="AT17" s="152">
        <f t="shared" si="15"/>
        <v>0</v>
      </c>
      <c r="AU17" s="152">
        <f t="shared" si="16"/>
        <v>0</v>
      </c>
      <c r="AV17" s="152">
        <f t="shared" si="17"/>
        <v>0</v>
      </c>
      <c r="AW17" s="152">
        <f t="shared" si="18"/>
        <v>0</v>
      </c>
      <c r="AX17" s="470">
        <v>2</v>
      </c>
      <c r="AY17" s="476">
        <v>18</v>
      </c>
      <c r="AZ17" s="239">
        <f t="shared" si="54"/>
        <v>0</v>
      </c>
      <c r="BA17" s="476"/>
      <c r="BB17" s="239">
        <f t="shared" si="55"/>
        <v>0</v>
      </c>
      <c r="BC17" s="476"/>
      <c r="BD17" s="131">
        <f t="shared" si="56"/>
        <v>0</v>
      </c>
      <c r="BE17" s="483"/>
      <c r="BF17" s="131">
        <f t="shared" si="19"/>
        <v>0</v>
      </c>
      <c r="BG17" s="131">
        <f t="shared" si="20"/>
        <v>0</v>
      </c>
      <c r="BH17" s="131">
        <f t="shared" si="21"/>
        <v>0</v>
      </c>
      <c r="BI17" s="131">
        <f t="shared" si="22"/>
        <v>0</v>
      </c>
      <c r="BJ17" s="131">
        <f t="shared" si="23"/>
        <v>0</v>
      </c>
      <c r="BK17" s="131">
        <f t="shared" si="24"/>
        <v>0</v>
      </c>
      <c r="BL17" s="131">
        <f t="shared" si="25"/>
        <v>0</v>
      </c>
      <c r="BM17" s="131">
        <f t="shared" si="26"/>
        <v>0</v>
      </c>
      <c r="BN17" s="131">
        <f t="shared" si="27"/>
        <v>0</v>
      </c>
      <c r="BO17" s="483"/>
      <c r="BP17" s="396">
        <f t="shared" si="28"/>
        <v>0</v>
      </c>
      <c r="BQ17" s="396">
        <f t="shared" si="29"/>
        <v>0</v>
      </c>
      <c r="BR17" s="483"/>
      <c r="BS17" s="131">
        <f t="shared" si="30"/>
        <v>0</v>
      </c>
      <c r="BT17" s="131">
        <f t="shared" si="31"/>
        <v>0</v>
      </c>
      <c r="BU17" s="131">
        <f t="shared" si="32"/>
        <v>0</v>
      </c>
      <c r="BV17" s="131">
        <f t="shared" si="33"/>
        <v>0</v>
      </c>
      <c r="BW17" s="131">
        <f t="shared" si="34"/>
        <v>0</v>
      </c>
      <c r="BX17" s="131">
        <f t="shared" si="35"/>
        <v>0</v>
      </c>
      <c r="BY17" s="131">
        <f t="shared" si="36"/>
        <v>0</v>
      </c>
      <c r="BZ17" s="131">
        <f t="shared" si="37"/>
        <v>0</v>
      </c>
      <c r="CA17" s="131">
        <f t="shared" si="38"/>
        <v>0</v>
      </c>
      <c r="CB17" s="131">
        <f t="shared" si="39"/>
        <v>0</v>
      </c>
      <c r="CC17" s="131">
        <f t="shared" si="40"/>
        <v>0</v>
      </c>
      <c r="CD17" s="131">
        <f t="shared" si="41"/>
        <v>0</v>
      </c>
      <c r="CE17" s="131">
        <f t="shared" si="42"/>
        <v>0</v>
      </c>
      <c r="CF17" s="131">
        <f t="shared" si="43"/>
        <v>0</v>
      </c>
      <c r="CG17" s="131">
        <f t="shared" si="44"/>
        <v>0</v>
      </c>
      <c r="CH17" s="131">
        <f t="shared" si="45"/>
        <v>0</v>
      </c>
      <c r="CI17" s="131">
        <f t="shared" si="46"/>
        <v>0</v>
      </c>
      <c r="CJ17" s="131">
        <f t="shared" si="47"/>
        <v>0</v>
      </c>
      <c r="CK17" s="131">
        <f t="shared" si="48"/>
        <v>0</v>
      </c>
      <c r="CL17" s="131">
        <f t="shared" si="49"/>
        <v>0</v>
      </c>
      <c r="CM17" s="131">
        <f t="shared" si="50"/>
        <v>0</v>
      </c>
    </row>
    <row r="18" spans="1:91" s="4" customFormat="1" ht="90" customHeight="1" x14ac:dyDescent="0.2">
      <c r="B18" s="164"/>
      <c r="D18" s="99" t="s">
        <v>407</v>
      </c>
      <c r="E18" s="436" t="s">
        <v>1143</v>
      </c>
      <c r="F18" s="72" t="s">
        <v>109</v>
      </c>
      <c r="G18" s="73" t="s">
        <v>153</v>
      </c>
      <c r="H18" s="73" t="s">
        <v>339</v>
      </c>
      <c r="I18" s="72">
        <v>2</v>
      </c>
      <c r="J18" s="72">
        <v>0</v>
      </c>
      <c r="K18" s="72" t="s">
        <v>562</v>
      </c>
      <c r="L18" s="334">
        <v>224.30310000000003</v>
      </c>
      <c r="M18" s="87"/>
      <c r="N18" s="87"/>
      <c r="O18" s="87"/>
      <c r="P18" s="87"/>
      <c r="Q18" s="87"/>
      <c r="R18" s="87"/>
      <c r="S18" s="87"/>
      <c r="T18" s="87"/>
      <c r="U18" s="87"/>
      <c r="V18" s="87"/>
      <c r="W18" s="87"/>
      <c r="X18" s="87"/>
      <c r="Y18" s="87"/>
      <c r="Z18" s="87"/>
      <c r="AA18" s="89">
        <f t="shared" si="57"/>
        <v>0</v>
      </c>
      <c r="AB18" s="89" t="str">
        <f t="shared" ref="AB18" si="68">IF(SUM(M18:Z18)&gt;0,"Yes","No")</f>
        <v>No</v>
      </c>
      <c r="AC18" s="166" t="str">
        <f t="shared" si="4"/>
        <v>No</v>
      </c>
      <c r="AE18" s="229">
        <v>2</v>
      </c>
      <c r="AF18" s="230">
        <f t="shared" ref="AF18" si="69">AE18*SUM(M18:Z18)</f>
        <v>0</v>
      </c>
      <c r="AG18" s="69"/>
      <c r="AH18" s="256">
        <v>9</v>
      </c>
      <c r="AI18" s="265">
        <f t="shared" ref="AI18" si="70">SUM(M18:Z18)*AH18</f>
        <v>0</v>
      </c>
      <c r="AJ18" s="152">
        <f t="shared" si="5"/>
        <v>0</v>
      </c>
      <c r="AK18" s="152">
        <f t="shared" si="6"/>
        <v>0</v>
      </c>
      <c r="AL18" s="152">
        <f t="shared" si="7"/>
        <v>0</v>
      </c>
      <c r="AM18" s="152">
        <f t="shared" si="8"/>
        <v>0</v>
      </c>
      <c r="AN18" s="152">
        <f t="shared" si="9"/>
        <v>0</v>
      </c>
      <c r="AO18" s="152">
        <f t="shared" si="10"/>
        <v>0</v>
      </c>
      <c r="AP18" s="152">
        <f t="shared" si="11"/>
        <v>0</v>
      </c>
      <c r="AQ18" s="152">
        <f t="shared" si="12"/>
        <v>0</v>
      </c>
      <c r="AR18" s="152">
        <f t="shared" si="13"/>
        <v>0</v>
      </c>
      <c r="AS18" s="152">
        <f t="shared" si="14"/>
        <v>0</v>
      </c>
      <c r="AT18" s="152">
        <f t="shared" si="15"/>
        <v>0</v>
      </c>
      <c r="AU18" s="152">
        <f t="shared" si="16"/>
        <v>0</v>
      </c>
      <c r="AV18" s="152">
        <f t="shared" si="17"/>
        <v>0</v>
      </c>
      <c r="AW18" s="152">
        <f t="shared" si="18"/>
        <v>0</v>
      </c>
      <c r="AX18" s="470">
        <v>2</v>
      </c>
      <c r="AY18" s="476">
        <v>18</v>
      </c>
      <c r="AZ18" s="239">
        <f t="shared" si="54"/>
        <v>0</v>
      </c>
      <c r="BA18" s="476"/>
      <c r="BB18" s="239">
        <f t="shared" si="55"/>
        <v>0</v>
      </c>
      <c r="BC18" s="476"/>
      <c r="BD18" s="131">
        <f t="shared" si="56"/>
        <v>0</v>
      </c>
      <c r="BE18" s="483"/>
      <c r="BF18" s="131">
        <f t="shared" si="19"/>
        <v>0</v>
      </c>
      <c r="BG18" s="131">
        <f t="shared" si="20"/>
        <v>0</v>
      </c>
      <c r="BH18" s="131">
        <f t="shared" si="21"/>
        <v>0</v>
      </c>
      <c r="BI18" s="131">
        <f t="shared" si="22"/>
        <v>0</v>
      </c>
      <c r="BJ18" s="131">
        <f t="shared" si="23"/>
        <v>0</v>
      </c>
      <c r="BK18" s="131">
        <f t="shared" si="24"/>
        <v>0</v>
      </c>
      <c r="BL18" s="131">
        <f t="shared" si="25"/>
        <v>0</v>
      </c>
      <c r="BM18" s="131">
        <f t="shared" si="26"/>
        <v>0</v>
      </c>
      <c r="BN18" s="131">
        <f t="shared" si="27"/>
        <v>0</v>
      </c>
      <c r="BO18" s="483"/>
      <c r="BP18" s="396">
        <f t="shared" si="28"/>
        <v>0</v>
      </c>
      <c r="BQ18" s="396">
        <f t="shared" si="29"/>
        <v>0</v>
      </c>
      <c r="BR18" s="483"/>
      <c r="BS18" s="131">
        <f t="shared" si="30"/>
        <v>0</v>
      </c>
      <c r="BT18" s="131">
        <f t="shared" si="31"/>
        <v>0</v>
      </c>
      <c r="BU18" s="131">
        <f t="shared" si="32"/>
        <v>0</v>
      </c>
      <c r="BV18" s="131">
        <f t="shared" si="33"/>
        <v>0</v>
      </c>
      <c r="BW18" s="131">
        <f t="shared" si="34"/>
        <v>0</v>
      </c>
      <c r="BX18" s="131">
        <f t="shared" si="35"/>
        <v>0</v>
      </c>
      <c r="BY18" s="131">
        <f t="shared" si="36"/>
        <v>0</v>
      </c>
      <c r="BZ18" s="131">
        <f t="shared" si="37"/>
        <v>0</v>
      </c>
      <c r="CA18" s="131">
        <f t="shared" si="38"/>
        <v>0</v>
      </c>
      <c r="CB18" s="131">
        <f t="shared" si="39"/>
        <v>0</v>
      </c>
      <c r="CC18" s="131">
        <f t="shared" si="40"/>
        <v>0</v>
      </c>
      <c r="CD18" s="131">
        <f t="shared" si="41"/>
        <v>0</v>
      </c>
      <c r="CE18" s="131">
        <f t="shared" si="42"/>
        <v>0</v>
      </c>
      <c r="CF18" s="131">
        <f t="shared" si="43"/>
        <v>0</v>
      </c>
      <c r="CG18" s="131">
        <f t="shared" si="44"/>
        <v>0</v>
      </c>
      <c r="CH18" s="131">
        <f t="shared" si="45"/>
        <v>0</v>
      </c>
      <c r="CI18" s="131">
        <f t="shared" si="46"/>
        <v>0</v>
      </c>
      <c r="CJ18" s="131">
        <f t="shared" si="47"/>
        <v>0</v>
      </c>
      <c r="CK18" s="131">
        <f t="shared" si="48"/>
        <v>0</v>
      </c>
      <c r="CL18" s="131">
        <f t="shared" si="49"/>
        <v>0</v>
      </c>
      <c r="CM18" s="131">
        <f t="shared" si="50"/>
        <v>0</v>
      </c>
    </row>
    <row r="19" spans="1:91" s="81" customFormat="1" ht="90" customHeight="1" x14ac:dyDescent="0.2">
      <c r="A19" s="4"/>
      <c r="B19" s="164"/>
      <c r="C19" s="4"/>
      <c r="D19" s="64" t="s">
        <v>209</v>
      </c>
      <c r="E19" s="129" t="s">
        <v>432</v>
      </c>
      <c r="F19" s="180" t="s">
        <v>110</v>
      </c>
      <c r="G19" s="180" t="s">
        <v>53</v>
      </c>
      <c r="H19" s="180" t="s">
        <v>339</v>
      </c>
      <c r="I19" s="63">
        <v>1</v>
      </c>
      <c r="J19" s="63">
        <v>0</v>
      </c>
      <c r="K19" s="63" t="s">
        <v>562</v>
      </c>
      <c r="L19" s="333">
        <v>245.32746000000003</v>
      </c>
      <c r="M19" s="85"/>
      <c r="N19" s="84"/>
      <c r="O19" s="85"/>
      <c r="P19" s="85"/>
      <c r="Q19" s="85"/>
      <c r="R19" s="85"/>
      <c r="S19" s="85"/>
      <c r="T19" s="85"/>
      <c r="U19" s="85"/>
      <c r="V19" s="85"/>
      <c r="W19" s="85"/>
      <c r="X19" s="85"/>
      <c r="Y19" s="85"/>
      <c r="Z19" s="85"/>
      <c r="AA19" s="96">
        <f t="shared" si="57"/>
        <v>0</v>
      </c>
      <c r="AB19" s="96" t="str">
        <f t="shared" si="58"/>
        <v>No</v>
      </c>
      <c r="AC19" s="165" t="str">
        <f t="shared" si="4"/>
        <v>No</v>
      </c>
      <c r="AE19" s="229">
        <v>1</v>
      </c>
      <c r="AF19" s="230">
        <f t="shared" si="59"/>
        <v>0</v>
      </c>
      <c r="AG19" s="69"/>
      <c r="AH19" s="256">
        <v>9.1</v>
      </c>
      <c r="AI19" s="265">
        <f t="shared" si="64"/>
        <v>0</v>
      </c>
      <c r="AJ19" s="152">
        <f t="shared" si="5"/>
        <v>0</v>
      </c>
      <c r="AK19" s="152">
        <f t="shared" si="6"/>
        <v>0</v>
      </c>
      <c r="AL19" s="152">
        <f t="shared" si="7"/>
        <v>0</v>
      </c>
      <c r="AM19" s="152">
        <f t="shared" si="8"/>
        <v>0</v>
      </c>
      <c r="AN19" s="152">
        <f t="shared" si="9"/>
        <v>0</v>
      </c>
      <c r="AO19" s="152">
        <f t="shared" si="10"/>
        <v>0</v>
      </c>
      <c r="AP19" s="152">
        <f t="shared" si="11"/>
        <v>0</v>
      </c>
      <c r="AQ19" s="152">
        <f t="shared" si="12"/>
        <v>0</v>
      </c>
      <c r="AR19" s="152">
        <f t="shared" si="13"/>
        <v>0</v>
      </c>
      <c r="AS19" s="152">
        <f t="shared" si="14"/>
        <v>0</v>
      </c>
      <c r="AT19" s="152">
        <f t="shared" si="15"/>
        <v>0</v>
      </c>
      <c r="AU19" s="152">
        <f t="shared" si="16"/>
        <v>0</v>
      </c>
      <c r="AV19" s="152">
        <f t="shared" si="17"/>
        <v>0</v>
      </c>
      <c r="AW19" s="152">
        <f t="shared" si="18"/>
        <v>0</v>
      </c>
      <c r="AX19" s="470">
        <v>1</v>
      </c>
      <c r="AY19" s="476">
        <v>12</v>
      </c>
      <c r="AZ19" s="239">
        <f t="shared" si="54"/>
        <v>0</v>
      </c>
      <c r="BA19" s="476"/>
      <c r="BB19" s="239">
        <f t="shared" si="55"/>
        <v>0</v>
      </c>
      <c r="BC19" s="476"/>
      <c r="BD19" s="131">
        <f t="shared" si="56"/>
        <v>0</v>
      </c>
      <c r="BE19" s="483"/>
      <c r="BF19" s="131">
        <f t="shared" si="19"/>
        <v>0</v>
      </c>
      <c r="BG19" s="131">
        <f t="shared" si="20"/>
        <v>0</v>
      </c>
      <c r="BH19" s="131">
        <f t="shared" si="21"/>
        <v>0</v>
      </c>
      <c r="BI19" s="131">
        <f t="shared" si="22"/>
        <v>0</v>
      </c>
      <c r="BJ19" s="131">
        <f t="shared" si="23"/>
        <v>0</v>
      </c>
      <c r="BK19" s="131">
        <f t="shared" si="24"/>
        <v>0</v>
      </c>
      <c r="BL19" s="131">
        <f t="shared" si="25"/>
        <v>0</v>
      </c>
      <c r="BM19" s="131">
        <f t="shared" si="26"/>
        <v>0</v>
      </c>
      <c r="BN19" s="131">
        <f t="shared" si="27"/>
        <v>0</v>
      </c>
      <c r="BO19" s="483"/>
      <c r="BP19" s="396">
        <f t="shared" si="28"/>
        <v>0</v>
      </c>
      <c r="BQ19" s="396">
        <f t="shared" si="29"/>
        <v>0</v>
      </c>
      <c r="BR19" s="483"/>
      <c r="BS19" s="131">
        <f t="shared" si="30"/>
        <v>0</v>
      </c>
      <c r="BT19" s="131">
        <f t="shared" si="31"/>
        <v>0</v>
      </c>
      <c r="BU19" s="131">
        <f t="shared" si="32"/>
        <v>0</v>
      </c>
      <c r="BV19" s="131">
        <f t="shared" si="33"/>
        <v>0</v>
      </c>
      <c r="BW19" s="131">
        <f t="shared" si="34"/>
        <v>0</v>
      </c>
      <c r="BX19" s="131">
        <f t="shared" si="35"/>
        <v>0</v>
      </c>
      <c r="BY19" s="131">
        <f t="shared" si="36"/>
        <v>0</v>
      </c>
      <c r="BZ19" s="131">
        <f t="shared" si="37"/>
        <v>0</v>
      </c>
      <c r="CA19" s="131">
        <f t="shared" si="38"/>
        <v>0</v>
      </c>
      <c r="CB19" s="131">
        <f t="shared" si="39"/>
        <v>0</v>
      </c>
      <c r="CC19" s="131">
        <f t="shared" si="40"/>
        <v>0</v>
      </c>
      <c r="CD19" s="131">
        <f t="shared" si="41"/>
        <v>0</v>
      </c>
      <c r="CE19" s="131">
        <f t="shared" si="42"/>
        <v>0</v>
      </c>
      <c r="CF19" s="131">
        <f t="shared" si="43"/>
        <v>0</v>
      </c>
      <c r="CG19" s="131">
        <f t="shared" si="44"/>
        <v>0</v>
      </c>
      <c r="CH19" s="131">
        <f t="shared" si="45"/>
        <v>0</v>
      </c>
      <c r="CI19" s="131">
        <f t="shared" si="46"/>
        <v>0</v>
      </c>
      <c r="CJ19" s="131">
        <f t="shared" si="47"/>
        <v>0</v>
      </c>
      <c r="CK19" s="131">
        <f t="shared" si="48"/>
        <v>0</v>
      </c>
      <c r="CL19" s="131">
        <f t="shared" si="49"/>
        <v>0</v>
      </c>
      <c r="CM19" s="131">
        <f t="shared" si="50"/>
        <v>0</v>
      </c>
    </row>
    <row r="20" spans="1:91" s="81" customFormat="1" ht="90" customHeight="1" x14ac:dyDescent="0.2">
      <c r="A20" s="4"/>
      <c r="B20" s="164"/>
      <c r="C20" s="4"/>
      <c r="D20" s="64" t="s">
        <v>408</v>
      </c>
      <c r="E20" s="437" t="s">
        <v>1143</v>
      </c>
      <c r="F20" s="180" t="s">
        <v>110</v>
      </c>
      <c r="G20" s="180" t="s">
        <v>53</v>
      </c>
      <c r="H20" s="180" t="s">
        <v>339</v>
      </c>
      <c r="I20" s="63">
        <v>1</v>
      </c>
      <c r="J20" s="63">
        <v>0</v>
      </c>
      <c r="K20" s="63" t="s">
        <v>562</v>
      </c>
      <c r="L20" s="333">
        <v>213.32330000000002</v>
      </c>
      <c r="M20" s="85"/>
      <c r="N20" s="84"/>
      <c r="O20" s="85"/>
      <c r="P20" s="85"/>
      <c r="Q20" s="85"/>
      <c r="R20" s="85"/>
      <c r="S20" s="85"/>
      <c r="T20" s="85"/>
      <c r="U20" s="85"/>
      <c r="V20" s="85"/>
      <c r="W20" s="85"/>
      <c r="X20" s="85"/>
      <c r="Y20" s="85"/>
      <c r="Z20" s="85"/>
      <c r="AA20" s="96">
        <f t="shared" si="57"/>
        <v>0</v>
      </c>
      <c r="AB20" s="96" t="str">
        <f>IF(SUM(M20:Z20)&gt;0,"Yes","No")</f>
        <v>No</v>
      </c>
      <c r="AC20" s="165" t="str">
        <f t="shared" si="4"/>
        <v>No</v>
      </c>
      <c r="AE20" s="229">
        <v>1</v>
      </c>
      <c r="AF20" s="230">
        <f t="shared" ref="AF20" si="71">AE20*SUM(M20:Z20)</f>
        <v>0</v>
      </c>
      <c r="AG20" s="69"/>
      <c r="AH20" s="256">
        <v>9.1</v>
      </c>
      <c r="AI20" s="265">
        <f t="shared" ref="AI20" si="72">SUM(M20:Z20)*AH20</f>
        <v>0</v>
      </c>
      <c r="AJ20" s="152">
        <f t="shared" si="5"/>
        <v>0</v>
      </c>
      <c r="AK20" s="152">
        <f t="shared" si="6"/>
        <v>0</v>
      </c>
      <c r="AL20" s="152">
        <f t="shared" si="7"/>
        <v>0</v>
      </c>
      <c r="AM20" s="152">
        <f t="shared" si="8"/>
        <v>0</v>
      </c>
      <c r="AN20" s="152">
        <f t="shared" si="9"/>
        <v>0</v>
      </c>
      <c r="AO20" s="152">
        <f t="shared" si="10"/>
        <v>0</v>
      </c>
      <c r="AP20" s="152">
        <f t="shared" si="11"/>
        <v>0</v>
      </c>
      <c r="AQ20" s="152">
        <f t="shared" si="12"/>
        <v>0</v>
      </c>
      <c r="AR20" s="152">
        <f t="shared" si="13"/>
        <v>0</v>
      </c>
      <c r="AS20" s="152">
        <f t="shared" si="14"/>
        <v>0</v>
      </c>
      <c r="AT20" s="152">
        <f t="shared" si="15"/>
        <v>0</v>
      </c>
      <c r="AU20" s="152">
        <f t="shared" si="16"/>
        <v>0</v>
      </c>
      <c r="AV20" s="152">
        <f t="shared" si="17"/>
        <v>0</v>
      </c>
      <c r="AW20" s="152">
        <f t="shared" si="18"/>
        <v>0</v>
      </c>
      <c r="AX20" s="470">
        <v>1</v>
      </c>
      <c r="AY20" s="476">
        <v>12</v>
      </c>
      <c r="AZ20" s="239">
        <f t="shared" si="54"/>
        <v>0</v>
      </c>
      <c r="BA20" s="476"/>
      <c r="BB20" s="239">
        <f t="shared" si="55"/>
        <v>0</v>
      </c>
      <c r="BC20" s="476"/>
      <c r="BD20" s="131">
        <f t="shared" si="56"/>
        <v>0</v>
      </c>
      <c r="BE20" s="483"/>
      <c r="BF20" s="131">
        <f t="shared" si="19"/>
        <v>0</v>
      </c>
      <c r="BG20" s="131">
        <f t="shared" si="20"/>
        <v>0</v>
      </c>
      <c r="BH20" s="131">
        <f t="shared" si="21"/>
        <v>0</v>
      </c>
      <c r="BI20" s="131">
        <f t="shared" si="22"/>
        <v>0</v>
      </c>
      <c r="BJ20" s="131">
        <f t="shared" si="23"/>
        <v>0</v>
      </c>
      <c r="BK20" s="131">
        <f t="shared" si="24"/>
        <v>0</v>
      </c>
      <c r="BL20" s="131">
        <f t="shared" si="25"/>
        <v>0</v>
      </c>
      <c r="BM20" s="131">
        <f t="shared" si="26"/>
        <v>0</v>
      </c>
      <c r="BN20" s="131">
        <f t="shared" si="27"/>
        <v>0</v>
      </c>
      <c r="BO20" s="483"/>
      <c r="BP20" s="396">
        <f t="shared" si="28"/>
        <v>0</v>
      </c>
      <c r="BQ20" s="396">
        <f t="shared" si="29"/>
        <v>0</v>
      </c>
      <c r="BR20" s="483"/>
      <c r="BS20" s="131">
        <f t="shared" si="30"/>
        <v>0</v>
      </c>
      <c r="BT20" s="131">
        <f t="shared" si="31"/>
        <v>0</v>
      </c>
      <c r="BU20" s="131">
        <f t="shared" si="32"/>
        <v>0</v>
      </c>
      <c r="BV20" s="131">
        <f t="shared" si="33"/>
        <v>0</v>
      </c>
      <c r="BW20" s="131">
        <f t="shared" si="34"/>
        <v>0</v>
      </c>
      <c r="BX20" s="131">
        <f t="shared" si="35"/>
        <v>0</v>
      </c>
      <c r="BY20" s="131">
        <f t="shared" si="36"/>
        <v>0</v>
      </c>
      <c r="BZ20" s="131">
        <f t="shared" si="37"/>
        <v>0</v>
      </c>
      <c r="CA20" s="131">
        <f t="shared" si="38"/>
        <v>0</v>
      </c>
      <c r="CB20" s="131">
        <f t="shared" si="39"/>
        <v>0</v>
      </c>
      <c r="CC20" s="131">
        <f t="shared" si="40"/>
        <v>0</v>
      </c>
      <c r="CD20" s="131">
        <f t="shared" si="41"/>
        <v>0</v>
      </c>
      <c r="CE20" s="131">
        <f t="shared" si="42"/>
        <v>0</v>
      </c>
      <c r="CF20" s="131">
        <f t="shared" si="43"/>
        <v>0</v>
      </c>
      <c r="CG20" s="131">
        <f t="shared" si="44"/>
        <v>0</v>
      </c>
      <c r="CH20" s="131">
        <f t="shared" si="45"/>
        <v>0</v>
      </c>
      <c r="CI20" s="131">
        <f t="shared" si="46"/>
        <v>0</v>
      </c>
      <c r="CJ20" s="131">
        <f t="shared" si="47"/>
        <v>0</v>
      </c>
      <c r="CK20" s="131">
        <f t="shared" si="48"/>
        <v>0</v>
      </c>
      <c r="CL20" s="131">
        <f t="shared" si="49"/>
        <v>0</v>
      </c>
      <c r="CM20" s="131">
        <f t="shared" si="50"/>
        <v>0</v>
      </c>
    </row>
    <row r="21" spans="1:91" s="4" customFormat="1" ht="90" customHeight="1" x14ac:dyDescent="0.2">
      <c r="B21" s="164"/>
      <c r="D21" s="99" t="s">
        <v>210</v>
      </c>
      <c r="E21" s="177" t="s">
        <v>432</v>
      </c>
      <c r="F21" s="72" t="s">
        <v>111</v>
      </c>
      <c r="G21" s="73" t="s">
        <v>54</v>
      </c>
      <c r="H21" s="73" t="s">
        <v>339</v>
      </c>
      <c r="I21" s="72">
        <v>1</v>
      </c>
      <c r="J21" s="72">
        <v>0</v>
      </c>
      <c r="K21" s="72" t="s">
        <v>562</v>
      </c>
      <c r="L21" s="334">
        <v>275.1336</v>
      </c>
      <c r="M21" s="87"/>
      <c r="N21" s="87"/>
      <c r="O21" s="87"/>
      <c r="P21" s="87"/>
      <c r="Q21" s="87"/>
      <c r="R21" s="87"/>
      <c r="S21" s="87"/>
      <c r="T21" s="87"/>
      <c r="U21" s="87"/>
      <c r="V21" s="87"/>
      <c r="W21" s="87"/>
      <c r="X21" s="87"/>
      <c r="Y21" s="87"/>
      <c r="Z21" s="87"/>
      <c r="AA21" s="89">
        <f t="shared" si="57"/>
        <v>0</v>
      </c>
      <c r="AB21" s="89" t="str">
        <f t="shared" si="58"/>
        <v>No</v>
      </c>
      <c r="AC21" s="166" t="str">
        <f t="shared" si="4"/>
        <v>No</v>
      </c>
      <c r="AE21" s="229">
        <v>1</v>
      </c>
      <c r="AF21" s="230">
        <f t="shared" si="59"/>
        <v>0</v>
      </c>
      <c r="AG21" s="69"/>
      <c r="AH21" s="256">
        <v>15</v>
      </c>
      <c r="AI21" s="265">
        <f t="shared" si="64"/>
        <v>0</v>
      </c>
      <c r="AJ21" s="152">
        <f t="shared" si="5"/>
        <v>0</v>
      </c>
      <c r="AK21" s="152">
        <f t="shared" si="6"/>
        <v>0</v>
      </c>
      <c r="AL21" s="152">
        <f t="shared" si="7"/>
        <v>0</v>
      </c>
      <c r="AM21" s="152">
        <f t="shared" si="8"/>
        <v>0</v>
      </c>
      <c r="AN21" s="152">
        <f t="shared" si="9"/>
        <v>0</v>
      </c>
      <c r="AO21" s="152">
        <f t="shared" si="10"/>
        <v>0</v>
      </c>
      <c r="AP21" s="152">
        <f t="shared" si="11"/>
        <v>0</v>
      </c>
      <c r="AQ21" s="152">
        <f t="shared" si="12"/>
        <v>0</v>
      </c>
      <c r="AR21" s="152">
        <f t="shared" si="13"/>
        <v>0</v>
      </c>
      <c r="AS21" s="152">
        <f t="shared" si="14"/>
        <v>0</v>
      </c>
      <c r="AT21" s="152">
        <f t="shared" si="15"/>
        <v>0</v>
      </c>
      <c r="AU21" s="152">
        <f t="shared" si="16"/>
        <v>0</v>
      </c>
      <c r="AV21" s="152">
        <f t="shared" si="17"/>
        <v>0</v>
      </c>
      <c r="AW21" s="152">
        <f t="shared" si="18"/>
        <v>0</v>
      </c>
      <c r="AX21" s="470">
        <v>1</v>
      </c>
      <c r="AY21" s="476">
        <v>12</v>
      </c>
      <c r="AZ21" s="239">
        <f t="shared" si="54"/>
        <v>0</v>
      </c>
      <c r="BA21" s="476"/>
      <c r="BB21" s="239">
        <f t="shared" si="55"/>
        <v>0</v>
      </c>
      <c r="BC21" s="476"/>
      <c r="BD21" s="131">
        <f t="shared" si="56"/>
        <v>0</v>
      </c>
      <c r="BE21" s="483"/>
      <c r="BF21" s="131">
        <f t="shared" si="19"/>
        <v>0</v>
      </c>
      <c r="BG21" s="131">
        <f t="shared" si="20"/>
        <v>0</v>
      </c>
      <c r="BH21" s="131">
        <f t="shared" si="21"/>
        <v>0</v>
      </c>
      <c r="BI21" s="131">
        <f t="shared" si="22"/>
        <v>0</v>
      </c>
      <c r="BJ21" s="131">
        <f t="shared" si="23"/>
        <v>0</v>
      </c>
      <c r="BK21" s="131">
        <f t="shared" si="24"/>
        <v>0</v>
      </c>
      <c r="BL21" s="131">
        <f t="shared" si="25"/>
        <v>0</v>
      </c>
      <c r="BM21" s="131">
        <f t="shared" si="26"/>
        <v>0</v>
      </c>
      <c r="BN21" s="131">
        <f t="shared" si="27"/>
        <v>0</v>
      </c>
      <c r="BO21" s="483"/>
      <c r="BP21" s="396">
        <f t="shared" si="28"/>
        <v>0</v>
      </c>
      <c r="BQ21" s="396">
        <f t="shared" si="29"/>
        <v>0</v>
      </c>
      <c r="BR21" s="483"/>
      <c r="BS21" s="131">
        <f t="shared" si="30"/>
        <v>0</v>
      </c>
      <c r="BT21" s="131">
        <f t="shared" si="31"/>
        <v>0</v>
      </c>
      <c r="BU21" s="131">
        <f t="shared" si="32"/>
        <v>0</v>
      </c>
      <c r="BV21" s="131">
        <f t="shared" si="33"/>
        <v>0</v>
      </c>
      <c r="BW21" s="131">
        <f t="shared" si="34"/>
        <v>0</v>
      </c>
      <c r="BX21" s="131">
        <f t="shared" si="35"/>
        <v>0</v>
      </c>
      <c r="BY21" s="131">
        <f t="shared" si="36"/>
        <v>0</v>
      </c>
      <c r="BZ21" s="131">
        <f t="shared" si="37"/>
        <v>0</v>
      </c>
      <c r="CA21" s="131">
        <f t="shared" si="38"/>
        <v>0</v>
      </c>
      <c r="CB21" s="131">
        <f t="shared" si="39"/>
        <v>0</v>
      </c>
      <c r="CC21" s="131">
        <f t="shared" si="40"/>
        <v>0</v>
      </c>
      <c r="CD21" s="131">
        <f t="shared" si="41"/>
        <v>0</v>
      </c>
      <c r="CE21" s="131">
        <f t="shared" si="42"/>
        <v>0</v>
      </c>
      <c r="CF21" s="131">
        <f t="shared" si="43"/>
        <v>0</v>
      </c>
      <c r="CG21" s="131">
        <f t="shared" si="44"/>
        <v>0</v>
      </c>
      <c r="CH21" s="131">
        <f t="shared" si="45"/>
        <v>0</v>
      </c>
      <c r="CI21" s="131">
        <f t="shared" si="46"/>
        <v>0</v>
      </c>
      <c r="CJ21" s="131">
        <f t="shared" si="47"/>
        <v>0</v>
      </c>
      <c r="CK21" s="131">
        <f t="shared" si="48"/>
        <v>0</v>
      </c>
      <c r="CL21" s="131">
        <f t="shared" si="49"/>
        <v>0</v>
      </c>
      <c r="CM21" s="131">
        <f t="shared" si="50"/>
        <v>0</v>
      </c>
    </row>
    <row r="22" spans="1:91" s="4" customFormat="1" ht="90" customHeight="1" x14ac:dyDescent="0.2">
      <c r="B22" s="164"/>
      <c r="D22" s="99" t="s">
        <v>405</v>
      </c>
      <c r="E22" s="436" t="s">
        <v>1143</v>
      </c>
      <c r="F22" s="72" t="s">
        <v>111</v>
      </c>
      <c r="G22" s="73" t="s">
        <v>54</v>
      </c>
      <c r="H22" s="73" t="s">
        <v>339</v>
      </c>
      <c r="I22" s="72">
        <v>1</v>
      </c>
      <c r="J22" s="72">
        <v>0</v>
      </c>
      <c r="K22" s="72" t="s">
        <v>562</v>
      </c>
      <c r="L22" s="334">
        <v>239.2484</v>
      </c>
      <c r="M22" s="87"/>
      <c r="N22" s="87"/>
      <c r="O22" s="87"/>
      <c r="P22" s="87"/>
      <c r="Q22" s="87"/>
      <c r="R22" s="87"/>
      <c r="S22" s="87"/>
      <c r="T22" s="87"/>
      <c r="U22" s="87"/>
      <c r="V22" s="87"/>
      <c r="W22" s="87"/>
      <c r="X22" s="87"/>
      <c r="Y22" s="87"/>
      <c r="Z22" s="87"/>
      <c r="AA22" s="89">
        <f t="shared" si="57"/>
        <v>0</v>
      </c>
      <c r="AB22" s="89" t="str">
        <f t="shared" ref="AB22" si="73">IF(SUM(M22:Z22)&gt;0,"Yes","No")</f>
        <v>No</v>
      </c>
      <c r="AC22" s="166" t="str">
        <f t="shared" si="4"/>
        <v>No</v>
      </c>
      <c r="AE22" s="229">
        <v>1</v>
      </c>
      <c r="AF22" s="230">
        <f t="shared" ref="AF22" si="74">AE22*SUM(M22:Z22)</f>
        <v>0</v>
      </c>
      <c r="AG22" s="69"/>
      <c r="AH22" s="256">
        <v>15</v>
      </c>
      <c r="AI22" s="265">
        <f t="shared" ref="AI22" si="75">SUM(M22:Z22)*AH22</f>
        <v>0</v>
      </c>
      <c r="AJ22" s="152">
        <f t="shared" si="5"/>
        <v>0</v>
      </c>
      <c r="AK22" s="152">
        <f t="shared" si="6"/>
        <v>0</v>
      </c>
      <c r="AL22" s="152">
        <f t="shared" si="7"/>
        <v>0</v>
      </c>
      <c r="AM22" s="152">
        <f t="shared" si="8"/>
        <v>0</v>
      </c>
      <c r="AN22" s="152">
        <f t="shared" si="9"/>
        <v>0</v>
      </c>
      <c r="AO22" s="152">
        <f t="shared" si="10"/>
        <v>0</v>
      </c>
      <c r="AP22" s="152">
        <f t="shared" si="11"/>
        <v>0</v>
      </c>
      <c r="AQ22" s="152">
        <f t="shared" si="12"/>
        <v>0</v>
      </c>
      <c r="AR22" s="152">
        <f t="shared" si="13"/>
        <v>0</v>
      </c>
      <c r="AS22" s="152">
        <f t="shared" si="14"/>
        <v>0</v>
      </c>
      <c r="AT22" s="152">
        <f t="shared" si="15"/>
        <v>0</v>
      </c>
      <c r="AU22" s="152">
        <f t="shared" si="16"/>
        <v>0</v>
      </c>
      <c r="AV22" s="152">
        <f t="shared" si="17"/>
        <v>0</v>
      </c>
      <c r="AW22" s="152">
        <f t="shared" si="18"/>
        <v>0</v>
      </c>
      <c r="AX22" s="470">
        <v>1</v>
      </c>
      <c r="AY22" s="476">
        <v>12</v>
      </c>
      <c r="AZ22" s="239">
        <f t="shared" si="54"/>
        <v>0</v>
      </c>
      <c r="BA22" s="476"/>
      <c r="BB22" s="239">
        <f t="shared" si="55"/>
        <v>0</v>
      </c>
      <c r="BC22" s="476"/>
      <c r="BD22" s="131">
        <f t="shared" si="56"/>
        <v>0</v>
      </c>
      <c r="BE22" s="483"/>
      <c r="BF22" s="131">
        <f t="shared" si="19"/>
        <v>0</v>
      </c>
      <c r="BG22" s="131">
        <f t="shared" si="20"/>
        <v>0</v>
      </c>
      <c r="BH22" s="131">
        <f t="shared" si="21"/>
        <v>0</v>
      </c>
      <c r="BI22" s="131">
        <f t="shared" si="22"/>
        <v>0</v>
      </c>
      <c r="BJ22" s="131">
        <f t="shared" si="23"/>
        <v>0</v>
      </c>
      <c r="BK22" s="131">
        <f t="shared" si="24"/>
        <v>0</v>
      </c>
      <c r="BL22" s="131">
        <f t="shared" si="25"/>
        <v>0</v>
      </c>
      <c r="BM22" s="131">
        <f t="shared" si="26"/>
        <v>0</v>
      </c>
      <c r="BN22" s="131">
        <f t="shared" si="27"/>
        <v>0</v>
      </c>
      <c r="BO22" s="483"/>
      <c r="BP22" s="396">
        <f t="shared" si="28"/>
        <v>0</v>
      </c>
      <c r="BQ22" s="396">
        <f t="shared" si="29"/>
        <v>0</v>
      </c>
      <c r="BR22" s="483"/>
      <c r="BS22" s="131">
        <f t="shared" si="30"/>
        <v>0</v>
      </c>
      <c r="BT22" s="131">
        <f t="shared" si="31"/>
        <v>0</v>
      </c>
      <c r="BU22" s="131">
        <f t="shared" si="32"/>
        <v>0</v>
      </c>
      <c r="BV22" s="131">
        <f t="shared" si="33"/>
        <v>0</v>
      </c>
      <c r="BW22" s="131">
        <f t="shared" si="34"/>
        <v>0</v>
      </c>
      <c r="BX22" s="131">
        <f t="shared" si="35"/>
        <v>0</v>
      </c>
      <c r="BY22" s="131">
        <f t="shared" si="36"/>
        <v>0</v>
      </c>
      <c r="BZ22" s="131">
        <f t="shared" si="37"/>
        <v>0</v>
      </c>
      <c r="CA22" s="131">
        <f t="shared" si="38"/>
        <v>0</v>
      </c>
      <c r="CB22" s="131">
        <f t="shared" si="39"/>
        <v>0</v>
      </c>
      <c r="CC22" s="131">
        <f t="shared" si="40"/>
        <v>0</v>
      </c>
      <c r="CD22" s="131">
        <f t="shared" si="41"/>
        <v>0</v>
      </c>
      <c r="CE22" s="131">
        <f t="shared" si="42"/>
        <v>0</v>
      </c>
      <c r="CF22" s="131">
        <f t="shared" si="43"/>
        <v>0</v>
      </c>
      <c r="CG22" s="131">
        <f t="shared" si="44"/>
        <v>0</v>
      </c>
      <c r="CH22" s="131">
        <f t="shared" si="45"/>
        <v>0</v>
      </c>
      <c r="CI22" s="131">
        <f t="shared" si="46"/>
        <v>0</v>
      </c>
      <c r="CJ22" s="131">
        <f t="shared" si="47"/>
        <v>0</v>
      </c>
      <c r="CK22" s="131">
        <f t="shared" si="48"/>
        <v>0</v>
      </c>
      <c r="CL22" s="131">
        <f t="shared" si="49"/>
        <v>0</v>
      </c>
      <c r="CM22" s="131">
        <f t="shared" si="50"/>
        <v>0</v>
      </c>
    </row>
    <row r="23" spans="1:91" s="81" customFormat="1" ht="90" customHeight="1" x14ac:dyDescent="0.2">
      <c r="A23" s="4"/>
      <c r="B23" s="164"/>
      <c r="C23" s="4"/>
      <c r="D23" s="64" t="s">
        <v>211</v>
      </c>
      <c r="E23" s="129" t="s">
        <v>432</v>
      </c>
      <c r="F23" s="180" t="s">
        <v>111</v>
      </c>
      <c r="G23" s="180" t="s">
        <v>55</v>
      </c>
      <c r="H23" s="180" t="s">
        <v>339</v>
      </c>
      <c r="I23" s="63">
        <v>1</v>
      </c>
      <c r="J23" s="63">
        <v>26</v>
      </c>
      <c r="K23" s="63" t="s">
        <v>562</v>
      </c>
      <c r="L23" s="333">
        <v>378.30870000000004</v>
      </c>
      <c r="M23" s="85"/>
      <c r="N23" s="84"/>
      <c r="O23" s="85"/>
      <c r="P23" s="85"/>
      <c r="Q23" s="85"/>
      <c r="R23" s="85"/>
      <c r="S23" s="85"/>
      <c r="T23" s="85"/>
      <c r="U23" s="85"/>
      <c r="V23" s="85"/>
      <c r="W23" s="85"/>
      <c r="X23" s="85"/>
      <c r="Y23" s="85"/>
      <c r="Z23" s="85"/>
      <c r="AA23" s="96">
        <f t="shared" si="57"/>
        <v>0</v>
      </c>
      <c r="AB23" s="96" t="str">
        <f t="shared" si="58"/>
        <v>No</v>
      </c>
      <c r="AC23" s="165" t="str">
        <f t="shared" si="4"/>
        <v>No</v>
      </c>
      <c r="AE23" s="229">
        <v>1</v>
      </c>
      <c r="AF23" s="230">
        <f t="shared" si="59"/>
        <v>0</v>
      </c>
      <c r="AG23" s="69"/>
      <c r="AH23" s="256">
        <v>20</v>
      </c>
      <c r="AI23" s="265">
        <f t="shared" si="64"/>
        <v>0</v>
      </c>
      <c r="AJ23" s="152">
        <f t="shared" si="5"/>
        <v>0</v>
      </c>
      <c r="AK23" s="152">
        <f t="shared" si="6"/>
        <v>0</v>
      </c>
      <c r="AL23" s="152">
        <f t="shared" si="7"/>
        <v>0</v>
      </c>
      <c r="AM23" s="152">
        <f t="shared" si="8"/>
        <v>0</v>
      </c>
      <c r="AN23" s="152">
        <f t="shared" si="9"/>
        <v>0</v>
      </c>
      <c r="AO23" s="152">
        <f t="shared" si="10"/>
        <v>0</v>
      </c>
      <c r="AP23" s="152">
        <f t="shared" si="11"/>
        <v>0</v>
      </c>
      <c r="AQ23" s="152">
        <f t="shared" si="12"/>
        <v>0</v>
      </c>
      <c r="AR23" s="152">
        <f t="shared" si="13"/>
        <v>0</v>
      </c>
      <c r="AS23" s="152">
        <f t="shared" si="14"/>
        <v>0</v>
      </c>
      <c r="AT23" s="152">
        <f t="shared" si="15"/>
        <v>0</v>
      </c>
      <c r="AU23" s="152">
        <f t="shared" si="16"/>
        <v>0</v>
      </c>
      <c r="AV23" s="152">
        <f t="shared" si="17"/>
        <v>0</v>
      </c>
      <c r="AW23" s="152">
        <f t="shared" si="18"/>
        <v>0</v>
      </c>
      <c r="AX23" s="470">
        <v>1</v>
      </c>
      <c r="AY23" s="476">
        <v>15</v>
      </c>
      <c r="AZ23" s="239">
        <f t="shared" si="54"/>
        <v>0</v>
      </c>
      <c r="BA23" s="476"/>
      <c r="BB23" s="239">
        <f t="shared" si="55"/>
        <v>0</v>
      </c>
      <c r="BC23" s="476"/>
      <c r="BD23" s="131">
        <f t="shared" si="56"/>
        <v>0</v>
      </c>
      <c r="BE23" s="483"/>
      <c r="BF23" s="131">
        <f t="shared" si="19"/>
        <v>0</v>
      </c>
      <c r="BG23" s="131">
        <f t="shared" si="20"/>
        <v>0</v>
      </c>
      <c r="BH23" s="131">
        <f t="shared" si="21"/>
        <v>0</v>
      </c>
      <c r="BI23" s="131">
        <f t="shared" si="22"/>
        <v>0</v>
      </c>
      <c r="BJ23" s="131">
        <f t="shared" si="23"/>
        <v>0</v>
      </c>
      <c r="BK23" s="131">
        <f t="shared" si="24"/>
        <v>0</v>
      </c>
      <c r="BL23" s="131">
        <f t="shared" si="25"/>
        <v>0</v>
      </c>
      <c r="BM23" s="131">
        <f t="shared" si="26"/>
        <v>0</v>
      </c>
      <c r="BN23" s="131">
        <f t="shared" si="27"/>
        <v>0</v>
      </c>
      <c r="BO23" s="483"/>
      <c r="BP23" s="396">
        <f t="shared" si="28"/>
        <v>0</v>
      </c>
      <c r="BQ23" s="396">
        <f t="shared" si="29"/>
        <v>0</v>
      </c>
      <c r="BR23" s="483"/>
      <c r="BS23" s="131">
        <f t="shared" si="30"/>
        <v>0</v>
      </c>
      <c r="BT23" s="131">
        <f t="shared" si="31"/>
        <v>0</v>
      </c>
      <c r="BU23" s="131">
        <f t="shared" si="32"/>
        <v>0</v>
      </c>
      <c r="BV23" s="131">
        <f t="shared" si="33"/>
        <v>0</v>
      </c>
      <c r="BW23" s="131">
        <f t="shared" si="34"/>
        <v>0</v>
      </c>
      <c r="BX23" s="131">
        <f t="shared" si="35"/>
        <v>0</v>
      </c>
      <c r="BY23" s="131">
        <f t="shared" si="36"/>
        <v>0</v>
      </c>
      <c r="BZ23" s="131">
        <f t="shared" si="37"/>
        <v>0</v>
      </c>
      <c r="CA23" s="131">
        <f t="shared" si="38"/>
        <v>0</v>
      </c>
      <c r="CB23" s="131">
        <f t="shared" si="39"/>
        <v>0</v>
      </c>
      <c r="CC23" s="131">
        <f t="shared" si="40"/>
        <v>0</v>
      </c>
      <c r="CD23" s="131">
        <f t="shared" si="41"/>
        <v>0</v>
      </c>
      <c r="CE23" s="131">
        <f t="shared" si="42"/>
        <v>0</v>
      </c>
      <c r="CF23" s="131">
        <f t="shared" si="43"/>
        <v>0</v>
      </c>
      <c r="CG23" s="131">
        <f t="shared" si="44"/>
        <v>0</v>
      </c>
      <c r="CH23" s="131">
        <f t="shared" si="45"/>
        <v>0</v>
      </c>
      <c r="CI23" s="131">
        <f t="shared" si="46"/>
        <v>0</v>
      </c>
      <c r="CJ23" s="131">
        <f t="shared" si="47"/>
        <v>0</v>
      </c>
      <c r="CK23" s="131">
        <f t="shared" si="48"/>
        <v>0</v>
      </c>
      <c r="CL23" s="131">
        <f t="shared" si="49"/>
        <v>0</v>
      </c>
      <c r="CM23" s="131">
        <f t="shared" si="50"/>
        <v>0</v>
      </c>
    </row>
    <row r="24" spans="1:91" s="81" customFormat="1" ht="90" customHeight="1" x14ac:dyDescent="0.2">
      <c r="A24" s="4"/>
      <c r="B24" s="164"/>
      <c r="C24" s="4"/>
      <c r="D24" s="64" t="s">
        <v>404</v>
      </c>
      <c r="E24" s="437" t="s">
        <v>1143</v>
      </c>
      <c r="F24" s="180" t="s">
        <v>111</v>
      </c>
      <c r="G24" s="180" t="s">
        <v>55</v>
      </c>
      <c r="H24" s="180" t="s">
        <v>339</v>
      </c>
      <c r="I24" s="63">
        <v>1</v>
      </c>
      <c r="J24" s="63">
        <v>26</v>
      </c>
      <c r="K24" s="63" t="s">
        <v>562</v>
      </c>
      <c r="L24" s="333">
        <v>328.96140000000003</v>
      </c>
      <c r="M24" s="85"/>
      <c r="N24" s="84"/>
      <c r="O24" s="85"/>
      <c r="P24" s="85"/>
      <c r="Q24" s="85"/>
      <c r="R24" s="85"/>
      <c r="S24" s="85"/>
      <c r="T24" s="85"/>
      <c r="U24" s="85"/>
      <c r="V24" s="85"/>
      <c r="W24" s="85"/>
      <c r="X24" s="85"/>
      <c r="Y24" s="85"/>
      <c r="Z24" s="85"/>
      <c r="AA24" s="96">
        <f t="shared" si="57"/>
        <v>0</v>
      </c>
      <c r="AB24" s="96" t="str">
        <f t="shared" ref="AB24" si="76">IF(SUM(M24:Z24)&gt;0,"Yes","No")</f>
        <v>No</v>
      </c>
      <c r="AC24" s="165" t="str">
        <f t="shared" si="4"/>
        <v>No</v>
      </c>
      <c r="AE24" s="229">
        <v>1</v>
      </c>
      <c r="AF24" s="230">
        <f t="shared" ref="AF24" si="77">AE24*SUM(M24:Z24)</f>
        <v>0</v>
      </c>
      <c r="AG24" s="69"/>
      <c r="AH24" s="256">
        <v>20</v>
      </c>
      <c r="AI24" s="265">
        <f t="shared" ref="AI24" si="78">SUM(M24:Z24)*AH24</f>
        <v>0</v>
      </c>
      <c r="AJ24" s="152">
        <f t="shared" si="5"/>
        <v>0</v>
      </c>
      <c r="AK24" s="152">
        <f t="shared" si="6"/>
        <v>0</v>
      </c>
      <c r="AL24" s="152">
        <f t="shared" si="7"/>
        <v>0</v>
      </c>
      <c r="AM24" s="152">
        <f t="shared" si="8"/>
        <v>0</v>
      </c>
      <c r="AN24" s="152">
        <f t="shared" si="9"/>
        <v>0</v>
      </c>
      <c r="AO24" s="152">
        <f t="shared" si="10"/>
        <v>0</v>
      </c>
      <c r="AP24" s="152">
        <f t="shared" si="11"/>
        <v>0</v>
      </c>
      <c r="AQ24" s="152">
        <f t="shared" si="12"/>
        <v>0</v>
      </c>
      <c r="AR24" s="152">
        <f t="shared" si="13"/>
        <v>0</v>
      </c>
      <c r="AS24" s="152">
        <f t="shared" si="14"/>
        <v>0</v>
      </c>
      <c r="AT24" s="152">
        <f t="shared" si="15"/>
        <v>0</v>
      </c>
      <c r="AU24" s="152">
        <f t="shared" si="16"/>
        <v>0</v>
      </c>
      <c r="AV24" s="152">
        <f t="shared" si="17"/>
        <v>0</v>
      </c>
      <c r="AW24" s="152">
        <f t="shared" si="18"/>
        <v>0</v>
      </c>
      <c r="AX24" s="470">
        <v>1</v>
      </c>
      <c r="AY24" s="476">
        <v>15</v>
      </c>
      <c r="AZ24" s="239">
        <f t="shared" si="54"/>
        <v>0</v>
      </c>
      <c r="BA24" s="476"/>
      <c r="BB24" s="239">
        <f t="shared" si="55"/>
        <v>0</v>
      </c>
      <c r="BC24" s="476"/>
      <c r="BD24" s="131">
        <f t="shared" si="56"/>
        <v>0</v>
      </c>
      <c r="BE24" s="483"/>
      <c r="BF24" s="131">
        <f t="shared" si="19"/>
        <v>0</v>
      </c>
      <c r="BG24" s="131">
        <f t="shared" si="20"/>
        <v>0</v>
      </c>
      <c r="BH24" s="131">
        <f t="shared" si="21"/>
        <v>0</v>
      </c>
      <c r="BI24" s="131">
        <f t="shared" si="22"/>
        <v>0</v>
      </c>
      <c r="BJ24" s="131">
        <f t="shared" si="23"/>
        <v>0</v>
      </c>
      <c r="BK24" s="131">
        <f t="shared" si="24"/>
        <v>0</v>
      </c>
      <c r="BL24" s="131">
        <f t="shared" si="25"/>
        <v>0</v>
      </c>
      <c r="BM24" s="131">
        <f t="shared" si="26"/>
        <v>0</v>
      </c>
      <c r="BN24" s="131">
        <f t="shared" si="27"/>
        <v>0</v>
      </c>
      <c r="BO24" s="483"/>
      <c r="BP24" s="396">
        <f t="shared" si="28"/>
        <v>0</v>
      </c>
      <c r="BQ24" s="396">
        <f t="shared" si="29"/>
        <v>0</v>
      </c>
      <c r="BR24" s="483"/>
      <c r="BS24" s="131">
        <f t="shared" si="30"/>
        <v>0</v>
      </c>
      <c r="BT24" s="131">
        <f t="shared" si="31"/>
        <v>0</v>
      </c>
      <c r="BU24" s="131">
        <f t="shared" si="32"/>
        <v>0</v>
      </c>
      <c r="BV24" s="131">
        <f t="shared" si="33"/>
        <v>0</v>
      </c>
      <c r="BW24" s="131">
        <f t="shared" si="34"/>
        <v>0</v>
      </c>
      <c r="BX24" s="131">
        <f t="shared" si="35"/>
        <v>0</v>
      </c>
      <c r="BY24" s="131">
        <f t="shared" si="36"/>
        <v>0</v>
      </c>
      <c r="BZ24" s="131">
        <f t="shared" si="37"/>
        <v>0</v>
      </c>
      <c r="CA24" s="131">
        <f t="shared" si="38"/>
        <v>0</v>
      </c>
      <c r="CB24" s="131">
        <f t="shared" si="39"/>
        <v>0</v>
      </c>
      <c r="CC24" s="131">
        <f t="shared" si="40"/>
        <v>0</v>
      </c>
      <c r="CD24" s="131">
        <f t="shared" si="41"/>
        <v>0</v>
      </c>
      <c r="CE24" s="131">
        <f t="shared" si="42"/>
        <v>0</v>
      </c>
      <c r="CF24" s="131">
        <f t="shared" si="43"/>
        <v>0</v>
      </c>
      <c r="CG24" s="131">
        <f t="shared" si="44"/>
        <v>0</v>
      </c>
      <c r="CH24" s="131">
        <f t="shared" si="45"/>
        <v>0</v>
      </c>
      <c r="CI24" s="131">
        <f t="shared" si="46"/>
        <v>0</v>
      </c>
      <c r="CJ24" s="131">
        <f t="shared" si="47"/>
        <v>0</v>
      </c>
      <c r="CK24" s="131">
        <f t="shared" si="48"/>
        <v>0</v>
      </c>
      <c r="CL24" s="131">
        <f t="shared" si="49"/>
        <v>0</v>
      </c>
      <c r="CM24" s="131">
        <f t="shared" si="50"/>
        <v>0</v>
      </c>
    </row>
    <row r="25" spans="1:91" s="4" customFormat="1" ht="90" customHeight="1" x14ac:dyDescent="0.2">
      <c r="B25" s="164"/>
      <c r="D25" s="99" t="s">
        <v>212</v>
      </c>
      <c r="E25" s="177" t="s">
        <v>432</v>
      </c>
      <c r="F25" s="72" t="s">
        <v>112</v>
      </c>
      <c r="G25" s="73" t="s">
        <v>56</v>
      </c>
      <c r="H25" s="73" t="s">
        <v>339</v>
      </c>
      <c r="I25" s="72">
        <v>1</v>
      </c>
      <c r="J25" s="72">
        <v>38</v>
      </c>
      <c r="K25" s="72" t="s">
        <v>562</v>
      </c>
      <c r="L25" s="334">
        <v>458.55600000000004</v>
      </c>
      <c r="M25" s="87"/>
      <c r="N25" s="87"/>
      <c r="O25" s="87"/>
      <c r="P25" s="87"/>
      <c r="Q25" s="87"/>
      <c r="R25" s="87"/>
      <c r="S25" s="87"/>
      <c r="T25" s="87"/>
      <c r="U25" s="87"/>
      <c r="V25" s="87"/>
      <c r="W25" s="87"/>
      <c r="X25" s="87"/>
      <c r="Y25" s="87"/>
      <c r="Z25" s="87"/>
      <c r="AA25" s="89">
        <f t="shared" si="57"/>
        <v>0</v>
      </c>
      <c r="AB25" s="89" t="str">
        <f t="shared" si="58"/>
        <v>No</v>
      </c>
      <c r="AC25" s="166" t="str">
        <f t="shared" si="4"/>
        <v>No</v>
      </c>
      <c r="AE25" s="229">
        <v>1</v>
      </c>
      <c r="AF25" s="230">
        <f t="shared" si="59"/>
        <v>0</v>
      </c>
      <c r="AG25" s="69"/>
      <c r="AH25" s="256">
        <v>25</v>
      </c>
      <c r="AI25" s="265">
        <f t="shared" si="64"/>
        <v>0</v>
      </c>
      <c r="AJ25" s="152">
        <f t="shared" si="5"/>
        <v>0</v>
      </c>
      <c r="AK25" s="152">
        <f t="shared" si="6"/>
        <v>0</v>
      </c>
      <c r="AL25" s="152">
        <f t="shared" si="7"/>
        <v>0</v>
      </c>
      <c r="AM25" s="152">
        <f t="shared" si="8"/>
        <v>0</v>
      </c>
      <c r="AN25" s="152">
        <f t="shared" si="9"/>
        <v>0</v>
      </c>
      <c r="AO25" s="152">
        <f t="shared" si="10"/>
        <v>0</v>
      </c>
      <c r="AP25" s="152">
        <f t="shared" si="11"/>
        <v>0</v>
      </c>
      <c r="AQ25" s="152">
        <f t="shared" si="12"/>
        <v>0</v>
      </c>
      <c r="AR25" s="152">
        <f t="shared" si="13"/>
        <v>0</v>
      </c>
      <c r="AS25" s="152">
        <f t="shared" si="14"/>
        <v>0</v>
      </c>
      <c r="AT25" s="152">
        <f t="shared" si="15"/>
        <v>0</v>
      </c>
      <c r="AU25" s="152">
        <f t="shared" si="16"/>
        <v>0</v>
      </c>
      <c r="AV25" s="152">
        <f t="shared" si="17"/>
        <v>0</v>
      </c>
      <c r="AW25" s="152">
        <f t="shared" si="18"/>
        <v>0</v>
      </c>
      <c r="AX25" s="470">
        <v>1</v>
      </c>
      <c r="AY25" s="476">
        <v>21</v>
      </c>
      <c r="AZ25" s="239">
        <f t="shared" si="54"/>
        <v>0</v>
      </c>
      <c r="BA25" s="476"/>
      <c r="BB25" s="239">
        <f t="shared" si="55"/>
        <v>0</v>
      </c>
      <c r="BC25" s="476"/>
      <c r="BD25" s="131">
        <f t="shared" si="56"/>
        <v>0</v>
      </c>
      <c r="BE25" s="483"/>
      <c r="BF25" s="131">
        <f t="shared" si="19"/>
        <v>0</v>
      </c>
      <c r="BG25" s="131">
        <f t="shared" si="20"/>
        <v>0</v>
      </c>
      <c r="BH25" s="131">
        <f t="shared" si="21"/>
        <v>0</v>
      </c>
      <c r="BI25" s="131">
        <f t="shared" si="22"/>
        <v>0</v>
      </c>
      <c r="BJ25" s="131">
        <f t="shared" si="23"/>
        <v>0</v>
      </c>
      <c r="BK25" s="131">
        <f t="shared" si="24"/>
        <v>0</v>
      </c>
      <c r="BL25" s="131">
        <f t="shared" si="25"/>
        <v>0</v>
      </c>
      <c r="BM25" s="131">
        <f t="shared" si="26"/>
        <v>0</v>
      </c>
      <c r="BN25" s="131">
        <f t="shared" si="27"/>
        <v>0</v>
      </c>
      <c r="BO25" s="483"/>
      <c r="BP25" s="396">
        <f t="shared" si="28"/>
        <v>0</v>
      </c>
      <c r="BQ25" s="396">
        <f t="shared" si="29"/>
        <v>0</v>
      </c>
      <c r="BR25" s="483"/>
      <c r="BS25" s="131">
        <f t="shared" si="30"/>
        <v>0</v>
      </c>
      <c r="BT25" s="131">
        <f t="shared" si="31"/>
        <v>0</v>
      </c>
      <c r="BU25" s="131">
        <f t="shared" si="32"/>
        <v>0</v>
      </c>
      <c r="BV25" s="131">
        <f t="shared" si="33"/>
        <v>0</v>
      </c>
      <c r="BW25" s="131">
        <f t="shared" si="34"/>
        <v>0</v>
      </c>
      <c r="BX25" s="131">
        <f t="shared" si="35"/>
        <v>0</v>
      </c>
      <c r="BY25" s="131">
        <f t="shared" si="36"/>
        <v>0</v>
      </c>
      <c r="BZ25" s="131">
        <f t="shared" si="37"/>
        <v>0</v>
      </c>
      <c r="CA25" s="131">
        <f t="shared" si="38"/>
        <v>0</v>
      </c>
      <c r="CB25" s="131">
        <f t="shared" si="39"/>
        <v>0</v>
      </c>
      <c r="CC25" s="131">
        <f t="shared" si="40"/>
        <v>0</v>
      </c>
      <c r="CD25" s="131">
        <f t="shared" si="41"/>
        <v>0</v>
      </c>
      <c r="CE25" s="131">
        <f t="shared" si="42"/>
        <v>0</v>
      </c>
      <c r="CF25" s="131">
        <f t="shared" si="43"/>
        <v>0</v>
      </c>
      <c r="CG25" s="131">
        <f t="shared" si="44"/>
        <v>0</v>
      </c>
      <c r="CH25" s="131">
        <f t="shared" si="45"/>
        <v>0</v>
      </c>
      <c r="CI25" s="131">
        <f t="shared" si="46"/>
        <v>0</v>
      </c>
      <c r="CJ25" s="131">
        <f t="shared" si="47"/>
        <v>0</v>
      </c>
      <c r="CK25" s="131">
        <f t="shared" si="48"/>
        <v>0</v>
      </c>
      <c r="CL25" s="131">
        <f t="shared" si="49"/>
        <v>0</v>
      </c>
      <c r="CM25" s="131">
        <f t="shared" si="50"/>
        <v>0</v>
      </c>
    </row>
    <row r="26" spans="1:91" s="4" customFormat="1" ht="90" customHeight="1" x14ac:dyDescent="0.2">
      <c r="B26" s="164"/>
      <c r="D26" s="99" t="s">
        <v>403</v>
      </c>
      <c r="E26" s="436" t="s">
        <v>1143</v>
      </c>
      <c r="F26" s="72" t="s">
        <v>112</v>
      </c>
      <c r="G26" s="73" t="s">
        <v>56</v>
      </c>
      <c r="H26" s="73" t="s">
        <v>339</v>
      </c>
      <c r="I26" s="72">
        <v>1</v>
      </c>
      <c r="J26" s="72">
        <v>38</v>
      </c>
      <c r="K26" s="72" t="s">
        <v>562</v>
      </c>
      <c r="L26" s="334">
        <v>398.7439</v>
      </c>
      <c r="M26" s="87"/>
      <c r="N26" s="87"/>
      <c r="O26" s="87"/>
      <c r="P26" s="87"/>
      <c r="Q26" s="87"/>
      <c r="R26" s="87"/>
      <c r="S26" s="87"/>
      <c r="T26" s="87"/>
      <c r="U26" s="87"/>
      <c r="V26" s="87"/>
      <c r="W26" s="87"/>
      <c r="X26" s="87"/>
      <c r="Y26" s="87"/>
      <c r="Z26" s="87"/>
      <c r="AA26" s="89">
        <f t="shared" si="57"/>
        <v>0</v>
      </c>
      <c r="AB26" s="89" t="str">
        <f t="shared" ref="AB26:AB27" si="79">IF(SUM(M26:Z26)&gt;0,"Yes","No")</f>
        <v>No</v>
      </c>
      <c r="AC26" s="166" t="str">
        <f t="shared" si="4"/>
        <v>No</v>
      </c>
      <c r="AE26" s="229">
        <v>1</v>
      </c>
      <c r="AF26" s="230">
        <f t="shared" ref="AF26:AF27" si="80">AE26*SUM(M26:Z26)</f>
        <v>0</v>
      </c>
      <c r="AG26" s="69"/>
      <c r="AH26" s="256">
        <v>25</v>
      </c>
      <c r="AI26" s="265">
        <f t="shared" ref="AI26:AI27" si="81">SUM(M26:Z26)*AH26</f>
        <v>0</v>
      </c>
      <c r="AJ26" s="152">
        <f t="shared" si="5"/>
        <v>0</v>
      </c>
      <c r="AK26" s="152">
        <f t="shared" si="6"/>
        <v>0</v>
      </c>
      <c r="AL26" s="152">
        <f t="shared" si="7"/>
        <v>0</v>
      </c>
      <c r="AM26" s="152">
        <f t="shared" si="8"/>
        <v>0</v>
      </c>
      <c r="AN26" s="152">
        <f t="shared" si="9"/>
        <v>0</v>
      </c>
      <c r="AO26" s="152">
        <f t="shared" si="10"/>
        <v>0</v>
      </c>
      <c r="AP26" s="152">
        <f t="shared" si="11"/>
        <v>0</v>
      </c>
      <c r="AQ26" s="152">
        <f t="shared" si="12"/>
        <v>0</v>
      </c>
      <c r="AR26" s="152">
        <f t="shared" si="13"/>
        <v>0</v>
      </c>
      <c r="AS26" s="152">
        <f t="shared" si="14"/>
        <v>0</v>
      </c>
      <c r="AT26" s="152">
        <f t="shared" si="15"/>
        <v>0</v>
      </c>
      <c r="AU26" s="152">
        <f t="shared" si="16"/>
        <v>0</v>
      </c>
      <c r="AV26" s="152">
        <f t="shared" si="17"/>
        <v>0</v>
      </c>
      <c r="AW26" s="152">
        <f t="shared" si="18"/>
        <v>0</v>
      </c>
      <c r="AX26" s="470">
        <v>1</v>
      </c>
      <c r="AY26" s="476">
        <v>21</v>
      </c>
      <c r="AZ26" s="239">
        <f t="shared" si="54"/>
        <v>0</v>
      </c>
      <c r="BA26" s="476"/>
      <c r="BB26" s="239">
        <f t="shared" si="55"/>
        <v>0</v>
      </c>
      <c r="BC26" s="476"/>
      <c r="BD26" s="131">
        <f t="shared" si="56"/>
        <v>0</v>
      </c>
      <c r="BE26" s="483"/>
      <c r="BF26" s="131">
        <f t="shared" si="19"/>
        <v>0</v>
      </c>
      <c r="BG26" s="131">
        <f t="shared" si="20"/>
        <v>0</v>
      </c>
      <c r="BH26" s="131">
        <f t="shared" si="21"/>
        <v>0</v>
      </c>
      <c r="BI26" s="131">
        <f t="shared" si="22"/>
        <v>0</v>
      </c>
      <c r="BJ26" s="131">
        <f t="shared" si="23"/>
        <v>0</v>
      </c>
      <c r="BK26" s="131">
        <f t="shared" si="24"/>
        <v>0</v>
      </c>
      <c r="BL26" s="131">
        <f t="shared" si="25"/>
        <v>0</v>
      </c>
      <c r="BM26" s="131">
        <f t="shared" si="26"/>
        <v>0</v>
      </c>
      <c r="BN26" s="131">
        <f t="shared" si="27"/>
        <v>0</v>
      </c>
      <c r="BO26" s="483"/>
      <c r="BP26" s="396">
        <f t="shared" si="28"/>
        <v>0</v>
      </c>
      <c r="BQ26" s="396">
        <f t="shared" si="29"/>
        <v>0</v>
      </c>
      <c r="BR26" s="483"/>
      <c r="BS26" s="131">
        <f t="shared" si="30"/>
        <v>0</v>
      </c>
      <c r="BT26" s="131">
        <f t="shared" si="31"/>
        <v>0</v>
      </c>
      <c r="BU26" s="131">
        <f t="shared" si="32"/>
        <v>0</v>
      </c>
      <c r="BV26" s="131">
        <f t="shared" si="33"/>
        <v>0</v>
      </c>
      <c r="BW26" s="131">
        <f t="shared" si="34"/>
        <v>0</v>
      </c>
      <c r="BX26" s="131">
        <f t="shared" si="35"/>
        <v>0</v>
      </c>
      <c r="BY26" s="131">
        <f t="shared" si="36"/>
        <v>0</v>
      </c>
      <c r="BZ26" s="131">
        <f t="shared" si="37"/>
        <v>0</v>
      </c>
      <c r="CA26" s="131">
        <f t="shared" si="38"/>
        <v>0</v>
      </c>
      <c r="CB26" s="131">
        <f t="shared" si="39"/>
        <v>0</v>
      </c>
      <c r="CC26" s="131">
        <f t="shared" si="40"/>
        <v>0</v>
      </c>
      <c r="CD26" s="131">
        <f t="shared" si="41"/>
        <v>0</v>
      </c>
      <c r="CE26" s="131">
        <f t="shared" si="42"/>
        <v>0</v>
      </c>
      <c r="CF26" s="131">
        <f t="shared" si="43"/>
        <v>0</v>
      </c>
      <c r="CG26" s="131">
        <f t="shared" si="44"/>
        <v>0</v>
      </c>
      <c r="CH26" s="131">
        <f t="shared" si="45"/>
        <v>0</v>
      </c>
      <c r="CI26" s="131">
        <f t="shared" si="46"/>
        <v>0</v>
      </c>
      <c r="CJ26" s="131">
        <f t="shared" si="47"/>
        <v>0</v>
      </c>
      <c r="CK26" s="131">
        <f t="shared" si="48"/>
        <v>0</v>
      </c>
      <c r="CL26" s="131">
        <f t="shared" si="49"/>
        <v>0</v>
      </c>
      <c r="CM26" s="131">
        <f t="shared" si="50"/>
        <v>0</v>
      </c>
    </row>
    <row r="27" spans="1:91" s="81" customFormat="1" ht="90" customHeight="1" x14ac:dyDescent="0.2">
      <c r="A27" s="4"/>
      <c r="B27" s="164"/>
      <c r="C27" s="4"/>
      <c r="D27" s="64" t="s">
        <v>213</v>
      </c>
      <c r="E27" s="129" t="s">
        <v>432</v>
      </c>
      <c r="F27" s="180" t="s">
        <v>113</v>
      </c>
      <c r="G27" s="180" t="s">
        <v>51</v>
      </c>
      <c r="H27" s="180" t="s">
        <v>156</v>
      </c>
      <c r="I27" s="63">
        <v>3</v>
      </c>
      <c r="J27" s="69">
        <v>39</v>
      </c>
      <c r="K27" s="63" t="s">
        <v>562</v>
      </c>
      <c r="L27" s="333">
        <v>859.79250000000002</v>
      </c>
      <c r="M27" s="379"/>
      <c r="N27" s="380"/>
      <c r="O27" s="379"/>
      <c r="P27" s="379"/>
      <c r="Q27" s="85"/>
      <c r="R27" s="379"/>
      <c r="S27" s="379"/>
      <c r="T27" s="379"/>
      <c r="U27" s="379"/>
      <c r="V27" s="379"/>
      <c r="W27" s="379"/>
      <c r="X27" s="379"/>
      <c r="Y27" s="379"/>
      <c r="Z27" s="379"/>
      <c r="AA27" s="378">
        <f t="shared" si="57"/>
        <v>0</v>
      </c>
      <c r="AB27" s="96" t="str">
        <f t="shared" si="79"/>
        <v>No</v>
      </c>
      <c r="AC27" s="120" t="str">
        <f t="shared" si="4"/>
        <v>No</v>
      </c>
      <c r="AD27" s="357"/>
      <c r="AE27" s="229">
        <v>3</v>
      </c>
      <c r="AF27" s="230">
        <f t="shared" si="80"/>
        <v>0</v>
      </c>
      <c r="AG27" s="69"/>
      <c r="AH27" s="256">
        <v>46</v>
      </c>
      <c r="AI27" s="265">
        <f t="shared" si="81"/>
        <v>0</v>
      </c>
      <c r="AJ27" s="152">
        <f t="shared" si="5"/>
        <v>0</v>
      </c>
      <c r="AK27" s="152">
        <f t="shared" si="6"/>
        <v>0</v>
      </c>
      <c r="AL27" s="152">
        <f t="shared" si="7"/>
        <v>0</v>
      </c>
      <c r="AM27" s="152">
        <f t="shared" si="8"/>
        <v>0</v>
      </c>
      <c r="AN27" s="152">
        <f t="shared" si="9"/>
        <v>0</v>
      </c>
      <c r="AO27" s="152">
        <f t="shared" si="10"/>
        <v>0</v>
      </c>
      <c r="AP27" s="152">
        <f t="shared" si="11"/>
        <v>0</v>
      </c>
      <c r="AQ27" s="152">
        <f t="shared" si="12"/>
        <v>0</v>
      </c>
      <c r="AR27" s="152">
        <f t="shared" si="13"/>
        <v>0</v>
      </c>
      <c r="AS27" s="152">
        <f t="shared" si="14"/>
        <v>0</v>
      </c>
      <c r="AT27" s="152">
        <f t="shared" si="15"/>
        <v>0</v>
      </c>
      <c r="AU27" s="152">
        <f t="shared" si="16"/>
        <v>0</v>
      </c>
      <c r="AV27" s="152">
        <f t="shared" si="17"/>
        <v>0</v>
      </c>
      <c r="AW27" s="152">
        <f t="shared" si="18"/>
        <v>0</v>
      </c>
      <c r="AX27" s="470">
        <v>3</v>
      </c>
      <c r="AY27" s="476">
        <v>14</v>
      </c>
      <c r="AZ27" s="239">
        <f t="shared" si="54"/>
        <v>0</v>
      </c>
      <c r="BA27" s="476"/>
      <c r="BB27" s="239">
        <f t="shared" si="55"/>
        <v>0</v>
      </c>
      <c r="BC27" s="476"/>
      <c r="BD27" s="131">
        <f t="shared" si="56"/>
        <v>0</v>
      </c>
      <c r="BE27" s="483"/>
      <c r="BF27" s="131">
        <f t="shared" si="19"/>
        <v>0</v>
      </c>
      <c r="BG27" s="131">
        <f t="shared" si="20"/>
        <v>0</v>
      </c>
      <c r="BH27" s="131">
        <f t="shared" si="21"/>
        <v>0</v>
      </c>
      <c r="BI27" s="131">
        <f t="shared" si="22"/>
        <v>0</v>
      </c>
      <c r="BJ27" s="131">
        <f t="shared" si="23"/>
        <v>0</v>
      </c>
      <c r="BK27" s="131">
        <f t="shared" si="24"/>
        <v>0</v>
      </c>
      <c r="BL27" s="131">
        <f t="shared" si="25"/>
        <v>0</v>
      </c>
      <c r="BM27" s="131">
        <f t="shared" si="26"/>
        <v>0</v>
      </c>
      <c r="BN27" s="131">
        <f t="shared" si="27"/>
        <v>0</v>
      </c>
      <c r="BO27" s="483"/>
      <c r="BP27" s="396">
        <f t="shared" si="28"/>
        <v>0</v>
      </c>
      <c r="BQ27" s="396">
        <f t="shared" si="29"/>
        <v>0</v>
      </c>
      <c r="BR27" s="483"/>
      <c r="BS27" s="131">
        <f t="shared" si="30"/>
        <v>0</v>
      </c>
      <c r="BT27" s="131">
        <f t="shared" si="31"/>
        <v>0</v>
      </c>
      <c r="BU27" s="131">
        <f t="shared" si="32"/>
        <v>0</v>
      </c>
      <c r="BV27" s="131">
        <f t="shared" si="33"/>
        <v>0</v>
      </c>
      <c r="BW27" s="131">
        <f t="shared" si="34"/>
        <v>0</v>
      </c>
      <c r="BX27" s="131">
        <f t="shared" si="35"/>
        <v>0</v>
      </c>
      <c r="BY27" s="131">
        <f t="shared" si="36"/>
        <v>0</v>
      </c>
      <c r="BZ27" s="131">
        <f t="shared" si="37"/>
        <v>0</v>
      </c>
      <c r="CA27" s="131">
        <f t="shared" si="38"/>
        <v>0</v>
      </c>
      <c r="CB27" s="131">
        <f t="shared" si="39"/>
        <v>0</v>
      </c>
      <c r="CC27" s="131">
        <f t="shared" si="40"/>
        <v>0</v>
      </c>
      <c r="CD27" s="131">
        <f t="shared" si="41"/>
        <v>0</v>
      </c>
      <c r="CE27" s="131">
        <f t="shared" si="42"/>
        <v>0</v>
      </c>
      <c r="CF27" s="131">
        <f t="shared" si="43"/>
        <v>0</v>
      </c>
      <c r="CG27" s="131">
        <f t="shared" si="44"/>
        <v>0</v>
      </c>
      <c r="CH27" s="131">
        <f t="shared" si="45"/>
        <v>0</v>
      </c>
      <c r="CI27" s="131">
        <f t="shared" si="46"/>
        <v>0</v>
      </c>
      <c r="CJ27" s="131">
        <f t="shared" si="47"/>
        <v>0</v>
      </c>
      <c r="CK27" s="131">
        <f t="shared" si="48"/>
        <v>0</v>
      </c>
      <c r="CL27" s="131">
        <f t="shared" si="49"/>
        <v>0</v>
      </c>
      <c r="CM27" s="131">
        <f t="shared" si="50"/>
        <v>0</v>
      </c>
    </row>
    <row r="28" spans="1:91" s="81" customFormat="1" ht="90" customHeight="1" x14ac:dyDescent="0.2">
      <c r="A28" s="4"/>
      <c r="B28" s="167"/>
      <c r="C28" s="54"/>
      <c r="D28" s="181" t="s">
        <v>402</v>
      </c>
      <c r="E28" s="438" t="s">
        <v>1143</v>
      </c>
      <c r="F28" s="182" t="s">
        <v>113</v>
      </c>
      <c r="G28" s="182" t="s">
        <v>51</v>
      </c>
      <c r="H28" s="182" t="s">
        <v>156</v>
      </c>
      <c r="I28" s="122">
        <v>3</v>
      </c>
      <c r="J28" s="183">
        <v>39</v>
      </c>
      <c r="K28" s="122" t="s">
        <v>562</v>
      </c>
      <c r="L28" s="335">
        <v>747.64610000000005</v>
      </c>
      <c r="M28" s="185"/>
      <c r="N28" s="184"/>
      <c r="O28" s="185"/>
      <c r="P28" s="185"/>
      <c r="Q28" s="185"/>
      <c r="R28" s="185"/>
      <c r="S28" s="185"/>
      <c r="T28" s="185"/>
      <c r="U28" s="185"/>
      <c r="V28" s="185"/>
      <c r="W28" s="185"/>
      <c r="X28" s="185"/>
      <c r="Y28" s="185"/>
      <c r="Z28" s="185"/>
      <c r="AA28" s="96">
        <f>L28*M28+L28*N28+L28*O28+L28*P28+L28*Q28+L28*R28+L28*T28+L28*V28+L28*W28+L28*X28+L28*Y28+L28*Z28+L28*U28+L28*S28</f>
        <v>0</v>
      </c>
      <c r="AB28" s="186" t="str">
        <f t="shared" si="58"/>
        <v>No</v>
      </c>
      <c r="AC28" s="187" t="str">
        <f t="shared" si="4"/>
        <v>No</v>
      </c>
      <c r="AE28" s="231">
        <v>3</v>
      </c>
      <c r="AF28" s="232">
        <f t="shared" si="59"/>
        <v>0</v>
      </c>
      <c r="AG28" s="69"/>
      <c r="AH28" s="256">
        <v>46</v>
      </c>
      <c r="AI28" s="265">
        <f>SUM(M28:Z28)*AH28</f>
        <v>0</v>
      </c>
      <c r="AJ28" s="152">
        <f t="shared" si="5"/>
        <v>0</v>
      </c>
      <c r="AK28" s="152">
        <f t="shared" si="6"/>
        <v>0</v>
      </c>
      <c r="AL28" s="152">
        <f t="shared" si="7"/>
        <v>0</v>
      </c>
      <c r="AM28" s="152">
        <f t="shared" si="8"/>
        <v>0</v>
      </c>
      <c r="AN28" s="152">
        <f t="shared" si="9"/>
        <v>0</v>
      </c>
      <c r="AO28" s="152">
        <f t="shared" si="10"/>
        <v>0</v>
      </c>
      <c r="AP28" s="152">
        <f t="shared" si="11"/>
        <v>0</v>
      </c>
      <c r="AQ28" s="152">
        <f t="shared" si="12"/>
        <v>0</v>
      </c>
      <c r="AR28" s="152">
        <f t="shared" si="13"/>
        <v>0</v>
      </c>
      <c r="AS28" s="152">
        <f t="shared" si="14"/>
        <v>0</v>
      </c>
      <c r="AT28" s="152">
        <f t="shared" si="15"/>
        <v>0</v>
      </c>
      <c r="AU28" s="152">
        <f t="shared" si="16"/>
        <v>0</v>
      </c>
      <c r="AV28" s="152">
        <f t="shared" si="17"/>
        <v>0</v>
      </c>
      <c r="AW28" s="152">
        <f t="shared" si="18"/>
        <v>0</v>
      </c>
      <c r="AX28" s="470">
        <v>3</v>
      </c>
      <c r="AY28" s="476">
        <v>14</v>
      </c>
      <c r="AZ28" s="239">
        <f t="shared" si="54"/>
        <v>0</v>
      </c>
      <c r="BA28" s="476"/>
      <c r="BB28" s="239">
        <f t="shared" si="55"/>
        <v>0</v>
      </c>
      <c r="BC28" s="476"/>
      <c r="BD28" s="131">
        <f t="shared" si="56"/>
        <v>0</v>
      </c>
      <c r="BE28" s="483"/>
      <c r="BF28" s="131">
        <f t="shared" si="19"/>
        <v>0</v>
      </c>
      <c r="BG28" s="131">
        <f t="shared" si="20"/>
        <v>0</v>
      </c>
      <c r="BH28" s="131">
        <f t="shared" si="21"/>
        <v>0</v>
      </c>
      <c r="BI28" s="131">
        <f t="shared" si="22"/>
        <v>0</v>
      </c>
      <c r="BJ28" s="131">
        <f t="shared" si="23"/>
        <v>0</v>
      </c>
      <c r="BK28" s="131">
        <f t="shared" si="24"/>
        <v>0</v>
      </c>
      <c r="BL28" s="131">
        <f t="shared" si="25"/>
        <v>0</v>
      </c>
      <c r="BM28" s="131">
        <f t="shared" si="26"/>
        <v>0</v>
      </c>
      <c r="BN28" s="131">
        <f t="shared" si="27"/>
        <v>0</v>
      </c>
      <c r="BO28" s="483"/>
      <c r="BP28" s="396">
        <f t="shared" si="28"/>
        <v>0</v>
      </c>
      <c r="BQ28" s="396">
        <f t="shared" si="29"/>
        <v>0</v>
      </c>
      <c r="BR28" s="483"/>
      <c r="BS28" s="131">
        <f t="shared" si="30"/>
        <v>0</v>
      </c>
      <c r="BT28" s="131">
        <f t="shared" si="31"/>
        <v>0</v>
      </c>
      <c r="BU28" s="131">
        <f t="shared" si="32"/>
        <v>0</v>
      </c>
      <c r="BV28" s="131">
        <f t="shared" si="33"/>
        <v>0</v>
      </c>
      <c r="BW28" s="131">
        <f t="shared" si="34"/>
        <v>0</v>
      </c>
      <c r="BX28" s="131">
        <f t="shared" si="35"/>
        <v>0</v>
      </c>
      <c r="BY28" s="131">
        <f t="shared" si="36"/>
        <v>0</v>
      </c>
      <c r="BZ28" s="131">
        <f t="shared" si="37"/>
        <v>0</v>
      </c>
      <c r="CA28" s="131">
        <f t="shared" si="38"/>
        <v>0</v>
      </c>
      <c r="CB28" s="131">
        <f t="shared" si="39"/>
        <v>0</v>
      </c>
      <c r="CC28" s="131">
        <f t="shared" si="40"/>
        <v>0</v>
      </c>
      <c r="CD28" s="131">
        <f t="shared" si="41"/>
        <v>0</v>
      </c>
      <c r="CE28" s="131">
        <f t="shared" si="42"/>
        <v>0</v>
      </c>
      <c r="CF28" s="131">
        <f t="shared" si="43"/>
        <v>0</v>
      </c>
      <c r="CG28" s="131">
        <f t="shared" si="44"/>
        <v>0</v>
      </c>
      <c r="CH28" s="131">
        <f t="shared" si="45"/>
        <v>0</v>
      </c>
      <c r="CI28" s="131">
        <f t="shared" si="46"/>
        <v>0</v>
      </c>
      <c r="CJ28" s="131">
        <f t="shared" si="47"/>
        <v>0</v>
      </c>
      <c r="CK28" s="131">
        <f t="shared" si="48"/>
        <v>0</v>
      </c>
      <c r="CL28" s="131">
        <f t="shared" si="49"/>
        <v>0</v>
      </c>
      <c r="CM28" s="131">
        <f t="shared" si="50"/>
        <v>0</v>
      </c>
    </row>
    <row r="29" spans="1:91" s="81" customFormat="1" ht="40.75" customHeight="1" x14ac:dyDescent="0.2">
      <c r="A29" s="4"/>
      <c r="B29" s="75"/>
      <c r="C29" s="80"/>
      <c r="D29" s="440" t="s">
        <v>374</v>
      </c>
      <c r="E29" s="128"/>
      <c r="F29" s="64"/>
      <c r="G29" s="66"/>
      <c r="H29" s="66"/>
      <c r="I29" s="64"/>
      <c r="J29" s="67"/>
      <c r="K29" s="67"/>
      <c r="L29" s="155"/>
      <c r="M29" s="93"/>
      <c r="Z29" s="4"/>
      <c r="AA29" s="323"/>
      <c r="AB29" s="82"/>
      <c r="AC29" s="83"/>
      <c r="AE29" s="183"/>
      <c r="AF29" s="183"/>
      <c r="AG29" s="69"/>
      <c r="AH29" s="254"/>
      <c r="AI29" s="265"/>
      <c r="AJ29" s="152"/>
      <c r="AK29" s="152"/>
      <c r="AL29" s="152"/>
      <c r="AM29" s="152"/>
      <c r="AN29" s="152"/>
      <c r="AO29" s="152"/>
      <c r="AP29" s="152"/>
      <c r="AQ29" s="152"/>
      <c r="AR29" s="152"/>
      <c r="AS29" s="152"/>
      <c r="AT29" s="152"/>
      <c r="AU29" s="152"/>
      <c r="AV29" s="152"/>
      <c r="AW29" s="152"/>
      <c r="AX29" s="469"/>
      <c r="AY29" s="475"/>
      <c r="AZ29" s="239">
        <f t="shared" si="54"/>
        <v>0</v>
      </c>
      <c r="BA29" s="475"/>
      <c r="BB29" s="239">
        <f t="shared" si="55"/>
        <v>0</v>
      </c>
      <c r="BC29" s="475"/>
      <c r="BD29" s="131">
        <f t="shared" si="56"/>
        <v>0</v>
      </c>
      <c r="BE29" s="483"/>
      <c r="BF29" s="131">
        <f t="shared" si="19"/>
        <v>0</v>
      </c>
      <c r="BG29" s="131">
        <f t="shared" si="20"/>
        <v>0</v>
      </c>
      <c r="BH29" s="131">
        <f t="shared" si="21"/>
        <v>0</v>
      </c>
      <c r="BI29" s="131">
        <f t="shared" si="22"/>
        <v>0</v>
      </c>
      <c r="BJ29" s="131">
        <f t="shared" si="23"/>
        <v>0</v>
      </c>
      <c r="BK29" s="131">
        <f t="shared" si="24"/>
        <v>0</v>
      </c>
      <c r="BL29" s="131">
        <f t="shared" si="25"/>
        <v>0</v>
      </c>
      <c r="BM29" s="131">
        <f t="shared" si="26"/>
        <v>0</v>
      </c>
      <c r="BN29" s="131">
        <f t="shared" si="27"/>
        <v>0</v>
      </c>
      <c r="BO29" s="483"/>
      <c r="BP29" s="396">
        <f t="shared" si="28"/>
        <v>0</v>
      </c>
      <c r="BQ29" s="396">
        <f t="shared" si="29"/>
        <v>0</v>
      </c>
      <c r="BR29" s="483"/>
      <c r="BS29" s="131">
        <f t="shared" si="30"/>
        <v>0</v>
      </c>
      <c r="BT29" s="131">
        <f t="shared" si="31"/>
        <v>0</v>
      </c>
      <c r="BU29" s="131">
        <f t="shared" si="32"/>
        <v>0</v>
      </c>
      <c r="BV29" s="131">
        <f t="shared" si="33"/>
        <v>0</v>
      </c>
      <c r="BW29" s="131">
        <f t="shared" si="34"/>
        <v>0</v>
      </c>
      <c r="BX29" s="131">
        <f t="shared" si="35"/>
        <v>0</v>
      </c>
      <c r="BY29" s="131">
        <f t="shared" si="36"/>
        <v>0</v>
      </c>
      <c r="BZ29" s="131">
        <f t="shared" si="37"/>
        <v>0</v>
      </c>
      <c r="CA29" s="131">
        <f t="shared" si="38"/>
        <v>0</v>
      </c>
      <c r="CB29" s="131">
        <f t="shared" si="39"/>
        <v>0</v>
      </c>
      <c r="CC29" s="131">
        <f t="shared" si="40"/>
        <v>0</v>
      </c>
      <c r="CD29" s="131">
        <f t="shared" si="41"/>
        <v>0</v>
      </c>
      <c r="CE29" s="131">
        <f t="shared" si="42"/>
        <v>0</v>
      </c>
      <c r="CF29" s="131">
        <f t="shared" si="43"/>
        <v>0</v>
      </c>
      <c r="CG29" s="131">
        <f t="shared" si="44"/>
        <v>0</v>
      </c>
      <c r="CH29" s="131">
        <f t="shared" si="45"/>
        <v>0</v>
      </c>
      <c r="CI29" s="131">
        <f t="shared" si="46"/>
        <v>0</v>
      </c>
      <c r="CJ29" s="131">
        <f t="shared" si="47"/>
        <v>0</v>
      </c>
      <c r="CK29" s="131">
        <f t="shared" si="48"/>
        <v>0</v>
      </c>
      <c r="CL29" s="131">
        <f t="shared" si="49"/>
        <v>0</v>
      </c>
      <c r="CM29" s="131">
        <f t="shared" si="50"/>
        <v>0</v>
      </c>
    </row>
    <row r="30" spans="1:91" s="4" customFormat="1" ht="90" customHeight="1" x14ac:dyDescent="0.2">
      <c r="B30" s="156"/>
      <c r="C30" s="101"/>
      <c r="D30" s="175" t="s">
        <v>214</v>
      </c>
      <c r="E30" s="176" t="s">
        <v>432</v>
      </c>
      <c r="F30" s="158" t="s">
        <v>172</v>
      </c>
      <c r="G30" s="160" t="s">
        <v>140</v>
      </c>
      <c r="H30" s="160" t="s">
        <v>339</v>
      </c>
      <c r="I30" s="158">
        <v>5</v>
      </c>
      <c r="J30" s="158">
        <v>5</v>
      </c>
      <c r="K30" s="158" t="s">
        <v>562</v>
      </c>
      <c r="L30" s="332">
        <v>225.83883000000003</v>
      </c>
      <c r="M30" s="161"/>
      <c r="N30" s="161"/>
      <c r="O30" s="161"/>
      <c r="P30" s="161"/>
      <c r="Q30" s="161"/>
      <c r="R30" s="161"/>
      <c r="S30" s="161"/>
      <c r="T30" s="161"/>
      <c r="U30" s="161"/>
      <c r="V30" s="161"/>
      <c r="W30" s="161"/>
      <c r="X30" s="161"/>
      <c r="Y30" s="161"/>
      <c r="Z30" s="161"/>
      <c r="AA30" s="162">
        <f>L30*M30+L30*N30+L30*O30+L30*P30+L30*Q30+L30*R30+L30*T30+L30*V30+L30*W30+L30*X30+L30*Y30+L30*Z30+L30*U30+L30*S30</f>
        <v>0</v>
      </c>
      <c r="AB30" s="162" t="str">
        <f t="shared" ref="AB30" si="82">IF(SUM(M30:Z30)&gt;0,"Yes","No")</f>
        <v>No</v>
      </c>
      <c r="AC30" s="163" t="str">
        <f t="shared" ref="AC30:AC45" si="83">IF(B30="New","Yes","No")</f>
        <v>No</v>
      </c>
      <c r="AE30" s="229">
        <v>5</v>
      </c>
      <c r="AF30" s="230">
        <f t="shared" ref="AF30" si="84">AE30*SUM(M30:Z30)</f>
        <v>0</v>
      </c>
      <c r="AG30" s="69"/>
      <c r="AH30" s="255">
        <v>3.9</v>
      </c>
      <c r="AI30" s="265">
        <f>SUM(M30:Z30)*AH30</f>
        <v>0</v>
      </c>
      <c r="AJ30" s="152">
        <f t="shared" ref="AJ30:AJ45" si="85">M30*I30</f>
        <v>0</v>
      </c>
      <c r="AK30" s="152">
        <f t="shared" ref="AK30:AK45" si="86">N30*I30</f>
        <v>0</v>
      </c>
      <c r="AL30" s="152">
        <f t="shared" ref="AL30:AL45" si="87">O30*I30</f>
        <v>0</v>
      </c>
      <c r="AM30" s="152">
        <f t="shared" ref="AM30:AM45" si="88">P30*I30</f>
        <v>0</v>
      </c>
      <c r="AN30" s="152">
        <f t="shared" ref="AN30:AN45" si="89">Q30*I30</f>
        <v>0</v>
      </c>
      <c r="AO30" s="152">
        <f t="shared" ref="AO30:AO45" si="90">R30*I30</f>
        <v>0</v>
      </c>
      <c r="AP30" s="152">
        <f t="shared" ref="AP30:AP45" si="91">S30*I30</f>
        <v>0</v>
      </c>
      <c r="AQ30" s="152">
        <f t="shared" ref="AQ30:AQ45" si="92">T30*I30</f>
        <v>0</v>
      </c>
      <c r="AR30" s="152">
        <f t="shared" ref="AR30:AR45" si="93">U30*I30</f>
        <v>0</v>
      </c>
      <c r="AS30" s="152">
        <f t="shared" ref="AS30:AS45" si="94">V30*I30</f>
        <v>0</v>
      </c>
      <c r="AT30" s="152">
        <f t="shared" ref="AT30:AT45" si="95">W30*I30</f>
        <v>0</v>
      </c>
      <c r="AU30" s="152">
        <f t="shared" ref="AU30:AU45" si="96">X30*I30</f>
        <v>0</v>
      </c>
      <c r="AV30" s="152">
        <f t="shared" ref="AV30:AV45" si="97">Y30*I30</f>
        <v>0</v>
      </c>
      <c r="AW30" s="152">
        <f t="shared" ref="AW30:AW45" si="98">Z30*I30</f>
        <v>0</v>
      </c>
      <c r="AX30" s="470">
        <v>5</v>
      </c>
      <c r="AY30" s="476">
        <v>20</v>
      </c>
      <c r="AZ30" s="239">
        <f t="shared" si="54"/>
        <v>0</v>
      </c>
      <c r="BA30" s="476"/>
      <c r="BB30" s="239">
        <f t="shared" si="55"/>
        <v>0</v>
      </c>
      <c r="BC30" s="476"/>
      <c r="BD30" s="131">
        <f t="shared" si="56"/>
        <v>0</v>
      </c>
      <c r="BE30" s="483"/>
      <c r="BF30" s="131">
        <f t="shared" si="19"/>
        <v>0</v>
      </c>
      <c r="BG30" s="131">
        <f t="shared" si="20"/>
        <v>0</v>
      </c>
      <c r="BH30" s="131">
        <f t="shared" si="21"/>
        <v>0</v>
      </c>
      <c r="BI30" s="131">
        <f t="shared" si="22"/>
        <v>0</v>
      </c>
      <c r="BJ30" s="131">
        <f t="shared" si="23"/>
        <v>0</v>
      </c>
      <c r="BK30" s="131">
        <f t="shared" si="24"/>
        <v>0</v>
      </c>
      <c r="BL30" s="131">
        <f t="shared" si="25"/>
        <v>0</v>
      </c>
      <c r="BM30" s="131">
        <f t="shared" si="26"/>
        <v>0</v>
      </c>
      <c r="BN30" s="131">
        <f t="shared" si="27"/>
        <v>0</v>
      </c>
      <c r="BO30" s="483"/>
      <c r="BP30" s="396">
        <f t="shared" si="28"/>
        <v>0</v>
      </c>
      <c r="BQ30" s="396">
        <f t="shared" si="29"/>
        <v>0</v>
      </c>
      <c r="BR30" s="483"/>
      <c r="BS30" s="131">
        <f t="shared" si="30"/>
        <v>0</v>
      </c>
      <c r="BT30" s="131">
        <f t="shared" si="31"/>
        <v>0</v>
      </c>
      <c r="BU30" s="131">
        <f t="shared" si="32"/>
        <v>0</v>
      </c>
      <c r="BV30" s="131">
        <f t="shared" si="33"/>
        <v>0</v>
      </c>
      <c r="BW30" s="131">
        <f t="shared" si="34"/>
        <v>0</v>
      </c>
      <c r="BX30" s="131">
        <f t="shared" si="35"/>
        <v>0</v>
      </c>
      <c r="BY30" s="131">
        <f t="shared" si="36"/>
        <v>0</v>
      </c>
      <c r="BZ30" s="131">
        <f t="shared" si="37"/>
        <v>0</v>
      </c>
      <c r="CA30" s="131">
        <f t="shared" si="38"/>
        <v>0</v>
      </c>
      <c r="CB30" s="131">
        <f t="shared" si="39"/>
        <v>0</v>
      </c>
      <c r="CC30" s="131">
        <f t="shared" si="40"/>
        <v>0</v>
      </c>
      <c r="CD30" s="131">
        <f t="shared" si="41"/>
        <v>0</v>
      </c>
      <c r="CE30" s="131">
        <f t="shared" si="42"/>
        <v>0</v>
      </c>
      <c r="CF30" s="131">
        <f t="shared" si="43"/>
        <v>0</v>
      </c>
      <c r="CG30" s="131">
        <f t="shared" si="44"/>
        <v>0</v>
      </c>
      <c r="CH30" s="131">
        <f t="shared" si="45"/>
        <v>0</v>
      </c>
      <c r="CI30" s="131">
        <f t="shared" si="46"/>
        <v>0</v>
      </c>
      <c r="CJ30" s="131">
        <f t="shared" si="47"/>
        <v>0</v>
      </c>
      <c r="CK30" s="131">
        <f t="shared" si="48"/>
        <v>0</v>
      </c>
      <c r="CL30" s="131">
        <f t="shared" si="49"/>
        <v>0</v>
      </c>
      <c r="CM30" s="131">
        <f t="shared" si="50"/>
        <v>0</v>
      </c>
    </row>
    <row r="31" spans="1:91" s="4" customFormat="1" ht="90" customHeight="1" x14ac:dyDescent="0.2">
      <c r="B31" s="164"/>
      <c r="D31" s="99" t="s">
        <v>449</v>
      </c>
      <c r="E31" s="436" t="s">
        <v>1143</v>
      </c>
      <c r="F31" s="72" t="s">
        <v>172</v>
      </c>
      <c r="G31" s="73" t="s">
        <v>140</v>
      </c>
      <c r="H31" s="73" t="s">
        <v>339</v>
      </c>
      <c r="I31" s="72">
        <v>5</v>
      </c>
      <c r="J31" s="72">
        <v>5</v>
      </c>
      <c r="K31" s="72" t="s">
        <v>562</v>
      </c>
      <c r="L31" s="334">
        <v>196.37979999999999</v>
      </c>
      <c r="M31" s="88"/>
      <c r="N31" s="88"/>
      <c r="O31" s="88"/>
      <c r="P31" s="88"/>
      <c r="Q31" s="88"/>
      <c r="R31" s="87"/>
      <c r="S31" s="88"/>
      <c r="T31" s="88"/>
      <c r="U31" s="88"/>
      <c r="V31" s="88"/>
      <c r="W31" s="88"/>
      <c r="X31" s="88"/>
      <c r="Y31" s="88"/>
      <c r="Z31" s="88"/>
      <c r="AA31" s="368">
        <f t="shared" ref="AA31:AA45" si="99">L31*M31+L31*N31+L31*O31+L31*P31+L31*Q31+L31*R31+L31*T31+L31*V31+L31*W31+L31*X31+L31*Y31+L31*Z31+L31*U31+L31*S31</f>
        <v>0</v>
      </c>
      <c r="AB31" s="89" t="str">
        <f t="shared" si="3"/>
        <v>No</v>
      </c>
      <c r="AC31" s="364" t="str">
        <f t="shared" si="83"/>
        <v>No</v>
      </c>
      <c r="AD31" s="367"/>
      <c r="AE31" s="229">
        <v>5</v>
      </c>
      <c r="AF31" s="230">
        <f t="shared" ref="AF31:AF45" si="100">AE31*SUM(M31:Z31)</f>
        <v>0</v>
      </c>
      <c r="AG31" s="69"/>
      <c r="AH31" s="255">
        <v>3.9</v>
      </c>
      <c r="AI31" s="265">
        <f t="shared" ref="AI31:AI45" si="101">SUM(M31:Z31)*AH31</f>
        <v>0</v>
      </c>
      <c r="AJ31" s="152">
        <f t="shared" si="85"/>
        <v>0</v>
      </c>
      <c r="AK31" s="152">
        <f t="shared" si="86"/>
        <v>0</v>
      </c>
      <c r="AL31" s="152">
        <f t="shared" si="87"/>
        <v>0</v>
      </c>
      <c r="AM31" s="152">
        <f t="shared" si="88"/>
        <v>0</v>
      </c>
      <c r="AN31" s="152">
        <f t="shared" si="89"/>
        <v>0</v>
      </c>
      <c r="AO31" s="152">
        <f t="shared" si="90"/>
        <v>0</v>
      </c>
      <c r="AP31" s="152">
        <f t="shared" si="91"/>
        <v>0</v>
      </c>
      <c r="AQ31" s="152">
        <f t="shared" si="92"/>
        <v>0</v>
      </c>
      <c r="AR31" s="152">
        <f t="shared" si="93"/>
        <v>0</v>
      </c>
      <c r="AS31" s="152">
        <f t="shared" si="94"/>
        <v>0</v>
      </c>
      <c r="AT31" s="152">
        <f t="shared" si="95"/>
        <v>0</v>
      </c>
      <c r="AU31" s="152">
        <f t="shared" si="96"/>
        <v>0</v>
      </c>
      <c r="AV31" s="152">
        <f t="shared" si="97"/>
        <v>0</v>
      </c>
      <c r="AW31" s="152">
        <f t="shared" si="98"/>
        <v>0</v>
      </c>
      <c r="AX31" s="470">
        <v>5</v>
      </c>
      <c r="AY31" s="476">
        <v>20</v>
      </c>
      <c r="AZ31" s="239">
        <f t="shared" si="54"/>
        <v>0</v>
      </c>
      <c r="BA31" s="476"/>
      <c r="BB31" s="239">
        <f t="shared" si="55"/>
        <v>0</v>
      </c>
      <c r="BC31" s="476"/>
      <c r="BD31" s="131">
        <f t="shared" si="56"/>
        <v>0</v>
      </c>
      <c r="BE31" s="483"/>
      <c r="BF31" s="131">
        <f t="shared" si="19"/>
        <v>0</v>
      </c>
      <c r="BG31" s="131">
        <f t="shared" si="20"/>
        <v>0</v>
      </c>
      <c r="BH31" s="131">
        <f t="shared" si="21"/>
        <v>0</v>
      </c>
      <c r="BI31" s="131">
        <f t="shared" si="22"/>
        <v>0</v>
      </c>
      <c r="BJ31" s="131">
        <f t="shared" si="23"/>
        <v>0</v>
      </c>
      <c r="BK31" s="131">
        <f t="shared" si="24"/>
        <v>0</v>
      </c>
      <c r="BL31" s="131">
        <f t="shared" si="25"/>
        <v>0</v>
      </c>
      <c r="BM31" s="131">
        <f t="shared" si="26"/>
        <v>0</v>
      </c>
      <c r="BN31" s="131">
        <f t="shared" si="27"/>
        <v>0</v>
      </c>
      <c r="BO31" s="483"/>
      <c r="BP31" s="396">
        <f t="shared" si="28"/>
        <v>0</v>
      </c>
      <c r="BQ31" s="396">
        <f t="shared" si="29"/>
        <v>0</v>
      </c>
      <c r="BR31" s="483"/>
      <c r="BS31" s="131">
        <f t="shared" si="30"/>
        <v>0</v>
      </c>
      <c r="BT31" s="131">
        <f t="shared" si="31"/>
        <v>0</v>
      </c>
      <c r="BU31" s="131">
        <f t="shared" si="32"/>
        <v>0</v>
      </c>
      <c r="BV31" s="131">
        <f t="shared" si="33"/>
        <v>0</v>
      </c>
      <c r="BW31" s="131">
        <f t="shared" si="34"/>
        <v>0</v>
      </c>
      <c r="BX31" s="131">
        <f t="shared" si="35"/>
        <v>0</v>
      </c>
      <c r="BY31" s="131">
        <f t="shared" si="36"/>
        <v>0</v>
      </c>
      <c r="BZ31" s="131">
        <f t="shared" si="37"/>
        <v>0</v>
      </c>
      <c r="CA31" s="131">
        <f t="shared" si="38"/>
        <v>0</v>
      </c>
      <c r="CB31" s="131">
        <f t="shared" si="39"/>
        <v>0</v>
      </c>
      <c r="CC31" s="131">
        <f t="shared" si="40"/>
        <v>0</v>
      </c>
      <c r="CD31" s="131">
        <f t="shared" si="41"/>
        <v>0</v>
      </c>
      <c r="CE31" s="131">
        <f t="shared" si="42"/>
        <v>0</v>
      </c>
      <c r="CF31" s="131">
        <f t="shared" si="43"/>
        <v>0</v>
      </c>
      <c r="CG31" s="131">
        <f t="shared" si="44"/>
        <v>0</v>
      </c>
      <c r="CH31" s="131">
        <f t="shared" si="45"/>
        <v>0</v>
      </c>
      <c r="CI31" s="131">
        <f t="shared" si="46"/>
        <v>0</v>
      </c>
      <c r="CJ31" s="131">
        <f t="shared" si="47"/>
        <v>0</v>
      </c>
      <c r="CK31" s="131">
        <f t="shared" si="48"/>
        <v>0</v>
      </c>
      <c r="CL31" s="131">
        <f t="shared" si="49"/>
        <v>0</v>
      </c>
      <c r="CM31" s="131">
        <f t="shared" si="50"/>
        <v>0</v>
      </c>
    </row>
    <row r="32" spans="1:91" s="81" customFormat="1" ht="90" customHeight="1" x14ac:dyDescent="0.2">
      <c r="A32" s="4"/>
      <c r="B32" s="164"/>
      <c r="C32" s="4"/>
      <c r="D32" s="64" t="s">
        <v>215</v>
      </c>
      <c r="E32" s="129" t="s">
        <v>432</v>
      </c>
      <c r="F32" s="63" t="s">
        <v>108</v>
      </c>
      <c r="G32" s="178" t="s">
        <v>150</v>
      </c>
      <c r="H32" s="178" t="s">
        <v>339</v>
      </c>
      <c r="I32" s="63">
        <v>4</v>
      </c>
      <c r="J32" s="63">
        <v>8</v>
      </c>
      <c r="K32" s="63" t="s">
        <v>562</v>
      </c>
      <c r="L32" s="333">
        <v>225.83883000000003</v>
      </c>
      <c r="M32" s="85"/>
      <c r="N32" s="84"/>
      <c r="O32" s="85"/>
      <c r="P32" s="85"/>
      <c r="Q32" s="85"/>
      <c r="R32" s="85"/>
      <c r="S32" s="85"/>
      <c r="T32" s="85"/>
      <c r="U32" s="85"/>
      <c r="V32" s="85"/>
      <c r="W32" s="85"/>
      <c r="X32" s="85"/>
      <c r="Y32" s="85"/>
      <c r="Z32" s="85"/>
      <c r="AA32" s="96">
        <f t="shared" si="99"/>
        <v>0</v>
      </c>
      <c r="AB32" s="82" t="str">
        <f t="shared" ref="AB32" si="102">IF(SUM(M32:Z32)&gt;0,"Yes","No")</f>
        <v>No</v>
      </c>
      <c r="AC32" s="188" t="str">
        <f t="shared" si="83"/>
        <v>No</v>
      </c>
      <c r="AE32" s="229">
        <v>4</v>
      </c>
      <c r="AF32" s="230">
        <f t="shared" ref="AF32" si="103">AE32*SUM(M32:Z32)</f>
        <v>0</v>
      </c>
      <c r="AG32" s="69"/>
      <c r="AH32" s="256">
        <v>7.2</v>
      </c>
      <c r="AI32" s="265">
        <f t="shared" si="101"/>
        <v>0</v>
      </c>
      <c r="AJ32" s="152">
        <f t="shared" si="85"/>
        <v>0</v>
      </c>
      <c r="AK32" s="152">
        <f t="shared" si="86"/>
        <v>0</v>
      </c>
      <c r="AL32" s="152">
        <f t="shared" si="87"/>
        <v>0</v>
      </c>
      <c r="AM32" s="152">
        <f t="shared" si="88"/>
        <v>0</v>
      </c>
      <c r="AN32" s="152">
        <f t="shared" si="89"/>
        <v>0</v>
      </c>
      <c r="AO32" s="152">
        <f t="shared" si="90"/>
        <v>0</v>
      </c>
      <c r="AP32" s="152">
        <f t="shared" si="91"/>
        <v>0</v>
      </c>
      <c r="AQ32" s="152">
        <f t="shared" si="92"/>
        <v>0</v>
      </c>
      <c r="AR32" s="152">
        <f t="shared" si="93"/>
        <v>0</v>
      </c>
      <c r="AS32" s="152">
        <f t="shared" si="94"/>
        <v>0</v>
      </c>
      <c r="AT32" s="152">
        <f t="shared" si="95"/>
        <v>0</v>
      </c>
      <c r="AU32" s="152">
        <f t="shared" si="96"/>
        <v>0</v>
      </c>
      <c r="AV32" s="152">
        <f t="shared" si="97"/>
        <v>0</v>
      </c>
      <c r="AW32" s="152">
        <f t="shared" si="98"/>
        <v>0</v>
      </c>
      <c r="AX32" s="470">
        <v>4</v>
      </c>
      <c r="AY32" s="476">
        <v>16</v>
      </c>
      <c r="AZ32" s="239">
        <f t="shared" si="54"/>
        <v>0</v>
      </c>
      <c r="BA32" s="476"/>
      <c r="BB32" s="239">
        <f t="shared" si="55"/>
        <v>0</v>
      </c>
      <c r="BC32" s="476"/>
      <c r="BD32" s="131">
        <f t="shared" si="56"/>
        <v>0</v>
      </c>
      <c r="BE32" s="483"/>
      <c r="BF32" s="131">
        <f t="shared" si="19"/>
        <v>0</v>
      </c>
      <c r="BG32" s="131">
        <f t="shared" si="20"/>
        <v>0</v>
      </c>
      <c r="BH32" s="131">
        <f t="shared" si="21"/>
        <v>0</v>
      </c>
      <c r="BI32" s="131">
        <f t="shared" si="22"/>
        <v>0</v>
      </c>
      <c r="BJ32" s="131">
        <f t="shared" si="23"/>
        <v>0</v>
      </c>
      <c r="BK32" s="131">
        <f t="shared" si="24"/>
        <v>0</v>
      </c>
      <c r="BL32" s="131">
        <f t="shared" si="25"/>
        <v>0</v>
      </c>
      <c r="BM32" s="131">
        <f t="shared" si="26"/>
        <v>0</v>
      </c>
      <c r="BN32" s="131">
        <f t="shared" si="27"/>
        <v>0</v>
      </c>
      <c r="BO32" s="483"/>
      <c r="BP32" s="396">
        <f t="shared" si="28"/>
        <v>0</v>
      </c>
      <c r="BQ32" s="396">
        <f t="shared" si="29"/>
        <v>0</v>
      </c>
      <c r="BR32" s="483"/>
      <c r="BS32" s="131">
        <f t="shared" si="30"/>
        <v>0</v>
      </c>
      <c r="BT32" s="131">
        <f t="shared" si="31"/>
        <v>0</v>
      </c>
      <c r="BU32" s="131">
        <f t="shared" si="32"/>
        <v>0</v>
      </c>
      <c r="BV32" s="131">
        <f t="shared" si="33"/>
        <v>0</v>
      </c>
      <c r="BW32" s="131">
        <f t="shared" si="34"/>
        <v>0</v>
      </c>
      <c r="BX32" s="131">
        <f t="shared" si="35"/>
        <v>0</v>
      </c>
      <c r="BY32" s="131">
        <f t="shared" si="36"/>
        <v>0</v>
      </c>
      <c r="BZ32" s="131">
        <f t="shared" si="37"/>
        <v>0</v>
      </c>
      <c r="CA32" s="131">
        <f t="shared" si="38"/>
        <v>0</v>
      </c>
      <c r="CB32" s="131">
        <f t="shared" si="39"/>
        <v>0</v>
      </c>
      <c r="CC32" s="131">
        <f t="shared" si="40"/>
        <v>0</v>
      </c>
      <c r="CD32" s="131">
        <f t="shared" si="41"/>
        <v>0</v>
      </c>
      <c r="CE32" s="131">
        <f t="shared" si="42"/>
        <v>0</v>
      </c>
      <c r="CF32" s="131">
        <f t="shared" si="43"/>
        <v>0</v>
      </c>
      <c r="CG32" s="131">
        <f t="shared" si="44"/>
        <v>0</v>
      </c>
      <c r="CH32" s="131">
        <f t="shared" si="45"/>
        <v>0</v>
      </c>
      <c r="CI32" s="131">
        <f t="shared" si="46"/>
        <v>0</v>
      </c>
      <c r="CJ32" s="131">
        <f t="shared" si="47"/>
        <v>0</v>
      </c>
      <c r="CK32" s="131">
        <f t="shared" si="48"/>
        <v>0</v>
      </c>
      <c r="CL32" s="131">
        <f t="shared" si="49"/>
        <v>0</v>
      </c>
      <c r="CM32" s="131">
        <f t="shared" si="50"/>
        <v>0</v>
      </c>
    </row>
    <row r="33" spans="1:91" s="81" customFormat="1" ht="90" customHeight="1" x14ac:dyDescent="0.2">
      <c r="A33" s="4"/>
      <c r="B33" s="164"/>
      <c r="C33" s="4"/>
      <c r="D33" s="64" t="s">
        <v>453</v>
      </c>
      <c r="E33" s="437" t="s">
        <v>1143</v>
      </c>
      <c r="F33" s="63" t="s">
        <v>108</v>
      </c>
      <c r="G33" s="178" t="s">
        <v>150</v>
      </c>
      <c r="H33" s="178" t="s">
        <v>339</v>
      </c>
      <c r="I33" s="63">
        <v>4</v>
      </c>
      <c r="J33" s="63">
        <v>8</v>
      </c>
      <c r="K33" s="63" t="s">
        <v>562</v>
      </c>
      <c r="L33" s="333">
        <v>196.37979999999999</v>
      </c>
      <c r="M33" s="85"/>
      <c r="N33" s="84"/>
      <c r="O33" s="85"/>
      <c r="P33" s="85"/>
      <c r="Q33" s="85"/>
      <c r="R33" s="85"/>
      <c r="S33" s="85"/>
      <c r="T33" s="85"/>
      <c r="U33" s="85"/>
      <c r="V33" s="85"/>
      <c r="W33" s="85"/>
      <c r="X33" s="85"/>
      <c r="Y33" s="85"/>
      <c r="Z33" s="85"/>
      <c r="AA33" s="96">
        <f t="shared" si="99"/>
        <v>0</v>
      </c>
      <c r="AB33" s="82" t="str">
        <f t="shared" si="3"/>
        <v>No</v>
      </c>
      <c r="AC33" s="188" t="str">
        <f t="shared" si="83"/>
        <v>No</v>
      </c>
      <c r="AE33" s="229">
        <v>4</v>
      </c>
      <c r="AF33" s="230">
        <f t="shared" si="100"/>
        <v>0</v>
      </c>
      <c r="AG33" s="69"/>
      <c r="AH33" s="256">
        <v>7.2</v>
      </c>
      <c r="AI33" s="265">
        <f t="shared" si="101"/>
        <v>0</v>
      </c>
      <c r="AJ33" s="152">
        <f t="shared" si="85"/>
        <v>0</v>
      </c>
      <c r="AK33" s="152">
        <f t="shared" si="86"/>
        <v>0</v>
      </c>
      <c r="AL33" s="152">
        <f t="shared" si="87"/>
        <v>0</v>
      </c>
      <c r="AM33" s="152">
        <f t="shared" si="88"/>
        <v>0</v>
      </c>
      <c r="AN33" s="152">
        <f t="shared" si="89"/>
        <v>0</v>
      </c>
      <c r="AO33" s="152">
        <f t="shared" si="90"/>
        <v>0</v>
      </c>
      <c r="AP33" s="152">
        <f t="shared" si="91"/>
        <v>0</v>
      </c>
      <c r="AQ33" s="152">
        <f t="shared" si="92"/>
        <v>0</v>
      </c>
      <c r="AR33" s="152">
        <f t="shared" si="93"/>
        <v>0</v>
      </c>
      <c r="AS33" s="152">
        <f t="shared" si="94"/>
        <v>0</v>
      </c>
      <c r="AT33" s="152">
        <f t="shared" si="95"/>
        <v>0</v>
      </c>
      <c r="AU33" s="152">
        <f t="shared" si="96"/>
        <v>0</v>
      </c>
      <c r="AV33" s="152">
        <f t="shared" si="97"/>
        <v>0</v>
      </c>
      <c r="AW33" s="152">
        <f t="shared" si="98"/>
        <v>0</v>
      </c>
      <c r="AX33" s="470">
        <v>4</v>
      </c>
      <c r="AY33" s="476">
        <v>16</v>
      </c>
      <c r="AZ33" s="239">
        <f t="shared" si="54"/>
        <v>0</v>
      </c>
      <c r="BA33" s="476"/>
      <c r="BB33" s="239">
        <f t="shared" si="55"/>
        <v>0</v>
      </c>
      <c r="BC33" s="476"/>
      <c r="BD33" s="131">
        <f t="shared" si="56"/>
        <v>0</v>
      </c>
      <c r="BE33" s="483"/>
      <c r="BF33" s="131">
        <f t="shared" si="19"/>
        <v>0</v>
      </c>
      <c r="BG33" s="131">
        <f t="shared" si="20"/>
        <v>0</v>
      </c>
      <c r="BH33" s="131">
        <f t="shared" si="21"/>
        <v>0</v>
      </c>
      <c r="BI33" s="131">
        <f t="shared" si="22"/>
        <v>0</v>
      </c>
      <c r="BJ33" s="131">
        <f t="shared" si="23"/>
        <v>0</v>
      </c>
      <c r="BK33" s="131">
        <f t="shared" si="24"/>
        <v>0</v>
      </c>
      <c r="BL33" s="131">
        <f t="shared" si="25"/>
        <v>0</v>
      </c>
      <c r="BM33" s="131">
        <f t="shared" si="26"/>
        <v>0</v>
      </c>
      <c r="BN33" s="131">
        <f t="shared" si="27"/>
        <v>0</v>
      </c>
      <c r="BO33" s="483"/>
      <c r="BP33" s="396">
        <f t="shared" si="28"/>
        <v>0</v>
      </c>
      <c r="BQ33" s="396">
        <f t="shared" si="29"/>
        <v>0</v>
      </c>
      <c r="BR33" s="483"/>
      <c r="BS33" s="131">
        <f t="shared" si="30"/>
        <v>0</v>
      </c>
      <c r="BT33" s="131">
        <f t="shared" si="31"/>
        <v>0</v>
      </c>
      <c r="BU33" s="131">
        <f t="shared" si="32"/>
        <v>0</v>
      </c>
      <c r="BV33" s="131">
        <f t="shared" si="33"/>
        <v>0</v>
      </c>
      <c r="BW33" s="131">
        <f t="shared" si="34"/>
        <v>0</v>
      </c>
      <c r="BX33" s="131">
        <f t="shared" si="35"/>
        <v>0</v>
      </c>
      <c r="BY33" s="131">
        <f t="shared" si="36"/>
        <v>0</v>
      </c>
      <c r="BZ33" s="131">
        <f t="shared" si="37"/>
        <v>0</v>
      </c>
      <c r="CA33" s="131">
        <f t="shared" si="38"/>
        <v>0</v>
      </c>
      <c r="CB33" s="131">
        <f t="shared" si="39"/>
        <v>0</v>
      </c>
      <c r="CC33" s="131">
        <f t="shared" si="40"/>
        <v>0</v>
      </c>
      <c r="CD33" s="131">
        <f t="shared" si="41"/>
        <v>0</v>
      </c>
      <c r="CE33" s="131">
        <f t="shared" si="42"/>
        <v>0</v>
      </c>
      <c r="CF33" s="131">
        <f t="shared" si="43"/>
        <v>0</v>
      </c>
      <c r="CG33" s="131">
        <f t="shared" si="44"/>
        <v>0</v>
      </c>
      <c r="CH33" s="131">
        <f t="shared" si="45"/>
        <v>0</v>
      </c>
      <c r="CI33" s="131">
        <f t="shared" si="46"/>
        <v>0</v>
      </c>
      <c r="CJ33" s="131">
        <f t="shared" si="47"/>
        <v>0</v>
      </c>
      <c r="CK33" s="131">
        <f t="shared" si="48"/>
        <v>0</v>
      </c>
      <c r="CL33" s="131">
        <f t="shared" si="49"/>
        <v>0</v>
      </c>
      <c r="CM33" s="131">
        <f t="shared" si="50"/>
        <v>0</v>
      </c>
    </row>
    <row r="34" spans="1:91" s="4" customFormat="1" ht="90" customHeight="1" x14ac:dyDescent="0.2">
      <c r="B34" s="179"/>
      <c r="D34" s="99" t="s">
        <v>216</v>
      </c>
      <c r="E34" s="177" t="s">
        <v>432</v>
      </c>
      <c r="F34" s="72" t="s">
        <v>109</v>
      </c>
      <c r="G34" s="73" t="s">
        <v>149</v>
      </c>
      <c r="H34" s="73" t="s">
        <v>339</v>
      </c>
      <c r="I34" s="72">
        <v>3</v>
      </c>
      <c r="J34" s="72">
        <v>18</v>
      </c>
      <c r="K34" s="72" t="s">
        <v>562</v>
      </c>
      <c r="L34" s="334">
        <v>225.83883000000003</v>
      </c>
      <c r="M34" s="87"/>
      <c r="N34" s="87"/>
      <c r="O34" s="87"/>
      <c r="P34" s="87"/>
      <c r="Q34" s="87"/>
      <c r="R34" s="87"/>
      <c r="S34" s="87"/>
      <c r="T34" s="87"/>
      <c r="U34" s="87"/>
      <c r="V34" s="87"/>
      <c r="W34" s="87"/>
      <c r="X34" s="87"/>
      <c r="Y34" s="87"/>
      <c r="Z34" s="87"/>
      <c r="AA34" s="89">
        <f t="shared" si="99"/>
        <v>0</v>
      </c>
      <c r="AB34" s="89" t="str">
        <f t="shared" ref="AB34" si="104">IF(SUM(M34:Z34)&gt;0,"Yes","No")</f>
        <v>No</v>
      </c>
      <c r="AC34" s="166" t="str">
        <f t="shared" si="83"/>
        <v>No</v>
      </c>
      <c r="AE34" s="229">
        <v>3</v>
      </c>
      <c r="AF34" s="230">
        <f t="shared" ref="AF34" si="105">AE34*SUM(M34:Z34)</f>
        <v>0</v>
      </c>
      <c r="AG34" s="69"/>
      <c r="AH34" s="256">
        <v>9.3000000000000007</v>
      </c>
      <c r="AI34" s="265">
        <f t="shared" si="101"/>
        <v>0</v>
      </c>
      <c r="AJ34" s="152">
        <f t="shared" si="85"/>
        <v>0</v>
      </c>
      <c r="AK34" s="152">
        <f t="shared" si="86"/>
        <v>0</v>
      </c>
      <c r="AL34" s="152">
        <f t="shared" si="87"/>
        <v>0</v>
      </c>
      <c r="AM34" s="152">
        <f t="shared" si="88"/>
        <v>0</v>
      </c>
      <c r="AN34" s="152">
        <f t="shared" si="89"/>
        <v>0</v>
      </c>
      <c r="AO34" s="152">
        <f t="shared" si="90"/>
        <v>0</v>
      </c>
      <c r="AP34" s="152">
        <f t="shared" si="91"/>
        <v>0</v>
      </c>
      <c r="AQ34" s="152">
        <f t="shared" si="92"/>
        <v>0</v>
      </c>
      <c r="AR34" s="152">
        <f t="shared" si="93"/>
        <v>0</v>
      </c>
      <c r="AS34" s="152">
        <f t="shared" si="94"/>
        <v>0</v>
      </c>
      <c r="AT34" s="152">
        <f t="shared" si="95"/>
        <v>0</v>
      </c>
      <c r="AU34" s="152">
        <f t="shared" si="96"/>
        <v>0</v>
      </c>
      <c r="AV34" s="152">
        <f t="shared" si="97"/>
        <v>0</v>
      </c>
      <c r="AW34" s="152">
        <f t="shared" si="98"/>
        <v>0</v>
      </c>
      <c r="AX34" s="470">
        <v>3</v>
      </c>
      <c r="AY34" s="476">
        <v>18</v>
      </c>
      <c r="AZ34" s="239">
        <f t="shared" si="54"/>
        <v>0</v>
      </c>
      <c r="BA34" s="476"/>
      <c r="BB34" s="239">
        <f t="shared" si="55"/>
        <v>0</v>
      </c>
      <c r="BC34" s="476"/>
      <c r="BD34" s="131">
        <f t="shared" si="56"/>
        <v>0</v>
      </c>
      <c r="BE34" s="483"/>
      <c r="BF34" s="131">
        <f t="shared" si="19"/>
        <v>0</v>
      </c>
      <c r="BG34" s="131">
        <f t="shared" si="20"/>
        <v>0</v>
      </c>
      <c r="BH34" s="131">
        <f t="shared" si="21"/>
        <v>0</v>
      </c>
      <c r="BI34" s="131">
        <f t="shared" si="22"/>
        <v>0</v>
      </c>
      <c r="BJ34" s="131">
        <f t="shared" si="23"/>
        <v>0</v>
      </c>
      <c r="BK34" s="131">
        <f t="shared" si="24"/>
        <v>0</v>
      </c>
      <c r="BL34" s="131">
        <f t="shared" si="25"/>
        <v>0</v>
      </c>
      <c r="BM34" s="131">
        <f t="shared" si="26"/>
        <v>0</v>
      </c>
      <c r="BN34" s="131">
        <f t="shared" si="27"/>
        <v>0</v>
      </c>
      <c r="BO34" s="483"/>
      <c r="BP34" s="396">
        <f t="shared" si="28"/>
        <v>0</v>
      </c>
      <c r="BQ34" s="396">
        <f t="shared" si="29"/>
        <v>0</v>
      </c>
      <c r="BR34" s="483"/>
      <c r="BS34" s="131">
        <f t="shared" si="30"/>
        <v>0</v>
      </c>
      <c r="BT34" s="131">
        <f t="shared" si="31"/>
        <v>0</v>
      </c>
      <c r="BU34" s="131">
        <f t="shared" si="32"/>
        <v>0</v>
      </c>
      <c r="BV34" s="131">
        <f t="shared" si="33"/>
        <v>0</v>
      </c>
      <c r="BW34" s="131">
        <f t="shared" si="34"/>
        <v>0</v>
      </c>
      <c r="BX34" s="131">
        <f t="shared" si="35"/>
        <v>0</v>
      </c>
      <c r="BY34" s="131">
        <f t="shared" si="36"/>
        <v>0</v>
      </c>
      <c r="BZ34" s="131">
        <f t="shared" si="37"/>
        <v>0</v>
      </c>
      <c r="CA34" s="131">
        <f t="shared" si="38"/>
        <v>0</v>
      </c>
      <c r="CB34" s="131">
        <f t="shared" si="39"/>
        <v>0</v>
      </c>
      <c r="CC34" s="131">
        <f t="shared" si="40"/>
        <v>0</v>
      </c>
      <c r="CD34" s="131">
        <f t="shared" si="41"/>
        <v>0</v>
      </c>
      <c r="CE34" s="131">
        <f t="shared" si="42"/>
        <v>0</v>
      </c>
      <c r="CF34" s="131">
        <f t="shared" si="43"/>
        <v>0</v>
      </c>
      <c r="CG34" s="131">
        <f t="shared" si="44"/>
        <v>0</v>
      </c>
      <c r="CH34" s="131">
        <f t="shared" si="45"/>
        <v>0</v>
      </c>
      <c r="CI34" s="131">
        <f t="shared" si="46"/>
        <v>0</v>
      </c>
      <c r="CJ34" s="131">
        <f t="shared" si="47"/>
        <v>0</v>
      </c>
      <c r="CK34" s="131">
        <f t="shared" si="48"/>
        <v>0</v>
      </c>
      <c r="CL34" s="131">
        <f t="shared" si="49"/>
        <v>0</v>
      </c>
      <c r="CM34" s="131">
        <f t="shared" si="50"/>
        <v>0</v>
      </c>
    </row>
    <row r="35" spans="1:91" s="4" customFormat="1" ht="90" customHeight="1" x14ac:dyDescent="0.2">
      <c r="B35" s="164"/>
      <c r="D35" s="99" t="s">
        <v>457</v>
      </c>
      <c r="E35" s="436" t="s">
        <v>1143</v>
      </c>
      <c r="F35" s="72" t="s">
        <v>109</v>
      </c>
      <c r="G35" s="73" t="s">
        <v>149</v>
      </c>
      <c r="H35" s="73" t="s">
        <v>339</v>
      </c>
      <c r="I35" s="72">
        <v>3</v>
      </c>
      <c r="J35" s="72">
        <v>18</v>
      </c>
      <c r="K35" s="72" t="s">
        <v>562</v>
      </c>
      <c r="L35" s="334">
        <v>196.37979999999999</v>
      </c>
      <c r="M35" s="87"/>
      <c r="N35" s="87"/>
      <c r="O35" s="87"/>
      <c r="P35" s="87"/>
      <c r="Q35" s="87"/>
      <c r="R35" s="87"/>
      <c r="S35" s="87"/>
      <c r="T35" s="87"/>
      <c r="U35" s="87"/>
      <c r="V35" s="87"/>
      <c r="W35" s="87"/>
      <c r="X35" s="87"/>
      <c r="Y35" s="87"/>
      <c r="Z35" s="87"/>
      <c r="AA35" s="89">
        <f t="shared" si="99"/>
        <v>0</v>
      </c>
      <c r="AB35" s="89" t="str">
        <f t="shared" si="3"/>
        <v>No</v>
      </c>
      <c r="AC35" s="166" t="str">
        <f t="shared" si="83"/>
        <v>No</v>
      </c>
      <c r="AE35" s="229">
        <v>3</v>
      </c>
      <c r="AF35" s="230">
        <f t="shared" si="100"/>
        <v>0</v>
      </c>
      <c r="AG35" s="69"/>
      <c r="AH35" s="256">
        <v>9.3000000000000007</v>
      </c>
      <c r="AI35" s="265">
        <f t="shared" si="101"/>
        <v>0</v>
      </c>
      <c r="AJ35" s="152">
        <f t="shared" si="85"/>
        <v>0</v>
      </c>
      <c r="AK35" s="152">
        <f t="shared" si="86"/>
        <v>0</v>
      </c>
      <c r="AL35" s="152">
        <f t="shared" si="87"/>
        <v>0</v>
      </c>
      <c r="AM35" s="152">
        <f t="shared" si="88"/>
        <v>0</v>
      </c>
      <c r="AN35" s="152">
        <f t="shared" si="89"/>
        <v>0</v>
      </c>
      <c r="AO35" s="152">
        <f t="shared" si="90"/>
        <v>0</v>
      </c>
      <c r="AP35" s="152">
        <f t="shared" si="91"/>
        <v>0</v>
      </c>
      <c r="AQ35" s="152">
        <f t="shared" si="92"/>
        <v>0</v>
      </c>
      <c r="AR35" s="152">
        <f t="shared" si="93"/>
        <v>0</v>
      </c>
      <c r="AS35" s="152">
        <f t="shared" si="94"/>
        <v>0</v>
      </c>
      <c r="AT35" s="152">
        <f t="shared" si="95"/>
        <v>0</v>
      </c>
      <c r="AU35" s="152">
        <f t="shared" si="96"/>
        <v>0</v>
      </c>
      <c r="AV35" s="152">
        <f t="shared" si="97"/>
        <v>0</v>
      </c>
      <c r="AW35" s="152">
        <f t="shared" si="98"/>
        <v>0</v>
      </c>
      <c r="AX35" s="470">
        <v>3</v>
      </c>
      <c r="AY35" s="476">
        <v>18</v>
      </c>
      <c r="AZ35" s="239">
        <f t="shared" si="54"/>
        <v>0</v>
      </c>
      <c r="BA35" s="476"/>
      <c r="BB35" s="239">
        <f t="shared" si="55"/>
        <v>0</v>
      </c>
      <c r="BC35" s="476"/>
      <c r="BD35" s="131">
        <f t="shared" si="56"/>
        <v>0</v>
      </c>
      <c r="BE35" s="483"/>
      <c r="BF35" s="131">
        <f t="shared" si="19"/>
        <v>0</v>
      </c>
      <c r="BG35" s="131">
        <f t="shared" si="20"/>
        <v>0</v>
      </c>
      <c r="BH35" s="131">
        <f t="shared" si="21"/>
        <v>0</v>
      </c>
      <c r="BI35" s="131">
        <f t="shared" si="22"/>
        <v>0</v>
      </c>
      <c r="BJ35" s="131">
        <f t="shared" si="23"/>
        <v>0</v>
      </c>
      <c r="BK35" s="131">
        <f t="shared" si="24"/>
        <v>0</v>
      </c>
      <c r="BL35" s="131">
        <f t="shared" si="25"/>
        <v>0</v>
      </c>
      <c r="BM35" s="131">
        <f t="shared" si="26"/>
        <v>0</v>
      </c>
      <c r="BN35" s="131">
        <f t="shared" si="27"/>
        <v>0</v>
      </c>
      <c r="BO35" s="483"/>
      <c r="BP35" s="396">
        <f t="shared" si="28"/>
        <v>0</v>
      </c>
      <c r="BQ35" s="396">
        <f t="shared" si="29"/>
        <v>0</v>
      </c>
      <c r="BR35" s="483"/>
      <c r="BS35" s="131">
        <f t="shared" si="30"/>
        <v>0</v>
      </c>
      <c r="BT35" s="131">
        <f t="shared" si="31"/>
        <v>0</v>
      </c>
      <c r="BU35" s="131">
        <f t="shared" si="32"/>
        <v>0</v>
      </c>
      <c r="BV35" s="131">
        <f t="shared" si="33"/>
        <v>0</v>
      </c>
      <c r="BW35" s="131">
        <f t="shared" si="34"/>
        <v>0</v>
      </c>
      <c r="BX35" s="131">
        <f t="shared" si="35"/>
        <v>0</v>
      </c>
      <c r="BY35" s="131">
        <f t="shared" si="36"/>
        <v>0</v>
      </c>
      <c r="BZ35" s="131">
        <f t="shared" si="37"/>
        <v>0</v>
      </c>
      <c r="CA35" s="131">
        <f t="shared" si="38"/>
        <v>0</v>
      </c>
      <c r="CB35" s="131">
        <f t="shared" si="39"/>
        <v>0</v>
      </c>
      <c r="CC35" s="131">
        <f t="shared" si="40"/>
        <v>0</v>
      </c>
      <c r="CD35" s="131">
        <f t="shared" si="41"/>
        <v>0</v>
      </c>
      <c r="CE35" s="131">
        <f t="shared" si="42"/>
        <v>0</v>
      </c>
      <c r="CF35" s="131">
        <f t="shared" si="43"/>
        <v>0</v>
      </c>
      <c r="CG35" s="131">
        <f t="shared" si="44"/>
        <v>0</v>
      </c>
      <c r="CH35" s="131">
        <f t="shared" si="45"/>
        <v>0</v>
      </c>
      <c r="CI35" s="131">
        <f t="shared" si="46"/>
        <v>0</v>
      </c>
      <c r="CJ35" s="131">
        <f t="shared" si="47"/>
        <v>0</v>
      </c>
      <c r="CK35" s="131">
        <f t="shared" si="48"/>
        <v>0</v>
      </c>
      <c r="CL35" s="131">
        <f t="shared" si="49"/>
        <v>0</v>
      </c>
      <c r="CM35" s="131">
        <f t="shared" si="50"/>
        <v>0</v>
      </c>
    </row>
    <row r="36" spans="1:91" s="81" customFormat="1" ht="90" customHeight="1" x14ac:dyDescent="0.2">
      <c r="A36" s="4"/>
      <c r="B36" s="164"/>
      <c r="C36" s="4"/>
      <c r="D36" s="64" t="s">
        <v>217</v>
      </c>
      <c r="E36" s="129" t="s">
        <v>432</v>
      </c>
      <c r="F36" s="63" t="s">
        <v>110</v>
      </c>
      <c r="G36" s="178" t="s">
        <v>148</v>
      </c>
      <c r="H36" s="178" t="s">
        <v>339</v>
      </c>
      <c r="I36" s="63">
        <v>2</v>
      </c>
      <c r="J36" s="63">
        <v>24</v>
      </c>
      <c r="K36" s="63" t="s">
        <v>562</v>
      </c>
      <c r="L36" s="333">
        <v>237.30273000000003</v>
      </c>
      <c r="M36" s="85"/>
      <c r="N36" s="84"/>
      <c r="O36" s="85"/>
      <c r="P36" s="85"/>
      <c r="Q36" s="85"/>
      <c r="R36" s="85"/>
      <c r="S36" s="85"/>
      <c r="T36" s="85"/>
      <c r="U36" s="85"/>
      <c r="V36" s="85"/>
      <c r="W36" s="85"/>
      <c r="X36" s="85"/>
      <c r="Y36" s="85"/>
      <c r="Z36" s="85"/>
      <c r="AA36" s="96">
        <f t="shared" si="99"/>
        <v>0</v>
      </c>
      <c r="AB36" s="82" t="str">
        <f t="shared" ref="AB36" si="106">IF(SUM(M36:Z36)&gt;0,"Yes","No")</f>
        <v>No</v>
      </c>
      <c r="AC36" s="188" t="str">
        <f t="shared" si="83"/>
        <v>No</v>
      </c>
      <c r="AE36" s="229">
        <v>2</v>
      </c>
      <c r="AF36" s="230">
        <f t="shared" ref="AF36" si="107">AE36*SUM(M36:Z36)</f>
        <v>0</v>
      </c>
      <c r="AG36" s="69"/>
      <c r="AH36" s="256">
        <v>14.5</v>
      </c>
      <c r="AI36" s="265">
        <f t="shared" si="101"/>
        <v>0</v>
      </c>
      <c r="AJ36" s="152">
        <f t="shared" si="85"/>
        <v>0</v>
      </c>
      <c r="AK36" s="152">
        <f t="shared" si="86"/>
        <v>0</v>
      </c>
      <c r="AL36" s="152">
        <f t="shared" si="87"/>
        <v>0</v>
      </c>
      <c r="AM36" s="152">
        <f t="shared" si="88"/>
        <v>0</v>
      </c>
      <c r="AN36" s="152">
        <f t="shared" si="89"/>
        <v>0</v>
      </c>
      <c r="AO36" s="152">
        <f t="shared" si="90"/>
        <v>0</v>
      </c>
      <c r="AP36" s="152">
        <f t="shared" si="91"/>
        <v>0</v>
      </c>
      <c r="AQ36" s="152">
        <f t="shared" si="92"/>
        <v>0</v>
      </c>
      <c r="AR36" s="152">
        <f t="shared" si="93"/>
        <v>0</v>
      </c>
      <c r="AS36" s="152">
        <f t="shared" si="94"/>
        <v>0</v>
      </c>
      <c r="AT36" s="152">
        <f t="shared" si="95"/>
        <v>0</v>
      </c>
      <c r="AU36" s="152">
        <f t="shared" si="96"/>
        <v>0</v>
      </c>
      <c r="AV36" s="152">
        <f t="shared" si="97"/>
        <v>0</v>
      </c>
      <c r="AW36" s="152">
        <f t="shared" si="98"/>
        <v>0</v>
      </c>
      <c r="AX36" s="470">
        <v>2</v>
      </c>
      <c r="AY36" s="476">
        <v>18</v>
      </c>
      <c r="AZ36" s="239">
        <f t="shared" si="54"/>
        <v>0</v>
      </c>
      <c r="BA36" s="476"/>
      <c r="BB36" s="239">
        <f t="shared" si="55"/>
        <v>0</v>
      </c>
      <c r="BC36" s="476"/>
      <c r="BD36" s="131">
        <f t="shared" si="56"/>
        <v>0</v>
      </c>
      <c r="BE36" s="483"/>
      <c r="BF36" s="131">
        <f t="shared" si="19"/>
        <v>0</v>
      </c>
      <c r="BG36" s="131">
        <f t="shared" si="20"/>
        <v>0</v>
      </c>
      <c r="BH36" s="131">
        <f t="shared" si="21"/>
        <v>0</v>
      </c>
      <c r="BI36" s="131">
        <f t="shared" si="22"/>
        <v>0</v>
      </c>
      <c r="BJ36" s="131">
        <f t="shared" si="23"/>
        <v>0</v>
      </c>
      <c r="BK36" s="131">
        <f t="shared" si="24"/>
        <v>0</v>
      </c>
      <c r="BL36" s="131">
        <f t="shared" si="25"/>
        <v>0</v>
      </c>
      <c r="BM36" s="131">
        <f t="shared" si="26"/>
        <v>0</v>
      </c>
      <c r="BN36" s="131">
        <f t="shared" si="27"/>
        <v>0</v>
      </c>
      <c r="BO36" s="483"/>
      <c r="BP36" s="396">
        <f t="shared" si="28"/>
        <v>0</v>
      </c>
      <c r="BQ36" s="396">
        <f t="shared" si="29"/>
        <v>0</v>
      </c>
      <c r="BR36" s="483"/>
      <c r="BS36" s="131">
        <f t="shared" si="30"/>
        <v>0</v>
      </c>
      <c r="BT36" s="131">
        <f t="shared" si="31"/>
        <v>0</v>
      </c>
      <c r="BU36" s="131">
        <f t="shared" si="32"/>
        <v>0</v>
      </c>
      <c r="BV36" s="131">
        <f t="shared" si="33"/>
        <v>0</v>
      </c>
      <c r="BW36" s="131">
        <f t="shared" si="34"/>
        <v>0</v>
      </c>
      <c r="BX36" s="131">
        <f t="shared" si="35"/>
        <v>0</v>
      </c>
      <c r="BY36" s="131">
        <f t="shared" si="36"/>
        <v>0</v>
      </c>
      <c r="BZ36" s="131">
        <f t="shared" si="37"/>
        <v>0</v>
      </c>
      <c r="CA36" s="131">
        <f t="shared" si="38"/>
        <v>0</v>
      </c>
      <c r="CB36" s="131">
        <f t="shared" si="39"/>
        <v>0</v>
      </c>
      <c r="CC36" s="131">
        <f t="shared" si="40"/>
        <v>0</v>
      </c>
      <c r="CD36" s="131">
        <f t="shared" si="41"/>
        <v>0</v>
      </c>
      <c r="CE36" s="131">
        <f t="shared" si="42"/>
        <v>0</v>
      </c>
      <c r="CF36" s="131">
        <f t="shared" si="43"/>
        <v>0</v>
      </c>
      <c r="CG36" s="131">
        <f t="shared" si="44"/>
        <v>0</v>
      </c>
      <c r="CH36" s="131">
        <f t="shared" si="45"/>
        <v>0</v>
      </c>
      <c r="CI36" s="131">
        <f t="shared" si="46"/>
        <v>0</v>
      </c>
      <c r="CJ36" s="131">
        <f t="shared" si="47"/>
        <v>0</v>
      </c>
      <c r="CK36" s="131">
        <f t="shared" si="48"/>
        <v>0</v>
      </c>
      <c r="CL36" s="131">
        <f t="shared" si="49"/>
        <v>0</v>
      </c>
      <c r="CM36" s="131">
        <f t="shared" si="50"/>
        <v>0</v>
      </c>
    </row>
    <row r="37" spans="1:91" s="81" customFormat="1" ht="90" customHeight="1" x14ac:dyDescent="0.2">
      <c r="A37" s="4"/>
      <c r="B37" s="164"/>
      <c r="C37" s="4"/>
      <c r="D37" s="64" t="s">
        <v>461</v>
      </c>
      <c r="E37" s="437" t="s">
        <v>1143</v>
      </c>
      <c r="F37" s="63" t="s">
        <v>110</v>
      </c>
      <c r="G37" s="178" t="s">
        <v>148</v>
      </c>
      <c r="H37" s="178" t="s">
        <v>339</v>
      </c>
      <c r="I37" s="63">
        <v>2</v>
      </c>
      <c r="J37" s="63">
        <v>24</v>
      </c>
      <c r="K37" s="63" t="s">
        <v>562</v>
      </c>
      <c r="L37" s="333">
        <v>206.3502</v>
      </c>
      <c r="M37" s="85"/>
      <c r="N37" s="84"/>
      <c r="O37" s="85"/>
      <c r="P37" s="85"/>
      <c r="Q37" s="85"/>
      <c r="R37" s="85"/>
      <c r="S37" s="85"/>
      <c r="T37" s="85"/>
      <c r="U37" s="85"/>
      <c r="V37" s="85"/>
      <c r="W37" s="85"/>
      <c r="X37" s="85"/>
      <c r="Y37" s="85"/>
      <c r="Z37" s="85"/>
      <c r="AA37" s="96">
        <f t="shared" si="99"/>
        <v>0</v>
      </c>
      <c r="AB37" s="82" t="str">
        <f t="shared" si="3"/>
        <v>No</v>
      </c>
      <c r="AC37" s="188" t="str">
        <f t="shared" si="83"/>
        <v>No</v>
      </c>
      <c r="AE37" s="229">
        <v>2</v>
      </c>
      <c r="AF37" s="230">
        <f t="shared" si="100"/>
        <v>0</v>
      </c>
      <c r="AG37" s="69"/>
      <c r="AH37" s="256">
        <v>14.5</v>
      </c>
      <c r="AI37" s="265">
        <f t="shared" si="101"/>
        <v>0</v>
      </c>
      <c r="AJ37" s="152">
        <f t="shared" si="85"/>
        <v>0</v>
      </c>
      <c r="AK37" s="152">
        <f t="shared" si="86"/>
        <v>0</v>
      </c>
      <c r="AL37" s="152">
        <f t="shared" si="87"/>
        <v>0</v>
      </c>
      <c r="AM37" s="152">
        <f t="shared" si="88"/>
        <v>0</v>
      </c>
      <c r="AN37" s="152">
        <f t="shared" si="89"/>
        <v>0</v>
      </c>
      <c r="AO37" s="152">
        <f t="shared" si="90"/>
        <v>0</v>
      </c>
      <c r="AP37" s="152">
        <f t="shared" si="91"/>
        <v>0</v>
      </c>
      <c r="AQ37" s="152">
        <f t="shared" si="92"/>
        <v>0</v>
      </c>
      <c r="AR37" s="152">
        <f t="shared" si="93"/>
        <v>0</v>
      </c>
      <c r="AS37" s="152">
        <f t="shared" si="94"/>
        <v>0</v>
      </c>
      <c r="AT37" s="152">
        <f t="shared" si="95"/>
        <v>0</v>
      </c>
      <c r="AU37" s="152">
        <f t="shared" si="96"/>
        <v>0</v>
      </c>
      <c r="AV37" s="152">
        <f t="shared" si="97"/>
        <v>0</v>
      </c>
      <c r="AW37" s="152">
        <f t="shared" si="98"/>
        <v>0</v>
      </c>
      <c r="AX37" s="470">
        <v>2</v>
      </c>
      <c r="AY37" s="476">
        <v>18</v>
      </c>
      <c r="AZ37" s="239">
        <f t="shared" si="54"/>
        <v>0</v>
      </c>
      <c r="BA37" s="476"/>
      <c r="BB37" s="239">
        <f t="shared" si="55"/>
        <v>0</v>
      </c>
      <c r="BC37" s="476"/>
      <c r="BD37" s="131">
        <f t="shared" si="56"/>
        <v>0</v>
      </c>
      <c r="BE37" s="483"/>
      <c r="BF37" s="131">
        <f t="shared" si="19"/>
        <v>0</v>
      </c>
      <c r="BG37" s="131">
        <f t="shared" si="20"/>
        <v>0</v>
      </c>
      <c r="BH37" s="131">
        <f t="shared" si="21"/>
        <v>0</v>
      </c>
      <c r="BI37" s="131">
        <f t="shared" si="22"/>
        <v>0</v>
      </c>
      <c r="BJ37" s="131">
        <f t="shared" si="23"/>
        <v>0</v>
      </c>
      <c r="BK37" s="131">
        <f t="shared" si="24"/>
        <v>0</v>
      </c>
      <c r="BL37" s="131">
        <f t="shared" si="25"/>
        <v>0</v>
      </c>
      <c r="BM37" s="131">
        <f t="shared" si="26"/>
        <v>0</v>
      </c>
      <c r="BN37" s="131">
        <f t="shared" si="27"/>
        <v>0</v>
      </c>
      <c r="BO37" s="483"/>
      <c r="BP37" s="396">
        <f t="shared" si="28"/>
        <v>0</v>
      </c>
      <c r="BQ37" s="396">
        <f t="shared" si="29"/>
        <v>0</v>
      </c>
      <c r="BR37" s="483"/>
      <c r="BS37" s="131">
        <f t="shared" si="30"/>
        <v>0</v>
      </c>
      <c r="BT37" s="131">
        <f t="shared" si="31"/>
        <v>0</v>
      </c>
      <c r="BU37" s="131">
        <f t="shared" si="32"/>
        <v>0</v>
      </c>
      <c r="BV37" s="131">
        <f t="shared" si="33"/>
        <v>0</v>
      </c>
      <c r="BW37" s="131">
        <f t="shared" si="34"/>
        <v>0</v>
      </c>
      <c r="BX37" s="131">
        <f t="shared" si="35"/>
        <v>0</v>
      </c>
      <c r="BY37" s="131">
        <f t="shared" si="36"/>
        <v>0</v>
      </c>
      <c r="BZ37" s="131">
        <f t="shared" si="37"/>
        <v>0</v>
      </c>
      <c r="CA37" s="131">
        <f t="shared" si="38"/>
        <v>0</v>
      </c>
      <c r="CB37" s="131">
        <f t="shared" si="39"/>
        <v>0</v>
      </c>
      <c r="CC37" s="131">
        <f t="shared" si="40"/>
        <v>0</v>
      </c>
      <c r="CD37" s="131">
        <f t="shared" si="41"/>
        <v>0</v>
      </c>
      <c r="CE37" s="131">
        <f t="shared" si="42"/>
        <v>0</v>
      </c>
      <c r="CF37" s="131">
        <f t="shared" si="43"/>
        <v>0</v>
      </c>
      <c r="CG37" s="131">
        <f t="shared" si="44"/>
        <v>0</v>
      </c>
      <c r="CH37" s="131">
        <f t="shared" si="45"/>
        <v>0</v>
      </c>
      <c r="CI37" s="131">
        <f t="shared" si="46"/>
        <v>0</v>
      </c>
      <c r="CJ37" s="131">
        <f t="shared" si="47"/>
        <v>0</v>
      </c>
      <c r="CK37" s="131">
        <f t="shared" si="48"/>
        <v>0</v>
      </c>
      <c r="CL37" s="131">
        <f t="shared" si="49"/>
        <v>0</v>
      </c>
      <c r="CM37" s="131">
        <f t="shared" si="50"/>
        <v>0</v>
      </c>
    </row>
    <row r="38" spans="1:91" s="4" customFormat="1" ht="90" customHeight="1" x14ac:dyDescent="0.2">
      <c r="B38" s="179"/>
      <c r="D38" s="99" t="s">
        <v>218</v>
      </c>
      <c r="E38" s="177" t="s">
        <v>432</v>
      </c>
      <c r="F38" s="72" t="s">
        <v>110</v>
      </c>
      <c r="G38" s="73" t="s">
        <v>58</v>
      </c>
      <c r="H38" s="73" t="s">
        <v>339</v>
      </c>
      <c r="I38" s="72">
        <v>1</v>
      </c>
      <c r="J38" s="72">
        <v>39</v>
      </c>
      <c r="K38" s="72" t="s">
        <v>562</v>
      </c>
      <c r="L38" s="334">
        <v>229.27800000000002</v>
      </c>
      <c r="M38" s="87"/>
      <c r="N38" s="87"/>
      <c r="O38" s="87"/>
      <c r="P38" s="87"/>
      <c r="Q38" s="87"/>
      <c r="R38" s="87"/>
      <c r="S38" s="87"/>
      <c r="T38" s="87"/>
      <c r="U38" s="87"/>
      <c r="V38" s="87"/>
      <c r="W38" s="87"/>
      <c r="X38" s="87"/>
      <c r="Y38" s="87"/>
      <c r="Z38" s="87"/>
      <c r="AA38" s="89">
        <f>L38*M38+L38*N38+L38*O38+L38*P38+L38*Q38+L38*R38+L38*T38+L38*V38+L38*W38+L38*X38+L38*Y38+L38*Z38+L38*U38+L38*S38</f>
        <v>0</v>
      </c>
      <c r="AB38" s="89" t="str">
        <f t="shared" ref="AB38" si="108">IF(SUM(M38:Z38)&gt;0,"Yes","No")</f>
        <v>No</v>
      </c>
      <c r="AC38" s="166" t="str">
        <f t="shared" si="83"/>
        <v>No</v>
      </c>
      <c r="AE38" s="229">
        <v>1</v>
      </c>
      <c r="AF38" s="230">
        <f t="shared" ref="AF38" si="109">AE38*SUM(M38:Z38)</f>
        <v>0</v>
      </c>
      <c r="AG38" s="69"/>
      <c r="AH38" s="256">
        <v>11.5</v>
      </c>
      <c r="AI38" s="265">
        <f t="shared" si="101"/>
        <v>0</v>
      </c>
      <c r="AJ38" s="152">
        <f t="shared" si="85"/>
        <v>0</v>
      </c>
      <c r="AK38" s="152">
        <f t="shared" si="86"/>
        <v>0</v>
      </c>
      <c r="AL38" s="152">
        <f t="shared" si="87"/>
        <v>0</v>
      </c>
      <c r="AM38" s="152">
        <f t="shared" si="88"/>
        <v>0</v>
      </c>
      <c r="AN38" s="152">
        <f t="shared" si="89"/>
        <v>0</v>
      </c>
      <c r="AO38" s="152">
        <f t="shared" si="90"/>
        <v>0</v>
      </c>
      <c r="AP38" s="152">
        <f t="shared" si="91"/>
        <v>0</v>
      </c>
      <c r="AQ38" s="152">
        <f t="shared" si="92"/>
        <v>0</v>
      </c>
      <c r="AR38" s="152">
        <f t="shared" si="93"/>
        <v>0</v>
      </c>
      <c r="AS38" s="152">
        <f t="shared" si="94"/>
        <v>0</v>
      </c>
      <c r="AT38" s="152">
        <f t="shared" si="95"/>
        <v>0</v>
      </c>
      <c r="AU38" s="152">
        <f t="shared" si="96"/>
        <v>0</v>
      </c>
      <c r="AV38" s="152">
        <f t="shared" si="97"/>
        <v>0</v>
      </c>
      <c r="AW38" s="152">
        <f t="shared" si="98"/>
        <v>0</v>
      </c>
      <c r="AX38" s="470">
        <v>1</v>
      </c>
      <c r="AY38" s="476">
        <v>15</v>
      </c>
      <c r="AZ38" s="239">
        <f t="shared" si="54"/>
        <v>0</v>
      </c>
      <c r="BA38" s="476"/>
      <c r="BB38" s="239">
        <f t="shared" si="55"/>
        <v>0</v>
      </c>
      <c r="BC38" s="476"/>
      <c r="BD38" s="131">
        <f t="shared" si="56"/>
        <v>0</v>
      </c>
      <c r="BE38" s="483"/>
      <c r="BF38" s="131">
        <f t="shared" si="19"/>
        <v>0</v>
      </c>
      <c r="BG38" s="131">
        <f t="shared" si="20"/>
        <v>0</v>
      </c>
      <c r="BH38" s="131">
        <f t="shared" si="21"/>
        <v>0</v>
      </c>
      <c r="BI38" s="131">
        <f t="shared" si="22"/>
        <v>0</v>
      </c>
      <c r="BJ38" s="131">
        <f t="shared" si="23"/>
        <v>0</v>
      </c>
      <c r="BK38" s="131">
        <f t="shared" si="24"/>
        <v>0</v>
      </c>
      <c r="BL38" s="131">
        <f t="shared" si="25"/>
        <v>0</v>
      </c>
      <c r="BM38" s="131">
        <f t="shared" si="26"/>
        <v>0</v>
      </c>
      <c r="BN38" s="131">
        <f t="shared" si="27"/>
        <v>0</v>
      </c>
      <c r="BO38" s="483"/>
      <c r="BP38" s="396">
        <f t="shared" si="28"/>
        <v>0</v>
      </c>
      <c r="BQ38" s="396">
        <f t="shared" si="29"/>
        <v>0</v>
      </c>
      <c r="BR38" s="483"/>
      <c r="BS38" s="131">
        <f t="shared" si="30"/>
        <v>0</v>
      </c>
      <c r="BT38" s="131">
        <f t="shared" si="31"/>
        <v>0</v>
      </c>
      <c r="BU38" s="131">
        <f t="shared" si="32"/>
        <v>0</v>
      </c>
      <c r="BV38" s="131">
        <f t="shared" si="33"/>
        <v>0</v>
      </c>
      <c r="BW38" s="131">
        <f t="shared" si="34"/>
        <v>0</v>
      </c>
      <c r="BX38" s="131">
        <f t="shared" si="35"/>
        <v>0</v>
      </c>
      <c r="BY38" s="131">
        <f t="shared" si="36"/>
        <v>0</v>
      </c>
      <c r="BZ38" s="131">
        <f t="shared" si="37"/>
        <v>0</v>
      </c>
      <c r="CA38" s="131">
        <f t="shared" si="38"/>
        <v>0</v>
      </c>
      <c r="CB38" s="131">
        <f t="shared" si="39"/>
        <v>0</v>
      </c>
      <c r="CC38" s="131">
        <f t="shared" si="40"/>
        <v>0</v>
      </c>
      <c r="CD38" s="131">
        <f t="shared" si="41"/>
        <v>0</v>
      </c>
      <c r="CE38" s="131">
        <f t="shared" si="42"/>
        <v>0</v>
      </c>
      <c r="CF38" s="131">
        <f t="shared" si="43"/>
        <v>0</v>
      </c>
      <c r="CG38" s="131">
        <f t="shared" si="44"/>
        <v>0</v>
      </c>
      <c r="CH38" s="131">
        <f t="shared" si="45"/>
        <v>0</v>
      </c>
      <c r="CI38" s="131">
        <f t="shared" si="46"/>
        <v>0</v>
      </c>
      <c r="CJ38" s="131">
        <f t="shared" si="47"/>
        <v>0</v>
      </c>
      <c r="CK38" s="131">
        <f t="shared" si="48"/>
        <v>0</v>
      </c>
      <c r="CL38" s="131">
        <f t="shared" si="49"/>
        <v>0</v>
      </c>
      <c r="CM38" s="131">
        <f t="shared" si="50"/>
        <v>0</v>
      </c>
    </row>
    <row r="39" spans="1:91" s="4" customFormat="1" ht="90" customHeight="1" x14ac:dyDescent="0.2">
      <c r="B39" s="164"/>
      <c r="D39" s="99" t="s">
        <v>465</v>
      </c>
      <c r="E39" s="436" t="s">
        <v>1143</v>
      </c>
      <c r="F39" s="72" t="s">
        <v>110</v>
      </c>
      <c r="G39" s="73" t="s">
        <v>58</v>
      </c>
      <c r="H39" s="73" t="s">
        <v>339</v>
      </c>
      <c r="I39" s="72">
        <v>1</v>
      </c>
      <c r="J39" s="72">
        <v>39</v>
      </c>
      <c r="K39" s="72" t="s">
        <v>562</v>
      </c>
      <c r="L39" s="334">
        <v>199.37709999999998</v>
      </c>
      <c r="M39" s="87"/>
      <c r="N39" s="87"/>
      <c r="O39" s="87"/>
      <c r="P39" s="87"/>
      <c r="Q39" s="87"/>
      <c r="R39" s="87"/>
      <c r="S39" s="87"/>
      <c r="T39" s="87"/>
      <c r="U39" s="87"/>
      <c r="V39" s="87"/>
      <c r="W39" s="87"/>
      <c r="X39" s="87"/>
      <c r="Y39" s="87"/>
      <c r="Z39" s="87"/>
      <c r="AA39" s="89">
        <f t="shared" si="99"/>
        <v>0</v>
      </c>
      <c r="AB39" s="89" t="str">
        <f t="shared" si="3"/>
        <v>No</v>
      </c>
      <c r="AC39" s="166" t="str">
        <f t="shared" si="83"/>
        <v>No</v>
      </c>
      <c r="AE39" s="229">
        <v>1</v>
      </c>
      <c r="AF39" s="230">
        <f t="shared" si="100"/>
        <v>0</v>
      </c>
      <c r="AG39" s="69"/>
      <c r="AH39" s="256">
        <v>11.5</v>
      </c>
      <c r="AI39" s="265">
        <f t="shared" si="101"/>
        <v>0</v>
      </c>
      <c r="AJ39" s="152">
        <f t="shared" si="85"/>
        <v>0</v>
      </c>
      <c r="AK39" s="152">
        <f t="shared" si="86"/>
        <v>0</v>
      </c>
      <c r="AL39" s="152">
        <f t="shared" si="87"/>
        <v>0</v>
      </c>
      <c r="AM39" s="152">
        <f t="shared" si="88"/>
        <v>0</v>
      </c>
      <c r="AN39" s="152">
        <f t="shared" si="89"/>
        <v>0</v>
      </c>
      <c r="AO39" s="152">
        <f t="shared" si="90"/>
        <v>0</v>
      </c>
      <c r="AP39" s="152">
        <f t="shared" si="91"/>
        <v>0</v>
      </c>
      <c r="AQ39" s="152">
        <f t="shared" si="92"/>
        <v>0</v>
      </c>
      <c r="AR39" s="152">
        <f t="shared" si="93"/>
        <v>0</v>
      </c>
      <c r="AS39" s="152">
        <f t="shared" si="94"/>
        <v>0</v>
      </c>
      <c r="AT39" s="152">
        <f t="shared" si="95"/>
        <v>0</v>
      </c>
      <c r="AU39" s="152">
        <f t="shared" si="96"/>
        <v>0</v>
      </c>
      <c r="AV39" s="152">
        <f t="shared" si="97"/>
        <v>0</v>
      </c>
      <c r="AW39" s="152">
        <f t="shared" si="98"/>
        <v>0</v>
      </c>
      <c r="AX39" s="470">
        <v>1</v>
      </c>
      <c r="AY39" s="476">
        <v>15</v>
      </c>
      <c r="AZ39" s="239">
        <f t="shared" si="54"/>
        <v>0</v>
      </c>
      <c r="BA39" s="476"/>
      <c r="BB39" s="239">
        <f t="shared" si="55"/>
        <v>0</v>
      </c>
      <c r="BC39" s="476"/>
      <c r="BD39" s="131">
        <f t="shared" si="56"/>
        <v>0</v>
      </c>
      <c r="BE39" s="483"/>
      <c r="BF39" s="131">
        <f t="shared" si="19"/>
        <v>0</v>
      </c>
      <c r="BG39" s="131">
        <f t="shared" si="20"/>
        <v>0</v>
      </c>
      <c r="BH39" s="131">
        <f t="shared" si="21"/>
        <v>0</v>
      </c>
      <c r="BI39" s="131">
        <f t="shared" si="22"/>
        <v>0</v>
      </c>
      <c r="BJ39" s="131">
        <f t="shared" si="23"/>
        <v>0</v>
      </c>
      <c r="BK39" s="131">
        <f t="shared" si="24"/>
        <v>0</v>
      </c>
      <c r="BL39" s="131">
        <f t="shared" si="25"/>
        <v>0</v>
      </c>
      <c r="BM39" s="131">
        <f t="shared" si="26"/>
        <v>0</v>
      </c>
      <c r="BN39" s="131">
        <f t="shared" si="27"/>
        <v>0</v>
      </c>
      <c r="BO39" s="483"/>
      <c r="BP39" s="396">
        <f t="shared" si="28"/>
        <v>0</v>
      </c>
      <c r="BQ39" s="396">
        <f t="shared" si="29"/>
        <v>0</v>
      </c>
      <c r="BR39" s="483"/>
      <c r="BS39" s="131">
        <f t="shared" si="30"/>
        <v>0</v>
      </c>
      <c r="BT39" s="131">
        <f t="shared" si="31"/>
        <v>0</v>
      </c>
      <c r="BU39" s="131">
        <f t="shared" si="32"/>
        <v>0</v>
      </c>
      <c r="BV39" s="131">
        <f t="shared" si="33"/>
        <v>0</v>
      </c>
      <c r="BW39" s="131">
        <f t="shared" si="34"/>
        <v>0</v>
      </c>
      <c r="BX39" s="131">
        <f t="shared" si="35"/>
        <v>0</v>
      </c>
      <c r="BY39" s="131">
        <f t="shared" si="36"/>
        <v>0</v>
      </c>
      <c r="BZ39" s="131">
        <f t="shared" si="37"/>
        <v>0</v>
      </c>
      <c r="CA39" s="131">
        <f t="shared" si="38"/>
        <v>0</v>
      </c>
      <c r="CB39" s="131">
        <f t="shared" si="39"/>
        <v>0</v>
      </c>
      <c r="CC39" s="131">
        <f t="shared" si="40"/>
        <v>0</v>
      </c>
      <c r="CD39" s="131">
        <f t="shared" si="41"/>
        <v>0</v>
      </c>
      <c r="CE39" s="131">
        <f t="shared" si="42"/>
        <v>0</v>
      </c>
      <c r="CF39" s="131">
        <f t="shared" si="43"/>
        <v>0</v>
      </c>
      <c r="CG39" s="131">
        <f t="shared" si="44"/>
        <v>0</v>
      </c>
      <c r="CH39" s="131">
        <f t="shared" si="45"/>
        <v>0</v>
      </c>
      <c r="CI39" s="131">
        <f t="shared" si="46"/>
        <v>0</v>
      </c>
      <c r="CJ39" s="131">
        <f t="shared" si="47"/>
        <v>0</v>
      </c>
      <c r="CK39" s="131">
        <f t="shared" si="48"/>
        <v>0</v>
      </c>
      <c r="CL39" s="131">
        <f t="shared" si="49"/>
        <v>0</v>
      </c>
      <c r="CM39" s="131">
        <f t="shared" si="50"/>
        <v>0</v>
      </c>
    </row>
    <row r="40" spans="1:91" s="81" customFormat="1" ht="90" customHeight="1" x14ac:dyDescent="0.2">
      <c r="A40" s="4"/>
      <c r="B40" s="164"/>
      <c r="C40" s="4"/>
      <c r="D40" s="64" t="s">
        <v>219</v>
      </c>
      <c r="E40" s="129" t="s">
        <v>432</v>
      </c>
      <c r="F40" s="63" t="s">
        <v>111</v>
      </c>
      <c r="G40" s="178" t="s">
        <v>59</v>
      </c>
      <c r="H40" s="178" t="s">
        <v>339</v>
      </c>
      <c r="I40" s="63">
        <v>1</v>
      </c>
      <c r="J40" s="63">
        <v>57</v>
      </c>
      <c r="K40" s="63" t="s">
        <v>562</v>
      </c>
      <c r="L40" s="333">
        <v>326.72115000000002</v>
      </c>
      <c r="M40" s="85"/>
      <c r="N40" s="84"/>
      <c r="O40" s="85"/>
      <c r="P40" s="85"/>
      <c r="Q40" s="85"/>
      <c r="R40" s="85"/>
      <c r="S40" s="85"/>
      <c r="T40" s="85"/>
      <c r="U40" s="85"/>
      <c r="V40" s="85"/>
      <c r="W40" s="85"/>
      <c r="X40" s="85"/>
      <c r="Y40" s="85"/>
      <c r="Z40" s="85"/>
      <c r="AA40" s="96">
        <f t="shared" si="99"/>
        <v>0</v>
      </c>
      <c r="AB40" s="82" t="str">
        <f t="shared" ref="AB40" si="110">IF(SUM(M40:Z40)&gt;0,"Yes","No")</f>
        <v>No</v>
      </c>
      <c r="AC40" s="188" t="str">
        <f t="shared" si="83"/>
        <v>No</v>
      </c>
      <c r="AE40" s="229">
        <v>1</v>
      </c>
      <c r="AF40" s="230">
        <f t="shared" ref="AF40" si="111">AE40*SUM(M40:Z40)</f>
        <v>0</v>
      </c>
      <c r="AG40" s="69"/>
      <c r="AH40" s="256">
        <v>18</v>
      </c>
      <c r="AI40" s="265">
        <f t="shared" si="101"/>
        <v>0</v>
      </c>
      <c r="AJ40" s="152">
        <f t="shared" si="85"/>
        <v>0</v>
      </c>
      <c r="AK40" s="152">
        <f t="shared" si="86"/>
        <v>0</v>
      </c>
      <c r="AL40" s="152">
        <f t="shared" si="87"/>
        <v>0</v>
      </c>
      <c r="AM40" s="152">
        <f t="shared" si="88"/>
        <v>0</v>
      </c>
      <c r="AN40" s="152">
        <f t="shared" si="89"/>
        <v>0</v>
      </c>
      <c r="AO40" s="152">
        <f t="shared" si="90"/>
        <v>0</v>
      </c>
      <c r="AP40" s="152">
        <f t="shared" si="91"/>
        <v>0</v>
      </c>
      <c r="AQ40" s="152">
        <f t="shared" si="92"/>
        <v>0</v>
      </c>
      <c r="AR40" s="152">
        <f t="shared" si="93"/>
        <v>0</v>
      </c>
      <c r="AS40" s="152">
        <f t="shared" si="94"/>
        <v>0</v>
      </c>
      <c r="AT40" s="152">
        <f t="shared" si="95"/>
        <v>0</v>
      </c>
      <c r="AU40" s="152">
        <f t="shared" si="96"/>
        <v>0</v>
      </c>
      <c r="AV40" s="152">
        <f t="shared" si="97"/>
        <v>0</v>
      </c>
      <c r="AW40" s="152">
        <f t="shared" si="98"/>
        <v>0</v>
      </c>
      <c r="AX40" s="470">
        <v>1</v>
      </c>
      <c r="AY40" s="476">
        <v>21</v>
      </c>
      <c r="AZ40" s="239">
        <f t="shared" si="54"/>
        <v>0</v>
      </c>
      <c r="BA40" s="476"/>
      <c r="BB40" s="239">
        <f t="shared" si="55"/>
        <v>0</v>
      </c>
      <c r="BC40" s="476"/>
      <c r="BD40" s="131">
        <f t="shared" si="56"/>
        <v>0</v>
      </c>
      <c r="BE40" s="483"/>
      <c r="BF40" s="131">
        <f t="shared" si="19"/>
        <v>0</v>
      </c>
      <c r="BG40" s="131">
        <f t="shared" si="20"/>
        <v>0</v>
      </c>
      <c r="BH40" s="131">
        <f t="shared" si="21"/>
        <v>0</v>
      </c>
      <c r="BI40" s="131">
        <f t="shared" si="22"/>
        <v>0</v>
      </c>
      <c r="BJ40" s="131">
        <f t="shared" si="23"/>
        <v>0</v>
      </c>
      <c r="BK40" s="131">
        <f t="shared" si="24"/>
        <v>0</v>
      </c>
      <c r="BL40" s="131">
        <f t="shared" si="25"/>
        <v>0</v>
      </c>
      <c r="BM40" s="131">
        <f t="shared" si="26"/>
        <v>0</v>
      </c>
      <c r="BN40" s="131">
        <f t="shared" si="27"/>
        <v>0</v>
      </c>
      <c r="BO40" s="483"/>
      <c r="BP40" s="396">
        <f t="shared" si="28"/>
        <v>0</v>
      </c>
      <c r="BQ40" s="396">
        <f t="shared" si="29"/>
        <v>0</v>
      </c>
      <c r="BR40" s="483"/>
      <c r="BS40" s="131">
        <f t="shared" si="30"/>
        <v>0</v>
      </c>
      <c r="BT40" s="131">
        <f t="shared" si="31"/>
        <v>0</v>
      </c>
      <c r="BU40" s="131">
        <f t="shared" si="32"/>
        <v>0</v>
      </c>
      <c r="BV40" s="131">
        <f t="shared" si="33"/>
        <v>0</v>
      </c>
      <c r="BW40" s="131">
        <f t="shared" si="34"/>
        <v>0</v>
      </c>
      <c r="BX40" s="131">
        <f t="shared" si="35"/>
        <v>0</v>
      </c>
      <c r="BY40" s="131">
        <f t="shared" si="36"/>
        <v>0</v>
      </c>
      <c r="BZ40" s="131">
        <f t="shared" si="37"/>
        <v>0</v>
      </c>
      <c r="CA40" s="131">
        <f t="shared" si="38"/>
        <v>0</v>
      </c>
      <c r="CB40" s="131">
        <f t="shared" si="39"/>
        <v>0</v>
      </c>
      <c r="CC40" s="131">
        <f t="shared" si="40"/>
        <v>0</v>
      </c>
      <c r="CD40" s="131">
        <f t="shared" si="41"/>
        <v>0</v>
      </c>
      <c r="CE40" s="131">
        <f t="shared" si="42"/>
        <v>0</v>
      </c>
      <c r="CF40" s="131">
        <f t="shared" si="43"/>
        <v>0</v>
      </c>
      <c r="CG40" s="131">
        <f t="shared" si="44"/>
        <v>0</v>
      </c>
      <c r="CH40" s="131">
        <f t="shared" si="45"/>
        <v>0</v>
      </c>
      <c r="CI40" s="131">
        <f t="shared" si="46"/>
        <v>0</v>
      </c>
      <c r="CJ40" s="131">
        <f t="shared" si="47"/>
        <v>0</v>
      </c>
      <c r="CK40" s="131">
        <f t="shared" si="48"/>
        <v>0</v>
      </c>
      <c r="CL40" s="131">
        <f t="shared" si="49"/>
        <v>0</v>
      </c>
      <c r="CM40" s="131">
        <f t="shared" si="50"/>
        <v>0</v>
      </c>
    </row>
    <row r="41" spans="1:91" s="81" customFormat="1" ht="90" customHeight="1" x14ac:dyDescent="0.2">
      <c r="A41" s="4"/>
      <c r="B41" s="164"/>
      <c r="C41" s="4"/>
      <c r="D41" s="64" t="s">
        <v>469</v>
      </c>
      <c r="E41" s="437" t="s">
        <v>1143</v>
      </c>
      <c r="F41" s="63" t="s">
        <v>111</v>
      </c>
      <c r="G41" s="178" t="s">
        <v>59</v>
      </c>
      <c r="H41" s="178" t="s">
        <v>339</v>
      </c>
      <c r="I41" s="63">
        <v>1</v>
      </c>
      <c r="J41" s="63">
        <v>57</v>
      </c>
      <c r="K41" s="63" t="s">
        <v>562</v>
      </c>
      <c r="L41" s="333">
        <v>284.10489999999999</v>
      </c>
      <c r="M41" s="85"/>
      <c r="N41" s="84"/>
      <c r="O41" s="85"/>
      <c r="P41" s="85"/>
      <c r="Q41" s="85"/>
      <c r="R41" s="85"/>
      <c r="S41" s="85"/>
      <c r="T41" s="85"/>
      <c r="U41" s="85"/>
      <c r="V41" s="85"/>
      <c r="W41" s="85"/>
      <c r="X41" s="85"/>
      <c r="Y41" s="85"/>
      <c r="Z41" s="85"/>
      <c r="AA41" s="96">
        <f>L41*M41+L41*N41+L41*O41+L41*P41+L41*Q41+L41*R41+L41*T41+L41*V41+L41*W41+L41*X41+L41*Y41+L41*Z41+L41*U41+L41*S41</f>
        <v>0</v>
      </c>
      <c r="AB41" s="82" t="str">
        <f t="shared" si="3"/>
        <v>No</v>
      </c>
      <c r="AC41" s="188" t="str">
        <f t="shared" si="83"/>
        <v>No</v>
      </c>
      <c r="AE41" s="229">
        <v>1</v>
      </c>
      <c r="AF41" s="230">
        <f t="shared" si="100"/>
        <v>0</v>
      </c>
      <c r="AG41" s="69"/>
      <c r="AH41" s="256">
        <v>18</v>
      </c>
      <c r="AI41" s="265">
        <f t="shared" si="101"/>
        <v>0</v>
      </c>
      <c r="AJ41" s="152">
        <f t="shared" si="85"/>
        <v>0</v>
      </c>
      <c r="AK41" s="152">
        <f t="shared" si="86"/>
        <v>0</v>
      </c>
      <c r="AL41" s="152">
        <f t="shared" si="87"/>
        <v>0</v>
      </c>
      <c r="AM41" s="152">
        <f t="shared" si="88"/>
        <v>0</v>
      </c>
      <c r="AN41" s="152">
        <f t="shared" si="89"/>
        <v>0</v>
      </c>
      <c r="AO41" s="152">
        <f t="shared" si="90"/>
        <v>0</v>
      </c>
      <c r="AP41" s="152">
        <f t="shared" si="91"/>
        <v>0</v>
      </c>
      <c r="AQ41" s="152">
        <f t="shared" si="92"/>
        <v>0</v>
      </c>
      <c r="AR41" s="152">
        <f t="shared" si="93"/>
        <v>0</v>
      </c>
      <c r="AS41" s="152">
        <f t="shared" si="94"/>
        <v>0</v>
      </c>
      <c r="AT41" s="152">
        <f t="shared" si="95"/>
        <v>0</v>
      </c>
      <c r="AU41" s="152">
        <f t="shared" si="96"/>
        <v>0</v>
      </c>
      <c r="AV41" s="152">
        <f t="shared" si="97"/>
        <v>0</v>
      </c>
      <c r="AW41" s="152">
        <f t="shared" si="98"/>
        <v>0</v>
      </c>
      <c r="AX41" s="470">
        <v>1</v>
      </c>
      <c r="AY41" s="476">
        <v>21</v>
      </c>
      <c r="AZ41" s="239">
        <f t="shared" si="54"/>
        <v>0</v>
      </c>
      <c r="BA41" s="476"/>
      <c r="BB41" s="239">
        <f t="shared" si="55"/>
        <v>0</v>
      </c>
      <c r="BC41" s="476"/>
      <c r="BD41" s="131">
        <f t="shared" si="56"/>
        <v>0</v>
      </c>
      <c r="BE41" s="483"/>
      <c r="BF41" s="131">
        <f t="shared" si="19"/>
        <v>0</v>
      </c>
      <c r="BG41" s="131">
        <f t="shared" si="20"/>
        <v>0</v>
      </c>
      <c r="BH41" s="131">
        <f t="shared" si="21"/>
        <v>0</v>
      </c>
      <c r="BI41" s="131">
        <f t="shared" si="22"/>
        <v>0</v>
      </c>
      <c r="BJ41" s="131">
        <f t="shared" si="23"/>
        <v>0</v>
      </c>
      <c r="BK41" s="131">
        <f t="shared" si="24"/>
        <v>0</v>
      </c>
      <c r="BL41" s="131">
        <f t="shared" si="25"/>
        <v>0</v>
      </c>
      <c r="BM41" s="131">
        <f t="shared" si="26"/>
        <v>0</v>
      </c>
      <c r="BN41" s="131">
        <f t="shared" si="27"/>
        <v>0</v>
      </c>
      <c r="BO41" s="483"/>
      <c r="BP41" s="396">
        <f t="shared" si="28"/>
        <v>0</v>
      </c>
      <c r="BQ41" s="396">
        <f t="shared" si="29"/>
        <v>0</v>
      </c>
      <c r="BR41" s="483"/>
      <c r="BS41" s="131">
        <f t="shared" si="30"/>
        <v>0</v>
      </c>
      <c r="BT41" s="131">
        <f t="shared" si="31"/>
        <v>0</v>
      </c>
      <c r="BU41" s="131">
        <f t="shared" si="32"/>
        <v>0</v>
      </c>
      <c r="BV41" s="131">
        <f t="shared" si="33"/>
        <v>0</v>
      </c>
      <c r="BW41" s="131">
        <f t="shared" si="34"/>
        <v>0</v>
      </c>
      <c r="BX41" s="131">
        <f t="shared" si="35"/>
        <v>0</v>
      </c>
      <c r="BY41" s="131">
        <f t="shared" si="36"/>
        <v>0</v>
      </c>
      <c r="BZ41" s="131">
        <f t="shared" si="37"/>
        <v>0</v>
      </c>
      <c r="CA41" s="131">
        <f t="shared" si="38"/>
        <v>0</v>
      </c>
      <c r="CB41" s="131">
        <f t="shared" si="39"/>
        <v>0</v>
      </c>
      <c r="CC41" s="131">
        <f t="shared" si="40"/>
        <v>0</v>
      </c>
      <c r="CD41" s="131">
        <f t="shared" si="41"/>
        <v>0</v>
      </c>
      <c r="CE41" s="131">
        <f t="shared" si="42"/>
        <v>0</v>
      </c>
      <c r="CF41" s="131">
        <f t="shared" si="43"/>
        <v>0</v>
      </c>
      <c r="CG41" s="131">
        <f t="shared" si="44"/>
        <v>0</v>
      </c>
      <c r="CH41" s="131">
        <f t="shared" si="45"/>
        <v>0</v>
      </c>
      <c r="CI41" s="131">
        <f t="shared" si="46"/>
        <v>0</v>
      </c>
      <c r="CJ41" s="131">
        <f t="shared" si="47"/>
        <v>0</v>
      </c>
      <c r="CK41" s="131">
        <f t="shared" si="48"/>
        <v>0</v>
      </c>
      <c r="CL41" s="131">
        <f t="shared" si="49"/>
        <v>0</v>
      </c>
      <c r="CM41" s="131">
        <f t="shared" si="50"/>
        <v>0</v>
      </c>
    </row>
    <row r="42" spans="1:91" s="4" customFormat="1" ht="90" customHeight="1" x14ac:dyDescent="0.2">
      <c r="B42" s="179"/>
      <c r="D42" s="99" t="s">
        <v>220</v>
      </c>
      <c r="E42" s="177" t="s">
        <v>432</v>
      </c>
      <c r="F42" s="72" t="s">
        <v>112</v>
      </c>
      <c r="G42" s="73" t="s">
        <v>60</v>
      </c>
      <c r="H42" s="73" t="s">
        <v>339</v>
      </c>
      <c r="I42" s="72">
        <v>1</v>
      </c>
      <c r="J42" s="72">
        <v>84</v>
      </c>
      <c r="K42" s="72" t="s">
        <v>562</v>
      </c>
      <c r="L42" s="334">
        <v>441.36015000000009</v>
      </c>
      <c r="M42" s="87"/>
      <c r="N42" s="87"/>
      <c r="O42" s="87"/>
      <c r="P42" s="87"/>
      <c r="Q42" s="87"/>
      <c r="R42" s="87"/>
      <c r="S42" s="87"/>
      <c r="T42" s="87"/>
      <c r="U42" s="87"/>
      <c r="V42" s="87"/>
      <c r="W42" s="87"/>
      <c r="X42" s="87"/>
      <c r="Y42" s="87"/>
      <c r="Z42" s="87"/>
      <c r="AA42" s="89">
        <f t="shared" si="99"/>
        <v>0</v>
      </c>
      <c r="AB42" s="89" t="str">
        <f t="shared" ref="AB42" si="112">IF(SUM(M42:Z42)&gt;0,"Yes","No")</f>
        <v>No</v>
      </c>
      <c r="AC42" s="166" t="str">
        <f t="shared" si="83"/>
        <v>No</v>
      </c>
      <c r="AE42" s="229">
        <v>1</v>
      </c>
      <c r="AF42" s="230">
        <f t="shared" ref="AF42" si="113">AE42*SUM(M42:Z42)</f>
        <v>0</v>
      </c>
      <c r="AG42" s="69"/>
      <c r="AH42" s="256">
        <v>28</v>
      </c>
      <c r="AI42" s="265">
        <f t="shared" si="101"/>
        <v>0</v>
      </c>
      <c r="AJ42" s="152">
        <f t="shared" si="85"/>
        <v>0</v>
      </c>
      <c r="AK42" s="152">
        <f t="shared" si="86"/>
        <v>0</v>
      </c>
      <c r="AL42" s="152">
        <f t="shared" si="87"/>
        <v>0</v>
      </c>
      <c r="AM42" s="152">
        <f t="shared" si="88"/>
        <v>0</v>
      </c>
      <c r="AN42" s="152">
        <f t="shared" si="89"/>
        <v>0</v>
      </c>
      <c r="AO42" s="152">
        <f t="shared" si="90"/>
        <v>0</v>
      </c>
      <c r="AP42" s="152">
        <f t="shared" si="91"/>
        <v>0</v>
      </c>
      <c r="AQ42" s="152">
        <f t="shared" si="92"/>
        <v>0</v>
      </c>
      <c r="AR42" s="152">
        <f t="shared" si="93"/>
        <v>0</v>
      </c>
      <c r="AS42" s="152">
        <f t="shared" si="94"/>
        <v>0</v>
      </c>
      <c r="AT42" s="152">
        <f t="shared" si="95"/>
        <v>0</v>
      </c>
      <c r="AU42" s="152">
        <f t="shared" si="96"/>
        <v>0</v>
      </c>
      <c r="AV42" s="152">
        <f t="shared" si="97"/>
        <v>0</v>
      </c>
      <c r="AW42" s="152">
        <f t="shared" si="98"/>
        <v>0</v>
      </c>
      <c r="AX42" s="470">
        <v>1</v>
      </c>
      <c r="AY42" s="476">
        <v>21</v>
      </c>
      <c r="AZ42" s="239">
        <f t="shared" si="54"/>
        <v>0</v>
      </c>
      <c r="BA42" s="476"/>
      <c r="BB42" s="239">
        <f t="shared" si="55"/>
        <v>0</v>
      </c>
      <c r="BC42" s="476"/>
      <c r="BD42" s="131">
        <f t="shared" si="56"/>
        <v>0</v>
      </c>
      <c r="BE42" s="483"/>
      <c r="BF42" s="131">
        <f t="shared" si="19"/>
        <v>0</v>
      </c>
      <c r="BG42" s="131">
        <f t="shared" si="20"/>
        <v>0</v>
      </c>
      <c r="BH42" s="131">
        <f t="shared" si="21"/>
        <v>0</v>
      </c>
      <c r="BI42" s="131">
        <f t="shared" si="22"/>
        <v>0</v>
      </c>
      <c r="BJ42" s="131">
        <f t="shared" si="23"/>
        <v>0</v>
      </c>
      <c r="BK42" s="131">
        <f t="shared" si="24"/>
        <v>0</v>
      </c>
      <c r="BL42" s="131">
        <f t="shared" si="25"/>
        <v>0</v>
      </c>
      <c r="BM42" s="131">
        <f t="shared" si="26"/>
        <v>0</v>
      </c>
      <c r="BN42" s="131">
        <f t="shared" si="27"/>
        <v>0</v>
      </c>
      <c r="BO42" s="483"/>
      <c r="BP42" s="396">
        <f t="shared" si="28"/>
        <v>0</v>
      </c>
      <c r="BQ42" s="396">
        <f t="shared" si="29"/>
        <v>0</v>
      </c>
      <c r="BR42" s="483"/>
      <c r="BS42" s="131">
        <f t="shared" si="30"/>
        <v>0</v>
      </c>
      <c r="BT42" s="131">
        <f t="shared" si="31"/>
        <v>0</v>
      </c>
      <c r="BU42" s="131">
        <f t="shared" si="32"/>
        <v>0</v>
      </c>
      <c r="BV42" s="131">
        <f t="shared" si="33"/>
        <v>0</v>
      </c>
      <c r="BW42" s="131">
        <f t="shared" si="34"/>
        <v>0</v>
      </c>
      <c r="BX42" s="131">
        <f t="shared" si="35"/>
        <v>0</v>
      </c>
      <c r="BY42" s="131">
        <f t="shared" si="36"/>
        <v>0</v>
      </c>
      <c r="BZ42" s="131">
        <f t="shared" si="37"/>
        <v>0</v>
      </c>
      <c r="CA42" s="131">
        <f t="shared" si="38"/>
        <v>0</v>
      </c>
      <c r="CB42" s="131">
        <f t="shared" si="39"/>
        <v>0</v>
      </c>
      <c r="CC42" s="131">
        <f t="shared" si="40"/>
        <v>0</v>
      </c>
      <c r="CD42" s="131">
        <f t="shared" si="41"/>
        <v>0</v>
      </c>
      <c r="CE42" s="131">
        <f t="shared" si="42"/>
        <v>0</v>
      </c>
      <c r="CF42" s="131">
        <f t="shared" si="43"/>
        <v>0</v>
      </c>
      <c r="CG42" s="131">
        <f t="shared" si="44"/>
        <v>0</v>
      </c>
      <c r="CH42" s="131">
        <f t="shared" si="45"/>
        <v>0</v>
      </c>
      <c r="CI42" s="131">
        <f t="shared" si="46"/>
        <v>0</v>
      </c>
      <c r="CJ42" s="131">
        <f t="shared" si="47"/>
        <v>0</v>
      </c>
      <c r="CK42" s="131">
        <f t="shared" si="48"/>
        <v>0</v>
      </c>
      <c r="CL42" s="131">
        <f t="shared" si="49"/>
        <v>0</v>
      </c>
      <c r="CM42" s="131">
        <f t="shared" si="50"/>
        <v>0</v>
      </c>
    </row>
    <row r="43" spans="1:91" s="4" customFormat="1" ht="90" customHeight="1" x14ac:dyDescent="0.2">
      <c r="B43" s="164"/>
      <c r="D43" s="99" t="s">
        <v>473</v>
      </c>
      <c r="E43" s="436" t="s">
        <v>1143</v>
      </c>
      <c r="F43" s="72" t="s">
        <v>112</v>
      </c>
      <c r="G43" s="73" t="s">
        <v>60</v>
      </c>
      <c r="H43" s="73" t="s">
        <v>339</v>
      </c>
      <c r="I43" s="72">
        <v>1</v>
      </c>
      <c r="J43" s="72">
        <v>84</v>
      </c>
      <c r="K43" s="72" t="s">
        <v>562</v>
      </c>
      <c r="L43" s="334">
        <v>383.78830000000005</v>
      </c>
      <c r="M43" s="87"/>
      <c r="N43" s="87"/>
      <c r="O43" s="87"/>
      <c r="P43" s="87"/>
      <c r="Q43" s="87"/>
      <c r="R43" s="87"/>
      <c r="S43" s="87"/>
      <c r="T43" s="87"/>
      <c r="U43" s="87"/>
      <c r="V43" s="87"/>
      <c r="W43" s="87"/>
      <c r="X43" s="87"/>
      <c r="Y43" s="87"/>
      <c r="Z43" s="87"/>
      <c r="AA43" s="89">
        <f t="shared" si="99"/>
        <v>0</v>
      </c>
      <c r="AB43" s="89" t="str">
        <f t="shared" si="3"/>
        <v>No</v>
      </c>
      <c r="AC43" s="166" t="str">
        <f t="shared" si="83"/>
        <v>No</v>
      </c>
      <c r="AE43" s="229">
        <v>1</v>
      </c>
      <c r="AF43" s="230">
        <f t="shared" si="100"/>
        <v>0</v>
      </c>
      <c r="AG43" s="69"/>
      <c r="AH43" s="256">
        <v>28</v>
      </c>
      <c r="AI43" s="265">
        <f t="shared" si="101"/>
        <v>0</v>
      </c>
      <c r="AJ43" s="152">
        <f t="shared" si="85"/>
        <v>0</v>
      </c>
      <c r="AK43" s="152">
        <f t="shared" si="86"/>
        <v>0</v>
      </c>
      <c r="AL43" s="152">
        <f t="shared" si="87"/>
        <v>0</v>
      </c>
      <c r="AM43" s="152">
        <f t="shared" si="88"/>
        <v>0</v>
      </c>
      <c r="AN43" s="152">
        <f t="shared" si="89"/>
        <v>0</v>
      </c>
      <c r="AO43" s="152">
        <f t="shared" si="90"/>
        <v>0</v>
      </c>
      <c r="AP43" s="152">
        <f t="shared" si="91"/>
        <v>0</v>
      </c>
      <c r="AQ43" s="152">
        <f t="shared" si="92"/>
        <v>0</v>
      </c>
      <c r="AR43" s="152">
        <f t="shared" si="93"/>
        <v>0</v>
      </c>
      <c r="AS43" s="152">
        <f t="shared" si="94"/>
        <v>0</v>
      </c>
      <c r="AT43" s="152">
        <f t="shared" si="95"/>
        <v>0</v>
      </c>
      <c r="AU43" s="152">
        <f t="shared" si="96"/>
        <v>0</v>
      </c>
      <c r="AV43" s="152">
        <f t="shared" si="97"/>
        <v>0</v>
      </c>
      <c r="AW43" s="152">
        <f t="shared" si="98"/>
        <v>0</v>
      </c>
      <c r="AX43" s="470">
        <v>1</v>
      </c>
      <c r="AY43" s="476">
        <v>21</v>
      </c>
      <c r="AZ43" s="239">
        <f t="shared" si="54"/>
        <v>0</v>
      </c>
      <c r="BA43" s="476"/>
      <c r="BB43" s="239">
        <f t="shared" si="55"/>
        <v>0</v>
      </c>
      <c r="BC43" s="476"/>
      <c r="BD43" s="131">
        <f t="shared" si="56"/>
        <v>0</v>
      </c>
      <c r="BE43" s="483"/>
      <c r="BF43" s="131">
        <f t="shared" si="19"/>
        <v>0</v>
      </c>
      <c r="BG43" s="131">
        <f t="shared" si="20"/>
        <v>0</v>
      </c>
      <c r="BH43" s="131">
        <f t="shared" si="21"/>
        <v>0</v>
      </c>
      <c r="BI43" s="131">
        <f t="shared" si="22"/>
        <v>0</v>
      </c>
      <c r="BJ43" s="131">
        <f t="shared" si="23"/>
        <v>0</v>
      </c>
      <c r="BK43" s="131">
        <f t="shared" si="24"/>
        <v>0</v>
      </c>
      <c r="BL43" s="131">
        <f t="shared" si="25"/>
        <v>0</v>
      </c>
      <c r="BM43" s="131">
        <f t="shared" si="26"/>
        <v>0</v>
      </c>
      <c r="BN43" s="131">
        <f t="shared" si="27"/>
        <v>0</v>
      </c>
      <c r="BO43" s="483"/>
      <c r="BP43" s="396">
        <f t="shared" si="28"/>
        <v>0</v>
      </c>
      <c r="BQ43" s="396">
        <f t="shared" si="29"/>
        <v>0</v>
      </c>
      <c r="BR43" s="483"/>
      <c r="BS43" s="131">
        <f t="shared" si="30"/>
        <v>0</v>
      </c>
      <c r="BT43" s="131">
        <f t="shared" si="31"/>
        <v>0</v>
      </c>
      <c r="BU43" s="131">
        <f t="shared" si="32"/>
        <v>0</v>
      </c>
      <c r="BV43" s="131">
        <f t="shared" si="33"/>
        <v>0</v>
      </c>
      <c r="BW43" s="131">
        <f t="shared" si="34"/>
        <v>0</v>
      </c>
      <c r="BX43" s="131">
        <f t="shared" si="35"/>
        <v>0</v>
      </c>
      <c r="BY43" s="131">
        <f t="shared" si="36"/>
        <v>0</v>
      </c>
      <c r="BZ43" s="131">
        <f t="shared" si="37"/>
        <v>0</v>
      </c>
      <c r="CA43" s="131">
        <f t="shared" si="38"/>
        <v>0</v>
      </c>
      <c r="CB43" s="131">
        <f t="shared" si="39"/>
        <v>0</v>
      </c>
      <c r="CC43" s="131">
        <f t="shared" si="40"/>
        <v>0</v>
      </c>
      <c r="CD43" s="131">
        <f t="shared" si="41"/>
        <v>0</v>
      </c>
      <c r="CE43" s="131">
        <f t="shared" si="42"/>
        <v>0</v>
      </c>
      <c r="CF43" s="131">
        <f t="shared" si="43"/>
        <v>0</v>
      </c>
      <c r="CG43" s="131">
        <f t="shared" si="44"/>
        <v>0</v>
      </c>
      <c r="CH43" s="131">
        <f t="shared" si="45"/>
        <v>0</v>
      </c>
      <c r="CI43" s="131">
        <f t="shared" si="46"/>
        <v>0</v>
      </c>
      <c r="CJ43" s="131">
        <f t="shared" si="47"/>
        <v>0</v>
      </c>
      <c r="CK43" s="131">
        <f t="shared" si="48"/>
        <v>0</v>
      </c>
      <c r="CL43" s="131">
        <f t="shared" si="49"/>
        <v>0</v>
      </c>
      <c r="CM43" s="131">
        <f t="shared" si="50"/>
        <v>0</v>
      </c>
    </row>
    <row r="44" spans="1:91" s="81" customFormat="1" ht="90" customHeight="1" x14ac:dyDescent="0.2">
      <c r="A44" s="4"/>
      <c r="B44" s="164"/>
      <c r="C44" s="4"/>
      <c r="D44" s="64" t="s">
        <v>221</v>
      </c>
      <c r="E44" s="129" t="s">
        <v>432</v>
      </c>
      <c r="F44" s="63" t="s">
        <v>112</v>
      </c>
      <c r="G44" s="178" t="s">
        <v>57</v>
      </c>
      <c r="H44" s="178" t="s">
        <v>156</v>
      </c>
      <c r="I44" s="63">
        <v>3</v>
      </c>
      <c r="J44" s="63">
        <v>52</v>
      </c>
      <c r="K44" s="63" t="s">
        <v>562</v>
      </c>
      <c r="L44" s="333">
        <v>1008.8232000000002</v>
      </c>
      <c r="M44" s="379"/>
      <c r="N44" s="380"/>
      <c r="O44" s="379"/>
      <c r="P44" s="379"/>
      <c r="Q44" s="379"/>
      <c r="R44" s="379"/>
      <c r="S44" s="379"/>
      <c r="T44" s="379"/>
      <c r="U44" s="379"/>
      <c r="V44" s="379"/>
      <c r="W44" s="379"/>
      <c r="X44" s="379"/>
      <c r="Y44" s="379"/>
      <c r="Z44" s="379"/>
      <c r="AA44" s="378">
        <f t="shared" si="99"/>
        <v>0</v>
      </c>
      <c r="AB44" s="82" t="str">
        <f>IF(SUM(M44:Z44)&gt;0,"Yes","No")</f>
        <v>No</v>
      </c>
      <c r="AC44" s="381" t="str">
        <f t="shared" si="83"/>
        <v>No</v>
      </c>
      <c r="AD44" s="357"/>
      <c r="AE44" s="229">
        <v>3</v>
      </c>
      <c r="AF44" s="230">
        <f t="shared" ref="AF44" si="114">AE44*SUM(M44:Z44)</f>
        <v>0</v>
      </c>
      <c r="AG44" s="69"/>
      <c r="AH44" s="257">
        <v>51.5</v>
      </c>
      <c r="AI44" s="265">
        <f t="shared" si="101"/>
        <v>0</v>
      </c>
      <c r="AJ44" s="152">
        <f t="shared" si="85"/>
        <v>0</v>
      </c>
      <c r="AK44" s="152">
        <f t="shared" si="86"/>
        <v>0</v>
      </c>
      <c r="AL44" s="152">
        <f t="shared" si="87"/>
        <v>0</v>
      </c>
      <c r="AM44" s="152">
        <f t="shared" si="88"/>
        <v>0</v>
      </c>
      <c r="AN44" s="152">
        <f t="shared" si="89"/>
        <v>0</v>
      </c>
      <c r="AO44" s="152">
        <f t="shared" si="90"/>
        <v>0</v>
      </c>
      <c r="AP44" s="152">
        <f t="shared" si="91"/>
        <v>0</v>
      </c>
      <c r="AQ44" s="152">
        <f t="shared" si="92"/>
        <v>0</v>
      </c>
      <c r="AR44" s="152">
        <f t="shared" si="93"/>
        <v>0</v>
      </c>
      <c r="AS44" s="152">
        <f t="shared" si="94"/>
        <v>0</v>
      </c>
      <c r="AT44" s="152">
        <f t="shared" si="95"/>
        <v>0</v>
      </c>
      <c r="AU44" s="152">
        <f t="shared" si="96"/>
        <v>0</v>
      </c>
      <c r="AV44" s="152">
        <f t="shared" si="97"/>
        <v>0</v>
      </c>
      <c r="AW44" s="152">
        <f t="shared" si="98"/>
        <v>0</v>
      </c>
      <c r="AX44" s="470">
        <v>3</v>
      </c>
      <c r="AY44" s="476">
        <v>28</v>
      </c>
      <c r="AZ44" s="239">
        <f t="shared" si="54"/>
        <v>0</v>
      </c>
      <c r="BA44" s="476"/>
      <c r="BB44" s="239">
        <f t="shared" si="55"/>
        <v>0</v>
      </c>
      <c r="BC44" s="476"/>
      <c r="BD44" s="131">
        <f t="shared" si="56"/>
        <v>0</v>
      </c>
      <c r="BE44" s="483"/>
      <c r="BF44" s="131">
        <f t="shared" si="19"/>
        <v>0</v>
      </c>
      <c r="BG44" s="131">
        <f t="shared" si="20"/>
        <v>0</v>
      </c>
      <c r="BH44" s="131">
        <f t="shared" si="21"/>
        <v>0</v>
      </c>
      <c r="BI44" s="131">
        <f t="shared" si="22"/>
        <v>0</v>
      </c>
      <c r="BJ44" s="131">
        <f t="shared" si="23"/>
        <v>0</v>
      </c>
      <c r="BK44" s="131">
        <f t="shared" si="24"/>
        <v>0</v>
      </c>
      <c r="BL44" s="131">
        <f t="shared" si="25"/>
        <v>0</v>
      </c>
      <c r="BM44" s="131">
        <f t="shared" si="26"/>
        <v>0</v>
      </c>
      <c r="BN44" s="131">
        <f t="shared" si="27"/>
        <v>0</v>
      </c>
      <c r="BO44" s="483"/>
      <c r="BP44" s="396">
        <f t="shared" si="28"/>
        <v>0</v>
      </c>
      <c r="BQ44" s="396">
        <f t="shared" si="29"/>
        <v>0</v>
      </c>
      <c r="BR44" s="483"/>
      <c r="BS44" s="131">
        <f t="shared" si="30"/>
        <v>0</v>
      </c>
      <c r="BT44" s="131">
        <f t="shared" si="31"/>
        <v>0</v>
      </c>
      <c r="BU44" s="131">
        <f t="shared" si="32"/>
        <v>0</v>
      </c>
      <c r="BV44" s="131">
        <f t="shared" si="33"/>
        <v>0</v>
      </c>
      <c r="BW44" s="131">
        <f t="shared" si="34"/>
        <v>0</v>
      </c>
      <c r="BX44" s="131">
        <f t="shared" si="35"/>
        <v>0</v>
      </c>
      <c r="BY44" s="131">
        <f t="shared" si="36"/>
        <v>0</v>
      </c>
      <c r="BZ44" s="131">
        <f t="shared" si="37"/>
        <v>0</v>
      </c>
      <c r="CA44" s="131">
        <f t="shared" si="38"/>
        <v>0</v>
      </c>
      <c r="CB44" s="131">
        <f t="shared" si="39"/>
        <v>0</v>
      </c>
      <c r="CC44" s="131">
        <f t="shared" si="40"/>
        <v>0</v>
      </c>
      <c r="CD44" s="131">
        <f t="shared" si="41"/>
        <v>0</v>
      </c>
      <c r="CE44" s="131">
        <f t="shared" si="42"/>
        <v>0</v>
      </c>
      <c r="CF44" s="131">
        <f t="shared" si="43"/>
        <v>0</v>
      </c>
      <c r="CG44" s="131">
        <f t="shared" si="44"/>
        <v>0</v>
      </c>
      <c r="CH44" s="131">
        <f t="shared" si="45"/>
        <v>0</v>
      </c>
      <c r="CI44" s="131">
        <f t="shared" si="46"/>
        <v>0</v>
      </c>
      <c r="CJ44" s="131">
        <f t="shared" si="47"/>
        <v>0</v>
      </c>
      <c r="CK44" s="131">
        <f t="shared" si="48"/>
        <v>0</v>
      </c>
      <c r="CL44" s="131">
        <f t="shared" si="49"/>
        <v>0</v>
      </c>
      <c r="CM44" s="131">
        <f t="shared" si="50"/>
        <v>0</v>
      </c>
    </row>
    <row r="45" spans="1:91" s="81" customFormat="1" ht="90" customHeight="1" x14ac:dyDescent="0.2">
      <c r="A45" s="4"/>
      <c r="B45" s="167"/>
      <c r="C45" s="54"/>
      <c r="D45" s="181" t="s">
        <v>476</v>
      </c>
      <c r="E45" s="438" t="s">
        <v>1143</v>
      </c>
      <c r="F45" s="122" t="s">
        <v>112</v>
      </c>
      <c r="G45" s="189" t="s">
        <v>57</v>
      </c>
      <c r="H45" s="189" t="s">
        <v>156</v>
      </c>
      <c r="I45" s="122">
        <v>3</v>
      </c>
      <c r="J45" s="122">
        <v>52</v>
      </c>
      <c r="K45" s="122" t="s">
        <v>562</v>
      </c>
      <c r="L45" s="335">
        <v>877.24070000000006</v>
      </c>
      <c r="M45" s="185"/>
      <c r="N45" s="184"/>
      <c r="O45" s="185"/>
      <c r="P45" s="185"/>
      <c r="Q45" s="185"/>
      <c r="R45" s="185"/>
      <c r="S45" s="185"/>
      <c r="T45" s="185"/>
      <c r="U45" s="185"/>
      <c r="V45" s="185"/>
      <c r="W45" s="185"/>
      <c r="X45" s="185"/>
      <c r="Y45" s="185"/>
      <c r="Z45" s="185"/>
      <c r="AA45" s="96">
        <f t="shared" si="99"/>
        <v>0</v>
      </c>
      <c r="AB45" s="190" t="str">
        <f>IF(SUM(M45:Z45)&gt;0,"Yes","No")</f>
        <v>No</v>
      </c>
      <c r="AC45" s="191" t="str">
        <f t="shared" si="83"/>
        <v>No</v>
      </c>
      <c r="AE45" s="229">
        <v>3</v>
      </c>
      <c r="AF45" s="230">
        <f t="shared" si="100"/>
        <v>0</v>
      </c>
      <c r="AG45" s="69"/>
      <c r="AH45" s="257">
        <v>51.5</v>
      </c>
      <c r="AI45" s="265">
        <f t="shared" si="101"/>
        <v>0</v>
      </c>
      <c r="AJ45" s="152">
        <f t="shared" si="85"/>
        <v>0</v>
      </c>
      <c r="AK45" s="152">
        <f t="shared" si="86"/>
        <v>0</v>
      </c>
      <c r="AL45" s="152">
        <f t="shared" si="87"/>
        <v>0</v>
      </c>
      <c r="AM45" s="152">
        <f t="shared" si="88"/>
        <v>0</v>
      </c>
      <c r="AN45" s="152">
        <f t="shared" si="89"/>
        <v>0</v>
      </c>
      <c r="AO45" s="152">
        <f t="shared" si="90"/>
        <v>0</v>
      </c>
      <c r="AP45" s="152">
        <f t="shared" si="91"/>
        <v>0</v>
      </c>
      <c r="AQ45" s="152">
        <f t="shared" si="92"/>
        <v>0</v>
      </c>
      <c r="AR45" s="152">
        <f t="shared" si="93"/>
        <v>0</v>
      </c>
      <c r="AS45" s="152">
        <f t="shared" si="94"/>
        <v>0</v>
      </c>
      <c r="AT45" s="152">
        <f t="shared" si="95"/>
        <v>0</v>
      </c>
      <c r="AU45" s="152">
        <f t="shared" si="96"/>
        <v>0</v>
      </c>
      <c r="AV45" s="152">
        <f t="shared" si="97"/>
        <v>0</v>
      </c>
      <c r="AW45" s="152">
        <f t="shared" si="98"/>
        <v>0</v>
      </c>
      <c r="AX45" s="470">
        <v>3</v>
      </c>
      <c r="AY45" s="476">
        <v>28</v>
      </c>
      <c r="AZ45" s="239">
        <f t="shared" si="54"/>
        <v>0</v>
      </c>
      <c r="BA45" s="476"/>
      <c r="BB45" s="239">
        <f t="shared" si="55"/>
        <v>0</v>
      </c>
      <c r="BC45" s="476"/>
      <c r="BD45" s="131">
        <f t="shared" si="56"/>
        <v>0</v>
      </c>
      <c r="BE45" s="483"/>
      <c r="BF45" s="131">
        <f t="shared" si="19"/>
        <v>0</v>
      </c>
      <c r="BG45" s="131">
        <f t="shared" si="20"/>
        <v>0</v>
      </c>
      <c r="BH45" s="131">
        <f t="shared" si="21"/>
        <v>0</v>
      </c>
      <c r="BI45" s="131">
        <f t="shared" si="22"/>
        <v>0</v>
      </c>
      <c r="BJ45" s="131">
        <f t="shared" si="23"/>
        <v>0</v>
      </c>
      <c r="BK45" s="131">
        <f t="shared" si="24"/>
        <v>0</v>
      </c>
      <c r="BL45" s="131">
        <f t="shared" si="25"/>
        <v>0</v>
      </c>
      <c r="BM45" s="131">
        <f t="shared" si="26"/>
        <v>0</v>
      </c>
      <c r="BN45" s="131">
        <f t="shared" si="27"/>
        <v>0</v>
      </c>
      <c r="BO45" s="483"/>
      <c r="BP45" s="396">
        <f t="shared" si="28"/>
        <v>0</v>
      </c>
      <c r="BQ45" s="396">
        <f t="shared" si="29"/>
        <v>0</v>
      </c>
      <c r="BR45" s="483"/>
      <c r="BS45" s="131">
        <f t="shared" si="30"/>
        <v>0</v>
      </c>
      <c r="BT45" s="131">
        <f t="shared" si="31"/>
        <v>0</v>
      </c>
      <c r="BU45" s="131">
        <f t="shared" si="32"/>
        <v>0</v>
      </c>
      <c r="BV45" s="131">
        <f t="shared" si="33"/>
        <v>0</v>
      </c>
      <c r="BW45" s="131">
        <f t="shared" si="34"/>
        <v>0</v>
      </c>
      <c r="BX45" s="131">
        <f t="shared" si="35"/>
        <v>0</v>
      </c>
      <c r="BY45" s="131">
        <f t="shared" si="36"/>
        <v>0</v>
      </c>
      <c r="BZ45" s="131">
        <f t="shared" si="37"/>
        <v>0</v>
      </c>
      <c r="CA45" s="131">
        <f t="shared" si="38"/>
        <v>0</v>
      </c>
      <c r="CB45" s="131">
        <f t="shared" si="39"/>
        <v>0</v>
      </c>
      <c r="CC45" s="131">
        <f t="shared" si="40"/>
        <v>0</v>
      </c>
      <c r="CD45" s="131">
        <f t="shared" si="41"/>
        <v>0</v>
      </c>
      <c r="CE45" s="131">
        <f t="shared" si="42"/>
        <v>0</v>
      </c>
      <c r="CF45" s="131">
        <f t="shared" si="43"/>
        <v>0</v>
      </c>
      <c r="CG45" s="131">
        <f t="shared" si="44"/>
        <v>0</v>
      </c>
      <c r="CH45" s="131">
        <f t="shared" si="45"/>
        <v>0</v>
      </c>
      <c r="CI45" s="131">
        <f t="shared" si="46"/>
        <v>0</v>
      </c>
      <c r="CJ45" s="131">
        <f t="shared" si="47"/>
        <v>0</v>
      </c>
      <c r="CK45" s="131">
        <f t="shared" si="48"/>
        <v>0</v>
      </c>
      <c r="CL45" s="131">
        <f t="shared" si="49"/>
        <v>0</v>
      </c>
      <c r="CM45" s="131">
        <f t="shared" si="50"/>
        <v>0</v>
      </c>
    </row>
    <row r="46" spans="1:91" s="81" customFormat="1" ht="40.75" customHeight="1" x14ac:dyDescent="0.2">
      <c r="A46" s="4"/>
      <c r="B46" s="75"/>
      <c r="C46" s="80"/>
      <c r="D46" s="440" t="s">
        <v>373</v>
      </c>
      <c r="E46" s="128"/>
      <c r="F46" s="68"/>
      <c r="G46" s="66"/>
      <c r="H46" s="66"/>
      <c r="I46" s="68"/>
      <c r="J46" s="67"/>
      <c r="K46" s="67"/>
      <c r="L46" s="155"/>
      <c r="M46" s="93"/>
      <c r="Z46" s="4"/>
      <c r="AA46" s="323"/>
      <c r="AB46" s="82"/>
      <c r="AC46" s="83"/>
      <c r="AE46" s="233"/>
      <c r="AF46" s="233"/>
      <c r="AG46" s="69"/>
      <c r="AH46" s="254"/>
      <c r="AI46" s="265"/>
      <c r="AJ46" s="152"/>
      <c r="AK46" s="152"/>
      <c r="AL46" s="152"/>
      <c r="AM46" s="152"/>
      <c r="AN46" s="152"/>
      <c r="AO46" s="152"/>
      <c r="AP46" s="152"/>
      <c r="AQ46" s="152"/>
      <c r="AR46" s="152"/>
      <c r="AS46" s="152"/>
      <c r="AT46" s="152"/>
      <c r="AU46" s="152"/>
      <c r="AV46" s="152"/>
      <c r="AW46" s="152"/>
      <c r="AX46" s="469"/>
      <c r="AY46" s="475"/>
      <c r="AZ46" s="239">
        <f t="shared" si="54"/>
        <v>0</v>
      </c>
      <c r="BA46" s="475"/>
      <c r="BB46" s="239">
        <f t="shared" si="55"/>
        <v>0</v>
      </c>
      <c r="BC46" s="475"/>
      <c r="BD46" s="131">
        <f t="shared" si="56"/>
        <v>0</v>
      </c>
      <c r="BE46" s="483"/>
      <c r="BF46" s="131">
        <f t="shared" si="19"/>
        <v>0</v>
      </c>
      <c r="BG46" s="131">
        <f t="shared" si="20"/>
        <v>0</v>
      </c>
      <c r="BH46" s="131">
        <f t="shared" si="21"/>
        <v>0</v>
      </c>
      <c r="BI46" s="131">
        <f t="shared" si="22"/>
        <v>0</v>
      </c>
      <c r="BJ46" s="131">
        <f t="shared" si="23"/>
        <v>0</v>
      </c>
      <c r="BK46" s="131">
        <f t="shared" si="24"/>
        <v>0</v>
      </c>
      <c r="BL46" s="131">
        <f t="shared" si="25"/>
        <v>0</v>
      </c>
      <c r="BM46" s="131">
        <f t="shared" si="26"/>
        <v>0</v>
      </c>
      <c r="BN46" s="131">
        <f t="shared" si="27"/>
        <v>0</v>
      </c>
      <c r="BO46" s="483"/>
      <c r="BP46" s="396">
        <f t="shared" si="28"/>
        <v>0</v>
      </c>
      <c r="BQ46" s="396">
        <f t="shared" si="29"/>
        <v>0</v>
      </c>
      <c r="BR46" s="483"/>
      <c r="BS46" s="131">
        <f t="shared" si="30"/>
        <v>0</v>
      </c>
      <c r="BT46" s="131">
        <f t="shared" si="31"/>
        <v>0</v>
      </c>
      <c r="BU46" s="131">
        <f t="shared" si="32"/>
        <v>0</v>
      </c>
      <c r="BV46" s="131">
        <f t="shared" si="33"/>
        <v>0</v>
      </c>
      <c r="BW46" s="131">
        <f t="shared" si="34"/>
        <v>0</v>
      </c>
      <c r="BX46" s="131">
        <f t="shared" si="35"/>
        <v>0</v>
      </c>
      <c r="BY46" s="131">
        <f t="shared" si="36"/>
        <v>0</v>
      </c>
      <c r="BZ46" s="131">
        <f t="shared" si="37"/>
        <v>0</v>
      </c>
      <c r="CA46" s="131">
        <f t="shared" si="38"/>
        <v>0</v>
      </c>
      <c r="CB46" s="131">
        <f t="shared" si="39"/>
        <v>0</v>
      </c>
      <c r="CC46" s="131">
        <f t="shared" si="40"/>
        <v>0</v>
      </c>
      <c r="CD46" s="131">
        <f t="shared" si="41"/>
        <v>0</v>
      </c>
      <c r="CE46" s="131">
        <f t="shared" si="42"/>
        <v>0</v>
      </c>
      <c r="CF46" s="131">
        <f t="shared" si="43"/>
        <v>0</v>
      </c>
      <c r="CG46" s="131">
        <f t="shared" si="44"/>
        <v>0</v>
      </c>
      <c r="CH46" s="131">
        <f t="shared" si="45"/>
        <v>0</v>
      </c>
      <c r="CI46" s="131">
        <f t="shared" si="46"/>
        <v>0</v>
      </c>
      <c r="CJ46" s="131">
        <f t="shared" si="47"/>
        <v>0</v>
      </c>
      <c r="CK46" s="131">
        <f t="shared" si="48"/>
        <v>0</v>
      </c>
      <c r="CL46" s="131">
        <f t="shared" si="49"/>
        <v>0</v>
      </c>
      <c r="CM46" s="131">
        <f t="shared" si="50"/>
        <v>0</v>
      </c>
    </row>
    <row r="47" spans="1:91" s="4" customFormat="1" ht="90" customHeight="1" x14ac:dyDescent="0.2">
      <c r="B47" s="156"/>
      <c r="C47" s="101"/>
      <c r="D47" s="175" t="s">
        <v>222</v>
      </c>
      <c r="E47" s="176" t="s">
        <v>432</v>
      </c>
      <c r="F47" s="158" t="s">
        <v>109</v>
      </c>
      <c r="G47" s="160" t="s">
        <v>98</v>
      </c>
      <c r="H47" s="160" t="s">
        <v>157</v>
      </c>
      <c r="I47" s="158">
        <v>3</v>
      </c>
      <c r="J47" s="158">
        <v>0</v>
      </c>
      <c r="K47" s="158" t="s">
        <v>562</v>
      </c>
      <c r="L47" s="332">
        <v>353.08812000000006</v>
      </c>
      <c r="M47" s="161"/>
      <c r="N47" s="161"/>
      <c r="O47" s="161"/>
      <c r="P47" s="161"/>
      <c r="Q47" s="161"/>
      <c r="R47" s="161"/>
      <c r="S47" s="161"/>
      <c r="T47" s="161"/>
      <c r="U47" s="161"/>
      <c r="V47" s="161"/>
      <c r="W47" s="161"/>
      <c r="X47" s="161"/>
      <c r="Y47" s="161"/>
      <c r="Z47" s="161"/>
      <c r="AA47" s="162">
        <f t="shared" ref="AA47:AA79" si="115">L47*M47+L47*N47+L47*O47+L47*P47+L47*Q47+L47*R47+L47*T47+L47*V47+L47*W47+L47*X47+L47*Y47+L47*Z47+L47*U47+L47*S47</f>
        <v>0</v>
      </c>
      <c r="AB47" s="162" t="str">
        <f t="shared" ref="AB47" si="116">IF(SUM(M47:Z47)&gt;0,"Yes","No")</f>
        <v>No</v>
      </c>
      <c r="AC47" s="163" t="str">
        <f t="shared" ref="AC47:AC80" si="117">IF(B47="New","Yes","No")</f>
        <v>No</v>
      </c>
      <c r="AE47" s="229">
        <v>3</v>
      </c>
      <c r="AF47" s="230">
        <f t="shared" ref="AF47" si="118">AE47*SUM(M47:Z47)</f>
        <v>0</v>
      </c>
      <c r="AG47" s="69"/>
      <c r="AH47" s="255">
        <v>6.4</v>
      </c>
      <c r="AI47" s="265">
        <f>SUM(M47:Z47)*AH47</f>
        <v>0</v>
      </c>
      <c r="AJ47" s="152">
        <f t="shared" ref="AJ47:AJ80" si="119">M47*I47</f>
        <v>0</v>
      </c>
      <c r="AK47" s="152">
        <f t="shared" ref="AK47:AK80" si="120">N47*I47</f>
        <v>0</v>
      </c>
      <c r="AL47" s="152">
        <f t="shared" ref="AL47:AL80" si="121">O47*I47</f>
        <v>0</v>
      </c>
      <c r="AM47" s="152">
        <f t="shared" ref="AM47:AM80" si="122">P47*I47</f>
        <v>0</v>
      </c>
      <c r="AN47" s="152">
        <f t="shared" ref="AN47:AN80" si="123">Q47*I47</f>
        <v>0</v>
      </c>
      <c r="AO47" s="152">
        <f t="shared" ref="AO47:AO80" si="124">R47*I47</f>
        <v>0</v>
      </c>
      <c r="AP47" s="152">
        <f t="shared" ref="AP47:AP80" si="125">S47*I47</f>
        <v>0</v>
      </c>
      <c r="AQ47" s="152">
        <f t="shared" ref="AQ47:AQ80" si="126">T47*I47</f>
        <v>0</v>
      </c>
      <c r="AR47" s="152">
        <f t="shared" ref="AR47:AR80" si="127">U47*I47</f>
        <v>0</v>
      </c>
      <c r="AS47" s="152">
        <f t="shared" ref="AS47:AS80" si="128">V47*I47</f>
        <v>0</v>
      </c>
      <c r="AT47" s="152">
        <f t="shared" ref="AT47:AT80" si="129">W47*I47</f>
        <v>0</v>
      </c>
      <c r="AU47" s="152">
        <f t="shared" ref="AU47:AU80" si="130">X47*I47</f>
        <v>0</v>
      </c>
      <c r="AV47" s="152">
        <f t="shared" ref="AV47:AV80" si="131">Y47*I47</f>
        <v>0</v>
      </c>
      <c r="AW47" s="152">
        <f t="shared" ref="AW47:AW80" si="132">Z47*I47</f>
        <v>0</v>
      </c>
      <c r="AX47" s="470">
        <v>3</v>
      </c>
      <c r="AY47" s="476">
        <v>22</v>
      </c>
      <c r="AZ47" s="239">
        <f t="shared" si="54"/>
        <v>0</v>
      </c>
      <c r="BA47" s="476"/>
      <c r="BB47" s="239">
        <f t="shared" si="55"/>
        <v>0</v>
      </c>
      <c r="BC47" s="476"/>
      <c r="BD47" s="131">
        <f t="shared" si="56"/>
        <v>0</v>
      </c>
      <c r="BE47" s="483"/>
      <c r="BF47" s="131">
        <f t="shared" si="19"/>
        <v>0</v>
      </c>
      <c r="BG47" s="131">
        <f t="shared" si="20"/>
        <v>0</v>
      </c>
      <c r="BH47" s="131">
        <f t="shared" si="21"/>
        <v>0</v>
      </c>
      <c r="BI47" s="131">
        <f t="shared" si="22"/>
        <v>0</v>
      </c>
      <c r="BJ47" s="131">
        <f t="shared" si="23"/>
        <v>0</v>
      </c>
      <c r="BK47" s="131">
        <f t="shared" si="24"/>
        <v>0</v>
      </c>
      <c r="BL47" s="131">
        <f t="shared" si="25"/>
        <v>0</v>
      </c>
      <c r="BM47" s="131">
        <f t="shared" si="26"/>
        <v>0</v>
      </c>
      <c r="BN47" s="131">
        <f t="shared" si="27"/>
        <v>0</v>
      </c>
      <c r="BO47" s="483"/>
      <c r="BP47" s="396">
        <f t="shared" si="28"/>
        <v>0</v>
      </c>
      <c r="BQ47" s="396">
        <f t="shared" si="29"/>
        <v>0</v>
      </c>
      <c r="BR47" s="483"/>
      <c r="BS47" s="131">
        <f t="shared" si="30"/>
        <v>0</v>
      </c>
      <c r="BT47" s="131">
        <f t="shared" si="31"/>
        <v>0</v>
      </c>
      <c r="BU47" s="131">
        <f t="shared" si="32"/>
        <v>0</v>
      </c>
      <c r="BV47" s="131">
        <f t="shared" si="33"/>
        <v>0</v>
      </c>
      <c r="BW47" s="131">
        <f t="shared" si="34"/>
        <v>0</v>
      </c>
      <c r="BX47" s="131">
        <f t="shared" si="35"/>
        <v>0</v>
      </c>
      <c r="BY47" s="131">
        <f t="shared" si="36"/>
        <v>0</v>
      </c>
      <c r="BZ47" s="131">
        <f t="shared" si="37"/>
        <v>0</v>
      </c>
      <c r="CA47" s="131">
        <f t="shared" si="38"/>
        <v>0</v>
      </c>
      <c r="CB47" s="131">
        <f t="shared" si="39"/>
        <v>0</v>
      </c>
      <c r="CC47" s="131">
        <f t="shared" si="40"/>
        <v>0</v>
      </c>
      <c r="CD47" s="131">
        <f t="shared" si="41"/>
        <v>0</v>
      </c>
      <c r="CE47" s="131">
        <f t="shared" si="42"/>
        <v>0</v>
      </c>
      <c r="CF47" s="131">
        <f t="shared" si="43"/>
        <v>0</v>
      </c>
      <c r="CG47" s="131">
        <f t="shared" si="44"/>
        <v>0</v>
      </c>
      <c r="CH47" s="131">
        <f t="shared" si="45"/>
        <v>0</v>
      </c>
      <c r="CI47" s="131">
        <f t="shared" si="46"/>
        <v>0</v>
      </c>
      <c r="CJ47" s="131">
        <f t="shared" si="47"/>
        <v>0</v>
      </c>
      <c r="CK47" s="131">
        <f t="shared" si="48"/>
        <v>0</v>
      </c>
      <c r="CL47" s="131">
        <f t="shared" si="49"/>
        <v>0</v>
      </c>
      <c r="CM47" s="131">
        <f t="shared" si="50"/>
        <v>0</v>
      </c>
    </row>
    <row r="48" spans="1:91" s="4" customFormat="1" ht="90" customHeight="1" x14ac:dyDescent="0.2">
      <c r="B48" s="164"/>
      <c r="D48" s="99" t="s">
        <v>450</v>
      </c>
      <c r="E48" s="436" t="s">
        <v>1143</v>
      </c>
      <c r="F48" s="72" t="s">
        <v>109</v>
      </c>
      <c r="G48" s="73" t="s">
        <v>98</v>
      </c>
      <c r="H48" s="73" t="s">
        <v>157</v>
      </c>
      <c r="I48" s="72">
        <v>3</v>
      </c>
      <c r="J48" s="72">
        <v>0</v>
      </c>
      <c r="K48" s="72" t="s">
        <v>562</v>
      </c>
      <c r="L48" s="334">
        <v>307.03269999999998</v>
      </c>
      <c r="M48" s="88"/>
      <c r="N48" s="88"/>
      <c r="O48" s="88"/>
      <c r="P48" s="88"/>
      <c r="Q48" s="88"/>
      <c r="R48" s="88"/>
      <c r="S48" s="88"/>
      <c r="T48" s="88"/>
      <c r="U48" s="88"/>
      <c r="V48" s="88"/>
      <c r="W48" s="88"/>
      <c r="X48" s="88"/>
      <c r="Y48" s="88"/>
      <c r="Z48" s="88"/>
      <c r="AA48" s="368">
        <f t="shared" si="115"/>
        <v>0</v>
      </c>
      <c r="AB48" s="89" t="str">
        <f t="shared" si="3"/>
        <v>No</v>
      </c>
      <c r="AC48" s="364" t="str">
        <f t="shared" si="117"/>
        <v>No</v>
      </c>
      <c r="AD48" s="367"/>
      <c r="AE48" s="229">
        <v>3</v>
      </c>
      <c r="AF48" s="230">
        <f t="shared" ref="AF48:AF80" si="133">AE48*SUM(M48:Z48)</f>
        <v>0</v>
      </c>
      <c r="AG48" s="69"/>
      <c r="AH48" s="255">
        <v>6.4</v>
      </c>
      <c r="AI48" s="265">
        <f t="shared" ref="AI48:AI79" si="134">SUM(M48:Z48)*AH48</f>
        <v>0</v>
      </c>
      <c r="AJ48" s="152">
        <f t="shared" si="119"/>
        <v>0</v>
      </c>
      <c r="AK48" s="152">
        <f t="shared" si="120"/>
        <v>0</v>
      </c>
      <c r="AL48" s="152">
        <f t="shared" si="121"/>
        <v>0</v>
      </c>
      <c r="AM48" s="152">
        <f t="shared" si="122"/>
        <v>0</v>
      </c>
      <c r="AN48" s="152">
        <f t="shared" si="123"/>
        <v>0</v>
      </c>
      <c r="AO48" s="152">
        <f t="shared" si="124"/>
        <v>0</v>
      </c>
      <c r="AP48" s="152">
        <f t="shared" si="125"/>
        <v>0</v>
      </c>
      <c r="AQ48" s="152">
        <f t="shared" si="126"/>
        <v>0</v>
      </c>
      <c r="AR48" s="152">
        <f t="shared" si="127"/>
        <v>0</v>
      </c>
      <c r="AS48" s="152">
        <f t="shared" si="128"/>
        <v>0</v>
      </c>
      <c r="AT48" s="152">
        <f t="shared" si="129"/>
        <v>0</v>
      </c>
      <c r="AU48" s="152">
        <f t="shared" si="130"/>
        <v>0</v>
      </c>
      <c r="AV48" s="152">
        <f t="shared" si="131"/>
        <v>0</v>
      </c>
      <c r="AW48" s="152">
        <f t="shared" si="132"/>
        <v>0</v>
      </c>
      <c r="AX48" s="470">
        <v>3</v>
      </c>
      <c r="AY48" s="476">
        <v>22</v>
      </c>
      <c r="AZ48" s="239">
        <f t="shared" si="54"/>
        <v>0</v>
      </c>
      <c r="BA48" s="476"/>
      <c r="BB48" s="239">
        <f t="shared" si="55"/>
        <v>0</v>
      </c>
      <c r="BC48" s="476"/>
      <c r="BD48" s="131">
        <f t="shared" si="56"/>
        <v>0</v>
      </c>
      <c r="BE48" s="483"/>
      <c r="BF48" s="131">
        <f t="shared" si="19"/>
        <v>0</v>
      </c>
      <c r="BG48" s="131">
        <f t="shared" si="20"/>
        <v>0</v>
      </c>
      <c r="BH48" s="131">
        <f t="shared" si="21"/>
        <v>0</v>
      </c>
      <c r="BI48" s="131">
        <f t="shared" si="22"/>
        <v>0</v>
      </c>
      <c r="BJ48" s="131">
        <f t="shared" si="23"/>
        <v>0</v>
      </c>
      <c r="BK48" s="131">
        <f t="shared" si="24"/>
        <v>0</v>
      </c>
      <c r="BL48" s="131">
        <f t="shared" si="25"/>
        <v>0</v>
      </c>
      <c r="BM48" s="131">
        <f t="shared" si="26"/>
        <v>0</v>
      </c>
      <c r="BN48" s="131">
        <f t="shared" si="27"/>
        <v>0</v>
      </c>
      <c r="BO48" s="483"/>
      <c r="BP48" s="396">
        <f t="shared" si="28"/>
        <v>0</v>
      </c>
      <c r="BQ48" s="396">
        <f t="shared" si="29"/>
        <v>0</v>
      </c>
      <c r="BR48" s="483"/>
      <c r="BS48" s="131">
        <f t="shared" si="30"/>
        <v>0</v>
      </c>
      <c r="BT48" s="131">
        <f t="shared" si="31"/>
        <v>0</v>
      </c>
      <c r="BU48" s="131">
        <f t="shared" si="32"/>
        <v>0</v>
      </c>
      <c r="BV48" s="131">
        <f t="shared" si="33"/>
        <v>0</v>
      </c>
      <c r="BW48" s="131">
        <f t="shared" si="34"/>
        <v>0</v>
      </c>
      <c r="BX48" s="131">
        <f t="shared" si="35"/>
        <v>0</v>
      </c>
      <c r="BY48" s="131">
        <f t="shared" si="36"/>
        <v>0</v>
      </c>
      <c r="BZ48" s="131">
        <f t="shared" si="37"/>
        <v>0</v>
      </c>
      <c r="CA48" s="131">
        <f t="shared" si="38"/>
        <v>0</v>
      </c>
      <c r="CB48" s="131">
        <f t="shared" si="39"/>
        <v>0</v>
      </c>
      <c r="CC48" s="131">
        <f t="shared" si="40"/>
        <v>0</v>
      </c>
      <c r="CD48" s="131">
        <f t="shared" si="41"/>
        <v>0</v>
      </c>
      <c r="CE48" s="131">
        <f t="shared" si="42"/>
        <v>0</v>
      </c>
      <c r="CF48" s="131">
        <f t="shared" si="43"/>
        <v>0</v>
      </c>
      <c r="CG48" s="131">
        <f t="shared" si="44"/>
        <v>0</v>
      </c>
      <c r="CH48" s="131">
        <f t="shared" si="45"/>
        <v>0</v>
      </c>
      <c r="CI48" s="131">
        <f t="shared" si="46"/>
        <v>0</v>
      </c>
      <c r="CJ48" s="131">
        <f t="shared" si="47"/>
        <v>0</v>
      </c>
      <c r="CK48" s="131">
        <f t="shared" si="48"/>
        <v>0</v>
      </c>
      <c r="CL48" s="131">
        <f t="shared" si="49"/>
        <v>0</v>
      </c>
      <c r="CM48" s="131">
        <f t="shared" si="50"/>
        <v>0</v>
      </c>
    </row>
    <row r="49" spans="1:91" s="81" customFormat="1" ht="90" customHeight="1" x14ac:dyDescent="0.2">
      <c r="A49" s="4"/>
      <c r="B49" s="164"/>
      <c r="C49" s="4"/>
      <c r="D49" s="64" t="s">
        <v>223</v>
      </c>
      <c r="E49" s="129" t="s">
        <v>432</v>
      </c>
      <c r="F49" s="63" t="s">
        <v>109</v>
      </c>
      <c r="G49" s="178" t="s">
        <v>99</v>
      </c>
      <c r="H49" s="178" t="s">
        <v>157</v>
      </c>
      <c r="I49" s="63">
        <v>2</v>
      </c>
      <c r="J49" s="63">
        <v>0</v>
      </c>
      <c r="K49" s="63" t="s">
        <v>562</v>
      </c>
      <c r="L49" s="333">
        <v>245.32746000000003</v>
      </c>
      <c r="M49" s="85"/>
      <c r="N49" s="84"/>
      <c r="O49" s="85"/>
      <c r="P49" s="85"/>
      <c r="Q49" s="85"/>
      <c r="R49" s="85"/>
      <c r="S49" s="85"/>
      <c r="T49" s="85"/>
      <c r="U49" s="85"/>
      <c r="V49" s="85"/>
      <c r="W49" s="85"/>
      <c r="X49" s="85"/>
      <c r="Y49" s="85"/>
      <c r="Z49" s="85"/>
      <c r="AA49" s="96">
        <f t="shared" si="115"/>
        <v>0</v>
      </c>
      <c r="AB49" s="82" t="str">
        <f t="shared" ref="AB49" si="135">IF(SUM(M49:Z49)&gt;0,"Yes","No")</f>
        <v>No</v>
      </c>
      <c r="AC49" s="188" t="str">
        <f t="shared" si="117"/>
        <v>No</v>
      </c>
      <c r="AD49" s="357"/>
      <c r="AE49" s="229">
        <v>2</v>
      </c>
      <c r="AF49" s="230">
        <f t="shared" ref="AF49" si="136">AE49*SUM(M49:Z49)</f>
        <v>0</v>
      </c>
      <c r="AG49" s="69"/>
      <c r="AH49" s="256">
        <v>6.6</v>
      </c>
      <c r="AI49" s="265">
        <f t="shared" si="134"/>
        <v>0</v>
      </c>
      <c r="AJ49" s="152">
        <f t="shared" si="119"/>
        <v>0</v>
      </c>
      <c r="AK49" s="152">
        <f t="shared" si="120"/>
        <v>0</v>
      </c>
      <c r="AL49" s="152">
        <f t="shared" si="121"/>
        <v>0</v>
      </c>
      <c r="AM49" s="152">
        <f t="shared" si="122"/>
        <v>0</v>
      </c>
      <c r="AN49" s="152">
        <f t="shared" si="123"/>
        <v>0</v>
      </c>
      <c r="AO49" s="152">
        <f t="shared" si="124"/>
        <v>0</v>
      </c>
      <c r="AP49" s="152">
        <f t="shared" si="125"/>
        <v>0</v>
      </c>
      <c r="AQ49" s="152">
        <f t="shared" si="126"/>
        <v>0</v>
      </c>
      <c r="AR49" s="152">
        <f t="shared" si="127"/>
        <v>0</v>
      </c>
      <c r="AS49" s="152">
        <f t="shared" si="128"/>
        <v>0</v>
      </c>
      <c r="AT49" s="152">
        <f t="shared" si="129"/>
        <v>0</v>
      </c>
      <c r="AU49" s="152">
        <f t="shared" si="130"/>
        <v>0</v>
      </c>
      <c r="AV49" s="152">
        <f t="shared" si="131"/>
        <v>0</v>
      </c>
      <c r="AW49" s="152">
        <f t="shared" si="132"/>
        <v>0</v>
      </c>
      <c r="AX49" s="470">
        <v>2</v>
      </c>
      <c r="AY49" s="476">
        <v>10</v>
      </c>
      <c r="AZ49" s="239">
        <f t="shared" si="54"/>
        <v>0</v>
      </c>
      <c r="BA49" s="476"/>
      <c r="BB49" s="239">
        <f t="shared" si="55"/>
        <v>0</v>
      </c>
      <c r="BC49" s="476"/>
      <c r="BD49" s="131">
        <f t="shared" si="56"/>
        <v>0</v>
      </c>
      <c r="BE49" s="483"/>
      <c r="BF49" s="131">
        <f t="shared" si="19"/>
        <v>0</v>
      </c>
      <c r="BG49" s="131">
        <f t="shared" si="20"/>
        <v>0</v>
      </c>
      <c r="BH49" s="131">
        <f t="shared" si="21"/>
        <v>0</v>
      </c>
      <c r="BI49" s="131">
        <f t="shared" si="22"/>
        <v>0</v>
      </c>
      <c r="BJ49" s="131">
        <f t="shared" si="23"/>
        <v>0</v>
      </c>
      <c r="BK49" s="131">
        <f t="shared" si="24"/>
        <v>0</v>
      </c>
      <c r="BL49" s="131">
        <f t="shared" si="25"/>
        <v>0</v>
      </c>
      <c r="BM49" s="131">
        <f t="shared" si="26"/>
        <v>0</v>
      </c>
      <c r="BN49" s="131">
        <f t="shared" si="27"/>
        <v>0</v>
      </c>
      <c r="BO49" s="483"/>
      <c r="BP49" s="396">
        <f t="shared" si="28"/>
        <v>0</v>
      </c>
      <c r="BQ49" s="396">
        <f t="shared" si="29"/>
        <v>0</v>
      </c>
      <c r="BR49" s="483"/>
      <c r="BS49" s="131">
        <f t="shared" si="30"/>
        <v>0</v>
      </c>
      <c r="BT49" s="131">
        <f t="shared" si="31"/>
        <v>0</v>
      </c>
      <c r="BU49" s="131">
        <f t="shared" si="32"/>
        <v>0</v>
      </c>
      <c r="BV49" s="131">
        <f t="shared" si="33"/>
        <v>0</v>
      </c>
      <c r="BW49" s="131">
        <f t="shared" si="34"/>
        <v>0</v>
      </c>
      <c r="BX49" s="131">
        <f t="shared" si="35"/>
        <v>0</v>
      </c>
      <c r="BY49" s="131">
        <f t="shared" si="36"/>
        <v>0</v>
      </c>
      <c r="BZ49" s="131">
        <f t="shared" si="37"/>
        <v>0</v>
      </c>
      <c r="CA49" s="131">
        <f t="shared" si="38"/>
        <v>0</v>
      </c>
      <c r="CB49" s="131">
        <f t="shared" si="39"/>
        <v>0</v>
      </c>
      <c r="CC49" s="131">
        <f t="shared" si="40"/>
        <v>0</v>
      </c>
      <c r="CD49" s="131">
        <f t="shared" si="41"/>
        <v>0</v>
      </c>
      <c r="CE49" s="131">
        <f t="shared" si="42"/>
        <v>0</v>
      </c>
      <c r="CF49" s="131">
        <f t="shared" si="43"/>
        <v>0</v>
      </c>
      <c r="CG49" s="131">
        <f t="shared" si="44"/>
        <v>0</v>
      </c>
      <c r="CH49" s="131">
        <f t="shared" si="45"/>
        <v>0</v>
      </c>
      <c r="CI49" s="131">
        <f t="shared" si="46"/>
        <v>0</v>
      </c>
      <c r="CJ49" s="131">
        <f t="shared" si="47"/>
        <v>0</v>
      </c>
      <c r="CK49" s="131">
        <f t="shared" si="48"/>
        <v>0</v>
      </c>
      <c r="CL49" s="131">
        <f t="shared" si="49"/>
        <v>0</v>
      </c>
      <c r="CM49" s="131">
        <f t="shared" si="50"/>
        <v>0</v>
      </c>
    </row>
    <row r="50" spans="1:91" s="81" customFormat="1" ht="90" customHeight="1" x14ac:dyDescent="0.2">
      <c r="A50" s="4"/>
      <c r="B50" s="164"/>
      <c r="C50" s="4"/>
      <c r="D50" s="64" t="s">
        <v>454</v>
      </c>
      <c r="E50" s="437" t="s">
        <v>1143</v>
      </c>
      <c r="F50" s="63" t="s">
        <v>109</v>
      </c>
      <c r="G50" s="178" t="s">
        <v>99</v>
      </c>
      <c r="H50" s="178" t="s">
        <v>157</v>
      </c>
      <c r="I50" s="63">
        <v>2</v>
      </c>
      <c r="J50" s="63">
        <v>0</v>
      </c>
      <c r="K50" s="63" t="s">
        <v>562</v>
      </c>
      <c r="L50" s="333">
        <v>213.32330000000002</v>
      </c>
      <c r="M50" s="85"/>
      <c r="N50" s="84"/>
      <c r="O50" s="85"/>
      <c r="P50" s="85"/>
      <c r="Q50" s="85"/>
      <c r="R50" s="85"/>
      <c r="S50" s="85"/>
      <c r="T50" s="85"/>
      <c r="U50" s="85"/>
      <c r="V50" s="85"/>
      <c r="W50" s="85"/>
      <c r="X50" s="85"/>
      <c r="Y50" s="85"/>
      <c r="Z50" s="85"/>
      <c r="AA50" s="96">
        <f>L50*M50+L50*N50+L50*O50+L50*P50+L50*Q50+L50*R50+L50*T50+L50*V50+L50*W50+L50*X50+L50*Y50+L50*Z50+L50*U50+L50*S50</f>
        <v>0</v>
      </c>
      <c r="AB50" s="82" t="str">
        <f t="shared" si="3"/>
        <v>No</v>
      </c>
      <c r="AC50" s="188" t="str">
        <f t="shared" si="117"/>
        <v>No</v>
      </c>
      <c r="AE50" s="229">
        <v>2</v>
      </c>
      <c r="AF50" s="230">
        <f t="shared" si="133"/>
        <v>0</v>
      </c>
      <c r="AG50" s="69"/>
      <c r="AH50" s="256">
        <v>6.6</v>
      </c>
      <c r="AI50" s="265">
        <f t="shared" si="134"/>
        <v>0</v>
      </c>
      <c r="AJ50" s="152">
        <f t="shared" si="119"/>
        <v>0</v>
      </c>
      <c r="AK50" s="152">
        <f t="shared" si="120"/>
        <v>0</v>
      </c>
      <c r="AL50" s="152">
        <f t="shared" si="121"/>
        <v>0</v>
      </c>
      <c r="AM50" s="152">
        <f t="shared" si="122"/>
        <v>0</v>
      </c>
      <c r="AN50" s="152">
        <f t="shared" si="123"/>
        <v>0</v>
      </c>
      <c r="AO50" s="152">
        <f t="shared" si="124"/>
        <v>0</v>
      </c>
      <c r="AP50" s="152">
        <f t="shared" si="125"/>
        <v>0</v>
      </c>
      <c r="AQ50" s="152">
        <f t="shared" si="126"/>
        <v>0</v>
      </c>
      <c r="AR50" s="152">
        <f t="shared" si="127"/>
        <v>0</v>
      </c>
      <c r="AS50" s="152">
        <f t="shared" si="128"/>
        <v>0</v>
      </c>
      <c r="AT50" s="152">
        <f t="shared" si="129"/>
        <v>0</v>
      </c>
      <c r="AU50" s="152">
        <f t="shared" si="130"/>
        <v>0</v>
      </c>
      <c r="AV50" s="152">
        <f t="shared" si="131"/>
        <v>0</v>
      </c>
      <c r="AW50" s="152">
        <f t="shared" si="132"/>
        <v>0</v>
      </c>
      <c r="AX50" s="470">
        <v>2</v>
      </c>
      <c r="AY50" s="476">
        <v>10</v>
      </c>
      <c r="AZ50" s="239">
        <f t="shared" si="54"/>
        <v>0</v>
      </c>
      <c r="BA50" s="476"/>
      <c r="BB50" s="239">
        <f t="shared" si="55"/>
        <v>0</v>
      </c>
      <c r="BC50" s="476"/>
      <c r="BD50" s="131">
        <f t="shared" si="56"/>
        <v>0</v>
      </c>
      <c r="BE50" s="483"/>
      <c r="BF50" s="131">
        <f t="shared" si="19"/>
        <v>0</v>
      </c>
      <c r="BG50" s="131">
        <f t="shared" si="20"/>
        <v>0</v>
      </c>
      <c r="BH50" s="131">
        <f t="shared" si="21"/>
        <v>0</v>
      </c>
      <c r="BI50" s="131">
        <f t="shared" si="22"/>
        <v>0</v>
      </c>
      <c r="BJ50" s="131">
        <f t="shared" si="23"/>
        <v>0</v>
      </c>
      <c r="BK50" s="131">
        <f t="shared" si="24"/>
        <v>0</v>
      </c>
      <c r="BL50" s="131">
        <f t="shared" si="25"/>
        <v>0</v>
      </c>
      <c r="BM50" s="131">
        <f t="shared" si="26"/>
        <v>0</v>
      </c>
      <c r="BN50" s="131">
        <f t="shared" si="27"/>
        <v>0</v>
      </c>
      <c r="BO50" s="483"/>
      <c r="BP50" s="396">
        <f t="shared" si="28"/>
        <v>0</v>
      </c>
      <c r="BQ50" s="396">
        <f t="shared" si="29"/>
        <v>0</v>
      </c>
      <c r="BR50" s="483"/>
      <c r="BS50" s="131">
        <f t="shared" si="30"/>
        <v>0</v>
      </c>
      <c r="BT50" s="131">
        <f t="shared" si="31"/>
        <v>0</v>
      </c>
      <c r="BU50" s="131">
        <f t="shared" si="32"/>
        <v>0</v>
      </c>
      <c r="BV50" s="131">
        <f t="shared" si="33"/>
        <v>0</v>
      </c>
      <c r="BW50" s="131">
        <f t="shared" si="34"/>
        <v>0</v>
      </c>
      <c r="BX50" s="131">
        <f t="shared" si="35"/>
        <v>0</v>
      </c>
      <c r="BY50" s="131">
        <f t="shared" si="36"/>
        <v>0</v>
      </c>
      <c r="BZ50" s="131">
        <f t="shared" si="37"/>
        <v>0</v>
      </c>
      <c r="CA50" s="131">
        <f t="shared" si="38"/>
        <v>0</v>
      </c>
      <c r="CB50" s="131">
        <f t="shared" si="39"/>
        <v>0</v>
      </c>
      <c r="CC50" s="131">
        <f t="shared" si="40"/>
        <v>0</v>
      </c>
      <c r="CD50" s="131">
        <f t="shared" si="41"/>
        <v>0</v>
      </c>
      <c r="CE50" s="131">
        <f t="shared" si="42"/>
        <v>0</v>
      </c>
      <c r="CF50" s="131">
        <f t="shared" si="43"/>
        <v>0</v>
      </c>
      <c r="CG50" s="131">
        <f t="shared" si="44"/>
        <v>0</v>
      </c>
      <c r="CH50" s="131">
        <f t="shared" si="45"/>
        <v>0</v>
      </c>
      <c r="CI50" s="131">
        <f t="shared" si="46"/>
        <v>0</v>
      </c>
      <c r="CJ50" s="131">
        <f t="shared" si="47"/>
        <v>0</v>
      </c>
      <c r="CK50" s="131">
        <f t="shared" si="48"/>
        <v>0</v>
      </c>
      <c r="CL50" s="131">
        <f t="shared" si="49"/>
        <v>0</v>
      </c>
      <c r="CM50" s="131">
        <f t="shared" si="50"/>
        <v>0</v>
      </c>
    </row>
    <row r="51" spans="1:91" s="4" customFormat="1" ht="90" customHeight="1" x14ac:dyDescent="0.2">
      <c r="B51" s="179"/>
      <c r="D51" s="99" t="s">
        <v>224</v>
      </c>
      <c r="E51" s="177" t="s">
        <v>432</v>
      </c>
      <c r="F51" s="72" t="s">
        <v>109</v>
      </c>
      <c r="G51" s="73" t="s">
        <v>61</v>
      </c>
      <c r="H51" s="73" t="s">
        <v>157</v>
      </c>
      <c r="I51" s="72">
        <v>1</v>
      </c>
      <c r="J51" s="72">
        <v>0</v>
      </c>
      <c r="K51" s="72" t="s">
        <v>562</v>
      </c>
      <c r="L51" s="334">
        <v>171.95850000000002</v>
      </c>
      <c r="M51" s="87"/>
      <c r="N51" s="87"/>
      <c r="O51" s="87"/>
      <c r="P51" s="87"/>
      <c r="Q51" s="87"/>
      <c r="R51" s="87"/>
      <c r="S51" s="87"/>
      <c r="T51" s="87"/>
      <c r="U51" s="87"/>
      <c r="V51" s="87"/>
      <c r="W51" s="87"/>
      <c r="X51" s="87"/>
      <c r="Y51" s="87"/>
      <c r="Z51" s="87"/>
      <c r="AA51" s="89">
        <f>L51*M51+L51*N51+L51*O51+L51*P51+L51*Q51+L51*R51+L51*T51+L51*V51+L51*W51+L51*X51+L51*Y51+L51*Z51+L51*U51+L51*S51</f>
        <v>0</v>
      </c>
      <c r="AB51" s="89" t="str">
        <f t="shared" ref="AB51" si="137">IF(SUM(M51:Z51)&gt;0,"Yes","No")</f>
        <v>No</v>
      </c>
      <c r="AC51" s="166" t="str">
        <f t="shared" si="117"/>
        <v>No</v>
      </c>
      <c r="AE51" s="229">
        <v>1</v>
      </c>
      <c r="AF51" s="230">
        <f t="shared" ref="AF51" si="138">AE51*SUM(M51:Z51)</f>
        <v>0</v>
      </c>
      <c r="AG51" s="69"/>
      <c r="AH51" s="256">
        <v>4.76</v>
      </c>
      <c r="AI51" s="265">
        <f t="shared" si="134"/>
        <v>0</v>
      </c>
      <c r="AJ51" s="152">
        <f t="shared" si="119"/>
        <v>0</v>
      </c>
      <c r="AK51" s="152">
        <f t="shared" si="120"/>
        <v>0</v>
      </c>
      <c r="AL51" s="152">
        <f t="shared" si="121"/>
        <v>0</v>
      </c>
      <c r="AM51" s="152">
        <f t="shared" si="122"/>
        <v>0</v>
      </c>
      <c r="AN51" s="152">
        <f t="shared" si="123"/>
        <v>0</v>
      </c>
      <c r="AO51" s="152">
        <f t="shared" si="124"/>
        <v>0</v>
      </c>
      <c r="AP51" s="152">
        <f t="shared" si="125"/>
        <v>0</v>
      </c>
      <c r="AQ51" s="152">
        <f t="shared" si="126"/>
        <v>0</v>
      </c>
      <c r="AR51" s="152">
        <f t="shared" si="127"/>
        <v>0</v>
      </c>
      <c r="AS51" s="152">
        <f t="shared" si="128"/>
        <v>0</v>
      </c>
      <c r="AT51" s="152">
        <f t="shared" si="129"/>
        <v>0</v>
      </c>
      <c r="AU51" s="152">
        <f t="shared" si="130"/>
        <v>0</v>
      </c>
      <c r="AV51" s="152">
        <f t="shared" si="131"/>
        <v>0</v>
      </c>
      <c r="AW51" s="152">
        <f t="shared" si="132"/>
        <v>0</v>
      </c>
      <c r="AX51" s="470">
        <v>1</v>
      </c>
      <c r="AY51" s="476">
        <v>9</v>
      </c>
      <c r="AZ51" s="239">
        <f t="shared" si="54"/>
        <v>0</v>
      </c>
      <c r="BA51" s="476"/>
      <c r="BB51" s="239">
        <f t="shared" si="55"/>
        <v>0</v>
      </c>
      <c r="BC51" s="476"/>
      <c r="BD51" s="131">
        <f t="shared" si="56"/>
        <v>0</v>
      </c>
      <c r="BE51" s="483"/>
      <c r="BF51" s="131">
        <f t="shared" si="19"/>
        <v>0</v>
      </c>
      <c r="BG51" s="131">
        <f t="shared" si="20"/>
        <v>0</v>
      </c>
      <c r="BH51" s="131">
        <f t="shared" si="21"/>
        <v>0</v>
      </c>
      <c r="BI51" s="131">
        <f t="shared" si="22"/>
        <v>0</v>
      </c>
      <c r="BJ51" s="131">
        <f t="shared" si="23"/>
        <v>0</v>
      </c>
      <c r="BK51" s="131">
        <f t="shared" si="24"/>
        <v>0</v>
      </c>
      <c r="BL51" s="131">
        <f t="shared" si="25"/>
        <v>0</v>
      </c>
      <c r="BM51" s="131">
        <f t="shared" si="26"/>
        <v>0</v>
      </c>
      <c r="BN51" s="131">
        <f t="shared" si="27"/>
        <v>0</v>
      </c>
      <c r="BO51" s="483"/>
      <c r="BP51" s="396">
        <f t="shared" si="28"/>
        <v>0</v>
      </c>
      <c r="BQ51" s="396">
        <f t="shared" si="29"/>
        <v>0</v>
      </c>
      <c r="BR51" s="483"/>
      <c r="BS51" s="131">
        <f t="shared" si="30"/>
        <v>0</v>
      </c>
      <c r="BT51" s="131">
        <f t="shared" si="31"/>
        <v>0</v>
      </c>
      <c r="BU51" s="131">
        <f t="shared" si="32"/>
        <v>0</v>
      </c>
      <c r="BV51" s="131">
        <f t="shared" si="33"/>
        <v>0</v>
      </c>
      <c r="BW51" s="131">
        <f t="shared" si="34"/>
        <v>0</v>
      </c>
      <c r="BX51" s="131">
        <f t="shared" si="35"/>
        <v>0</v>
      </c>
      <c r="BY51" s="131">
        <f t="shared" si="36"/>
        <v>0</v>
      </c>
      <c r="BZ51" s="131">
        <f t="shared" si="37"/>
        <v>0</v>
      </c>
      <c r="CA51" s="131">
        <f t="shared" si="38"/>
        <v>0</v>
      </c>
      <c r="CB51" s="131">
        <f t="shared" si="39"/>
        <v>0</v>
      </c>
      <c r="CC51" s="131">
        <f t="shared" si="40"/>
        <v>0</v>
      </c>
      <c r="CD51" s="131">
        <f t="shared" si="41"/>
        <v>0</v>
      </c>
      <c r="CE51" s="131">
        <f t="shared" si="42"/>
        <v>0</v>
      </c>
      <c r="CF51" s="131">
        <f t="shared" si="43"/>
        <v>0</v>
      </c>
      <c r="CG51" s="131">
        <f t="shared" si="44"/>
        <v>0</v>
      </c>
      <c r="CH51" s="131">
        <f t="shared" si="45"/>
        <v>0</v>
      </c>
      <c r="CI51" s="131">
        <f t="shared" si="46"/>
        <v>0</v>
      </c>
      <c r="CJ51" s="131">
        <f t="shared" si="47"/>
        <v>0</v>
      </c>
      <c r="CK51" s="131">
        <f t="shared" si="48"/>
        <v>0</v>
      </c>
      <c r="CL51" s="131">
        <f t="shared" si="49"/>
        <v>0</v>
      </c>
      <c r="CM51" s="131">
        <f t="shared" si="50"/>
        <v>0</v>
      </c>
    </row>
    <row r="52" spans="1:91" s="4" customFormat="1" ht="90" customHeight="1" x14ac:dyDescent="0.2">
      <c r="B52" s="164"/>
      <c r="D52" s="99" t="s">
        <v>458</v>
      </c>
      <c r="E52" s="436" t="s">
        <v>1143</v>
      </c>
      <c r="F52" s="72" t="s">
        <v>109</v>
      </c>
      <c r="G52" s="73" t="s">
        <v>61</v>
      </c>
      <c r="H52" s="73" t="s">
        <v>157</v>
      </c>
      <c r="I52" s="72">
        <v>1</v>
      </c>
      <c r="J52" s="72">
        <v>0</v>
      </c>
      <c r="K52" s="72" t="s">
        <v>562</v>
      </c>
      <c r="L52" s="334">
        <v>149.52509999999998</v>
      </c>
      <c r="M52" s="87"/>
      <c r="N52" s="87"/>
      <c r="O52" s="87"/>
      <c r="P52" s="87"/>
      <c r="Q52" s="87"/>
      <c r="R52" s="87"/>
      <c r="S52" s="87"/>
      <c r="T52" s="87"/>
      <c r="U52" s="87"/>
      <c r="V52" s="87"/>
      <c r="W52" s="87"/>
      <c r="X52" s="87"/>
      <c r="Y52" s="87"/>
      <c r="Z52" s="87"/>
      <c r="AA52" s="89">
        <f t="shared" si="115"/>
        <v>0</v>
      </c>
      <c r="AB52" s="89" t="str">
        <f t="shared" si="3"/>
        <v>No</v>
      </c>
      <c r="AC52" s="166" t="str">
        <f t="shared" si="117"/>
        <v>No</v>
      </c>
      <c r="AE52" s="229">
        <v>1</v>
      </c>
      <c r="AF52" s="230">
        <f t="shared" si="133"/>
        <v>0</v>
      </c>
      <c r="AG52" s="69"/>
      <c r="AH52" s="256">
        <v>4.76</v>
      </c>
      <c r="AI52" s="265">
        <f t="shared" si="134"/>
        <v>0</v>
      </c>
      <c r="AJ52" s="152">
        <f t="shared" si="119"/>
        <v>0</v>
      </c>
      <c r="AK52" s="152">
        <f t="shared" si="120"/>
        <v>0</v>
      </c>
      <c r="AL52" s="152">
        <f t="shared" si="121"/>
        <v>0</v>
      </c>
      <c r="AM52" s="152">
        <f t="shared" si="122"/>
        <v>0</v>
      </c>
      <c r="AN52" s="152">
        <f t="shared" si="123"/>
        <v>0</v>
      </c>
      <c r="AO52" s="152">
        <f t="shared" si="124"/>
        <v>0</v>
      </c>
      <c r="AP52" s="152">
        <f t="shared" si="125"/>
        <v>0</v>
      </c>
      <c r="AQ52" s="152">
        <f t="shared" si="126"/>
        <v>0</v>
      </c>
      <c r="AR52" s="152">
        <f t="shared" si="127"/>
        <v>0</v>
      </c>
      <c r="AS52" s="152">
        <f t="shared" si="128"/>
        <v>0</v>
      </c>
      <c r="AT52" s="152">
        <f t="shared" si="129"/>
        <v>0</v>
      </c>
      <c r="AU52" s="152">
        <f t="shared" si="130"/>
        <v>0</v>
      </c>
      <c r="AV52" s="152">
        <f t="shared" si="131"/>
        <v>0</v>
      </c>
      <c r="AW52" s="152">
        <f t="shared" si="132"/>
        <v>0</v>
      </c>
      <c r="AX52" s="470">
        <v>1</v>
      </c>
      <c r="AY52" s="476">
        <v>9</v>
      </c>
      <c r="AZ52" s="239">
        <f t="shared" si="54"/>
        <v>0</v>
      </c>
      <c r="BA52" s="476"/>
      <c r="BB52" s="239">
        <f t="shared" si="55"/>
        <v>0</v>
      </c>
      <c r="BC52" s="476"/>
      <c r="BD52" s="131">
        <f t="shared" si="56"/>
        <v>0</v>
      </c>
      <c r="BE52" s="483"/>
      <c r="BF52" s="131">
        <f t="shared" si="19"/>
        <v>0</v>
      </c>
      <c r="BG52" s="131">
        <f t="shared" si="20"/>
        <v>0</v>
      </c>
      <c r="BH52" s="131">
        <f t="shared" si="21"/>
        <v>0</v>
      </c>
      <c r="BI52" s="131">
        <f t="shared" si="22"/>
        <v>0</v>
      </c>
      <c r="BJ52" s="131">
        <f t="shared" si="23"/>
        <v>0</v>
      </c>
      <c r="BK52" s="131">
        <f t="shared" si="24"/>
        <v>0</v>
      </c>
      <c r="BL52" s="131">
        <f t="shared" si="25"/>
        <v>0</v>
      </c>
      <c r="BM52" s="131">
        <f t="shared" si="26"/>
        <v>0</v>
      </c>
      <c r="BN52" s="131">
        <f t="shared" si="27"/>
        <v>0</v>
      </c>
      <c r="BO52" s="483"/>
      <c r="BP52" s="396">
        <f t="shared" si="28"/>
        <v>0</v>
      </c>
      <c r="BQ52" s="396">
        <f t="shared" si="29"/>
        <v>0</v>
      </c>
      <c r="BR52" s="483"/>
      <c r="BS52" s="131">
        <f t="shared" si="30"/>
        <v>0</v>
      </c>
      <c r="BT52" s="131">
        <f t="shared" si="31"/>
        <v>0</v>
      </c>
      <c r="BU52" s="131">
        <f t="shared" si="32"/>
        <v>0</v>
      </c>
      <c r="BV52" s="131">
        <f t="shared" si="33"/>
        <v>0</v>
      </c>
      <c r="BW52" s="131">
        <f t="shared" si="34"/>
        <v>0</v>
      </c>
      <c r="BX52" s="131">
        <f t="shared" si="35"/>
        <v>0</v>
      </c>
      <c r="BY52" s="131">
        <f t="shared" si="36"/>
        <v>0</v>
      </c>
      <c r="BZ52" s="131">
        <f t="shared" si="37"/>
        <v>0</v>
      </c>
      <c r="CA52" s="131">
        <f t="shared" si="38"/>
        <v>0</v>
      </c>
      <c r="CB52" s="131">
        <f t="shared" si="39"/>
        <v>0</v>
      </c>
      <c r="CC52" s="131">
        <f t="shared" si="40"/>
        <v>0</v>
      </c>
      <c r="CD52" s="131">
        <f t="shared" si="41"/>
        <v>0</v>
      </c>
      <c r="CE52" s="131">
        <f t="shared" si="42"/>
        <v>0</v>
      </c>
      <c r="CF52" s="131">
        <f t="shared" si="43"/>
        <v>0</v>
      </c>
      <c r="CG52" s="131">
        <f t="shared" si="44"/>
        <v>0</v>
      </c>
      <c r="CH52" s="131">
        <f t="shared" si="45"/>
        <v>0</v>
      </c>
      <c r="CI52" s="131">
        <f t="shared" si="46"/>
        <v>0</v>
      </c>
      <c r="CJ52" s="131">
        <f t="shared" si="47"/>
        <v>0</v>
      </c>
      <c r="CK52" s="131">
        <f t="shared" si="48"/>
        <v>0</v>
      </c>
      <c r="CL52" s="131">
        <f t="shared" si="49"/>
        <v>0</v>
      </c>
      <c r="CM52" s="131">
        <f t="shared" si="50"/>
        <v>0</v>
      </c>
    </row>
    <row r="53" spans="1:91" s="81" customFormat="1" ht="90" customHeight="1" x14ac:dyDescent="0.2">
      <c r="A53" s="4"/>
      <c r="B53" s="164"/>
      <c r="C53" s="4"/>
      <c r="D53" s="64" t="s">
        <v>225</v>
      </c>
      <c r="E53" s="129" t="s">
        <v>432</v>
      </c>
      <c r="F53" s="63" t="s">
        <v>110</v>
      </c>
      <c r="G53" s="178" t="s">
        <v>62</v>
      </c>
      <c r="H53" s="178" t="s">
        <v>157</v>
      </c>
      <c r="I53" s="63">
        <v>1</v>
      </c>
      <c r="J53" s="63">
        <v>0</v>
      </c>
      <c r="K53" s="63" t="s">
        <v>562</v>
      </c>
      <c r="L53" s="333">
        <v>194.88630000000003</v>
      </c>
      <c r="M53" s="85"/>
      <c r="N53" s="84"/>
      <c r="O53" s="85"/>
      <c r="P53" s="85"/>
      <c r="Q53" s="85"/>
      <c r="R53" s="85"/>
      <c r="S53" s="85"/>
      <c r="T53" s="85"/>
      <c r="U53" s="85"/>
      <c r="V53" s="85"/>
      <c r="W53" s="85"/>
      <c r="X53" s="85"/>
      <c r="Y53" s="85"/>
      <c r="Z53" s="85"/>
      <c r="AA53" s="96">
        <f t="shared" si="115"/>
        <v>0</v>
      </c>
      <c r="AB53" s="82" t="str">
        <f t="shared" ref="AB53" si="139">IF(SUM(M53:Z53)&gt;0,"Yes","No")</f>
        <v>No</v>
      </c>
      <c r="AC53" s="188" t="str">
        <f t="shared" si="117"/>
        <v>No</v>
      </c>
      <c r="AE53" s="229">
        <v>1</v>
      </c>
      <c r="AF53" s="230">
        <f t="shared" ref="AF53" si="140">AE53*SUM(M53:Z53)</f>
        <v>0</v>
      </c>
      <c r="AG53" s="69"/>
      <c r="AH53" s="256">
        <v>6.5</v>
      </c>
      <c r="AI53" s="265">
        <f t="shared" si="134"/>
        <v>0</v>
      </c>
      <c r="AJ53" s="152">
        <f t="shared" si="119"/>
        <v>0</v>
      </c>
      <c r="AK53" s="152">
        <f t="shared" si="120"/>
        <v>0</v>
      </c>
      <c r="AL53" s="152">
        <f t="shared" si="121"/>
        <v>0</v>
      </c>
      <c r="AM53" s="152">
        <f t="shared" si="122"/>
        <v>0</v>
      </c>
      <c r="AN53" s="152">
        <f t="shared" si="123"/>
        <v>0</v>
      </c>
      <c r="AO53" s="152">
        <f t="shared" si="124"/>
        <v>0</v>
      </c>
      <c r="AP53" s="152">
        <f t="shared" si="125"/>
        <v>0</v>
      </c>
      <c r="AQ53" s="152">
        <f t="shared" si="126"/>
        <v>0</v>
      </c>
      <c r="AR53" s="152">
        <f t="shared" si="127"/>
        <v>0</v>
      </c>
      <c r="AS53" s="152">
        <f t="shared" si="128"/>
        <v>0</v>
      </c>
      <c r="AT53" s="152">
        <f t="shared" si="129"/>
        <v>0</v>
      </c>
      <c r="AU53" s="152">
        <f t="shared" si="130"/>
        <v>0</v>
      </c>
      <c r="AV53" s="152">
        <f t="shared" si="131"/>
        <v>0</v>
      </c>
      <c r="AW53" s="152">
        <f t="shared" si="132"/>
        <v>0</v>
      </c>
      <c r="AX53" s="470">
        <v>1</v>
      </c>
      <c r="AY53" s="476">
        <v>11</v>
      </c>
      <c r="AZ53" s="239">
        <f t="shared" si="54"/>
        <v>0</v>
      </c>
      <c r="BA53" s="476"/>
      <c r="BB53" s="239">
        <f t="shared" si="55"/>
        <v>0</v>
      </c>
      <c r="BC53" s="476"/>
      <c r="BD53" s="131">
        <f t="shared" si="56"/>
        <v>0</v>
      </c>
      <c r="BE53" s="483"/>
      <c r="BF53" s="131">
        <f t="shared" si="19"/>
        <v>0</v>
      </c>
      <c r="BG53" s="131">
        <f t="shared" si="20"/>
        <v>0</v>
      </c>
      <c r="BH53" s="131">
        <f t="shared" si="21"/>
        <v>0</v>
      </c>
      <c r="BI53" s="131">
        <f t="shared" si="22"/>
        <v>0</v>
      </c>
      <c r="BJ53" s="131">
        <f t="shared" si="23"/>
        <v>0</v>
      </c>
      <c r="BK53" s="131">
        <f t="shared" si="24"/>
        <v>0</v>
      </c>
      <c r="BL53" s="131">
        <f t="shared" si="25"/>
        <v>0</v>
      </c>
      <c r="BM53" s="131">
        <f t="shared" si="26"/>
        <v>0</v>
      </c>
      <c r="BN53" s="131">
        <f t="shared" si="27"/>
        <v>0</v>
      </c>
      <c r="BO53" s="483"/>
      <c r="BP53" s="396">
        <f t="shared" si="28"/>
        <v>0</v>
      </c>
      <c r="BQ53" s="396">
        <f t="shared" si="29"/>
        <v>0</v>
      </c>
      <c r="BR53" s="483"/>
      <c r="BS53" s="131">
        <f t="shared" si="30"/>
        <v>0</v>
      </c>
      <c r="BT53" s="131">
        <f t="shared" si="31"/>
        <v>0</v>
      </c>
      <c r="BU53" s="131">
        <f t="shared" si="32"/>
        <v>0</v>
      </c>
      <c r="BV53" s="131">
        <f t="shared" si="33"/>
        <v>0</v>
      </c>
      <c r="BW53" s="131">
        <f t="shared" si="34"/>
        <v>0</v>
      </c>
      <c r="BX53" s="131">
        <f t="shared" si="35"/>
        <v>0</v>
      </c>
      <c r="BY53" s="131">
        <f t="shared" si="36"/>
        <v>0</v>
      </c>
      <c r="BZ53" s="131">
        <f t="shared" si="37"/>
        <v>0</v>
      </c>
      <c r="CA53" s="131">
        <f t="shared" si="38"/>
        <v>0</v>
      </c>
      <c r="CB53" s="131">
        <f t="shared" si="39"/>
        <v>0</v>
      </c>
      <c r="CC53" s="131">
        <f t="shared" si="40"/>
        <v>0</v>
      </c>
      <c r="CD53" s="131">
        <f t="shared" si="41"/>
        <v>0</v>
      </c>
      <c r="CE53" s="131">
        <f t="shared" si="42"/>
        <v>0</v>
      </c>
      <c r="CF53" s="131">
        <f t="shared" si="43"/>
        <v>0</v>
      </c>
      <c r="CG53" s="131">
        <f t="shared" si="44"/>
        <v>0</v>
      </c>
      <c r="CH53" s="131">
        <f t="shared" si="45"/>
        <v>0</v>
      </c>
      <c r="CI53" s="131">
        <f t="shared" si="46"/>
        <v>0</v>
      </c>
      <c r="CJ53" s="131">
        <f t="shared" si="47"/>
        <v>0</v>
      </c>
      <c r="CK53" s="131">
        <f t="shared" si="48"/>
        <v>0</v>
      </c>
      <c r="CL53" s="131">
        <f t="shared" si="49"/>
        <v>0</v>
      </c>
      <c r="CM53" s="131">
        <f t="shared" si="50"/>
        <v>0</v>
      </c>
    </row>
    <row r="54" spans="1:91" s="81" customFormat="1" ht="90" customHeight="1" x14ac:dyDescent="0.2">
      <c r="A54" s="4"/>
      <c r="B54" s="164"/>
      <c r="C54" s="4"/>
      <c r="D54" s="64" t="s">
        <v>462</v>
      </c>
      <c r="E54" s="437" t="s">
        <v>1143</v>
      </c>
      <c r="F54" s="63" t="s">
        <v>110</v>
      </c>
      <c r="G54" s="178" t="s">
        <v>62</v>
      </c>
      <c r="H54" s="178" t="s">
        <v>157</v>
      </c>
      <c r="I54" s="63">
        <v>1</v>
      </c>
      <c r="J54" s="63">
        <v>0</v>
      </c>
      <c r="K54" s="63" t="s">
        <v>562</v>
      </c>
      <c r="L54" s="333">
        <v>169.4659</v>
      </c>
      <c r="M54" s="85"/>
      <c r="N54" s="84"/>
      <c r="O54" s="85"/>
      <c r="P54" s="85"/>
      <c r="Q54" s="85"/>
      <c r="R54" s="85"/>
      <c r="S54" s="85"/>
      <c r="T54" s="85"/>
      <c r="U54" s="85"/>
      <c r="V54" s="85"/>
      <c r="W54" s="85"/>
      <c r="X54" s="85"/>
      <c r="Y54" s="85"/>
      <c r="Z54" s="85"/>
      <c r="AA54" s="96">
        <f t="shared" si="115"/>
        <v>0</v>
      </c>
      <c r="AB54" s="82" t="str">
        <f t="shared" si="3"/>
        <v>No</v>
      </c>
      <c r="AC54" s="188" t="str">
        <f t="shared" si="117"/>
        <v>No</v>
      </c>
      <c r="AE54" s="229">
        <v>1</v>
      </c>
      <c r="AF54" s="230">
        <f t="shared" si="133"/>
        <v>0</v>
      </c>
      <c r="AG54" s="69"/>
      <c r="AH54" s="256">
        <v>6.5</v>
      </c>
      <c r="AI54" s="265">
        <f t="shared" si="134"/>
        <v>0</v>
      </c>
      <c r="AJ54" s="152">
        <f t="shared" si="119"/>
        <v>0</v>
      </c>
      <c r="AK54" s="152">
        <f t="shared" si="120"/>
        <v>0</v>
      </c>
      <c r="AL54" s="152">
        <f t="shared" si="121"/>
        <v>0</v>
      </c>
      <c r="AM54" s="152">
        <f t="shared" si="122"/>
        <v>0</v>
      </c>
      <c r="AN54" s="152">
        <f t="shared" si="123"/>
        <v>0</v>
      </c>
      <c r="AO54" s="152">
        <f t="shared" si="124"/>
        <v>0</v>
      </c>
      <c r="AP54" s="152">
        <f t="shared" si="125"/>
        <v>0</v>
      </c>
      <c r="AQ54" s="152">
        <f t="shared" si="126"/>
        <v>0</v>
      </c>
      <c r="AR54" s="152">
        <f t="shared" si="127"/>
        <v>0</v>
      </c>
      <c r="AS54" s="152">
        <f t="shared" si="128"/>
        <v>0</v>
      </c>
      <c r="AT54" s="152">
        <f t="shared" si="129"/>
        <v>0</v>
      </c>
      <c r="AU54" s="152">
        <f t="shared" si="130"/>
        <v>0</v>
      </c>
      <c r="AV54" s="152">
        <f t="shared" si="131"/>
        <v>0</v>
      </c>
      <c r="AW54" s="152">
        <f t="shared" si="132"/>
        <v>0</v>
      </c>
      <c r="AX54" s="470">
        <v>1</v>
      </c>
      <c r="AY54" s="476">
        <v>11</v>
      </c>
      <c r="AZ54" s="239">
        <f t="shared" si="54"/>
        <v>0</v>
      </c>
      <c r="BA54" s="476"/>
      <c r="BB54" s="239">
        <f t="shared" si="55"/>
        <v>0</v>
      </c>
      <c r="BC54" s="476"/>
      <c r="BD54" s="131">
        <f t="shared" si="56"/>
        <v>0</v>
      </c>
      <c r="BE54" s="483"/>
      <c r="BF54" s="131">
        <f t="shared" si="19"/>
        <v>0</v>
      </c>
      <c r="BG54" s="131">
        <f t="shared" si="20"/>
        <v>0</v>
      </c>
      <c r="BH54" s="131">
        <f t="shared" si="21"/>
        <v>0</v>
      </c>
      <c r="BI54" s="131">
        <f t="shared" si="22"/>
        <v>0</v>
      </c>
      <c r="BJ54" s="131">
        <f t="shared" si="23"/>
        <v>0</v>
      </c>
      <c r="BK54" s="131">
        <f t="shared" si="24"/>
        <v>0</v>
      </c>
      <c r="BL54" s="131">
        <f t="shared" si="25"/>
        <v>0</v>
      </c>
      <c r="BM54" s="131">
        <f t="shared" si="26"/>
        <v>0</v>
      </c>
      <c r="BN54" s="131">
        <f t="shared" si="27"/>
        <v>0</v>
      </c>
      <c r="BO54" s="483"/>
      <c r="BP54" s="396">
        <f t="shared" si="28"/>
        <v>0</v>
      </c>
      <c r="BQ54" s="396">
        <f t="shared" si="29"/>
        <v>0</v>
      </c>
      <c r="BR54" s="483"/>
      <c r="BS54" s="131">
        <f t="shared" si="30"/>
        <v>0</v>
      </c>
      <c r="BT54" s="131">
        <f t="shared" si="31"/>
        <v>0</v>
      </c>
      <c r="BU54" s="131">
        <f t="shared" si="32"/>
        <v>0</v>
      </c>
      <c r="BV54" s="131">
        <f t="shared" si="33"/>
        <v>0</v>
      </c>
      <c r="BW54" s="131">
        <f t="shared" si="34"/>
        <v>0</v>
      </c>
      <c r="BX54" s="131">
        <f t="shared" si="35"/>
        <v>0</v>
      </c>
      <c r="BY54" s="131">
        <f t="shared" si="36"/>
        <v>0</v>
      </c>
      <c r="BZ54" s="131">
        <f t="shared" si="37"/>
        <v>0</v>
      </c>
      <c r="CA54" s="131">
        <f t="shared" si="38"/>
        <v>0</v>
      </c>
      <c r="CB54" s="131">
        <f t="shared" si="39"/>
        <v>0</v>
      </c>
      <c r="CC54" s="131">
        <f t="shared" si="40"/>
        <v>0</v>
      </c>
      <c r="CD54" s="131">
        <f t="shared" si="41"/>
        <v>0</v>
      </c>
      <c r="CE54" s="131">
        <f t="shared" si="42"/>
        <v>0</v>
      </c>
      <c r="CF54" s="131">
        <f t="shared" si="43"/>
        <v>0</v>
      </c>
      <c r="CG54" s="131">
        <f t="shared" si="44"/>
        <v>0</v>
      </c>
      <c r="CH54" s="131">
        <f t="shared" si="45"/>
        <v>0</v>
      </c>
      <c r="CI54" s="131">
        <f t="shared" si="46"/>
        <v>0</v>
      </c>
      <c r="CJ54" s="131">
        <f t="shared" si="47"/>
        <v>0</v>
      </c>
      <c r="CK54" s="131">
        <f t="shared" si="48"/>
        <v>0</v>
      </c>
      <c r="CL54" s="131">
        <f t="shared" si="49"/>
        <v>0</v>
      </c>
      <c r="CM54" s="131">
        <f t="shared" si="50"/>
        <v>0</v>
      </c>
    </row>
    <row r="55" spans="1:91" s="4" customFormat="1" ht="90" customHeight="1" x14ac:dyDescent="0.2">
      <c r="B55" s="179"/>
      <c r="D55" s="99" t="s">
        <v>226</v>
      </c>
      <c r="E55" s="177" t="s">
        <v>432</v>
      </c>
      <c r="F55" s="72" t="s">
        <v>110</v>
      </c>
      <c r="G55" s="73" t="s">
        <v>63</v>
      </c>
      <c r="H55" s="73" t="s">
        <v>157</v>
      </c>
      <c r="I55" s="72">
        <v>1</v>
      </c>
      <c r="J55" s="72">
        <v>0</v>
      </c>
      <c r="K55" s="72" t="s">
        <v>562</v>
      </c>
      <c r="L55" s="334">
        <v>275.1336</v>
      </c>
      <c r="M55" s="87"/>
      <c r="N55" s="87"/>
      <c r="O55" s="87"/>
      <c r="P55" s="87"/>
      <c r="Q55" s="87"/>
      <c r="R55" s="87"/>
      <c r="S55" s="87"/>
      <c r="T55" s="87"/>
      <c r="U55" s="87"/>
      <c r="V55" s="87"/>
      <c r="W55" s="87"/>
      <c r="X55" s="87"/>
      <c r="Y55" s="87"/>
      <c r="Z55" s="87"/>
      <c r="AA55" s="89">
        <f t="shared" si="115"/>
        <v>0</v>
      </c>
      <c r="AB55" s="89" t="str">
        <f t="shared" ref="AB55" si="141">IF(SUM(M55:Z55)&gt;0,"Yes","No")</f>
        <v>No</v>
      </c>
      <c r="AC55" s="166" t="str">
        <f t="shared" si="117"/>
        <v>No</v>
      </c>
      <c r="AE55" s="229">
        <v>1</v>
      </c>
      <c r="AF55" s="230">
        <f t="shared" ref="AF55" si="142">AE55*SUM(M55:Z55)</f>
        <v>0</v>
      </c>
      <c r="AG55" s="69"/>
      <c r="AH55" s="256">
        <v>8.35</v>
      </c>
      <c r="AI55" s="265">
        <f t="shared" si="134"/>
        <v>0</v>
      </c>
      <c r="AJ55" s="152">
        <f t="shared" si="119"/>
        <v>0</v>
      </c>
      <c r="AK55" s="152">
        <f t="shared" si="120"/>
        <v>0</v>
      </c>
      <c r="AL55" s="152">
        <f t="shared" si="121"/>
        <v>0</v>
      </c>
      <c r="AM55" s="152">
        <f t="shared" si="122"/>
        <v>0</v>
      </c>
      <c r="AN55" s="152">
        <f t="shared" si="123"/>
        <v>0</v>
      </c>
      <c r="AO55" s="152">
        <f t="shared" si="124"/>
        <v>0</v>
      </c>
      <c r="AP55" s="152">
        <f t="shared" si="125"/>
        <v>0</v>
      </c>
      <c r="AQ55" s="152">
        <f t="shared" si="126"/>
        <v>0</v>
      </c>
      <c r="AR55" s="152">
        <f t="shared" si="127"/>
        <v>0</v>
      </c>
      <c r="AS55" s="152">
        <f t="shared" si="128"/>
        <v>0</v>
      </c>
      <c r="AT55" s="152">
        <f t="shared" si="129"/>
        <v>0</v>
      </c>
      <c r="AU55" s="152">
        <f t="shared" si="130"/>
        <v>0</v>
      </c>
      <c r="AV55" s="152">
        <f t="shared" si="131"/>
        <v>0</v>
      </c>
      <c r="AW55" s="152">
        <f t="shared" si="132"/>
        <v>0</v>
      </c>
      <c r="AX55" s="470">
        <v>1</v>
      </c>
      <c r="AY55" s="476">
        <v>11</v>
      </c>
      <c r="AZ55" s="239">
        <f t="shared" si="54"/>
        <v>0</v>
      </c>
      <c r="BA55" s="476"/>
      <c r="BB55" s="239">
        <f t="shared" si="55"/>
        <v>0</v>
      </c>
      <c r="BC55" s="476"/>
      <c r="BD55" s="131">
        <f t="shared" si="56"/>
        <v>0</v>
      </c>
      <c r="BE55" s="483"/>
      <c r="BF55" s="131">
        <f t="shared" si="19"/>
        <v>0</v>
      </c>
      <c r="BG55" s="131">
        <f t="shared" si="20"/>
        <v>0</v>
      </c>
      <c r="BH55" s="131">
        <f t="shared" si="21"/>
        <v>0</v>
      </c>
      <c r="BI55" s="131">
        <f t="shared" si="22"/>
        <v>0</v>
      </c>
      <c r="BJ55" s="131">
        <f t="shared" si="23"/>
        <v>0</v>
      </c>
      <c r="BK55" s="131">
        <f t="shared" si="24"/>
        <v>0</v>
      </c>
      <c r="BL55" s="131">
        <f t="shared" si="25"/>
        <v>0</v>
      </c>
      <c r="BM55" s="131">
        <f t="shared" si="26"/>
        <v>0</v>
      </c>
      <c r="BN55" s="131">
        <f t="shared" si="27"/>
        <v>0</v>
      </c>
      <c r="BO55" s="483"/>
      <c r="BP55" s="396">
        <f t="shared" si="28"/>
        <v>0</v>
      </c>
      <c r="BQ55" s="396">
        <f t="shared" si="29"/>
        <v>0</v>
      </c>
      <c r="BR55" s="483"/>
      <c r="BS55" s="131">
        <f t="shared" si="30"/>
        <v>0</v>
      </c>
      <c r="BT55" s="131">
        <f t="shared" si="31"/>
        <v>0</v>
      </c>
      <c r="BU55" s="131">
        <f t="shared" si="32"/>
        <v>0</v>
      </c>
      <c r="BV55" s="131">
        <f t="shared" si="33"/>
        <v>0</v>
      </c>
      <c r="BW55" s="131">
        <f t="shared" si="34"/>
        <v>0</v>
      </c>
      <c r="BX55" s="131">
        <f t="shared" si="35"/>
        <v>0</v>
      </c>
      <c r="BY55" s="131">
        <f t="shared" si="36"/>
        <v>0</v>
      </c>
      <c r="BZ55" s="131">
        <f t="shared" si="37"/>
        <v>0</v>
      </c>
      <c r="CA55" s="131">
        <f t="shared" si="38"/>
        <v>0</v>
      </c>
      <c r="CB55" s="131">
        <f t="shared" si="39"/>
        <v>0</v>
      </c>
      <c r="CC55" s="131">
        <f t="shared" si="40"/>
        <v>0</v>
      </c>
      <c r="CD55" s="131">
        <f t="shared" si="41"/>
        <v>0</v>
      </c>
      <c r="CE55" s="131">
        <f t="shared" si="42"/>
        <v>0</v>
      </c>
      <c r="CF55" s="131">
        <f t="shared" si="43"/>
        <v>0</v>
      </c>
      <c r="CG55" s="131">
        <f t="shared" si="44"/>
        <v>0</v>
      </c>
      <c r="CH55" s="131">
        <f t="shared" si="45"/>
        <v>0</v>
      </c>
      <c r="CI55" s="131">
        <f t="shared" si="46"/>
        <v>0</v>
      </c>
      <c r="CJ55" s="131">
        <f t="shared" si="47"/>
        <v>0</v>
      </c>
      <c r="CK55" s="131">
        <f t="shared" si="48"/>
        <v>0</v>
      </c>
      <c r="CL55" s="131">
        <f t="shared" si="49"/>
        <v>0</v>
      </c>
      <c r="CM55" s="131">
        <f t="shared" si="50"/>
        <v>0</v>
      </c>
    </row>
    <row r="56" spans="1:91" s="4" customFormat="1" ht="90" customHeight="1" x14ac:dyDescent="0.2">
      <c r="B56" s="164"/>
      <c r="D56" s="99" t="s">
        <v>466</v>
      </c>
      <c r="E56" s="436" t="s">
        <v>1143</v>
      </c>
      <c r="F56" s="72" t="s">
        <v>110</v>
      </c>
      <c r="G56" s="73" t="s">
        <v>63</v>
      </c>
      <c r="H56" s="73" t="s">
        <v>157</v>
      </c>
      <c r="I56" s="72">
        <v>1</v>
      </c>
      <c r="J56" s="72">
        <v>0</v>
      </c>
      <c r="K56" s="72" t="s">
        <v>562</v>
      </c>
      <c r="L56" s="334">
        <v>239.2484</v>
      </c>
      <c r="M56" s="87"/>
      <c r="N56" s="87"/>
      <c r="O56" s="87"/>
      <c r="P56" s="87"/>
      <c r="Q56" s="87"/>
      <c r="R56" s="87"/>
      <c r="S56" s="87"/>
      <c r="T56" s="87"/>
      <c r="U56" s="87"/>
      <c r="V56" s="87"/>
      <c r="W56" s="87"/>
      <c r="X56" s="87"/>
      <c r="Y56" s="87"/>
      <c r="Z56" s="87"/>
      <c r="AA56" s="89">
        <f t="shared" si="115"/>
        <v>0</v>
      </c>
      <c r="AB56" s="89" t="str">
        <f t="shared" si="3"/>
        <v>No</v>
      </c>
      <c r="AC56" s="166" t="str">
        <f t="shared" si="117"/>
        <v>No</v>
      </c>
      <c r="AE56" s="229">
        <v>1</v>
      </c>
      <c r="AF56" s="230">
        <f t="shared" si="133"/>
        <v>0</v>
      </c>
      <c r="AG56" s="69"/>
      <c r="AH56" s="256">
        <v>8.35</v>
      </c>
      <c r="AI56" s="265">
        <f t="shared" si="134"/>
        <v>0</v>
      </c>
      <c r="AJ56" s="152">
        <f t="shared" si="119"/>
        <v>0</v>
      </c>
      <c r="AK56" s="152">
        <f t="shared" si="120"/>
        <v>0</v>
      </c>
      <c r="AL56" s="152">
        <f t="shared" si="121"/>
        <v>0</v>
      </c>
      <c r="AM56" s="152">
        <f t="shared" si="122"/>
        <v>0</v>
      </c>
      <c r="AN56" s="152">
        <f t="shared" si="123"/>
        <v>0</v>
      </c>
      <c r="AO56" s="152">
        <f t="shared" si="124"/>
        <v>0</v>
      </c>
      <c r="AP56" s="152">
        <f t="shared" si="125"/>
        <v>0</v>
      </c>
      <c r="AQ56" s="152">
        <f t="shared" si="126"/>
        <v>0</v>
      </c>
      <c r="AR56" s="152">
        <f t="shared" si="127"/>
        <v>0</v>
      </c>
      <c r="AS56" s="152">
        <f t="shared" si="128"/>
        <v>0</v>
      </c>
      <c r="AT56" s="152">
        <f t="shared" si="129"/>
        <v>0</v>
      </c>
      <c r="AU56" s="152">
        <f t="shared" si="130"/>
        <v>0</v>
      </c>
      <c r="AV56" s="152">
        <f t="shared" si="131"/>
        <v>0</v>
      </c>
      <c r="AW56" s="152">
        <f t="shared" si="132"/>
        <v>0</v>
      </c>
      <c r="AX56" s="470">
        <v>1</v>
      </c>
      <c r="AY56" s="476">
        <v>11</v>
      </c>
      <c r="AZ56" s="239">
        <f t="shared" si="54"/>
        <v>0</v>
      </c>
      <c r="BA56" s="476"/>
      <c r="BB56" s="239">
        <f t="shared" si="55"/>
        <v>0</v>
      </c>
      <c r="BC56" s="476"/>
      <c r="BD56" s="131">
        <f t="shared" si="56"/>
        <v>0</v>
      </c>
      <c r="BE56" s="483"/>
      <c r="BF56" s="131">
        <f t="shared" si="19"/>
        <v>0</v>
      </c>
      <c r="BG56" s="131">
        <f t="shared" si="20"/>
        <v>0</v>
      </c>
      <c r="BH56" s="131">
        <f t="shared" si="21"/>
        <v>0</v>
      </c>
      <c r="BI56" s="131">
        <f t="shared" si="22"/>
        <v>0</v>
      </c>
      <c r="BJ56" s="131">
        <f t="shared" si="23"/>
        <v>0</v>
      </c>
      <c r="BK56" s="131">
        <f t="shared" si="24"/>
        <v>0</v>
      </c>
      <c r="BL56" s="131">
        <f t="shared" si="25"/>
        <v>0</v>
      </c>
      <c r="BM56" s="131">
        <f t="shared" si="26"/>
        <v>0</v>
      </c>
      <c r="BN56" s="131">
        <f t="shared" si="27"/>
        <v>0</v>
      </c>
      <c r="BO56" s="483"/>
      <c r="BP56" s="396">
        <f t="shared" si="28"/>
        <v>0</v>
      </c>
      <c r="BQ56" s="396">
        <f t="shared" si="29"/>
        <v>0</v>
      </c>
      <c r="BR56" s="483"/>
      <c r="BS56" s="131">
        <f t="shared" si="30"/>
        <v>0</v>
      </c>
      <c r="BT56" s="131">
        <f t="shared" si="31"/>
        <v>0</v>
      </c>
      <c r="BU56" s="131">
        <f t="shared" si="32"/>
        <v>0</v>
      </c>
      <c r="BV56" s="131">
        <f t="shared" si="33"/>
        <v>0</v>
      </c>
      <c r="BW56" s="131">
        <f t="shared" si="34"/>
        <v>0</v>
      </c>
      <c r="BX56" s="131">
        <f t="shared" si="35"/>
        <v>0</v>
      </c>
      <c r="BY56" s="131">
        <f t="shared" si="36"/>
        <v>0</v>
      </c>
      <c r="BZ56" s="131">
        <f t="shared" si="37"/>
        <v>0</v>
      </c>
      <c r="CA56" s="131">
        <f t="shared" si="38"/>
        <v>0</v>
      </c>
      <c r="CB56" s="131">
        <f t="shared" si="39"/>
        <v>0</v>
      </c>
      <c r="CC56" s="131">
        <f t="shared" si="40"/>
        <v>0</v>
      </c>
      <c r="CD56" s="131">
        <f t="shared" si="41"/>
        <v>0</v>
      </c>
      <c r="CE56" s="131">
        <f t="shared" si="42"/>
        <v>0</v>
      </c>
      <c r="CF56" s="131">
        <f t="shared" si="43"/>
        <v>0</v>
      </c>
      <c r="CG56" s="131">
        <f t="shared" si="44"/>
        <v>0</v>
      </c>
      <c r="CH56" s="131">
        <f t="shared" si="45"/>
        <v>0</v>
      </c>
      <c r="CI56" s="131">
        <f t="shared" si="46"/>
        <v>0</v>
      </c>
      <c r="CJ56" s="131">
        <f t="shared" si="47"/>
        <v>0</v>
      </c>
      <c r="CK56" s="131">
        <f t="shared" si="48"/>
        <v>0</v>
      </c>
      <c r="CL56" s="131">
        <f t="shared" si="49"/>
        <v>0</v>
      </c>
      <c r="CM56" s="131">
        <f t="shared" si="50"/>
        <v>0</v>
      </c>
    </row>
    <row r="57" spans="1:91" s="81" customFormat="1" ht="90" customHeight="1" x14ac:dyDescent="0.2">
      <c r="A57" s="4"/>
      <c r="B57" s="164"/>
      <c r="C57" s="4"/>
      <c r="D57" s="64" t="s">
        <v>227</v>
      </c>
      <c r="E57" s="129" t="s">
        <v>432</v>
      </c>
      <c r="F57" s="63" t="s">
        <v>110</v>
      </c>
      <c r="G57" s="178" t="s">
        <v>64</v>
      </c>
      <c r="H57" s="178" t="s">
        <v>157</v>
      </c>
      <c r="I57" s="63">
        <v>1</v>
      </c>
      <c r="J57" s="63">
        <v>0</v>
      </c>
      <c r="K57" s="63" t="s">
        <v>562</v>
      </c>
      <c r="L57" s="333">
        <v>294.62223000000006</v>
      </c>
      <c r="M57" s="85"/>
      <c r="N57" s="84"/>
      <c r="O57" s="85"/>
      <c r="P57" s="85"/>
      <c r="Q57" s="85"/>
      <c r="R57" s="85"/>
      <c r="S57" s="85"/>
      <c r="T57" s="85"/>
      <c r="U57" s="85"/>
      <c r="V57" s="85"/>
      <c r="W57" s="85"/>
      <c r="X57" s="85"/>
      <c r="Y57" s="85"/>
      <c r="Z57" s="85"/>
      <c r="AA57" s="96">
        <f t="shared" si="115"/>
        <v>0</v>
      </c>
      <c r="AB57" s="82" t="str">
        <f t="shared" ref="AB57" si="143">IF(SUM(M57:Z57)&gt;0,"Yes","No")</f>
        <v>No</v>
      </c>
      <c r="AC57" s="188" t="str">
        <f t="shared" si="117"/>
        <v>No</v>
      </c>
      <c r="AE57" s="229">
        <v>1</v>
      </c>
      <c r="AF57" s="230">
        <f t="shared" ref="AF57" si="144">AE57*SUM(M57:Z57)</f>
        <v>0</v>
      </c>
      <c r="AG57" s="69"/>
      <c r="AH57" s="256">
        <v>11.1</v>
      </c>
      <c r="AI57" s="265">
        <f t="shared" si="134"/>
        <v>0</v>
      </c>
      <c r="AJ57" s="152">
        <f t="shared" si="119"/>
        <v>0</v>
      </c>
      <c r="AK57" s="152">
        <f t="shared" si="120"/>
        <v>0</v>
      </c>
      <c r="AL57" s="152">
        <f t="shared" si="121"/>
        <v>0</v>
      </c>
      <c r="AM57" s="152">
        <f t="shared" si="122"/>
        <v>0</v>
      </c>
      <c r="AN57" s="152">
        <f t="shared" si="123"/>
        <v>0</v>
      </c>
      <c r="AO57" s="152">
        <f t="shared" si="124"/>
        <v>0</v>
      </c>
      <c r="AP57" s="152">
        <f t="shared" si="125"/>
        <v>0</v>
      </c>
      <c r="AQ57" s="152">
        <f t="shared" si="126"/>
        <v>0</v>
      </c>
      <c r="AR57" s="152">
        <f t="shared" si="127"/>
        <v>0</v>
      </c>
      <c r="AS57" s="152">
        <f t="shared" si="128"/>
        <v>0</v>
      </c>
      <c r="AT57" s="152">
        <f t="shared" si="129"/>
        <v>0</v>
      </c>
      <c r="AU57" s="152">
        <f t="shared" si="130"/>
        <v>0</v>
      </c>
      <c r="AV57" s="152">
        <f t="shared" si="131"/>
        <v>0</v>
      </c>
      <c r="AW57" s="152">
        <f t="shared" si="132"/>
        <v>0</v>
      </c>
      <c r="AX57" s="470">
        <v>1</v>
      </c>
      <c r="AY57" s="476">
        <v>11</v>
      </c>
      <c r="AZ57" s="239">
        <f t="shared" si="54"/>
        <v>0</v>
      </c>
      <c r="BA57" s="476"/>
      <c r="BB57" s="239">
        <f t="shared" si="55"/>
        <v>0</v>
      </c>
      <c r="BC57" s="476"/>
      <c r="BD57" s="131">
        <f t="shared" si="56"/>
        <v>0</v>
      </c>
      <c r="BE57" s="483"/>
      <c r="BF57" s="131">
        <f t="shared" si="19"/>
        <v>0</v>
      </c>
      <c r="BG57" s="131">
        <f t="shared" si="20"/>
        <v>0</v>
      </c>
      <c r="BH57" s="131">
        <f t="shared" si="21"/>
        <v>0</v>
      </c>
      <c r="BI57" s="131">
        <f t="shared" si="22"/>
        <v>0</v>
      </c>
      <c r="BJ57" s="131">
        <f t="shared" si="23"/>
        <v>0</v>
      </c>
      <c r="BK57" s="131">
        <f t="shared" si="24"/>
        <v>0</v>
      </c>
      <c r="BL57" s="131">
        <f t="shared" si="25"/>
        <v>0</v>
      </c>
      <c r="BM57" s="131">
        <f t="shared" si="26"/>
        <v>0</v>
      </c>
      <c r="BN57" s="131">
        <f t="shared" si="27"/>
        <v>0</v>
      </c>
      <c r="BO57" s="483"/>
      <c r="BP57" s="396">
        <f t="shared" si="28"/>
        <v>0</v>
      </c>
      <c r="BQ57" s="396">
        <f t="shared" si="29"/>
        <v>0</v>
      </c>
      <c r="BR57" s="483"/>
      <c r="BS57" s="131">
        <f t="shared" si="30"/>
        <v>0</v>
      </c>
      <c r="BT57" s="131">
        <f t="shared" si="31"/>
        <v>0</v>
      </c>
      <c r="BU57" s="131">
        <f t="shared" si="32"/>
        <v>0</v>
      </c>
      <c r="BV57" s="131">
        <f t="shared" si="33"/>
        <v>0</v>
      </c>
      <c r="BW57" s="131">
        <f t="shared" si="34"/>
        <v>0</v>
      </c>
      <c r="BX57" s="131">
        <f t="shared" si="35"/>
        <v>0</v>
      </c>
      <c r="BY57" s="131">
        <f t="shared" si="36"/>
        <v>0</v>
      </c>
      <c r="BZ57" s="131">
        <f t="shared" si="37"/>
        <v>0</v>
      </c>
      <c r="CA57" s="131">
        <f t="shared" si="38"/>
        <v>0</v>
      </c>
      <c r="CB57" s="131">
        <f t="shared" si="39"/>
        <v>0</v>
      </c>
      <c r="CC57" s="131">
        <f t="shared" si="40"/>
        <v>0</v>
      </c>
      <c r="CD57" s="131">
        <f t="shared" si="41"/>
        <v>0</v>
      </c>
      <c r="CE57" s="131">
        <f t="shared" si="42"/>
        <v>0</v>
      </c>
      <c r="CF57" s="131">
        <f t="shared" si="43"/>
        <v>0</v>
      </c>
      <c r="CG57" s="131">
        <f t="shared" si="44"/>
        <v>0</v>
      </c>
      <c r="CH57" s="131">
        <f t="shared" si="45"/>
        <v>0</v>
      </c>
      <c r="CI57" s="131">
        <f t="shared" si="46"/>
        <v>0</v>
      </c>
      <c r="CJ57" s="131">
        <f t="shared" si="47"/>
        <v>0</v>
      </c>
      <c r="CK57" s="131">
        <f t="shared" si="48"/>
        <v>0</v>
      </c>
      <c r="CL57" s="131">
        <f t="shared" si="49"/>
        <v>0</v>
      </c>
      <c r="CM57" s="131">
        <f t="shared" si="50"/>
        <v>0</v>
      </c>
    </row>
    <row r="58" spans="1:91" s="81" customFormat="1" ht="90" customHeight="1" x14ac:dyDescent="0.2">
      <c r="A58" s="4"/>
      <c r="B58" s="164"/>
      <c r="C58" s="4"/>
      <c r="D58" s="64" t="s">
        <v>470</v>
      </c>
      <c r="E58" s="437" t="s">
        <v>1143</v>
      </c>
      <c r="F58" s="63" t="s">
        <v>110</v>
      </c>
      <c r="G58" s="178" t="s">
        <v>64</v>
      </c>
      <c r="H58" s="178" t="s">
        <v>157</v>
      </c>
      <c r="I58" s="63">
        <v>1</v>
      </c>
      <c r="J58" s="63">
        <v>0</v>
      </c>
      <c r="K58" s="63" t="s">
        <v>562</v>
      </c>
      <c r="L58" s="333">
        <v>256.19189999999998</v>
      </c>
      <c r="M58" s="85"/>
      <c r="N58" s="84"/>
      <c r="O58" s="85"/>
      <c r="P58" s="85"/>
      <c r="Q58" s="85"/>
      <c r="R58" s="85"/>
      <c r="S58" s="85"/>
      <c r="T58" s="85"/>
      <c r="U58" s="85"/>
      <c r="V58" s="85"/>
      <c r="W58" s="85"/>
      <c r="X58" s="85"/>
      <c r="Y58" s="85"/>
      <c r="Z58" s="85"/>
      <c r="AA58" s="96">
        <f t="shared" si="115"/>
        <v>0</v>
      </c>
      <c r="AB58" s="82" t="str">
        <f t="shared" si="3"/>
        <v>No</v>
      </c>
      <c r="AC58" s="188" t="str">
        <f t="shared" si="117"/>
        <v>No</v>
      </c>
      <c r="AE58" s="229">
        <v>1</v>
      </c>
      <c r="AF58" s="230">
        <f t="shared" si="133"/>
        <v>0</v>
      </c>
      <c r="AG58" s="69"/>
      <c r="AH58" s="256">
        <v>11.1</v>
      </c>
      <c r="AI58" s="265">
        <f t="shared" si="134"/>
        <v>0</v>
      </c>
      <c r="AJ58" s="152">
        <f t="shared" si="119"/>
        <v>0</v>
      </c>
      <c r="AK58" s="152">
        <f t="shared" si="120"/>
        <v>0</v>
      </c>
      <c r="AL58" s="152">
        <f t="shared" si="121"/>
        <v>0</v>
      </c>
      <c r="AM58" s="152">
        <f t="shared" si="122"/>
        <v>0</v>
      </c>
      <c r="AN58" s="152">
        <f t="shared" si="123"/>
        <v>0</v>
      </c>
      <c r="AO58" s="152">
        <f t="shared" si="124"/>
        <v>0</v>
      </c>
      <c r="AP58" s="152">
        <f t="shared" si="125"/>
        <v>0</v>
      </c>
      <c r="AQ58" s="152">
        <f t="shared" si="126"/>
        <v>0</v>
      </c>
      <c r="AR58" s="152">
        <f t="shared" si="127"/>
        <v>0</v>
      </c>
      <c r="AS58" s="152">
        <f t="shared" si="128"/>
        <v>0</v>
      </c>
      <c r="AT58" s="152">
        <f t="shared" si="129"/>
        <v>0</v>
      </c>
      <c r="AU58" s="152">
        <f t="shared" si="130"/>
        <v>0</v>
      </c>
      <c r="AV58" s="152">
        <f t="shared" si="131"/>
        <v>0</v>
      </c>
      <c r="AW58" s="152">
        <f t="shared" si="132"/>
        <v>0</v>
      </c>
      <c r="AX58" s="470">
        <v>1</v>
      </c>
      <c r="AY58" s="476">
        <v>11</v>
      </c>
      <c r="AZ58" s="239">
        <f t="shared" si="54"/>
        <v>0</v>
      </c>
      <c r="BA58" s="476"/>
      <c r="BB58" s="239">
        <f t="shared" si="55"/>
        <v>0</v>
      </c>
      <c r="BC58" s="476"/>
      <c r="BD58" s="131">
        <f t="shared" si="56"/>
        <v>0</v>
      </c>
      <c r="BE58" s="483"/>
      <c r="BF58" s="131">
        <f t="shared" si="19"/>
        <v>0</v>
      </c>
      <c r="BG58" s="131">
        <f t="shared" si="20"/>
        <v>0</v>
      </c>
      <c r="BH58" s="131">
        <f t="shared" si="21"/>
        <v>0</v>
      </c>
      <c r="BI58" s="131">
        <f t="shared" si="22"/>
        <v>0</v>
      </c>
      <c r="BJ58" s="131">
        <f t="shared" si="23"/>
        <v>0</v>
      </c>
      <c r="BK58" s="131">
        <f t="shared" si="24"/>
        <v>0</v>
      </c>
      <c r="BL58" s="131">
        <f t="shared" si="25"/>
        <v>0</v>
      </c>
      <c r="BM58" s="131">
        <f t="shared" si="26"/>
        <v>0</v>
      </c>
      <c r="BN58" s="131">
        <f t="shared" si="27"/>
        <v>0</v>
      </c>
      <c r="BO58" s="483"/>
      <c r="BP58" s="396">
        <f t="shared" si="28"/>
        <v>0</v>
      </c>
      <c r="BQ58" s="396">
        <f t="shared" si="29"/>
        <v>0</v>
      </c>
      <c r="BR58" s="483"/>
      <c r="BS58" s="131">
        <f t="shared" si="30"/>
        <v>0</v>
      </c>
      <c r="BT58" s="131">
        <f t="shared" si="31"/>
        <v>0</v>
      </c>
      <c r="BU58" s="131">
        <f t="shared" si="32"/>
        <v>0</v>
      </c>
      <c r="BV58" s="131">
        <f t="shared" si="33"/>
        <v>0</v>
      </c>
      <c r="BW58" s="131">
        <f t="shared" si="34"/>
        <v>0</v>
      </c>
      <c r="BX58" s="131">
        <f t="shared" si="35"/>
        <v>0</v>
      </c>
      <c r="BY58" s="131">
        <f t="shared" si="36"/>
        <v>0</v>
      </c>
      <c r="BZ58" s="131">
        <f t="shared" si="37"/>
        <v>0</v>
      </c>
      <c r="CA58" s="131">
        <f t="shared" si="38"/>
        <v>0</v>
      </c>
      <c r="CB58" s="131">
        <f t="shared" si="39"/>
        <v>0</v>
      </c>
      <c r="CC58" s="131">
        <f t="shared" si="40"/>
        <v>0</v>
      </c>
      <c r="CD58" s="131">
        <f t="shared" si="41"/>
        <v>0</v>
      </c>
      <c r="CE58" s="131">
        <f t="shared" si="42"/>
        <v>0</v>
      </c>
      <c r="CF58" s="131">
        <f t="shared" si="43"/>
        <v>0</v>
      </c>
      <c r="CG58" s="131">
        <f t="shared" si="44"/>
        <v>0</v>
      </c>
      <c r="CH58" s="131">
        <f t="shared" si="45"/>
        <v>0</v>
      </c>
      <c r="CI58" s="131">
        <f t="shared" si="46"/>
        <v>0</v>
      </c>
      <c r="CJ58" s="131">
        <f t="shared" si="47"/>
        <v>0</v>
      </c>
      <c r="CK58" s="131">
        <f t="shared" si="48"/>
        <v>0</v>
      </c>
      <c r="CL58" s="131">
        <f t="shared" si="49"/>
        <v>0</v>
      </c>
      <c r="CM58" s="131">
        <f t="shared" si="50"/>
        <v>0</v>
      </c>
    </row>
    <row r="59" spans="1:91" s="4" customFormat="1" ht="90" customHeight="1" x14ac:dyDescent="0.2">
      <c r="B59" s="179"/>
      <c r="D59" s="99" t="s">
        <v>228</v>
      </c>
      <c r="E59" s="177" t="s">
        <v>432</v>
      </c>
      <c r="F59" s="72" t="s">
        <v>110</v>
      </c>
      <c r="G59" s="73" t="s">
        <v>65</v>
      </c>
      <c r="H59" s="73" t="s">
        <v>157</v>
      </c>
      <c r="I59" s="72">
        <v>1</v>
      </c>
      <c r="J59" s="72">
        <v>0</v>
      </c>
      <c r="K59" s="72" t="s">
        <v>562</v>
      </c>
      <c r="L59" s="334">
        <v>318.69642000000005</v>
      </c>
      <c r="M59" s="87"/>
      <c r="N59" s="87"/>
      <c r="O59" s="87"/>
      <c r="P59" s="87"/>
      <c r="Q59" s="87"/>
      <c r="R59" s="87"/>
      <c r="S59" s="87"/>
      <c r="T59" s="87"/>
      <c r="U59" s="87"/>
      <c r="V59" s="87"/>
      <c r="W59" s="87"/>
      <c r="X59" s="87"/>
      <c r="Y59" s="87"/>
      <c r="Z59" s="87"/>
      <c r="AA59" s="89">
        <f t="shared" si="115"/>
        <v>0</v>
      </c>
      <c r="AB59" s="89" t="str">
        <f t="shared" ref="AB59" si="145">IF(SUM(M59:Z59)&gt;0,"Yes","No")</f>
        <v>No</v>
      </c>
      <c r="AC59" s="166" t="str">
        <f t="shared" si="117"/>
        <v>No</v>
      </c>
      <c r="AE59" s="229">
        <v>1</v>
      </c>
      <c r="AF59" s="230">
        <f t="shared" ref="AF59" si="146">AE59*SUM(M59:Z59)</f>
        <v>0</v>
      </c>
      <c r="AG59" s="69"/>
      <c r="AH59" s="256">
        <v>13</v>
      </c>
      <c r="AI59" s="265">
        <f t="shared" si="134"/>
        <v>0</v>
      </c>
      <c r="AJ59" s="152">
        <f t="shared" si="119"/>
        <v>0</v>
      </c>
      <c r="AK59" s="152">
        <f t="shared" si="120"/>
        <v>0</v>
      </c>
      <c r="AL59" s="152">
        <f t="shared" si="121"/>
        <v>0</v>
      </c>
      <c r="AM59" s="152">
        <f t="shared" si="122"/>
        <v>0</v>
      </c>
      <c r="AN59" s="152">
        <f t="shared" si="123"/>
        <v>0</v>
      </c>
      <c r="AO59" s="152">
        <f t="shared" si="124"/>
        <v>0</v>
      </c>
      <c r="AP59" s="152">
        <f t="shared" si="125"/>
        <v>0</v>
      </c>
      <c r="AQ59" s="152">
        <f t="shared" si="126"/>
        <v>0</v>
      </c>
      <c r="AR59" s="152">
        <f t="shared" si="127"/>
        <v>0</v>
      </c>
      <c r="AS59" s="152">
        <f t="shared" si="128"/>
        <v>0</v>
      </c>
      <c r="AT59" s="152">
        <f t="shared" si="129"/>
        <v>0</v>
      </c>
      <c r="AU59" s="152">
        <f t="shared" si="130"/>
        <v>0</v>
      </c>
      <c r="AV59" s="152">
        <f t="shared" si="131"/>
        <v>0</v>
      </c>
      <c r="AW59" s="152">
        <f t="shared" si="132"/>
        <v>0</v>
      </c>
      <c r="AX59" s="470">
        <v>1</v>
      </c>
      <c r="AY59" s="476">
        <v>12</v>
      </c>
      <c r="AZ59" s="239">
        <f t="shared" si="54"/>
        <v>0</v>
      </c>
      <c r="BA59" s="476"/>
      <c r="BB59" s="239">
        <f t="shared" si="55"/>
        <v>0</v>
      </c>
      <c r="BC59" s="476"/>
      <c r="BD59" s="131">
        <f t="shared" si="56"/>
        <v>0</v>
      </c>
      <c r="BE59" s="483"/>
      <c r="BF59" s="131">
        <f t="shared" si="19"/>
        <v>0</v>
      </c>
      <c r="BG59" s="131">
        <f t="shared" si="20"/>
        <v>0</v>
      </c>
      <c r="BH59" s="131">
        <f t="shared" si="21"/>
        <v>0</v>
      </c>
      <c r="BI59" s="131">
        <f t="shared" si="22"/>
        <v>0</v>
      </c>
      <c r="BJ59" s="131">
        <f t="shared" si="23"/>
        <v>0</v>
      </c>
      <c r="BK59" s="131">
        <f t="shared" si="24"/>
        <v>0</v>
      </c>
      <c r="BL59" s="131">
        <f t="shared" si="25"/>
        <v>0</v>
      </c>
      <c r="BM59" s="131">
        <f t="shared" si="26"/>
        <v>0</v>
      </c>
      <c r="BN59" s="131">
        <f t="shared" si="27"/>
        <v>0</v>
      </c>
      <c r="BO59" s="483"/>
      <c r="BP59" s="396">
        <f t="shared" si="28"/>
        <v>0</v>
      </c>
      <c r="BQ59" s="396">
        <f t="shared" si="29"/>
        <v>0</v>
      </c>
      <c r="BR59" s="483"/>
      <c r="BS59" s="131">
        <f t="shared" si="30"/>
        <v>0</v>
      </c>
      <c r="BT59" s="131">
        <f t="shared" si="31"/>
        <v>0</v>
      </c>
      <c r="BU59" s="131">
        <f t="shared" si="32"/>
        <v>0</v>
      </c>
      <c r="BV59" s="131">
        <f t="shared" si="33"/>
        <v>0</v>
      </c>
      <c r="BW59" s="131">
        <f t="shared" si="34"/>
        <v>0</v>
      </c>
      <c r="BX59" s="131">
        <f t="shared" si="35"/>
        <v>0</v>
      </c>
      <c r="BY59" s="131">
        <f t="shared" si="36"/>
        <v>0</v>
      </c>
      <c r="BZ59" s="131">
        <f t="shared" si="37"/>
        <v>0</v>
      </c>
      <c r="CA59" s="131">
        <f t="shared" si="38"/>
        <v>0</v>
      </c>
      <c r="CB59" s="131">
        <f t="shared" si="39"/>
        <v>0</v>
      </c>
      <c r="CC59" s="131">
        <f t="shared" si="40"/>
        <v>0</v>
      </c>
      <c r="CD59" s="131">
        <f t="shared" si="41"/>
        <v>0</v>
      </c>
      <c r="CE59" s="131">
        <f t="shared" si="42"/>
        <v>0</v>
      </c>
      <c r="CF59" s="131">
        <f t="shared" si="43"/>
        <v>0</v>
      </c>
      <c r="CG59" s="131">
        <f t="shared" si="44"/>
        <v>0</v>
      </c>
      <c r="CH59" s="131">
        <f t="shared" si="45"/>
        <v>0</v>
      </c>
      <c r="CI59" s="131">
        <f t="shared" si="46"/>
        <v>0</v>
      </c>
      <c r="CJ59" s="131">
        <f t="shared" si="47"/>
        <v>0</v>
      </c>
      <c r="CK59" s="131">
        <f t="shared" si="48"/>
        <v>0</v>
      </c>
      <c r="CL59" s="131">
        <f t="shared" si="49"/>
        <v>0</v>
      </c>
      <c r="CM59" s="131">
        <f t="shared" si="50"/>
        <v>0</v>
      </c>
    </row>
    <row r="60" spans="1:91" s="4" customFormat="1" ht="90" customHeight="1" x14ac:dyDescent="0.2">
      <c r="B60" s="164"/>
      <c r="D60" s="99" t="s">
        <v>474</v>
      </c>
      <c r="E60" s="436" t="s">
        <v>1143</v>
      </c>
      <c r="F60" s="72" t="s">
        <v>110</v>
      </c>
      <c r="G60" s="73" t="s">
        <v>65</v>
      </c>
      <c r="H60" s="73" t="s">
        <v>157</v>
      </c>
      <c r="I60" s="72">
        <v>1</v>
      </c>
      <c r="J60" s="72">
        <v>0</v>
      </c>
      <c r="K60" s="72" t="s">
        <v>562</v>
      </c>
      <c r="L60" s="334">
        <v>277.1318</v>
      </c>
      <c r="M60" s="87"/>
      <c r="N60" s="87"/>
      <c r="O60" s="87"/>
      <c r="P60" s="87"/>
      <c r="Q60" s="87"/>
      <c r="R60" s="87"/>
      <c r="S60" s="87"/>
      <c r="T60" s="87"/>
      <c r="U60" s="87"/>
      <c r="V60" s="87"/>
      <c r="W60" s="87"/>
      <c r="X60" s="87"/>
      <c r="Y60" s="87"/>
      <c r="Z60" s="87"/>
      <c r="AA60" s="89">
        <f t="shared" si="115"/>
        <v>0</v>
      </c>
      <c r="AB60" s="89" t="str">
        <f t="shared" si="3"/>
        <v>No</v>
      </c>
      <c r="AC60" s="166" t="str">
        <f t="shared" si="117"/>
        <v>No</v>
      </c>
      <c r="AE60" s="229">
        <v>1</v>
      </c>
      <c r="AF60" s="230">
        <f t="shared" si="133"/>
        <v>0</v>
      </c>
      <c r="AG60" s="69"/>
      <c r="AH60" s="256">
        <v>13</v>
      </c>
      <c r="AI60" s="265">
        <f t="shared" si="134"/>
        <v>0</v>
      </c>
      <c r="AJ60" s="152">
        <f t="shared" si="119"/>
        <v>0</v>
      </c>
      <c r="AK60" s="152">
        <f t="shared" si="120"/>
        <v>0</v>
      </c>
      <c r="AL60" s="152">
        <f t="shared" si="121"/>
        <v>0</v>
      </c>
      <c r="AM60" s="152">
        <f t="shared" si="122"/>
        <v>0</v>
      </c>
      <c r="AN60" s="152">
        <f t="shared" si="123"/>
        <v>0</v>
      </c>
      <c r="AO60" s="152">
        <f t="shared" si="124"/>
        <v>0</v>
      </c>
      <c r="AP60" s="152">
        <f t="shared" si="125"/>
        <v>0</v>
      </c>
      <c r="AQ60" s="152">
        <f t="shared" si="126"/>
        <v>0</v>
      </c>
      <c r="AR60" s="152">
        <f t="shared" si="127"/>
        <v>0</v>
      </c>
      <c r="AS60" s="152">
        <f t="shared" si="128"/>
        <v>0</v>
      </c>
      <c r="AT60" s="152">
        <f t="shared" si="129"/>
        <v>0</v>
      </c>
      <c r="AU60" s="152">
        <f t="shared" si="130"/>
        <v>0</v>
      </c>
      <c r="AV60" s="152">
        <f t="shared" si="131"/>
        <v>0</v>
      </c>
      <c r="AW60" s="152">
        <f t="shared" si="132"/>
        <v>0</v>
      </c>
      <c r="AX60" s="470">
        <v>1</v>
      </c>
      <c r="AY60" s="476">
        <v>12</v>
      </c>
      <c r="AZ60" s="239">
        <f t="shared" si="54"/>
        <v>0</v>
      </c>
      <c r="BA60" s="476"/>
      <c r="BB60" s="239">
        <f t="shared" si="55"/>
        <v>0</v>
      </c>
      <c r="BC60" s="476"/>
      <c r="BD60" s="131">
        <f t="shared" si="56"/>
        <v>0</v>
      </c>
      <c r="BE60" s="483"/>
      <c r="BF60" s="131">
        <f t="shared" si="19"/>
        <v>0</v>
      </c>
      <c r="BG60" s="131">
        <f t="shared" si="20"/>
        <v>0</v>
      </c>
      <c r="BH60" s="131">
        <f t="shared" si="21"/>
        <v>0</v>
      </c>
      <c r="BI60" s="131">
        <f t="shared" si="22"/>
        <v>0</v>
      </c>
      <c r="BJ60" s="131">
        <f t="shared" si="23"/>
        <v>0</v>
      </c>
      <c r="BK60" s="131">
        <f t="shared" si="24"/>
        <v>0</v>
      </c>
      <c r="BL60" s="131">
        <f t="shared" si="25"/>
        <v>0</v>
      </c>
      <c r="BM60" s="131">
        <f t="shared" si="26"/>
        <v>0</v>
      </c>
      <c r="BN60" s="131">
        <f t="shared" si="27"/>
        <v>0</v>
      </c>
      <c r="BO60" s="483"/>
      <c r="BP60" s="396">
        <f t="shared" si="28"/>
        <v>0</v>
      </c>
      <c r="BQ60" s="396">
        <f t="shared" si="29"/>
        <v>0</v>
      </c>
      <c r="BR60" s="483"/>
      <c r="BS60" s="131">
        <f t="shared" si="30"/>
        <v>0</v>
      </c>
      <c r="BT60" s="131">
        <f t="shared" si="31"/>
        <v>0</v>
      </c>
      <c r="BU60" s="131">
        <f t="shared" si="32"/>
        <v>0</v>
      </c>
      <c r="BV60" s="131">
        <f t="shared" si="33"/>
        <v>0</v>
      </c>
      <c r="BW60" s="131">
        <f t="shared" si="34"/>
        <v>0</v>
      </c>
      <c r="BX60" s="131">
        <f t="shared" si="35"/>
        <v>0</v>
      </c>
      <c r="BY60" s="131">
        <f t="shared" si="36"/>
        <v>0</v>
      </c>
      <c r="BZ60" s="131">
        <f t="shared" si="37"/>
        <v>0</v>
      </c>
      <c r="CA60" s="131">
        <f t="shared" si="38"/>
        <v>0</v>
      </c>
      <c r="CB60" s="131">
        <f t="shared" si="39"/>
        <v>0</v>
      </c>
      <c r="CC60" s="131">
        <f t="shared" si="40"/>
        <v>0</v>
      </c>
      <c r="CD60" s="131">
        <f t="shared" si="41"/>
        <v>0</v>
      </c>
      <c r="CE60" s="131">
        <f t="shared" si="42"/>
        <v>0</v>
      </c>
      <c r="CF60" s="131">
        <f t="shared" si="43"/>
        <v>0</v>
      </c>
      <c r="CG60" s="131">
        <f t="shared" si="44"/>
        <v>0</v>
      </c>
      <c r="CH60" s="131">
        <f t="shared" si="45"/>
        <v>0</v>
      </c>
      <c r="CI60" s="131">
        <f t="shared" si="46"/>
        <v>0</v>
      </c>
      <c r="CJ60" s="131">
        <f t="shared" si="47"/>
        <v>0</v>
      </c>
      <c r="CK60" s="131">
        <f t="shared" si="48"/>
        <v>0</v>
      </c>
      <c r="CL60" s="131">
        <f t="shared" si="49"/>
        <v>0</v>
      </c>
      <c r="CM60" s="131">
        <f t="shared" si="50"/>
        <v>0</v>
      </c>
    </row>
    <row r="61" spans="1:91" s="81" customFormat="1" ht="90" customHeight="1" x14ac:dyDescent="0.2">
      <c r="A61" s="4"/>
      <c r="B61" s="164"/>
      <c r="C61" s="4"/>
      <c r="D61" s="64" t="s">
        <v>229</v>
      </c>
      <c r="E61" s="129" t="s">
        <v>432</v>
      </c>
      <c r="F61" s="198" t="s">
        <v>109</v>
      </c>
      <c r="G61" s="178" t="s">
        <v>147</v>
      </c>
      <c r="H61" s="178" t="s">
        <v>157</v>
      </c>
      <c r="I61" s="63">
        <v>4</v>
      </c>
      <c r="J61" s="63">
        <v>0</v>
      </c>
      <c r="K61" s="63" t="s">
        <v>562</v>
      </c>
      <c r="L61" s="333">
        <v>589.24446000000012</v>
      </c>
      <c r="M61" s="85"/>
      <c r="N61" s="84"/>
      <c r="O61" s="85"/>
      <c r="P61" s="85"/>
      <c r="Q61" s="85"/>
      <c r="R61" s="85"/>
      <c r="S61" s="85"/>
      <c r="T61" s="85"/>
      <c r="U61" s="85"/>
      <c r="V61" s="85"/>
      <c r="W61" s="85"/>
      <c r="X61" s="85"/>
      <c r="Y61" s="85"/>
      <c r="Z61" s="85"/>
      <c r="AA61" s="96">
        <f t="shared" si="115"/>
        <v>0</v>
      </c>
      <c r="AB61" s="82" t="str">
        <f t="shared" ref="AB61" si="147">IF(SUM(M61:Z61)&gt;0,"Yes","No")</f>
        <v>No</v>
      </c>
      <c r="AC61" s="188" t="str">
        <f t="shared" si="117"/>
        <v>No</v>
      </c>
      <c r="AE61" s="229">
        <v>4</v>
      </c>
      <c r="AF61" s="230">
        <f t="shared" ref="AF61" si="148">AE61*SUM(M61:Z61)</f>
        <v>0</v>
      </c>
      <c r="AG61" s="69"/>
      <c r="AH61" s="256">
        <v>16.7</v>
      </c>
      <c r="AI61" s="265">
        <f t="shared" si="134"/>
        <v>0</v>
      </c>
      <c r="AJ61" s="152">
        <f t="shared" si="119"/>
        <v>0</v>
      </c>
      <c r="AK61" s="152">
        <f t="shared" si="120"/>
        <v>0</v>
      </c>
      <c r="AL61" s="152">
        <f t="shared" si="121"/>
        <v>0</v>
      </c>
      <c r="AM61" s="152">
        <f t="shared" si="122"/>
        <v>0</v>
      </c>
      <c r="AN61" s="152">
        <f t="shared" si="123"/>
        <v>0</v>
      </c>
      <c r="AO61" s="152">
        <f t="shared" si="124"/>
        <v>0</v>
      </c>
      <c r="AP61" s="152">
        <f t="shared" si="125"/>
        <v>0</v>
      </c>
      <c r="AQ61" s="152">
        <f t="shared" si="126"/>
        <v>0</v>
      </c>
      <c r="AR61" s="152">
        <f t="shared" si="127"/>
        <v>0</v>
      </c>
      <c r="AS61" s="152">
        <f t="shared" si="128"/>
        <v>0</v>
      </c>
      <c r="AT61" s="152">
        <f t="shared" si="129"/>
        <v>0</v>
      </c>
      <c r="AU61" s="152">
        <f t="shared" si="130"/>
        <v>0</v>
      </c>
      <c r="AV61" s="152">
        <f t="shared" si="131"/>
        <v>0</v>
      </c>
      <c r="AW61" s="152">
        <f t="shared" si="132"/>
        <v>0</v>
      </c>
      <c r="AX61" s="470">
        <v>4</v>
      </c>
      <c r="AY61" s="476">
        <v>52</v>
      </c>
      <c r="AZ61" s="239">
        <f t="shared" si="54"/>
        <v>0</v>
      </c>
      <c r="BA61" s="476"/>
      <c r="BB61" s="239">
        <f t="shared" si="55"/>
        <v>0</v>
      </c>
      <c r="BC61" s="476"/>
      <c r="BD61" s="131">
        <f t="shared" si="56"/>
        <v>0</v>
      </c>
      <c r="BE61" s="483"/>
      <c r="BF61" s="131">
        <f t="shared" si="19"/>
        <v>0</v>
      </c>
      <c r="BG61" s="131">
        <f t="shared" si="20"/>
        <v>0</v>
      </c>
      <c r="BH61" s="131">
        <f t="shared" si="21"/>
        <v>0</v>
      </c>
      <c r="BI61" s="131">
        <f t="shared" si="22"/>
        <v>0</v>
      </c>
      <c r="BJ61" s="131">
        <f t="shared" si="23"/>
        <v>0</v>
      </c>
      <c r="BK61" s="131">
        <f t="shared" si="24"/>
        <v>0</v>
      </c>
      <c r="BL61" s="131">
        <f t="shared" si="25"/>
        <v>0</v>
      </c>
      <c r="BM61" s="131">
        <f t="shared" si="26"/>
        <v>0</v>
      </c>
      <c r="BN61" s="131">
        <f t="shared" si="27"/>
        <v>0</v>
      </c>
      <c r="BO61" s="483"/>
      <c r="BP61" s="396">
        <f t="shared" si="28"/>
        <v>0</v>
      </c>
      <c r="BQ61" s="396">
        <f t="shared" si="29"/>
        <v>0</v>
      </c>
      <c r="BR61" s="483"/>
      <c r="BS61" s="131">
        <f t="shared" si="30"/>
        <v>0</v>
      </c>
      <c r="BT61" s="131">
        <f t="shared" si="31"/>
        <v>0</v>
      </c>
      <c r="BU61" s="131">
        <f t="shared" si="32"/>
        <v>0</v>
      </c>
      <c r="BV61" s="131">
        <f t="shared" si="33"/>
        <v>0</v>
      </c>
      <c r="BW61" s="131">
        <f t="shared" si="34"/>
        <v>0</v>
      </c>
      <c r="BX61" s="131">
        <f t="shared" si="35"/>
        <v>0</v>
      </c>
      <c r="BY61" s="131">
        <f t="shared" si="36"/>
        <v>0</v>
      </c>
      <c r="BZ61" s="131">
        <f t="shared" si="37"/>
        <v>0</v>
      </c>
      <c r="CA61" s="131">
        <f t="shared" si="38"/>
        <v>0</v>
      </c>
      <c r="CB61" s="131">
        <f t="shared" si="39"/>
        <v>0</v>
      </c>
      <c r="CC61" s="131">
        <f t="shared" si="40"/>
        <v>0</v>
      </c>
      <c r="CD61" s="131">
        <f t="shared" si="41"/>
        <v>0</v>
      </c>
      <c r="CE61" s="131">
        <f t="shared" si="42"/>
        <v>0</v>
      </c>
      <c r="CF61" s="131">
        <f t="shared" si="43"/>
        <v>0</v>
      </c>
      <c r="CG61" s="131">
        <f t="shared" si="44"/>
        <v>0</v>
      </c>
      <c r="CH61" s="131">
        <f t="shared" si="45"/>
        <v>0</v>
      </c>
      <c r="CI61" s="131">
        <f t="shared" si="46"/>
        <v>0</v>
      </c>
      <c r="CJ61" s="131">
        <f t="shared" si="47"/>
        <v>0</v>
      </c>
      <c r="CK61" s="131">
        <f t="shared" si="48"/>
        <v>0</v>
      </c>
      <c r="CL61" s="131">
        <f t="shared" si="49"/>
        <v>0</v>
      </c>
      <c r="CM61" s="131">
        <f t="shared" si="50"/>
        <v>0</v>
      </c>
    </row>
    <row r="62" spans="1:91" s="81" customFormat="1" ht="90" customHeight="1" x14ac:dyDescent="0.2">
      <c r="A62" s="4"/>
      <c r="B62" s="164"/>
      <c r="C62" s="4"/>
      <c r="D62" s="64" t="s">
        <v>477</v>
      </c>
      <c r="E62" s="437" t="s">
        <v>1143</v>
      </c>
      <c r="F62" s="198" t="s">
        <v>109</v>
      </c>
      <c r="G62" s="178" t="s">
        <v>147</v>
      </c>
      <c r="H62" s="178" t="s">
        <v>157</v>
      </c>
      <c r="I62" s="63">
        <v>4</v>
      </c>
      <c r="J62" s="63">
        <v>0</v>
      </c>
      <c r="K62" s="63" t="s">
        <v>562</v>
      </c>
      <c r="L62" s="333">
        <v>512.38379999999995</v>
      </c>
      <c r="M62" s="85"/>
      <c r="N62" s="84"/>
      <c r="O62" s="85"/>
      <c r="P62" s="85"/>
      <c r="Q62" s="85"/>
      <c r="R62" s="85"/>
      <c r="S62" s="85"/>
      <c r="T62" s="85"/>
      <c r="U62" s="85"/>
      <c r="V62" s="85"/>
      <c r="W62" s="85"/>
      <c r="X62" s="85"/>
      <c r="Y62" s="85"/>
      <c r="Z62" s="85"/>
      <c r="AA62" s="96">
        <f t="shared" si="115"/>
        <v>0</v>
      </c>
      <c r="AB62" s="82" t="str">
        <f t="shared" si="3"/>
        <v>No</v>
      </c>
      <c r="AC62" s="188" t="str">
        <f t="shared" si="117"/>
        <v>No</v>
      </c>
      <c r="AE62" s="229">
        <v>4</v>
      </c>
      <c r="AF62" s="230">
        <f t="shared" si="133"/>
        <v>0</v>
      </c>
      <c r="AG62" s="69"/>
      <c r="AH62" s="256">
        <v>16.7</v>
      </c>
      <c r="AI62" s="265">
        <f t="shared" si="134"/>
        <v>0</v>
      </c>
      <c r="AJ62" s="152">
        <f t="shared" si="119"/>
        <v>0</v>
      </c>
      <c r="AK62" s="152">
        <f t="shared" si="120"/>
        <v>0</v>
      </c>
      <c r="AL62" s="152">
        <f t="shared" si="121"/>
        <v>0</v>
      </c>
      <c r="AM62" s="152">
        <f t="shared" si="122"/>
        <v>0</v>
      </c>
      <c r="AN62" s="152">
        <f t="shared" si="123"/>
        <v>0</v>
      </c>
      <c r="AO62" s="152">
        <f t="shared" si="124"/>
        <v>0</v>
      </c>
      <c r="AP62" s="152">
        <f t="shared" si="125"/>
        <v>0</v>
      </c>
      <c r="AQ62" s="152">
        <f t="shared" si="126"/>
        <v>0</v>
      </c>
      <c r="AR62" s="152">
        <f t="shared" si="127"/>
        <v>0</v>
      </c>
      <c r="AS62" s="152">
        <f t="shared" si="128"/>
        <v>0</v>
      </c>
      <c r="AT62" s="152">
        <f t="shared" si="129"/>
        <v>0</v>
      </c>
      <c r="AU62" s="152">
        <f t="shared" si="130"/>
        <v>0</v>
      </c>
      <c r="AV62" s="152">
        <f t="shared" si="131"/>
        <v>0</v>
      </c>
      <c r="AW62" s="152">
        <f t="shared" si="132"/>
        <v>0</v>
      </c>
      <c r="AX62" s="470">
        <v>4</v>
      </c>
      <c r="AY62" s="476">
        <v>52</v>
      </c>
      <c r="AZ62" s="239">
        <f t="shared" si="54"/>
        <v>0</v>
      </c>
      <c r="BA62" s="476"/>
      <c r="BB62" s="239">
        <f t="shared" si="55"/>
        <v>0</v>
      </c>
      <c r="BC62" s="476"/>
      <c r="BD62" s="131">
        <f t="shared" si="56"/>
        <v>0</v>
      </c>
      <c r="BE62" s="483"/>
      <c r="BF62" s="131">
        <f t="shared" si="19"/>
        <v>0</v>
      </c>
      <c r="BG62" s="131">
        <f t="shared" si="20"/>
        <v>0</v>
      </c>
      <c r="BH62" s="131">
        <f t="shared" si="21"/>
        <v>0</v>
      </c>
      <c r="BI62" s="131">
        <f t="shared" si="22"/>
        <v>0</v>
      </c>
      <c r="BJ62" s="131">
        <f t="shared" si="23"/>
        <v>0</v>
      </c>
      <c r="BK62" s="131">
        <f t="shared" si="24"/>
        <v>0</v>
      </c>
      <c r="BL62" s="131">
        <f t="shared" si="25"/>
        <v>0</v>
      </c>
      <c r="BM62" s="131">
        <f t="shared" si="26"/>
        <v>0</v>
      </c>
      <c r="BN62" s="131">
        <f t="shared" si="27"/>
        <v>0</v>
      </c>
      <c r="BO62" s="483"/>
      <c r="BP62" s="396">
        <f t="shared" si="28"/>
        <v>0</v>
      </c>
      <c r="BQ62" s="396">
        <f t="shared" si="29"/>
        <v>0</v>
      </c>
      <c r="BR62" s="483"/>
      <c r="BS62" s="131">
        <f t="shared" si="30"/>
        <v>0</v>
      </c>
      <c r="BT62" s="131">
        <f t="shared" si="31"/>
        <v>0</v>
      </c>
      <c r="BU62" s="131">
        <f t="shared" si="32"/>
        <v>0</v>
      </c>
      <c r="BV62" s="131">
        <f t="shared" si="33"/>
        <v>0</v>
      </c>
      <c r="BW62" s="131">
        <f t="shared" si="34"/>
        <v>0</v>
      </c>
      <c r="BX62" s="131">
        <f t="shared" si="35"/>
        <v>0</v>
      </c>
      <c r="BY62" s="131">
        <f t="shared" si="36"/>
        <v>0</v>
      </c>
      <c r="BZ62" s="131">
        <f t="shared" si="37"/>
        <v>0</v>
      </c>
      <c r="CA62" s="131">
        <f t="shared" si="38"/>
        <v>0</v>
      </c>
      <c r="CB62" s="131">
        <f t="shared" si="39"/>
        <v>0</v>
      </c>
      <c r="CC62" s="131">
        <f t="shared" si="40"/>
        <v>0</v>
      </c>
      <c r="CD62" s="131">
        <f t="shared" si="41"/>
        <v>0</v>
      </c>
      <c r="CE62" s="131">
        <f t="shared" si="42"/>
        <v>0</v>
      </c>
      <c r="CF62" s="131">
        <f t="shared" si="43"/>
        <v>0</v>
      </c>
      <c r="CG62" s="131">
        <f t="shared" si="44"/>
        <v>0</v>
      </c>
      <c r="CH62" s="131">
        <f t="shared" si="45"/>
        <v>0</v>
      </c>
      <c r="CI62" s="131">
        <f t="shared" si="46"/>
        <v>0</v>
      </c>
      <c r="CJ62" s="131">
        <f t="shared" si="47"/>
        <v>0</v>
      </c>
      <c r="CK62" s="131">
        <f t="shared" si="48"/>
        <v>0</v>
      </c>
      <c r="CL62" s="131">
        <f t="shared" si="49"/>
        <v>0</v>
      </c>
      <c r="CM62" s="131">
        <f t="shared" si="50"/>
        <v>0</v>
      </c>
    </row>
    <row r="63" spans="1:91" s="4" customFormat="1" ht="90" customHeight="1" x14ac:dyDescent="0.2">
      <c r="B63" s="179"/>
      <c r="D63" s="99" t="s">
        <v>230</v>
      </c>
      <c r="E63" s="177" t="s">
        <v>432</v>
      </c>
      <c r="F63" s="303" t="s">
        <v>569</v>
      </c>
      <c r="G63" s="73" t="s">
        <v>66</v>
      </c>
      <c r="H63" s="73" t="s">
        <v>157</v>
      </c>
      <c r="I63" s="72">
        <v>2</v>
      </c>
      <c r="J63" s="72">
        <v>0</v>
      </c>
      <c r="K63" s="72" t="s">
        <v>562</v>
      </c>
      <c r="L63" s="334">
        <v>492.94770000000005</v>
      </c>
      <c r="M63" s="87"/>
      <c r="N63" s="87"/>
      <c r="O63" s="87"/>
      <c r="P63" s="87"/>
      <c r="Q63" s="87"/>
      <c r="R63" s="87"/>
      <c r="S63" s="87"/>
      <c r="T63" s="87"/>
      <c r="U63" s="87"/>
      <c r="V63" s="87"/>
      <c r="W63" s="87"/>
      <c r="X63" s="87"/>
      <c r="Y63" s="87"/>
      <c r="Z63" s="87"/>
      <c r="AA63" s="89">
        <f t="shared" si="115"/>
        <v>0</v>
      </c>
      <c r="AB63" s="89" t="str">
        <f t="shared" ref="AB63" si="149">IF(SUM(M63:Z63)&gt;0,"Yes","No")</f>
        <v>No</v>
      </c>
      <c r="AC63" s="166" t="str">
        <f t="shared" si="117"/>
        <v>No</v>
      </c>
      <c r="AE63" s="229">
        <v>2</v>
      </c>
      <c r="AF63" s="230">
        <f t="shared" ref="AF63" si="150">AE63*SUM(M63:Z63)</f>
        <v>0</v>
      </c>
      <c r="AG63" s="69"/>
      <c r="AH63" s="256">
        <v>16</v>
      </c>
      <c r="AI63" s="265">
        <f t="shared" si="134"/>
        <v>0</v>
      </c>
      <c r="AJ63" s="152">
        <f t="shared" si="119"/>
        <v>0</v>
      </c>
      <c r="AK63" s="152">
        <f t="shared" si="120"/>
        <v>0</v>
      </c>
      <c r="AL63" s="152">
        <f t="shared" si="121"/>
        <v>0</v>
      </c>
      <c r="AM63" s="152">
        <f t="shared" si="122"/>
        <v>0</v>
      </c>
      <c r="AN63" s="152">
        <f t="shared" si="123"/>
        <v>0</v>
      </c>
      <c r="AO63" s="152">
        <f t="shared" si="124"/>
        <v>0</v>
      </c>
      <c r="AP63" s="152">
        <f t="shared" si="125"/>
        <v>0</v>
      </c>
      <c r="AQ63" s="152">
        <f t="shared" si="126"/>
        <v>0</v>
      </c>
      <c r="AR63" s="152">
        <f t="shared" si="127"/>
        <v>0</v>
      </c>
      <c r="AS63" s="152">
        <f t="shared" si="128"/>
        <v>0</v>
      </c>
      <c r="AT63" s="152">
        <f t="shared" si="129"/>
        <v>0</v>
      </c>
      <c r="AU63" s="152">
        <f t="shared" si="130"/>
        <v>0</v>
      </c>
      <c r="AV63" s="152">
        <f t="shared" si="131"/>
        <v>0</v>
      </c>
      <c r="AW63" s="152">
        <f t="shared" si="132"/>
        <v>0</v>
      </c>
      <c r="AX63" s="470">
        <v>2</v>
      </c>
      <c r="AY63" s="476">
        <v>22</v>
      </c>
      <c r="AZ63" s="239">
        <f t="shared" si="54"/>
        <v>0</v>
      </c>
      <c r="BA63" s="476"/>
      <c r="BB63" s="239">
        <f t="shared" si="55"/>
        <v>0</v>
      </c>
      <c r="BC63" s="476"/>
      <c r="BD63" s="131">
        <f t="shared" si="56"/>
        <v>0</v>
      </c>
      <c r="BE63" s="483"/>
      <c r="BF63" s="131">
        <f t="shared" si="19"/>
        <v>0</v>
      </c>
      <c r="BG63" s="131">
        <f t="shared" si="20"/>
        <v>0</v>
      </c>
      <c r="BH63" s="131">
        <f t="shared" si="21"/>
        <v>0</v>
      </c>
      <c r="BI63" s="131">
        <f t="shared" si="22"/>
        <v>0</v>
      </c>
      <c r="BJ63" s="131">
        <f t="shared" si="23"/>
        <v>0</v>
      </c>
      <c r="BK63" s="131">
        <f t="shared" si="24"/>
        <v>0</v>
      </c>
      <c r="BL63" s="131">
        <f t="shared" si="25"/>
        <v>0</v>
      </c>
      <c r="BM63" s="131">
        <f t="shared" si="26"/>
        <v>0</v>
      </c>
      <c r="BN63" s="131">
        <f t="shared" si="27"/>
        <v>0</v>
      </c>
      <c r="BO63" s="483"/>
      <c r="BP63" s="396">
        <f t="shared" si="28"/>
        <v>0</v>
      </c>
      <c r="BQ63" s="396">
        <f t="shared" si="29"/>
        <v>0</v>
      </c>
      <c r="BR63" s="483"/>
      <c r="BS63" s="131">
        <f t="shared" si="30"/>
        <v>0</v>
      </c>
      <c r="BT63" s="131">
        <f t="shared" si="31"/>
        <v>0</v>
      </c>
      <c r="BU63" s="131">
        <f t="shared" si="32"/>
        <v>0</v>
      </c>
      <c r="BV63" s="131">
        <f t="shared" si="33"/>
        <v>0</v>
      </c>
      <c r="BW63" s="131">
        <f t="shared" si="34"/>
        <v>0</v>
      </c>
      <c r="BX63" s="131">
        <f t="shared" si="35"/>
        <v>0</v>
      </c>
      <c r="BY63" s="131">
        <f t="shared" si="36"/>
        <v>0</v>
      </c>
      <c r="BZ63" s="131">
        <f t="shared" si="37"/>
        <v>0</v>
      </c>
      <c r="CA63" s="131">
        <f t="shared" si="38"/>
        <v>0</v>
      </c>
      <c r="CB63" s="131">
        <f t="shared" si="39"/>
        <v>0</v>
      </c>
      <c r="CC63" s="131">
        <f t="shared" si="40"/>
        <v>0</v>
      </c>
      <c r="CD63" s="131">
        <f t="shared" si="41"/>
        <v>0</v>
      </c>
      <c r="CE63" s="131">
        <f t="shared" si="42"/>
        <v>0</v>
      </c>
      <c r="CF63" s="131">
        <f t="shared" si="43"/>
        <v>0</v>
      </c>
      <c r="CG63" s="131">
        <f t="shared" si="44"/>
        <v>0</v>
      </c>
      <c r="CH63" s="131">
        <f t="shared" si="45"/>
        <v>0</v>
      </c>
      <c r="CI63" s="131">
        <f t="shared" si="46"/>
        <v>0</v>
      </c>
      <c r="CJ63" s="131">
        <f t="shared" si="47"/>
        <v>0</v>
      </c>
      <c r="CK63" s="131">
        <f t="shared" si="48"/>
        <v>0</v>
      </c>
      <c r="CL63" s="131">
        <f t="shared" si="49"/>
        <v>0</v>
      </c>
      <c r="CM63" s="131">
        <f t="shared" si="50"/>
        <v>0</v>
      </c>
    </row>
    <row r="64" spans="1:91" s="4" customFormat="1" ht="90" customHeight="1" x14ac:dyDescent="0.2">
      <c r="B64" s="164"/>
      <c r="D64" s="99" t="s">
        <v>479</v>
      </c>
      <c r="E64" s="436" t="s">
        <v>1143</v>
      </c>
      <c r="F64" s="303" t="s">
        <v>569</v>
      </c>
      <c r="G64" s="73" t="s">
        <v>66</v>
      </c>
      <c r="H64" s="73" t="s">
        <v>157</v>
      </c>
      <c r="I64" s="72">
        <v>2</v>
      </c>
      <c r="J64" s="72">
        <v>0</v>
      </c>
      <c r="K64" s="72" t="s">
        <v>562</v>
      </c>
      <c r="L64" s="334">
        <v>428.6551</v>
      </c>
      <c r="M64" s="87"/>
      <c r="N64" s="87"/>
      <c r="O64" s="87"/>
      <c r="P64" s="87"/>
      <c r="Q64" s="87"/>
      <c r="R64" s="87"/>
      <c r="S64" s="87"/>
      <c r="T64" s="87"/>
      <c r="U64" s="87"/>
      <c r="V64" s="87"/>
      <c r="W64" s="87"/>
      <c r="X64" s="87"/>
      <c r="Y64" s="87"/>
      <c r="Z64" s="87"/>
      <c r="AA64" s="89">
        <f t="shared" si="115"/>
        <v>0</v>
      </c>
      <c r="AB64" s="89" t="str">
        <f t="shared" si="3"/>
        <v>No</v>
      </c>
      <c r="AC64" s="166" t="str">
        <f t="shared" si="117"/>
        <v>No</v>
      </c>
      <c r="AE64" s="229">
        <v>2</v>
      </c>
      <c r="AF64" s="230">
        <f t="shared" si="133"/>
        <v>0</v>
      </c>
      <c r="AG64" s="69"/>
      <c r="AH64" s="256">
        <v>16</v>
      </c>
      <c r="AI64" s="265">
        <f t="shared" si="134"/>
        <v>0</v>
      </c>
      <c r="AJ64" s="152">
        <f t="shared" si="119"/>
        <v>0</v>
      </c>
      <c r="AK64" s="152">
        <f t="shared" si="120"/>
        <v>0</v>
      </c>
      <c r="AL64" s="152">
        <f t="shared" si="121"/>
        <v>0</v>
      </c>
      <c r="AM64" s="152">
        <f t="shared" si="122"/>
        <v>0</v>
      </c>
      <c r="AN64" s="152">
        <f t="shared" si="123"/>
        <v>0</v>
      </c>
      <c r="AO64" s="152">
        <f t="shared" si="124"/>
        <v>0</v>
      </c>
      <c r="AP64" s="152">
        <f t="shared" si="125"/>
        <v>0</v>
      </c>
      <c r="AQ64" s="152">
        <f t="shared" si="126"/>
        <v>0</v>
      </c>
      <c r="AR64" s="152">
        <f t="shared" si="127"/>
        <v>0</v>
      </c>
      <c r="AS64" s="152">
        <f t="shared" si="128"/>
        <v>0</v>
      </c>
      <c r="AT64" s="152">
        <f t="shared" si="129"/>
        <v>0</v>
      </c>
      <c r="AU64" s="152">
        <f t="shared" si="130"/>
        <v>0</v>
      </c>
      <c r="AV64" s="152">
        <f t="shared" si="131"/>
        <v>0</v>
      </c>
      <c r="AW64" s="152">
        <f t="shared" si="132"/>
        <v>0</v>
      </c>
      <c r="AX64" s="470">
        <v>2</v>
      </c>
      <c r="AY64" s="476">
        <v>22</v>
      </c>
      <c r="AZ64" s="239">
        <f t="shared" si="54"/>
        <v>0</v>
      </c>
      <c r="BA64" s="476"/>
      <c r="BB64" s="239">
        <f t="shared" si="55"/>
        <v>0</v>
      </c>
      <c r="BC64" s="476"/>
      <c r="BD64" s="131">
        <f t="shared" si="56"/>
        <v>0</v>
      </c>
      <c r="BE64" s="483"/>
      <c r="BF64" s="131">
        <f t="shared" si="19"/>
        <v>0</v>
      </c>
      <c r="BG64" s="131">
        <f t="shared" si="20"/>
        <v>0</v>
      </c>
      <c r="BH64" s="131">
        <f t="shared" si="21"/>
        <v>0</v>
      </c>
      <c r="BI64" s="131">
        <f t="shared" si="22"/>
        <v>0</v>
      </c>
      <c r="BJ64" s="131">
        <f t="shared" si="23"/>
        <v>0</v>
      </c>
      <c r="BK64" s="131">
        <f t="shared" si="24"/>
        <v>0</v>
      </c>
      <c r="BL64" s="131">
        <f t="shared" si="25"/>
        <v>0</v>
      </c>
      <c r="BM64" s="131">
        <f t="shared" si="26"/>
        <v>0</v>
      </c>
      <c r="BN64" s="131">
        <f t="shared" si="27"/>
        <v>0</v>
      </c>
      <c r="BO64" s="483"/>
      <c r="BP64" s="396">
        <f t="shared" si="28"/>
        <v>0</v>
      </c>
      <c r="BQ64" s="396">
        <f t="shared" si="29"/>
        <v>0</v>
      </c>
      <c r="BR64" s="483"/>
      <c r="BS64" s="131">
        <f t="shared" si="30"/>
        <v>0</v>
      </c>
      <c r="BT64" s="131">
        <f t="shared" si="31"/>
        <v>0</v>
      </c>
      <c r="BU64" s="131">
        <f t="shared" si="32"/>
        <v>0</v>
      </c>
      <c r="BV64" s="131">
        <f t="shared" si="33"/>
        <v>0</v>
      </c>
      <c r="BW64" s="131">
        <f t="shared" si="34"/>
        <v>0</v>
      </c>
      <c r="BX64" s="131">
        <f t="shared" si="35"/>
        <v>0</v>
      </c>
      <c r="BY64" s="131">
        <f t="shared" si="36"/>
        <v>0</v>
      </c>
      <c r="BZ64" s="131">
        <f t="shared" si="37"/>
        <v>0</v>
      </c>
      <c r="CA64" s="131">
        <f t="shared" si="38"/>
        <v>0</v>
      </c>
      <c r="CB64" s="131">
        <f t="shared" si="39"/>
        <v>0</v>
      </c>
      <c r="CC64" s="131">
        <f t="shared" si="40"/>
        <v>0</v>
      </c>
      <c r="CD64" s="131">
        <f t="shared" si="41"/>
        <v>0</v>
      </c>
      <c r="CE64" s="131">
        <f t="shared" si="42"/>
        <v>0</v>
      </c>
      <c r="CF64" s="131">
        <f t="shared" si="43"/>
        <v>0</v>
      </c>
      <c r="CG64" s="131">
        <f t="shared" si="44"/>
        <v>0</v>
      </c>
      <c r="CH64" s="131">
        <f t="shared" si="45"/>
        <v>0</v>
      </c>
      <c r="CI64" s="131">
        <f t="shared" si="46"/>
        <v>0</v>
      </c>
      <c r="CJ64" s="131">
        <f t="shared" si="47"/>
        <v>0</v>
      </c>
      <c r="CK64" s="131">
        <f t="shared" si="48"/>
        <v>0</v>
      </c>
      <c r="CL64" s="131">
        <f t="shared" si="49"/>
        <v>0</v>
      </c>
      <c r="CM64" s="131">
        <f t="shared" si="50"/>
        <v>0</v>
      </c>
    </row>
    <row r="65" spans="1:91" s="81" customFormat="1" ht="90" customHeight="1" x14ac:dyDescent="0.2">
      <c r="A65" s="4"/>
      <c r="B65" s="164"/>
      <c r="C65" s="4"/>
      <c r="D65" s="64" t="s">
        <v>231</v>
      </c>
      <c r="E65" s="129" t="s">
        <v>432</v>
      </c>
      <c r="F65" s="198" t="s">
        <v>569</v>
      </c>
      <c r="G65" s="178" t="s">
        <v>67</v>
      </c>
      <c r="H65" s="178" t="s">
        <v>157</v>
      </c>
      <c r="I65" s="63">
        <v>2</v>
      </c>
      <c r="J65" s="63">
        <v>0</v>
      </c>
      <c r="K65" s="63" t="s">
        <v>562</v>
      </c>
      <c r="L65" s="333">
        <v>527.33940000000007</v>
      </c>
      <c r="M65" s="85"/>
      <c r="N65" s="84"/>
      <c r="O65" s="85"/>
      <c r="P65" s="85"/>
      <c r="Q65" s="85"/>
      <c r="R65" s="85"/>
      <c r="S65" s="85"/>
      <c r="T65" s="85"/>
      <c r="U65" s="85"/>
      <c r="V65" s="85"/>
      <c r="W65" s="85"/>
      <c r="X65" s="85"/>
      <c r="Y65" s="85"/>
      <c r="Z65" s="85"/>
      <c r="AA65" s="96">
        <f t="shared" si="115"/>
        <v>0</v>
      </c>
      <c r="AB65" s="82" t="str">
        <f t="shared" ref="AB65" si="151">IF(SUM(M65:Z65)&gt;0,"Yes","No")</f>
        <v>No</v>
      </c>
      <c r="AC65" s="188" t="str">
        <f t="shared" si="117"/>
        <v>No</v>
      </c>
      <c r="AE65" s="229">
        <v>2</v>
      </c>
      <c r="AF65" s="230">
        <f t="shared" ref="AF65" si="152">AE65*SUM(M65:Z65)</f>
        <v>0</v>
      </c>
      <c r="AG65" s="69"/>
      <c r="AH65" s="256">
        <v>19</v>
      </c>
      <c r="AI65" s="265">
        <f t="shared" si="134"/>
        <v>0</v>
      </c>
      <c r="AJ65" s="152">
        <f t="shared" si="119"/>
        <v>0</v>
      </c>
      <c r="AK65" s="152">
        <f t="shared" si="120"/>
        <v>0</v>
      </c>
      <c r="AL65" s="152">
        <f t="shared" si="121"/>
        <v>0</v>
      </c>
      <c r="AM65" s="152">
        <f t="shared" si="122"/>
        <v>0</v>
      </c>
      <c r="AN65" s="152">
        <f t="shared" si="123"/>
        <v>0</v>
      </c>
      <c r="AO65" s="152">
        <f t="shared" si="124"/>
        <v>0</v>
      </c>
      <c r="AP65" s="152">
        <f t="shared" si="125"/>
        <v>0</v>
      </c>
      <c r="AQ65" s="152">
        <f t="shared" si="126"/>
        <v>0</v>
      </c>
      <c r="AR65" s="152">
        <f t="shared" si="127"/>
        <v>0</v>
      </c>
      <c r="AS65" s="152">
        <f t="shared" si="128"/>
        <v>0</v>
      </c>
      <c r="AT65" s="152">
        <f t="shared" si="129"/>
        <v>0</v>
      </c>
      <c r="AU65" s="152">
        <f t="shared" si="130"/>
        <v>0</v>
      </c>
      <c r="AV65" s="152">
        <f t="shared" si="131"/>
        <v>0</v>
      </c>
      <c r="AW65" s="152">
        <f t="shared" si="132"/>
        <v>0</v>
      </c>
      <c r="AX65" s="470">
        <v>2</v>
      </c>
      <c r="AY65" s="476">
        <v>24</v>
      </c>
      <c r="AZ65" s="239">
        <f t="shared" si="54"/>
        <v>0</v>
      </c>
      <c r="BA65" s="476"/>
      <c r="BB65" s="239">
        <f t="shared" si="55"/>
        <v>0</v>
      </c>
      <c r="BC65" s="476"/>
      <c r="BD65" s="131">
        <f t="shared" si="56"/>
        <v>0</v>
      </c>
      <c r="BE65" s="483"/>
      <c r="BF65" s="131">
        <f t="shared" si="19"/>
        <v>0</v>
      </c>
      <c r="BG65" s="131">
        <f t="shared" si="20"/>
        <v>0</v>
      </c>
      <c r="BH65" s="131">
        <f t="shared" si="21"/>
        <v>0</v>
      </c>
      <c r="BI65" s="131">
        <f t="shared" si="22"/>
        <v>0</v>
      </c>
      <c r="BJ65" s="131">
        <f t="shared" si="23"/>
        <v>0</v>
      </c>
      <c r="BK65" s="131">
        <f t="shared" si="24"/>
        <v>0</v>
      </c>
      <c r="BL65" s="131">
        <f t="shared" si="25"/>
        <v>0</v>
      </c>
      <c r="BM65" s="131">
        <f t="shared" si="26"/>
        <v>0</v>
      </c>
      <c r="BN65" s="131">
        <f t="shared" si="27"/>
        <v>0</v>
      </c>
      <c r="BO65" s="483"/>
      <c r="BP65" s="396">
        <f t="shared" si="28"/>
        <v>0</v>
      </c>
      <c r="BQ65" s="396">
        <f t="shared" si="29"/>
        <v>0</v>
      </c>
      <c r="BR65" s="483"/>
      <c r="BS65" s="131">
        <f t="shared" si="30"/>
        <v>0</v>
      </c>
      <c r="BT65" s="131">
        <f t="shared" si="31"/>
        <v>0</v>
      </c>
      <c r="BU65" s="131">
        <f t="shared" si="32"/>
        <v>0</v>
      </c>
      <c r="BV65" s="131">
        <f t="shared" si="33"/>
        <v>0</v>
      </c>
      <c r="BW65" s="131">
        <f t="shared" si="34"/>
        <v>0</v>
      </c>
      <c r="BX65" s="131">
        <f t="shared" si="35"/>
        <v>0</v>
      </c>
      <c r="BY65" s="131">
        <f t="shared" si="36"/>
        <v>0</v>
      </c>
      <c r="BZ65" s="131">
        <f t="shared" si="37"/>
        <v>0</v>
      </c>
      <c r="CA65" s="131">
        <f t="shared" si="38"/>
        <v>0</v>
      </c>
      <c r="CB65" s="131">
        <f t="shared" si="39"/>
        <v>0</v>
      </c>
      <c r="CC65" s="131">
        <f t="shared" si="40"/>
        <v>0</v>
      </c>
      <c r="CD65" s="131">
        <f t="shared" si="41"/>
        <v>0</v>
      </c>
      <c r="CE65" s="131">
        <f t="shared" si="42"/>
        <v>0</v>
      </c>
      <c r="CF65" s="131">
        <f t="shared" si="43"/>
        <v>0</v>
      </c>
      <c r="CG65" s="131">
        <f t="shared" si="44"/>
        <v>0</v>
      </c>
      <c r="CH65" s="131">
        <f t="shared" si="45"/>
        <v>0</v>
      </c>
      <c r="CI65" s="131">
        <f t="shared" si="46"/>
        <v>0</v>
      </c>
      <c r="CJ65" s="131">
        <f t="shared" si="47"/>
        <v>0</v>
      </c>
      <c r="CK65" s="131">
        <f t="shared" si="48"/>
        <v>0</v>
      </c>
      <c r="CL65" s="131">
        <f t="shared" si="49"/>
        <v>0</v>
      </c>
      <c r="CM65" s="131">
        <f t="shared" si="50"/>
        <v>0</v>
      </c>
    </row>
    <row r="66" spans="1:91" s="81" customFormat="1" ht="90" customHeight="1" x14ac:dyDescent="0.2">
      <c r="A66" s="4"/>
      <c r="B66" s="164"/>
      <c r="C66" s="4"/>
      <c r="D66" s="64" t="s">
        <v>480</v>
      </c>
      <c r="E66" s="437" t="s">
        <v>1143</v>
      </c>
      <c r="F66" s="198" t="s">
        <v>569</v>
      </c>
      <c r="G66" s="178" t="s">
        <v>67</v>
      </c>
      <c r="H66" s="178" t="s">
        <v>157</v>
      </c>
      <c r="I66" s="63">
        <v>2</v>
      </c>
      <c r="J66" s="63">
        <v>0</v>
      </c>
      <c r="K66" s="63" t="s">
        <v>562</v>
      </c>
      <c r="L66" s="333">
        <v>458.55599999999998</v>
      </c>
      <c r="M66" s="85"/>
      <c r="N66" s="84"/>
      <c r="O66" s="85"/>
      <c r="P66" s="85"/>
      <c r="Q66" s="85"/>
      <c r="R66" s="85"/>
      <c r="S66" s="85"/>
      <c r="T66" s="85"/>
      <c r="U66" s="85"/>
      <c r="V66" s="85"/>
      <c r="W66" s="85"/>
      <c r="X66" s="85"/>
      <c r="Y66" s="85"/>
      <c r="Z66" s="85"/>
      <c r="AA66" s="96">
        <f t="shared" si="115"/>
        <v>0</v>
      </c>
      <c r="AB66" s="82" t="str">
        <f t="shared" si="3"/>
        <v>No</v>
      </c>
      <c r="AC66" s="188" t="str">
        <f t="shared" si="117"/>
        <v>No</v>
      </c>
      <c r="AE66" s="229">
        <v>2</v>
      </c>
      <c r="AF66" s="230">
        <f t="shared" si="133"/>
        <v>0</v>
      </c>
      <c r="AG66" s="69"/>
      <c r="AH66" s="256">
        <v>19</v>
      </c>
      <c r="AI66" s="265">
        <f t="shared" si="134"/>
        <v>0</v>
      </c>
      <c r="AJ66" s="152">
        <f t="shared" si="119"/>
        <v>0</v>
      </c>
      <c r="AK66" s="152">
        <f t="shared" si="120"/>
        <v>0</v>
      </c>
      <c r="AL66" s="152">
        <f t="shared" si="121"/>
        <v>0</v>
      </c>
      <c r="AM66" s="152">
        <f t="shared" si="122"/>
        <v>0</v>
      </c>
      <c r="AN66" s="152">
        <f t="shared" si="123"/>
        <v>0</v>
      </c>
      <c r="AO66" s="152">
        <f t="shared" si="124"/>
        <v>0</v>
      </c>
      <c r="AP66" s="152">
        <f t="shared" si="125"/>
        <v>0</v>
      </c>
      <c r="AQ66" s="152">
        <f t="shared" si="126"/>
        <v>0</v>
      </c>
      <c r="AR66" s="152">
        <f t="shared" si="127"/>
        <v>0</v>
      </c>
      <c r="AS66" s="152">
        <f t="shared" si="128"/>
        <v>0</v>
      </c>
      <c r="AT66" s="152">
        <f t="shared" si="129"/>
        <v>0</v>
      </c>
      <c r="AU66" s="152">
        <f t="shared" si="130"/>
        <v>0</v>
      </c>
      <c r="AV66" s="152">
        <f t="shared" si="131"/>
        <v>0</v>
      </c>
      <c r="AW66" s="152">
        <f t="shared" si="132"/>
        <v>0</v>
      </c>
      <c r="AX66" s="470">
        <v>2</v>
      </c>
      <c r="AY66" s="476">
        <v>24</v>
      </c>
      <c r="AZ66" s="239">
        <f t="shared" si="54"/>
        <v>0</v>
      </c>
      <c r="BA66" s="476"/>
      <c r="BB66" s="239">
        <f t="shared" si="55"/>
        <v>0</v>
      </c>
      <c r="BC66" s="476"/>
      <c r="BD66" s="131">
        <f t="shared" si="56"/>
        <v>0</v>
      </c>
      <c r="BE66" s="483"/>
      <c r="BF66" s="131">
        <f t="shared" si="19"/>
        <v>0</v>
      </c>
      <c r="BG66" s="131">
        <f t="shared" si="20"/>
        <v>0</v>
      </c>
      <c r="BH66" s="131">
        <f t="shared" si="21"/>
        <v>0</v>
      </c>
      <c r="BI66" s="131">
        <f t="shared" si="22"/>
        <v>0</v>
      </c>
      <c r="BJ66" s="131">
        <f t="shared" si="23"/>
        <v>0</v>
      </c>
      <c r="BK66" s="131">
        <f t="shared" si="24"/>
        <v>0</v>
      </c>
      <c r="BL66" s="131">
        <f t="shared" si="25"/>
        <v>0</v>
      </c>
      <c r="BM66" s="131">
        <f t="shared" si="26"/>
        <v>0</v>
      </c>
      <c r="BN66" s="131">
        <f t="shared" si="27"/>
        <v>0</v>
      </c>
      <c r="BO66" s="483"/>
      <c r="BP66" s="396">
        <f t="shared" si="28"/>
        <v>0</v>
      </c>
      <c r="BQ66" s="396">
        <f t="shared" si="29"/>
        <v>0</v>
      </c>
      <c r="BR66" s="483"/>
      <c r="BS66" s="131">
        <f t="shared" si="30"/>
        <v>0</v>
      </c>
      <c r="BT66" s="131">
        <f t="shared" si="31"/>
        <v>0</v>
      </c>
      <c r="BU66" s="131">
        <f t="shared" si="32"/>
        <v>0</v>
      </c>
      <c r="BV66" s="131">
        <f t="shared" si="33"/>
        <v>0</v>
      </c>
      <c r="BW66" s="131">
        <f t="shared" si="34"/>
        <v>0</v>
      </c>
      <c r="BX66" s="131">
        <f t="shared" si="35"/>
        <v>0</v>
      </c>
      <c r="BY66" s="131">
        <f t="shared" si="36"/>
        <v>0</v>
      </c>
      <c r="BZ66" s="131">
        <f t="shared" si="37"/>
        <v>0</v>
      </c>
      <c r="CA66" s="131">
        <f t="shared" si="38"/>
        <v>0</v>
      </c>
      <c r="CB66" s="131">
        <f t="shared" si="39"/>
        <v>0</v>
      </c>
      <c r="CC66" s="131">
        <f t="shared" si="40"/>
        <v>0</v>
      </c>
      <c r="CD66" s="131">
        <f t="shared" si="41"/>
        <v>0</v>
      </c>
      <c r="CE66" s="131">
        <f t="shared" si="42"/>
        <v>0</v>
      </c>
      <c r="CF66" s="131">
        <f t="shared" si="43"/>
        <v>0</v>
      </c>
      <c r="CG66" s="131">
        <f t="shared" si="44"/>
        <v>0</v>
      </c>
      <c r="CH66" s="131">
        <f t="shared" si="45"/>
        <v>0</v>
      </c>
      <c r="CI66" s="131">
        <f t="shared" si="46"/>
        <v>0</v>
      </c>
      <c r="CJ66" s="131">
        <f t="shared" si="47"/>
        <v>0</v>
      </c>
      <c r="CK66" s="131">
        <f t="shared" si="48"/>
        <v>0</v>
      </c>
      <c r="CL66" s="131">
        <f t="shared" si="49"/>
        <v>0</v>
      </c>
      <c r="CM66" s="131">
        <f t="shared" si="50"/>
        <v>0</v>
      </c>
    </row>
    <row r="67" spans="1:91" s="4" customFormat="1" ht="90" customHeight="1" x14ac:dyDescent="0.2">
      <c r="B67" s="179"/>
      <c r="D67" s="99" t="s">
        <v>232</v>
      </c>
      <c r="E67" s="177" t="s">
        <v>432</v>
      </c>
      <c r="F67" s="303" t="s">
        <v>569</v>
      </c>
      <c r="G67" s="73" t="s">
        <v>66</v>
      </c>
      <c r="H67" s="73" t="s">
        <v>157</v>
      </c>
      <c r="I67" s="72">
        <v>2</v>
      </c>
      <c r="J67" s="72">
        <v>0</v>
      </c>
      <c r="K67" s="72" t="s">
        <v>562</v>
      </c>
      <c r="L67" s="334">
        <v>515.87549999999999</v>
      </c>
      <c r="M67" s="87"/>
      <c r="N67" s="87"/>
      <c r="O67" s="87"/>
      <c r="P67" s="87"/>
      <c r="Q67" s="87"/>
      <c r="R67" s="87"/>
      <c r="S67" s="87"/>
      <c r="T67" s="87"/>
      <c r="U67" s="87"/>
      <c r="V67" s="87"/>
      <c r="W67" s="87"/>
      <c r="X67" s="87"/>
      <c r="Y67" s="87"/>
      <c r="Z67" s="87"/>
      <c r="AA67" s="89">
        <f>L67*M67+L67*N67+L67*O67+L67*P67+L67*Q67+L67*R67+L67*T67+L67*V67+L67*W67+L67*X67+L67*Y67+L67*Z67+L67*U67+L67*S67</f>
        <v>0</v>
      </c>
      <c r="AB67" s="89" t="str">
        <f t="shared" si="3"/>
        <v>No</v>
      </c>
      <c r="AC67" s="166" t="str">
        <f t="shared" si="117"/>
        <v>No</v>
      </c>
      <c r="AE67" s="229">
        <v>2</v>
      </c>
      <c r="AF67" s="230">
        <f t="shared" si="133"/>
        <v>0</v>
      </c>
      <c r="AG67" s="69"/>
      <c r="AH67" s="256">
        <v>17</v>
      </c>
      <c r="AI67" s="265">
        <f t="shared" si="134"/>
        <v>0</v>
      </c>
      <c r="AJ67" s="152">
        <f t="shared" si="119"/>
        <v>0</v>
      </c>
      <c r="AK67" s="152">
        <f t="shared" si="120"/>
        <v>0</v>
      </c>
      <c r="AL67" s="152">
        <f t="shared" si="121"/>
        <v>0</v>
      </c>
      <c r="AM67" s="152">
        <f t="shared" si="122"/>
        <v>0</v>
      </c>
      <c r="AN67" s="152">
        <f t="shared" si="123"/>
        <v>0</v>
      </c>
      <c r="AO67" s="152">
        <f t="shared" si="124"/>
        <v>0</v>
      </c>
      <c r="AP67" s="152">
        <f t="shared" si="125"/>
        <v>0</v>
      </c>
      <c r="AQ67" s="152">
        <f t="shared" si="126"/>
        <v>0</v>
      </c>
      <c r="AR67" s="152">
        <f t="shared" si="127"/>
        <v>0</v>
      </c>
      <c r="AS67" s="152">
        <f t="shared" si="128"/>
        <v>0</v>
      </c>
      <c r="AT67" s="152">
        <f t="shared" si="129"/>
        <v>0</v>
      </c>
      <c r="AU67" s="152">
        <f t="shared" si="130"/>
        <v>0</v>
      </c>
      <c r="AV67" s="152">
        <f t="shared" si="131"/>
        <v>0</v>
      </c>
      <c r="AW67" s="152">
        <f t="shared" si="132"/>
        <v>0</v>
      </c>
      <c r="AX67" s="470">
        <v>2</v>
      </c>
      <c r="AY67" s="476">
        <v>20</v>
      </c>
      <c r="AZ67" s="239">
        <f t="shared" si="54"/>
        <v>0</v>
      </c>
      <c r="BA67" s="476"/>
      <c r="BB67" s="239">
        <f t="shared" si="55"/>
        <v>0</v>
      </c>
      <c r="BC67" s="476"/>
      <c r="BD67" s="131">
        <f t="shared" si="56"/>
        <v>0</v>
      </c>
      <c r="BE67" s="483"/>
      <c r="BF67" s="131">
        <f t="shared" si="19"/>
        <v>0</v>
      </c>
      <c r="BG67" s="131">
        <f t="shared" si="20"/>
        <v>0</v>
      </c>
      <c r="BH67" s="131">
        <f t="shared" si="21"/>
        <v>0</v>
      </c>
      <c r="BI67" s="131">
        <f t="shared" si="22"/>
        <v>0</v>
      </c>
      <c r="BJ67" s="131">
        <f t="shared" si="23"/>
        <v>0</v>
      </c>
      <c r="BK67" s="131">
        <f t="shared" si="24"/>
        <v>0</v>
      </c>
      <c r="BL67" s="131">
        <f t="shared" si="25"/>
        <v>0</v>
      </c>
      <c r="BM67" s="131">
        <f t="shared" si="26"/>
        <v>0</v>
      </c>
      <c r="BN67" s="131">
        <f t="shared" si="27"/>
        <v>0</v>
      </c>
      <c r="BO67" s="483"/>
      <c r="BP67" s="396">
        <f t="shared" si="28"/>
        <v>0</v>
      </c>
      <c r="BQ67" s="396">
        <f t="shared" si="29"/>
        <v>0</v>
      </c>
      <c r="BR67" s="483"/>
      <c r="BS67" s="131">
        <f t="shared" si="30"/>
        <v>0</v>
      </c>
      <c r="BT67" s="131">
        <f t="shared" si="31"/>
        <v>0</v>
      </c>
      <c r="BU67" s="131">
        <f t="shared" si="32"/>
        <v>0</v>
      </c>
      <c r="BV67" s="131">
        <f t="shared" si="33"/>
        <v>0</v>
      </c>
      <c r="BW67" s="131">
        <f t="shared" si="34"/>
        <v>0</v>
      </c>
      <c r="BX67" s="131">
        <f t="shared" si="35"/>
        <v>0</v>
      </c>
      <c r="BY67" s="131">
        <f t="shared" si="36"/>
        <v>0</v>
      </c>
      <c r="BZ67" s="131">
        <f t="shared" si="37"/>
        <v>0</v>
      </c>
      <c r="CA67" s="131">
        <f t="shared" si="38"/>
        <v>0</v>
      </c>
      <c r="CB67" s="131">
        <f t="shared" si="39"/>
        <v>0</v>
      </c>
      <c r="CC67" s="131">
        <f t="shared" si="40"/>
        <v>0</v>
      </c>
      <c r="CD67" s="131">
        <f t="shared" si="41"/>
        <v>0</v>
      </c>
      <c r="CE67" s="131">
        <f t="shared" si="42"/>
        <v>0</v>
      </c>
      <c r="CF67" s="131">
        <f t="shared" si="43"/>
        <v>0</v>
      </c>
      <c r="CG67" s="131">
        <f t="shared" si="44"/>
        <v>0</v>
      </c>
      <c r="CH67" s="131">
        <f t="shared" si="45"/>
        <v>0</v>
      </c>
      <c r="CI67" s="131">
        <f t="shared" si="46"/>
        <v>0</v>
      </c>
      <c r="CJ67" s="131">
        <f t="shared" si="47"/>
        <v>0</v>
      </c>
      <c r="CK67" s="131">
        <f t="shared" si="48"/>
        <v>0</v>
      </c>
      <c r="CL67" s="131">
        <f t="shared" si="49"/>
        <v>0</v>
      </c>
      <c r="CM67" s="131">
        <f t="shared" si="50"/>
        <v>0</v>
      </c>
    </row>
    <row r="68" spans="1:91" s="4" customFormat="1" ht="90" customHeight="1" x14ac:dyDescent="0.2">
      <c r="B68" s="164"/>
      <c r="D68" s="99" t="s">
        <v>482</v>
      </c>
      <c r="E68" s="436" t="s">
        <v>1143</v>
      </c>
      <c r="F68" s="303" t="s">
        <v>569</v>
      </c>
      <c r="G68" s="73" t="s">
        <v>66</v>
      </c>
      <c r="H68" s="73" t="s">
        <v>157</v>
      </c>
      <c r="I68" s="72">
        <v>2</v>
      </c>
      <c r="J68" s="72">
        <v>0</v>
      </c>
      <c r="K68" s="72" t="s">
        <v>562</v>
      </c>
      <c r="L68" s="334">
        <v>448.5856</v>
      </c>
      <c r="M68" s="87"/>
      <c r="N68" s="87"/>
      <c r="O68" s="87"/>
      <c r="P68" s="87"/>
      <c r="Q68" s="87"/>
      <c r="R68" s="87"/>
      <c r="S68" s="87"/>
      <c r="T68" s="87"/>
      <c r="U68" s="87"/>
      <c r="V68" s="87"/>
      <c r="W68" s="87"/>
      <c r="X68" s="87"/>
      <c r="Y68" s="87"/>
      <c r="Z68" s="87"/>
      <c r="AA68" s="89">
        <f t="shared" si="115"/>
        <v>0</v>
      </c>
      <c r="AB68" s="89" t="str">
        <f t="shared" ref="AB68:AB69" si="153">IF(SUM(M68:Z68)&gt;0,"Yes","No")</f>
        <v>No</v>
      </c>
      <c r="AC68" s="166" t="str">
        <f t="shared" si="117"/>
        <v>No</v>
      </c>
      <c r="AE68" s="229">
        <v>2</v>
      </c>
      <c r="AF68" s="230">
        <f t="shared" ref="AF68:AF69" si="154">AE68*SUM(M68:Z68)</f>
        <v>0</v>
      </c>
      <c r="AG68" s="69"/>
      <c r="AH68" s="256">
        <v>17</v>
      </c>
      <c r="AI68" s="265">
        <f t="shared" si="134"/>
        <v>0</v>
      </c>
      <c r="AJ68" s="152">
        <f t="shared" si="119"/>
        <v>0</v>
      </c>
      <c r="AK68" s="152">
        <f t="shared" si="120"/>
        <v>0</v>
      </c>
      <c r="AL68" s="152">
        <f t="shared" si="121"/>
        <v>0</v>
      </c>
      <c r="AM68" s="152">
        <f t="shared" si="122"/>
        <v>0</v>
      </c>
      <c r="AN68" s="152">
        <f t="shared" si="123"/>
        <v>0</v>
      </c>
      <c r="AO68" s="152">
        <f t="shared" si="124"/>
        <v>0</v>
      </c>
      <c r="AP68" s="152">
        <f t="shared" si="125"/>
        <v>0</v>
      </c>
      <c r="AQ68" s="152">
        <f t="shared" si="126"/>
        <v>0</v>
      </c>
      <c r="AR68" s="152">
        <f t="shared" si="127"/>
        <v>0</v>
      </c>
      <c r="AS68" s="152">
        <f t="shared" si="128"/>
        <v>0</v>
      </c>
      <c r="AT68" s="152">
        <f t="shared" si="129"/>
        <v>0</v>
      </c>
      <c r="AU68" s="152">
        <f t="shared" si="130"/>
        <v>0</v>
      </c>
      <c r="AV68" s="152">
        <f t="shared" si="131"/>
        <v>0</v>
      </c>
      <c r="AW68" s="152">
        <f t="shared" si="132"/>
        <v>0</v>
      </c>
      <c r="AX68" s="470">
        <v>2</v>
      </c>
      <c r="AY68" s="476">
        <v>20</v>
      </c>
      <c r="AZ68" s="239">
        <f t="shared" si="54"/>
        <v>0</v>
      </c>
      <c r="BA68" s="476"/>
      <c r="BB68" s="239">
        <f t="shared" si="55"/>
        <v>0</v>
      </c>
      <c r="BC68" s="476"/>
      <c r="BD68" s="131">
        <f t="shared" si="56"/>
        <v>0</v>
      </c>
      <c r="BE68" s="483"/>
      <c r="BF68" s="131">
        <f t="shared" si="19"/>
        <v>0</v>
      </c>
      <c r="BG68" s="131">
        <f t="shared" si="20"/>
        <v>0</v>
      </c>
      <c r="BH68" s="131">
        <f t="shared" si="21"/>
        <v>0</v>
      </c>
      <c r="BI68" s="131">
        <f t="shared" si="22"/>
        <v>0</v>
      </c>
      <c r="BJ68" s="131">
        <f t="shared" si="23"/>
        <v>0</v>
      </c>
      <c r="BK68" s="131">
        <f t="shared" si="24"/>
        <v>0</v>
      </c>
      <c r="BL68" s="131">
        <f t="shared" si="25"/>
        <v>0</v>
      </c>
      <c r="BM68" s="131">
        <f t="shared" si="26"/>
        <v>0</v>
      </c>
      <c r="BN68" s="131">
        <f t="shared" si="27"/>
        <v>0</v>
      </c>
      <c r="BO68" s="483"/>
      <c r="BP68" s="396">
        <f t="shared" si="28"/>
        <v>0</v>
      </c>
      <c r="BQ68" s="396">
        <f t="shared" si="29"/>
        <v>0</v>
      </c>
      <c r="BR68" s="483"/>
      <c r="BS68" s="131">
        <f t="shared" si="30"/>
        <v>0</v>
      </c>
      <c r="BT68" s="131">
        <f t="shared" si="31"/>
        <v>0</v>
      </c>
      <c r="BU68" s="131">
        <f t="shared" si="32"/>
        <v>0</v>
      </c>
      <c r="BV68" s="131">
        <f t="shared" si="33"/>
        <v>0</v>
      </c>
      <c r="BW68" s="131">
        <f t="shared" si="34"/>
        <v>0</v>
      </c>
      <c r="BX68" s="131">
        <f t="shared" si="35"/>
        <v>0</v>
      </c>
      <c r="BY68" s="131">
        <f t="shared" si="36"/>
        <v>0</v>
      </c>
      <c r="BZ68" s="131">
        <f t="shared" si="37"/>
        <v>0</v>
      </c>
      <c r="CA68" s="131">
        <f t="shared" si="38"/>
        <v>0</v>
      </c>
      <c r="CB68" s="131">
        <f t="shared" si="39"/>
        <v>0</v>
      </c>
      <c r="CC68" s="131">
        <f t="shared" si="40"/>
        <v>0</v>
      </c>
      <c r="CD68" s="131">
        <f t="shared" si="41"/>
        <v>0</v>
      </c>
      <c r="CE68" s="131">
        <f t="shared" si="42"/>
        <v>0</v>
      </c>
      <c r="CF68" s="131">
        <f t="shared" si="43"/>
        <v>0</v>
      </c>
      <c r="CG68" s="131">
        <f t="shared" si="44"/>
        <v>0</v>
      </c>
      <c r="CH68" s="131">
        <f t="shared" si="45"/>
        <v>0</v>
      </c>
      <c r="CI68" s="131">
        <f t="shared" si="46"/>
        <v>0</v>
      </c>
      <c r="CJ68" s="131">
        <f t="shared" si="47"/>
        <v>0</v>
      </c>
      <c r="CK68" s="131">
        <f t="shared" si="48"/>
        <v>0</v>
      </c>
      <c r="CL68" s="131">
        <f t="shared" si="49"/>
        <v>0</v>
      </c>
      <c r="CM68" s="131">
        <f t="shared" si="50"/>
        <v>0</v>
      </c>
    </row>
    <row r="69" spans="1:91" s="81" customFormat="1" ht="90" customHeight="1" x14ac:dyDescent="0.2">
      <c r="A69" s="4"/>
      <c r="B69" s="164"/>
      <c r="C69" s="4"/>
      <c r="D69" s="64" t="s">
        <v>233</v>
      </c>
      <c r="E69" s="129" t="s">
        <v>432</v>
      </c>
      <c r="F69" s="63" t="s">
        <v>109</v>
      </c>
      <c r="G69" s="178" t="s">
        <v>146</v>
      </c>
      <c r="H69" s="316" t="s">
        <v>157</v>
      </c>
      <c r="I69" s="63">
        <v>2</v>
      </c>
      <c r="J69" s="63">
        <v>0</v>
      </c>
      <c r="K69" s="63" t="s">
        <v>562</v>
      </c>
      <c r="L69" s="333">
        <v>269.40165000000002</v>
      </c>
      <c r="M69" s="85"/>
      <c r="N69" s="84"/>
      <c r="O69" s="85"/>
      <c r="P69" s="85"/>
      <c r="Q69" s="85"/>
      <c r="R69" s="85"/>
      <c r="S69" s="85"/>
      <c r="T69" s="85"/>
      <c r="U69" s="85"/>
      <c r="V69" s="85"/>
      <c r="W69" s="85"/>
      <c r="X69" s="85"/>
      <c r="Y69" s="85"/>
      <c r="Z69" s="85"/>
      <c r="AA69" s="96">
        <f t="shared" si="115"/>
        <v>0</v>
      </c>
      <c r="AB69" s="82" t="str">
        <f t="shared" si="153"/>
        <v>No</v>
      </c>
      <c r="AC69" s="188" t="str">
        <f t="shared" si="117"/>
        <v>No</v>
      </c>
      <c r="AE69" s="229">
        <v>2</v>
      </c>
      <c r="AF69" s="230">
        <f t="shared" si="154"/>
        <v>0</v>
      </c>
      <c r="AG69" s="69"/>
      <c r="AH69" s="256">
        <v>5.5</v>
      </c>
      <c r="AI69" s="265">
        <f t="shared" si="134"/>
        <v>0</v>
      </c>
      <c r="AJ69" s="152">
        <f t="shared" si="119"/>
        <v>0</v>
      </c>
      <c r="AK69" s="152">
        <f t="shared" si="120"/>
        <v>0</v>
      </c>
      <c r="AL69" s="152">
        <f t="shared" si="121"/>
        <v>0</v>
      </c>
      <c r="AM69" s="152">
        <f t="shared" si="122"/>
        <v>0</v>
      </c>
      <c r="AN69" s="152">
        <f t="shared" si="123"/>
        <v>0</v>
      </c>
      <c r="AO69" s="152">
        <f t="shared" si="124"/>
        <v>0</v>
      </c>
      <c r="AP69" s="152">
        <f t="shared" si="125"/>
        <v>0</v>
      </c>
      <c r="AQ69" s="152">
        <f t="shared" si="126"/>
        <v>0</v>
      </c>
      <c r="AR69" s="152">
        <f t="shared" si="127"/>
        <v>0</v>
      </c>
      <c r="AS69" s="152">
        <f t="shared" si="128"/>
        <v>0</v>
      </c>
      <c r="AT69" s="152">
        <f t="shared" si="129"/>
        <v>0</v>
      </c>
      <c r="AU69" s="152">
        <f t="shared" si="130"/>
        <v>0</v>
      </c>
      <c r="AV69" s="152">
        <f t="shared" si="131"/>
        <v>0</v>
      </c>
      <c r="AW69" s="152">
        <f t="shared" si="132"/>
        <v>0</v>
      </c>
      <c r="AX69" s="470">
        <v>2</v>
      </c>
      <c r="AY69" s="476">
        <v>12</v>
      </c>
      <c r="AZ69" s="239">
        <f t="shared" si="54"/>
        <v>0</v>
      </c>
      <c r="BA69" s="476"/>
      <c r="BB69" s="239">
        <f t="shared" si="55"/>
        <v>0</v>
      </c>
      <c r="BC69" s="476"/>
      <c r="BD69" s="131">
        <f t="shared" si="56"/>
        <v>0</v>
      </c>
      <c r="BE69" s="483"/>
      <c r="BF69" s="131">
        <f t="shared" si="19"/>
        <v>0</v>
      </c>
      <c r="BG69" s="131">
        <f t="shared" si="20"/>
        <v>0</v>
      </c>
      <c r="BH69" s="131">
        <f t="shared" si="21"/>
        <v>0</v>
      </c>
      <c r="BI69" s="131">
        <f t="shared" si="22"/>
        <v>0</v>
      </c>
      <c r="BJ69" s="131">
        <f t="shared" si="23"/>
        <v>0</v>
      </c>
      <c r="BK69" s="131">
        <f t="shared" si="24"/>
        <v>0</v>
      </c>
      <c r="BL69" s="131">
        <f t="shared" si="25"/>
        <v>0</v>
      </c>
      <c r="BM69" s="131">
        <f t="shared" si="26"/>
        <v>0</v>
      </c>
      <c r="BN69" s="131">
        <f t="shared" si="27"/>
        <v>0</v>
      </c>
      <c r="BO69" s="483"/>
      <c r="BP69" s="396">
        <f t="shared" si="28"/>
        <v>0</v>
      </c>
      <c r="BQ69" s="396">
        <f t="shared" si="29"/>
        <v>0</v>
      </c>
      <c r="BR69" s="483"/>
      <c r="BS69" s="131">
        <f t="shared" si="30"/>
        <v>0</v>
      </c>
      <c r="BT69" s="131">
        <f t="shared" si="31"/>
        <v>0</v>
      </c>
      <c r="BU69" s="131">
        <f t="shared" si="32"/>
        <v>0</v>
      </c>
      <c r="BV69" s="131">
        <f t="shared" si="33"/>
        <v>0</v>
      </c>
      <c r="BW69" s="131">
        <f t="shared" si="34"/>
        <v>0</v>
      </c>
      <c r="BX69" s="131">
        <f t="shared" si="35"/>
        <v>0</v>
      </c>
      <c r="BY69" s="131">
        <f t="shared" si="36"/>
        <v>0</v>
      </c>
      <c r="BZ69" s="131">
        <f t="shared" si="37"/>
        <v>0</v>
      </c>
      <c r="CA69" s="131">
        <f t="shared" si="38"/>
        <v>0</v>
      </c>
      <c r="CB69" s="131">
        <f t="shared" si="39"/>
        <v>0</v>
      </c>
      <c r="CC69" s="131">
        <f t="shared" si="40"/>
        <v>0</v>
      </c>
      <c r="CD69" s="131">
        <f t="shared" si="41"/>
        <v>0</v>
      </c>
      <c r="CE69" s="131">
        <f t="shared" si="42"/>
        <v>0</v>
      </c>
      <c r="CF69" s="131">
        <f t="shared" si="43"/>
        <v>0</v>
      </c>
      <c r="CG69" s="131">
        <f t="shared" si="44"/>
        <v>0</v>
      </c>
      <c r="CH69" s="131">
        <f t="shared" si="45"/>
        <v>0</v>
      </c>
      <c r="CI69" s="131">
        <f t="shared" si="46"/>
        <v>0</v>
      </c>
      <c r="CJ69" s="131">
        <f t="shared" si="47"/>
        <v>0</v>
      </c>
      <c r="CK69" s="131">
        <f t="shared" si="48"/>
        <v>0</v>
      </c>
      <c r="CL69" s="131">
        <f t="shared" si="49"/>
        <v>0</v>
      </c>
      <c r="CM69" s="131">
        <f t="shared" si="50"/>
        <v>0</v>
      </c>
    </row>
    <row r="70" spans="1:91" s="81" customFormat="1" ht="90" customHeight="1" x14ac:dyDescent="0.2">
      <c r="A70" s="4"/>
      <c r="B70" s="164"/>
      <c r="C70" s="4"/>
      <c r="D70" s="64" t="s">
        <v>484</v>
      </c>
      <c r="E70" s="437" t="s">
        <v>1143</v>
      </c>
      <c r="F70" s="63" t="s">
        <v>109</v>
      </c>
      <c r="G70" s="178" t="s">
        <v>146</v>
      </c>
      <c r="H70" s="316" t="s">
        <v>157</v>
      </c>
      <c r="I70" s="63">
        <v>2</v>
      </c>
      <c r="J70" s="63">
        <v>0</v>
      </c>
      <c r="K70" s="63" t="s">
        <v>562</v>
      </c>
      <c r="L70" s="333">
        <v>234.26320000000001</v>
      </c>
      <c r="M70" s="85"/>
      <c r="N70" s="84"/>
      <c r="O70" s="85"/>
      <c r="P70" s="85"/>
      <c r="Q70" s="85"/>
      <c r="R70" s="85"/>
      <c r="S70" s="85"/>
      <c r="T70" s="85"/>
      <c r="U70" s="85"/>
      <c r="V70" s="85"/>
      <c r="W70" s="85"/>
      <c r="X70" s="85"/>
      <c r="Y70" s="85"/>
      <c r="Z70" s="85"/>
      <c r="AA70" s="96">
        <f t="shared" si="115"/>
        <v>0</v>
      </c>
      <c r="AB70" s="82" t="str">
        <f t="shared" si="3"/>
        <v>No</v>
      </c>
      <c r="AC70" s="188" t="str">
        <f t="shared" si="117"/>
        <v>No</v>
      </c>
      <c r="AE70" s="229">
        <v>2</v>
      </c>
      <c r="AF70" s="230">
        <f t="shared" si="133"/>
        <v>0</v>
      </c>
      <c r="AG70" s="69"/>
      <c r="AH70" s="256">
        <v>5.5</v>
      </c>
      <c r="AI70" s="265">
        <f t="shared" si="134"/>
        <v>0</v>
      </c>
      <c r="AJ70" s="152">
        <f t="shared" si="119"/>
        <v>0</v>
      </c>
      <c r="AK70" s="152">
        <f t="shared" si="120"/>
        <v>0</v>
      </c>
      <c r="AL70" s="152">
        <f t="shared" si="121"/>
        <v>0</v>
      </c>
      <c r="AM70" s="152">
        <f t="shared" si="122"/>
        <v>0</v>
      </c>
      <c r="AN70" s="152">
        <f t="shared" si="123"/>
        <v>0</v>
      </c>
      <c r="AO70" s="152">
        <f t="shared" si="124"/>
        <v>0</v>
      </c>
      <c r="AP70" s="152">
        <f t="shared" si="125"/>
        <v>0</v>
      </c>
      <c r="AQ70" s="152">
        <f t="shared" si="126"/>
        <v>0</v>
      </c>
      <c r="AR70" s="152">
        <f t="shared" si="127"/>
        <v>0</v>
      </c>
      <c r="AS70" s="152">
        <f t="shared" si="128"/>
        <v>0</v>
      </c>
      <c r="AT70" s="152">
        <f t="shared" si="129"/>
        <v>0</v>
      </c>
      <c r="AU70" s="152">
        <f t="shared" si="130"/>
        <v>0</v>
      </c>
      <c r="AV70" s="152">
        <f t="shared" si="131"/>
        <v>0</v>
      </c>
      <c r="AW70" s="152">
        <f t="shared" si="132"/>
        <v>0</v>
      </c>
      <c r="AX70" s="470">
        <v>2</v>
      </c>
      <c r="AY70" s="476">
        <v>12</v>
      </c>
      <c r="AZ70" s="239">
        <f t="shared" si="54"/>
        <v>0</v>
      </c>
      <c r="BA70" s="476"/>
      <c r="BB70" s="239">
        <f t="shared" si="55"/>
        <v>0</v>
      </c>
      <c r="BC70" s="476"/>
      <c r="BD70" s="131">
        <f t="shared" si="56"/>
        <v>0</v>
      </c>
      <c r="BE70" s="483"/>
      <c r="BF70" s="131">
        <f t="shared" si="19"/>
        <v>0</v>
      </c>
      <c r="BG70" s="131">
        <f t="shared" si="20"/>
        <v>0</v>
      </c>
      <c r="BH70" s="131">
        <f t="shared" si="21"/>
        <v>0</v>
      </c>
      <c r="BI70" s="131">
        <f t="shared" si="22"/>
        <v>0</v>
      </c>
      <c r="BJ70" s="131">
        <f t="shared" si="23"/>
        <v>0</v>
      </c>
      <c r="BK70" s="131">
        <f t="shared" si="24"/>
        <v>0</v>
      </c>
      <c r="BL70" s="131">
        <f t="shared" si="25"/>
        <v>0</v>
      </c>
      <c r="BM70" s="131">
        <f t="shared" si="26"/>
        <v>0</v>
      </c>
      <c r="BN70" s="131">
        <f t="shared" si="27"/>
        <v>0</v>
      </c>
      <c r="BO70" s="483"/>
      <c r="BP70" s="396">
        <f t="shared" si="28"/>
        <v>0</v>
      </c>
      <c r="BQ70" s="396">
        <f t="shared" si="29"/>
        <v>0</v>
      </c>
      <c r="BR70" s="483"/>
      <c r="BS70" s="131">
        <f t="shared" si="30"/>
        <v>0</v>
      </c>
      <c r="BT70" s="131">
        <f t="shared" si="31"/>
        <v>0</v>
      </c>
      <c r="BU70" s="131">
        <f t="shared" si="32"/>
        <v>0</v>
      </c>
      <c r="BV70" s="131">
        <f t="shared" si="33"/>
        <v>0</v>
      </c>
      <c r="BW70" s="131">
        <f t="shared" si="34"/>
        <v>0</v>
      </c>
      <c r="BX70" s="131">
        <f t="shared" si="35"/>
        <v>0</v>
      </c>
      <c r="BY70" s="131">
        <f t="shared" si="36"/>
        <v>0</v>
      </c>
      <c r="BZ70" s="131">
        <f t="shared" si="37"/>
        <v>0</v>
      </c>
      <c r="CA70" s="131">
        <f t="shared" si="38"/>
        <v>0</v>
      </c>
      <c r="CB70" s="131">
        <f t="shared" si="39"/>
        <v>0</v>
      </c>
      <c r="CC70" s="131">
        <f t="shared" si="40"/>
        <v>0</v>
      </c>
      <c r="CD70" s="131">
        <f t="shared" si="41"/>
        <v>0</v>
      </c>
      <c r="CE70" s="131">
        <f t="shared" si="42"/>
        <v>0</v>
      </c>
      <c r="CF70" s="131">
        <f t="shared" si="43"/>
        <v>0</v>
      </c>
      <c r="CG70" s="131">
        <f t="shared" si="44"/>
        <v>0</v>
      </c>
      <c r="CH70" s="131">
        <f t="shared" si="45"/>
        <v>0</v>
      </c>
      <c r="CI70" s="131">
        <f t="shared" si="46"/>
        <v>0</v>
      </c>
      <c r="CJ70" s="131">
        <f t="shared" si="47"/>
        <v>0</v>
      </c>
      <c r="CK70" s="131">
        <f t="shared" si="48"/>
        <v>0</v>
      </c>
      <c r="CL70" s="131">
        <f t="shared" si="49"/>
        <v>0</v>
      </c>
      <c r="CM70" s="131">
        <f t="shared" si="50"/>
        <v>0</v>
      </c>
    </row>
    <row r="71" spans="1:91" s="4" customFormat="1" ht="90" customHeight="1" x14ac:dyDescent="0.2">
      <c r="B71" s="179"/>
      <c r="D71" s="99" t="s">
        <v>234</v>
      </c>
      <c r="E71" s="177" t="s">
        <v>432</v>
      </c>
      <c r="F71" s="72" t="s">
        <v>109</v>
      </c>
      <c r="G71" s="73" t="s">
        <v>145</v>
      </c>
      <c r="H71" s="314" t="s">
        <v>157</v>
      </c>
      <c r="I71" s="72">
        <v>2</v>
      </c>
      <c r="J71" s="72">
        <v>0</v>
      </c>
      <c r="K71" s="72" t="s">
        <v>562</v>
      </c>
      <c r="L71" s="334">
        <v>343.91700000000003</v>
      </c>
      <c r="M71" s="87"/>
      <c r="N71" s="87"/>
      <c r="O71" s="87"/>
      <c r="P71" s="87"/>
      <c r="Q71" s="87"/>
      <c r="R71" s="87"/>
      <c r="S71" s="87"/>
      <c r="T71" s="87"/>
      <c r="U71" s="87"/>
      <c r="V71" s="87"/>
      <c r="W71" s="87"/>
      <c r="X71" s="87"/>
      <c r="Y71" s="87"/>
      <c r="Z71" s="87"/>
      <c r="AA71" s="89">
        <f t="shared" si="115"/>
        <v>0</v>
      </c>
      <c r="AB71" s="89" t="str">
        <f t="shared" ref="AB71" si="155">IF(SUM(M71:Z71)&gt;0,"Yes","No")</f>
        <v>No</v>
      </c>
      <c r="AC71" s="166" t="str">
        <f t="shared" si="117"/>
        <v>No</v>
      </c>
      <c r="AE71" s="229">
        <v>2</v>
      </c>
      <c r="AF71" s="230">
        <f t="shared" ref="AF71" si="156">AE71*SUM(M71:Z71)</f>
        <v>0</v>
      </c>
      <c r="AG71" s="69"/>
      <c r="AH71" s="256">
        <v>7.5</v>
      </c>
      <c r="AI71" s="265">
        <f t="shared" si="134"/>
        <v>0</v>
      </c>
      <c r="AJ71" s="152">
        <f t="shared" si="119"/>
        <v>0</v>
      </c>
      <c r="AK71" s="152">
        <f t="shared" si="120"/>
        <v>0</v>
      </c>
      <c r="AL71" s="152">
        <f t="shared" si="121"/>
        <v>0</v>
      </c>
      <c r="AM71" s="152">
        <f t="shared" si="122"/>
        <v>0</v>
      </c>
      <c r="AN71" s="152">
        <f t="shared" si="123"/>
        <v>0</v>
      </c>
      <c r="AO71" s="152">
        <f t="shared" si="124"/>
        <v>0</v>
      </c>
      <c r="AP71" s="152">
        <f t="shared" si="125"/>
        <v>0</v>
      </c>
      <c r="AQ71" s="152">
        <f t="shared" si="126"/>
        <v>0</v>
      </c>
      <c r="AR71" s="152">
        <f t="shared" si="127"/>
        <v>0</v>
      </c>
      <c r="AS71" s="152">
        <f t="shared" si="128"/>
        <v>0</v>
      </c>
      <c r="AT71" s="152">
        <f t="shared" si="129"/>
        <v>0</v>
      </c>
      <c r="AU71" s="152">
        <f t="shared" si="130"/>
        <v>0</v>
      </c>
      <c r="AV71" s="152">
        <f t="shared" si="131"/>
        <v>0</v>
      </c>
      <c r="AW71" s="152">
        <f t="shared" si="132"/>
        <v>0</v>
      </c>
      <c r="AX71" s="470">
        <v>2</v>
      </c>
      <c r="AY71" s="476">
        <v>14</v>
      </c>
      <c r="AZ71" s="239">
        <f t="shared" si="54"/>
        <v>0</v>
      </c>
      <c r="BA71" s="476"/>
      <c r="BB71" s="239">
        <f t="shared" si="55"/>
        <v>0</v>
      </c>
      <c r="BC71" s="476"/>
      <c r="BD71" s="131">
        <f t="shared" si="56"/>
        <v>0</v>
      </c>
      <c r="BE71" s="483"/>
      <c r="BF71" s="131">
        <f t="shared" si="19"/>
        <v>0</v>
      </c>
      <c r="BG71" s="131">
        <f t="shared" si="20"/>
        <v>0</v>
      </c>
      <c r="BH71" s="131">
        <f t="shared" si="21"/>
        <v>0</v>
      </c>
      <c r="BI71" s="131">
        <f t="shared" si="22"/>
        <v>0</v>
      </c>
      <c r="BJ71" s="131">
        <f t="shared" si="23"/>
        <v>0</v>
      </c>
      <c r="BK71" s="131">
        <f t="shared" si="24"/>
        <v>0</v>
      </c>
      <c r="BL71" s="131">
        <f t="shared" si="25"/>
        <v>0</v>
      </c>
      <c r="BM71" s="131">
        <f t="shared" si="26"/>
        <v>0</v>
      </c>
      <c r="BN71" s="131">
        <f t="shared" si="27"/>
        <v>0</v>
      </c>
      <c r="BO71" s="483"/>
      <c r="BP71" s="396">
        <f t="shared" si="28"/>
        <v>0</v>
      </c>
      <c r="BQ71" s="396">
        <f t="shared" si="29"/>
        <v>0</v>
      </c>
      <c r="BR71" s="483"/>
      <c r="BS71" s="131">
        <f t="shared" si="30"/>
        <v>0</v>
      </c>
      <c r="BT71" s="131">
        <f t="shared" si="31"/>
        <v>0</v>
      </c>
      <c r="BU71" s="131">
        <f t="shared" si="32"/>
        <v>0</v>
      </c>
      <c r="BV71" s="131">
        <f t="shared" si="33"/>
        <v>0</v>
      </c>
      <c r="BW71" s="131">
        <f t="shared" si="34"/>
        <v>0</v>
      </c>
      <c r="BX71" s="131">
        <f t="shared" si="35"/>
        <v>0</v>
      </c>
      <c r="BY71" s="131">
        <f t="shared" si="36"/>
        <v>0</v>
      </c>
      <c r="BZ71" s="131">
        <f t="shared" si="37"/>
        <v>0</v>
      </c>
      <c r="CA71" s="131">
        <f t="shared" si="38"/>
        <v>0</v>
      </c>
      <c r="CB71" s="131">
        <f t="shared" si="39"/>
        <v>0</v>
      </c>
      <c r="CC71" s="131">
        <f t="shared" si="40"/>
        <v>0</v>
      </c>
      <c r="CD71" s="131">
        <f t="shared" si="41"/>
        <v>0</v>
      </c>
      <c r="CE71" s="131">
        <f t="shared" si="42"/>
        <v>0</v>
      </c>
      <c r="CF71" s="131">
        <f t="shared" si="43"/>
        <v>0</v>
      </c>
      <c r="CG71" s="131">
        <f t="shared" si="44"/>
        <v>0</v>
      </c>
      <c r="CH71" s="131">
        <f t="shared" si="45"/>
        <v>0</v>
      </c>
      <c r="CI71" s="131">
        <f t="shared" si="46"/>
        <v>0</v>
      </c>
      <c r="CJ71" s="131">
        <f t="shared" si="47"/>
        <v>0</v>
      </c>
      <c r="CK71" s="131">
        <f t="shared" si="48"/>
        <v>0</v>
      </c>
      <c r="CL71" s="131">
        <f t="shared" si="49"/>
        <v>0</v>
      </c>
      <c r="CM71" s="131">
        <f t="shared" si="50"/>
        <v>0</v>
      </c>
    </row>
    <row r="72" spans="1:91" s="4" customFormat="1" ht="90" customHeight="1" x14ac:dyDescent="0.2">
      <c r="B72" s="164"/>
      <c r="D72" s="99" t="s">
        <v>485</v>
      </c>
      <c r="E72" s="436" t="s">
        <v>1143</v>
      </c>
      <c r="F72" s="72" t="s">
        <v>109</v>
      </c>
      <c r="G72" s="73" t="s">
        <v>145</v>
      </c>
      <c r="H72" s="314" t="s">
        <v>157</v>
      </c>
      <c r="I72" s="72">
        <v>2</v>
      </c>
      <c r="J72" s="72">
        <v>0</v>
      </c>
      <c r="K72" s="72" t="s">
        <v>562</v>
      </c>
      <c r="L72" s="334">
        <v>299.06050000000005</v>
      </c>
      <c r="M72" s="87"/>
      <c r="N72" s="87"/>
      <c r="O72" s="87"/>
      <c r="P72" s="87"/>
      <c r="Q72" s="87"/>
      <c r="R72" s="87"/>
      <c r="S72" s="87"/>
      <c r="T72" s="87"/>
      <c r="U72" s="87"/>
      <c r="V72" s="87"/>
      <c r="W72" s="87"/>
      <c r="X72" s="87"/>
      <c r="Y72" s="87"/>
      <c r="Z72" s="87"/>
      <c r="AA72" s="89">
        <f t="shared" si="115"/>
        <v>0</v>
      </c>
      <c r="AB72" s="89" t="str">
        <f t="shared" si="3"/>
        <v>No</v>
      </c>
      <c r="AC72" s="166" t="str">
        <f t="shared" si="117"/>
        <v>No</v>
      </c>
      <c r="AE72" s="229">
        <v>2</v>
      </c>
      <c r="AF72" s="230">
        <f t="shared" si="133"/>
        <v>0</v>
      </c>
      <c r="AG72" s="69"/>
      <c r="AH72" s="256">
        <v>7.5</v>
      </c>
      <c r="AI72" s="265">
        <f t="shared" si="134"/>
        <v>0</v>
      </c>
      <c r="AJ72" s="152">
        <f t="shared" si="119"/>
        <v>0</v>
      </c>
      <c r="AK72" s="152">
        <f t="shared" si="120"/>
        <v>0</v>
      </c>
      <c r="AL72" s="152">
        <f t="shared" si="121"/>
        <v>0</v>
      </c>
      <c r="AM72" s="152">
        <f t="shared" si="122"/>
        <v>0</v>
      </c>
      <c r="AN72" s="152">
        <f t="shared" si="123"/>
        <v>0</v>
      </c>
      <c r="AO72" s="152">
        <f t="shared" si="124"/>
        <v>0</v>
      </c>
      <c r="AP72" s="152">
        <f t="shared" si="125"/>
        <v>0</v>
      </c>
      <c r="AQ72" s="152">
        <f t="shared" si="126"/>
        <v>0</v>
      </c>
      <c r="AR72" s="152">
        <f t="shared" si="127"/>
        <v>0</v>
      </c>
      <c r="AS72" s="152">
        <f t="shared" si="128"/>
        <v>0</v>
      </c>
      <c r="AT72" s="152">
        <f t="shared" si="129"/>
        <v>0</v>
      </c>
      <c r="AU72" s="152">
        <f t="shared" si="130"/>
        <v>0</v>
      </c>
      <c r="AV72" s="152">
        <f t="shared" si="131"/>
        <v>0</v>
      </c>
      <c r="AW72" s="152">
        <f t="shared" si="132"/>
        <v>0</v>
      </c>
      <c r="AX72" s="470">
        <v>2</v>
      </c>
      <c r="AY72" s="476">
        <v>14</v>
      </c>
      <c r="AZ72" s="239">
        <f t="shared" si="54"/>
        <v>0</v>
      </c>
      <c r="BA72" s="476"/>
      <c r="BB72" s="239">
        <f t="shared" si="55"/>
        <v>0</v>
      </c>
      <c r="BC72" s="476"/>
      <c r="BD72" s="131">
        <f t="shared" si="56"/>
        <v>0</v>
      </c>
      <c r="BE72" s="483"/>
      <c r="BF72" s="131">
        <f t="shared" si="19"/>
        <v>0</v>
      </c>
      <c r="BG72" s="131">
        <f t="shared" si="20"/>
        <v>0</v>
      </c>
      <c r="BH72" s="131">
        <f t="shared" si="21"/>
        <v>0</v>
      </c>
      <c r="BI72" s="131">
        <f t="shared" si="22"/>
        <v>0</v>
      </c>
      <c r="BJ72" s="131">
        <f t="shared" si="23"/>
        <v>0</v>
      </c>
      <c r="BK72" s="131">
        <f t="shared" si="24"/>
        <v>0</v>
      </c>
      <c r="BL72" s="131">
        <f t="shared" si="25"/>
        <v>0</v>
      </c>
      <c r="BM72" s="131">
        <f t="shared" si="26"/>
        <v>0</v>
      </c>
      <c r="BN72" s="131">
        <f t="shared" si="27"/>
        <v>0</v>
      </c>
      <c r="BO72" s="483"/>
      <c r="BP72" s="396">
        <f t="shared" si="28"/>
        <v>0</v>
      </c>
      <c r="BQ72" s="396">
        <f t="shared" si="29"/>
        <v>0</v>
      </c>
      <c r="BR72" s="483"/>
      <c r="BS72" s="131">
        <f t="shared" si="30"/>
        <v>0</v>
      </c>
      <c r="BT72" s="131">
        <f t="shared" si="31"/>
        <v>0</v>
      </c>
      <c r="BU72" s="131">
        <f t="shared" si="32"/>
        <v>0</v>
      </c>
      <c r="BV72" s="131">
        <f t="shared" si="33"/>
        <v>0</v>
      </c>
      <c r="BW72" s="131">
        <f t="shared" si="34"/>
        <v>0</v>
      </c>
      <c r="BX72" s="131">
        <f t="shared" si="35"/>
        <v>0</v>
      </c>
      <c r="BY72" s="131">
        <f t="shared" si="36"/>
        <v>0</v>
      </c>
      <c r="BZ72" s="131">
        <f t="shared" si="37"/>
        <v>0</v>
      </c>
      <c r="CA72" s="131">
        <f t="shared" si="38"/>
        <v>0</v>
      </c>
      <c r="CB72" s="131">
        <f t="shared" si="39"/>
        <v>0</v>
      </c>
      <c r="CC72" s="131">
        <f t="shared" si="40"/>
        <v>0</v>
      </c>
      <c r="CD72" s="131">
        <f t="shared" si="41"/>
        <v>0</v>
      </c>
      <c r="CE72" s="131">
        <f t="shared" si="42"/>
        <v>0</v>
      </c>
      <c r="CF72" s="131">
        <f t="shared" si="43"/>
        <v>0</v>
      </c>
      <c r="CG72" s="131">
        <f t="shared" si="44"/>
        <v>0</v>
      </c>
      <c r="CH72" s="131">
        <f t="shared" si="45"/>
        <v>0</v>
      </c>
      <c r="CI72" s="131">
        <f t="shared" si="46"/>
        <v>0</v>
      </c>
      <c r="CJ72" s="131">
        <f t="shared" si="47"/>
        <v>0</v>
      </c>
      <c r="CK72" s="131">
        <f t="shared" si="48"/>
        <v>0</v>
      </c>
      <c r="CL72" s="131">
        <f t="shared" si="49"/>
        <v>0</v>
      </c>
      <c r="CM72" s="131">
        <f t="shared" si="50"/>
        <v>0</v>
      </c>
    </row>
    <row r="73" spans="1:91" s="81" customFormat="1" ht="90" customHeight="1" x14ac:dyDescent="0.2">
      <c r="A73" s="4"/>
      <c r="B73" s="164"/>
      <c r="C73" s="4"/>
      <c r="D73" s="64" t="s">
        <v>235</v>
      </c>
      <c r="E73" s="129" t="s">
        <v>432</v>
      </c>
      <c r="F73" s="63" t="s">
        <v>110</v>
      </c>
      <c r="G73" s="178" t="s">
        <v>144</v>
      </c>
      <c r="H73" s="316" t="s">
        <v>157</v>
      </c>
      <c r="I73" s="63">
        <v>2</v>
      </c>
      <c r="J73" s="63">
        <v>0</v>
      </c>
      <c r="K73" s="63" t="s">
        <v>562</v>
      </c>
      <c r="L73" s="333">
        <v>401.23650000000004</v>
      </c>
      <c r="M73" s="85"/>
      <c r="N73" s="84"/>
      <c r="O73" s="85"/>
      <c r="P73" s="85"/>
      <c r="Q73" s="85"/>
      <c r="R73" s="85"/>
      <c r="S73" s="85"/>
      <c r="T73" s="85"/>
      <c r="U73" s="85"/>
      <c r="V73" s="85"/>
      <c r="W73" s="85"/>
      <c r="X73" s="85"/>
      <c r="Y73" s="85"/>
      <c r="Z73" s="85"/>
      <c r="AA73" s="96">
        <f t="shared" si="115"/>
        <v>0</v>
      </c>
      <c r="AB73" s="82" t="str">
        <f t="shared" si="3"/>
        <v>No</v>
      </c>
      <c r="AC73" s="188" t="str">
        <f t="shared" si="117"/>
        <v>No</v>
      </c>
      <c r="AE73" s="229">
        <v>2</v>
      </c>
      <c r="AF73" s="230">
        <f t="shared" si="133"/>
        <v>0</v>
      </c>
      <c r="AG73" s="69"/>
      <c r="AH73" s="256">
        <v>10</v>
      </c>
      <c r="AI73" s="265">
        <f t="shared" si="134"/>
        <v>0</v>
      </c>
      <c r="AJ73" s="152">
        <f t="shared" si="119"/>
        <v>0</v>
      </c>
      <c r="AK73" s="152">
        <f t="shared" si="120"/>
        <v>0</v>
      </c>
      <c r="AL73" s="152">
        <f t="shared" si="121"/>
        <v>0</v>
      </c>
      <c r="AM73" s="152">
        <f t="shared" si="122"/>
        <v>0</v>
      </c>
      <c r="AN73" s="152">
        <f t="shared" si="123"/>
        <v>0</v>
      </c>
      <c r="AO73" s="152">
        <f t="shared" si="124"/>
        <v>0</v>
      </c>
      <c r="AP73" s="152">
        <f t="shared" si="125"/>
        <v>0</v>
      </c>
      <c r="AQ73" s="152">
        <f t="shared" si="126"/>
        <v>0</v>
      </c>
      <c r="AR73" s="152">
        <f t="shared" si="127"/>
        <v>0</v>
      </c>
      <c r="AS73" s="152">
        <f t="shared" si="128"/>
        <v>0</v>
      </c>
      <c r="AT73" s="152">
        <f t="shared" si="129"/>
        <v>0</v>
      </c>
      <c r="AU73" s="152">
        <f t="shared" si="130"/>
        <v>0</v>
      </c>
      <c r="AV73" s="152">
        <f t="shared" si="131"/>
        <v>0</v>
      </c>
      <c r="AW73" s="152">
        <f t="shared" si="132"/>
        <v>0</v>
      </c>
      <c r="AX73" s="470">
        <v>2</v>
      </c>
      <c r="AY73" s="476">
        <v>20</v>
      </c>
      <c r="AZ73" s="239">
        <f t="shared" si="54"/>
        <v>0</v>
      </c>
      <c r="BA73" s="476"/>
      <c r="BB73" s="239">
        <f t="shared" si="55"/>
        <v>0</v>
      </c>
      <c r="BC73" s="476"/>
      <c r="BD73" s="131">
        <f t="shared" si="56"/>
        <v>0</v>
      </c>
      <c r="BE73" s="483"/>
      <c r="BF73" s="131">
        <f t="shared" ref="BF73:BF136" si="157">IF(F73="XS",IF(SUM(M73:Z73)&gt;0,SUM(M73:Z73),0),0)*I73</f>
        <v>0</v>
      </c>
      <c r="BG73" s="131">
        <f t="shared" ref="BG73:BG136" si="158">IF(F73="S",IF(SUM(M73:Z73)&gt;0,SUM(M73:Z73),0),0)*I73</f>
        <v>0</v>
      </c>
      <c r="BH73" s="131">
        <f t="shared" ref="BH73:BH136" si="159">IF(F73="M",IF(SUM(M73:Z73)&gt;0,SUM(M73:Z73),0),0)*I73</f>
        <v>0</v>
      </c>
      <c r="BI73" s="131">
        <f t="shared" ref="BI73:BI136" si="160">IF(F73="L",IF(SUM(M73:Z73)&gt;0,SUM(M73:Z73),0),0)*I73</f>
        <v>0</v>
      </c>
      <c r="BJ73" s="131">
        <f t="shared" ref="BJ73:BJ136" si="161">IF(F73="XL",IF(SUM(M73:Z73)&gt;0,SUM(M73:Z73),0),0)*I73</f>
        <v>0</v>
      </c>
      <c r="BK73" s="131">
        <f t="shared" ref="BK73:BK136" si="162">IF(F73="2XL",IF(SUM(M73:Z73)&gt;0,SUM(M73:Z73),0),0)*I73</f>
        <v>0</v>
      </c>
      <c r="BL73" s="131">
        <f t="shared" ref="BL73:BL136" si="163">IF(F73="3XL",IF(SUM(M73:Z73)&gt;0,SUM(M73:Z73),0),0)*I73</f>
        <v>0</v>
      </c>
      <c r="BM73" s="131">
        <f t="shared" ref="BM73:BM136" si="164">IF(F73="4XL",IF(SUM(M73:Z73)&gt;0,SUM(M73:Z73),0),0)*I73</f>
        <v>0</v>
      </c>
      <c r="BN73" s="131">
        <f t="shared" ref="BN73:BN136" si="165">IF(F73="various",IF(SUM(M73:Z73)&gt;0,SUM(M73:Z73),0),0)*I73</f>
        <v>0</v>
      </c>
      <c r="BO73" s="483"/>
      <c r="BP73" s="396">
        <f t="shared" ref="BP73:BP136" si="166">IF(E73="All tex.",IF(SUM(M73:Z73)&gt;0,SUM(M73:Z73),0),0)*I73</f>
        <v>0</v>
      </c>
      <c r="BQ73" s="396">
        <f t="shared" ref="BQ73:BQ136" si="167">IF(E73="Dual tex.",IF(SUM(M73:Z73)&gt;0,SUM(M73:Z73),0),0)*I73</f>
        <v>0</v>
      </c>
      <c r="BR73" s="483"/>
      <c r="BS73" s="131">
        <f t="shared" ref="BS73:BS136" si="168">IF(H73="sloper",IF(SUM(M73:Z73)&gt;0,SUM(M73:Z73),0),0)*I73</f>
        <v>0</v>
      </c>
      <c r="BT73" s="131">
        <f t="shared" ref="BT73:BT136" si="169">IF(H73="footholds",IF(SUM(M73:Z73)&gt;0,SUM(M73:Z73),0),0)*I73</f>
        <v>0</v>
      </c>
      <c r="BU73" s="131">
        <f t="shared" ref="BU73:BU136" si="170">IF(H73="micros",IF(SUM(M73:Z73)&gt;0,SUM(M73:Z73),0),0)*I73</f>
        <v>0</v>
      </c>
      <c r="BV73" s="131">
        <f t="shared" ref="BV73:BV136" si="171">IF(H73="jug",IF(SUM(M73:Z73)&gt;0,SUM(M73:Z73),0),0)*I73</f>
        <v>0</v>
      </c>
      <c r="BW73" s="131">
        <f t="shared" ref="BW73:BW136" si="172">IF(H73="ledge",IF(SUM(M73:Z73)&gt;0,SUM(M73:Z73),0),0)*I73</f>
        <v>0</v>
      </c>
      <c r="BX73" s="131">
        <f t="shared" ref="BX73:BX136" si="173">IF(H73="edge",IF(SUM(M73:Z73)&gt;0,SUM(M73:Z73),0),0)*I73</f>
        <v>0</v>
      </c>
      <c r="BY73" s="131">
        <f t="shared" ref="BY73:BY136" si="174">IF(H73="crimp",IF(SUM(M73:Z73)&gt;0,SUM(M73:Z73),0),0)*I73</f>
        <v>0</v>
      </c>
      <c r="BZ73" s="131">
        <f t="shared" ref="BZ73:BZ136" si="175">IF(H73="incut",IF(SUM(M73:Z73)&gt;0,SUM(M73:Z73),0),0)*I73</f>
        <v>0</v>
      </c>
      <c r="CA73" s="131">
        <f t="shared" ref="CA73:CA136" si="176">IF(H73="dish",IF(SUM(M73:Z73)&gt;0,SUM(M73:Z73),0),0)*I73</f>
        <v>0</v>
      </c>
      <c r="CB73" s="131">
        <f t="shared" ref="CB73:CB136" si="177">IF(H73="pinch",IF(SUM(M73:Z73)&gt;0,SUM(M73:Z73),0),0)*I73</f>
        <v>0</v>
      </c>
      <c r="CC73" s="131">
        <f t="shared" ref="CC73:CC136" si="178">IF(H73="pocket",IF(SUM(M73:Z73)&gt;0,SUM(M73:Z73),0),0)*I73</f>
        <v>0</v>
      </c>
      <c r="CD73" s="131">
        <f t="shared" ref="CD73:CD136" si="179">IF(H73="insert",IF(SUM(M73:Z73)&gt;0,SUM(M73:Z73),0),0)*I73</f>
        <v>0</v>
      </c>
      <c r="CE73" s="131">
        <f t="shared" ref="CE73:CE136" si="180">IF(H73="feature",IF(SUM(M73:Z73)&gt;0,SUM(M73:Z73),0),0)*I73</f>
        <v>0</v>
      </c>
      <c r="CF73" s="131">
        <f t="shared" ref="CF73:CF136" si="181">IF(H73="scoop",IF(SUM(M73:Z73)&gt;0,SUM(M73:Z73),0),0)*I73</f>
        <v>0</v>
      </c>
      <c r="CG73" s="131">
        <f t="shared" ref="CG73:CG136" si="182">IF(H73="arete",IF(SUM(M73:Z73)&gt;0,SUM(M73:Z73),0),0)*I73</f>
        <v>0</v>
      </c>
      <c r="CH73" s="131">
        <f t="shared" ref="CH73:CH136" si="183">IF(H73="square",IF(SUM(M73:Z73)&gt;0,SUM(M73:Z73),0),0)*I73</f>
        <v>0</v>
      </c>
      <c r="CI73" s="131">
        <f t="shared" ref="CI73:CI136" si="184">IF(H73="positive",IF(SUM(M73:Z73)&gt;0,SUM(M73:Z73),0),0)*I73</f>
        <v>0</v>
      </c>
      <c r="CJ73" s="131">
        <f t="shared" ref="CJ73:CJ136" si="185">IF(H73="pyramid",IF(SUM(M73:Z73)&gt;0,SUM(M73:Z73),0),0)*I73</f>
        <v>0</v>
      </c>
      <c r="CK73" s="131">
        <f t="shared" ref="CK73:CK136" si="186">IF(H73="high profile",IF(SUM(M73:Z73)&gt;0,SUM(M73:Z73),0),0)*I73</f>
        <v>0</v>
      </c>
      <c r="CL73" s="131">
        <f t="shared" ref="CL73:CL136" si="187">IF(H73="rectangle",IF(SUM(M73:Z73)&gt;0,SUM(M73:Z73),0),0)*I73</f>
        <v>0</v>
      </c>
      <c r="CM73" s="131">
        <f t="shared" ref="CM73:CM136" si="188">IF(H73="various",IF(SUM(M73:Z73)&gt;0,SUM(M73:Z73),0),0)*I73</f>
        <v>0</v>
      </c>
    </row>
    <row r="74" spans="1:91" s="81" customFormat="1" ht="90" customHeight="1" x14ac:dyDescent="0.2">
      <c r="A74" s="4"/>
      <c r="B74" s="164"/>
      <c r="C74" s="4"/>
      <c r="D74" s="64" t="s">
        <v>486</v>
      </c>
      <c r="E74" s="437" t="s">
        <v>1143</v>
      </c>
      <c r="F74" s="63" t="s">
        <v>110</v>
      </c>
      <c r="G74" s="178" t="s">
        <v>144</v>
      </c>
      <c r="H74" s="316" t="s">
        <v>157</v>
      </c>
      <c r="I74" s="63">
        <v>2</v>
      </c>
      <c r="J74" s="63">
        <v>0</v>
      </c>
      <c r="K74" s="63" t="s">
        <v>562</v>
      </c>
      <c r="L74" s="333">
        <v>348.90219999999999</v>
      </c>
      <c r="M74" s="85"/>
      <c r="N74" s="84"/>
      <c r="O74" s="85"/>
      <c r="P74" s="85"/>
      <c r="Q74" s="85"/>
      <c r="R74" s="85"/>
      <c r="S74" s="85"/>
      <c r="T74" s="85"/>
      <c r="U74" s="85"/>
      <c r="V74" s="85"/>
      <c r="W74" s="85"/>
      <c r="X74" s="85"/>
      <c r="Y74" s="85"/>
      <c r="Z74" s="85"/>
      <c r="AA74" s="96">
        <f t="shared" si="115"/>
        <v>0</v>
      </c>
      <c r="AB74" s="82" t="str">
        <f t="shared" ref="AB74:AB75" si="189">IF(SUM(M74:Z74)&gt;0,"Yes","No")</f>
        <v>No</v>
      </c>
      <c r="AC74" s="188" t="str">
        <f t="shared" si="117"/>
        <v>No</v>
      </c>
      <c r="AE74" s="229">
        <v>2</v>
      </c>
      <c r="AF74" s="230">
        <f t="shared" ref="AF74:AF75" si="190">AE74*SUM(M74:Z74)</f>
        <v>0</v>
      </c>
      <c r="AG74" s="69"/>
      <c r="AH74" s="256">
        <v>10</v>
      </c>
      <c r="AI74" s="265">
        <f t="shared" si="134"/>
        <v>0</v>
      </c>
      <c r="AJ74" s="152">
        <f t="shared" si="119"/>
        <v>0</v>
      </c>
      <c r="AK74" s="152">
        <f t="shared" si="120"/>
        <v>0</v>
      </c>
      <c r="AL74" s="152">
        <f t="shared" si="121"/>
        <v>0</v>
      </c>
      <c r="AM74" s="152">
        <f t="shared" si="122"/>
        <v>0</v>
      </c>
      <c r="AN74" s="152">
        <f t="shared" si="123"/>
        <v>0</v>
      </c>
      <c r="AO74" s="152">
        <f t="shared" si="124"/>
        <v>0</v>
      </c>
      <c r="AP74" s="152">
        <f t="shared" si="125"/>
        <v>0</v>
      </c>
      <c r="AQ74" s="152">
        <f t="shared" si="126"/>
        <v>0</v>
      </c>
      <c r="AR74" s="152">
        <f t="shared" si="127"/>
        <v>0</v>
      </c>
      <c r="AS74" s="152">
        <f t="shared" si="128"/>
        <v>0</v>
      </c>
      <c r="AT74" s="152">
        <f t="shared" si="129"/>
        <v>0</v>
      </c>
      <c r="AU74" s="152">
        <f t="shared" si="130"/>
        <v>0</v>
      </c>
      <c r="AV74" s="152">
        <f t="shared" si="131"/>
        <v>0</v>
      </c>
      <c r="AW74" s="152">
        <f t="shared" si="132"/>
        <v>0</v>
      </c>
      <c r="AX74" s="470">
        <v>2</v>
      </c>
      <c r="AY74" s="476">
        <v>20</v>
      </c>
      <c r="AZ74" s="239">
        <f t="shared" ref="AZ74:AZ137" si="191">SUM(M74:Z74)*AY74</f>
        <v>0</v>
      </c>
      <c r="BA74" s="476"/>
      <c r="BB74" s="239">
        <f t="shared" ref="BB74:BB137" si="192">SUM(M74:Z74)*BA74</f>
        <v>0</v>
      </c>
      <c r="BC74" s="476"/>
      <c r="BD74" s="131">
        <f t="shared" ref="BD74:BD137" si="193">SUM(M74:Z74)*BC74</f>
        <v>0</v>
      </c>
      <c r="BE74" s="483"/>
      <c r="BF74" s="131">
        <f t="shared" si="157"/>
        <v>0</v>
      </c>
      <c r="BG74" s="131">
        <f t="shared" si="158"/>
        <v>0</v>
      </c>
      <c r="BH74" s="131">
        <f t="shared" si="159"/>
        <v>0</v>
      </c>
      <c r="BI74" s="131">
        <f t="shared" si="160"/>
        <v>0</v>
      </c>
      <c r="BJ74" s="131">
        <f t="shared" si="161"/>
        <v>0</v>
      </c>
      <c r="BK74" s="131">
        <f t="shared" si="162"/>
        <v>0</v>
      </c>
      <c r="BL74" s="131">
        <f t="shared" si="163"/>
        <v>0</v>
      </c>
      <c r="BM74" s="131">
        <f t="shared" si="164"/>
        <v>0</v>
      </c>
      <c r="BN74" s="131">
        <f t="shared" si="165"/>
        <v>0</v>
      </c>
      <c r="BO74" s="483"/>
      <c r="BP74" s="396">
        <f t="shared" si="166"/>
        <v>0</v>
      </c>
      <c r="BQ74" s="396">
        <f t="shared" si="167"/>
        <v>0</v>
      </c>
      <c r="BR74" s="483"/>
      <c r="BS74" s="131">
        <f t="shared" si="168"/>
        <v>0</v>
      </c>
      <c r="BT74" s="131">
        <f t="shared" si="169"/>
        <v>0</v>
      </c>
      <c r="BU74" s="131">
        <f t="shared" si="170"/>
        <v>0</v>
      </c>
      <c r="BV74" s="131">
        <f t="shared" si="171"/>
        <v>0</v>
      </c>
      <c r="BW74" s="131">
        <f t="shared" si="172"/>
        <v>0</v>
      </c>
      <c r="BX74" s="131">
        <f t="shared" si="173"/>
        <v>0</v>
      </c>
      <c r="BY74" s="131">
        <f t="shared" si="174"/>
        <v>0</v>
      </c>
      <c r="BZ74" s="131">
        <f t="shared" si="175"/>
        <v>0</v>
      </c>
      <c r="CA74" s="131">
        <f t="shared" si="176"/>
        <v>0</v>
      </c>
      <c r="CB74" s="131">
        <f t="shared" si="177"/>
        <v>0</v>
      </c>
      <c r="CC74" s="131">
        <f t="shared" si="178"/>
        <v>0</v>
      </c>
      <c r="CD74" s="131">
        <f t="shared" si="179"/>
        <v>0</v>
      </c>
      <c r="CE74" s="131">
        <f t="shared" si="180"/>
        <v>0</v>
      </c>
      <c r="CF74" s="131">
        <f t="shared" si="181"/>
        <v>0</v>
      </c>
      <c r="CG74" s="131">
        <f t="shared" si="182"/>
        <v>0</v>
      </c>
      <c r="CH74" s="131">
        <f t="shared" si="183"/>
        <v>0</v>
      </c>
      <c r="CI74" s="131">
        <f t="shared" si="184"/>
        <v>0</v>
      </c>
      <c r="CJ74" s="131">
        <f t="shared" si="185"/>
        <v>0</v>
      </c>
      <c r="CK74" s="131">
        <f t="shared" si="186"/>
        <v>0</v>
      </c>
      <c r="CL74" s="131">
        <f t="shared" si="187"/>
        <v>0</v>
      </c>
      <c r="CM74" s="131">
        <f t="shared" si="188"/>
        <v>0</v>
      </c>
    </row>
    <row r="75" spans="1:91" s="4" customFormat="1" ht="90" customHeight="1" x14ac:dyDescent="0.2">
      <c r="B75" s="179"/>
      <c r="D75" s="99" t="s">
        <v>236</v>
      </c>
      <c r="E75" s="177" t="s">
        <v>432</v>
      </c>
      <c r="F75" s="72" t="s">
        <v>110</v>
      </c>
      <c r="G75" s="73" t="s">
        <v>143</v>
      </c>
      <c r="H75" s="314" t="s">
        <v>157</v>
      </c>
      <c r="I75" s="72">
        <v>2</v>
      </c>
      <c r="J75" s="72">
        <v>0</v>
      </c>
      <c r="K75" s="72" t="s">
        <v>562</v>
      </c>
      <c r="L75" s="334">
        <v>538.80330000000004</v>
      </c>
      <c r="M75" s="87"/>
      <c r="N75" s="87"/>
      <c r="O75" s="87"/>
      <c r="P75" s="87"/>
      <c r="Q75" s="87"/>
      <c r="R75" s="87"/>
      <c r="S75" s="87"/>
      <c r="T75" s="87"/>
      <c r="U75" s="87"/>
      <c r="V75" s="87"/>
      <c r="W75" s="87"/>
      <c r="X75" s="87"/>
      <c r="Y75" s="87"/>
      <c r="Z75" s="87"/>
      <c r="AA75" s="89">
        <f t="shared" si="115"/>
        <v>0</v>
      </c>
      <c r="AB75" s="89" t="str">
        <f t="shared" si="189"/>
        <v>No</v>
      </c>
      <c r="AC75" s="166" t="str">
        <f t="shared" si="117"/>
        <v>No</v>
      </c>
      <c r="AE75" s="229">
        <v>2</v>
      </c>
      <c r="AF75" s="230">
        <f t="shared" si="190"/>
        <v>0</v>
      </c>
      <c r="AG75" s="69"/>
      <c r="AH75" s="256">
        <v>13.5</v>
      </c>
      <c r="AI75" s="265">
        <f t="shared" si="134"/>
        <v>0</v>
      </c>
      <c r="AJ75" s="152">
        <f t="shared" si="119"/>
        <v>0</v>
      </c>
      <c r="AK75" s="152">
        <f t="shared" si="120"/>
        <v>0</v>
      </c>
      <c r="AL75" s="152">
        <f t="shared" si="121"/>
        <v>0</v>
      </c>
      <c r="AM75" s="152">
        <f t="shared" si="122"/>
        <v>0</v>
      </c>
      <c r="AN75" s="152">
        <f t="shared" si="123"/>
        <v>0</v>
      </c>
      <c r="AO75" s="152">
        <f t="shared" si="124"/>
        <v>0</v>
      </c>
      <c r="AP75" s="152">
        <f t="shared" si="125"/>
        <v>0</v>
      </c>
      <c r="AQ75" s="152">
        <f t="shared" si="126"/>
        <v>0</v>
      </c>
      <c r="AR75" s="152">
        <f t="shared" si="127"/>
        <v>0</v>
      </c>
      <c r="AS75" s="152">
        <f t="shared" si="128"/>
        <v>0</v>
      </c>
      <c r="AT75" s="152">
        <f t="shared" si="129"/>
        <v>0</v>
      </c>
      <c r="AU75" s="152">
        <f t="shared" si="130"/>
        <v>0</v>
      </c>
      <c r="AV75" s="152">
        <f t="shared" si="131"/>
        <v>0</v>
      </c>
      <c r="AW75" s="152">
        <f t="shared" si="132"/>
        <v>0</v>
      </c>
      <c r="AX75" s="470">
        <v>2</v>
      </c>
      <c r="AY75" s="476">
        <v>14</v>
      </c>
      <c r="AZ75" s="239">
        <f t="shared" si="191"/>
        <v>0</v>
      </c>
      <c r="BA75" s="476"/>
      <c r="BB75" s="239">
        <f t="shared" si="192"/>
        <v>0</v>
      </c>
      <c r="BC75" s="476"/>
      <c r="BD75" s="131">
        <f t="shared" si="193"/>
        <v>0</v>
      </c>
      <c r="BE75" s="483"/>
      <c r="BF75" s="131">
        <f t="shared" si="157"/>
        <v>0</v>
      </c>
      <c r="BG75" s="131">
        <f t="shared" si="158"/>
        <v>0</v>
      </c>
      <c r="BH75" s="131">
        <f t="shared" si="159"/>
        <v>0</v>
      </c>
      <c r="BI75" s="131">
        <f t="shared" si="160"/>
        <v>0</v>
      </c>
      <c r="BJ75" s="131">
        <f t="shared" si="161"/>
        <v>0</v>
      </c>
      <c r="BK75" s="131">
        <f t="shared" si="162"/>
        <v>0</v>
      </c>
      <c r="BL75" s="131">
        <f t="shared" si="163"/>
        <v>0</v>
      </c>
      <c r="BM75" s="131">
        <f t="shared" si="164"/>
        <v>0</v>
      </c>
      <c r="BN75" s="131">
        <f t="shared" si="165"/>
        <v>0</v>
      </c>
      <c r="BO75" s="483"/>
      <c r="BP75" s="396">
        <f t="shared" si="166"/>
        <v>0</v>
      </c>
      <c r="BQ75" s="396">
        <f t="shared" si="167"/>
        <v>0</v>
      </c>
      <c r="BR75" s="483"/>
      <c r="BS75" s="131">
        <f t="shared" si="168"/>
        <v>0</v>
      </c>
      <c r="BT75" s="131">
        <f t="shared" si="169"/>
        <v>0</v>
      </c>
      <c r="BU75" s="131">
        <f t="shared" si="170"/>
        <v>0</v>
      </c>
      <c r="BV75" s="131">
        <f t="shared" si="171"/>
        <v>0</v>
      </c>
      <c r="BW75" s="131">
        <f t="shared" si="172"/>
        <v>0</v>
      </c>
      <c r="BX75" s="131">
        <f t="shared" si="173"/>
        <v>0</v>
      </c>
      <c r="BY75" s="131">
        <f t="shared" si="174"/>
        <v>0</v>
      </c>
      <c r="BZ75" s="131">
        <f t="shared" si="175"/>
        <v>0</v>
      </c>
      <c r="CA75" s="131">
        <f t="shared" si="176"/>
        <v>0</v>
      </c>
      <c r="CB75" s="131">
        <f t="shared" si="177"/>
        <v>0</v>
      </c>
      <c r="CC75" s="131">
        <f t="shared" si="178"/>
        <v>0</v>
      </c>
      <c r="CD75" s="131">
        <f t="shared" si="179"/>
        <v>0</v>
      </c>
      <c r="CE75" s="131">
        <f t="shared" si="180"/>
        <v>0</v>
      </c>
      <c r="CF75" s="131">
        <f t="shared" si="181"/>
        <v>0</v>
      </c>
      <c r="CG75" s="131">
        <f t="shared" si="182"/>
        <v>0</v>
      </c>
      <c r="CH75" s="131">
        <f t="shared" si="183"/>
        <v>0</v>
      </c>
      <c r="CI75" s="131">
        <f t="shared" si="184"/>
        <v>0</v>
      </c>
      <c r="CJ75" s="131">
        <f t="shared" si="185"/>
        <v>0</v>
      </c>
      <c r="CK75" s="131">
        <f t="shared" si="186"/>
        <v>0</v>
      </c>
      <c r="CL75" s="131">
        <f t="shared" si="187"/>
        <v>0</v>
      </c>
      <c r="CM75" s="131">
        <f t="shared" si="188"/>
        <v>0</v>
      </c>
    </row>
    <row r="76" spans="1:91" s="4" customFormat="1" ht="90" customHeight="1" x14ac:dyDescent="0.2">
      <c r="B76" s="164"/>
      <c r="D76" s="99" t="s">
        <v>487</v>
      </c>
      <c r="E76" s="436" t="s">
        <v>1143</v>
      </c>
      <c r="F76" s="72" t="s">
        <v>110</v>
      </c>
      <c r="G76" s="73" t="s">
        <v>143</v>
      </c>
      <c r="H76" s="314" t="s">
        <v>157</v>
      </c>
      <c r="I76" s="72">
        <v>2</v>
      </c>
      <c r="J76" s="72">
        <v>0</v>
      </c>
      <c r="K76" s="72" t="s">
        <v>562</v>
      </c>
      <c r="L76" s="334">
        <v>468.52640000000002</v>
      </c>
      <c r="M76" s="87"/>
      <c r="N76" s="87"/>
      <c r="O76" s="87"/>
      <c r="P76" s="87"/>
      <c r="Q76" s="87"/>
      <c r="R76" s="87"/>
      <c r="S76" s="87"/>
      <c r="T76" s="87"/>
      <c r="U76" s="87"/>
      <c r="V76" s="87"/>
      <c r="W76" s="87"/>
      <c r="X76" s="87"/>
      <c r="Y76" s="87"/>
      <c r="Z76" s="87"/>
      <c r="AA76" s="89">
        <f t="shared" si="115"/>
        <v>0</v>
      </c>
      <c r="AB76" s="89" t="str">
        <f t="shared" si="3"/>
        <v>No</v>
      </c>
      <c r="AC76" s="166" t="str">
        <f t="shared" si="117"/>
        <v>No</v>
      </c>
      <c r="AE76" s="229">
        <v>2</v>
      </c>
      <c r="AF76" s="230">
        <f t="shared" si="133"/>
        <v>0</v>
      </c>
      <c r="AG76" s="69"/>
      <c r="AH76" s="256">
        <v>13.5</v>
      </c>
      <c r="AI76" s="265">
        <f t="shared" si="134"/>
        <v>0</v>
      </c>
      <c r="AJ76" s="152">
        <f t="shared" si="119"/>
        <v>0</v>
      </c>
      <c r="AK76" s="152">
        <f t="shared" si="120"/>
        <v>0</v>
      </c>
      <c r="AL76" s="152">
        <f t="shared" si="121"/>
        <v>0</v>
      </c>
      <c r="AM76" s="152">
        <f t="shared" si="122"/>
        <v>0</v>
      </c>
      <c r="AN76" s="152">
        <f t="shared" si="123"/>
        <v>0</v>
      </c>
      <c r="AO76" s="152">
        <f t="shared" si="124"/>
        <v>0</v>
      </c>
      <c r="AP76" s="152">
        <f t="shared" si="125"/>
        <v>0</v>
      </c>
      <c r="AQ76" s="152">
        <f t="shared" si="126"/>
        <v>0</v>
      </c>
      <c r="AR76" s="152">
        <f t="shared" si="127"/>
        <v>0</v>
      </c>
      <c r="AS76" s="152">
        <f t="shared" si="128"/>
        <v>0</v>
      </c>
      <c r="AT76" s="152">
        <f t="shared" si="129"/>
        <v>0</v>
      </c>
      <c r="AU76" s="152">
        <f t="shared" si="130"/>
        <v>0</v>
      </c>
      <c r="AV76" s="152">
        <f t="shared" si="131"/>
        <v>0</v>
      </c>
      <c r="AW76" s="152">
        <f t="shared" si="132"/>
        <v>0</v>
      </c>
      <c r="AX76" s="470">
        <v>2</v>
      </c>
      <c r="AY76" s="476">
        <v>14</v>
      </c>
      <c r="AZ76" s="239">
        <f t="shared" si="191"/>
        <v>0</v>
      </c>
      <c r="BA76" s="476"/>
      <c r="BB76" s="239">
        <f t="shared" si="192"/>
        <v>0</v>
      </c>
      <c r="BC76" s="476"/>
      <c r="BD76" s="131">
        <f t="shared" si="193"/>
        <v>0</v>
      </c>
      <c r="BE76" s="483"/>
      <c r="BF76" s="131">
        <f t="shared" si="157"/>
        <v>0</v>
      </c>
      <c r="BG76" s="131">
        <f t="shared" si="158"/>
        <v>0</v>
      </c>
      <c r="BH76" s="131">
        <f t="shared" si="159"/>
        <v>0</v>
      </c>
      <c r="BI76" s="131">
        <f t="shared" si="160"/>
        <v>0</v>
      </c>
      <c r="BJ76" s="131">
        <f t="shared" si="161"/>
        <v>0</v>
      </c>
      <c r="BK76" s="131">
        <f t="shared" si="162"/>
        <v>0</v>
      </c>
      <c r="BL76" s="131">
        <f t="shared" si="163"/>
        <v>0</v>
      </c>
      <c r="BM76" s="131">
        <f t="shared" si="164"/>
        <v>0</v>
      </c>
      <c r="BN76" s="131">
        <f t="shared" si="165"/>
        <v>0</v>
      </c>
      <c r="BO76" s="483"/>
      <c r="BP76" s="396">
        <f t="shared" si="166"/>
        <v>0</v>
      </c>
      <c r="BQ76" s="396">
        <f t="shared" si="167"/>
        <v>0</v>
      </c>
      <c r="BR76" s="483"/>
      <c r="BS76" s="131">
        <f t="shared" si="168"/>
        <v>0</v>
      </c>
      <c r="BT76" s="131">
        <f t="shared" si="169"/>
        <v>0</v>
      </c>
      <c r="BU76" s="131">
        <f t="shared" si="170"/>
        <v>0</v>
      </c>
      <c r="BV76" s="131">
        <f t="shared" si="171"/>
        <v>0</v>
      </c>
      <c r="BW76" s="131">
        <f t="shared" si="172"/>
        <v>0</v>
      </c>
      <c r="BX76" s="131">
        <f t="shared" si="173"/>
        <v>0</v>
      </c>
      <c r="BY76" s="131">
        <f t="shared" si="174"/>
        <v>0</v>
      </c>
      <c r="BZ76" s="131">
        <f t="shared" si="175"/>
        <v>0</v>
      </c>
      <c r="CA76" s="131">
        <f t="shared" si="176"/>
        <v>0</v>
      </c>
      <c r="CB76" s="131">
        <f t="shared" si="177"/>
        <v>0</v>
      </c>
      <c r="CC76" s="131">
        <f t="shared" si="178"/>
        <v>0</v>
      </c>
      <c r="CD76" s="131">
        <f t="shared" si="179"/>
        <v>0</v>
      </c>
      <c r="CE76" s="131">
        <f t="shared" si="180"/>
        <v>0</v>
      </c>
      <c r="CF76" s="131">
        <f t="shared" si="181"/>
        <v>0</v>
      </c>
      <c r="CG76" s="131">
        <f t="shared" si="182"/>
        <v>0</v>
      </c>
      <c r="CH76" s="131">
        <f t="shared" si="183"/>
        <v>0</v>
      </c>
      <c r="CI76" s="131">
        <f t="shared" si="184"/>
        <v>0</v>
      </c>
      <c r="CJ76" s="131">
        <f t="shared" si="185"/>
        <v>0</v>
      </c>
      <c r="CK76" s="131">
        <f t="shared" si="186"/>
        <v>0</v>
      </c>
      <c r="CL76" s="131">
        <f t="shared" si="187"/>
        <v>0</v>
      </c>
      <c r="CM76" s="131">
        <f t="shared" si="188"/>
        <v>0</v>
      </c>
    </row>
    <row r="77" spans="1:91" s="81" customFormat="1" ht="90" customHeight="1" x14ac:dyDescent="0.2">
      <c r="A77" s="4"/>
      <c r="B77" s="164"/>
      <c r="C77" s="4"/>
      <c r="D77" s="64" t="s">
        <v>237</v>
      </c>
      <c r="E77" s="129" t="s">
        <v>432</v>
      </c>
      <c r="F77" s="63" t="s">
        <v>110</v>
      </c>
      <c r="G77" s="178" t="s">
        <v>142</v>
      </c>
      <c r="H77" s="316" t="s">
        <v>157</v>
      </c>
      <c r="I77" s="63">
        <v>2</v>
      </c>
      <c r="J77" s="63">
        <v>0</v>
      </c>
      <c r="K77" s="63" t="s">
        <v>562</v>
      </c>
      <c r="L77" s="333">
        <v>578.92695000000003</v>
      </c>
      <c r="M77" s="85"/>
      <c r="N77" s="84"/>
      <c r="O77" s="85"/>
      <c r="P77" s="85"/>
      <c r="Q77" s="85"/>
      <c r="R77" s="85"/>
      <c r="S77" s="85"/>
      <c r="T77" s="85"/>
      <c r="U77" s="85"/>
      <c r="V77" s="85"/>
      <c r="W77" s="85"/>
      <c r="X77" s="85"/>
      <c r="Y77" s="85"/>
      <c r="Z77" s="85"/>
      <c r="AA77" s="96">
        <f t="shared" si="115"/>
        <v>0</v>
      </c>
      <c r="AB77" s="82" t="str">
        <f t="shared" ref="AB77" si="194">IF(SUM(M77:Z77)&gt;0,"Yes","No")</f>
        <v>No</v>
      </c>
      <c r="AC77" s="188" t="str">
        <f t="shared" si="117"/>
        <v>No</v>
      </c>
      <c r="AE77" s="229">
        <v>2</v>
      </c>
      <c r="AF77" s="230">
        <f t="shared" ref="AF77" si="195">AE77*SUM(M77:Z77)</f>
        <v>0</v>
      </c>
      <c r="AG77" s="69"/>
      <c r="AH77" s="256">
        <v>17</v>
      </c>
      <c r="AI77" s="265">
        <f t="shared" si="134"/>
        <v>0</v>
      </c>
      <c r="AJ77" s="152">
        <f t="shared" si="119"/>
        <v>0</v>
      </c>
      <c r="AK77" s="152">
        <f t="shared" si="120"/>
        <v>0</v>
      </c>
      <c r="AL77" s="152">
        <f t="shared" si="121"/>
        <v>0</v>
      </c>
      <c r="AM77" s="152">
        <f t="shared" si="122"/>
        <v>0</v>
      </c>
      <c r="AN77" s="152">
        <f t="shared" si="123"/>
        <v>0</v>
      </c>
      <c r="AO77" s="152">
        <f t="shared" si="124"/>
        <v>0</v>
      </c>
      <c r="AP77" s="152">
        <f t="shared" si="125"/>
        <v>0</v>
      </c>
      <c r="AQ77" s="152">
        <f t="shared" si="126"/>
        <v>0</v>
      </c>
      <c r="AR77" s="152">
        <f t="shared" si="127"/>
        <v>0</v>
      </c>
      <c r="AS77" s="152">
        <f t="shared" si="128"/>
        <v>0</v>
      </c>
      <c r="AT77" s="152">
        <f t="shared" si="129"/>
        <v>0</v>
      </c>
      <c r="AU77" s="152">
        <f t="shared" si="130"/>
        <v>0</v>
      </c>
      <c r="AV77" s="152">
        <f t="shared" si="131"/>
        <v>0</v>
      </c>
      <c r="AW77" s="152">
        <f t="shared" si="132"/>
        <v>0</v>
      </c>
      <c r="AX77" s="470">
        <v>2</v>
      </c>
      <c r="AY77" s="476">
        <v>18</v>
      </c>
      <c r="AZ77" s="239">
        <f t="shared" si="191"/>
        <v>0</v>
      </c>
      <c r="BA77" s="476"/>
      <c r="BB77" s="239">
        <f t="shared" si="192"/>
        <v>0</v>
      </c>
      <c r="BC77" s="476"/>
      <c r="BD77" s="131">
        <f t="shared" si="193"/>
        <v>0</v>
      </c>
      <c r="BE77" s="483"/>
      <c r="BF77" s="131">
        <f t="shared" si="157"/>
        <v>0</v>
      </c>
      <c r="BG77" s="131">
        <f t="shared" si="158"/>
        <v>0</v>
      </c>
      <c r="BH77" s="131">
        <f t="shared" si="159"/>
        <v>0</v>
      </c>
      <c r="BI77" s="131">
        <f t="shared" si="160"/>
        <v>0</v>
      </c>
      <c r="BJ77" s="131">
        <f t="shared" si="161"/>
        <v>0</v>
      </c>
      <c r="BK77" s="131">
        <f t="shared" si="162"/>
        <v>0</v>
      </c>
      <c r="BL77" s="131">
        <f t="shared" si="163"/>
        <v>0</v>
      </c>
      <c r="BM77" s="131">
        <f t="shared" si="164"/>
        <v>0</v>
      </c>
      <c r="BN77" s="131">
        <f t="shared" si="165"/>
        <v>0</v>
      </c>
      <c r="BO77" s="483"/>
      <c r="BP77" s="396">
        <f t="shared" si="166"/>
        <v>0</v>
      </c>
      <c r="BQ77" s="396">
        <f t="shared" si="167"/>
        <v>0</v>
      </c>
      <c r="BR77" s="483"/>
      <c r="BS77" s="131">
        <f t="shared" si="168"/>
        <v>0</v>
      </c>
      <c r="BT77" s="131">
        <f t="shared" si="169"/>
        <v>0</v>
      </c>
      <c r="BU77" s="131">
        <f t="shared" si="170"/>
        <v>0</v>
      </c>
      <c r="BV77" s="131">
        <f t="shared" si="171"/>
        <v>0</v>
      </c>
      <c r="BW77" s="131">
        <f t="shared" si="172"/>
        <v>0</v>
      </c>
      <c r="BX77" s="131">
        <f t="shared" si="173"/>
        <v>0</v>
      </c>
      <c r="BY77" s="131">
        <f t="shared" si="174"/>
        <v>0</v>
      </c>
      <c r="BZ77" s="131">
        <f t="shared" si="175"/>
        <v>0</v>
      </c>
      <c r="CA77" s="131">
        <f t="shared" si="176"/>
        <v>0</v>
      </c>
      <c r="CB77" s="131">
        <f t="shared" si="177"/>
        <v>0</v>
      </c>
      <c r="CC77" s="131">
        <f t="shared" si="178"/>
        <v>0</v>
      </c>
      <c r="CD77" s="131">
        <f t="shared" si="179"/>
        <v>0</v>
      </c>
      <c r="CE77" s="131">
        <f t="shared" si="180"/>
        <v>0</v>
      </c>
      <c r="CF77" s="131">
        <f t="shared" si="181"/>
        <v>0</v>
      </c>
      <c r="CG77" s="131">
        <f t="shared" si="182"/>
        <v>0</v>
      </c>
      <c r="CH77" s="131">
        <f t="shared" si="183"/>
        <v>0</v>
      </c>
      <c r="CI77" s="131">
        <f t="shared" si="184"/>
        <v>0</v>
      </c>
      <c r="CJ77" s="131">
        <f t="shared" si="185"/>
        <v>0</v>
      </c>
      <c r="CK77" s="131">
        <f t="shared" si="186"/>
        <v>0</v>
      </c>
      <c r="CL77" s="131">
        <f t="shared" si="187"/>
        <v>0</v>
      </c>
      <c r="CM77" s="131">
        <f t="shared" si="188"/>
        <v>0</v>
      </c>
    </row>
    <row r="78" spans="1:91" s="81" customFormat="1" ht="90" customHeight="1" x14ac:dyDescent="0.2">
      <c r="A78" s="4"/>
      <c r="B78" s="164"/>
      <c r="C78" s="4"/>
      <c r="D78" s="64" t="s">
        <v>490</v>
      </c>
      <c r="E78" s="437" t="s">
        <v>1143</v>
      </c>
      <c r="F78" s="63" t="s">
        <v>110</v>
      </c>
      <c r="G78" s="178" t="s">
        <v>142</v>
      </c>
      <c r="H78" s="316" t="s">
        <v>157</v>
      </c>
      <c r="I78" s="63">
        <v>2</v>
      </c>
      <c r="J78" s="63">
        <v>0</v>
      </c>
      <c r="K78" s="63" t="s">
        <v>562</v>
      </c>
      <c r="L78" s="333">
        <v>503.41250000000002</v>
      </c>
      <c r="M78" s="85"/>
      <c r="N78" s="84"/>
      <c r="O78" s="85"/>
      <c r="P78" s="85"/>
      <c r="Q78" s="85"/>
      <c r="R78" s="85"/>
      <c r="S78" s="85"/>
      <c r="T78" s="85"/>
      <c r="U78" s="85"/>
      <c r="V78" s="85"/>
      <c r="W78" s="85"/>
      <c r="X78" s="85"/>
      <c r="Y78" s="85"/>
      <c r="Z78" s="85"/>
      <c r="AA78" s="96">
        <f t="shared" si="115"/>
        <v>0</v>
      </c>
      <c r="AB78" s="82" t="str">
        <f t="shared" si="3"/>
        <v>No</v>
      </c>
      <c r="AC78" s="188" t="str">
        <f t="shared" si="117"/>
        <v>No</v>
      </c>
      <c r="AE78" s="229">
        <v>2</v>
      </c>
      <c r="AF78" s="230">
        <f t="shared" si="133"/>
        <v>0</v>
      </c>
      <c r="AG78" s="69"/>
      <c r="AH78" s="256">
        <v>17</v>
      </c>
      <c r="AI78" s="265">
        <f t="shared" si="134"/>
        <v>0</v>
      </c>
      <c r="AJ78" s="152">
        <f t="shared" si="119"/>
        <v>0</v>
      </c>
      <c r="AK78" s="152">
        <f t="shared" si="120"/>
        <v>0</v>
      </c>
      <c r="AL78" s="152">
        <f t="shared" si="121"/>
        <v>0</v>
      </c>
      <c r="AM78" s="152">
        <f t="shared" si="122"/>
        <v>0</v>
      </c>
      <c r="AN78" s="152">
        <f t="shared" si="123"/>
        <v>0</v>
      </c>
      <c r="AO78" s="152">
        <f t="shared" si="124"/>
        <v>0</v>
      </c>
      <c r="AP78" s="152">
        <f t="shared" si="125"/>
        <v>0</v>
      </c>
      <c r="AQ78" s="152">
        <f t="shared" si="126"/>
        <v>0</v>
      </c>
      <c r="AR78" s="152">
        <f t="shared" si="127"/>
        <v>0</v>
      </c>
      <c r="AS78" s="152">
        <f t="shared" si="128"/>
        <v>0</v>
      </c>
      <c r="AT78" s="152">
        <f t="shared" si="129"/>
        <v>0</v>
      </c>
      <c r="AU78" s="152">
        <f t="shared" si="130"/>
        <v>0</v>
      </c>
      <c r="AV78" s="152">
        <f t="shared" si="131"/>
        <v>0</v>
      </c>
      <c r="AW78" s="152">
        <f t="shared" si="132"/>
        <v>0</v>
      </c>
      <c r="AX78" s="470">
        <v>2</v>
      </c>
      <c r="AY78" s="476">
        <v>18</v>
      </c>
      <c r="AZ78" s="239">
        <f t="shared" si="191"/>
        <v>0</v>
      </c>
      <c r="BA78" s="476"/>
      <c r="BB78" s="239">
        <f t="shared" si="192"/>
        <v>0</v>
      </c>
      <c r="BC78" s="476"/>
      <c r="BD78" s="131">
        <f t="shared" si="193"/>
        <v>0</v>
      </c>
      <c r="BE78" s="483"/>
      <c r="BF78" s="131">
        <f t="shared" si="157"/>
        <v>0</v>
      </c>
      <c r="BG78" s="131">
        <f t="shared" si="158"/>
        <v>0</v>
      </c>
      <c r="BH78" s="131">
        <f t="shared" si="159"/>
        <v>0</v>
      </c>
      <c r="BI78" s="131">
        <f t="shared" si="160"/>
        <v>0</v>
      </c>
      <c r="BJ78" s="131">
        <f t="shared" si="161"/>
        <v>0</v>
      </c>
      <c r="BK78" s="131">
        <f t="shared" si="162"/>
        <v>0</v>
      </c>
      <c r="BL78" s="131">
        <f t="shared" si="163"/>
        <v>0</v>
      </c>
      <c r="BM78" s="131">
        <f t="shared" si="164"/>
        <v>0</v>
      </c>
      <c r="BN78" s="131">
        <f t="shared" si="165"/>
        <v>0</v>
      </c>
      <c r="BO78" s="483"/>
      <c r="BP78" s="396">
        <f t="shared" si="166"/>
        <v>0</v>
      </c>
      <c r="BQ78" s="396">
        <f t="shared" si="167"/>
        <v>0</v>
      </c>
      <c r="BR78" s="483"/>
      <c r="BS78" s="131">
        <f t="shared" si="168"/>
        <v>0</v>
      </c>
      <c r="BT78" s="131">
        <f t="shared" si="169"/>
        <v>0</v>
      </c>
      <c r="BU78" s="131">
        <f t="shared" si="170"/>
        <v>0</v>
      </c>
      <c r="BV78" s="131">
        <f t="shared" si="171"/>
        <v>0</v>
      </c>
      <c r="BW78" s="131">
        <f t="shared" si="172"/>
        <v>0</v>
      </c>
      <c r="BX78" s="131">
        <f t="shared" si="173"/>
        <v>0</v>
      </c>
      <c r="BY78" s="131">
        <f t="shared" si="174"/>
        <v>0</v>
      </c>
      <c r="BZ78" s="131">
        <f t="shared" si="175"/>
        <v>0</v>
      </c>
      <c r="CA78" s="131">
        <f t="shared" si="176"/>
        <v>0</v>
      </c>
      <c r="CB78" s="131">
        <f t="shared" si="177"/>
        <v>0</v>
      </c>
      <c r="CC78" s="131">
        <f t="shared" si="178"/>
        <v>0</v>
      </c>
      <c r="CD78" s="131">
        <f t="shared" si="179"/>
        <v>0</v>
      </c>
      <c r="CE78" s="131">
        <f t="shared" si="180"/>
        <v>0</v>
      </c>
      <c r="CF78" s="131">
        <f t="shared" si="181"/>
        <v>0</v>
      </c>
      <c r="CG78" s="131">
        <f t="shared" si="182"/>
        <v>0</v>
      </c>
      <c r="CH78" s="131">
        <f t="shared" si="183"/>
        <v>0</v>
      </c>
      <c r="CI78" s="131">
        <f t="shared" si="184"/>
        <v>0</v>
      </c>
      <c r="CJ78" s="131">
        <f t="shared" si="185"/>
        <v>0</v>
      </c>
      <c r="CK78" s="131">
        <f t="shared" si="186"/>
        <v>0</v>
      </c>
      <c r="CL78" s="131">
        <f t="shared" si="187"/>
        <v>0</v>
      </c>
      <c r="CM78" s="131">
        <f t="shared" si="188"/>
        <v>0</v>
      </c>
    </row>
    <row r="79" spans="1:91" s="4" customFormat="1" ht="90" customHeight="1" x14ac:dyDescent="0.2">
      <c r="B79" s="179"/>
      <c r="D79" s="99" t="s">
        <v>238</v>
      </c>
      <c r="E79" s="177" t="s">
        <v>432</v>
      </c>
      <c r="F79" s="72" t="s">
        <v>112</v>
      </c>
      <c r="G79" s="73" t="s">
        <v>380</v>
      </c>
      <c r="H79" s="314" t="s">
        <v>157</v>
      </c>
      <c r="I79" s="72">
        <v>2</v>
      </c>
      <c r="J79" s="72">
        <v>0</v>
      </c>
      <c r="K79" s="72" t="s">
        <v>562</v>
      </c>
      <c r="L79" s="334">
        <v>802.47300000000007</v>
      </c>
      <c r="M79" s="88"/>
      <c r="N79" s="88"/>
      <c r="O79" s="88"/>
      <c r="P79" s="88"/>
      <c r="Q79" s="87"/>
      <c r="R79" s="88"/>
      <c r="S79" s="88"/>
      <c r="T79" s="88"/>
      <c r="U79" s="88"/>
      <c r="V79" s="88"/>
      <c r="W79" s="88"/>
      <c r="X79" s="88"/>
      <c r="Y79" s="88"/>
      <c r="Z79" s="88"/>
      <c r="AA79" s="368">
        <f t="shared" si="115"/>
        <v>0</v>
      </c>
      <c r="AB79" s="89" t="str">
        <f>IF(SUM(M79:Z79)&gt;0,"Yes","No")</f>
        <v>No</v>
      </c>
      <c r="AC79" s="364" t="str">
        <f t="shared" si="117"/>
        <v>No</v>
      </c>
      <c r="AD79" s="367"/>
      <c r="AE79" s="229">
        <v>2</v>
      </c>
      <c r="AF79" s="230">
        <f t="shared" ref="AF79" si="196">AE79*SUM(M79:Z79)</f>
        <v>0</v>
      </c>
      <c r="AG79" s="69"/>
      <c r="AH79" s="257">
        <v>52</v>
      </c>
      <c r="AI79" s="265">
        <f t="shared" si="134"/>
        <v>0</v>
      </c>
      <c r="AJ79" s="152">
        <f t="shared" si="119"/>
        <v>0</v>
      </c>
      <c r="AK79" s="152">
        <f t="shared" si="120"/>
        <v>0</v>
      </c>
      <c r="AL79" s="152">
        <f t="shared" si="121"/>
        <v>0</v>
      </c>
      <c r="AM79" s="152">
        <f t="shared" si="122"/>
        <v>0</v>
      </c>
      <c r="AN79" s="152">
        <f t="shared" si="123"/>
        <v>0</v>
      </c>
      <c r="AO79" s="152">
        <f t="shared" si="124"/>
        <v>0</v>
      </c>
      <c r="AP79" s="152">
        <f t="shared" si="125"/>
        <v>0</v>
      </c>
      <c r="AQ79" s="152">
        <f t="shared" si="126"/>
        <v>0</v>
      </c>
      <c r="AR79" s="152">
        <f t="shared" si="127"/>
        <v>0</v>
      </c>
      <c r="AS79" s="152">
        <f t="shared" si="128"/>
        <v>0</v>
      </c>
      <c r="AT79" s="152">
        <f t="shared" si="129"/>
        <v>0</v>
      </c>
      <c r="AU79" s="152">
        <f t="shared" si="130"/>
        <v>0</v>
      </c>
      <c r="AV79" s="152">
        <f t="shared" si="131"/>
        <v>0</v>
      </c>
      <c r="AW79" s="152">
        <f t="shared" si="132"/>
        <v>0</v>
      </c>
      <c r="AX79" s="470">
        <v>2</v>
      </c>
      <c r="AY79" s="476">
        <v>14</v>
      </c>
      <c r="AZ79" s="239">
        <f t="shared" si="191"/>
        <v>0</v>
      </c>
      <c r="BA79" s="476"/>
      <c r="BB79" s="239">
        <f t="shared" si="192"/>
        <v>0</v>
      </c>
      <c r="BC79" s="476"/>
      <c r="BD79" s="131">
        <f t="shared" si="193"/>
        <v>0</v>
      </c>
      <c r="BE79" s="483"/>
      <c r="BF79" s="131">
        <f t="shared" si="157"/>
        <v>0</v>
      </c>
      <c r="BG79" s="131">
        <f t="shared" si="158"/>
        <v>0</v>
      </c>
      <c r="BH79" s="131">
        <f t="shared" si="159"/>
        <v>0</v>
      </c>
      <c r="BI79" s="131">
        <f t="shared" si="160"/>
        <v>0</v>
      </c>
      <c r="BJ79" s="131">
        <f t="shared" si="161"/>
        <v>0</v>
      </c>
      <c r="BK79" s="131">
        <f t="shared" si="162"/>
        <v>0</v>
      </c>
      <c r="BL79" s="131">
        <f t="shared" si="163"/>
        <v>0</v>
      </c>
      <c r="BM79" s="131">
        <f t="shared" si="164"/>
        <v>0</v>
      </c>
      <c r="BN79" s="131">
        <f t="shared" si="165"/>
        <v>0</v>
      </c>
      <c r="BO79" s="483"/>
      <c r="BP79" s="396">
        <f t="shared" si="166"/>
        <v>0</v>
      </c>
      <c r="BQ79" s="396">
        <f t="shared" si="167"/>
        <v>0</v>
      </c>
      <c r="BR79" s="483"/>
      <c r="BS79" s="131">
        <f t="shared" si="168"/>
        <v>0</v>
      </c>
      <c r="BT79" s="131">
        <f t="shared" si="169"/>
        <v>0</v>
      </c>
      <c r="BU79" s="131">
        <f t="shared" si="170"/>
        <v>0</v>
      </c>
      <c r="BV79" s="131">
        <f t="shared" si="171"/>
        <v>0</v>
      </c>
      <c r="BW79" s="131">
        <f t="shared" si="172"/>
        <v>0</v>
      </c>
      <c r="BX79" s="131">
        <f t="shared" si="173"/>
        <v>0</v>
      </c>
      <c r="BY79" s="131">
        <f t="shared" si="174"/>
        <v>0</v>
      </c>
      <c r="BZ79" s="131">
        <f t="shared" si="175"/>
        <v>0</v>
      </c>
      <c r="CA79" s="131">
        <f t="shared" si="176"/>
        <v>0</v>
      </c>
      <c r="CB79" s="131">
        <f t="shared" si="177"/>
        <v>0</v>
      </c>
      <c r="CC79" s="131">
        <f t="shared" si="178"/>
        <v>0</v>
      </c>
      <c r="CD79" s="131">
        <f t="shared" si="179"/>
        <v>0</v>
      </c>
      <c r="CE79" s="131">
        <f t="shared" si="180"/>
        <v>0</v>
      </c>
      <c r="CF79" s="131">
        <f t="shared" si="181"/>
        <v>0</v>
      </c>
      <c r="CG79" s="131">
        <f t="shared" si="182"/>
        <v>0</v>
      </c>
      <c r="CH79" s="131">
        <f t="shared" si="183"/>
        <v>0</v>
      </c>
      <c r="CI79" s="131">
        <f t="shared" si="184"/>
        <v>0</v>
      </c>
      <c r="CJ79" s="131">
        <f t="shared" si="185"/>
        <v>0</v>
      </c>
      <c r="CK79" s="131">
        <f t="shared" si="186"/>
        <v>0</v>
      </c>
      <c r="CL79" s="131">
        <f t="shared" si="187"/>
        <v>0</v>
      </c>
      <c r="CM79" s="131">
        <f t="shared" si="188"/>
        <v>0</v>
      </c>
    </row>
    <row r="80" spans="1:91" s="4" customFormat="1" ht="90" customHeight="1" x14ac:dyDescent="0.2">
      <c r="B80" s="167"/>
      <c r="C80" s="54"/>
      <c r="D80" s="192" t="s">
        <v>491</v>
      </c>
      <c r="E80" s="439" t="s">
        <v>1143</v>
      </c>
      <c r="F80" s="169" t="s">
        <v>112</v>
      </c>
      <c r="G80" s="171" t="s">
        <v>380</v>
      </c>
      <c r="H80" s="318" t="s">
        <v>157</v>
      </c>
      <c r="I80" s="169">
        <v>2</v>
      </c>
      <c r="J80" s="169">
        <v>0</v>
      </c>
      <c r="K80" s="169" t="s">
        <v>562</v>
      </c>
      <c r="L80" s="336">
        <v>697.80439999999999</v>
      </c>
      <c r="M80" s="172"/>
      <c r="N80" s="172"/>
      <c r="O80" s="172"/>
      <c r="P80" s="172"/>
      <c r="Q80" s="172"/>
      <c r="R80" s="172"/>
      <c r="S80" s="172"/>
      <c r="T80" s="172"/>
      <c r="U80" s="172"/>
      <c r="V80" s="172"/>
      <c r="W80" s="172"/>
      <c r="X80" s="172"/>
      <c r="Y80" s="172"/>
      <c r="Z80" s="172"/>
      <c r="AA80" s="89">
        <f>L80*M80+L80*N80+L80*O80+L80*P80+L80*Q80+L80*R80+L80*T80+L80*V80+L80*W80+L80*X80+L80*Y80+L80*Z80+L80*U80+L80*S80</f>
        <v>0</v>
      </c>
      <c r="AB80" s="173" t="str">
        <f>IF(SUM(M80:Z80)&gt;0,"Yes","No")</f>
        <v>No</v>
      </c>
      <c r="AC80" s="174" t="str">
        <f t="shared" si="117"/>
        <v>No</v>
      </c>
      <c r="AE80" s="229">
        <v>2</v>
      </c>
      <c r="AF80" s="230">
        <f t="shared" si="133"/>
        <v>0</v>
      </c>
      <c r="AG80" s="69"/>
      <c r="AH80" s="257">
        <v>52</v>
      </c>
      <c r="AI80" s="265">
        <f>SUM(M80:Z80)*AH80</f>
        <v>0</v>
      </c>
      <c r="AJ80" s="152">
        <f t="shared" si="119"/>
        <v>0</v>
      </c>
      <c r="AK80" s="152">
        <f t="shared" si="120"/>
        <v>0</v>
      </c>
      <c r="AL80" s="152">
        <f t="shared" si="121"/>
        <v>0</v>
      </c>
      <c r="AM80" s="152">
        <f t="shared" si="122"/>
        <v>0</v>
      </c>
      <c r="AN80" s="152">
        <f t="shared" si="123"/>
        <v>0</v>
      </c>
      <c r="AO80" s="152">
        <f t="shared" si="124"/>
        <v>0</v>
      </c>
      <c r="AP80" s="152">
        <f t="shared" si="125"/>
        <v>0</v>
      </c>
      <c r="AQ80" s="152">
        <f t="shared" si="126"/>
        <v>0</v>
      </c>
      <c r="AR80" s="152">
        <f t="shared" si="127"/>
        <v>0</v>
      </c>
      <c r="AS80" s="152">
        <f t="shared" si="128"/>
        <v>0</v>
      </c>
      <c r="AT80" s="152">
        <f t="shared" si="129"/>
        <v>0</v>
      </c>
      <c r="AU80" s="152">
        <f t="shared" si="130"/>
        <v>0</v>
      </c>
      <c r="AV80" s="152">
        <f t="shared" si="131"/>
        <v>0</v>
      </c>
      <c r="AW80" s="152">
        <f t="shared" si="132"/>
        <v>0</v>
      </c>
      <c r="AX80" s="470">
        <v>2</v>
      </c>
      <c r="AY80" s="476">
        <v>14</v>
      </c>
      <c r="AZ80" s="239">
        <f t="shared" si="191"/>
        <v>0</v>
      </c>
      <c r="BA80" s="476"/>
      <c r="BB80" s="239">
        <f t="shared" si="192"/>
        <v>0</v>
      </c>
      <c r="BC80" s="476"/>
      <c r="BD80" s="131">
        <f t="shared" si="193"/>
        <v>0</v>
      </c>
      <c r="BE80" s="483"/>
      <c r="BF80" s="131">
        <f t="shared" si="157"/>
        <v>0</v>
      </c>
      <c r="BG80" s="131">
        <f t="shared" si="158"/>
        <v>0</v>
      </c>
      <c r="BH80" s="131">
        <f t="shared" si="159"/>
        <v>0</v>
      </c>
      <c r="BI80" s="131">
        <f t="shared" si="160"/>
        <v>0</v>
      </c>
      <c r="BJ80" s="131">
        <f t="shared" si="161"/>
        <v>0</v>
      </c>
      <c r="BK80" s="131">
        <f t="shared" si="162"/>
        <v>0</v>
      </c>
      <c r="BL80" s="131">
        <f t="shared" si="163"/>
        <v>0</v>
      </c>
      <c r="BM80" s="131">
        <f t="shared" si="164"/>
        <v>0</v>
      </c>
      <c r="BN80" s="131">
        <f t="shared" si="165"/>
        <v>0</v>
      </c>
      <c r="BO80" s="483"/>
      <c r="BP80" s="396">
        <f t="shared" si="166"/>
        <v>0</v>
      </c>
      <c r="BQ80" s="396">
        <f t="shared" si="167"/>
        <v>0</v>
      </c>
      <c r="BR80" s="483"/>
      <c r="BS80" s="131">
        <f t="shared" si="168"/>
        <v>0</v>
      </c>
      <c r="BT80" s="131">
        <f t="shared" si="169"/>
        <v>0</v>
      </c>
      <c r="BU80" s="131">
        <f t="shared" si="170"/>
        <v>0</v>
      </c>
      <c r="BV80" s="131">
        <f t="shared" si="171"/>
        <v>0</v>
      </c>
      <c r="BW80" s="131">
        <f t="shared" si="172"/>
        <v>0</v>
      </c>
      <c r="BX80" s="131">
        <f t="shared" si="173"/>
        <v>0</v>
      </c>
      <c r="BY80" s="131">
        <f t="shared" si="174"/>
        <v>0</v>
      </c>
      <c r="BZ80" s="131">
        <f t="shared" si="175"/>
        <v>0</v>
      </c>
      <c r="CA80" s="131">
        <f t="shared" si="176"/>
        <v>0</v>
      </c>
      <c r="CB80" s="131">
        <f t="shared" si="177"/>
        <v>0</v>
      </c>
      <c r="CC80" s="131">
        <f t="shared" si="178"/>
        <v>0</v>
      </c>
      <c r="CD80" s="131">
        <f t="shared" si="179"/>
        <v>0</v>
      </c>
      <c r="CE80" s="131">
        <f t="shared" si="180"/>
        <v>0</v>
      </c>
      <c r="CF80" s="131">
        <f t="shared" si="181"/>
        <v>0</v>
      </c>
      <c r="CG80" s="131">
        <f t="shared" si="182"/>
        <v>0</v>
      </c>
      <c r="CH80" s="131">
        <f t="shared" si="183"/>
        <v>0</v>
      </c>
      <c r="CI80" s="131">
        <f t="shared" si="184"/>
        <v>0</v>
      </c>
      <c r="CJ80" s="131">
        <f t="shared" si="185"/>
        <v>0</v>
      </c>
      <c r="CK80" s="131">
        <f t="shared" si="186"/>
        <v>0</v>
      </c>
      <c r="CL80" s="131">
        <f t="shared" si="187"/>
        <v>0</v>
      </c>
      <c r="CM80" s="131">
        <f t="shared" si="188"/>
        <v>0</v>
      </c>
    </row>
    <row r="81" spans="1:91" s="81" customFormat="1" ht="40.75" customHeight="1" x14ac:dyDescent="0.2">
      <c r="A81" s="4"/>
      <c r="B81" s="75"/>
      <c r="C81" s="80"/>
      <c r="D81" s="440" t="s">
        <v>372</v>
      </c>
      <c r="E81" s="128"/>
      <c r="F81" s="68"/>
      <c r="G81" s="66"/>
      <c r="H81" s="66"/>
      <c r="I81" s="68"/>
      <c r="J81" s="67"/>
      <c r="K81" s="67"/>
      <c r="L81" s="155"/>
      <c r="M81" s="93"/>
      <c r="Z81" s="4"/>
      <c r="AA81" s="323"/>
      <c r="AB81" s="82"/>
      <c r="AC81" s="83"/>
      <c r="AE81" s="233"/>
      <c r="AF81" s="233"/>
      <c r="AG81" s="69"/>
      <c r="AH81" s="254"/>
      <c r="AI81" s="265"/>
      <c r="AJ81" s="152"/>
      <c r="AK81" s="152"/>
      <c r="AL81" s="152"/>
      <c r="AM81" s="152"/>
      <c r="AN81" s="152"/>
      <c r="AO81" s="152"/>
      <c r="AP81" s="152"/>
      <c r="AQ81" s="152"/>
      <c r="AR81" s="152"/>
      <c r="AS81" s="152"/>
      <c r="AT81" s="152"/>
      <c r="AU81" s="152"/>
      <c r="AV81" s="152"/>
      <c r="AW81" s="152"/>
      <c r="AX81" s="469"/>
      <c r="AY81" s="475"/>
      <c r="AZ81" s="239">
        <f t="shared" si="191"/>
        <v>0</v>
      </c>
      <c r="BA81" s="475"/>
      <c r="BB81" s="239">
        <f t="shared" si="192"/>
        <v>0</v>
      </c>
      <c r="BC81" s="475"/>
      <c r="BD81" s="131">
        <f t="shared" si="193"/>
        <v>0</v>
      </c>
      <c r="BE81" s="483"/>
      <c r="BF81" s="131">
        <f t="shared" si="157"/>
        <v>0</v>
      </c>
      <c r="BG81" s="131">
        <f t="shared" si="158"/>
        <v>0</v>
      </c>
      <c r="BH81" s="131">
        <f t="shared" si="159"/>
        <v>0</v>
      </c>
      <c r="BI81" s="131">
        <f t="shared" si="160"/>
        <v>0</v>
      </c>
      <c r="BJ81" s="131">
        <f t="shared" si="161"/>
        <v>0</v>
      </c>
      <c r="BK81" s="131">
        <f t="shared" si="162"/>
        <v>0</v>
      </c>
      <c r="BL81" s="131">
        <f t="shared" si="163"/>
        <v>0</v>
      </c>
      <c r="BM81" s="131">
        <f t="shared" si="164"/>
        <v>0</v>
      </c>
      <c r="BN81" s="131">
        <f t="shared" si="165"/>
        <v>0</v>
      </c>
      <c r="BO81" s="483"/>
      <c r="BP81" s="396">
        <f t="shared" si="166"/>
        <v>0</v>
      </c>
      <c r="BQ81" s="396">
        <f t="shared" si="167"/>
        <v>0</v>
      </c>
      <c r="BR81" s="483"/>
      <c r="BS81" s="131">
        <f t="shared" si="168"/>
        <v>0</v>
      </c>
      <c r="BT81" s="131">
        <f t="shared" si="169"/>
        <v>0</v>
      </c>
      <c r="BU81" s="131">
        <f t="shared" si="170"/>
        <v>0</v>
      </c>
      <c r="BV81" s="131">
        <f t="shared" si="171"/>
        <v>0</v>
      </c>
      <c r="BW81" s="131">
        <f t="shared" si="172"/>
        <v>0</v>
      </c>
      <c r="BX81" s="131">
        <f t="shared" si="173"/>
        <v>0</v>
      </c>
      <c r="BY81" s="131">
        <f t="shared" si="174"/>
        <v>0</v>
      </c>
      <c r="BZ81" s="131">
        <f t="shared" si="175"/>
        <v>0</v>
      </c>
      <c r="CA81" s="131">
        <f t="shared" si="176"/>
        <v>0</v>
      </c>
      <c r="CB81" s="131">
        <f t="shared" si="177"/>
        <v>0</v>
      </c>
      <c r="CC81" s="131">
        <f t="shared" si="178"/>
        <v>0</v>
      </c>
      <c r="CD81" s="131">
        <f t="shared" si="179"/>
        <v>0</v>
      </c>
      <c r="CE81" s="131">
        <f t="shared" si="180"/>
        <v>0</v>
      </c>
      <c r="CF81" s="131">
        <f t="shared" si="181"/>
        <v>0</v>
      </c>
      <c r="CG81" s="131">
        <f t="shared" si="182"/>
        <v>0</v>
      </c>
      <c r="CH81" s="131">
        <f t="shared" si="183"/>
        <v>0</v>
      </c>
      <c r="CI81" s="131">
        <f t="shared" si="184"/>
        <v>0</v>
      </c>
      <c r="CJ81" s="131">
        <f t="shared" si="185"/>
        <v>0</v>
      </c>
      <c r="CK81" s="131">
        <f t="shared" si="186"/>
        <v>0</v>
      </c>
      <c r="CL81" s="131">
        <f t="shared" si="187"/>
        <v>0</v>
      </c>
      <c r="CM81" s="131">
        <f t="shared" si="188"/>
        <v>0</v>
      </c>
    </row>
    <row r="82" spans="1:91" s="4" customFormat="1" ht="90" customHeight="1" x14ac:dyDescent="0.2">
      <c r="B82" s="193"/>
      <c r="C82" s="101"/>
      <c r="D82" s="175" t="s">
        <v>239</v>
      </c>
      <c r="E82" s="176" t="s">
        <v>432</v>
      </c>
      <c r="F82" s="158" t="s">
        <v>110</v>
      </c>
      <c r="G82" s="160" t="s">
        <v>68</v>
      </c>
      <c r="H82" s="160" t="s">
        <v>335</v>
      </c>
      <c r="I82" s="158">
        <v>1</v>
      </c>
      <c r="J82" s="158">
        <v>22</v>
      </c>
      <c r="K82" s="158" t="s">
        <v>562</v>
      </c>
      <c r="L82" s="332">
        <v>294.62223000000006</v>
      </c>
      <c r="M82" s="161"/>
      <c r="N82" s="161"/>
      <c r="O82" s="161"/>
      <c r="P82" s="161"/>
      <c r="Q82" s="161"/>
      <c r="R82" s="161"/>
      <c r="S82" s="161"/>
      <c r="T82" s="161"/>
      <c r="U82" s="161"/>
      <c r="V82" s="161"/>
      <c r="W82" s="161"/>
      <c r="X82" s="161"/>
      <c r="Y82" s="161"/>
      <c r="Z82" s="161"/>
      <c r="AA82" s="162">
        <f t="shared" ref="AA82:AA97" si="197">L82*M82+L82*N82+L82*O82+L82*P82+L82*Q82+L82*R82+L82*T82+L82*V82+L82*W82+L82*X82+L82*Y82+L82*Z82+L82*U82+L82*S82</f>
        <v>0</v>
      </c>
      <c r="AB82" s="162" t="str">
        <f t="shared" ref="AB82" si="198">IF(SUM(M82:Z82)&gt;0,"Yes","No")</f>
        <v>No</v>
      </c>
      <c r="AC82" s="163" t="str">
        <f t="shared" ref="AC82:AC97" si="199">IF(B82="New","Yes","No")</f>
        <v>No</v>
      </c>
      <c r="AE82" s="229">
        <v>1</v>
      </c>
      <c r="AF82" s="230">
        <f t="shared" ref="AF82" si="200">AE82*SUM(M82:Z82)</f>
        <v>0</v>
      </c>
      <c r="AG82" s="69"/>
      <c r="AH82" s="255">
        <v>9.4</v>
      </c>
      <c r="AI82" s="265">
        <f>SUM(M82:Z82)*AH82</f>
        <v>0</v>
      </c>
      <c r="AJ82" s="152">
        <f t="shared" ref="AJ82:AJ97" si="201">M82*I82</f>
        <v>0</v>
      </c>
      <c r="AK82" s="152">
        <f t="shared" ref="AK82:AK97" si="202">N82*I82</f>
        <v>0</v>
      </c>
      <c r="AL82" s="152">
        <f t="shared" ref="AL82:AL97" si="203">O82*I82</f>
        <v>0</v>
      </c>
      <c r="AM82" s="152">
        <f t="shared" ref="AM82:AM97" si="204">P82*I82</f>
        <v>0</v>
      </c>
      <c r="AN82" s="152">
        <f t="shared" ref="AN82:AN97" si="205">Q82*I82</f>
        <v>0</v>
      </c>
      <c r="AO82" s="152">
        <f t="shared" ref="AO82:AO97" si="206">R82*I82</f>
        <v>0</v>
      </c>
      <c r="AP82" s="152">
        <f t="shared" ref="AP82:AP97" si="207">S82*I82</f>
        <v>0</v>
      </c>
      <c r="AQ82" s="152">
        <f t="shared" ref="AQ82:AQ97" si="208">T82*I82</f>
        <v>0</v>
      </c>
      <c r="AR82" s="152">
        <f t="shared" ref="AR82:AR97" si="209">U82*I82</f>
        <v>0</v>
      </c>
      <c r="AS82" s="152">
        <f t="shared" ref="AS82:AS97" si="210">V82*I82</f>
        <v>0</v>
      </c>
      <c r="AT82" s="152">
        <f t="shared" ref="AT82:AT97" si="211">W82*I82</f>
        <v>0</v>
      </c>
      <c r="AU82" s="152">
        <f t="shared" ref="AU82:AU97" si="212">X82*I82</f>
        <v>0</v>
      </c>
      <c r="AV82" s="152">
        <f t="shared" ref="AV82:AV97" si="213">Y82*I82</f>
        <v>0</v>
      </c>
      <c r="AW82" s="152">
        <f t="shared" ref="AW82:AW97" si="214">Z82*I82</f>
        <v>0</v>
      </c>
      <c r="AX82" s="470">
        <v>1</v>
      </c>
      <c r="AY82" s="476">
        <v>14</v>
      </c>
      <c r="AZ82" s="239">
        <f t="shared" si="191"/>
        <v>0</v>
      </c>
      <c r="BA82" s="476"/>
      <c r="BB82" s="239">
        <f t="shared" si="192"/>
        <v>0</v>
      </c>
      <c r="BC82" s="476"/>
      <c r="BD82" s="131">
        <f t="shared" si="193"/>
        <v>0</v>
      </c>
      <c r="BE82" s="483"/>
      <c r="BF82" s="131">
        <f t="shared" si="157"/>
        <v>0</v>
      </c>
      <c r="BG82" s="131">
        <f t="shared" si="158"/>
        <v>0</v>
      </c>
      <c r="BH82" s="131">
        <f t="shared" si="159"/>
        <v>0</v>
      </c>
      <c r="BI82" s="131">
        <f t="shared" si="160"/>
        <v>0</v>
      </c>
      <c r="BJ82" s="131">
        <f t="shared" si="161"/>
        <v>0</v>
      </c>
      <c r="BK82" s="131">
        <f t="shared" si="162"/>
        <v>0</v>
      </c>
      <c r="BL82" s="131">
        <f t="shared" si="163"/>
        <v>0</v>
      </c>
      <c r="BM82" s="131">
        <f t="shared" si="164"/>
        <v>0</v>
      </c>
      <c r="BN82" s="131">
        <f t="shared" si="165"/>
        <v>0</v>
      </c>
      <c r="BO82" s="483"/>
      <c r="BP82" s="396">
        <f t="shared" si="166"/>
        <v>0</v>
      </c>
      <c r="BQ82" s="396">
        <f t="shared" si="167"/>
        <v>0</v>
      </c>
      <c r="BR82" s="483"/>
      <c r="BS82" s="131">
        <f t="shared" si="168"/>
        <v>0</v>
      </c>
      <c r="BT82" s="131">
        <f t="shared" si="169"/>
        <v>0</v>
      </c>
      <c r="BU82" s="131">
        <f t="shared" si="170"/>
        <v>0</v>
      </c>
      <c r="BV82" s="131">
        <f t="shared" si="171"/>
        <v>0</v>
      </c>
      <c r="BW82" s="131">
        <f t="shared" si="172"/>
        <v>0</v>
      </c>
      <c r="BX82" s="131">
        <f t="shared" si="173"/>
        <v>0</v>
      </c>
      <c r="BY82" s="131">
        <f t="shared" si="174"/>
        <v>0</v>
      </c>
      <c r="BZ82" s="131">
        <f t="shared" si="175"/>
        <v>0</v>
      </c>
      <c r="CA82" s="131">
        <f t="shared" si="176"/>
        <v>0</v>
      </c>
      <c r="CB82" s="131">
        <f t="shared" si="177"/>
        <v>0</v>
      </c>
      <c r="CC82" s="131">
        <f t="shared" si="178"/>
        <v>0</v>
      </c>
      <c r="CD82" s="131">
        <f t="shared" si="179"/>
        <v>0</v>
      </c>
      <c r="CE82" s="131">
        <f t="shared" si="180"/>
        <v>0</v>
      </c>
      <c r="CF82" s="131">
        <f t="shared" si="181"/>
        <v>0</v>
      </c>
      <c r="CG82" s="131">
        <f t="shared" si="182"/>
        <v>0</v>
      </c>
      <c r="CH82" s="131">
        <f t="shared" si="183"/>
        <v>0</v>
      </c>
      <c r="CI82" s="131">
        <f t="shared" si="184"/>
        <v>0</v>
      </c>
      <c r="CJ82" s="131">
        <f t="shared" si="185"/>
        <v>0</v>
      </c>
      <c r="CK82" s="131">
        <f t="shared" si="186"/>
        <v>0</v>
      </c>
      <c r="CL82" s="131">
        <f t="shared" si="187"/>
        <v>0</v>
      </c>
      <c r="CM82" s="131">
        <f t="shared" si="188"/>
        <v>0</v>
      </c>
    </row>
    <row r="83" spans="1:91" s="4" customFormat="1" ht="90" customHeight="1" x14ac:dyDescent="0.2">
      <c r="B83" s="164"/>
      <c r="D83" s="99" t="s">
        <v>451</v>
      </c>
      <c r="E83" s="436" t="s">
        <v>1143</v>
      </c>
      <c r="F83" s="72" t="s">
        <v>110</v>
      </c>
      <c r="G83" s="73" t="s">
        <v>68</v>
      </c>
      <c r="H83" s="73" t="s">
        <v>335</v>
      </c>
      <c r="I83" s="72">
        <v>1</v>
      </c>
      <c r="J83" s="72">
        <v>22</v>
      </c>
      <c r="K83" s="72" t="s">
        <v>562</v>
      </c>
      <c r="L83" s="334">
        <v>256.19189999999998</v>
      </c>
      <c r="M83" s="88"/>
      <c r="N83" s="88"/>
      <c r="O83" s="88"/>
      <c r="P83" s="88"/>
      <c r="Q83" s="88"/>
      <c r="R83" s="88"/>
      <c r="S83" s="88"/>
      <c r="T83" s="88"/>
      <c r="U83" s="88"/>
      <c r="V83" s="88"/>
      <c r="W83" s="88"/>
      <c r="X83" s="88"/>
      <c r="Y83" s="88"/>
      <c r="Z83" s="88"/>
      <c r="AA83" s="368">
        <f t="shared" si="197"/>
        <v>0</v>
      </c>
      <c r="AB83" s="89" t="str">
        <f t="shared" si="3"/>
        <v>No</v>
      </c>
      <c r="AC83" s="364" t="str">
        <f t="shared" si="199"/>
        <v>No</v>
      </c>
      <c r="AD83" s="367"/>
      <c r="AE83" s="229">
        <v>1</v>
      </c>
      <c r="AF83" s="230">
        <f t="shared" ref="AF83:AF97" si="215">AE83*SUM(M83:Z83)</f>
        <v>0</v>
      </c>
      <c r="AG83" s="69"/>
      <c r="AH83" s="255">
        <v>9.4</v>
      </c>
      <c r="AI83" s="265">
        <f t="shared" ref="AI83:AI97" si="216">SUM(M83:Z83)*AH83</f>
        <v>0</v>
      </c>
      <c r="AJ83" s="152">
        <f t="shared" si="201"/>
        <v>0</v>
      </c>
      <c r="AK83" s="152">
        <f t="shared" si="202"/>
        <v>0</v>
      </c>
      <c r="AL83" s="152">
        <f t="shared" si="203"/>
        <v>0</v>
      </c>
      <c r="AM83" s="152">
        <f t="shared" si="204"/>
        <v>0</v>
      </c>
      <c r="AN83" s="152">
        <f t="shared" si="205"/>
        <v>0</v>
      </c>
      <c r="AO83" s="152">
        <f t="shared" si="206"/>
        <v>0</v>
      </c>
      <c r="AP83" s="152">
        <f t="shared" si="207"/>
        <v>0</v>
      </c>
      <c r="AQ83" s="152">
        <f t="shared" si="208"/>
        <v>0</v>
      </c>
      <c r="AR83" s="152">
        <f t="shared" si="209"/>
        <v>0</v>
      </c>
      <c r="AS83" s="152">
        <f t="shared" si="210"/>
        <v>0</v>
      </c>
      <c r="AT83" s="152">
        <f t="shared" si="211"/>
        <v>0</v>
      </c>
      <c r="AU83" s="152">
        <f t="shared" si="212"/>
        <v>0</v>
      </c>
      <c r="AV83" s="152">
        <f t="shared" si="213"/>
        <v>0</v>
      </c>
      <c r="AW83" s="152">
        <f t="shared" si="214"/>
        <v>0</v>
      </c>
      <c r="AX83" s="470">
        <v>1</v>
      </c>
      <c r="AY83" s="476">
        <v>14</v>
      </c>
      <c r="AZ83" s="239">
        <f t="shared" si="191"/>
        <v>0</v>
      </c>
      <c r="BA83" s="476"/>
      <c r="BB83" s="239">
        <f t="shared" si="192"/>
        <v>0</v>
      </c>
      <c r="BC83" s="476"/>
      <c r="BD83" s="131">
        <f t="shared" si="193"/>
        <v>0</v>
      </c>
      <c r="BE83" s="483"/>
      <c r="BF83" s="131">
        <f t="shared" si="157"/>
        <v>0</v>
      </c>
      <c r="BG83" s="131">
        <f t="shared" si="158"/>
        <v>0</v>
      </c>
      <c r="BH83" s="131">
        <f t="shared" si="159"/>
        <v>0</v>
      </c>
      <c r="BI83" s="131">
        <f t="shared" si="160"/>
        <v>0</v>
      </c>
      <c r="BJ83" s="131">
        <f t="shared" si="161"/>
        <v>0</v>
      </c>
      <c r="BK83" s="131">
        <f t="shared" si="162"/>
        <v>0</v>
      </c>
      <c r="BL83" s="131">
        <f t="shared" si="163"/>
        <v>0</v>
      </c>
      <c r="BM83" s="131">
        <f t="shared" si="164"/>
        <v>0</v>
      </c>
      <c r="BN83" s="131">
        <f t="shared" si="165"/>
        <v>0</v>
      </c>
      <c r="BO83" s="483"/>
      <c r="BP83" s="396">
        <f t="shared" si="166"/>
        <v>0</v>
      </c>
      <c r="BQ83" s="396">
        <f t="shared" si="167"/>
        <v>0</v>
      </c>
      <c r="BR83" s="483"/>
      <c r="BS83" s="131">
        <f t="shared" si="168"/>
        <v>0</v>
      </c>
      <c r="BT83" s="131">
        <f t="shared" si="169"/>
        <v>0</v>
      </c>
      <c r="BU83" s="131">
        <f t="shared" si="170"/>
        <v>0</v>
      </c>
      <c r="BV83" s="131">
        <f t="shared" si="171"/>
        <v>0</v>
      </c>
      <c r="BW83" s="131">
        <f t="shared" si="172"/>
        <v>0</v>
      </c>
      <c r="BX83" s="131">
        <f t="shared" si="173"/>
        <v>0</v>
      </c>
      <c r="BY83" s="131">
        <f t="shared" si="174"/>
        <v>0</v>
      </c>
      <c r="BZ83" s="131">
        <f t="shared" si="175"/>
        <v>0</v>
      </c>
      <c r="CA83" s="131">
        <f t="shared" si="176"/>
        <v>0</v>
      </c>
      <c r="CB83" s="131">
        <f t="shared" si="177"/>
        <v>0</v>
      </c>
      <c r="CC83" s="131">
        <f t="shared" si="178"/>
        <v>0</v>
      </c>
      <c r="CD83" s="131">
        <f t="shared" si="179"/>
        <v>0</v>
      </c>
      <c r="CE83" s="131">
        <f t="shared" si="180"/>
        <v>0</v>
      </c>
      <c r="CF83" s="131">
        <f t="shared" si="181"/>
        <v>0</v>
      </c>
      <c r="CG83" s="131">
        <f t="shared" si="182"/>
        <v>0</v>
      </c>
      <c r="CH83" s="131">
        <f t="shared" si="183"/>
        <v>0</v>
      </c>
      <c r="CI83" s="131">
        <f t="shared" si="184"/>
        <v>0</v>
      </c>
      <c r="CJ83" s="131">
        <f t="shared" si="185"/>
        <v>0</v>
      </c>
      <c r="CK83" s="131">
        <f t="shared" si="186"/>
        <v>0</v>
      </c>
      <c r="CL83" s="131">
        <f t="shared" si="187"/>
        <v>0</v>
      </c>
      <c r="CM83" s="131">
        <f t="shared" si="188"/>
        <v>0</v>
      </c>
    </row>
    <row r="84" spans="1:91" s="81" customFormat="1" ht="90" customHeight="1" x14ac:dyDescent="0.2">
      <c r="A84" s="4"/>
      <c r="B84" s="164"/>
      <c r="C84" s="4"/>
      <c r="D84" s="64" t="s">
        <v>240</v>
      </c>
      <c r="E84" s="129" t="s">
        <v>432</v>
      </c>
      <c r="F84" s="63" t="s">
        <v>110</v>
      </c>
      <c r="G84" s="178" t="s">
        <v>68</v>
      </c>
      <c r="H84" s="178" t="s">
        <v>335</v>
      </c>
      <c r="I84" s="63">
        <v>1</v>
      </c>
      <c r="J84" s="63">
        <v>28</v>
      </c>
      <c r="K84" s="63" t="s">
        <v>562</v>
      </c>
      <c r="L84" s="333">
        <v>294.62223000000006</v>
      </c>
      <c r="M84" s="85"/>
      <c r="N84" s="84"/>
      <c r="O84" s="85"/>
      <c r="P84" s="85"/>
      <c r="Q84" s="85"/>
      <c r="R84" s="85"/>
      <c r="S84" s="85"/>
      <c r="T84" s="85"/>
      <c r="U84" s="85"/>
      <c r="V84" s="85"/>
      <c r="W84" s="85"/>
      <c r="X84" s="85"/>
      <c r="Y84" s="85"/>
      <c r="Z84" s="85"/>
      <c r="AA84" s="96">
        <f t="shared" si="197"/>
        <v>0</v>
      </c>
      <c r="AB84" s="82" t="str">
        <f t="shared" ref="AB84" si="217">IF(SUM(M84:Z84)&gt;0,"Yes","No")</f>
        <v>No</v>
      </c>
      <c r="AC84" s="188" t="str">
        <f t="shared" si="199"/>
        <v>No</v>
      </c>
      <c r="AE84" s="229">
        <v>1</v>
      </c>
      <c r="AF84" s="230">
        <f t="shared" ref="AF84" si="218">AE84*SUM(M84:Z84)</f>
        <v>0</v>
      </c>
      <c r="AG84" s="69"/>
      <c r="AH84" s="256">
        <v>11.3</v>
      </c>
      <c r="AI84" s="265">
        <f t="shared" si="216"/>
        <v>0</v>
      </c>
      <c r="AJ84" s="152">
        <f t="shared" si="201"/>
        <v>0</v>
      </c>
      <c r="AK84" s="152">
        <f t="shared" si="202"/>
        <v>0</v>
      </c>
      <c r="AL84" s="152">
        <f t="shared" si="203"/>
        <v>0</v>
      </c>
      <c r="AM84" s="152">
        <f t="shared" si="204"/>
        <v>0</v>
      </c>
      <c r="AN84" s="152">
        <f t="shared" si="205"/>
        <v>0</v>
      </c>
      <c r="AO84" s="152">
        <f t="shared" si="206"/>
        <v>0</v>
      </c>
      <c r="AP84" s="152">
        <f t="shared" si="207"/>
        <v>0</v>
      </c>
      <c r="AQ84" s="152">
        <f t="shared" si="208"/>
        <v>0</v>
      </c>
      <c r="AR84" s="152">
        <f t="shared" si="209"/>
        <v>0</v>
      </c>
      <c r="AS84" s="152">
        <f t="shared" si="210"/>
        <v>0</v>
      </c>
      <c r="AT84" s="152">
        <f t="shared" si="211"/>
        <v>0</v>
      </c>
      <c r="AU84" s="152">
        <f t="shared" si="212"/>
        <v>0</v>
      </c>
      <c r="AV84" s="152">
        <f t="shared" si="213"/>
        <v>0</v>
      </c>
      <c r="AW84" s="152">
        <f t="shared" si="214"/>
        <v>0</v>
      </c>
      <c r="AX84" s="470">
        <v>1</v>
      </c>
      <c r="AY84" s="476">
        <v>10</v>
      </c>
      <c r="AZ84" s="239">
        <f t="shared" si="191"/>
        <v>0</v>
      </c>
      <c r="BA84" s="476"/>
      <c r="BB84" s="239">
        <f t="shared" si="192"/>
        <v>0</v>
      </c>
      <c r="BC84" s="476"/>
      <c r="BD84" s="131">
        <f t="shared" si="193"/>
        <v>0</v>
      </c>
      <c r="BE84" s="483"/>
      <c r="BF84" s="131">
        <f t="shared" si="157"/>
        <v>0</v>
      </c>
      <c r="BG84" s="131">
        <f t="shared" si="158"/>
        <v>0</v>
      </c>
      <c r="BH84" s="131">
        <f t="shared" si="159"/>
        <v>0</v>
      </c>
      <c r="BI84" s="131">
        <f t="shared" si="160"/>
        <v>0</v>
      </c>
      <c r="BJ84" s="131">
        <f t="shared" si="161"/>
        <v>0</v>
      </c>
      <c r="BK84" s="131">
        <f t="shared" si="162"/>
        <v>0</v>
      </c>
      <c r="BL84" s="131">
        <f t="shared" si="163"/>
        <v>0</v>
      </c>
      <c r="BM84" s="131">
        <f t="shared" si="164"/>
        <v>0</v>
      </c>
      <c r="BN84" s="131">
        <f t="shared" si="165"/>
        <v>0</v>
      </c>
      <c r="BO84" s="483"/>
      <c r="BP84" s="396">
        <f t="shared" si="166"/>
        <v>0</v>
      </c>
      <c r="BQ84" s="396">
        <f t="shared" si="167"/>
        <v>0</v>
      </c>
      <c r="BR84" s="483"/>
      <c r="BS84" s="131">
        <f t="shared" si="168"/>
        <v>0</v>
      </c>
      <c r="BT84" s="131">
        <f t="shared" si="169"/>
        <v>0</v>
      </c>
      <c r="BU84" s="131">
        <f t="shared" si="170"/>
        <v>0</v>
      </c>
      <c r="BV84" s="131">
        <f t="shared" si="171"/>
        <v>0</v>
      </c>
      <c r="BW84" s="131">
        <f t="shared" si="172"/>
        <v>0</v>
      </c>
      <c r="BX84" s="131">
        <f t="shared" si="173"/>
        <v>0</v>
      </c>
      <c r="BY84" s="131">
        <f t="shared" si="174"/>
        <v>0</v>
      </c>
      <c r="BZ84" s="131">
        <f t="shared" si="175"/>
        <v>0</v>
      </c>
      <c r="CA84" s="131">
        <f t="shared" si="176"/>
        <v>0</v>
      </c>
      <c r="CB84" s="131">
        <f t="shared" si="177"/>
        <v>0</v>
      </c>
      <c r="CC84" s="131">
        <f t="shared" si="178"/>
        <v>0</v>
      </c>
      <c r="CD84" s="131">
        <f t="shared" si="179"/>
        <v>0</v>
      </c>
      <c r="CE84" s="131">
        <f t="shared" si="180"/>
        <v>0</v>
      </c>
      <c r="CF84" s="131">
        <f t="shared" si="181"/>
        <v>0</v>
      </c>
      <c r="CG84" s="131">
        <f t="shared" si="182"/>
        <v>0</v>
      </c>
      <c r="CH84" s="131">
        <f t="shared" si="183"/>
        <v>0</v>
      </c>
      <c r="CI84" s="131">
        <f t="shared" si="184"/>
        <v>0</v>
      </c>
      <c r="CJ84" s="131">
        <f t="shared" si="185"/>
        <v>0</v>
      </c>
      <c r="CK84" s="131">
        <f t="shared" si="186"/>
        <v>0</v>
      </c>
      <c r="CL84" s="131">
        <f t="shared" si="187"/>
        <v>0</v>
      </c>
      <c r="CM84" s="131">
        <f t="shared" si="188"/>
        <v>0</v>
      </c>
    </row>
    <row r="85" spans="1:91" s="81" customFormat="1" ht="90" customHeight="1" x14ac:dyDescent="0.2">
      <c r="A85" s="4"/>
      <c r="B85" s="164"/>
      <c r="C85" s="4"/>
      <c r="D85" s="64" t="s">
        <v>455</v>
      </c>
      <c r="E85" s="437" t="s">
        <v>1143</v>
      </c>
      <c r="F85" s="63" t="s">
        <v>110</v>
      </c>
      <c r="G85" s="178" t="s">
        <v>68</v>
      </c>
      <c r="H85" s="178" t="s">
        <v>335</v>
      </c>
      <c r="I85" s="63">
        <v>1</v>
      </c>
      <c r="J85" s="63">
        <v>28</v>
      </c>
      <c r="K85" s="63" t="s">
        <v>562</v>
      </c>
      <c r="L85" s="333">
        <v>256.19189999999998</v>
      </c>
      <c r="M85" s="85"/>
      <c r="N85" s="84"/>
      <c r="O85" s="85"/>
      <c r="P85" s="85"/>
      <c r="Q85" s="85"/>
      <c r="R85" s="85"/>
      <c r="S85" s="85"/>
      <c r="T85" s="85"/>
      <c r="U85" s="85"/>
      <c r="V85" s="85"/>
      <c r="W85" s="85"/>
      <c r="X85" s="85"/>
      <c r="Y85" s="85"/>
      <c r="Z85" s="85"/>
      <c r="AA85" s="96">
        <f t="shared" si="197"/>
        <v>0</v>
      </c>
      <c r="AB85" s="82" t="str">
        <f t="shared" si="3"/>
        <v>No</v>
      </c>
      <c r="AC85" s="188" t="str">
        <f t="shared" si="199"/>
        <v>No</v>
      </c>
      <c r="AE85" s="229">
        <v>1</v>
      </c>
      <c r="AF85" s="230">
        <f t="shared" si="215"/>
        <v>0</v>
      </c>
      <c r="AG85" s="69"/>
      <c r="AH85" s="256">
        <v>11.3</v>
      </c>
      <c r="AI85" s="265">
        <f t="shared" si="216"/>
        <v>0</v>
      </c>
      <c r="AJ85" s="152">
        <f t="shared" si="201"/>
        <v>0</v>
      </c>
      <c r="AK85" s="152">
        <f t="shared" si="202"/>
        <v>0</v>
      </c>
      <c r="AL85" s="152">
        <f t="shared" si="203"/>
        <v>0</v>
      </c>
      <c r="AM85" s="152">
        <f t="shared" si="204"/>
        <v>0</v>
      </c>
      <c r="AN85" s="152">
        <f t="shared" si="205"/>
        <v>0</v>
      </c>
      <c r="AO85" s="152">
        <f t="shared" si="206"/>
        <v>0</v>
      </c>
      <c r="AP85" s="152">
        <f t="shared" si="207"/>
        <v>0</v>
      </c>
      <c r="AQ85" s="152">
        <f t="shared" si="208"/>
        <v>0</v>
      </c>
      <c r="AR85" s="152">
        <f t="shared" si="209"/>
        <v>0</v>
      </c>
      <c r="AS85" s="152">
        <f t="shared" si="210"/>
        <v>0</v>
      </c>
      <c r="AT85" s="152">
        <f t="shared" si="211"/>
        <v>0</v>
      </c>
      <c r="AU85" s="152">
        <f t="shared" si="212"/>
        <v>0</v>
      </c>
      <c r="AV85" s="152">
        <f t="shared" si="213"/>
        <v>0</v>
      </c>
      <c r="AW85" s="152">
        <f t="shared" si="214"/>
        <v>0</v>
      </c>
      <c r="AX85" s="470">
        <v>1</v>
      </c>
      <c r="AY85" s="476">
        <v>10</v>
      </c>
      <c r="AZ85" s="239">
        <f t="shared" si="191"/>
        <v>0</v>
      </c>
      <c r="BA85" s="476"/>
      <c r="BB85" s="239">
        <f t="shared" si="192"/>
        <v>0</v>
      </c>
      <c r="BC85" s="476"/>
      <c r="BD85" s="131">
        <f t="shared" si="193"/>
        <v>0</v>
      </c>
      <c r="BE85" s="483"/>
      <c r="BF85" s="131">
        <f t="shared" si="157"/>
        <v>0</v>
      </c>
      <c r="BG85" s="131">
        <f t="shared" si="158"/>
        <v>0</v>
      </c>
      <c r="BH85" s="131">
        <f t="shared" si="159"/>
        <v>0</v>
      </c>
      <c r="BI85" s="131">
        <f t="shared" si="160"/>
        <v>0</v>
      </c>
      <c r="BJ85" s="131">
        <f t="shared" si="161"/>
        <v>0</v>
      </c>
      <c r="BK85" s="131">
        <f t="shared" si="162"/>
        <v>0</v>
      </c>
      <c r="BL85" s="131">
        <f t="shared" si="163"/>
        <v>0</v>
      </c>
      <c r="BM85" s="131">
        <f t="shared" si="164"/>
        <v>0</v>
      </c>
      <c r="BN85" s="131">
        <f t="shared" si="165"/>
        <v>0</v>
      </c>
      <c r="BO85" s="483"/>
      <c r="BP85" s="396">
        <f t="shared" si="166"/>
        <v>0</v>
      </c>
      <c r="BQ85" s="396">
        <f t="shared" si="167"/>
        <v>0</v>
      </c>
      <c r="BR85" s="483"/>
      <c r="BS85" s="131">
        <f t="shared" si="168"/>
        <v>0</v>
      </c>
      <c r="BT85" s="131">
        <f t="shared" si="169"/>
        <v>0</v>
      </c>
      <c r="BU85" s="131">
        <f t="shared" si="170"/>
        <v>0</v>
      </c>
      <c r="BV85" s="131">
        <f t="shared" si="171"/>
        <v>0</v>
      </c>
      <c r="BW85" s="131">
        <f t="shared" si="172"/>
        <v>0</v>
      </c>
      <c r="BX85" s="131">
        <f t="shared" si="173"/>
        <v>0</v>
      </c>
      <c r="BY85" s="131">
        <f t="shared" si="174"/>
        <v>0</v>
      </c>
      <c r="BZ85" s="131">
        <f t="shared" si="175"/>
        <v>0</v>
      </c>
      <c r="CA85" s="131">
        <f t="shared" si="176"/>
        <v>0</v>
      </c>
      <c r="CB85" s="131">
        <f t="shared" si="177"/>
        <v>0</v>
      </c>
      <c r="CC85" s="131">
        <f t="shared" si="178"/>
        <v>0</v>
      </c>
      <c r="CD85" s="131">
        <f t="shared" si="179"/>
        <v>0</v>
      </c>
      <c r="CE85" s="131">
        <f t="shared" si="180"/>
        <v>0</v>
      </c>
      <c r="CF85" s="131">
        <f t="shared" si="181"/>
        <v>0</v>
      </c>
      <c r="CG85" s="131">
        <f t="shared" si="182"/>
        <v>0</v>
      </c>
      <c r="CH85" s="131">
        <f t="shared" si="183"/>
        <v>0</v>
      </c>
      <c r="CI85" s="131">
        <f t="shared" si="184"/>
        <v>0</v>
      </c>
      <c r="CJ85" s="131">
        <f t="shared" si="185"/>
        <v>0</v>
      </c>
      <c r="CK85" s="131">
        <f t="shared" si="186"/>
        <v>0</v>
      </c>
      <c r="CL85" s="131">
        <f t="shared" si="187"/>
        <v>0</v>
      </c>
      <c r="CM85" s="131">
        <f t="shared" si="188"/>
        <v>0</v>
      </c>
    </row>
    <row r="86" spans="1:91" s="4" customFormat="1" ht="90" customHeight="1" x14ac:dyDescent="0.2">
      <c r="B86" s="179"/>
      <c r="D86" s="99" t="s">
        <v>241</v>
      </c>
      <c r="E86" s="177" t="s">
        <v>432</v>
      </c>
      <c r="F86" s="72" t="s">
        <v>109</v>
      </c>
      <c r="G86" s="73" t="s">
        <v>115</v>
      </c>
      <c r="H86" s="73" t="s">
        <v>335</v>
      </c>
      <c r="I86" s="72">
        <v>2</v>
      </c>
      <c r="J86" s="72">
        <v>14</v>
      </c>
      <c r="K86" s="72" t="s">
        <v>562</v>
      </c>
      <c r="L86" s="334">
        <v>343.91700000000003</v>
      </c>
      <c r="M86" s="87"/>
      <c r="N86" s="87"/>
      <c r="O86" s="87"/>
      <c r="P86" s="87"/>
      <c r="Q86" s="87"/>
      <c r="R86" s="87"/>
      <c r="S86" s="87"/>
      <c r="T86" s="87"/>
      <c r="U86" s="87"/>
      <c r="V86" s="87"/>
      <c r="W86" s="87"/>
      <c r="X86" s="87"/>
      <c r="Y86" s="87"/>
      <c r="Z86" s="87"/>
      <c r="AA86" s="89">
        <f t="shared" si="197"/>
        <v>0</v>
      </c>
      <c r="AB86" s="89" t="str">
        <f t="shared" ref="AB86" si="219">IF(SUM(M86:Z86)&gt;0,"Yes","No")</f>
        <v>No</v>
      </c>
      <c r="AC86" s="166" t="str">
        <f t="shared" si="199"/>
        <v>No</v>
      </c>
      <c r="AE86" s="229">
        <v>2</v>
      </c>
      <c r="AF86" s="230">
        <f t="shared" ref="AF86" si="220">AE86*SUM(M86:Z86)</f>
        <v>0</v>
      </c>
      <c r="AG86" s="69"/>
      <c r="AH86" s="256">
        <v>12</v>
      </c>
      <c r="AI86" s="265">
        <f t="shared" si="216"/>
        <v>0</v>
      </c>
      <c r="AJ86" s="152">
        <f t="shared" si="201"/>
        <v>0</v>
      </c>
      <c r="AK86" s="152">
        <f t="shared" si="202"/>
        <v>0</v>
      </c>
      <c r="AL86" s="152">
        <f t="shared" si="203"/>
        <v>0</v>
      </c>
      <c r="AM86" s="152">
        <f t="shared" si="204"/>
        <v>0</v>
      </c>
      <c r="AN86" s="152">
        <f t="shared" si="205"/>
        <v>0</v>
      </c>
      <c r="AO86" s="152">
        <f t="shared" si="206"/>
        <v>0</v>
      </c>
      <c r="AP86" s="152">
        <f t="shared" si="207"/>
        <v>0</v>
      </c>
      <c r="AQ86" s="152">
        <f t="shared" si="208"/>
        <v>0</v>
      </c>
      <c r="AR86" s="152">
        <f t="shared" si="209"/>
        <v>0</v>
      </c>
      <c r="AS86" s="152">
        <f t="shared" si="210"/>
        <v>0</v>
      </c>
      <c r="AT86" s="152">
        <f t="shared" si="211"/>
        <v>0</v>
      </c>
      <c r="AU86" s="152">
        <f t="shared" si="212"/>
        <v>0</v>
      </c>
      <c r="AV86" s="152">
        <f t="shared" si="213"/>
        <v>0</v>
      </c>
      <c r="AW86" s="152">
        <f t="shared" si="214"/>
        <v>0</v>
      </c>
      <c r="AX86" s="470">
        <v>2</v>
      </c>
      <c r="AY86" s="476">
        <v>12</v>
      </c>
      <c r="AZ86" s="239">
        <f t="shared" si="191"/>
        <v>0</v>
      </c>
      <c r="BA86" s="476"/>
      <c r="BB86" s="239">
        <f t="shared" si="192"/>
        <v>0</v>
      </c>
      <c r="BC86" s="476"/>
      <c r="BD86" s="131">
        <f t="shared" si="193"/>
        <v>0</v>
      </c>
      <c r="BE86" s="483"/>
      <c r="BF86" s="131">
        <f t="shared" si="157"/>
        <v>0</v>
      </c>
      <c r="BG86" s="131">
        <f t="shared" si="158"/>
        <v>0</v>
      </c>
      <c r="BH86" s="131">
        <f t="shared" si="159"/>
        <v>0</v>
      </c>
      <c r="BI86" s="131">
        <f t="shared" si="160"/>
        <v>0</v>
      </c>
      <c r="BJ86" s="131">
        <f t="shared" si="161"/>
        <v>0</v>
      </c>
      <c r="BK86" s="131">
        <f t="shared" si="162"/>
        <v>0</v>
      </c>
      <c r="BL86" s="131">
        <f t="shared" si="163"/>
        <v>0</v>
      </c>
      <c r="BM86" s="131">
        <f t="shared" si="164"/>
        <v>0</v>
      </c>
      <c r="BN86" s="131">
        <f t="shared" si="165"/>
        <v>0</v>
      </c>
      <c r="BO86" s="483"/>
      <c r="BP86" s="396">
        <f t="shared" si="166"/>
        <v>0</v>
      </c>
      <c r="BQ86" s="396">
        <f t="shared" si="167"/>
        <v>0</v>
      </c>
      <c r="BR86" s="483"/>
      <c r="BS86" s="131">
        <f t="shared" si="168"/>
        <v>0</v>
      </c>
      <c r="BT86" s="131">
        <f t="shared" si="169"/>
        <v>0</v>
      </c>
      <c r="BU86" s="131">
        <f t="shared" si="170"/>
        <v>0</v>
      </c>
      <c r="BV86" s="131">
        <f t="shared" si="171"/>
        <v>0</v>
      </c>
      <c r="BW86" s="131">
        <f t="shared" si="172"/>
        <v>0</v>
      </c>
      <c r="BX86" s="131">
        <f t="shared" si="173"/>
        <v>0</v>
      </c>
      <c r="BY86" s="131">
        <f t="shared" si="174"/>
        <v>0</v>
      </c>
      <c r="BZ86" s="131">
        <f t="shared" si="175"/>
        <v>0</v>
      </c>
      <c r="CA86" s="131">
        <f t="shared" si="176"/>
        <v>0</v>
      </c>
      <c r="CB86" s="131">
        <f t="shared" si="177"/>
        <v>0</v>
      </c>
      <c r="CC86" s="131">
        <f t="shared" si="178"/>
        <v>0</v>
      </c>
      <c r="CD86" s="131">
        <f t="shared" si="179"/>
        <v>0</v>
      </c>
      <c r="CE86" s="131">
        <f t="shared" si="180"/>
        <v>0</v>
      </c>
      <c r="CF86" s="131">
        <f t="shared" si="181"/>
        <v>0</v>
      </c>
      <c r="CG86" s="131">
        <f t="shared" si="182"/>
        <v>0</v>
      </c>
      <c r="CH86" s="131">
        <f t="shared" si="183"/>
        <v>0</v>
      </c>
      <c r="CI86" s="131">
        <f t="shared" si="184"/>
        <v>0</v>
      </c>
      <c r="CJ86" s="131">
        <f t="shared" si="185"/>
        <v>0</v>
      </c>
      <c r="CK86" s="131">
        <f t="shared" si="186"/>
        <v>0</v>
      </c>
      <c r="CL86" s="131">
        <f t="shared" si="187"/>
        <v>0</v>
      </c>
      <c r="CM86" s="131">
        <f t="shared" si="188"/>
        <v>0</v>
      </c>
    </row>
    <row r="87" spans="1:91" s="4" customFormat="1" ht="90" customHeight="1" x14ac:dyDescent="0.2">
      <c r="B87" s="164"/>
      <c r="D87" s="99" t="s">
        <v>459</v>
      </c>
      <c r="E87" s="436" t="s">
        <v>1143</v>
      </c>
      <c r="F87" s="72" t="s">
        <v>109</v>
      </c>
      <c r="G87" s="73" t="s">
        <v>115</v>
      </c>
      <c r="H87" s="73" t="s">
        <v>335</v>
      </c>
      <c r="I87" s="72">
        <v>2</v>
      </c>
      <c r="J87" s="72">
        <v>14</v>
      </c>
      <c r="K87" s="72" t="s">
        <v>562</v>
      </c>
      <c r="L87" s="334">
        <v>299.06050000000005</v>
      </c>
      <c r="M87" s="87"/>
      <c r="N87" s="87"/>
      <c r="O87" s="87"/>
      <c r="P87" s="87"/>
      <c r="Q87" s="87"/>
      <c r="R87" s="87"/>
      <c r="S87" s="87"/>
      <c r="T87" s="87"/>
      <c r="U87" s="87"/>
      <c r="V87" s="87"/>
      <c r="W87" s="87"/>
      <c r="X87" s="87"/>
      <c r="Y87" s="87"/>
      <c r="Z87" s="87"/>
      <c r="AA87" s="89">
        <f t="shared" si="197"/>
        <v>0</v>
      </c>
      <c r="AB87" s="89" t="str">
        <f t="shared" si="3"/>
        <v>No</v>
      </c>
      <c r="AC87" s="166" t="str">
        <f t="shared" si="199"/>
        <v>No</v>
      </c>
      <c r="AE87" s="229">
        <v>2</v>
      </c>
      <c r="AF87" s="230">
        <f t="shared" si="215"/>
        <v>0</v>
      </c>
      <c r="AG87" s="69"/>
      <c r="AH87" s="256">
        <v>12</v>
      </c>
      <c r="AI87" s="265">
        <f t="shared" si="216"/>
        <v>0</v>
      </c>
      <c r="AJ87" s="152">
        <f t="shared" si="201"/>
        <v>0</v>
      </c>
      <c r="AK87" s="152">
        <f t="shared" si="202"/>
        <v>0</v>
      </c>
      <c r="AL87" s="152">
        <f t="shared" si="203"/>
        <v>0</v>
      </c>
      <c r="AM87" s="152">
        <f t="shared" si="204"/>
        <v>0</v>
      </c>
      <c r="AN87" s="152">
        <f t="shared" si="205"/>
        <v>0</v>
      </c>
      <c r="AO87" s="152">
        <f t="shared" si="206"/>
        <v>0</v>
      </c>
      <c r="AP87" s="152">
        <f t="shared" si="207"/>
        <v>0</v>
      </c>
      <c r="AQ87" s="152">
        <f t="shared" si="208"/>
        <v>0</v>
      </c>
      <c r="AR87" s="152">
        <f t="shared" si="209"/>
        <v>0</v>
      </c>
      <c r="AS87" s="152">
        <f t="shared" si="210"/>
        <v>0</v>
      </c>
      <c r="AT87" s="152">
        <f t="shared" si="211"/>
        <v>0</v>
      </c>
      <c r="AU87" s="152">
        <f t="shared" si="212"/>
        <v>0</v>
      </c>
      <c r="AV87" s="152">
        <f t="shared" si="213"/>
        <v>0</v>
      </c>
      <c r="AW87" s="152">
        <f t="shared" si="214"/>
        <v>0</v>
      </c>
      <c r="AX87" s="470">
        <v>2</v>
      </c>
      <c r="AY87" s="476">
        <v>12</v>
      </c>
      <c r="AZ87" s="239">
        <f t="shared" si="191"/>
        <v>0</v>
      </c>
      <c r="BA87" s="476"/>
      <c r="BB87" s="239">
        <f t="shared" si="192"/>
        <v>0</v>
      </c>
      <c r="BC87" s="476"/>
      <c r="BD87" s="131">
        <f t="shared" si="193"/>
        <v>0</v>
      </c>
      <c r="BE87" s="483"/>
      <c r="BF87" s="131">
        <f t="shared" si="157"/>
        <v>0</v>
      </c>
      <c r="BG87" s="131">
        <f t="shared" si="158"/>
        <v>0</v>
      </c>
      <c r="BH87" s="131">
        <f t="shared" si="159"/>
        <v>0</v>
      </c>
      <c r="BI87" s="131">
        <f t="shared" si="160"/>
        <v>0</v>
      </c>
      <c r="BJ87" s="131">
        <f t="shared" si="161"/>
        <v>0</v>
      </c>
      <c r="BK87" s="131">
        <f t="shared" si="162"/>
        <v>0</v>
      </c>
      <c r="BL87" s="131">
        <f t="shared" si="163"/>
        <v>0</v>
      </c>
      <c r="BM87" s="131">
        <f t="shared" si="164"/>
        <v>0</v>
      </c>
      <c r="BN87" s="131">
        <f t="shared" si="165"/>
        <v>0</v>
      </c>
      <c r="BO87" s="483"/>
      <c r="BP87" s="396">
        <f t="shared" si="166"/>
        <v>0</v>
      </c>
      <c r="BQ87" s="396">
        <f t="shared" si="167"/>
        <v>0</v>
      </c>
      <c r="BR87" s="483"/>
      <c r="BS87" s="131">
        <f t="shared" si="168"/>
        <v>0</v>
      </c>
      <c r="BT87" s="131">
        <f t="shared" si="169"/>
        <v>0</v>
      </c>
      <c r="BU87" s="131">
        <f t="shared" si="170"/>
        <v>0</v>
      </c>
      <c r="BV87" s="131">
        <f t="shared" si="171"/>
        <v>0</v>
      </c>
      <c r="BW87" s="131">
        <f t="shared" si="172"/>
        <v>0</v>
      </c>
      <c r="BX87" s="131">
        <f t="shared" si="173"/>
        <v>0</v>
      </c>
      <c r="BY87" s="131">
        <f t="shared" si="174"/>
        <v>0</v>
      </c>
      <c r="BZ87" s="131">
        <f t="shared" si="175"/>
        <v>0</v>
      </c>
      <c r="CA87" s="131">
        <f t="shared" si="176"/>
        <v>0</v>
      </c>
      <c r="CB87" s="131">
        <f t="shared" si="177"/>
        <v>0</v>
      </c>
      <c r="CC87" s="131">
        <f t="shared" si="178"/>
        <v>0</v>
      </c>
      <c r="CD87" s="131">
        <f t="shared" si="179"/>
        <v>0</v>
      </c>
      <c r="CE87" s="131">
        <f t="shared" si="180"/>
        <v>0</v>
      </c>
      <c r="CF87" s="131">
        <f t="shared" si="181"/>
        <v>0</v>
      </c>
      <c r="CG87" s="131">
        <f t="shared" si="182"/>
        <v>0</v>
      </c>
      <c r="CH87" s="131">
        <f t="shared" si="183"/>
        <v>0</v>
      </c>
      <c r="CI87" s="131">
        <f t="shared" si="184"/>
        <v>0</v>
      </c>
      <c r="CJ87" s="131">
        <f t="shared" si="185"/>
        <v>0</v>
      </c>
      <c r="CK87" s="131">
        <f t="shared" si="186"/>
        <v>0</v>
      </c>
      <c r="CL87" s="131">
        <f t="shared" si="187"/>
        <v>0</v>
      </c>
      <c r="CM87" s="131">
        <f t="shared" si="188"/>
        <v>0</v>
      </c>
    </row>
    <row r="88" spans="1:91" s="81" customFormat="1" ht="90" customHeight="1" x14ac:dyDescent="0.2">
      <c r="A88" s="4"/>
      <c r="B88" s="164"/>
      <c r="C88" s="4"/>
      <c r="D88" s="64" t="s">
        <v>242</v>
      </c>
      <c r="E88" s="129" t="s">
        <v>432</v>
      </c>
      <c r="F88" s="63" t="s">
        <v>110</v>
      </c>
      <c r="G88" s="178" t="s">
        <v>69</v>
      </c>
      <c r="H88" s="178" t="s">
        <v>335</v>
      </c>
      <c r="I88" s="63">
        <v>2</v>
      </c>
      <c r="J88" s="63">
        <v>44</v>
      </c>
      <c r="K88" s="63" t="s">
        <v>562</v>
      </c>
      <c r="L88" s="333">
        <v>573.19500000000005</v>
      </c>
      <c r="M88" s="85"/>
      <c r="N88" s="84"/>
      <c r="O88" s="85"/>
      <c r="P88" s="85"/>
      <c r="Q88" s="85"/>
      <c r="R88" s="85"/>
      <c r="S88" s="85"/>
      <c r="T88" s="85"/>
      <c r="U88" s="85"/>
      <c r="V88" s="85"/>
      <c r="W88" s="85"/>
      <c r="X88" s="85"/>
      <c r="Y88" s="85"/>
      <c r="Z88" s="85"/>
      <c r="AA88" s="96">
        <f t="shared" si="197"/>
        <v>0</v>
      </c>
      <c r="AB88" s="82" t="str">
        <f t="shared" ref="AB88" si="221">IF(SUM(M88:Z88)&gt;0,"Yes","No")</f>
        <v>No</v>
      </c>
      <c r="AC88" s="188" t="str">
        <f t="shared" si="199"/>
        <v>No</v>
      </c>
      <c r="AE88" s="229">
        <v>2</v>
      </c>
      <c r="AF88" s="230">
        <f t="shared" ref="AF88" si="222">AE88*SUM(M88:Z88)</f>
        <v>0</v>
      </c>
      <c r="AG88" s="69"/>
      <c r="AH88" s="256">
        <v>21</v>
      </c>
      <c r="AI88" s="265">
        <f t="shared" si="216"/>
        <v>0</v>
      </c>
      <c r="AJ88" s="152">
        <f t="shared" si="201"/>
        <v>0</v>
      </c>
      <c r="AK88" s="152">
        <f t="shared" si="202"/>
        <v>0</v>
      </c>
      <c r="AL88" s="152">
        <f t="shared" si="203"/>
        <v>0</v>
      </c>
      <c r="AM88" s="152">
        <f t="shared" si="204"/>
        <v>0</v>
      </c>
      <c r="AN88" s="152">
        <f t="shared" si="205"/>
        <v>0</v>
      </c>
      <c r="AO88" s="152">
        <f t="shared" si="206"/>
        <v>0</v>
      </c>
      <c r="AP88" s="152">
        <f t="shared" si="207"/>
        <v>0</v>
      </c>
      <c r="AQ88" s="152">
        <f t="shared" si="208"/>
        <v>0</v>
      </c>
      <c r="AR88" s="152">
        <f t="shared" si="209"/>
        <v>0</v>
      </c>
      <c r="AS88" s="152">
        <f t="shared" si="210"/>
        <v>0</v>
      </c>
      <c r="AT88" s="152">
        <f t="shared" si="211"/>
        <v>0</v>
      </c>
      <c r="AU88" s="152">
        <f t="shared" si="212"/>
        <v>0</v>
      </c>
      <c r="AV88" s="152">
        <f t="shared" si="213"/>
        <v>0</v>
      </c>
      <c r="AW88" s="152">
        <f t="shared" si="214"/>
        <v>0</v>
      </c>
      <c r="AX88" s="470">
        <v>2</v>
      </c>
      <c r="AY88" s="476">
        <v>26</v>
      </c>
      <c r="AZ88" s="239">
        <f t="shared" si="191"/>
        <v>0</v>
      </c>
      <c r="BA88" s="476"/>
      <c r="BB88" s="239">
        <f t="shared" si="192"/>
        <v>0</v>
      </c>
      <c r="BC88" s="476"/>
      <c r="BD88" s="131">
        <f t="shared" si="193"/>
        <v>0</v>
      </c>
      <c r="BE88" s="483"/>
      <c r="BF88" s="131">
        <f t="shared" si="157"/>
        <v>0</v>
      </c>
      <c r="BG88" s="131">
        <f t="shared" si="158"/>
        <v>0</v>
      </c>
      <c r="BH88" s="131">
        <f t="shared" si="159"/>
        <v>0</v>
      </c>
      <c r="BI88" s="131">
        <f t="shared" si="160"/>
        <v>0</v>
      </c>
      <c r="BJ88" s="131">
        <f t="shared" si="161"/>
        <v>0</v>
      </c>
      <c r="BK88" s="131">
        <f t="shared" si="162"/>
        <v>0</v>
      </c>
      <c r="BL88" s="131">
        <f t="shared" si="163"/>
        <v>0</v>
      </c>
      <c r="BM88" s="131">
        <f t="shared" si="164"/>
        <v>0</v>
      </c>
      <c r="BN88" s="131">
        <f t="shared" si="165"/>
        <v>0</v>
      </c>
      <c r="BO88" s="483"/>
      <c r="BP88" s="396">
        <f t="shared" si="166"/>
        <v>0</v>
      </c>
      <c r="BQ88" s="396">
        <f t="shared" si="167"/>
        <v>0</v>
      </c>
      <c r="BR88" s="483"/>
      <c r="BS88" s="131">
        <f t="shared" si="168"/>
        <v>0</v>
      </c>
      <c r="BT88" s="131">
        <f t="shared" si="169"/>
        <v>0</v>
      </c>
      <c r="BU88" s="131">
        <f t="shared" si="170"/>
        <v>0</v>
      </c>
      <c r="BV88" s="131">
        <f t="shared" si="171"/>
        <v>0</v>
      </c>
      <c r="BW88" s="131">
        <f t="shared" si="172"/>
        <v>0</v>
      </c>
      <c r="BX88" s="131">
        <f t="shared" si="173"/>
        <v>0</v>
      </c>
      <c r="BY88" s="131">
        <f t="shared" si="174"/>
        <v>0</v>
      </c>
      <c r="BZ88" s="131">
        <f t="shared" si="175"/>
        <v>0</v>
      </c>
      <c r="CA88" s="131">
        <f t="shared" si="176"/>
        <v>0</v>
      </c>
      <c r="CB88" s="131">
        <f t="shared" si="177"/>
        <v>0</v>
      </c>
      <c r="CC88" s="131">
        <f t="shared" si="178"/>
        <v>0</v>
      </c>
      <c r="CD88" s="131">
        <f t="shared" si="179"/>
        <v>0</v>
      </c>
      <c r="CE88" s="131">
        <f t="shared" si="180"/>
        <v>0</v>
      </c>
      <c r="CF88" s="131">
        <f t="shared" si="181"/>
        <v>0</v>
      </c>
      <c r="CG88" s="131">
        <f t="shared" si="182"/>
        <v>0</v>
      </c>
      <c r="CH88" s="131">
        <f t="shared" si="183"/>
        <v>0</v>
      </c>
      <c r="CI88" s="131">
        <f t="shared" si="184"/>
        <v>0</v>
      </c>
      <c r="CJ88" s="131">
        <f t="shared" si="185"/>
        <v>0</v>
      </c>
      <c r="CK88" s="131">
        <f t="shared" si="186"/>
        <v>0</v>
      </c>
      <c r="CL88" s="131">
        <f t="shared" si="187"/>
        <v>0</v>
      </c>
      <c r="CM88" s="131">
        <f t="shared" si="188"/>
        <v>0</v>
      </c>
    </row>
    <row r="89" spans="1:91" s="81" customFormat="1" ht="90" customHeight="1" x14ac:dyDescent="0.2">
      <c r="A89" s="4"/>
      <c r="B89" s="164"/>
      <c r="C89" s="4"/>
      <c r="D89" s="64" t="s">
        <v>463</v>
      </c>
      <c r="E89" s="437" t="s">
        <v>1143</v>
      </c>
      <c r="F89" s="63" t="s">
        <v>110</v>
      </c>
      <c r="G89" s="178" t="s">
        <v>69</v>
      </c>
      <c r="H89" s="178" t="s">
        <v>335</v>
      </c>
      <c r="I89" s="63">
        <v>2</v>
      </c>
      <c r="J89" s="63">
        <v>44</v>
      </c>
      <c r="K89" s="63" t="s">
        <v>562</v>
      </c>
      <c r="L89" s="333">
        <v>498.42730000000006</v>
      </c>
      <c r="M89" s="85"/>
      <c r="N89" s="84"/>
      <c r="O89" s="85"/>
      <c r="P89" s="85"/>
      <c r="Q89" s="85"/>
      <c r="R89" s="85"/>
      <c r="S89" s="85"/>
      <c r="T89" s="85"/>
      <c r="U89" s="85"/>
      <c r="V89" s="85"/>
      <c r="W89" s="85"/>
      <c r="X89" s="85"/>
      <c r="Y89" s="85"/>
      <c r="Z89" s="85"/>
      <c r="AA89" s="96">
        <f t="shared" si="197"/>
        <v>0</v>
      </c>
      <c r="AB89" s="82" t="str">
        <f t="shared" si="3"/>
        <v>No</v>
      </c>
      <c r="AC89" s="188" t="str">
        <f t="shared" si="199"/>
        <v>No</v>
      </c>
      <c r="AE89" s="229">
        <v>2</v>
      </c>
      <c r="AF89" s="230">
        <f t="shared" si="215"/>
        <v>0</v>
      </c>
      <c r="AG89" s="69"/>
      <c r="AH89" s="256">
        <v>21</v>
      </c>
      <c r="AI89" s="265">
        <f t="shared" si="216"/>
        <v>0</v>
      </c>
      <c r="AJ89" s="152">
        <f t="shared" si="201"/>
        <v>0</v>
      </c>
      <c r="AK89" s="152">
        <f t="shared" si="202"/>
        <v>0</v>
      </c>
      <c r="AL89" s="152">
        <f t="shared" si="203"/>
        <v>0</v>
      </c>
      <c r="AM89" s="152">
        <f t="shared" si="204"/>
        <v>0</v>
      </c>
      <c r="AN89" s="152">
        <f t="shared" si="205"/>
        <v>0</v>
      </c>
      <c r="AO89" s="152">
        <f t="shared" si="206"/>
        <v>0</v>
      </c>
      <c r="AP89" s="152">
        <f t="shared" si="207"/>
        <v>0</v>
      </c>
      <c r="AQ89" s="152">
        <f t="shared" si="208"/>
        <v>0</v>
      </c>
      <c r="AR89" s="152">
        <f t="shared" si="209"/>
        <v>0</v>
      </c>
      <c r="AS89" s="152">
        <f t="shared" si="210"/>
        <v>0</v>
      </c>
      <c r="AT89" s="152">
        <f t="shared" si="211"/>
        <v>0</v>
      </c>
      <c r="AU89" s="152">
        <f t="shared" si="212"/>
        <v>0</v>
      </c>
      <c r="AV89" s="152">
        <f t="shared" si="213"/>
        <v>0</v>
      </c>
      <c r="AW89" s="152">
        <f t="shared" si="214"/>
        <v>0</v>
      </c>
      <c r="AX89" s="470">
        <v>2</v>
      </c>
      <c r="AY89" s="476">
        <v>26</v>
      </c>
      <c r="AZ89" s="239">
        <f t="shared" si="191"/>
        <v>0</v>
      </c>
      <c r="BA89" s="476"/>
      <c r="BB89" s="239">
        <f t="shared" si="192"/>
        <v>0</v>
      </c>
      <c r="BC89" s="476"/>
      <c r="BD89" s="131">
        <f t="shared" si="193"/>
        <v>0</v>
      </c>
      <c r="BE89" s="483"/>
      <c r="BF89" s="131">
        <f t="shared" si="157"/>
        <v>0</v>
      </c>
      <c r="BG89" s="131">
        <f t="shared" si="158"/>
        <v>0</v>
      </c>
      <c r="BH89" s="131">
        <f t="shared" si="159"/>
        <v>0</v>
      </c>
      <c r="BI89" s="131">
        <f t="shared" si="160"/>
        <v>0</v>
      </c>
      <c r="BJ89" s="131">
        <f t="shared" si="161"/>
        <v>0</v>
      </c>
      <c r="BK89" s="131">
        <f t="shared" si="162"/>
        <v>0</v>
      </c>
      <c r="BL89" s="131">
        <f t="shared" si="163"/>
        <v>0</v>
      </c>
      <c r="BM89" s="131">
        <f t="shared" si="164"/>
        <v>0</v>
      </c>
      <c r="BN89" s="131">
        <f t="shared" si="165"/>
        <v>0</v>
      </c>
      <c r="BO89" s="483"/>
      <c r="BP89" s="396">
        <f t="shared" si="166"/>
        <v>0</v>
      </c>
      <c r="BQ89" s="396">
        <f t="shared" si="167"/>
        <v>0</v>
      </c>
      <c r="BR89" s="483"/>
      <c r="BS89" s="131">
        <f t="shared" si="168"/>
        <v>0</v>
      </c>
      <c r="BT89" s="131">
        <f t="shared" si="169"/>
        <v>0</v>
      </c>
      <c r="BU89" s="131">
        <f t="shared" si="170"/>
        <v>0</v>
      </c>
      <c r="BV89" s="131">
        <f t="shared" si="171"/>
        <v>0</v>
      </c>
      <c r="BW89" s="131">
        <f t="shared" si="172"/>
        <v>0</v>
      </c>
      <c r="BX89" s="131">
        <f t="shared" si="173"/>
        <v>0</v>
      </c>
      <c r="BY89" s="131">
        <f t="shared" si="174"/>
        <v>0</v>
      </c>
      <c r="BZ89" s="131">
        <f t="shared" si="175"/>
        <v>0</v>
      </c>
      <c r="CA89" s="131">
        <f t="shared" si="176"/>
        <v>0</v>
      </c>
      <c r="CB89" s="131">
        <f t="shared" si="177"/>
        <v>0</v>
      </c>
      <c r="CC89" s="131">
        <f t="shared" si="178"/>
        <v>0</v>
      </c>
      <c r="CD89" s="131">
        <f t="shared" si="179"/>
        <v>0</v>
      </c>
      <c r="CE89" s="131">
        <f t="shared" si="180"/>
        <v>0</v>
      </c>
      <c r="CF89" s="131">
        <f t="shared" si="181"/>
        <v>0</v>
      </c>
      <c r="CG89" s="131">
        <f t="shared" si="182"/>
        <v>0</v>
      </c>
      <c r="CH89" s="131">
        <f t="shared" si="183"/>
        <v>0</v>
      </c>
      <c r="CI89" s="131">
        <f t="shared" si="184"/>
        <v>0</v>
      </c>
      <c r="CJ89" s="131">
        <f t="shared" si="185"/>
        <v>0</v>
      </c>
      <c r="CK89" s="131">
        <f t="shared" si="186"/>
        <v>0</v>
      </c>
      <c r="CL89" s="131">
        <f t="shared" si="187"/>
        <v>0</v>
      </c>
      <c r="CM89" s="131">
        <f t="shared" si="188"/>
        <v>0</v>
      </c>
    </row>
    <row r="90" spans="1:91" s="4" customFormat="1" ht="90" customHeight="1" x14ac:dyDescent="0.2">
      <c r="B90" s="179"/>
      <c r="D90" s="99" t="s">
        <v>243</v>
      </c>
      <c r="E90" s="177" t="s">
        <v>432</v>
      </c>
      <c r="F90" s="72" t="s">
        <v>110</v>
      </c>
      <c r="G90" s="73" t="s">
        <v>70</v>
      </c>
      <c r="H90" s="73" t="s">
        <v>335</v>
      </c>
      <c r="I90" s="72">
        <v>3</v>
      </c>
      <c r="J90" s="72">
        <v>72</v>
      </c>
      <c r="K90" s="72" t="s">
        <v>562</v>
      </c>
      <c r="L90" s="334">
        <v>859.79250000000002</v>
      </c>
      <c r="M90" s="87"/>
      <c r="N90" s="87"/>
      <c r="O90" s="87"/>
      <c r="P90" s="87"/>
      <c r="Q90" s="87"/>
      <c r="R90" s="87"/>
      <c r="S90" s="87"/>
      <c r="T90" s="87"/>
      <c r="U90" s="87"/>
      <c r="V90" s="87"/>
      <c r="W90" s="87"/>
      <c r="X90" s="87"/>
      <c r="Y90" s="87"/>
      <c r="Z90" s="87"/>
      <c r="AA90" s="89">
        <f t="shared" si="197"/>
        <v>0</v>
      </c>
      <c r="AB90" s="89" t="str">
        <f t="shared" ref="AB90" si="223">IF(SUM(M90:Z90)&gt;0,"Yes","No")</f>
        <v>No</v>
      </c>
      <c r="AC90" s="166" t="str">
        <f t="shared" si="199"/>
        <v>No</v>
      </c>
      <c r="AE90" s="229">
        <v>3</v>
      </c>
      <c r="AF90" s="230">
        <f t="shared" ref="AF90" si="224">AE90*SUM(M90:Z90)</f>
        <v>0</v>
      </c>
      <c r="AG90" s="69"/>
      <c r="AH90" s="256">
        <v>32.299999999999997</v>
      </c>
      <c r="AI90" s="265">
        <f t="shared" si="216"/>
        <v>0</v>
      </c>
      <c r="AJ90" s="152">
        <f t="shared" si="201"/>
        <v>0</v>
      </c>
      <c r="AK90" s="152">
        <f t="shared" si="202"/>
        <v>0</v>
      </c>
      <c r="AL90" s="152">
        <f t="shared" si="203"/>
        <v>0</v>
      </c>
      <c r="AM90" s="152">
        <f t="shared" si="204"/>
        <v>0</v>
      </c>
      <c r="AN90" s="152">
        <f t="shared" si="205"/>
        <v>0</v>
      </c>
      <c r="AO90" s="152">
        <f t="shared" si="206"/>
        <v>0</v>
      </c>
      <c r="AP90" s="152">
        <f t="shared" si="207"/>
        <v>0</v>
      </c>
      <c r="AQ90" s="152">
        <f t="shared" si="208"/>
        <v>0</v>
      </c>
      <c r="AR90" s="152">
        <f t="shared" si="209"/>
        <v>0</v>
      </c>
      <c r="AS90" s="152">
        <f t="shared" si="210"/>
        <v>0</v>
      </c>
      <c r="AT90" s="152">
        <f t="shared" si="211"/>
        <v>0</v>
      </c>
      <c r="AU90" s="152">
        <f t="shared" si="212"/>
        <v>0</v>
      </c>
      <c r="AV90" s="152">
        <f t="shared" si="213"/>
        <v>0</v>
      </c>
      <c r="AW90" s="152">
        <f t="shared" si="214"/>
        <v>0</v>
      </c>
      <c r="AX90" s="470">
        <v>3</v>
      </c>
      <c r="AY90" s="476">
        <v>36</v>
      </c>
      <c r="AZ90" s="239">
        <f t="shared" si="191"/>
        <v>0</v>
      </c>
      <c r="BA90" s="476"/>
      <c r="BB90" s="239">
        <f t="shared" si="192"/>
        <v>0</v>
      </c>
      <c r="BC90" s="476"/>
      <c r="BD90" s="131">
        <f t="shared" si="193"/>
        <v>0</v>
      </c>
      <c r="BE90" s="483"/>
      <c r="BF90" s="131">
        <f t="shared" si="157"/>
        <v>0</v>
      </c>
      <c r="BG90" s="131">
        <f t="shared" si="158"/>
        <v>0</v>
      </c>
      <c r="BH90" s="131">
        <f t="shared" si="159"/>
        <v>0</v>
      </c>
      <c r="BI90" s="131">
        <f t="shared" si="160"/>
        <v>0</v>
      </c>
      <c r="BJ90" s="131">
        <f t="shared" si="161"/>
        <v>0</v>
      </c>
      <c r="BK90" s="131">
        <f t="shared" si="162"/>
        <v>0</v>
      </c>
      <c r="BL90" s="131">
        <f t="shared" si="163"/>
        <v>0</v>
      </c>
      <c r="BM90" s="131">
        <f t="shared" si="164"/>
        <v>0</v>
      </c>
      <c r="BN90" s="131">
        <f t="shared" si="165"/>
        <v>0</v>
      </c>
      <c r="BO90" s="483"/>
      <c r="BP90" s="396">
        <f t="shared" si="166"/>
        <v>0</v>
      </c>
      <c r="BQ90" s="396">
        <f t="shared" si="167"/>
        <v>0</v>
      </c>
      <c r="BR90" s="483"/>
      <c r="BS90" s="131">
        <f t="shared" si="168"/>
        <v>0</v>
      </c>
      <c r="BT90" s="131">
        <f t="shared" si="169"/>
        <v>0</v>
      </c>
      <c r="BU90" s="131">
        <f t="shared" si="170"/>
        <v>0</v>
      </c>
      <c r="BV90" s="131">
        <f t="shared" si="171"/>
        <v>0</v>
      </c>
      <c r="BW90" s="131">
        <f t="shared" si="172"/>
        <v>0</v>
      </c>
      <c r="BX90" s="131">
        <f t="shared" si="173"/>
        <v>0</v>
      </c>
      <c r="BY90" s="131">
        <f t="shared" si="174"/>
        <v>0</v>
      </c>
      <c r="BZ90" s="131">
        <f t="shared" si="175"/>
        <v>0</v>
      </c>
      <c r="CA90" s="131">
        <f t="shared" si="176"/>
        <v>0</v>
      </c>
      <c r="CB90" s="131">
        <f t="shared" si="177"/>
        <v>0</v>
      </c>
      <c r="CC90" s="131">
        <f t="shared" si="178"/>
        <v>0</v>
      </c>
      <c r="CD90" s="131">
        <f t="shared" si="179"/>
        <v>0</v>
      </c>
      <c r="CE90" s="131">
        <f t="shared" si="180"/>
        <v>0</v>
      </c>
      <c r="CF90" s="131">
        <f t="shared" si="181"/>
        <v>0</v>
      </c>
      <c r="CG90" s="131">
        <f t="shared" si="182"/>
        <v>0</v>
      </c>
      <c r="CH90" s="131">
        <f t="shared" si="183"/>
        <v>0</v>
      </c>
      <c r="CI90" s="131">
        <f t="shared" si="184"/>
        <v>0</v>
      </c>
      <c r="CJ90" s="131">
        <f t="shared" si="185"/>
        <v>0</v>
      </c>
      <c r="CK90" s="131">
        <f t="shared" si="186"/>
        <v>0</v>
      </c>
      <c r="CL90" s="131">
        <f t="shared" si="187"/>
        <v>0</v>
      </c>
      <c r="CM90" s="131">
        <f t="shared" si="188"/>
        <v>0</v>
      </c>
    </row>
    <row r="91" spans="1:91" s="4" customFormat="1" ht="90" customHeight="1" x14ac:dyDescent="0.2">
      <c r="B91" s="164"/>
      <c r="D91" s="99" t="s">
        <v>467</v>
      </c>
      <c r="E91" s="436" t="s">
        <v>1143</v>
      </c>
      <c r="F91" s="72" t="s">
        <v>110</v>
      </c>
      <c r="G91" s="73" t="s">
        <v>70</v>
      </c>
      <c r="H91" s="73" t="s">
        <v>335</v>
      </c>
      <c r="I91" s="72">
        <v>3</v>
      </c>
      <c r="J91" s="72">
        <v>72</v>
      </c>
      <c r="K91" s="72" t="s">
        <v>562</v>
      </c>
      <c r="L91" s="334">
        <v>747.64610000000005</v>
      </c>
      <c r="M91" s="87"/>
      <c r="N91" s="87"/>
      <c r="O91" s="87"/>
      <c r="P91" s="87"/>
      <c r="Q91" s="87"/>
      <c r="R91" s="87"/>
      <c r="S91" s="87"/>
      <c r="T91" s="87"/>
      <c r="U91" s="87"/>
      <c r="V91" s="87"/>
      <c r="W91" s="87"/>
      <c r="X91" s="87"/>
      <c r="Y91" s="87"/>
      <c r="Z91" s="87"/>
      <c r="AA91" s="89">
        <f t="shared" si="197"/>
        <v>0</v>
      </c>
      <c r="AB91" s="89" t="str">
        <f t="shared" si="3"/>
        <v>No</v>
      </c>
      <c r="AC91" s="166" t="str">
        <f t="shared" si="199"/>
        <v>No</v>
      </c>
      <c r="AE91" s="229">
        <v>3</v>
      </c>
      <c r="AF91" s="230">
        <f t="shared" si="215"/>
        <v>0</v>
      </c>
      <c r="AG91" s="69"/>
      <c r="AH91" s="256">
        <v>32.299999999999997</v>
      </c>
      <c r="AI91" s="265">
        <f t="shared" si="216"/>
        <v>0</v>
      </c>
      <c r="AJ91" s="152">
        <f t="shared" si="201"/>
        <v>0</v>
      </c>
      <c r="AK91" s="152">
        <f t="shared" si="202"/>
        <v>0</v>
      </c>
      <c r="AL91" s="152">
        <f t="shared" si="203"/>
        <v>0</v>
      </c>
      <c r="AM91" s="152">
        <f t="shared" si="204"/>
        <v>0</v>
      </c>
      <c r="AN91" s="152">
        <f t="shared" si="205"/>
        <v>0</v>
      </c>
      <c r="AO91" s="152">
        <f t="shared" si="206"/>
        <v>0</v>
      </c>
      <c r="AP91" s="152">
        <f t="shared" si="207"/>
        <v>0</v>
      </c>
      <c r="AQ91" s="152">
        <f t="shared" si="208"/>
        <v>0</v>
      </c>
      <c r="AR91" s="152">
        <f t="shared" si="209"/>
        <v>0</v>
      </c>
      <c r="AS91" s="152">
        <f t="shared" si="210"/>
        <v>0</v>
      </c>
      <c r="AT91" s="152">
        <f t="shared" si="211"/>
        <v>0</v>
      </c>
      <c r="AU91" s="152">
        <f t="shared" si="212"/>
        <v>0</v>
      </c>
      <c r="AV91" s="152">
        <f t="shared" si="213"/>
        <v>0</v>
      </c>
      <c r="AW91" s="152">
        <f t="shared" si="214"/>
        <v>0</v>
      </c>
      <c r="AX91" s="470">
        <v>3</v>
      </c>
      <c r="AY91" s="476">
        <v>36</v>
      </c>
      <c r="AZ91" s="239">
        <f t="shared" si="191"/>
        <v>0</v>
      </c>
      <c r="BA91" s="476"/>
      <c r="BB91" s="239">
        <f t="shared" si="192"/>
        <v>0</v>
      </c>
      <c r="BC91" s="476"/>
      <c r="BD91" s="131">
        <f t="shared" si="193"/>
        <v>0</v>
      </c>
      <c r="BE91" s="483"/>
      <c r="BF91" s="131">
        <f t="shared" si="157"/>
        <v>0</v>
      </c>
      <c r="BG91" s="131">
        <f t="shared" si="158"/>
        <v>0</v>
      </c>
      <c r="BH91" s="131">
        <f t="shared" si="159"/>
        <v>0</v>
      </c>
      <c r="BI91" s="131">
        <f t="shared" si="160"/>
        <v>0</v>
      </c>
      <c r="BJ91" s="131">
        <f t="shared" si="161"/>
        <v>0</v>
      </c>
      <c r="BK91" s="131">
        <f t="shared" si="162"/>
        <v>0</v>
      </c>
      <c r="BL91" s="131">
        <f t="shared" si="163"/>
        <v>0</v>
      </c>
      <c r="BM91" s="131">
        <f t="shared" si="164"/>
        <v>0</v>
      </c>
      <c r="BN91" s="131">
        <f t="shared" si="165"/>
        <v>0</v>
      </c>
      <c r="BO91" s="483"/>
      <c r="BP91" s="396">
        <f t="shared" si="166"/>
        <v>0</v>
      </c>
      <c r="BQ91" s="396">
        <f t="shared" si="167"/>
        <v>0</v>
      </c>
      <c r="BR91" s="483"/>
      <c r="BS91" s="131">
        <f t="shared" si="168"/>
        <v>0</v>
      </c>
      <c r="BT91" s="131">
        <f t="shared" si="169"/>
        <v>0</v>
      </c>
      <c r="BU91" s="131">
        <f t="shared" si="170"/>
        <v>0</v>
      </c>
      <c r="BV91" s="131">
        <f t="shared" si="171"/>
        <v>0</v>
      </c>
      <c r="BW91" s="131">
        <f t="shared" si="172"/>
        <v>0</v>
      </c>
      <c r="BX91" s="131">
        <f t="shared" si="173"/>
        <v>0</v>
      </c>
      <c r="BY91" s="131">
        <f t="shared" si="174"/>
        <v>0</v>
      </c>
      <c r="BZ91" s="131">
        <f t="shared" si="175"/>
        <v>0</v>
      </c>
      <c r="CA91" s="131">
        <f t="shared" si="176"/>
        <v>0</v>
      </c>
      <c r="CB91" s="131">
        <f t="shared" si="177"/>
        <v>0</v>
      </c>
      <c r="CC91" s="131">
        <f t="shared" si="178"/>
        <v>0</v>
      </c>
      <c r="CD91" s="131">
        <f t="shared" si="179"/>
        <v>0</v>
      </c>
      <c r="CE91" s="131">
        <f t="shared" si="180"/>
        <v>0</v>
      </c>
      <c r="CF91" s="131">
        <f t="shared" si="181"/>
        <v>0</v>
      </c>
      <c r="CG91" s="131">
        <f t="shared" si="182"/>
        <v>0</v>
      </c>
      <c r="CH91" s="131">
        <f t="shared" si="183"/>
        <v>0</v>
      </c>
      <c r="CI91" s="131">
        <f t="shared" si="184"/>
        <v>0</v>
      </c>
      <c r="CJ91" s="131">
        <f t="shared" si="185"/>
        <v>0</v>
      </c>
      <c r="CK91" s="131">
        <f t="shared" si="186"/>
        <v>0</v>
      </c>
      <c r="CL91" s="131">
        <f t="shared" si="187"/>
        <v>0</v>
      </c>
      <c r="CM91" s="131">
        <f t="shared" si="188"/>
        <v>0</v>
      </c>
    </row>
    <row r="92" spans="1:91" s="81" customFormat="1" ht="90" customHeight="1" x14ac:dyDescent="0.2">
      <c r="A92" s="4"/>
      <c r="B92" s="164"/>
      <c r="C92" s="4"/>
      <c r="D92" s="64" t="s">
        <v>244</v>
      </c>
      <c r="E92" s="129" t="s">
        <v>432</v>
      </c>
      <c r="F92" s="63" t="s">
        <v>109</v>
      </c>
      <c r="G92" s="178" t="s">
        <v>379</v>
      </c>
      <c r="H92" s="178" t="s">
        <v>340</v>
      </c>
      <c r="I92" s="63">
        <v>3</v>
      </c>
      <c r="J92" s="63">
        <v>0</v>
      </c>
      <c r="K92" s="63" t="s">
        <v>562</v>
      </c>
      <c r="L92" s="333">
        <v>326.72115000000002</v>
      </c>
      <c r="M92" s="85"/>
      <c r="N92" s="84"/>
      <c r="O92" s="85"/>
      <c r="P92" s="85"/>
      <c r="Q92" s="85"/>
      <c r="R92" s="85"/>
      <c r="S92" s="85"/>
      <c r="T92" s="85"/>
      <c r="U92" s="85"/>
      <c r="V92" s="85"/>
      <c r="W92" s="85"/>
      <c r="X92" s="85"/>
      <c r="Y92" s="85"/>
      <c r="Z92" s="85"/>
      <c r="AA92" s="96">
        <f t="shared" si="197"/>
        <v>0</v>
      </c>
      <c r="AB92" s="82" t="str">
        <f t="shared" ref="AB92" si="225">IF(SUM(M92:Z92)&gt;0,"Yes","No")</f>
        <v>No</v>
      </c>
      <c r="AC92" s="188" t="str">
        <f t="shared" si="199"/>
        <v>No</v>
      </c>
      <c r="AE92" s="229">
        <v>3</v>
      </c>
      <c r="AF92" s="230">
        <f t="shared" ref="AF92" si="226">AE92*SUM(M92:Z92)</f>
        <v>0</v>
      </c>
      <c r="AG92" s="69"/>
      <c r="AH92" s="256">
        <v>4.5</v>
      </c>
      <c r="AI92" s="265">
        <f t="shared" si="216"/>
        <v>0</v>
      </c>
      <c r="AJ92" s="152">
        <f t="shared" si="201"/>
        <v>0</v>
      </c>
      <c r="AK92" s="152">
        <f t="shared" si="202"/>
        <v>0</v>
      </c>
      <c r="AL92" s="152">
        <f t="shared" si="203"/>
        <v>0</v>
      </c>
      <c r="AM92" s="152">
        <f t="shared" si="204"/>
        <v>0</v>
      </c>
      <c r="AN92" s="152">
        <f t="shared" si="205"/>
        <v>0</v>
      </c>
      <c r="AO92" s="152">
        <f t="shared" si="206"/>
        <v>0</v>
      </c>
      <c r="AP92" s="152">
        <f t="shared" si="207"/>
        <v>0</v>
      </c>
      <c r="AQ92" s="152">
        <f t="shared" si="208"/>
        <v>0</v>
      </c>
      <c r="AR92" s="152">
        <f t="shared" si="209"/>
        <v>0</v>
      </c>
      <c r="AS92" s="152">
        <f t="shared" si="210"/>
        <v>0</v>
      </c>
      <c r="AT92" s="152">
        <f t="shared" si="211"/>
        <v>0</v>
      </c>
      <c r="AU92" s="152">
        <f t="shared" si="212"/>
        <v>0</v>
      </c>
      <c r="AV92" s="152">
        <f t="shared" si="213"/>
        <v>0</v>
      </c>
      <c r="AW92" s="152">
        <f t="shared" si="214"/>
        <v>0</v>
      </c>
      <c r="AX92" s="470">
        <v>3</v>
      </c>
      <c r="AY92" s="476">
        <v>18</v>
      </c>
      <c r="AZ92" s="239">
        <f t="shared" si="191"/>
        <v>0</v>
      </c>
      <c r="BA92" s="476"/>
      <c r="BB92" s="239">
        <f t="shared" si="192"/>
        <v>0</v>
      </c>
      <c r="BC92" s="476"/>
      <c r="BD92" s="131">
        <f t="shared" si="193"/>
        <v>0</v>
      </c>
      <c r="BE92" s="483"/>
      <c r="BF92" s="131">
        <f t="shared" si="157"/>
        <v>0</v>
      </c>
      <c r="BG92" s="131">
        <f t="shared" si="158"/>
        <v>0</v>
      </c>
      <c r="BH92" s="131">
        <f t="shared" si="159"/>
        <v>0</v>
      </c>
      <c r="BI92" s="131">
        <f t="shared" si="160"/>
        <v>0</v>
      </c>
      <c r="BJ92" s="131">
        <f t="shared" si="161"/>
        <v>0</v>
      </c>
      <c r="BK92" s="131">
        <f t="shared" si="162"/>
        <v>0</v>
      </c>
      <c r="BL92" s="131">
        <f t="shared" si="163"/>
        <v>0</v>
      </c>
      <c r="BM92" s="131">
        <f t="shared" si="164"/>
        <v>0</v>
      </c>
      <c r="BN92" s="131">
        <f t="shared" si="165"/>
        <v>0</v>
      </c>
      <c r="BO92" s="483"/>
      <c r="BP92" s="396">
        <f t="shared" si="166"/>
        <v>0</v>
      </c>
      <c r="BQ92" s="396">
        <f t="shared" si="167"/>
        <v>0</v>
      </c>
      <c r="BR92" s="483"/>
      <c r="BS92" s="131">
        <f t="shared" si="168"/>
        <v>0</v>
      </c>
      <c r="BT92" s="131">
        <f t="shared" si="169"/>
        <v>0</v>
      </c>
      <c r="BU92" s="131">
        <f t="shared" si="170"/>
        <v>0</v>
      </c>
      <c r="BV92" s="131">
        <f t="shared" si="171"/>
        <v>0</v>
      </c>
      <c r="BW92" s="131">
        <f t="shared" si="172"/>
        <v>0</v>
      </c>
      <c r="BX92" s="131">
        <f t="shared" si="173"/>
        <v>0</v>
      </c>
      <c r="BY92" s="131">
        <f t="shared" si="174"/>
        <v>0</v>
      </c>
      <c r="BZ92" s="131">
        <f t="shared" si="175"/>
        <v>0</v>
      </c>
      <c r="CA92" s="131">
        <f t="shared" si="176"/>
        <v>0</v>
      </c>
      <c r="CB92" s="131">
        <f t="shared" si="177"/>
        <v>0</v>
      </c>
      <c r="CC92" s="131">
        <f t="shared" si="178"/>
        <v>0</v>
      </c>
      <c r="CD92" s="131">
        <f t="shared" si="179"/>
        <v>0</v>
      </c>
      <c r="CE92" s="131">
        <f t="shared" si="180"/>
        <v>0</v>
      </c>
      <c r="CF92" s="131">
        <f t="shared" si="181"/>
        <v>0</v>
      </c>
      <c r="CG92" s="131">
        <f t="shared" si="182"/>
        <v>0</v>
      </c>
      <c r="CH92" s="131">
        <f t="shared" si="183"/>
        <v>0</v>
      </c>
      <c r="CI92" s="131">
        <f t="shared" si="184"/>
        <v>0</v>
      </c>
      <c r="CJ92" s="131">
        <f t="shared" si="185"/>
        <v>0</v>
      </c>
      <c r="CK92" s="131">
        <f t="shared" si="186"/>
        <v>0</v>
      </c>
      <c r="CL92" s="131">
        <f t="shared" si="187"/>
        <v>0</v>
      </c>
      <c r="CM92" s="131">
        <f t="shared" si="188"/>
        <v>0</v>
      </c>
    </row>
    <row r="93" spans="1:91" s="81" customFormat="1" ht="90" customHeight="1" x14ac:dyDescent="0.2">
      <c r="A93" s="4"/>
      <c r="B93" s="164"/>
      <c r="C93" s="4"/>
      <c r="D93" s="64" t="s">
        <v>471</v>
      </c>
      <c r="E93" s="437" t="s">
        <v>1143</v>
      </c>
      <c r="F93" s="63" t="s">
        <v>109</v>
      </c>
      <c r="G93" s="178" t="s">
        <v>379</v>
      </c>
      <c r="H93" s="178" t="s">
        <v>340</v>
      </c>
      <c r="I93" s="63">
        <v>3</v>
      </c>
      <c r="J93" s="63">
        <v>0</v>
      </c>
      <c r="K93" s="63" t="s">
        <v>562</v>
      </c>
      <c r="L93" s="333">
        <v>284.10489999999999</v>
      </c>
      <c r="M93" s="85"/>
      <c r="N93" s="84"/>
      <c r="O93" s="85"/>
      <c r="P93" s="85"/>
      <c r="Q93" s="85"/>
      <c r="R93" s="85"/>
      <c r="S93" s="85"/>
      <c r="T93" s="85"/>
      <c r="U93" s="85"/>
      <c r="V93" s="85"/>
      <c r="W93" s="85"/>
      <c r="X93" s="85"/>
      <c r="Y93" s="85"/>
      <c r="Z93" s="85"/>
      <c r="AA93" s="96">
        <f t="shared" si="197"/>
        <v>0</v>
      </c>
      <c r="AB93" s="82" t="str">
        <f t="shared" si="3"/>
        <v>No</v>
      </c>
      <c r="AC93" s="188" t="str">
        <f t="shared" si="199"/>
        <v>No</v>
      </c>
      <c r="AE93" s="229">
        <v>3</v>
      </c>
      <c r="AF93" s="230">
        <f t="shared" si="215"/>
        <v>0</v>
      </c>
      <c r="AG93" s="69"/>
      <c r="AH93" s="256">
        <v>4.5</v>
      </c>
      <c r="AI93" s="265">
        <f t="shared" si="216"/>
        <v>0</v>
      </c>
      <c r="AJ93" s="152">
        <f t="shared" si="201"/>
        <v>0</v>
      </c>
      <c r="AK93" s="152">
        <f t="shared" si="202"/>
        <v>0</v>
      </c>
      <c r="AL93" s="152">
        <f t="shared" si="203"/>
        <v>0</v>
      </c>
      <c r="AM93" s="152">
        <f t="shared" si="204"/>
        <v>0</v>
      </c>
      <c r="AN93" s="152">
        <f t="shared" si="205"/>
        <v>0</v>
      </c>
      <c r="AO93" s="152">
        <f t="shared" si="206"/>
        <v>0</v>
      </c>
      <c r="AP93" s="152">
        <f t="shared" si="207"/>
        <v>0</v>
      </c>
      <c r="AQ93" s="152">
        <f t="shared" si="208"/>
        <v>0</v>
      </c>
      <c r="AR93" s="152">
        <f t="shared" si="209"/>
        <v>0</v>
      </c>
      <c r="AS93" s="152">
        <f t="shared" si="210"/>
        <v>0</v>
      </c>
      <c r="AT93" s="152">
        <f t="shared" si="211"/>
        <v>0</v>
      </c>
      <c r="AU93" s="152">
        <f t="shared" si="212"/>
        <v>0</v>
      </c>
      <c r="AV93" s="152">
        <f t="shared" si="213"/>
        <v>0</v>
      </c>
      <c r="AW93" s="152">
        <f t="shared" si="214"/>
        <v>0</v>
      </c>
      <c r="AX93" s="470">
        <v>3</v>
      </c>
      <c r="AY93" s="476">
        <v>18</v>
      </c>
      <c r="AZ93" s="239">
        <f t="shared" si="191"/>
        <v>0</v>
      </c>
      <c r="BA93" s="476"/>
      <c r="BB93" s="239">
        <f t="shared" si="192"/>
        <v>0</v>
      </c>
      <c r="BC93" s="476"/>
      <c r="BD93" s="131">
        <f t="shared" si="193"/>
        <v>0</v>
      </c>
      <c r="BE93" s="483"/>
      <c r="BF93" s="131">
        <f t="shared" si="157"/>
        <v>0</v>
      </c>
      <c r="BG93" s="131">
        <f t="shared" si="158"/>
        <v>0</v>
      </c>
      <c r="BH93" s="131">
        <f t="shared" si="159"/>
        <v>0</v>
      </c>
      <c r="BI93" s="131">
        <f t="shared" si="160"/>
        <v>0</v>
      </c>
      <c r="BJ93" s="131">
        <f t="shared" si="161"/>
        <v>0</v>
      </c>
      <c r="BK93" s="131">
        <f t="shared" si="162"/>
        <v>0</v>
      </c>
      <c r="BL93" s="131">
        <f t="shared" si="163"/>
        <v>0</v>
      </c>
      <c r="BM93" s="131">
        <f t="shared" si="164"/>
        <v>0</v>
      </c>
      <c r="BN93" s="131">
        <f t="shared" si="165"/>
        <v>0</v>
      </c>
      <c r="BO93" s="483"/>
      <c r="BP93" s="396">
        <f t="shared" si="166"/>
        <v>0</v>
      </c>
      <c r="BQ93" s="396">
        <f t="shared" si="167"/>
        <v>0</v>
      </c>
      <c r="BR93" s="483"/>
      <c r="BS93" s="131">
        <f t="shared" si="168"/>
        <v>0</v>
      </c>
      <c r="BT93" s="131">
        <f t="shared" si="169"/>
        <v>0</v>
      </c>
      <c r="BU93" s="131">
        <f t="shared" si="170"/>
        <v>0</v>
      </c>
      <c r="BV93" s="131">
        <f t="shared" si="171"/>
        <v>0</v>
      </c>
      <c r="BW93" s="131">
        <f t="shared" si="172"/>
        <v>0</v>
      </c>
      <c r="BX93" s="131">
        <f t="shared" si="173"/>
        <v>0</v>
      </c>
      <c r="BY93" s="131">
        <f t="shared" si="174"/>
        <v>0</v>
      </c>
      <c r="BZ93" s="131">
        <f t="shared" si="175"/>
        <v>0</v>
      </c>
      <c r="CA93" s="131">
        <f t="shared" si="176"/>
        <v>0</v>
      </c>
      <c r="CB93" s="131">
        <f t="shared" si="177"/>
        <v>0</v>
      </c>
      <c r="CC93" s="131">
        <f t="shared" si="178"/>
        <v>0</v>
      </c>
      <c r="CD93" s="131">
        <f t="shared" si="179"/>
        <v>0</v>
      </c>
      <c r="CE93" s="131">
        <f t="shared" si="180"/>
        <v>0</v>
      </c>
      <c r="CF93" s="131">
        <f t="shared" si="181"/>
        <v>0</v>
      </c>
      <c r="CG93" s="131">
        <f t="shared" si="182"/>
        <v>0</v>
      </c>
      <c r="CH93" s="131">
        <f t="shared" si="183"/>
        <v>0</v>
      </c>
      <c r="CI93" s="131">
        <f t="shared" si="184"/>
        <v>0</v>
      </c>
      <c r="CJ93" s="131">
        <f t="shared" si="185"/>
        <v>0</v>
      </c>
      <c r="CK93" s="131">
        <f t="shared" si="186"/>
        <v>0</v>
      </c>
      <c r="CL93" s="131">
        <f t="shared" si="187"/>
        <v>0</v>
      </c>
      <c r="CM93" s="131">
        <f t="shared" si="188"/>
        <v>0</v>
      </c>
    </row>
    <row r="94" spans="1:91" s="4" customFormat="1" ht="90" customHeight="1" x14ac:dyDescent="0.2">
      <c r="B94" s="179"/>
      <c r="D94" s="99" t="s">
        <v>245</v>
      </c>
      <c r="E94" s="177" t="s">
        <v>432</v>
      </c>
      <c r="F94" s="72" t="s">
        <v>111</v>
      </c>
      <c r="G94" s="73" t="s">
        <v>71</v>
      </c>
      <c r="H94" s="73" t="s">
        <v>340</v>
      </c>
      <c r="I94" s="72">
        <v>1</v>
      </c>
      <c r="J94" s="72">
        <v>0</v>
      </c>
      <c r="K94" s="72" t="s">
        <v>562</v>
      </c>
      <c r="L94" s="334">
        <v>406.96845000000002</v>
      </c>
      <c r="M94" s="87"/>
      <c r="N94" s="87"/>
      <c r="O94" s="87"/>
      <c r="P94" s="87"/>
      <c r="Q94" s="87"/>
      <c r="R94" s="87"/>
      <c r="S94" s="87"/>
      <c r="T94" s="87"/>
      <c r="U94" s="87"/>
      <c r="V94" s="87"/>
      <c r="W94" s="87"/>
      <c r="X94" s="87"/>
      <c r="Y94" s="87"/>
      <c r="Z94" s="87"/>
      <c r="AA94" s="89">
        <f t="shared" si="197"/>
        <v>0</v>
      </c>
      <c r="AB94" s="89" t="str">
        <f t="shared" ref="AB94" si="227">IF(SUM(M94:Z94)&gt;0,"Yes","No")</f>
        <v>No</v>
      </c>
      <c r="AC94" s="166" t="str">
        <f t="shared" si="199"/>
        <v>No</v>
      </c>
      <c r="AE94" s="229">
        <v>1</v>
      </c>
      <c r="AF94" s="230">
        <f t="shared" ref="AF94" si="228">AE94*SUM(M94:Z94)</f>
        <v>0</v>
      </c>
      <c r="AG94" s="69"/>
      <c r="AH94" s="256">
        <v>16</v>
      </c>
      <c r="AI94" s="265">
        <f t="shared" si="216"/>
        <v>0</v>
      </c>
      <c r="AJ94" s="152">
        <f t="shared" si="201"/>
        <v>0</v>
      </c>
      <c r="AK94" s="152">
        <f t="shared" si="202"/>
        <v>0</v>
      </c>
      <c r="AL94" s="152">
        <f t="shared" si="203"/>
        <v>0</v>
      </c>
      <c r="AM94" s="152">
        <f t="shared" si="204"/>
        <v>0</v>
      </c>
      <c r="AN94" s="152">
        <f t="shared" si="205"/>
        <v>0</v>
      </c>
      <c r="AO94" s="152">
        <f t="shared" si="206"/>
        <v>0</v>
      </c>
      <c r="AP94" s="152">
        <f t="shared" si="207"/>
        <v>0</v>
      </c>
      <c r="AQ94" s="152">
        <f t="shared" si="208"/>
        <v>0</v>
      </c>
      <c r="AR94" s="152">
        <f t="shared" si="209"/>
        <v>0</v>
      </c>
      <c r="AS94" s="152">
        <f t="shared" si="210"/>
        <v>0</v>
      </c>
      <c r="AT94" s="152">
        <f t="shared" si="211"/>
        <v>0</v>
      </c>
      <c r="AU94" s="152">
        <f t="shared" si="212"/>
        <v>0</v>
      </c>
      <c r="AV94" s="152">
        <f t="shared" si="213"/>
        <v>0</v>
      </c>
      <c r="AW94" s="152">
        <f t="shared" si="214"/>
        <v>0</v>
      </c>
      <c r="AX94" s="470">
        <v>1</v>
      </c>
      <c r="AY94" s="476">
        <v>20</v>
      </c>
      <c r="AZ94" s="239">
        <f t="shared" si="191"/>
        <v>0</v>
      </c>
      <c r="BA94" s="476"/>
      <c r="BB94" s="239">
        <f t="shared" si="192"/>
        <v>0</v>
      </c>
      <c r="BC94" s="476"/>
      <c r="BD94" s="131">
        <f t="shared" si="193"/>
        <v>0</v>
      </c>
      <c r="BE94" s="483"/>
      <c r="BF94" s="131">
        <f t="shared" si="157"/>
        <v>0</v>
      </c>
      <c r="BG94" s="131">
        <f t="shared" si="158"/>
        <v>0</v>
      </c>
      <c r="BH94" s="131">
        <f t="shared" si="159"/>
        <v>0</v>
      </c>
      <c r="BI94" s="131">
        <f t="shared" si="160"/>
        <v>0</v>
      </c>
      <c r="BJ94" s="131">
        <f t="shared" si="161"/>
        <v>0</v>
      </c>
      <c r="BK94" s="131">
        <f t="shared" si="162"/>
        <v>0</v>
      </c>
      <c r="BL94" s="131">
        <f t="shared" si="163"/>
        <v>0</v>
      </c>
      <c r="BM94" s="131">
        <f t="shared" si="164"/>
        <v>0</v>
      </c>
      <c r="BN94" s="131">
        <f t="shared" si="165"/>
        <v>0</v>
      </c>
      <c r="BO94" s="483"/>
      <c r="BP94" s="396">
        <f t="shared" si="166"/>
        <v>0</v>
      </c>
      <c r="BQ94" s="396">
        <f t="shared" si="167"/>
        <v>0</v>
      </c>
      <c r="BR94" s="483"/>
      <c r="BS94" s="131">
        <f t="shared" si="168"/>
        <v>0</v>
      </c>
      <c r="BT94" s="131">
        <f t="shared" si="169"/>
        <v>0</v>
      </c>
      <c r="BU94" s="131">
        <f t="shared" si="170"/>
        <v>0</v>
      </c>
      <c r="BV94" s="131">
        <f t="shared" si="171"/>
        <v>0</v>
      </c>
      <c r="BW94" s="131">
        <f t="shared" si="172"/>
        <v>0</v>
      </c>
      <c r="BX94" s="131">
        <f t="shared" si="173"/>
        <v>0</v>
      </c>
      <c r="BY94" s="131">
        <f t="shared" si="174"/>
        <v>0</v>
      </c>
      <c r="BZ94" s="131">
        <f t="shared" si="175"/>
        <v>0</v>
      </c>
      <c r="CA94" s="131">
        <f t="shared" si="176"/>
        <v>0</v>
      </c>
      <c r="CB94" s="131">
        <f t="shared" si="177"/>
        <v>0</v>
      </c>
      <c r="CC94" s="131">
        <f t="shared" si="178"/>
        <v>0</v>
      </c>
      <c r="CD94" s="131">
        <f t="shared" si="179"/>
        <v>0</v>
      </c>
      <c r="CE94" s="131">
        <f t="shared" si="180"/>
        <v>0</v>
      </c>
      <c r="CF94" s="131">
        <f t="shared" si="181"/>
        <v>0</v>
      </c>
      <c r="CG94" s="131">
        <f t="shared" si="182"/>
        <v>0</v>
      </c>
      <c r="CH94" s="131">
        <f t="shared" si="183"/>
        <v>0</v>
      </c>
      <c r="CI94" s="131">
        <f t="shared" si="184"/>
        <v>0</v>
      </c>
      <c r="CJ94" s="131">
        <f t="shared" si="185"/>
        <v>0</v>
      </c>
      <c r="CK94" s="131">
        <f t="shared" si="186"/>
        <v>0</v>
      </c>
      <c r="CL94" s="131">
        <f t="shared" si="187"/>
        <v>0</v>
      </c>
      <c r="CM94" s="131">
        <f t="shared" si="188"/>
        <v>0</v>
      </c>
    </row>
    <row r="95" spans="1:91" s="4" customFormat="1" ht="90" customHeight="1" x14ac:dyDescent="0.2">
      <c r="B95" s="164"/>
      <c r="D95" s="99" t="s">
        <v>492</v>
      </c>
      <c r="E95" s="436" t="s">
        <v>1143</v>
      </c>
      <c r="F95" s="72" t="s">
        <v>111</v>
      </c>
      <c r="G95" s="73" t="s">
        <v>71</v>
      </c>
      <c r="H95" s="73" t="s">
        <v>340</v>
      </c>
      <c r="I95" s="72">
        <v>1</v>
      </c>
      <c r="J95" s="72">
        <v>0</v>
      </c>
      <c r="K95" s="72" t="s">
        <v>562</v>
      </c>
      <c r="L95" s="334">
        <v>353.88740000000001</v>
      </c>
      <c r="M95" s="87"/>
      <c r="N95" s="87"/>
      <c r="O95" s="87"/>
      <c r="P95" s="87"/>
      <c r="Q95" s="87"/>
      <c r="R95" s="87"/>
      <c r="S95" s="87"/>
      <c r="T95" s="87"/>
      <c r="U95" s="87"/>
      <c r="V95" s="87"/>
      <c r="W95" s="87"/>
      <c r="X95" s="87"/>
      <c r="Y95" s="87"/>
      <c r="Z95" s="87"/>
      <c r="AA95" s="89">
        <f>L95*M95+L95*N95+L95*O95+L95*P95+L95*Q95+L95*R95+L95*T95+L95*V95+L95*W95+L95*X95+L95*Y95+L95*Z95+L95*U95+L95*S95</f>
        <v>0</v>
      </c>
      <c r="AB95" s="89" t="str">
        <f t="shared" si="3"/>
        <v>No</v>
      </c>
      <c r="AC95" s="166" t="str">
        <f t="shared" si="199"/>
        <v>No</v>
      </c>
      <c r="AE95" s="229">
        <v>1</v>
      </c>
      <c r="AF95" s="230">
        <f t="shared" si="215"/>
        <v>0</v>
      </c>
      <c r="AG95" s="69"/>
      <c r="AH95" s="256">
        <v>16</v>
      </c>
      <c r="AI95" s="265">
        <f t="shared" si="216"/>
        <v>0</v>
      </c>
      <c r="AJ95" s="152">
        <f t="shared" si="201"/>
        <v>0</v>
      </c>
      <c r="AK95" s="152">
        <f t="shared" si="202"/>
        <v>0</v>
      </c>
      <c r="AL95" s="152">
        <f t="shared" si="203"/>
        <v>0</v>
      </c>
      <c r="AM95" s="152">
        <f t="shared" si="204"/>
        <v>0</v>
      </c>
      <c r="AN95" s="152">
        <f t="shared" si="205"/>
        <v>0</v>
      </c>
      <c r="AO95" s="152">
        <f t="shared" si="206"/>
        <v>0</v>
      </c>
      <c r="AP95" s="152">
        <f t="shared" si="207"/>
        <v>0</v>
      </c>
      <c r="AQ95" s="152">
        <f t="shared" si="208"/>
        <v>0</v>
      </c>
      <c r="AR95" s="152">
        <f t="shared" si="209"/>
        <v>0</v>
      </c>
      <c r="AS95" s="152">
        <f t="shared" si="210"/>
        <v>0</v>
      </c>
      <c r="AT95" s="152">
        <f t="shared" si="211"/>
        <v>0</v>
      </c>
      <c r="AU95" s="152">
        <f t="shared" si="212"/>
        <v>0</v>
      </c>
      <c r="AV95" s="152">
        <f t="shared" si="213"/>
        <v>0</v>
      </c>
      <c r="AW95" s="152">
        <f t="shared" si="214"/>
        <v>0</v>
      </c>
      <c r="AX95" s="470">
        <v>1</v>
      </c>
      <c r="AY95" s="476">
        <v>20</v>
      </c>
      <c r="AZ95" s="239">
        <f t="shared" si="191"/>
        <v>0</v>
      </c>
      <c r="BA95" s="476"/>
      <c r="BB95" s="239">
        <f t="shared" si="192"/>
        <v>0</v>
      </c>
      <c r="BC95" s="476"/>
      <c r="BD95" s="131">
        <f t="shared" si="193"/>
        <v>0</v>
      </c>
      <c r="BE95" s="483"/>
      <c r="BF95" s="131">
        <f t="shared" si="157"/>
        <v>0</v>
      </c>
      <c r="BG95" s="131">
        <f t="shared" si="158"/>
        <v>0</v>
      </c>
      <c r="BH95" s="131">
        <f t="shared" si="159"/>
        <v>0</v>
      </c>
      <c r="BI95" s="131">
        <f t="shared" si="160"/>
        <v>0</v>
      </c>
      <c r="BJ95" s="131">
        <f t="shared" si="161"/>
        <v>0</v>
      </c>
      <c r="BK95" s="131">
        <f t="shared" si="162"/>
        <v>0</v>
      </c>
      <c r="BL95" s="131">
        <f t="shared" si="163"/>
        <v>0</v>
      </c>
      <c r="BM95" s="131">
        <f t="shared" si="164"/>
        <v>0</v>
      </c>
      <c r="BN95" s="131">
        <f t="shared" si="165"/>
        <v>0</v>
      </c>
      <c r="BO95" s="483"/>
      <c r="BP95" s="396">
        <f t="shared" si="166"/>
        <v>0</v>
      </c>
      <c r="BQ95" s="396">
        <f t="shared" si="167"/>
        <v>0</v>
      </c>
      <c r="BR95" s="483"/>
      <c r="BS95" s="131">
        <f t="shared" si="168"/>
        <v>0</v>
      </c>
      <c r="BT95" s="131">
        <f t="shared" si="169"/>
        <v>0</v>
      </c>
      <c r="BU95" s="131">
        <f t="shared" si="170"/>
        <v>0</v>
      </c>
      <c r="BV95" s="131">
        <f t="shared" si="171"/>
        <v>0</v>
      </c>
      <c r="BW95" s="131">
        <f t="shared" si="172"/>
        <v>0</v>
      </c>
      <c r="BX95" s="131">
        <f t="shared" si="173"/>
        <v>0</v>
      </c>
      <c r="BY95" s="131">
        <f t="shared" si="174"/>
        <v>0</v>
      </c>
      <c r="BZ95" s="131">
        <f t="shared" si="175"/>
        <v>0</v>
      </c>
      <c r="CA95" s="131">
        <f t="shared" si="176"/>
        <v>0</v>
      </c>
      <c r="CB95" s="131">
        <f t="shared" si="177"/>
        <v>0</v>
      </c>
      <c r="CC95" s="131">
        <f t="shared" si="178"/>
        <v>0</v>
      </c>
      <c r="CD95" s="131">
        <f t="shared" si="179"/>
        <v>0</v>
      </c>
      <c r="CE95" s="131">
        <f t="shared" si="180"/>
        <v>0</v>
      </c>
      <c r="CF95" s="131">
        <f t="shared" si="181"/>
        <v>0</v>
      </c>
      <c r="CG95" s="131">
        <f t="shared" si="182"/>
        <v>0</v>
      </c>
      <c r="CH95" s="131">
        <f t="shared" si="183"/>
        <v>0</v>
      </c>
      <c r="CI95" s="131">
        <f t="shared" si="184"/>
        <v>0</v>
      </c>
      <c r="CJ95" s="131">
        <f t="shared" si="185"/>
        <v>0</v>
      </c>
      <c r="CK95" s="131">
        <f t="shared" si="186"/>
        <v>0</v>
      </c>
      <c r="CL95" s="131">
        <f t="shared" si="187"/>
        <v>0</v>
      </c>
      <c r="CM95" s="131">
        <f t="shared" si="188"/>
        <v>0</v>
      </c>
    </row>
    <row r="96" spans="1:91" s="81" customFormat="1" ht="90" customHeight="1" x14ac:dyDescent="0.2">
      <c r="A96" s="4"/>
      <c r="B96" s="164"/>
      <c r="C96" s="4"/>
      <c r="D96" s="64" t="s">
        <v>246</v>
      </c>
      <c r="E96" s="129" t="s">
        <v>432</v>
      </c>
      <c r="F96" s="63" t="s">
        <v>108</v>
      </c>
      <c r="G96" s="178" t="s">
        <v>378</v>
      </c>
      <c r="H96" s="178" t="s">
        <v>335</v>
      </c>
      <c r="I96" s="63">
        <v>2</v>
      </c>
      <c r="J96" s="63">
        <v>3</v>
      </c>
      <c r="K96" s="63" t="s">
        <v>562</v>
      </c>
      <c r="L96" s="333">
        <v>378.30870000000004</v>
      </c>
      <c r="M96" s="379"/>
      <c r="N96" s="380"/>
      <c r="O96" s="379"/>
      <c r="P96" s="379"/>
      <c r="Q96" s="379"/>
      <c r="R96" s="379"/>
      <c r="S96" s="379"/>
      <c r="T96" s="379"/>
      <c r="U96" s="379"/>
      <c r="V96" s="379"/>
      <c r="W96" s="379"/>
      <c r="X96" s="379"/>
      <c r="Y96" s="379"/>
      <c r="Z96" s="379"/>
      <c r="AA96" s="378">
        <f t="shared" si="197"/>
        <v>0</v>
      </c>
      <c r="AB96" s="82" t="str">
        <f>IF(SUM(M96:Z96)&gt;0,"Yes","No")</f>
        <v>No</v>
      </c>
      <c r="AC96" s="188" t="str">
        <f t="shared" si="199"/>
        <v>No</v>
      </c>
      <c r="AE96" s="229">
        <v>2</v>
      </c>
      <c r="AF96" s="230">
        <f t="shared" ref="AF96" si="229">AE96*SUM(M96:Z96)</f>
        <v>0</v>
      </c>
      <c r="AG96" s="69"/>
      <c r="AH96" s="256">
        <v>3.5</v>
      </c>
      <c r="AI96" s="265">
        <f t="shared" si="216"/>
        <v>0</v>
      </c>
      <c r="AJ96" s="152">
        <f t="shared" si="201"/>
        <v>0</v>
      </c>
      <c r="AK96" s="152">
        <f t="shared" si="202"/>
        <v>0</v>
      </c>
      <c r="AL96" s="152">
        <f t="shared" si="203"/>
        <v>0</v>
      </c>
      <c r="AM96" s="152">
        <f t="shared" si="204"/>
        <v>0</v>
      </c>
      <c r="AN96" s="152">
        <f t="shared" si="205"/>
        <v>0</v>
      </c>
      <c r="AO96" s="152">
        <f t="shared" si="206"/>
        <v>0</v>
      </c>
      <c r="AP96" s="152">
        <f t="shared" si="207"/>
        <v>0</v>
      </c>
      <c r="AQ96" s="152">
        <f t="shared" si="208"/>
        <v>0</v>
      </c>
      <c r="AR96" s="152">
        <f t="shared" si="209"/>
        <v>0</v>
      </c>
      <c r="AS96" s="152">
        <f t="shared" si="210"/>
        <v>0</v>
      </c>
      <c r="AT96" s="152">
        <f t="shared" si="211"/>
        <v>0</v>
      </c>
      <c r="AU96" s="152">
        <f t="shared" si="212"/>
        <v>0</v>
      </c>
      <c r="AV96" s="152">
        <f t="shared" si="213"/>
        <v>0</v>
      </c>
      <c r="AW96" s="152">
        <f t="shared" si="214"/>
        <v>0</v>
      </c>
      <c r="AX96" s="470">
        <v>2</v>
      </c>
      <c r="AY96" s="476">
        <v>8</v>
      </c>
      <c r="AZ96" s="239">
        <f t="shared" si="191"/>
        <v>0</v>
      </c>
      <c r="BA96" s="476"/>
      <c r="BB96" s="239">
        <f t="shared" si="192"/>
        <v>0</v>
      </c>
      <c r="BC96" s="476"/>
      <c r="BD96" s="131">
        <f t="shared" si="193"/>
        <v>0</v>
      </c>
      <c r="BE96" s="483"/>
      <c r="BF96" s="131">
        <f t="shared" si="157"/>
        <v>0</v>
      </c>
      <c r="BG96" s="131">
        <f t="shared" si="158"/>
        <v>0</v>
      </c>
      <c r="BH96" s="131">
        <f t="shared" si="159"/>
        <v>0</v>
      </c>
      <c r="BI96" s="131">
        <f t="shared" si="160"/>
        <v>0</v>
      </c>
      <c r="BJ96" s="131">
        <f t="shared" si="161"/>
        <v>0</v>
      </c>
      <c r="BK96" s="131">
        <f t="shared" si="162"/>
        <v>0</v>
      </c>
      <c r="BL96" s="131">
        <f t="shared" si="163"/>
        <v>0</v>
      </c>
      <c r="BM96" s="131">
        <f t="shared" si="164"/>
        <v>0</v>
      </c>
      <c r="BN96" s="131">
        <f t="shared" si="165"/>
        <v>0</v>
      </c>
      <c r="BO96" s="483"/>
      <c r="BP96" s="396">
        <f t="shared" si="166"/>
        <v>0</v>
      </c>
      <c r="BQ96" s="396">
        <f t="shared" si="167"/>
        <v>0</v>
      </c>
      <c r="BR96" s="483"/>
      <c r="BS96" s="131">
        <f t="shared" si="168"/>
        <v>0</v>
      </c>
      <c r="BT96" s="131">
        <f t="shared" si="169"/>
        <v>0</v>
      </c>
      <c r="BU96" s="131">
        <f t="shared" si="170"/>
        <v>0</v>
      </c>
      <c r="BV96" s="131">
        <f t="shared" si="171"/>
        <v>0</v>
      </c>
      <c r="BW96" s="131">
        <f t="shared" si="172"/>
        <v>0</v>
      </c>
      <c r="BX96" s="131">
        <f t="shared" si="173"/>
        <v>0</v>
      </c>
      <c r="BY96" s="131">
        <f t="shared" si="174"/>
        <v>0</v>
      </c>
      <c r="BZ96" s="131">
        <f t="shared" si="175"/>
        <v>0</v>
      </c>
      <c r="CA96" s="131">
        <f t="shared" si="176"/>
        <v>0</v>
      </c>
      <c r="CB96" s="131">
        <f t="shared" si="177"/>
        <v>0</v>
      </c>
      <c r="CC96" s="131">
        <f t="shared" si="178"/>
        <v>0</v>
      </c>
      <c r="CD96" s="131">
        <f t="shared" si="179"/>
        <v>0</v>
      </c>
      <c r="CE96" s="131">
        <f t="shared" si="180"/>
        <v>0</v>
      </c>
      <c r="CF96" s="131">
        <f t="shared" si="181"/>
        <v>0</v>
      </c>
      <c r="CG96" s="131">
        <f t="shared" si="182"/>
        <v>0</v>
      </c>
      <c r="CH96" s="131">
        <f t="shared" si="183"/>
        <v>0</v>
      </c>
      <c r="CI96" s="131">
        <f t="shared" si="184"/>
        <v>0</v>
      </c>
      <c r="CJ96" s="131">
        <f t="shared" si="185"/>
        <v>0</v>
      </c>
      <c r="CK96" s="131">
        <f t="shared" si="186"/>
        <v>0</v>
      </c>
      <c r="CL96" s="131">
        <f t="shared" si="187"/>
        <v>0</v>
      </c>
      <c r="CM96" s="131">
        <f t="shared" si="188"/>
        <v>0</v>
      </c>
    </row>
    <row r="97" spans="1:91" s="81" customFormat="1" ht="90" customHeight="1" x14ac:dyDescent="0.2">
      <c r="A97" s="4"/>
      <c r="B97" s="167"/>
      <c r="C97" s="4"/>
      <c r="D97" s="64" t="s">
        <v>488</v>
      </c>
      <c r="E97" s="438" t="s">
        <v>1143</v>
      </c>
      <c r="F97" s="63" t="s">
        <v>108</v>
      </c>
      <c r="G97" s="178" t="s">
        <v>378</v>
      </c>
      <c r="H97" s="178" t="s">
        <v>335</v>
      </c>
      <c r="I97" s="63">
        <v>2</v>
      </c>
      <c r="J97" s="63">
        <v>3</v>
      </c>
      <c r="K97" s="63" t="s">
        <v>562</v>
      </c>
      <c r="L97" s="333">
        <v>328.96140000000003</v>
      </c>
      <c r="M97" s="185"/>
      <c r="N97" s="184"/>
      <c r="O97" s="185"/>
      <c r="P97" s="185"/>
      <c r="Q97" s="185"/>
      <c r="R97" s="185"/>
      <c r="S97" s="185"/>
      <c r="T97" s="185"/>
      <c r="U97" s="185"/>
      <c r="V97" s="185"/>
      <c r="W97" s="185"/>
      <c r="X97" s="185"/>
      <c r="Y97" s="185"/>
      <c r="Z97" s="185"/>
      <c r="AA97" s="96">
        <f t="shared" si="197"/>
        <v>0</v>
      </c>
      <c r="AB97" s="82" t="str">
        <f>IF(SUM(M97:Z97)&gt;0,"Yes","No")</f>
        <v>No</v>
      </c>
      <c r="AC97" s="188" t="str">
        <f t="shared" si="199"/>
        <v>No</v>
      </c>
      <c r="AE97" s="231">
        <v>2</v>
      </c>
      <c r="AF97" s="232">
        <f t="shared" si="215"/>
        <v>0</v>
      </c>
      <c r="AG97" s="69"/>
      <c r="AH97" s="256">
        <v>3.5</v>
      </c>
      <c r="AI97" s="265">
        <f t="shared" si="216"/>
        <v>0</v>
      </c>
      <c r="AJ97" s="152">
        <f t="shared" si="201"/>
        <v>0</v>
      </c>
      <c r="AK97" s="152">
        <f t="shared" si="202"/>
        <v>0</v>
      </c>
      <c r="AL97" s="152">
        <f t="shared" si="203"/>
        <v>0</v>
      </c>
      <c r="AM97" s="152">
        <f t="shared" si="204"/>
        <v>0</v>
      </c>
      <c r="AN97" s="152">
        <f t="shared" si="205"/>
        <v>0</v>
      </c>
      <c r="AO97" s="152">
        <f t="shared" si="206"/>
        <v>0</v>
      </c>
      <c r="AP97" s="152">
        <f t="shared" si="207"/>
        <v>0</v>
      </c>
      <c r="AQ97" s="152">
        <f t="shared" si="208"/>
        <v>0</v>
      </c>
      <c r="AR97" s="152">
        <f t="shared" si="209"/>
        <v>0</v>
      </c>
      <c r="AS97" s="152">
        <f t="shared" si="210"/>
        <v>0</v>
      </c>
      <c r="AT97" s="152">
        <f t="shared" si="211"/>
        <v>0</v>
      </c>
      <c r="AU97" s="152">
        <f t="shared" si="212"/>
        <v>0</v>
      </c>
      <c r="AV97" s="152">
        <f t="shared" si="213"/>
        <v>0</v>
      </c>
      <c r="AW97" s="152">
        <f t="shared" si="214"/>
        <v>0</v>
      </c>
      <c r="AX97" s="470">
        <v>2</v>
      </c>
      <c r="AY97" s="476">
        <v>8</v>
      </c>
      <c r="AZ97" s="239">
        <f t="shared" si="191"/>
        <v>0</v>
      </c>
      <c r="BA97" s="476"/>
      <c r="BB97" s="239">
        <f t="shared" si="192"/>
        <v>0</v>
      </c>
      <c r="BC97" s="476"/>
      <c r="BD97" s="131">
        <f t="shared" si="193"/>
        <v>0</v>
      </c>
      <c r="BE97" s="483"/>
      <c r="BF97" s="131">
        <f t="shared" si="157"/>
        <v>0</v>
      </c>
      <c r="BG97" s="131">
        <f t="shared" si="158"/>
        <v>0</v>
      </c>
      <c r="BH97" s="131">
        <f t="shared" si="159"/>
        <v>0</v>
      </c>
      <c r="BI97" s="131">
        <f t="shared" si="160"/>
        <v>0</v>
      </c>
      <c r="BJ97" s="131">
        <f t="shared" si="161"/>
        <v>0</v>
      </c>
      <c r="BK97" s="131">
        <f t="shared" si="162"/>
        <v>0</v>
      </c>
      <c r="BL97" s="131">
        <f t="shared" si="163"/>
        <v>0</v>
      </c>
      <c r="BM97" s="131">
        <f t="shared" si="164"/>
        <v>0</v>
      </c>
      <c r="BN97" s="131">
        <f t="shared" si="165"/>
        <v>0</v>
      </c>
      <c r="BO97" s="483"/>
      <c r="BP97" s="396">
        <f t="shared" si="166"/>
        <v>0</v>
      </c>
      <c r="BQ97" s="396">
        <f t="shared" si="167"/>
        <v>0</v>
      </c>
      <c r="BR97" s="483"/>
      <c r="BS97" s="131">
        <f t="shared" si="168"/>
        <v>0</v>
      </c>
      <c r="BT97" s="131">
        <f t="shared" si="169"/>
        <v>0</v>
      </c>
      <c r="BU97" s="131">
        <f t="shared" si="170"/>
        <v>0</v>
      </c>
      <c r="BV97" s="131">
        <f t="shared" si="171"/>
        <v>0</v>
      </c>
      <c r="BW97" s="131">
        <f t="shared" si="172"/>
        <v>0</v>
      </c>
      <c r="BX97" s="131">
        <f t="shared" si="173"/>
        <v>0</v>
      </c>
      <c r="BY97" s="131">
        <f t="shared" si="174"/>
        <v>0</v>
      </c>
      <c r="BZ97" s="131">
        <f t="shared" si="175"/>
        <v>0</v>
      </c>
      <c r="CA97" s="131">
        <f t="shared" si="176"/>
        <v>0</v>
      </c>
      <c r="CB97" s="131">
        <f t="shared" si="177"/>
        <v>0</v>
      </c>
      <c r="CC97" s="131">
        <f t="shared" si="178"/>
        <v>0</v>
      </c>
      <c r="CD97" s="131">
        <f t="shared" si="179"/>
        <v>0</v>
      </c>
      <c r="CE97" s="131">
        <f t="shared" si="180"/>
        <v>0</v>
      </c>
      <c r="CF97" s="131">
        <f t="shared" si="181"/>
        <v>0</v>
      </c>
      <c r="CG97" s="131">
        <f t="shared" si="182"/>
        <v>0</v>
      </c>
      <c r="CH97" s="131">
        <f t="shared" si="183"/>
        <v>0</v>
      </c>
      <c r="CI97" s="131">
        <f t="shared" si="184"/>
        <v>0</v>
      </c>
      <c r="CJ97" s="131">
        <f t="shared" si="185"/>
        <v>0</v>
      </c>
      <c r="CK97" s="131">
        <f t="shared" si="186"/>
        <v>0</v>
      </c>
      <c r="CL97" s="131">
        <f t="shared" si="187"/>
        <v>0</v>
      </c>
      <c r="CM97" s="131">
        <f t="shared" si="188"/>
        <v>0</v>
      </c>
    </row>
    <row r="98" spans="1:91" s="81" customFormat="1" ht="40.75" customHeight="1" x14ac:dyDescent="0.2">
      <c r="A98" s="4"/>
      <c r="B98" s="217"/>
      <c r="C98" s="218"/>
      <c r="D98" s="442" t="s">
        <v>371</v>
      </c>
      <c r="E98" s="220"/>
      <c r="F98" s="221"/>
      <c r="G98" s="149"/>
      <c r="H98" s="149"/>
      <c r="I98" s="221"/>
      <c r="J98" s="222"/>
      <c r="K98" s="222"/>
      <c r="L98" s="224"/>
      <c r="M98" s="382"/>
      <c r="N98" s="121"/>
      <c r="O98" s="121"/>
      <c r="P98" s="121"/>
      <c r="Q98" s="121"/>
      <c r="R98" s="121"/>
      <c r="S98" s="121"/>
      <c r="T98" s="121"/>
      <c r="U98" s="121"/>
      <c r="V98" s="121"/>
      <c r="W98" s="121"/>
      <c r="X98" s="121"/>
      <c r="Y98" s="121"/>
      <c r="Z98" s="54"/>
      <c r="AA98" s="323"/>
      <c r="AB98" s="225"/>
      <c r="AC98" s="226"/>
      <c r="AE98" s="69"/>
      <c r="AF98" s="69"/>
      <c r="AG98" s="69"/>
      <c r="AH98" s="258"/>
      <c r="AI98" s="265"/>
      <c r="AJ98" s="152"/>
      <c r="AK98" s="152"/>
      <c r="AL98" s="152"/>
      <c r="AM98" s="152"/>
      <c r="AN98" s="152"/>
      <c r="AO98" s="152"/>
      <c r="AP98" s="152"/>
      <c r="AQ98" s="152"/>
      <c r="AR98" s="152"/>
      <c r="AS98" s="152"/>
      <c r="AT98" s="152"/>
      <c r="AU98" s="152"/>
      <c r="AV98" s="152"/>
      <c r="AW98" s="152"/>
      <c r="AX98" s="469"/>
      <c r="AY98" s="475"/>
      <c r="AZ98" s="239">
        <f t="shared" si="191"/>
        <v>0</v>
      </c>
      <c r="BA98" s="475"/>
      <c r="BB98" s="239">
        <f t="shared" si="192"/>
        <v>0</v>
      </c>
      <c r="BC98" s="475"/>
      <c r="BD98" s="131">
        <f t="shared" si="193"/>
        <v>0</v>
      </c>
      <c r="BE98" s="483"/>
      <c r="BF98" s="131">
        <f t="shared" si="157"/>
        <v>0</v>
      </c>
      <c r="BG98" s="131">
        <f t="shared" si="158"/>
        <v>0</v>
      </c>
      <c r="BH98" s="131">
        <f t="shared" si="159"/>
        <v>0</v>
      </c>
      <c r="BI98" s="131">
        <f t="shared" si="160"/>
        <v>0</v>
      </c>
      <c r="BJ98" s="131">
        <f t="shared" si="161"/>
        <v>0</v>
      </c>
      <c r="BK98" s="131">
        <f t="shared" si="162"/>
        <v>0</v>
      </c>
      <c r="BL98" s="131">
        <f t="shared" si="163"/>
        <v>0</v>
      </c>
      <c r="BM98" s="131">
        <f t="shared" si="164"/>
        <v>0</v>
      </c>
      <c r="BN98" s="131">
        <f t="shared" si="165"/>
        <v>0</v>
      </c>
      <c r="BO98" s="483"/>
      <c r="BP98" s="396">
        <f t="shared" si="166"/>
        <v>0</v>
      </c>
      <c r="BQ98" s="396">
        <f t="shared" si="167"/>
        <v>0</v>
      </c>
      <c r="BR98" s="483"/>
      <c r="BS98" s="131">
        <f t="shared" si="168"/>
        <v>0</v>
      </c>
      <c r="BT98" s="131">
        <f t="shared" si="169"/>
        <v>0</v>
      </c>
      <c r="BU98" s="131">
        <f t="shared" si="170"/>
        <v>0</v>
      </c>
      <c r="BV98" s="131">
        <f t="shared" si="171"/>
        <v>0</v>
      </c>
      <c r="BW98" s="131">
        <f t="shared" si="172"/>
        <v>0</v>
      </c>
      <c r="BX98" s="131">
        <f t="shared" si="173"/>
        <v>0</v>
      </c>
      <c r="BY98" s="131">
        <f t="shared" si="174"/>
        <v>0</v>
      </c>
      <c r="BZ98" s="131">
        <f t="shared" si="175"/>
        <v>0</v>
      </c>
      <c r="CA98" s="131">
        <f t="shared" si="176"/>
        <v>0</v>
      </c>
      <c r="CB98" s="131">
        <f t="shared" si="177"/>
        <v>0</v>
      </c>
      <c r="CC98" s="131">
        <f t="shared" si="178"/>
        <v>0</v>
      </c>
      <c r="CD98" s="131">
        <f t="shared" si="179"/>
        <v>0</v>
      </c>
      <c r="CE98" s="131">
        <f t="shared" si="180"/>
        <v>0</v>
      </c>
      <c r="CF98" s="131">
        <f t="shared" si="181"/>
        <v>0</v>
      </c>
      <c r="CG98" s="131">
        <f t="shared" si="182"/>
        <v>0</v>
      </c>
      <c r="CH98" s="131">
        <f t="shared" si="183"/>
        <v>0</v>
      </c>
      <c r="CI98" s="131">
        <f t="shared" si="184"/>
        <v>0</v>
      </c>
      <c r="CJ98" s="131">
        <f t="shared" si="185"/>
        <v>0</v>
      </c>
      <c r="CK98" s="131">
        <f t="shared" si="186"/>
        <v>0</v>
      </c>
      <c r="CL98" s="131">
        <f t="shared" si="187"/>
        <v>0</v>
      </c>
      <c r="CM98" s="131">
        <f t="shared" si="188"/>
        <v>0</v>
      </c>
    </row>
    <row r="99" spans="1:91" s="81" customFormat="1" ht="90" customHeight="1" x14ac:dyDescent="0.2">
      <c r="A99" s="4"/>
      <c r="B99" s="164"/>
      <c r="C99" s="4"/>
      <c r="D99" s="64" t="s">
        <v>247</v>
      </c>
      <c r="E99" s="129" t="s">
        <v>432</v>
      </c>
      <c r="F99" s="63" t="s">
        <v>109</v>
      </c>
      <c r="G99" s="178" t="s">
        <v>74</v>
      </c>
      <c r="H99" s="178" t="s">
        <v>338</v>
      </c>
      <c r="I99" s="63">
        <v>1</v>
      </c>
      <c r="J99" s="63">
        <v>0</v>
      </c>
      <c r="K99" s="63" t="s">
        <v>562</v>
      </c>
      <c r="L99" s="333">
        <v>114.63900000000001</v>
      </c>
      <c r="M99" s="204"/>
      <c r="N99" s="203"/>
      <c r="O99" s="204"/>
      <c r="P99" s="204"/>
      <c r="Q99" s="204"/>
      <c r="R99" s="204"/>
      <c r="S99" s="204"/>
      <c r="T99" s="204"/>
      <c r="U99" s="204"/>
      <c r="V99" s="204"/>
      <c r="W99" s="204"/>
      <c r="X99" s="204"/>
      <c r="Y99" s="204"/>
      <c r="Z99" s="204"/>
      <c r="AA99" s="337">
        <f t="shared" ref="AA99:AA128" si="230">L99*M99+L99*N99+L99*O99+L99*P99+L99*Q99+L99*R99+L99*T99+L99*V99+L99*W99+L99*X99+L99*Y99+L99*Z99+L99*U99+L99*S99</f>
        <v>0</v>
      </c>
      <c r="AB99" s="82" t="str">
        <f t="shared" ref="AB99" si="231">IF(SUM(M99:Z99)&gt;0,"Yes","No")</f>
        <v>No</v>
      </c>
      <c r="AC99" s="188" t="str">
        <f t="shared" ref="AC99:AC128" si="232">IF(B99="New","Yes","No")</f>
        <v>No</v>
      </c>
      <c r="AE99" s="227">
        <v>1</v>
      </c>
      <c r="AF99" s="228">
        <f t="shared" ref="AF99" si="233">AE99*SUM(M99:Z99)</f>
        <v>0</v>
      </c>
      <c r="AG99" s="69"/>
      <c r="AH99" s="256">
        <v>2.17</v>
      </c>
      <c r="AI99" s="265">
        <f>SUM(M99:Z99)*AH99</f>
        <v>0</v>
      </c>
      <c r="AJ99" s="152">
        <f t="shared" ref="AJ99:AJ128" si="234">M99*I99</f>
        <v>0</v>
      </c>
      <c r="AK99" s="152">
        <f t="shared" ref="AK99:AK128" si="235">N99*I99</f>
        <v>0</v>
      </c>
      <c r="AL99" s="152">
        <f t="shared" ref="AL99:AL128" si="236">O99*I99</f>
        <v>0</v>
      </c>
      <c r="AM99" s="152">
        <f t="shared" ref="AM99:AM128" si="237">P99*I99</f>
        <v>0</v>
      </c>
      <c r="AN99" s="152">
        <f t="shared" ref="AN99:AN128" si="238">Q99*I99</f>
        <v>0</v>
      </c>
      <c r="AO99" s="152">
        <f t="shared" ref="AO99:AO128" si="239">R99*I99</f>
        <v>0</v>
      </c>
      <c r="AP99" s="152">
        <f t="shared" ref="AP99:AP128" si="240">S99*I99</f>
        <v>0</v>
      </c>
      <c r="AQ99" s="152">
        <f t="shared" ref="AQ99:AQ128" si="241">T99*I99</f>
        <v>0</v>
      </c>
      <c r="AR99" s="152">
        <f t="shared" ref="AR99:AR128" si="242">U99*I99</f>
        <v>0</v>
      </c>
      <c r="AS99" s="152">
        <f t="shared" ref="AS99:AS128" si="243">V99*I99</f>
        <v>0</v>
      </c>
      <c r="AT99" s="152">
        <f t="shared" ref="AT99:AT128" si="244">W99*I99</f>
        <v>0</v>
      </c>
      <c r="AU99" s="152">
        <f t="shared" ref="AU99:AU128" si="245">X99*I99</f>
        <v>0</v>
      </c>
      <c r="AV99" s="152">
        <f t="shared" ref="AV99:AV128" si="246">Y99*I99</f>
        <v>0</v>
      </c>
      <c r="AW99" s="152">
        <f t="shared" ref="AW99:AW128" si="247">Z99*I99</f>
        <v>0</v>
      </c>
      <c r="AX99" s="470">
        <v>1</v>
      </c>
      <c r="AY99" s="476">
        <v>9</v>
      </c>
      <c r="AZ99" s="239">
        <f t="shared" si="191"/>
        <v>0</v>
      </c>
      <c r="BA99" s="476"/>
      <c r="BB99" s="239">
        <f t="shared" si="192"/>
        <v>0</v>
      </c>
      <c r="BC99" s="476"/>
      <c r="BD99" s="131">
        <f t="shared" si="193"/>
        <v>0</v>
      </c>
      <c r="BE99" s="483"/>
      <c r="BF99" s="131">
        <f t="shared" si="157"/>
        <v>0</v>
      </c>
      <c r="BG99" s="131">
        <f t="shared" si="158"/>
        <v>0</v>
      </c>
      <c r="BH99" s="131">
        <f t="shared" si="159"/>
        <v>0</v>
      </c>
      <c r="BI99" s="131">
        <f t="shared" si="160"/>
        <v>0</v>
      </c>
      <c r="BJ99" s="131">
        <f t="shared" si="161"/>
        <v>0</v>
      </c>
      <c r="BK99" s="131">
        <f t="shared" si="162"/>
        <v>0</v>
      </c>
      <c r="BL99" s="131">
        <f t="shared" si="163"/>
        <v>0</v>
      </c>
      <c r="BM99" s="131">
        <f t="shared" si="164"/>
        <v>0</v>
      </c>
      <c r="BN99" s="131">
        <f t="shared" si="165"/>
        <v>0</v>
      </c>
      <c r="BO99" s="483"/>
      <c r="BP99" s="396">
        <f t="shared" si="166"/>
        <v>0</v>
      </c>
      <c r="BQ99" s="396">
        <f t="shared" si="167"/>
        <v>0</v>
      </c>
      <c r="BR99" s="483"/>
      <c r="BS99" s="131">
        <f t="shared" si="168"/>
        <v>0</v>
      </c>
      <c r="BT99" s="131">
        <f t="shared" si="169"/>
        <v>0</v>
      </c>
      <c r="BU99" s="131">
        <f t="shared" si="170"/>
        <v>0</v>
      </c>
      <c r="BV99" s="131">
        <f t="shared" si="171"/>
        <v>0</v>
      </c>
      <c r="BW99" s="131">
        <f t="shared" si="172"/>
        <v>0</v>
      </c>
      <c r="BX99" s="131">
        <f t="shared" si="173"/>
        <v>0</v>
      </c>
      <c r="BY99" s="131">
        <f t="shared" si="174"/>
        <v>0</v>
      </c>
      <c r="BZ99" s="131">
        <f t="shared" si="175"/>
        <v>0</v>
      </c>
      <c r="CA99" s="131">
        <f t="shared" si="176"/>
        <v>0</v>
      </c>
      <c r="CB99" s="131">
        <f t="shared" si="177"/>
        <v>0</v>
      </c>
      <c r="CC99" s="131">
        <f t="shared" si="178"/>
        <v>0</v>
      </c>
      <c r="CD99" s="131">
        <f t="shared" si="179"/>
        <v>0</v>
      </c>
      <c r="CE99" s="131">
        <f t="shared" si="180"/>
        <v>0</v>
      </c>
      <c r="CF99" s="131">
        <f t="shared" si="181"/>
        <v>0</v>
      </c>
      <c r="CG99" s="131">
        <f t="shared" si="182"/>
        <v>0</v>
      </c>
      <c r="CH99" s="131">
        <f t="shared" si="183"/>
        <v>0</v>
      </c>
      <c r="CI99" s="131">
        <f t="shared" si="184"/>
        <v>0</v>
      </c>
      <c r="CJ99" s="131">
        <f t="shared" si="185"/>
        <v>0</v>
      </c>
      <c r="CK99" s="131">
        <f t="shared" si="186"/>
        <v>0</v>
      </c>
      <c r="CL99" s="131">
        <f t="shared" si="187"/>
        <v>0</v>
      </c>
      <c r="CM99" s="131">
        <f t="shared" si="188"/>
        <v>0</v>
      </c>
    </row>
    <row r="100" spans="1:91" s="81" customFormat="1" ht="90" customHeight="1" x14ac:dyDescent="0.2">
      <c r="A100" s="4"/>
      <c r="B100" s="164"/>
      <c r="C100" s="4"/>
      <c r="D100" s="64" t="s">
        <v>452</v>
      </c>
      <c r="E100" s="437" t="s">
        <v>1143</v>
      </c>
      <c r="F100" s="63" t="s">
        <v>109</v>
      </c>
      <c r="G100" s="178" t="s">
        <v>74</v>
      </c>
      <c r="H100" s="178" t="s">
        <v>338</v>
      </c>
      <c r="I100" s="63">
        <v>1</v>
      </c>
      <c r="J100" s="63">
        <v>0</v>
      </c>
      <c r="K100" s="63" t="s">
        <v>562</v>
      </c>
      <c r="L100" s="333">
        <v>99.683400000000006</v>
      </c>
      <c r="M100" s="379"/>
      <c r="N100" s="380"/>
      <c r="O100" s="379"/>
      <c r="P100" s="379"/>
      <c r="Q100" s="379"/>
      <c r="R100" s="379"/>
      <c r="S100" s="379"/>
      <c r="T100" s="379"/>
      <c r="U100" s="379"/>
      <c r="V100" s="379"/>
      <c r="W100" s="379"/>
      <c r="X100" s="379"/>
      <c r="Y100" s="379"/>
      <c r="Z100" s="379"/>
      <c r="AA100" s="378">
        <f t="shared" si="230"/>
        <v>0</v>
      </c>
      <c r="AB100" s="82" t="str">
        <f t="shared" si="3"/>
        <v>No</v>
      </c>
      <c r="AC100" s="188" t="str">
        <f t="shared" si="232"/>
        <v>No</v>
      </c>
      <c r="AE100" s="229">
        <v>1</v>
      </c>
      <c r="AF100" s="230">
        <f t="shared" ref="AF100:AF128" si="248">AE100*SUM(M100:Z100)</f>
        <v>0</v>
      </c>
      <c r="AG100" s="69"/>
      <c r="AH100" s="256">
        <v>2.17</v>
      </c>
      <c r="AI100" s="265">
        <f t="shared" ref="AI100:AI128" si="249">SUM(M100:Z100)*AH100</f>
        <v>0</v>
      </c>
      <c r="AJ100" s="152">
        <f t="shared" si="234"/>
        <v>0</v>
      </c>
      <c r="AK100" s="152">
        <f t="shared" si="235"/>
        <v>0</v>
      </c>
      <c r="AL100" s="152">
        <f t="shared" si="236"/>
        <v>0</v>
      </c>
      <c r="AM100" s="152">
        <f t="shared" si="237"/>
        <v>0</v>
      </c>
      <c r="AN100" s="152">
        <f t="shared" si="238"/>
        <v>0</v>
      </c>
      <c r="AO100" s="152">
        <f t="shared" si="239"/>
        <v>0</v>
      </c>
      <c r="AP100" s="152">
        <f t="shared" si="240"/>
        <v>0</v>
      </c>
      <c r="AQ100" s="152">
        <f t="shared" si="241"/>
        <v>0</v>
      </c>
      <c r="AR100" s="152">
        <f t="shared" si="242"/>
        <v>0</v>
      </c>
      <c r="AS100" s="152">
        <f t="shared" si="243"/>
        <v>0</v>
      </c>
      <c r="AT100" s="152">
        <f t="shared" si="244"/>
        <v>0</v>
      </c>
      <c r="AU100" s="152">
        <f t="shared" si="245"/>
        <v>0</v>
      </c>
      <c r="AV100" s="152">
        <f t="shared" si="246"/>
        <v>0</v>
      </c>
      <c r="AW100" s="152">
        <f t="shared" si="247"/>
        <v>0</v>
      </c>
      <c r="AX100" s="470">
        <v>1</v>
      </c>
      <c r="AY100" s="476">
        <v>9</v>
      </c>
      <c r="AZ100" s="239">
        <f t="shared" si="191"/>
        <v>0</v>
      </c>
      <c r="BA100" s="476"/>
      <c r="BB100" s="239">
        <f t="shared" si="192"/>
        <v>0</v>
      </c>
      <c r="BC100" s="476"/>
      <c r="BD100" s="131">
        <f t="shared" si="193"/>
        <v>0</v>
      </c>
      <c r="BE100" s="483"/>
      <c r="BF100" s="131">
        <f t="shared" si="157"/>
        <v>0</v>
      </c>
      <c r="BG100" s="131">
        <f t="shared" si="158"/>
        <v>0</v>
      </c>
      <c r="BH100" s="131">
        <f t="shared" si="159"/>
        <v>0</v>
      </c>
      <c r="BI100" s="131">
        <f t="shared" si="160"/>
        <v>0</v>
      </c>
      <c r="BJ100" s="131">
        <f t="shared" si="161"/>
        <v>0</v>
      </c>
      <c r="BK100" s="131">
        <f t="shared" si="162"/>
        <v>0</v>
      </c>
      <c r="BL100" s="131">
        <f t="shared" si="163"/>
        <v>0</v>
      </c>
      <c r="BM100" s="131">
        <f t="shared" si="164"/>
        <v>0</v>
      </c>
      <c r="BN100" s="131">
        <f t="shared" si="165"/>
        <v>0</v>
      </c>
      <c r="BO100" s="483"/>
      <c r="BP100" s="396">
        <f t="shared" si="166"/>
        <v>0</v>
      </c>
      <c r="BQ100" s="396">
        <f t="shared" si="167"/>
        <v>0</v>
      </c>
      <c r="BR100" s="483"/>
      <c r="BS100" s="131">
        <f t="shared" si="168"/>
        <v>0</v>
      </c>
      <c r="BT100" s="131">
        <f t="shared" si="169"/>
        <v>0</v>
      </c>
      <c r="BU100" s="131">
        <f t="shared" si="170"/>
        <v>0</v>
      </c>
      <c r="BV100" s="131">
        <f t="shared" si="171"/>
        <v>0</v>
      </c>
      <c r="BW100" s="131">
        <f t="shared" si="172"/>
        <v>0</v>
      </c>
      <c r="BX100" s="131">
        <f t="shared" si="173"/>
        <v>0</v>
      </c>
      <c r="BY100" s="131">
        <f t="shared" si="174"/>
        <v>0</v>
      </c>
      <c r="BZ100" s="131">
        <f t="shared" si="175"/>
        <v>0</v>
      </c>
      <c r="CA100" s="131">
        <f t="shared" si="176"/>
        <v>0</v>
      </c>
      <c r="CB100" s="131">
        <f t="shared" si="177"/>
        <v>0</v>
      </c>
      <c r="CC100" s="131">
        <f t="shared" si="178"/>
        <v>0</v>
      </c>
      <c r="CD100" s="131">
        <f t="shared" si="179"/>
        <v>0</v>
      </c>
      <c r="CE100" s="131">
        <f t="shared" si="180"/>
        <v>0</v>
      </c>
      <c r="CF100" s="131">
        <f t="shared" si="181"/>
        <v>0</v>
      </c>
      <c r="CG100" s="131">
        <f t="shared" si="182"/>
        <v>0</v>
      </c>
      <c r="CH100" s="131">
        <f t="shared" si="183"/>
        <v>0</v>
      </c>
      <c r="CI100" s="131">
        <f t="shared" si="184"/>
        <v>0</v>
      </c>
      <c r="CJ100" s="131">
        <f t="shared" si="185"/>
        <v>0</v>
      </c>
      <c r="CK100" s="131">
        <f t="shared" si="186"/>
        <v>0</v>
      </c>
      <c r="CL100" s="131">
        <f t="shared" si="187"/>
        <v>0</v>
      </c>
      <c r="CM100" s="131">
        <f t="shared" si="188"/>
        <v>0</v>
      </c>
    </row>
    <row r="101" spans="1:91" s="4" customFormat="1" ht="90" customHeight="1" x14ac:dyDescent="0.2">
      <c r="B101" s="179"/>
      <c r="D101" s="99" t="s">
        <v>248</v>
      </c>
      <c r="E101" s="177" t="s">
        <v>432</v>
      </c>
      <c r="F101" s="72" t="s">
        <v>109</v>
      </c>
      <c r="G101" s="73" t="s">
        <v>75</v>
      </c>
      <c r="H101" s="73" t="s">
        <v>338</v>
      </c>
      <c r="I101" s="72">
        <v>1</v>
      </c>
      <c r="J101" s="72">
        <v>0</v>
      </c>
      <c r="K101" s="72" t="s">
        <v>562</v>
      </c>
      <c r="L101" s="334">
        <v>143.29875000000001</v>
      </c>
      <c r="M101" s="87"/>
      <c r="N101" s="87"/>
      <c r="O101" s="87"/>
      <c r="P101" s="87"/>
      <c r="Q101" s="87"/>
      <c r="R101" s="87"/>
      <c r="S101" s="87"/>
      <c r="T101" s="87"/>
      <c r="U101" s="87"/>
      <c r="V101" s="87"/>
      <c r="W101" s="87"/>
      <c r="X101" s="87"/>
      <c r="Y101" s="87"/>
      <c r="Z101" s="87"/>
      <c r="AA101" s="89">
        <f t="shared" si="230"/>
        <v>0</v>
      </c>
      <c r="AB101" s="89" t="str">
        <f t="shared" ref="AB101" si="250">IF(SUM(M101:Z101)&gt;0,"Yes","No")</f>
        <v>No</v>
      </c>
      <c r="AC101" s="166" t="str">
        <f t="shared" si="232"/>
        <v>No</v>
      </c>
      <c r="AE101" s="229">
        <v>1</v>
      </c>
      <c r="AF101" s="230">
        <f t="shared" ref="AF101" si="251">AE101*SUM(M101:Z101)</f>
        <v>0</v>
      </c>
      <c r="AG101" s="69"/>
      <c r="AH101" s="256">
        <v>4.5</v>
      </c>
      <c r="AI101" s="265">
        <f t="shared" si="249"/>
        <v>0</v>
      </c>
      <c r="AJ101" s="152">
        <f t="shared" si="234"/>
        <v>0</v>
      </c>
      <c r="AK101" s="152">
        <f t="shared" si="235"/>
        <v>0</v>
      </c>
      <c r="AL101" s="152">
        <f t="shared" si="236"/>
        <v>0</v>
      </c>
      <c r="AM101" s="152">
        <f t="shared" si="237"/>
        <v>0</v>
      </c>
      <c r="AN101" s="152">
        <f t="shared" si="238"/>
        <v>0</v>
      </c>
      <c r="AO101" s="152">
        <f t="shared" si="239"/>
        <v>0</v>
      </c>
      <c r="AP101" s="152">
        <f t="shared" si="240"/>
        <v>0</v>
      </c>
      <c r="AQ101" s="152">
        <f t="shared" si="241"/>
        <v>0</v>
      </c>
      <c r="AR101" s="152">
        <f t="shared" si="242"/>
        <v>0</v>
      </c>
      <c r="AS101" s="152">
        <f t="shared" si="243"/>
        <v>0</v>
      </c>
      <c r="AT101" s="152">
        <f t="shared" si="244"/>
        <v>0</v>
      </c>
      <c r="AU101" s="152">
        <f t="shared" si="245"/>
        <v>0</v>
      </c>
      <c r="AV101" s="152">
        <f t="shared" si="246"/>
        <v>0</v>
      </c>
      <c r="AW101" s="152">
        <f t="shared" si="247"/>
        <v>0</v>
      </c>
      <c r="AX101" s="470">
        <v>1</v>
      </c>
      <c r="AY101" s="476">
        <v>9</v>
      </c>
      <c r="AZ101" s="239">
        <f t="shared" si="191"/>
        <v>0</v>
      </c>
      <c r="BA101" s="476"/>
      <c r="BB101" s="239">
        <f t="shared" si="192"/>
        <v>0</v>
      </c>
      <c r="BC101" s="476"/>
      <c r="BD101" s="131">
        <f t="shared" si="193"/>
        <v>0</v>
      </c>
      <c r="BE101" s="483"/>
      <c r="BF101" s="131">
        <f t="shared" si="157"/>
        <v>0</v>
      </c>
      <c r="BG101" s="131">
        <f t="shared" si="158"/>
        <v>0</v>
      </c>
      <c r="BH101" s="131">
        <f t="shared" si="159"/>
        <v>0</v>
      </c>
      <c r="BI101" s="131">
        <f t="shared" si="160"/>
        <v>0</v>
      </c>
      <c r="BJ101" s="131">
        <f t="shared" si="161"/>
        <v>0</v>
      </c>
      <c r="BK101" s="131">
        <f t="shared" si="162"/>
        <v>0</v>
      </c>
      <c r="BL101" s="131">
        <f t="shared" si="163"/>
        <v>0</v>
      </c>
      <c r="BM101" s="131">
        <f t="shared" si="164"/>
        <v>0</v>
      </c>
      <c r="BN101" s="131">
        <f t="shared" si="165"/>
        <v>0</v>
      </c>
      <c r="BO101" s="483"/>
      <c r="BP101" s="396">
        <f t="shared" si="166"/>
        <v>0</v>
      </c>
      <c r="BQ101" s="396">
        <f t="shared" si="167"/>
        <v>0</v>
      </c>
      <c r="BR101" s="483"/>
      <c r="BS101" s="131">
        <f t="shared" si="168"/>
        <v>0</v>
      </c>
      <c r="BT101" s="131">
        <f t="shared" si="169"/>
        <v>0</v>
      </c>
      <c r="BU101" s="131">
        <f t="shared" si="170"/>
        <v>0</v>
      </c>
      <c r="BV101" s="131">
        <f t="shared" si="171"/>
        <v>0</v>
      </c>
      <c r="BW101" s="131">
        <f t="shared" si="172"/>
        <v>0</v>
      </c>
      <c r="BX101" s="131">
        <f t="shared" si="173"/>
        <v>0</v>
      </c>
      <c r="BY101" s="131">
        <f t="shared" si="174"/>
        <v>0</v>
      </c>
      <c r="BZ101" s="131">
        <f t="shared" si="175"/>
        <v>0</v>
      </c>
      <c r="CA101" s="131">
        <f t="shared" si="176"/>
        <v>0</v>
      </c>
      <c r="CB101" s="131">
        <f t="shared" si="177"/>
        <v>0</v>
      </c>
      <c r="CC101" s="131">
        <f t="shared" si="178"/>
        <v>0</v>
      </c>
      <c r="CD101" s="131">
        <f t="shared" si="179"/>
        <v>0</v>
      </c>
      <c r="CE101" s="131">
        <f t="shared" si="180"/>
        <v>0</v>
      </c>
      <c r="CF101" s="131">
        <f t="shared" si="181"/>
        <v>0</v>
      </c>
      <c r="CG101" s="131">
        <f t="shared" si="182"/>
        <v>0</v>
      </c>
      <c r="CH101" s="131">
        <f t="shared" si="183"/>
        <v>0</v>
      </c>
      <c r="CI101" s="131">
        <f t="shared" si="184"/>
        <v>0</v>
      </c>
      <c r="CJ101" s="131">
        <f t="shared" si="185"/>
        <v>0</v>
      </c>
      <c r="CK101" s="131">
        <f t="shared" si="186"/>
        <v>0</v>
      </c>
      <c r="CL101" s="131">
        <f t="shared" si="187"/>
        <v>0</v>
      </c>
      <c r="CM101" s="131">
        <f t="shared" si="188"/>
        <v>0</v>
      </c>
    </row>
    <row r="102" spans="1:91" s="4" customFormat="1" ht="90" customHeight="1" x14ac:dyDescent="0.2">
      <c r="B102" s="164"/>
      <c r="D102" s="99" t="s">
        <v>456</v>
      </c>
      <c r="E102" s="436" t="s">
        <v>1143</v>
      </c>
      <c r="F102" s="72" t="s">
        <v>109</v>
      </c>
      <c r="G102" s="73" t="s">
        <v>75</v>
      </c>
      <c r="H102" s="73" t="s">
        <v>338</v>
      </c>
      <c r="I102" s="72">
        <v>1</v>
      </c>
      <c r="J102" s="72">
        <v>0</v>
      </c>
      <c r="K102" s="72" t="s">
        <v>562</v>
      </c>
      <c r="L102" s="334">
        <v>124.60940000000001</v>
      </c>
      <c r="M102" s="87"/>
      <c r="N102" s="87"/>
      <c r="O102" s="87"/>
      <c r="P102" s="87"/>
      <c r="Q102" s="87"/>
      <c r="R102" s="87"/>
      <c r="S102" s="87"/>
      <c r="T102" s="87"/>
      <c r="U102" s="87"/>
      <c r="V102" s="87"/>
      <c r="W102" s="87"/>
      <c r="X102" s="87"/>
      <c r="Y102" s="87"/>
      <c r="Z102" s="87"/>
      <c r="AA102" s="89">
        <f t="shared" si="230"/>
        <v>0</v>
      </c>
      <c r="AB102" s="89" t="str">
        <f t="shared" si="3"/>
        <v>No</v>
      </c>
      <c r="AC102" s="166" t="str">
        <f t="shared" si="232"/>
        <v>No</v>
      </c>
      <c r="AE102" s="229">
        <v>1</v>
      </c>
      <c r="AF102" s="230">
        <f t="shared" si="248"/>
        <v>0</v>
      </c>
      <c r="AG102" s="69"/>
      <c r="AH102" s="256">
        <v>4.5</v>
      </c>
      <c r="AI102" s="265">
        <f t="shared" si="249"/>
        <v>0</v>
      </c>
      <c r="AJ102" s="152">
        <f t="shared" si="234"/>
        <v>0</v>
      </c>
      <c r="AK102" s="152">
        <f t="shared" si="235"/>
        <v>0</v>
      </c>
      <c r="AL102" s="152">
        <f t="shared" si="236"/>
        <v>0</v>
      </c>
      <c r="AM102" s="152">
        <f t="shared" si="237"/>
        <v>0</v>
      </c>
      <c r="AN102" s="152">
        <f t="shared" si="238"/>
        <v>0</v>
      </c>
      <c r="AO102" s="152">
        <f t="shared" si="239"/>
        <v>0</v>
      </c>
      <c r="AP102" s="152">
        <f t="shared" si="240"/>
        <v>0</v>
      </c>
      <c r="AQ102" s="152">
        <f t="shared" si="241"/>
        <v>0</v>
      </c>
      <c r="AR102" s="152">
        <f t="shared" si="242"/>
        <v>0</v>
      </c>
      <c r="AS102" s="152">
        <f t="shared" si="243"/>
        <v>0</v>
      </c>
      <c r="AT102" s="152">
        <f t="shared" si="244"/>
        <v>0</v>
      </c>
      <c r="AU102" s="152">
        <f t="shared" si="245"/>
        <v>0</v>
      </c>
      <c r="AV102" s="152">
        <f t="shared" si="246"/>
        <v>0</v>
      </c>
      <c r="AW102" s="152">
        <f t="shared" si="247"/>
        <v>0</v>
      </c>
      <c r="AX102" s="470">
        <v>1</v>
      </c>
      <c r="AY102" s="476">
        <v>9</v>
      </c>
      <c r="AZ102" s="239">
        <f t="shared" si="191"/>
        <v>0</v>
      </c>
      <c r="BA102" s="476"/>
      <c r="BB102" s="239">
        <f t="shared" si="192"/>
        <v>0</v>
      </c>
      <c r="BC102" s="476"/>
      <c r="BD102" s="131">
        <f t="shared" si="193"/>
        <v>0</v>
      </c>
      <c r="BE102" s="483"/>
      <c r="BF102" s="131">
        <f t="shared" si="157"/>
        <v>0</v>
      </c>
      <c r="BG102" s="131">
        <f t="shared" si="158"/>
        <v>0</v>
      </c>
      <c r="BH102" s="131">
        <f t="shared" si="159"/>
        <v>0</v>
      </c>
      <c r="BI102" s="131">
        <f t="shared" si="160"/>
        <v>0</v>
      </c>
      <c r="BJ102" s="131">
        <f t="shared" si="161"/>
        <v>0</v>
      </c>
      <c r="BK102" s="131">
        <f t="shared" si="162"/>
        <v>0</v>
      </c>
      <c r="BL102" s="131">
        <f t="shared" si="163"/>
        <v>0</v>
      </c>
      <c r="BM102" s="131">
        <f t="shared" si="164"/>
        <v>0</v>
      </c>
      <c r="BN102" s="131">
        <f t="shared" si="165"/>
        <v>0</v>
      </c>
      <c r="BO102" s="483"/>
      <c r="BP102" s="396">
        <f t="shared" si="166"/>
        <v>0</v>
      </c>
      <c r="BQ102" s="396">
        <f t="shared" si="167"/>
        <v>0</v>
      </c>
      <c r="BR102" s="483"/>
      <c r="BS102" s="131">
        <f t="shared" si="168"/>
        <v>0</v>
      </c>
      <c r="BT102" s="131">
        <f t="shared" si="169"/>
        <v>0</v>
      </c>
      <c r="BU102" s="131">
        <f t="shared" si="170"/>
        <v>0</v>
      </c>
      <c r="BV102" s="131">
        <f t="shared" si="171"/>
        <v>0</v>
      </c>
      <c r="BW102" s="131">
        <f t="shared" si="172"/>
        <v>0</v>
      </c>
      <c r="BX102" s="131">
        <f t="shared" si="173"/>
        <v>0</v>
      </c>
      <c r="BY102" s="131">
        <f t="shared" si="174"/>
        <v>0</v>
      </c>
      <c r="BZ102" s="131">
        <f t="shared" si="175"/>
        <v>0</v>
      </c>
      <c r="CA102" s="131">
        <f t="shared" si="176"/>
        <v>0</v>
      </c>
      <c r="CB102" s="131">
        <f t="shared" si="177"/>
        <v>0</v>
      </c>
      <c r="CC102" s="131">
        <f t="shared" si="178"/>
        <v>0</v>
      </c>
      <c r="CD102" s="131">
        <f t="shared" si="179"/>
        <v>0</v>
      </c>
      <c r="CE102" s="131">
        <f t="shared" si="180"/>
        <v>0</v>
      </c>
      <c r="CF102" s="131">
        <f t="shared" si="181"/>
        <v>0</v>
      </c>
      <c r="CG102" s="131">
        <f t="shared" si="182"/>
        <v>0</v>
      </c>
      <c r="CH102" s="131">
        <f t="shared" si="183"/>
        <v>0</v>
      </c>
      <c r="CI102" s="131">
        <f t="shared" si="184"/>
        <v>0</v>
      </c>
      <c r="CJ102" s="131">
        <f t="shared" si="185"/>
        <v>0</v>
      </c>
      <c r="CK102" s="131">
        <f t="shared" si="186"/>
        <v>0</v>
      </c>
      <c r="CL102" s="131">
        <f t="shared" si="187"/>
        <v>0</v>
      </c>
      <c r="CM102" s="131">
        <f t="shared" si="188"/>
        <v>0</v>
      </c>
    </row>
    <row r="103" spans="1:91" s="81" customFormat="1" ht="90" customHeight="1" x14ac:dyDescent="0.2">
      <c r="A103" s="4"/>
      <c r="B103" s="164"/>
      <c r="C103" s="4"/>
      <c r="D103" s="64" t="s">
        <v>249</v>
      </c>
      <c r="E103" s="129" t="s">
        <v>432</v>
      </c>
      <c r="F103" s="63" t="s">
        <v>110</v>
      </c>
      <c r="G103" s="178" t="s">
        <v>76</v>
      </c>
      <c r="H103" s="178" t="s">
        <v>338</v>
      </c>
      <c r="I103" s="63">
        <v>1</v>
      </c>
      <c r="J103" s="63">
        <v>9</v>
      </c>
      <c r="K103" s="63" t="s">
        <v>562</v>
      </c>
      <c r="L103" s="333">
        <v>206.35020000000003</v>
      </c>
      <c r="M103" s="85"/>
      <c r="N103" s="84"/>
      <c r="O103" s="85"/>
      <c r="P103" s="85"/>
      <c r="Q103" s="85"/>
      <c r="R103" s="85"/>
      <c r="S103" s="85"/>
      <c r="T103" s="85"/>
      <c r="U103" s="85"/>
      <c r="V103" s="85"/>
      <c r="W103" s="85"/>
      <c r="X103" s="85"/>
      <c r="Y103" s="85"/>
      <c r="Z103" s="85"/>
      <c r="AA103" s="96">
        <f t="shared" si="230"/>
        <v>0</v>
      </c>
      <c r="AB103" s="82" t="str">
        <f t="shared" ref="AB103" si="252">IF(SUM(M103:Z103)&gt;0,"Yes","No")</f>
        <v>No</v>
      </c>
      <c r="AC103" s="188" t="str">
        <f t="shared" si="232"/>
        <v>No</v>
      </c>
      <c r="AE103" s="229">
        <v>1</v>
      </c>
      <c r="AF103" s="230">
        <f t="shared" ref="AF103" si="253">AE103*SUM(M103:Z103)</f>
        <v>0</v>
      </c>
      <c r="AG103" s="69"/>
      <c r="AH103" s="256">
        <v>7.5</v>
      </c>
      <c r="AI103" s="265">
        <f t="shared" si="249"/>
        <v>0</v>
      </c>
      <c r="AJ103" s="152">
        <f t="shared" si="234"/>
        <v>0</v>
      </c>
      <c r="AK103" s="152">
        <f t="shared" si="235"/>
        <v>0</v>
      </c>
      <c r="AL103" s="152">
        <f t="shared" si="236"/>
        <v>0</v>
      </c>
      <c r="AM103" s="152">
        <f t="shared" si="237"/>
        <v>0</v>
      </c>
      <c r="AN103" s="152">
        <f t="shared" si="238"/>
        <v>0</v>
      </c>
      <c r="AO103" s="152">
        <f t="shared" si="239"/>
        <v>0</v>
      </c>
      <c r="AP103" s="152">
        <f t="shared" si="240"/>
        <v>0</v>
      </c>
      <c r="AQ103" s="152">
        <f t="shared" si="241"/>
        <v>0</v>
      </c>
      <c r="AR103" s="152">
        <f t="shared" si="242"/>
        <v>0</v>
      </c>
      <c r="AS103" s="152">
        <f t="shared" si="243"/>
        <v>0</v>
      </c>
      <c r="AT103" s="152">
        <f t="shared" si="244"/>
        <v>0</v>
      </c>
      <c r="AU103" s="152">
        <f t="shared" si="245"/>
        <v>0</v>
      </c>
      <c r="AV103" s="152">
        <f t="shared" si="246"/>
        <v>0</v>
      </c>
      <c r="AW103" s="152">
        <f t="shared" si="247"/>
        <v>0</v>
      </c>
      <c r="AX103" s="470">
        <v>1</v>
      </c>
      <c r="AY103" s="476">
        <v>12</v>
      </c>
      <c r="AZ103" s="239">
        <f t="shared" si="191"/>
        <v>0</v>
      </c>
      <c r="BA103" s="476"/>
      <c r="BB103" s="239">
        <f t="shared" si="192"/>
        <v>0</v>
      </c>
      <c r="BC103" s="476"/>
      <c r="BD103" s="131">
        <f t="shared" si="193"/>
        <v>0</v>
      </c>
      <c r="BE103" s="483"/>
      <c r="BF103" s="131">
        <f t="shared" si="157"/>
        <v>0</v>
      </c>
      <c r="BG103" s="131">
        <f t="shared" si="158"/>
        <v>0</v>
      </c>
      <c r="BH103" s="131">
        <f t="shared" si="159"/>
        <v>0</v>
      </c>
      <c r="BI103" s="131">
        <f t="shared" si="160"/>
        <v>0</v>
      </c>
      <c r="BJ103" s="131">
        <f t="shared" si="161"/>
        <v>0</v>
      </c>
      <c r="BK103" s="131">
        <f t="shared" si="162"/>
        <v>0</v>
      </c>
      <c r="BL103" s="131">
        <f t="shared" si="163"/>
        <v>0</v>
      </c>
      <c r="BM103" s="131">
        <f t="shared" si="164"/>
        <v>0</v>
      </c>
      <c r="BN103" s="131">
        <f t="shared" si="165"/>
        <v>0</v>
      </c>
      <c r="BO103" s="483"/>
      <c r="BP103" s="396">
        <f t="shared" si="166"/>
        <v>0</v>
      </c>
      <c r="BQ103" s="396">
        <f t="shared" si="167"/>
        <v>0</v>
      </c>
      <c r="BR103" s="483"/>
      <c r="BS103" s="131">
        <f t="shared" si="168"/>
        <v>0</v>
      </c>
      <c r="BT103" s="131">
        <f t="shared" si="169"/>
        <v>0</v>
      </c>
      <c r="BU103" s="131">
        <f t="shared" si="170"/>
        <v>0</v>
      </c>
      <c r="BV103" s="131">
        <f t="shared" si="171"/>
        <v>0</v>
      </c>
      <c r="BW103" s="131">
        <f t="shared" si="172"/>
        <v>0</v>
      </c>
      <c r="BX103" s="131">
        <f t="shared" si="173"/>
        <v>0</v>
      </c>
      <c r="BY103" s="131">
        <f t="shared" si="174"/>
        <v>0</v>
      </c>
      <c r="BZ103" s="131">
        <f t="shared" si="175"/>
        <v>0</v>
      </c>
      <c r="CA103" s="131">
        <f t="shared" si="176"/>
        <v>0</v>
      </c>
      <c r="CB103" s="131">
        <f t="shared" si="177"/>
        <v>0</v>
      </c>
      <c r="CC103" s="131">
        <f t="shared" si="178"/>
        <v>0</v>
      </c>
      <c r="CD103" s="131">
        <f t="shared" si="179"/>
        <v>0</v>
      </c>
      <c r="CE103" s="131">
        <f t="shared" si="180"/>
        <v>0</v>
      </c>
      <c r="CF103" s="131">
        <f t="shared" si="181"/>
        <v>0</v>
      </c>
      <c r="CG103" s="131">
        <f t="shared" si="182"/>
        <v>0</v>
      </c>
      <c r="CH103" s="131">
        <f t="shared" si="183"/>
        <v>0</v>
      </c>
      <c r="CI103" s="131">
        <f t="shared" si="184"/>
        <v>0</v>
      </c>
      <c r="CJ103" s="131">
        <f t="shared" si="185"/>
        <v>0</v>
      </c>
      <c r="CK103" s="131">
        <f t="shared" si="186"/>
        <v>0</v>
      </c>
      <c r="CL103" s="131">
        <f t="shared" si="187"/>
        <v>0</v>
      </c>
      <c r="CM103" s="131">
        <f t="shared" si="188"/>
        <v>0</v>
      </c>
    </row>
    <row r="104" spans="1:91" s="81" customFormat="1" ht="90" customHeight="1" x14ac:dyDescent="0.2">
      <c r="A104" s="4"/>
      <c r="B104" s="164"/>
      <c r="C104" s="4"/>
      <c r="D104" s="64" t="s">
        <v>460</v>
      </c>
      <c r="E104" s="437" t="s">
        <v>1143</v>
      </c>
      <c r="F104" s="63" t="s">
        <v>110</v>
      </c>
      <c r="G104" s="178" t="s">
        <v>76</v>
      </c>
      <c r="H104" s="178" t="s">
        <v>338</v>
      </c>
      <c r="I104" s="63">
        <v>1</v>
      </c>
      <c r="J104" s="63">
        <v>9</v>
      </c>
      <c r="K104" s="63" t="s">
        <v>562</v>
      </c>
      <c r="L104" s="333">
        <v>179.43630000000002</v>
      </c>
      <c r="M104" s="85"/>
      <c r="N104" s="84"/>
      <c r="O104" s="85"/>
      <c r="P104" s="85"/>
      <c r="Q104" s="85"/>
      <c r="R104" s="85"/>
      <c r="S104" s="85"/>
      <c r="T104" s="85"/>
      <c r="U104" s="85"/>
      <c r="V104" s="85"/>
      <c r="W104" s="85"/>
      <c r="X104" s="85"/>
      <c r="Y104" s="85"/>
      <c r="Z104" s="85"/>
      <c r="AA104" s="96">
        <f t="shared" si="230"/>
        <v>0</v>
      </c>
      <c r="AB104" s="82" t="str">
        <f t="shared" si="3"/>
        <v>No</v>
      </c>
      <c r="AC104" s="188" t="str">
        <f t="shared" si="232"/>
        <v>No</v>
      </c>
      <c r="AE104" s="229">
        <v>1</v>
      </c>
      <c r="AF104" s="230">
        <f t="shared" si="248"/>
        <v>0</v>
      </c>
      <c r="AG104" s="69"/>
      <c r="AH104" s="256">
        <v>7.5</v>
      </c>
      <c r="AI104" s="265">
        <f t="shared" si="249"/>
        <v>0</v>
      </c>
      <c r="AJ104" s="152">
        <f t="shared" si="234"/>
        <v>0</v>
      </c>
      <c r="AK104" s="152">
        <f t="shared" si="235"/>
        <v>0</v>
      </c>
      <c r="AL104" s="152">
        <f t="shared" si="236"/>
        <v>0</v>
      </c>
      <c r="AM104" s="152">
        <f t="shared" si="237"/>
        <v>0</v>
      </c>
      <c r="AN104" s="152">
        <f t="shared" si="238"/>
        <v>0</v>
      </c>
      <c r="AO104" s="152">
        <f t="shared" si="239"/>
        <v>0</v>
      </c>
      <c r="AP104" s="152">
        <f t="shared" si="240"/>
        <v>0</v>
      </c>
      <c r="AQ104" s="152">
        <f t="shared" si="241"/>
        <v>0</v>
      </c>
      <c r="AR104" s="152">
        <f t="shared" si="242"/>
        <v>0</v>
      </c>
      <c r="AS104" s="152">
        <f t="shared" si="243"/>
        <v>0</v>
      </c>
      <c r="AT104" s="152">
        <f t="shared" si="244"/>
        <v>0</v>
      </c>
      <c r="AU104" s="152">
        <f t="shared" si="245"/>
        <v>0</v>
      </c>
      <c r="AV104" s="152">
        <f t="shared" si="246"/>
        <v>0</v>
      </c>
      <c r="AW104" s="152">
        <f t="shared" si="247"/>
        <v>0</v>
      </c>
      <c r="AX104" s="470">
        <v>1</v>
      </c>
      <c r="AY104" s="476">
        <v>12</v>
      </c>
      <c r="AZ104" s="239">
        <f t="shared" si="191"/>
        <v>0</v>
      </c>
      <c r="BA104" s="476"/>
      <c r="BB104" s="239">
        <f t="shared" si="192"/>
        <v>0</v>
      </c>
      <c r="BC104" s="476"/>
      <c r="BD104" s="131">
        <f t="shared" si="193"/>
        <v>0</v>
      </c>
      <c r="BE104" s="483"/>
      <c r="BF104" s="131">
        <f t="shared" si="157"/>
        <v>0</v>
      </c>
      <c r="BG104" s="131">
        <f t="shared" si="158"/>
        <v>0</v>
      </c>
      <c r="BH104" s="131">
        <f t="shared" si="159"/>
        <v>0</v>
      </c>
      <c r="BI104" s="131">
        <f t="shared" si="160"/>
        <v>0</v>
      </c>
      <c r="BJ104" s="131">
        <f t="shared" si="161"/>
        <v>0</v>
      </c>
      <c r="BK104" s="131">
        <f t="shared" si="162"/>
        <v>0</v>
      </c>
      <c r="BL104" s="131">
        <f t="shared" si="163"/>
        <v>0</v>
      </c>
      <c r="BM104" s="131">
        <f t="shared" si="164"/>
        <v>0</v>
      </c>
      <c r="BN104" s="131">
        <f t="shared" si="165"/>
        <v>0</v>
      </c>
      <c r="BO104" s="483"/>
      <c r="BP104" s="396">
        <f t="shared" si="166"/>
        <v>0</v>
      </c>
      <c r="BQ104" s="396">
        <f t="shared" si="167"/>
        <v>0</v>
      </c>
      <c r="BR104" s="483"/>
      <c r="BS104" s="131">
        <f t="shared" si="168"/>
        <v>0</v>
      </c>
      <c r="BT104" s="131">
        <f t="shared" si="169"/>
        <v>0</v>
      </c>
      <c r="BU104" s="131">
        <f t="shared" si="170"/>
        <v>0</v>
      </c>
      <c r="BV104" s="131">
        <f t="shared" si="171"/>
        <v>0</v>
      </c>
      <c r="BW104" s="131">
        <f t="shared" si="172"/>
        <v>0</v>
      </c>
      <c r="BX104" s="131">
        <f t="shared" si="173"/>
        <v>0</v>
      </c>
      <c r="BY104" s="131">
        <f t="shared" si="174"/>
        <v>0</v>
      </c>
      <c r="BZ104" s="131">
        <f t="shared" si="175"/>
        <v>0</v>
      </c>
      <c r="CA104" s="131">
        <f t="shared" si="176"/>
        <v>0</v>
      </c>
      <c r="CB104" s="131">
        <f t="shared" si="177"/>
        <v>0</v>
      </c>
      <c r="CC104" s="131">
        <f t="shared" si="178"/>
        <v>0</v>
      </c>
      <c r="CD104" s="131">
        <f t="shared" si="179"/>
        <v>0</v>
      </c>
      <c r="CE104" s="131">
        <f t="shared" si="180"/>
        <v>0</v>
      </c>
      <c r="CF104" s="131">
        <f t="shared" si="181"/>
        <v>0</v>
      </c>
      <c r="CG104" s="131">
        <f t="shared" si="182"/>
        <v>0</v>
      </c>
      <c r="CH104" s="131">
        <f t="shared" si="183"/>
        <v>0</v>
      </c>
      <c r="CI104" s="131">
        <f t="shared" si="184"/>
        <v>0</v>
      </c>
      <c r="CJ104" s="131">
        <f t="shared" si="185"/>
        <v>0</v>
      </c>
      <c r="CK104" s="131">
        <f t="shared" si="186"/>
        <v>0</v>
      </c>
      <c r="CL104" s="131">
        <f t="shared" si="187"/>
        <v>0</v>
      </c>
      <c r="CM104" s="131">
        <f t="shared" si="188"/>
        <v>0</v>
      </c>
    </row>
    <row r="105" spans="1:91" s="4" customFormat="1" ht="90" customHeight="1" x14ac:dyDescent="0.2">
      <c r="B105" s="179"/>
      <c r="D105" s="99" t="s">
        <v>252</v>
      </c>
      <c r="E105" s="177" t="s">
        <v>432</v>
      </c>
      <c r="F105" s="72" t="s">
        <v>111</v>
      </c>
      <c r="G105" s="73" t="s">
        <v>77</v>
      </c>
      <c r="H105" s="73" t="s">
        <v>338</v>
      </c>
      <c r="I105" s="72">
        <v>1</v>
      </c>
      <c r="J105" s="72">
        <v>15</v>
      </c>
      <c r="K105" s="72" t="s">
        <v>562</v>
      </c>
      <c r="L105" s="334">
        <v>292.32945000000001</v>
      </c>
      <c r="M105" s="87"/>
      <c r="N105" s="87"/>
      <c r="O105" s="87"/>
      <c r="P105" s="87"/>
      <c r="Q105" s="87"/>
      <c r="R105" s="87"/>
      <c r="S105" s="87"/>
      <c r="T105" s="87"/>
      <c r="U105" s="87"/>
      <c r="V105" s="87"/>
      <c r="W105" s="87"/>
      <c r="X105" s="87"/>
      <c r="Y105" s="87"/>
      <c r="Z105" s="87"/>
      <c r="AA105" s="89">
        <f t="shared" si="230"/>
        <v>0</v>
      </c>
      <c r="AB105" s="89" t="str">
        <f t="shared" ref="AB105" si="254">IF(SUM(M105:Z105)&gt;0,"Yes","No")</f>
        <v>No</v>
      </c>
      <c r="AC105" s="166" t="str">
        <f t="shared" si="232"/>
        <v>No</v>
      </c>
      <c r="AE105" s="229">
        <v>1</v>
      </c>
      <c r="AF105" s="230">
        <f t="shared" ref="AF105" si="255">AE105*SUM(M105:Z105)</f>
        <v>0</v>
      </c>
      <c r="AG105" s="69"/>
      <c r="AH105" s="256">
        <v>11</v>
      </c>
      <c r="AI105" s="265">
        <f t="shared" si="249"/>
        <v>0</v>
      </c>
      <c r="AJ105" s="152">
        <f t="shared" si="234"/>
        <v>0</v>
      </c>
      <c r="AK105" s="152">
        <f t="shared" si="235"/>
        <v>0</v>
      </c>
      <c r="AL105" s="152">
        <f t="shared" si="236"/>
        <v>0</v>
      </c>
      <c r="AM105" s="152">
        <f t="shared" si="237"/>
        <v>0</v>
      </c>
      <c r="AN105" s="152">
        <f t="shared" si="238"/>
        <v>0</v>
      </c>
      <c r="AO105" s="152">
        <f t="shared" si="239"/>
        <v>0</v>
      </c>
      <c r="AP105" s="152">
        <f t="shared" si="240"/>
        <v>0</v>
      </c>
      <c r="AQ105" s="152">
        <f t="shared" si="241"/>
        <v>0</v>
      </c>
      <c r="AR105" s="152">
        <f t="shared" si="242"/>
        <v>0</v>
      </c>
      <c r="AS105" s="152">
        <f t="shared" si="243"/>
        <v>0</v>
      </c>
      <c r="AT105" s="152">
        <f t="shared" si="244"/>
        <v>0</v>
      </c>
      <c r="AU105" s="152">
        <f t="shared" si="245"/>
        <v>0</v>
      </c>
      <c r="AV105" s="152">
        <f t="shared" si="246"/>
        <v>0</v>
      </c>
      <c r="AW105" s="152">
        <f t="shared" si="247"/>
        <v>0</v>
      </c>
      <c r="AX105" s="470">
        <v>1</v>
      </c>
      <c r="AY105" s="476">
        <v>15</v>
      </c>
      <c r="AZ105" s="239">
        <f t="shared" si="191"/>
        <v>0</v>
      </c>
      <c r="BA105" s="476"/>
      <c r="BB105" s="239">
        <f t="shared" si="192"/>
        <v>0</v>
      </c>
      <c r="BC105" s="476"/>
      <c r="BD105" s="131">
        <f t="shared" si="193"/>
        <v>0</v>
      </c>
      <c r="BE105" s="483"/>
      <c r="BF105" s="131">
        <f t="shared" si="157"/>
        <v>0</v>
      </c>
      <c r="BG105" s="131">
        <f t="shared" si="158"/>
        <v>0</v>
      </c>
      <c r="BH105" s="131">
        <f t="shared" si="159"/>
        <v>0</v>
      </c>
      <c r="BI105" s="131">
        <f t="shared" si="160"/>
        <v>0</v>
      </c>
      <c r="BJ105" s="131">
        <f t="shared" si="161"/>
        <v>0</v>
      </c>
      <c r="BK105" s="131">
        <f t="shared" si="162"/>
        <v>0</v>
      </c>
      <c r="BL105" s="131">
        <f t="shared" si="163"/>
        <v>0</v>
      </c>
      <c r="BM105" s="131">
        <f t="shared" si="164"/>
        <v>0</v>
      </c>
      <c r="BN105" s="131">
        <f t="shared" si="165"/>
        <v>0</v>
      </c>
      <c r="BO105" s="483"/>
      <c r="BP105" s="396">
        <f t="shared" si="166"/>
        <v>0</v>
      </c>
      <c r="BQ105" s="396">
        <f t="shared" si="167"/>
        <v>0</v>
      </c>
      <c r="BR105" s="483"/>
      <c r="BS105" s="131">
        <f t="shared" si="168"/>
        <v>0</v>
      </c>
      <c r="BT105" s="131">
        <f t="shared" si="169"/>
        <v>0</v>
      </c>
      <c r="BU105" s="131">
        <f t="shared" si="170"/>
        <v>0</v>
      </c>
      <c r="BV105" s="131">
        <f t="shared" si="171"/>
        <v>0</v>
      </c>
      <c r="BW105" s="131">
        <f t="shared" si="172"/>
        <v>0</v>
      </c>
      <c r="BX105" s="131">
        <f t="shared" si="173"/>
        <v>0</v>
      </c>
      <c r="BY105" s="131">
        <f t="shared" si="174"/>
        <v>0</v>
      </c>
      <c r="BZ105" s="131">
        <f t="shared" si="175"/>
        <v>0</v>
      </c>
      <c r="CA105" s="131">
        <f t="shared" si="176"/>
        <v>0</v>
      </c>
      <c r="CB105" s="131">
        <f t="shared" si="177"/>
        <v>0</v>
      </c>
      <c r="CC105" s="131">
        <f t="shared" si="178"/>
        <v>0</v>
      </c>
      <c r="CD105" s="131">
        <f t="shared" si="179"/>
        <v>0</v>
      </c>
      <c r="CE105" s="131">
        <f t="shared" si="180"/>
        <v>0</v>
      </c>
      <c r="CF105" s="131">
        <f t="shared" si="181"/>
        <v>0</v>
      </c>
      <c r="CG105" s="131">
        <f t="shared" si="182"/>
        <v>0</v>
      </c>
      <c r="CH105" s="131">
        <f t="shared" si="183"/>
        <v>0</v>
      </c>
      <c r="CI105" s="131">
        <f t="shared" si="184"/>
        <v>0</v>
      </c>
      <c r="CJ105" s="131">
        <f t="shared" si="185"/>
        <v>0</v>
      </c>
      <c r="CK105" s="131">
        <f t="shared" si="186"/>
        <v>0</v>
      </c>
      <c r="CL105" s="131">
        <f t="shared" si="187"/>
        <v>0</v>
      </c>
      <c r="CM105" s="131">
        <f t="shared" si="188"/>
        <v>0</v>
      </c>
    </row>
    <row r="106" spans="1:91" s="4" customFormat="1" ht="90" customHeight="1" x14ac:dyDescent="0.2">
      <c r="B106" s="164"/>
      <c r="D106" s="99" t="s">
        <v>464</v>
      </c>
      <c r="E106" s="436" t="s">
        <v>1143</v>
      </c>
      <c r="F106" s="72" t="s">
        <v>111</v>
      </c>
      <c r="G106" s="73" t="s">
        <v>77</v>
      </c>
      <c r="H106" s="73" t="s">
        <v>338</v>
      </c>
      <c r="I106" s="72">
        <v>1</v>
      </c>
      <c r="J106" s="72">
        <v>15</v>
      </c>
      <c r="K106" s="72" t="s">
        <v>562</v>
      </c>
      <c r="L106" s="334">
        <v>254.20400000000001</v>
      </c>
      <c r="M106" s="87"/>
      <c r="N106" s="87"/>
      <c r="O106" s="87"/>
      <c r="P106" s="87"/>
      <c r="Q106" s="87"/>
      <c r="R106" s="87"/>
      <c r="S106" s="87"/>
      <c r="T106" s="87"/>
      <c r="U106" s="87"/>
      <c r="V106" s="87"/>
      <c r="W106" s="87"/>
      <c r="X106" s="87"/>
      <c r="Y106" s="87"/>
      <c r="Z106" s="87"/>
      <c r="AA106" s="89">
        <f t="shared" si="230"/>
        <v>0</v>
      </c>
      <c r="AB106" s="89" t="str">
        <f t="shared" si="3"/>
        <v>No</v>
      </c>
      <c r="AC106" s="166" t="str">
        <f t="shared" si="232"/>
        <v>No</v>
      </c>
      <c r="AE106" s="229">
        <v>1</v>
      </c>
      <c r="AF106" s="230">
        <f t="shared" si="248"/>
        <v>0</v>
      </c>
      <c r="AG106" s="69"/>
      <c r="AH106" s="256">
        <v>11</v>
      </c>
      <c r="AI106" s="265">
        <f t="shared" si="249"/>
        <v>0</v>
      </c>
      <c r="AJ106" s="152">
        <f t="shared" si="234"/>
        <v>0</v>
      </c>
      <c r="AK106" s="152">
        <f t="shared" si="235"/>
        <v>0</v>
      </c>
      <c r="AL106" s="152">
        <f t="shared" si="236"/>
        <v>0</v>
      </c>
      <c r="AM106" s="152">
        <f t="shared" si="237"/>
        <v>0</v>
      </c>
      <c r="AN106" s="152">
        <f t="shared" si="238"/>
        <v>0</v>
      </c>
      <c r="AO106" s="152">
        <f t="shared" si="239"/>
        <v>0</v>
      </c>
      <c r="AP106" s="152">
        <f t="shared" si="240"/>
        <v>0</v>
      </c>
      <c r="AQ106" s="152">
        <f t="shared" si="241"/>
        <v>0</v>
      </c>
      <c r="AR106" s="152">
        <f t="shared" si="242"/>
        <v>0</v>
      </c>
      <c r="AS106" s="152">
        <f t="shared" si="243"/>
        <v>0</v>
      </c>
      <c r="AT106" s="152">
        <f t="shared" si="244"/>
        <v>0</v>
      </c>
      <c r="AU106" s="152">
        <f t="shared" si="245"/>
        <v>0</v>
      </c>
      <c r="AV106" s="152">
        <f t="shared" si="246"/>
        <v>0</v>
      </c>
      <c r="AW106" s="152">
        <f t="shared" si="247"/>
        <v>0</v>
      </c>
      <c r="AX106" s="470">
        <v>1</v>
      </c>
      <c r="AY106" s="476">
        <v>15</v>
      </c>
      <c r="AZ106" s="239">
        <f t="shared" si="191"/>
        <v>0</v>
      </c>
      <c r="BA106" s="476"/>
      <c r="BB106" s="239">
        <f t="shared" si="192"/>
        <v>0</v>
      </c>
      <c r="BC106" s="476"/>
      <c r="BD106" s="131">
        <f t="shared" si="193"/>
        <v>0</v>
      </c>
      <c r="BE106" s="483"/>
      <c r="BF106" s="131">
        <f t="shared" si="157"/>
        <v>0</v>
      </c>
      <c r="BG106" s="131">
        <f t="shared" si="158"/>
        <v>0</v>
      </c>
      <c r="BH106" s="131">
        <f t="shared" si="159"/>
        <v>0</v>
      </c>
      <c r="BI106" s="131">
        <f t="shared" si="160"/>
        <v>0</v>
      </c>
      <c r="BJ106" s="131">
        <f t="shared" si="161"/>
        <v>0</v>
      </c>
      <c r="BK106" s="131">
        <f t="shared" si="162"/>
        <v>0</v>
      </c>
      <c r="BL106" s="131">
        <f t="shared" si="163"/>
        <v>0</v>
      </c>
      <c r="BM106" s="131">
        <f t="shared" si="164"/>
        <v>0</v>
      </c>
      <c r="BN106" s="131">
        <f t="shared" si="165"/>
        <v>0</v>
      </c>
      <c r="BO106" s="483"/>
      <c r="BP106" s="396">
        <f t="shared" si="166"/>
        <v>0</v>
      </c>
      <c r="BQ106" s="396">
        <f t="shared" si="167"/>
        <v>0</v>
      </c>
      <c r="BR106" s="483"/>
      <c r="BS106" s="131">
        <f t="shared" si="168"/>
        <v>0</v>
      </c>
      <c r="BT106" s="131">
        <f t="shared" si="169"/>
        <v>0</v>
      </c>
      <c r="BU106" s="131">
        <f t="shared" si="170"/>
        <v>0</v>
      </c>
      <c r="BV106" s="131">
        <f t="shared" si="171"/>
        <v>0</v>
      </c>
      <c r="BW106" s="131">
        <f t="shared" si="172"/>
        <v>0</v>
      </c>
      <c r="BX106" s="131">
        <f t="shared" si="173"/>
        <v>0</v>
      </c>
      <c r="BY106" s="131">
        <f t="shared" si="174"/>
        <v>0</v>
      </c>
      <c r="BZ106" s="131">
        <f t="shared" si="175"/>
        <v>0</v>
      </c>
      <c r="CA106" s="131">
        <f t="shared" si="176"/>
        <v>0</v>
      </c>
      <c r="CB106" s="131">
        <f t="shared" si="177"/>
        <v>0</v>
      </c>
      <c r="CC106" s="131">
        <f t="shared" si="178"/>
        <v>0</v>
      </c>
      <c r="CD106" s="131">
        <f t="shared" si="179"/>
        <v>0</v>
      </c>
      <c r="CE106" s="131">
        <f t="shared" si="180"/>
        <v>0</v>
      </c>
      <c r="CF106" s="131">
        <f t="shared" si="181"/>
        <v>0</v>
      </c>
      <c r="CG106" s="131">
        <f t="shared" si="182"/>
        <v>0</v>
      </c>
      <c r="CH106" s="131">
        <f t="shared" si="183"/>
        <v>0</v>
      </c>
      <c r="CI106" s="131">
        <f t="shared" si="184"/>
        <v>0</v>
      </c>
      <c r="CJ106" s="131">
        <f t="shared" si="185"/>
        <v>0</v>
      </c>
      <c r="CK106" s="131">
        <f t="shared" si="186"/>
        <v>0</v>
      </c>
      <c r="CL106" s="131">
        <f t="shared" si="187"/>
        <v>0</v>
      </c>
      <c r="CM106" s="131">
        <f t="shared" si="188"/>
        <v>0</v>
      </c>
    </row>
    <row r="107" spans="1:91" s="81" customFormat="1" ht="90" customHeight="1" x14ac:dyDescent="0.2">
      <c r="A107" s="4"/>
      <c r="B107" s="164"/>
      <c r="C107" s="4"/>
      <c r="D107" s="64" t="s">
        <v>250</v>
      </c>
      <c r="E107" s="129" t="s">
        <v>432</v>
      </c>
      <c r="F107" s="63" t="s">
        <v>111</v>
      </c>
      <c r="G107" s="178" t="s">
        <v>78</v>
      </c>
      <c r="H107" s="178" t="s">
        <v>338</v>
      </c>
      <c r="I107" s="63">
        <v>1</v>
      </c>
      <c r="J107" s="63">
        <v>15</v>
      </c>
      <c r="K107" s="63" t="s">
        <v>562</v>
      </c>
      <c r="L107" s="333">
        <v>389.77260000000007</v>
      </c>
      <c r="M107" s="85"/>
      <c r="N107" s="84"/>
      <c r="O107" s="85"/>
      <c r="P107" s="85"/>
      <c r="Q107" s="85"/>
      <c r="R107" s="85"/>
      <c r="S107" s="85"/>
      <c r="T107" s="85"/>
      <c r="U107" s="85"/>
      <c r="V107" s="85"/>
      <c r="W107" s="85"/>
      <c r="X107" s="85"/>
      <c r="Y107" s="85"/>
      <c r="Z107" s="85"/>
      <c r="AA107" s="96">
        <f t="shared" si="230"/>
        <v>0</v>
      </c>
      <c r="AB107" s="82" t="str">
        <f t="shared" ref="AB107" si="256">IF(SUM(M107:Z107)&gt;0,"Yes","No")</f>
        <v>No</v>
      </c>
      <c r="AC107" s="188" t="str">
        <f t="shared" si="232"/>
        <v>No</v>
      </c>
      <c r="AE107" s="229">
        <v>1</v>
      </c>
      <c r="AF107" s="230">
        <f t="shared" ref="AF107" si="257">AE107*SUM(M107:Z107)</f>
        <v>0</v>
      </c>
      <c r="AG107" s="69"/>
      <c r="AH107" s="256">
        <v>17.5</v>
      </c>
      <c r="AI107" s="265">
        <f t="shared" si="249"/>
        <v>0</v>
      </c>
      <c r="AJ107" s="152">
        <f t="shared" si="234"/>
        <v>0</v>
      </c>
      <c r="AK107" s="152">
        <f t="shared" si="235"/>
        <v>0</v>
      </c>
      <c r="AL107" s="152">
        <f t="shared" si="236"/>
        <v>0</v>
      </c>
      <c r="AM107" s="152">
        <f t="shared" si="237"/>
        <v>0</v>
      </c>
      <c r="AN107" s="152">
        <f t="shared" si="238"/>
        <v>0</v>
      </c>
      <c r="AO107" s="152">
        <f t="shared" si="239"/>
        <v>0</v>
      </c>
      <c r="AP107" s="152">
        <f t="shared" si="240"/>
        <v>0</v>
      </c>
      <c r="AQ107" s="152">
        <f t="shared" si="241"/>
        <v>0</v>
      </c>
      <c r="AR107" s="152">
        <f t="shared" si="242"/>
        <v>0</v>
      </c>
      <c r="AS107" s="152">
        <f t="shared" si="243"/>
        <v>0</v>
      </c>
      <c r="AT107" s="152">
        <f t="shared" si="244"/>
        <v>0</v>
      </c>
      <c r="AU107" s="152">
        <f t="shared" si="245"/>
        <v>0</v>
      </c>
      <c r="AV107" s="152">
        <f t="shared" si="246"/>
        <v>0</v>
      </c>
      <c r="AW107" s="152">
        <f t="shared" si="247"/>
        <v>0</v>
      </c>
      <c r="AX107" s="470">
        <v>1</v>
      </c>
      <c r="AY107" s="476">
        <v>15</v>
      </c>
      <c r="AZ107" s="239">
        <f t="shared" si="191"/>
        <v>0</v>
      </c>
      <c r="BA107" s="476"/>
      <c r="BB107" s="239">
        <f t="shared" si="192"/>
        <v>0</v>
      </c>
      <c r="BC107" s="476"/>
      <c r="BD107" s="131">
        <f t="shared" si="193"/>
        <v>0</v>
      </c>
      <c r="BE107" s="483"/>
      <c r="BF107" s="131">
        <f t="shared" si="157"/>
        <v>0</v>
      </c>
      <c r="BG107" s="131">
        <f t="shared" si="158"/>
        <v>0</v>
      </c>
      <c r="BH107" s="131">
        <f t="shared" si="159"/>
        <v>0</v>
      </c>
      <c r="BI107" s="131">
        <f t="shared" si="160"/>
        <v>0</v>
      </c>
      <c r="BJ107" s="131">
        <f t="shared" si="161"/>
        <v>0</v>
      </c>
      <c r="BK107" s="131">
        <f t="shared" si="162"/>
        <v>0</v>
      </c>
      <c r="BL107" s="131">
        <f t="shared" si="163"/>
        <v>0</v>
      </c>
      <c r="BM107" s="131">
        <f t="shared" si="164"/>
        <v>0</v>
      </c>
      <c r="BN107" s="131">
        <f t="shared" si="165"/>
        <v>0</v>
      </c>
      <c r="BO107" s="483"/>
      <c r="BP107" s="396">
        <f t="shared" si="166"/>
        <v>0</v>
      </c>
      <c r="BQ107" s="396">
        <f t="shared" si="167"/>
        <v>0</v>
      </c>
      <c r="BR107" s="483"/>
      <c r="BS107" s="131">
        <f t="shared" si="168"/>
        <v>0</v>
      </c>
      <c r="BT107" s="131">
        <f t="shared" si="169"/>
        <v>0</v>
      </c>
      <c r="BU107" s="131">
        <f t="shared" si="170"/>
        <v>0</v>
      </c>
      <c r="BV107" s="131">
        <f t="shared" si="171"/>
        <v>0</v>
      </c>
      <c r="BW107" s="131">
        <f t="shared" si="172"/>
        <v>0</v>
      </c>
      <c r="BX107" s="131">
        <f t="shared" si="173"/>
        <v>0</v>
      </c>
      <c r="BY107" s="131">
        <f t="shared" si="174"/>
        <v>0</v>
      </c>
      <c r="BZ107" s="131">
        <f t="shared" si="175"/>
        <v>0</v>
      </c>
      <c r="CA107" s="131">
        <f t="shared" si="176"/>
        <v>0</v>
      </c>
      <c r="CB107" s="131">
        <f t="shared" si="177"/>
        <v>0</v>
      </c>
      <c r="CC107" s="131">
        <f t="shared" si="178"/>
        <v>0</v>
      </c>
      <c r="CD107" s="131">
        <f t="shared" si="179"/>
        <v>0</v>
      </c>
      <c r="CE107" s="131">
        <f t="shared" si="180"/>
        <v>0</v>
      </c>
      <c r="CF107" s="131">
        <f t="shared" si="181"/>
        <v>0</v>
      </c>
      <c r="CG107" s="131">
        <f t="shared" si="182"/>
        <v>0</v>
      </c>
      <c r="CH107" s="131">
        <f t="shared" si="183"/>
        <v>0</v>
      </c>
      <c r="CI107" s="131">
        <f t="shared" si="184"/>
        <v>0</v>
      </c>
      <c r="CJ107" s="131">
        <f t="shared" si="185"/>
        <v>0</v>
      </c>
      <c r="CK107" s="131">
        <f t="shared" si="186"/>
        <v>0</v>
      </c>
      <c r="CL107" s="131">
        <f t="shared" si="187"/>
        <v>0</v>
      </c>
      <c r="CM107" s="131">
        <f t="shared" si="188"/>
        <v>0</v>
      </c>
    </row>
    <row r="108" spans="1:91" s="81" customFormat="1" ht="90" customHeight="1" x14ac:dyDescent="0.2">
      <c r="A108" s="4"/>
      <c r="B108" s="164"/>
      <c r="C108" s="4"/>
      <c r="D108" s="64" t="s">
        <v>468</v>
      </c>
      <c r="E108" s="437" t="s">
        <v>1143</v>
      </c>
      <c r="F108" s="63" t="s">
        <v>111</v>
      </c>
      <c r="G108" s="178" t="s">
        <v>78</v>
      </c>
      <c r="H108" s="178" t="s">
        <v>338</v>
      </c>
      <c r="I108" s="63">
        <v>1</v>
      </c>
      <c r="J108" s="63">
        <v>15</v>
      </c>
      <c r="K108" s="63" t="s">
        <v>562</v>
      </c>
      <c r="L108" s="333">
        <v>338.93180000000001</v>
      </c>
      <c r="M108" s="85"/>
      <c r="N108" s="84"/>
      <c r="O108" s="85"/>
      <c r="P108" s="85"/>
      <c r="Q108" s="85"/>
      <c r="R108" s="85"/>
      <c r="S108" s="85"/>
      <c r="T108" s="85"/>
      <c r="U108" s="85"/>
      <c r="V108" s="85"/>
      <c r="W108" s="85"/>
      <c r="X108" s="85"/>
      <c r="Y108" s="85"/>
      <c r="Z108" s="85"/>
      <c r="AA108" s="96">
        <f t="shared" si="230"/>
        <v>0</v>
      </c>
      <c r="AB108" s="82" t="str">
        <f t="shared" si="3"/>
        <v>No</v>
      </c>
      <c r="AC108" s="188" t="str">
        <f t="shared" si="232"/>
        <v>No</v>
      </c>
      <c r="AE108" s="229">
        <v>1</v>
      </c>
      <c r="AF108" s="230">
        <f t="shared" si="248"/>
        <v>0</v>
      </c>
      <c r="AG108" s="69"/>
      <c r="AH108" s="256">
        <v>17.5</v>
      </c>
      <c r="AI108" s="265">
        <f t="shared" si="249"/>
        <v>0</v>
      </c>
      <c r="AJ108" s="152">
        <f t="shared" si="234"/>
        <v>0</v>
      </c>
      <c r="AK108" s="152">
        <f t="shared" si="235"/>
        <v>0</v>
      </c>
      <c r="AL108" s="152">
        <f t="shared" si="236"/>
        <v>0</v>
      </c>
      <c r="AM108" s="152">
        <f t="shared" si="237"/>
        <v>0</v>
      </c>
      <c r="AN108" s="152">
        <f t="shared" si="238"/>
        <v>0</v>
      </c>
      <c r="AO108" s="152">
        <f t="shared" si="239"/>
        <v>0</v>
      </c>
      <c r="AP108" s="152">
        <f t="shared" si="240"/>
        <v>0</v>
      </c>
      <c r="AQ108" s="152">
        <f t="shared" si="241"/>
        <v>0</v>
      </c>
      <c r="AR108" s="152">
        <f t="shared" si="242"/>
        <v>0</v>
      </c>
      <c r="AS108" s="152">
        <f t="shared" si="243"/>
        <v>0</v>
      </c>
      <c r="AT108" s="152">
        <f t="shared" si="244"/>
        <v>0</v>
      </c>
      <c r="AU108" s="152">
        <f t="shared" si="245"/>
        <v>0</v>
      </c>
      <c r="AV108" s="152">
        <f t="shared" si="246"/>
        <v>0</v>
      </c>
      <c r="AW108" s="152">
        <f t="shared" si="247"/>
        <v>0</v>
      </c>
      <c r="AX108" s="470">
        <v>1</v>
      </c>
      <c r="AY108" s="476">
        <v>15</v>
      </c>
      <c r="AZ108" s="239">
        <f t="shared" si="191"/>
        <v>0</v>
      </c>
      <c r="BA108" s="476"/>
      <c r="BB108" s="239">
        <f t="shared" si="192"/>
        <v>0</v>
      </c>
      <c r="BC108" s="476"/>
      <c r="BD108" s="131">
        <f t="shared" si="193"/>
        <v>0</v>
      </c>
      <c r="BE108" s="483"/>
      <c r="BF108" s="131">
        <f t="shared" si="157"/>
        <v>0</v>
      </c>
      <c r="BG108" s="131">
        <f t="shared" si="158"/>
        <v>0</v>
      </c>
      <c r="BH108" s="131">
        <f t="shared" si="159"/>
        <v>0</v>
      </c>
      <c r="BI108" s="131">
        <f t="shared" si="160"/>
        <v>0</v>
      </c>
      <c r="BJ108" s="131">
        <f t="shared" si="161"/>
        <v>0</v>
      </c>
      <c r="BK108" s="131">
        <f t="shared" si="162"/>
        <v>0</v>
      </c>
      <c r="BL108" s="131">
        <f t="shared" si="163"/>
        <v>0</v>
      </c>
      <c r="BM108" s="131">
        <f t="shared" si="164"/>
        <v>0</v>
      </c>
      <c r="BN108" s="131">
        <f t="shared" si="165"/>
        <v>0</v>
      </c>
      <c r="BO108" s="483"/>
      <c r="BP108" s="396">
        <f t="shared" si="166"/>
        <v>0</v>
      </c>
      <c r="BQ108" s="396">
        <f t="shared" si="167"/>
        <v>0</v>
      </c>
      <c r="BR108" s="483"/>
      <c r="BS108" s="131">
        <f t="shared" si="168"/>
        <v>0</v>
      </c>
      <c r="BT108" s="131">
        <f t="shared" si="169"/>
        <v>0</v>
      </c>
      <c r="BU108" s="131">
        <f t="shared" si="170"/>
        <v>0</v>
      </c>
      <c r="BV108" s="131">
        <f t="shared" si="171"/>
        <v>0</v>
      </c>
      <c r="BW108" s="131">
        <f t="shared" si="172"/>
        <v>0</v>
      </c>
      <c r="BX108" s="131">
        <f t="shared" si="173"/>
        <v>0</v>
      </c>
      <c r="BY108" s="131">
        <f t="shared" si="174"/>
        <v>0</v>
      </c>
      <c r="BZ108" s="131">
        <f t="shared" si="175"/>
        <v>0</v>
      </c>
      <c r="CA108" s="131">
        <f t="shared" si="176"/>
        <v>0</v>
      </c>
      <c r="CB108" s="131">
        <f t="shared" si="177"/>
        <v>0</v>
      </c>
      <c r="CC108" s="131">
        <f t="shared" si="178"/>
        <v>0</v>
      </c>
      <c r="CD108" s="131">
        <f t="shared" si="179"/>
        <v>0</v>
      </c>
      <c r="CE108" s="131">
        <f t="shared" si="180"/>
        <v>0</v>
      </c>
      <c r="CF108" s="131">
        <f t="shared" si="181"/>
        <v>0</v>
      </c>
      <c r="CG108" s="131">
        <f t="shared" si="182"/>
        <v>0</v>
      </c>
      <c r="CH108" s="131">
        <f t="shared" si="183"/>
        <v>0</v>
      </c>
      <c r="CI108" s="131">
        <f t="shared" si="184"/>
        <v>0</v>
      </c>
      <c r="CJ108" s="131">
        <f t="shared" si="185"/>
        <v>0</v>
      </c>
      <c r="CK108" s="131">
        <f t="shared" si="186"/>
        <v>0</v>
      </c>
      <c r="CL108" s="131">
        <f t="shared" si="187"/>
        <v>0</v>
      </c>
      <c r="CM108" s="131">
        <f t="shared" si="188"/>
        <v>0</v>
      </c>
    </row>
    <row r="109" spans="1:91" s="4" customFormat="1" ht="90" customHeight="1" x14ac:dyDescent="0.2">
      <c r="B109" s="179"/>
      <c r="D109" s="99" t="s">
        <v>251</v>
      </c>
      <c r="E109" s="177" t="s">
        <v>432</v>
      </c>
      <c r="F109" s="72" t="s">
        <v>110</v>
      </c>
      <c r="G109" s="73" t="s">
        <v>79</v>
      </c>
      <c r="H109" s="73" t="s">
        <v>158</v>
      </c>
      <c r="I109" s="72">
        <v>1</v>
      </c>
      <c r="J109" s="72">
        <v>0</v>
      </c>
      <c r="K109" s="72" t="s">
        <v>562</v>
      </c>
      <c r="L109" s="334">
        <v>237.30273000000003</v>
      </c>
      <c r="M109" s="87"/>
      <c r="N109" s="87"/>
      <c r="O109" s="87"/>
      <c r="P109" s="87"/>
      <c r="Q109" s="87"/>
      <c r="R109" s="87"/>
      <c r="S109" s="87"/>
      <c r="T109" s="87"/>
      <c r="U109" s="87"/>
      <c r="V109" s="87"/>
      <c r="W109" s="87"/>
      <c r="X109" s="87"/>
      <c r="Y109" s="87"/>
      <c r="Z109" s="87"/>
      <c r="AA109" s="89">
        <f t="shared" si="230"/>
        <v>0</v>
      </c>
      <c r="AB109" s="89" t="str">
        <f t="shared" ref="AB109" si="258">IF(SUM(M109:Z109)&gt;0,"Yes","No")</f>
        <v>No</v>
      </c>
      <c r="AC109" s="166" t="str">
        <f t="shared" si="232"/>
        <v>No</v>
      </c>
      <c r="AE109" s="229">
        <v>1</v>
      </c>
      <c r="AF109" s="230">
        <f t="shared" ref="AF109" si="259">AE109*SUM(M109:Z109)</f>
        <v>0</v>
      </c>
      <c r="AG109" s="69"/>
      <c r="AH109" s="256">
        <v>7</v>
      </c>
      <c r="AI109" s="265">
        <f t="shared" si="249"/>
        <v>0</v>
      </c>
      <c r="AJ109" s="152">
        <f t="shared" si="234"/>
        <v>0</v>
      </c>
      <c r="AK109" s="152">
        <f t="shared" si="235"/>
        <v>0</v>
      </c>
      <c r="AL109" s="152">
        <f t="shared" si="236"/>
        <v>0</v>
      </c>
      <c r="AM109" s="152">
        <f t="shared" si="237"/>
        <v>0</v>
      </c>
      <c r="AN109" s="152">
        <f t="shared" si="238"/>
        <v>0</v>
      </c>
      <c r="AO109" s="152">
        <f t="shared" si="239"/>
        <v>0</v>
      </c>
      <c r="AP109" s="152">
        <f t="shared" si="240"/>
        <v>0</v>
      </c>
      <c r="AQ109" s="152">
        <f t="shared" si="241"/>
        <v>0</v>
      </c>
      <c r="AR109" s="152">
        <f t="shared" si="242"/>
        <v>0</v>
      </c>
      <c r="AS109" s="152">
        <f t="shared" si="243"/>
        <v>0</v>
      </c>
      <c r="AT109" s="152">
        <f t="shared" si="244"/>
        <v>0</v>
      </c>
      <c r="AU109" s="152">
        <f t="shared" si="245"/>
        <v>0</v>
      </c>
      <c r="AV109" s="152">
        <f t="shared" si="246"/>
        <v>0</v>
      </c>
      <c r="AW109" s="152">
        <f t="shared" si="247"/>
        <v>0</v>
      </c>
      <c r="AX109" s="470">
        <v>1</v>
      </c>
      <c r="AY109" s="476">
        <v>10</v>
      </c>
      <c r="AZ109" s="239">
        <f t="shared" si="191"/>
        <v>0</v>
      </c>
      <c r="BA109" s="476"/>
      <c r="BB109" s="239">
        <f t="shared" si="192"/>
        <v>0</v>
      </c>
      <c r="BC109" s="476"/>
      <c r="BD109" s="131">
        <f t="shared" si="193"/>
        <v>0</v>
      </c>
      <c r="BE109" s="483"/>
      <c r="BF109" s="131">
        <f t="shared" si="157"/>
        <v>0</v>
      </c>
      <c r="BG109" s="131">
        <f t="shared" si="158"/>
        <v>0</v>
      </c>
      <c r="BH109" s="131">
        <f t="shared" si="159"/>
        <v>0</v>
      </c>
      <c r="BI109" s="131">
        <f t="shared" si="160"/>
        <v>0</v>
      </c>
      <c r="BJ109" s="131">
        <f t="shared" si="161"/>
        <v>0</v>
      </c>
      <c r="BK109" s="131">
        <f t="shared" si="162"/>
        <v>0</v>
      </c>
      <c r="BL109" s="131">
        <f t="shared" si="163"/>
        <v>0</v>
      </c>
      <c r="BM109" s="131">
        <f t="shared" si="164"/>
        <v>0</v>
      </c>
      <c r="BN109" s="131">
        <f t="shared" si="165"/>
        <v>0</v>
      </c>
      <c r="BO109" s="483"/>
      <c r="BP109" s="396">
        <f t="shared" si="166"/>
        <v>0</v>
      </c>
      <c r="BQ109" s="396">
        <f t="shared" si="167"/>
        <v>0</v>
      </c>
      <c r="BR109" s="483"/>
      <c r="BS109" s="131">
        <f t="shared" si="168"/>
        <v>0</v>
      </c>
      <c r="BT109" s="131">
        <f t="shared" si="169"/>
        <v>0</v>
      </c>
      <c r="BU109" s="131">
        <f t="shared" si="170"/>
        <v>0</v>
      </c>
      <c r="BV109" s="131">
        <f t="shared" si="171"/>
        <v>0</v>
      </c>
      <c r="BW109" s="131">
        <f t="shared" si="172"/>
        <v>0</v>
      </c>
      <c r="BX109" s="131">
        <f t="shared" si="173"/>
        <v>0</v>
      </c>
      <c r="BY109" s="131">
        <f t="shared" si="174"/>
        <v>0</v>
      </c>
      <c r="BZ109" s="131">
        <f t="shared" si="175"/>
        <v>0</v>
      </c>
      <c r="CA109" s="131">
        <f t="shared" si="176"/>
        <v>0</v>
      </c>
      <c r="CB109" s="131">
        <f t="shared" si="177"/>
        <v>0</v>
      </c>
      <c r="CC109" s="131">
        <f t="shared" si="178"/>
        <v>0</v>
      </c>
      <c r="CD109" s="131">
        <f t="shared" si="179"/>
        <v>0</v>
      </c>
      <c r="CE109" s="131">
        <f t="shared" si="180"/>
        <v>0</v>
      </c>
      <c r="CF109" s="131">
        <f t="shared" si="181"/>
        <v>0</v>
      </c>
      <c r="CG109" s="131">
        <f t="shared" si="182"/>
        <v>0</v>
      </c>
      <c r="CH109" s="131">
        <f t="shared" si="183"/>
        <v>0</v>
      </c>
      <c r="CI109" s="131">
        <f t="shared" si="184"/>
        <v>0</v>
      </c>
      <c r="CJ109" s="131">
        <f t="shared" si="185"/>
        <v>0</v>
      </c>
      <c r="CK109" s="131">
        <f t="shared" si="186"/>
        <v>0</v>
      </c>
      <c r="CL109" s="131">
        <f t="shared" si="187"/>
        <v>0</v>
      </c>
      <c r="CM109" s="131">
        <f t="shared" si="188"/>
        <v>0</v>
      </c>
    </row>
    <row r="110" spans="1:91" s="4" customFormat="1" ht="90" customHeight="1" x14ac:dyDescent="0.2">
      <c r="B110" s="164"/>
      <c r="D110" s="99" t="s">
        <v>472</v>
      </c>
      <c r="E110" s="436" t="s">
        <v>1143</v>
      </c>
      <c r="F110" s="72" t="s">
        <v>110</v>
      </c>
      <c r="G110" s="73" t="s">
        <v>79</v>
      </c>
      <c r="H110" s="73" t="s">
        <v>158</v>
      </c>
      <c r="I110" s="72">
        <v>1</v>
      </c>
      <c r="J110" s="72">
        <v>0</v>
      </c>
      <c r="K110" s="72" t="s">
        <v>562</v>
      </c>
      <c r="L110" s="334">
        <v>206.3502</v>
      </c>
      <c r="M110" s="87"/>
      <c r="N110" s="87"/>
      <c r="O110" s="87"/>
      <c r="P110" s="87"/>
      <c r="Q110" s="87"/>
      <c r="R110" s="87"/>
      <c r="S110" s="87"/>
      <c r="T110" s="87"/>
      <c r="U110" s="87"/>
      <c r="V110" s="87"/>
      <c r="W110" s="87"/>
      <c r="X110" s="87"/>
      <c r="Y110" s="87"/>
      <c r="Z110" s="87"/>
      <c r="AA110" s="89">
        <f t="shared" si="230"/>
        <v>0</v>
      </c>
      <c r="AB110" s="89" t="str">
        <f t="shared" si="3"/>
        <v>No</v>
      </c>
      <c r="AC110" s="166" t="str">
        <f t="shared" si="232"/>
        <v>No</v>
      </c>
      <c r="AE110" s="229">
        <v>1</v>
      </c>
      <c r="AF110" s="230">
        <f t="shared" si="248"/>
        <v>0</v>
      </c>
      <c r="AG110" s="69"/>
      <c r="AH110" s="256">
        <v>7</v>
      </c>
      <c r="AI110" s="265">
        <f t="shared" si="249"/>
        <v>0</v>
      </c>
      <c r="AJ110" s="152">
        <f t="shared" si="234"/>
        <v>0</v>
      </c>
      <c r="AK110" s="152">
        <f t="shared" si="235"/>
        <v>0</v>
      </c>
      <c r="AL110" s="152">
        <f t="shared" si="236"/>
        <v>0</v>
      </c>
      <c r="AM110" s="152">
        <f t="shared" si="237"/>
        <v>0</v>
      </c>
      <c r="AN110" s="152">
        <f t="shared" si="238"/>
        <v>0</v>
      </c>
      <c r="AO110" s="152">
        <f t="shared" si="239"/>
        <v>0</v>
      </c>
      <c r="AP110" s="152">
        <f t="shared" si="240"/>
        <v>0</v>
      </c>
      <c r="AQ110" s="152">
        <f t="shared" si="241"/>
        <v>0</v>
      </c>
      <c r="AR110" s="152">
        <f t="shared" si="242"/>
        <v>0</v>
      </c>
      <c r="AS110" s="152">
        <f t="shared" si="243"/>
        <v>0</v>
      </c>
      <c r="AT110" s="152">
        <f t="shared" si="244"/>
        <v>0</v>
      </c>
      <c r="AU110" s="152">
        <f t="shared" si="245"/>
        <v>0</v>
      </c>
      <c r="AV110" s="152">
        <f t="shared" si="246"/>
        <v>0</v>
      </c>
      <c r="AW110" s="152">
        <f t="shared" si="247"/>
        <v>0</v>
      </c>
      <c r="AX110" s="470">
        <v>1</v>
      </c>
      <c r="AY110" s="476">
        <v>10</v>
      </c>
      <c r="AZ110" s="239">
        <f t="shared" si="191"/>
        <v>0</v>
      </c>
      <c r="BA110" s="476"/>
      <c r="BB110" s="239">
        <f t="shared" si="192"/>
        <v>0</v>
      </c>
      <c r="BC110" s="476"/>
      <c r="BD110" s="131">
        <f t="shared" si="193"/>
        <v>0</v>
      </c>
      <c r="BE110" s="483"/>
      <c r="BF110" s="131">
        <f t="shared" si="157"/>
        <v>0</v>
      </c>
      <c r="BG110" s="131">
        <f t="shared" si="158"/>
        <v>0</v>
      </c>
      <c r="BH110" s="131">
        <f t="shared" si="159"/>
        <v>0</v>
      </c>
      <c r="BI110" s="131">
        <f t="shared" si="160"/>
        <v>0</v>
      </c>
      <c r="BJ110" s="131">
        <f t="shared" si="161"/>
        <v>0</v>
      </c>
      <c r="BK110" s="131">
        <f t="shared" si="162"/>
        <v>0</v>
      </c>
      <c r="BL110" s="131">
        <f t="shared" si="163"/>
        <v>0</v>
      </c>
      <c r="BM110" s="131">
        <f t="shared" si="164"/>
        <v>0</v>
      </c>
      <c r="BN110" s="131">
        <f t="shared" si="165"/>
        <v>0</v>
      </c>
      <c r="BO110" s="483"/>
      <c r="BP110" s="396">
        <f t="shared" si="166"/>
        <v>0</v>
      </c>
      <c r="BQ110" s="396">
        <f t="shared" si="167"/>
        <v>0</v>
      </c>
      <c r="BR110" s="483"/>
      <c r="BS110" s="131">
        <f t="shared" si="168"/>
        <v>0</v>
      </c>
      <c r="BT110" s="131">
        <f t="shared" si="169"/>
        <v>0</v>
      </c>
      <c r="BU110" s="131">
        <f t="shared" si="170"/>
        <v>0</v>
      </c>
      <c r="BV110" s="131">
        <f t="shared" si="171"/>
        <v>0</v>
      </c>
      <c r="BW110" s="131">
        <f t="shared" si="172"/>
        <v>0</v>
      </c>
      <c r="BX110" s="131">
        <f t="shared" si="173"/>
        <v>0</v>
      </c>
      <c r="BY110" s="131">
        <f t="shared" si="174"/>
        <v>0</v>
      </c>
      <c r="BZ110" s="131">
        <f t="shared" si="175"/>
        <v>0</v>
      </c>
      <c r="CA110" s="131">
        <f t="shared" si="176"/>
        <v>0</v>
      </c>
      <c r="CB110" s="131">
        <f t="shared" si="177"/>
        <v>0</v>
      </c>
      <c r="CC110" s="131">
        <f t="shared" si="178"/>
        <v>0</v>
      </c>
      <c r="CD110" s="131">
        <f t="shared" si="179"/>
        <v>0</v>
      </c>
      <c r="CE110" s="131">
        <f t="shared" si="180"/>
        <v>0</v>
      </c>
      <c r="CF110" s="131">
        <f t="shared" si="181"/>
        <v>0</v>
      </c>
      <c r="CG110" s="131">
        <f t="shared" si="182"/>
        <v>0</v>
      </c>
      <c r="CH110" s="131">
        <f t="shared" si="183"/>
        <v>0</v>
      </c>
      <c r="CI110" s="131">
        <f t="shared" si="184"/>
        <v>0</v>
      </c>
      <c r="CJ110" s="131">
        <f t="shared" si="185"/>
        <v>0</v>
      </c>
      <c r="CK110" s="131">
        <f t="shared" si="186"/>
        <v>0</v>
      </c>
      <c r="CL110" s="131">
        <f t="shared" si="187"/>
        <v>0</v>
      </c>
      <c r="CM110" s="131">
        <f t="shared" si="188"/>
        <v>0</v>
      </c>
    </row>
    <row r="111" spans="1:91" s="81" customFormat="1" ht="90" customHeight="1" x14ac:dyDescent="0.2">
      <c r="A111" s="4"/>
      <c r="B111" s="164"/>
      <c r="C111" s="4"/>
      <c r="D111" s="64" t="s">
        <v>253</v>
      </c>
      <c r="E111" s="129" t="s">
        <v>432</v>
      </c>
      <c r="F111" s="63" t="s">
        <v>111</v>
      </c>
      <c r="G111" s="178" t="s">
        <v>80</v>
      </c>
      <c r="H111" s="178" t="s">
        <v>158</v>
      </c>
      <c r="I111" s="63">
        <v>1</v>
      </c>
      <c r="J111" s="63">
        <v>0</v>
      </c>
      <c r="K111" s="63" t="s">
        <v>562</v>
      </c>
      <c r="L111" s="333">
        <v>355.38090000000005</v>
      </c>
      <c r="M111" s="85"/>
      <c r="N111" s="84"/>
      <c r="O111" s="85"/>
      <c r="P111" s="85"/>
      <c r="Q111" s="85"/>
      <c r="R111" s="85"/>
      <c r="S111" s="85"/>
      <c r="T111" s="85"/>
      <c r="U111" s="85"/>
      <c r="V111" s="85"/>
      <c r="W111" s="85"/>
      <c r="X111" s="85"/>
      <c r="Y111" s="85"/>
      <c r="Z111" s="85"/>
      <c r="AA111" s="96">
        <f t="shared" si="230"/>
        <v>0</v>
      </c>
      <c r="AB111" s="82" t="str">
        <f t="shared" ref="AB111" si="260">IF(SUM(M111:Z111)&gt;0,"Yes","No")</f>
        <v>No</v>
      </c>
      <c r="AC111" s="188" t="str">
        <f t="shared" si="232"/>
        <v>No</v>
      </c>
      <c r="AE111" s="229">
        <v>1</v>
      </c>
      <c r="AF111" s="230">
        <f t="shared" ref="AF111" si="261">AE111*SUM(M111:Z111)</f>
        <v>0</v>
      </c>
      <c r="AG111" s="69"/>
      <c r="AH111" s="256">
        <v>10</v>
      </c>
      <c r="AI111" s="265">
        <f t="shared" si="249"/>
        <v>0</v>
      </c>
      <c r="AJ111" s="152">
        <f t="shared" si="234"/>
        <v>0</v>
      </c>
      <c r="AK111" s="152">
        <f t="shared" si="235"/>
        <v>0</v>
      </c>
      <c r="AL111" s="152">
        <f t="shared" si="236"/>
        <v>0</v>
      </c>
      <c r="AM111" s="152">
        <f t="shared" si="237"/>
        <v>0</v>
      </c>
      <c r="AN111" s="152">
        <f t="shared" si="238"/>
        <v>0</v>
      </c>
      <c r="AO111" s="152">
        <f t="shared" si="239"/>
        <v>0</v>
      </c>
      <c r="AP111" s="152">
        <f t="shared" si="240"/>
        <v>0</v>
      </c>
      <c r="AQ111" s="152">
        <f t="shared" si="241"/>
        <v>0</v>
      </c>
      <c r="AR111" s="152">
        <f t="shared" si="242"/>
        <v>0</v>
      </c>
      <c r="AS111" s="152">
        <f t="shared" si="243"/>
        <v>0</v>
      </c>
      <c r="AT111" s="152">
        <f t="shared" si="244"/>
        <v>0</v>
      </c>
      <c r="AU111" s="152">
        <f t="shared" si="245"/>
        <v>0</v>
      </c>
      <c r="AV111" s="152">
        <f t="shared" si="246"/>
        <v>0</v>
      </c>
      <c r="AW111" s="152">
        <f t="shared" si="247"/>
        <v>0</v>
      </c>
      <c r="AX111" s="470">
        <v>1</v>
      </c>
      <c r="AY111" s="476">
        <v>12</v>
      </c>
      <c r="AZ111" s="239">
        <f t="shared" si="191"/>
        <v>0</v>
      </c>
      <c r="BA111" s="476"/>
      <c r="BB111" s="239">
        <f t="shared" si="192"/>
        <v>0</v>
      </c>
      <c r="BC111" s="476"/>
      <c r="BD111" s="131">
        <f t="shared" si="193"/>
        <v>0</v>
      </c>
      <c r="BE111" s="483"/>
      <c r="BF111" s="131">
        <f t="shared" si="157"/>
        <v>0</v>
      </c>
      <c r="BG111" s="131">
        <f t="shared" si="158"/>
        <v>0</v>
      </c>
      <c r="BH111" s="131">
        <f t="shared" si="159"/>
        <v>0</v>
      </c>
      <c r="BI111" s="131">
        <f t="shared" si="160"/>
        <v>0</v>
      </c>
      <c r="BJ111" s="131">
        <f t="shared" si="161"/>
        <v>0</v>
      </c>
      <c r="BK111" s="131">
        <f t="shared" si="162"/>
        <v>0</v>
      </c>
      <c r="BL111" s="131">
        <f t="shared" si="163"/>
        <v>0</v>
      </c>
      <c r="BM111" s="131">
        <f t="shared" si="164"/>
        <v>0</v>
      </c>
      <c r="BN111" s="131">
        <f t="shared" si="165"/>
        <v>0</v>
      </c>
      <c r="BO111" s="483"/>
      <c r="BP111" s="396">
        <f t="shared" si="166"/>
        <v>0</v>
      </c>
      <c r="BQ111" s="396">
        <f t="shared" si="167"/>
        <v>0</v>
      </c>
      <c r="BR111" s="483"/>
      <c r="BS111" s="131">
        <f t="shared" si="168"/>
        <v>0</v>
      </c>
      <c r="BT111" s="131">
        <f t="shared" si="169"/>
        <v>0</v>
      </c>
      <c r="BU111" s="131">
        <f t="shared" si="170"/>
        <v>0</v>
      </c>
      <c r="BV111" s="131">
        <f t="shared" si="171"/>
        <v>0</v>
      </c>
      <c r="BW111" s="131">
        <f t="shared" si="172"/>
        <v>0</v>
      </c>
      <c r="BX111" s="131">
        <f t="shared" si="173"/>
        <v>0</v>
      </c>
      <c r="BY111" s="131">
        <f t="shared" si="174"/>
        <v>0</v>
      </c>
      <c r="BZ111" s="131">
        <f t="shared" si="175"/>
        <v>0</v>
      </c>
      <c r="CA111" s="131">
        <f t="shared" si="176"/>
        <v>0</v>
      </c>
      <c r="CB111" s="131">
        <f t="shared" si="177"/>
        <v>0</v>
      </c>
      <c r="CC111" s="131">
        <f t="shared" si="178"/>
        <v>0</v>
      </c>
      <c r="CD111" s="131">
        <f t="shared" si="179"/>
        <v>0</v>
      </c>
      <c r="CE111" s="131">
        <f t="shared" si="180"/>
        <v>0</v>
      </c>
      <c r="CF111" s="131">
        <f t="shared" si="181"/>
        <v>0</v>
      </c>
      <c r="CG111" s="131">
        <f t="shared" si="182"/>
        <v>0</v>
      </c>
      <c r="CH111" s="131">
        <f t="shared" si="183"/>
        <v>0</v>
      </c>
      <c r="CI111" s="131">
        <f t="shared" si="184"/>
        <v>0</v>
      </c>
      <c r="CJ111" s="131">
        <f t="shared" si="185"/>
        <v>0</v>
      </c>
      <c r="CK111" s="131">
        <f t="shared" si="186"/>
        <v>0</v>
      </c>
      <c r="CL111" s="131">
        <f t="shared" si="187"/>
        <v>0</v>
      </c>
      <c r="CM111" s="131">
        <f t="shared" si="188"/>
        <v>0</v>
      </c>
    </row>
    <row r="112" spans="1:91" s="81" customFormat="1" ht="90" customHeight="1" x14ac:dyDescent="0.2">
      <c r="A112" s="4"/>
      <c r="B112" s="164"/>
      <c r="C112" s="4"/>
      <c r="D112" s="64" t="s">
        <v>475</v>
      </c>
      <c r="E112" s="437" t="s">
        <v>1143</v>
      </c>
      <c r="F112" s="63" t="s">
        <v>111</v>
      </c>
      <c r="G112" s="178" t="s">
        <v>80</v>
      </c>
      <c r="H112" s="178" t="s">
        <v>158</v>
      </c>
      <c r="I112" s="63">
        <v>1</v>
      </c>
      <c r="J112" s="63">
        <v>0</v>
      </c>
      <c r="K112" s="63" t="s">
        <v>562</v>
      </c>
      <c r="L112" s="333">
        <v>309.03089999999997</v>
      </c>
      <c r="M112" s="85"/>
      <c r="N112" s="84"/>
      <c r="O112" s="85"/>
      <c r="P112" s="85"/>
      <c r="Q112" s="85"/>
      <c r="R112" s="85"/>
      <c r="S112" s="85"/>
      <c r="T112" s="85"/>
      <c r="U112" s="85"/>
      <c r="V112" s="85"/>
      <c r="W112" s="85"/>
      <c r="X112" s="85"/>
      <c r="Y112" s="85"/>
      <c r="Z112" s="85"/>
      <c r="AA112" s="96">
        <f t="shared" si="230"/>
        <v>0</v>
      </c>
      <c r="AB112" s="82" t="str">
        <f t="shared" si="3"/>
        <v>No</v>
      </c>
      <c r="AC112" s="188" t="str">
        <f t="shared" si="232"/>
        <v>No</v>
      </c>
      <c r="AE112" s="229">
        <v>1</v>
      </c>
      <c r="AF112" s="230">
        <f t="shared" si="248"/>
        <v>0</v>
      </c>
      <c r="AG112" s="69"/>
      <c r="AH112" s="256">
        <v>10</v>
      </c>
      <c r="AI112" s="265">
        <f t="shared" si="249"/>
        <v>0</v>
      </c>
      <c r="AJ112" s="152">
        <f t="shared" si="234"/>
        <v>0</v>
      </c>
      <c r="AK112" s="152">
        <f t="shared" si="235"/>
        <v>0</v>
      </c>
      <c r="AL112" s="152">
        <f t="shared" si="236"/>
        <v>0</v>
      </c>
      <c r="AM112" s="152">
        <f t="shared" si="237"/>
        <v>0</v>
      </c>
      <c r="AN112" s="152">
        <f t="shared" si="238"/>
        <v>0</v>
      </c>
      <c r="AO112" s="152">
        <f t="shared" si="239"/>
        <v>0</v>
      </c>
      <c r="AP112" s="152">
        <f t="shared" si="240"/>
        <v>0</v>
      </c>
      <c r="AQ112" s="152">
        <f t="shared" si="241"/>
        <v>0</v>
      </c>
      <c r="AR112" s="152">
        <f t="shared" si="242"/>
        <v>0</v>
      </c>
      <c r="AS112" s="152">
        <f t="shared" si="243"/>
        <v>0</v>
      </c>
      <c r="AT112" s="152">
        <f t="shared" si="244"/>
        <v>0</v>
      </c>
      <c r="AU112" s="152">
        <f t="shared" si="245"/>
        <v>0</v>
      </c>
      <c r="AV112" s="152">
        <f t="shared" si="246"/>
        <v>0</v>
      </c>
      <c r="AW112" s="152">
        <f t="shared" si="247"/>
        <v>0</v>
      </c>
      <c r="AX112" s="470">
        <v>1</v>
      </c>
      <c r="AY112" s="476">
        <v>12</v>
      </c>
      <c r="AZ112" s="239">
        <f t="shared" si="191"/>
        <v>0</v>
      </c>
      <c r="BA112" s="476"/>
      <c r="BB112" s="239">
        <f t="shared" si="192"/>
        <v>0</v>
      </c>
      <c r="BC112" s="476"/>
      <c r="BD112" s="131">
        <f t="shared" si="193"/>
        <v>0</v>
      </c>
      <c r="BE112" s="483"/>
      <c r="BF112" s="131">
        <f t="shared" si="157"/>
        <v>0</v>
      </c>
      <c r="BG112" s="131">
        <f t="shared" si="158"/>
        <v>0</v>
      </c>
      <c r="BH112" s="131">
        <f t="shared" si="159"/>
        <v>0</v>
      </c>
      <c r="BI112" s="131">
        <f t="shared" si="160"/>
        <v>0</v>
      </c>
      <c r="BJ112" s="131">
        <f t="shared" si="161"/>
        <v>0</v>
      </c>
      <c r="BK112" s="131">
        <f t="shared" si="162"/>
        <v>0</v>
      </c>
      <c r="BL112" s="131">
        <f t="shared" si="163"/>
        <v>0</v>
      </c>
      <c r="BM112" s="131">
        <f t="shared" si="164"/>
        <v>0</v>
      </c>
      <c r="BN112" s="131">
        <f t="shared" si="165"/>
        <v>0</v>
      </c>
      <c r="BO112" s="483"/>
      <c r="BP112" s="396">
        <f t="shared" si="166"/>
        <v>0</v>
      </c>
      <c r="BQ112" s="396">
        <f t="shared" si="167"/>
        <v>0</v>
      </c>
      <c r="BR112" s="483"/>
      <c r="BS112" s="131">
        <f t="shared" si="168"/>
        <v>0</v>
      </c>
      <c r="BT112" s="131">
        <f t="shared" si="169"/>
        <v>0</v>
      </c>
      <c r="BU112" s="131">
        <f t="shared" si="170"/>
        <v>0</v>
      </c>
      <c r="BV112" s="131">
        <f t="shared" si="171"/>
        <v>0</v>
      </c>
      <c r="BW112" s="131">
        <f t="shared" si="172"/>
        <v>0</v>
      </c>
      <c r="BX112" s="131">
        <f t="shared" si="173"/>
        <v>0</v>
      </c>
      <c r="BY112" s="131">
        <f t="shared" si="174"/>
        <v>0</v>
      </c>
      <c r="BZ112" s="131">
        <f t="shared" si="175"/>
        <v>0</v>
      </c>
      <c r="CA112" s="131">
        <f t="shared" si="176"/>
        <v>0</v>
      </c>
      <c r="CB112" s="131">
        <f t="shared" si="177"/>
        <v>0</v>
      </c>
      <c r="CC112" s="131">
        <f t="shared" si="178"/>
        <v>0</v>
      </c>
      <c r="CD112" s="131">
        <f t="shared" si="179"/>
        <v>0</v>
      </c>
      <c r="CE112" s="131">
        <f t="shared" si="180"/>
        <v>0</v>
      </c>
      <c r="CF112" s="131">
        <f t="shared" si="181"/>
        <v>0</v>
      </c>
      <c r="CG112" s="131">
        <f t="shared" si="182"/>
        <v>0</v>
      </c>
      <c r="CH112" s="131">
        <f t="shared" si="183"/>
        <v>0</v>
      </c>
      <c r="CI112" s="131">
        <f t="shared" si="184"/>
        <v>0</v>
      </c>
      <c r="CJ112" s="131">
        <f t="shared" si="185"/>
        <v>0</v>
      </c>
      <c r="CK112" s="131">
        <f t="shared" si="186"/>
        <v>0</v>
      </c>
      <c r="CL112" s="131">
        <f t="shared" si="187"/>
        <v>0</v>
      </c>
      <c r="CM112" s="131">
        <f t="shared" si="188"/>
        <v>0</v>
      </c>
    </row>
    <row r="113" spans="1:91" s="4" customFormat="1" ht="90" customHeight="1" x14ac:dyDescent="0.2">
      <c r="B113" s="179"/>
      <c r="D113" s="99" t="s">
        <v>254</v>
      </c>
      <c r="E113" s="177" t="s">
        <v>432</v>
      </c>
      <c r="F113" s="72" t="s">
        <v>111</v>
      </c>
      <c r="G113" s="73" t="s">
        <v>80</v>
      </c>
      <c r="H113" s="73" t="s">
        <v>158</v>
      </c>
      <c r="I113" s="72">
        <v>1</v>
      </c>
      <c r="J113" s="72">
        <v>0</v>
      </c>
      <c r="K113" s="72" t="s">
        <v>562</v>
      </c>
      <c r="L113" s="334">
        <v>355.38090000000005</v>
      </c>
      <c r="M113" s="87"/>
      <c r="N113" s="87"/>
      <c r="O113" s="87"/>
      <c r="P113" s="87"/>
      <c r="Q113" s="87"/>
      <c r="R113" s="87"/>
      <c r="S113" s="87"/>
      <c r="T113" s="87"/>
      <c r="U113" s="87"/>
      <c r="V113" s="87"/>
      <c r="W113" s="87"/>
      <c r="X113" s="87"/>
      <c r="Y113" s="87"/>
      <c r="Z113" s="87"/>
      <c r="AA113" s="89">
        <f t="shared" si="230"/>
        <v>0</v>
      </c>
      <c r="AB113" s="89" t="str">
        <f t="shared" ref="AB113" si="262">IF(SUM(M113:Z113)&gt;0,"Yes","No")</f>
        <v>No</v>
      </c>
      <c r="AC113" s="166" t="str">
        <f t="shared" si="232"/>
        <v>No</v>
      </c>
      <c r="AE113" s="229">
        <v>1</v>
      </c>
      <c r="AF113" s="230">
        <f t="shared" ref="AF113" si="263">AE113*SUM(M113:Z113)</f>
        <v>0</v>
      </c>
      <c r="AG113" s="69"/>
      <c r="AH113" s="256">
        <v>10</v>
      </c>
      <c r="AI113" s="265">
        <f t="shared" si="249"/>
        <v>0</v>
      </c>
      <c r="AJ113" s="152">
        <f t="shared" si="234"/>
        <v>0</v>
      </c>
      <c r="AK113" s="152">
        <f t="shared" si="235"/>
        <v>0</v>
      </c>
      <c r="AL113" s="152">
        <f t="shared" si="236"/>
        <v>0</v>
      </c>
      <c r="AM113" s="152">
        <f t="shared" si="237"/>
        <v>0</v>
      </c>
      <c r="AN113" s="152">
        <f t="shared" si="238"/>
        <v>0</v>
      </c>
      <c r="AO113" s="152">
        <f t="shared" si="239"/>
        <v>0</v>
      </c>
      <c r="AP113" s="152">
        <f t="shared" si="240"/>
        <v>0</v>
      </c>
      <c r="AQ113" s="152">
        <f t="shared" si="241"/>
        <v>0</v>
      </c>
      <c r="AR113" s="152">
        <f t="shared" si="242"/>
        <v>0</v>
      </c>
      <c r="AS113" s="152">
        <f t="shared" si="243"/>
        <v>0</v>
      </c>
      <c r="AT113" s="152">
        <f t="shared" si="244"/>
        <v>0</v>
      </c>
      <c r="AU113" s="152">
        <f t="shared" si="245"/>
        <v>0</v>
      </c>
      <c r="AV113" s="152">
        <f t="shared" si="246"/>
        <v>0</v>
      </c>
      <c r="AW113" s="152">
        <f t="shared" si="247"/>
        <v>0</v>
      </c>
      <c r="AX113" s="470">
        <v>1</v>
      </c>
      <c r="AY113" s="476">
        <v>12</v>
      </c>
      <c r="AZ113" s="239">
        <f t="shared" si="191"/>
        <v>0</v>
      </c>
      <c r="BA113" s="476"/>
      <c r="BB113" s="239">
        <f t="shared" si="192"/>
        <v>0</v>
      </c>
      <c r="BC113" s="476"/>
      <c r="BD113" s="131">
        <f t="shared" si="193"/>
        <v>0</v>
      </c>
      <c r="BE113" s="483"/>
      <c r="BF113" s="131">
        <f t="shared" si="157"/>
        <v>0</v>
      </c>
      <c r="BG113" s="131">
        <f t="shared" si="158"/>
        <v>0</v>
      </c>
      <c r="BH113" s="131">
        <f t="shared" si="159"/>
        <v>0</v>
      </c>
      <c r="BI113" s="131">
        <f t="shared" si="160"/>
        <v>0</v>
      </c>
      <c r="BJ113" s="131">
        <f t="shared" si="161"/>
        <v>0</v>
      </c>
      <c r="BK113" s="131">
        <f t="shared" si="162"/>
        <v>0</v>
      </c>
      <c r="BL113" s="131">
        <f t="shared" si="163"/>
        <v>0</v>
      </c>
      <c r="BM113" s="131">
        <f t="shared" si="164"/>
        <v>0</v>
      </c>
      <c r="BN113" s="131">
        <f t="shared" si="165"/>
        <v>0</v>
      </c>
      <c r="BO113" s="483"/>
      <c r="BP113" s="396">
        <f t="shared" si="166"/>
        <v>0</v>
      </c>
      <c r="BQ113" s="396">
        <f t="shared" si="167"/>
        <v>0</v>
      </c>
      <c r="BR113" s="483"/>
      <c r="BS113" s="131">
        <f t="shared" si="168"/>
        <v>0</v>
      </c>
      <c r="BT113" s="131">
        <f t="shared" si="169"/>
        <v>0</v>
      </c>
      <c r="BU113" s="131">
        <f t="shared" si="170"/>
        <v>0</v>
      </c>
      <c r="BV113" s="131">
        <f t="shared" si="171"/>
        <v>0</v>
      </c>
      <c r="BW113" s="131">
        <f t="shared" si="172"/>
        <v>0</v>
      </c>
      <c r="BX113" s="131">
        <f t="shared" si="173"/>
        <v>0</v>
      </c>
      <c r="BY113" s="131">
        <f t="shared" si="174"/>
        <v>0</v>
      </c>
      <c r="BZ113" s="131">
        <f t="shared" si="175"/>
        <v>0</v>
      </c>
      <c r="CA113" s="131">
        <f t="shared" si="176"/>
        <v>0</v>
      </c>
      <c r="CB113" s="131">
        <f t="shared" si="177"/>
        <v>0</v>
      </c>
      <c r="CC113" s="131">
        <f t="shared" si="178"/>
        <v>0</v>
      </c>
      <c r="CD113" s="131">
        <f t="shared" si="179"/>
        <v>0</v>
      </c>
      <c r="CE113" s="131">
        <f t="shared" si="180"/>
        <v>0</v>
      </c>
      <c r="CF113" s="131">
        <f t="shared" si="181"/>
        <v>0</v>
      </c>
      <c r="CG113" s="131">
        <f t="shared" si="182"/>
        <v>0</v>
      </c>
      <c r="CH113" s="131">
        <f t="shared" si="183"/>
        <v>0</v>
      </c>
      <c r="CI113" s="131">
        <f t="shared" si="184"/>
        <v>0</v>
      </c>
      <c r="CJ113" s="131">
        <f t="shared" si="185"/>
        <v>0</v>
      </c>
      <c r="CK113" s="131">
        <f t="shared" si="186"/>
        <v>0</v>
      </c>
      <c r="CL113" s="131">
        <f t="shared" si="187"/>
        <v>0</v>
      </c>
      <c r="CM113" s="131">
        <f t="shared" si="188"/>
        <v>0</v>
      </c>
    </row>
    <row r="114" spans="1:91" s="4" customFormat="1" ht="90" customHeight="1" x14ac:dyDescent="0.2">
      <c r="B114" s="164"/>
      <c r="D114" s="99" t="s">
        <v>478</v>
      </c>
      <c r="E114" s="436" t="s">
        <v>1143</v>
      </c>
      <c r="F114" s="72" t="s">
        <v>111</v>
      </c>
      <c r="G114" s="73" t="s">
        <v>80</v>
      </c>
      <c r="H114" s="73" t="s">
        <v>158</v>
      </c>
      <c r="I114" s="72">
        <v>1</v>
      </c>
      <c r="J114" s="72">
        <v>0</v>
      </c>
      <c r="K114" s="72" t="s">
        <v>562</v>
      </c>
      <c r="L114" s="334">
        <v>309.03089999999997</v>
      </c>
      <c r="M114" s="87"/>
      <c r="N114" s="87"/>
      <c r="O114" s="87"/>
      <c r="P114" s="87"/>
      <c r="Q114" s="87"/>
      <c r="R114" s="87"/>
      <c r="S114" s="87"/>
      <c r="T114" s="87"/>
      <c r="U114" s="87"/>
      <c r="V114" s="87"/>
      <c r="W114" s="87"/>
      <c r="X114" s="87"/>
      <c r="Y114" s="87"/>
      <c r="Z114" s="87"/>
      <c r="AA114" s="89">
        <f t="shared" si="230"/>
        <v>0</v>
      </c>
      <c r="AB114" s="89" t="str">
        <f t="shared" si="3"/>
        <v>No</v>
      </c>
      <c r="AC114" s="166" t="str">
        <f t="shared" si="232"/>
        <v>No</v>
      </c>
      <c r="AE114" s="229">
        <v>1</v>
      </c>
      <c r="AF114" s="230">
        <f t="shared" si="248"/>
        <v>0</v>
      </c>
      <c r="AG114" s="69"/>
      <c r="AH114" s="256">
        <v>10</v>
      </c>
      <c r="AI114" s="265">
        <f t="shared" si="249"/>
        <v>0</v>
      </c>
      <c r="AJ114" s="152">
        <f t="shared" si="234"/>
        <v>0</v>
      </c>
      <c r="AK114" s="152">
        <f t="shared" si="235"/>
        <v>0</v>
      </c>
      <c r="AL114" s="152">
        <f t="shared" si="236"/>
        <v>0</v>
      </c>
      <c r="AM114" s="152">
        <f t="shared" si="237"/>
        <v>0</v>
      </c>
      <c r="AN114" s="152">
        <f t="shared" si="238"/>
        <v>0</v>
      </c>
      <c r="AO114" s="152">
        <f t="shared" si="239"/>
        <v>0</v>
      </c>
      <c r="AP114" s="152">
        <f t="shared" si="240"/>
        <v>0</v>
      </c>
      <c r="AQ114" s="152">
        <f t="shared" si="241"/>
        <v>0</v>
      </c>
      <c r="AR114" s="152">
        <f t="shared" si="242"/>
        <v>0</v>
      </c>
      <c r="AS114" s="152">
        <f t="shared" si="243"/>
        <v>0</v>
      </c>
      <c r="AT114" s="152">
        <f t="shared" si="244"/>
        <v>0</v>
      </c>
      <c r="AU114" s="152">
        <f t="shared" si="245"/>
        <v>0</v>
      </c>
      <c r="AV114" s="152">
        <f t="shared" si="246"/>
        <v>0</v>
      </c>
      <c r="AW114" s="152">
        <f t="shared" si="247"/>
        <v>0</v>
      </c>
      <c r="AX114" s="470">
        <v>1</v>
      </c>
      <c r="AY114" s="476">
        <v>12</v>
      </c>
      <c r="AZ114" s="239">
        <f t="shared" si="191"/>
        <v>0</v>
      </c>
      <c r="BA114" s="476"/>
      <c r="BB114" s="239">
        <f t="shared" si="192"/>
        <v>0</v>
      </c>
      <c r="BC114" s="476"/>
      <c r="BD114" s="131">
        <f t="shared" si="193"/>
        <v>0</v>
      </c>
      <c r="BE114" s="483"/>
      <c r="BF114" s="131">
        <f t="shared" si="157"/>
        <v>0</v>
      </c>
      <c r="BG114" s="131">
        <f t="shared" si="158"/>
        <v>0</v>
      </c>
      <c r="BH114" s="131">
        <f t="shared" si="159"/>
        <v>0</v>
      </c>
      <c r="BI114" s="131">
        <f t="shared" si="160"/>
        <v>0</v>
      </c>
      <c r="BJ114" s="131">
        <f t="shared" si="161"/>
        <v>0</v>
      </c>
      <c r="BK114" s="131">
        <f t="shared" si="162"/>
        <v>0</v>
      </c>
      <c r="BL114" s="131">
        <f t="shared" si="163"/>
        <v>0</v>
      </c>
      <c r="BM114" s="131">
        <f t="shared" si="164"/>
        <v>0</v>
      </c>
      <c r="BN114" s="131">
        <f t="shared" si="165"/>
        <v>0</v>
      </c>
      <c r="BO114" s="483"/>
      <c r="BP114" s="396">
        <f t="shared" si="166"/>
        <v>0</v>
      </c>
      <c r="BQ114" s="396">
        <f t="shared" si="167"/>
        <v>0</v>
      </c>
      <c r="BR114" s="483"/>
      <c r="BS114" s="131">
        <f t="shared" si="168"/>
        <v>0</v>
      </c>
      <c r="BT114" s="131">
        <f t="shared" si="169"/>
        <v>0</v>
      </c>
      <c r="BU114" s="131">
        <f t="shared" si="170"/>
        <v>0</v>
      </c>
      <c r="BV114" s="131">
        <f t="shared" si="171"/>
        <v>0</v>
      </c>
      <c r="BW114" s="131">
        <f t="shared" si="172"/>
        <v>0</v>
      </c>
      <c r="BX114" s="131">
        <f t="shared" si="173"/>
        <v>0</v>
      </c>
      <c r="BY114" s="131">
        <f t="shared" si="174"/>
        <v>0</v>
      </c>
      <c r="BZ114" s="131">
        <f t="shared" si="175"/>
        <v>0</v>
      </c>
      <c r="CA114" s="131">
        <f t="shared" si="176"/>
        <v>0</v>
      </c>
      <c r="CB114" s="131">
        <f t="shared" si="177"/>
        <v>0</v>
      </c>
      <c r="CC114" s="131">
        <f t="shared" si="178"/>
        <v>0</v>
      </c>
      <c r="CD114" s="131">
        <f t="shared" si="179"/>
        <v>0</v>
      </c>
      <c r="CE114" s="131">
        <f t="shared" si="180"/>
        <v>0</v>
      </c>
      <c r="CF114" s="131">
        <f t="shared" si="181"/>
        <v>0</v>
      </c>
      <c r="CG114" s="131">
        <f t="shared" si="182"/>
        <v>0</v>
      </c>
      <c r="CH114" s="131">
        <f t="shared" si="183"/>
        <v>0</v>
      </c>
      <c r="CI114" s="131">
        <f t="shared" si="184"/>
        <v>0</v>
      </c>
      <c r="CJ114" s="131">
        <f t="shared" si="185"/>
        <v>0</v>
      </c>
      <c r="CK114" s="131">
        <f t="shared" si="186"/>
        <v>0</v>
      </c>
      <c r="CL114" s="131">
        <f t="shared" si="187"/>
        <v>0</v>
      </c>
      <c r="CM114" s="131">
        <f t="shared" si="188"/>
        <v>0</v>
      </c>
    </row>
    <row r="115" spans="1:91" s="81" customFormat="1" ht="90" customHeight="1" x14ac:dyDescent="0.2">
      <c r="A115" s="4"/>
      <c r="B115" s="164"/>
      <c r="C115" s="4"/>
      <c r="D115" s="64" t="s">
        <v>255</v>
      </c>
      <c r="E115" s="129" t="s">
        <v>432</v>
      </c>
      <c r="F115" s="63" t="s">
        <v>111</v>
      </c>
      <c r="G115" s="178" t="s">
        <v>80</v>
      </c>
      <c r="H115" s="178" t="s">
        <v>158</v>
      </c>
      <c r="I115" s="63">
        <v>1</v>
      </c>
      <c r="J115" s="63">
        <v>0</v>
      </c>
      <c r="K115" s="63" t="s">
        <v>562</v>
      </c>
      <c r="L115" s="333">
        <v>355.38090000000005</v>
      </c>
      <c r="M115" s="85"/>
      <c r="N115" s="84"/>
      <c r="O115" s="85"/>
      <c r="P115" s="85"/>
      <c r="Q115" s="85"/>
      <c r="R115" s="85"/>
      <c r="S115" s="85"/>
      <c r="T115" s="85"/>
      <c r="U115" s="85"/>
      <c r="V115" s="85"/>
      <c r="W115" s="85"/>
      <c r="X115" s="85"/>
      <c r="Y115" s="85"/>
      <c r="Z115" s="85"/>
      <c r="AA115" s="96">
        <f t="shared" si="230"/>
        <v>0</v>
      </c>
      <c r="AB115" s="82" t="str">
        <f t="shared" ref="AB115" si="264">IF(SUM(M115:Z115)&gt;0,"Yes","No")</f>
        <v>No</v>
      </c>
      <c r="AC115" s="188" t="str">
        <f t="shared" si="232"/>
        <v>No</v>
      </c>
      <c r="AE115" s="229">
        <v>1</v>
      </c>
      <c r="AF115" s="230">
        <f t="shared" ref="AF115" si="265">AE115*SUM(M115:Z115)</f>
        <v>0</v>
      </c>
      <c r="AG115" s="69"/>
      <c r="AH115" s="256">
        <v>10</v>
      </c>
      <c r="AI115" s="265">
        <f t="shared" si="249"/>
        <v>0</v>
      </c>
      <c r="AJ115" s="152">
        <f t="shared" si="234"/>
        <v>0</v>
      </c>
      <c r="AK115" s="152">
        <f t="shared" si="235"/>
        <v>0</v>
      </c>
      <c r="AL115" s="152">
        <f t="shared" si="236"/>
        <v>0</v>
      </c>
      <c r="AM115" s="152">
        <f t="shared" si="237"/>
        <v>0</v>
      </c>
      <c r="AN115" s="152">
        <f t="shared" si="238"/>
        <v>0</v>
      </c>
      <c r="AO115" s="152">
        <f t="shared" si="239"/>
        <v>0</v>
      </c>
      <c r="AP115" s="152">
        <f t="shared" si="240"/>
        <v>0</v>
      </c>
      <c r="AQ115" s="152">
        <f t="shared" si="241"/>
        <v>0</v>
      </c>
      <c r="AR115" s="152">
        <f t="shared" si="242"/>
        <v>0</v>
      </c>
      <c r="AS115" s="152">
        <f t="shared" si="243"/>
        <v>0</v>
      </c>
      <c r="AT115" s="152">
        <f t="shared" si="244"/>
        <v>0</v>
      </c>
      <c r="AU115" s="152">
        <f t="shared" si="245"/>
        <v>0</v>
      </c>
      <c r="AV115" s="152">
        <f t="shared" si="246"/>
        <v>0</v>
      </c>
      <c r="AW115" s="152">
        <f t="shared" si="247"/>
        <v>0</v>
      </c>
      <c r="AX115" s="470">
        <v>1</v>
      </c>
      <c r="AY115" s="476">
        <v>12</v>
      </c>
      <c r="AZ115" s="239">
        <f t="shared" si="191"/>
        <v>0</v>
      </c>
      <c r="BA115" s="476"/>
      <c r="BB115" s="239">
        <f t="shared" si="192"/>
        <v>0</v>
      </c>
      <c r="BC115" s="476"/>
      <c r="BD115" s="131">
        <f t="shared" si="193"/>
        <v>0</v>
      </c>
      <c r="BE115" s="483"/>
      <c r="BF115" s="131">
        <f t="shared" si="157"/>
        <v>0</v>
      </c>
      <c r="BG115" s="131">
        <f t="shared" si="158"/>
        <v>0</v>
      </c>
      <c r="BH115" s="131">
        <f t="shared" si="159"/>
        <v>0</v>
      </c>
      <c r="BI115" s="131">
        <f t="shared" si="160"/>
        <v>0</v>
      </c>
      <c r="BJ115" s="131">
        <f t="shared" si="161"/>
        <v>0</v>
      </c>
      <c r="BK115" s="131">
        <f t="shared" si="162"/>
        <v>0</v>
      </c>
      <c r="BL115" s="131">
        <f t="shared" si="163"/>
        <v>0</v>
      </c>
      <c r="BM115" s="131">
        <f t="shared" si="164"/>
        <v>0</v>
      </c>
      <c r="BN115" s="131">
        <f t="shared" si="165"/>
        <v>0</v>
      </c>
      <c r="BO115" s="483"/>
      <c r="BP115" s="396">
        <f t="shared" si="166"/>
        <v>0</v>
      </c>
      <c r="BQ115" s="396">
        <f t="shared" si="167"/>
        <v>0</v>
      </c>
      <c r="BR115" s="483"/>
      <c r="BS115" s="131">
        <f t="shared" si="168"/>
        <v>0</v>
      </c>
      <c r="BT115" s="131">
        <f t="shared" si="169"/>
        <v>0</v>
      </c>
      <c r="BU115" s="131">
        <f t="shared" si="170"/>
        <v>0</v>
      </c>
      <c r="BV115" s="131">
        <f t="shared" si="171"/>
        <v>0</v>
      </c>
      <c r="BW115" s="131">
        <f t="shared" si="172"/>
        <v>0</v>
      </c>
      <c r="BX115" s="131">
        <f t="shared" si="173"/>
        <v>0</v>
      </c>
      <c r="BY115" s="131">
        <f t="shared" si="174"/>
        <v>0</v>
      </c>
      <c r="BZ115" s="131">
        <f t="shared" si="175"/>
        <v>0</v>
      </c>
      <c r="CA115" s="131">
        <f t="shared" si="176"/>
        <v>0</v>
      </c>
      <c r="CB115" s="131">
        <f t="shared" si="177"/>
        <v>0</v>
      </c>
      <c r="CC115" s="131">
        <f t="shared" si="178"/>
        <v>0</v>
      </c>
      <c r="CD115" s="131">
        <f t="shared" si="179"/>
        <v>0</v>
      </c>
      <c r="CE115" s="131">
        <f t="shared" si="180"/>
        <v>0</v>
      </c>
      <c r="CF115" s="131">
        <f t="shared" si="181"/>
        <v>0</v>
      </c>
      <c r="CG115" s="131">
        <f t="shared" si="182"/>
        <v>0</v>
      </c>
      <c r="CH115" s="131">
        <f t="shared" si="183"/>
        <v>0</v>
      </c>
      <c r="CI115" s="131">
        <f t="shared" si="184"/>
        <v>0</v>
      </c>
      <c r="CJ115" s="131">
        <f t="shared" si="185"/>
        <v>0</v>
      </c>
      <c r="CK115" s="131">
        <f t="shared" si="186"/>
        <v>0</v>
      </c>
      <c r="CL115" s="131">
        <f t="shared" si="187"/>
        <v>0</v>
      </c>
      <c r="CM115" s="131">
        <f t="shared" si="188"/>
        <v>0</v>
      </c>
    </row>
    <row r="116" spans="1:91" s="81" customFormat="1" ht="90" customHeight="1" x14ac:dyDescent="0.2">
      <c r="A116" s="4"/>
      <c r="B116" s="164"/>
      <c r="C116" s="4"/>
      <c r="D116" s="64" t="s">
        <v>493</v>
      </c>
      <c r="E116" s="437" t="s">
        <v>1143</v>
      </c>
      <c r="F116" s="63" t="s">
        <v>111</v>
      </c>
      <c r="G116" s="178" t="s">
        <v>80</v>
      </c>
      <c r="H116" s="178" t="s">
        <v>158</v>
      </c>
      <c r="I116" s="63">
        <v>1</v>
      </c>
      <c r="J116" s="63">
        <v>0</v>
      </c>
      <c r="K116" s="63" t="s">
        <v>562</v>
      </c>
      <c r="L116" s="333">
        <v>309.03089999999997</v>
      </c>
      <c r="M116" s="85"/>
      <c r="N116" s="84"/>
      <c r="O116" s="85"/>
      <c r="P116" s="85"/>
      <c r="Q116" s="85"/>
      <c r="R116" s="85"/>
      <c r="S116" s="85"/>
      <c r="T116" s="85"/>
      <c r="U116" s="85"/>
      <c r="V116" s="85"/>
      <c r="W116" s="85"/>
      <c r="X116" s="85"/>
      <c r="Y116" s="85"/>
      <c r="Z116" s="85"/>
      <c r="AA116" s="96">
        <f t="shared" si="230"/>
        <v>0</v>
      </c>
      <c r="AB116" s="82" t="str">
        <f t="shared" si="3"/>
        <v>No</v>
      </c>
      <c r="AC116" s="188" t="str">
        <f t="shared" si="232"/>
        <v>No</v>
      </c>
      <c r="AE116" s="229">
        <v>1</v>
      </c>
      <c r="AF116" s="230">
        <f t="shared" si="248"/>
        <v>0</v>
      </c>
      <c r="AG116" s="69"/>
      <c r="AH116" s="256">
        <v>10</v>
      </c>
      <c r="AI116" s="265">
        <f t="shared" si="249"/>
        <v>0</v>
      </c>
      <c r="AJ116" s="152">
        <f t="shared" si="234"/>
        <v>0</v>
      </c>
      <c r="AK116" s="152">
        <f t="shared" si="235"/>
        <v>0</v>
      </c>
      <c r="AL116" s="152">
        <f t="shared" si="236"/>
        <v>0</v>
      </c>
      <c r="AM116" s="152">
        <f t="shared" si="237"/>
        <v>0</v>
      </c>
      <c r="AN116" s="152">
        <f t="shared" si="238"/>
        <v>0</v>
      </c>
      <c r="AO116" s="152">
        <f t="shared" si="239"/>
        <v>0</v>
      </c>
      <c r="AP116" s="152">
        <f t="shared" si="240"/>
        <v>0</v>
      </c>
      <c r="AQ116" s="152">
        <f t="shared" si="241"/>
        <v>0</v>
      </c>
      <c r="AR116" s="152">
        <f t="shared" si="242"/>
        <v>0</v>
      </c>
      <c r="AS116" s="152">
        <f t="shared" si="243"/>
        <v>0</v>
      </c>
      <c r="AT116" s="152">
        <f t="shared" si="244"/>
        <v>0</v>
      </c>
      <c r="AU116" s="152">
        <f t="shared" si="245"/>
        <v>0</v>
      </c>
      <c r="AV116" s="152">
        <f t="shared" si="246"/>
        <v>0</v>
      </c>
      <c r="AW116" s="152">
        <f t="shared" si="247"/>
        <v>0</v>
      </c>
      <c r="AX116" s="470">
        <v>1</v>
      </c>
      <c r="AY116" s="476">
        <v>12</v>
      </c>
      <c r="AZ116" s="239">
        <f t="shared" si="191"/>
        <v>0</v>
      </c>
      <c r="BA116" s="476"/>
      <c r="BB116" s="239">
        <f t="shared" si="192"/>
        <v>0</v>
      </c>
      <c r="BC116" s="476"/>
      <c r="BD116" s="131">
        <f t="shared" si="193"/>
        <v>0</v>
      </c>
      <c r="BE116" s="483"/>
      <c r="BF116" s="131">
        <f t="shared" si="157"/>
        <v>0</v>
      </c>
      <c r="BG116" s="131">
        <f t="shared" si="158"/>
        <v>0</v>
      </c>
      <c r="BH116" s="131">
        <f t="shared" si="159"/>
        <v>0</v>
      </c>
      <c r="BI116" s="131">
        <f t="shared" si="160"/>
        <v>0</v>
      </c>
      <c r="BJ116" s="131">
        <f t="shared" si="161"/>
        <v>0</v>
      </c>
      <c r="BK116" s="131">
        <f t="shared" si="162"/>
        <v>0</v>
      </c>
      <c r="BL116" s="131">
        <f t="shared" si="163"/>
        <v>0</v>
      </c>
      <c r="BM116" s="131">
        <f t="shared" si="164"/>
        <v>0</v>
      </c>
      <c r="BN116" s="131">
        <f t="shared" si="165"/>
        <v>0</v>
      </c>
      <c r="BO116" s="483"/>
      <c r="BP116" s="396">
        <f t="shared" si="166"/>
        <v>0</v>
      </c>
      <c r="BQ116" s="396">
        <f t="shared" si="167"/>
        <v>0</v>
      </c>
      <c r="BR116" s="483"/>
      <c r="BS116" s="131">
        <f t="shared" si="168"/>
        <v>0</v>
      </c>
      <c r="BT116" s="131">
        <f t="shared" si="169"/>
        <v>0</v>
      </c>
      <c r="BU116" s="131">
        <f t="shared" si="170"/>
        <v>0</v>
      </c>
      <c r="BV116" s="131">
        <f t="shared" si="171"/>
        <v>0</v>
      </c>
      <c r="BW116" s="131">
        <f t="shared" si="172"/>
        <v>0</v>
      </c>
      <c r="BX116" s="131">
        <f t="shared" si="173"/>
        <v>0</v>
      </c>
      <c r="BY116" s="131">
        <f t="shared" si="174"/>
        <v>0</v>
      </c>
      <c r="BZ116" s="131">
        <f t="shared" si="175"/>
        <v>0</v>
      </c>
      <c r="CA116" s="131">
        <f t="shared" si="176"/>
        <v>0</v>
      </c>
      <c r="CB116" s="131">
        <f t="shared" si="177"/>
        <v>0</v>
      </c>
      <c r="CC116" s="131">
        <f t="shared" si="178"/>
        <v>0</v>
      </c>
      <c r="CD116" s="131">
        <f t="shared" si="179"/>
        <v>0</v>
      </c>
      <c r="CE116" s="131">
        <f t="shared" si="180"/>
        <v>0</v>
      </c>
      <c r="CF116" s="131">
        <f t="shared" si="181"/>
        <v>0</v>
      </c>
      <c r="CG116" s="131">
        <f t="shared" si="182"/>
        <v>0</v>
      </c>
      <c r="CH116" s="131">
        <f t="shared" si="183"/>
        <v>0</v>
      </c>
      <c r="CI116" s="131">
        <f t="shared" si="184"/>
        <v>0</v>
      </c>
      <c r="CJ116" s="131">
        <f t="shared" si="185"/>
        <v>0</v>
      </c>
      <c r="CK116" s="131">
        <f t="shared" si="186"/>
        <v>0</v>
      </c>
      <c r="CL116" s="131">
        <f t="shared" si="187"/>
        <v>0</v>
      </c>
      <c r="CM116" s="131">
        <f t="shared" si="188"/>
        <v>0</v>
      </c>
    </row>
    <row r="117" spans="1:91" s="4" customFormat="1" ht="90" customHeight="1" x14ac:dyDescent="0.2">
      <c r="B117" s="179"/>
      <c r="D117" s="99" t="s">
        <v>256</v>
      </c>
      <c r="E117" s="177" t="s">
        <v>432</v>
      </c>
      <c r="F117" s="72" t="s">
        <v>112</v>
      </c>
      <c r="G117" s="73" t="s">
        <v>72</v>
      </c>
      <c r="H117" s="73" t="s">
        <v>158</v>
      </c>
      <c r="I117" s="72">
        <v>1</v>
      </c>
      <c r="J117" s="72">
        <v>0</v>
      </c>
      <c r="K117" s="72" t="s">
        <v>562</v>
      </c>
      <c r="L117" s="334">
        <v>550.2672</v>
      </c>
      <c r="M117" s="87"/>
      <c r="N117" s="87"/>
      <c r="O117" s="87"/>
      <c r="P117" s="87"/>
      <c r="Q117" s="87"/>
      <c r="R117" s="87"/>
      <c r="S117" s="87"/>
      <c r="T117" s="87"/>
      <c r="U117" s="87"/>
      <c r="V117" s="87"/>
      <c r="W117" s="87"/>
      <c r="X117" s="87"/>
      <c r="Y117" s="87"/>
      <c r="Z117" s="87"/>
      <c r="AA117" s="89">
        <f t="shared" si="230"/>
        <v>0</v>
      </c>
      <c r="AB117" s="89" t="str">
        <f t="shared" ref="AB117" si="266">IF(SUM(M117:Z117)&gt;0,"Yes","No")</f>
        <v>No</v>
      </c>
      <c r="AC117" s="166" t="str">
        <f t="shared" si="232"/>
        <v>No</v>
      </c>
      <c r="AE117" s="229">
        <v>1</v>
      </c>
      <c r="AF117" s="230">
        <f t="shared" ref="AF117" si="267">AE117*SUM(M117:Z117)</f>
        <v>0</v>
      </c>
      <c r="AG117" s="69"/>
      <c r="AH117" s="256">
        <v>26</v>
      </c>
      <c r="AI117" s="265">
        <f t="shared" si="249"/>
        <v>0</v>
      </c>
      <c r="AJ117" s="152">
        <f t="shared" si="234"/>
        <v>0</v>
      </c>
      <c r="AK117" s="152">
        <f t="shared" si="235"/>
        <v>0</v>
      </c>
      <c r="AL117" s="152">
        <f t="shared" si="236"/>
        <v>0</v>
      </c>
      <c r="AM117" s="152">
        <f t="shared" si="237"/>
        <v>0</v>
      </c>
      <c r="AN117" s="152">
        <f t="shared" si="238"/>
        <v>0</v>
      </c>
      <c r="AO117" s="152">
        <f t="shared" si="239"/>
        <v>0</v>
      </c>
      <c r="AP117" s="152">
        <f t="shared" si="240"/>
        <v>0</v>
      </c>
      <c r="AQ117" s="152">
        <f t="shared" si="241"/>
        <v>0</v>
      </c>
      <c r="AR117" s="152">
        <f t="shared" si="242"/>
        <v>0</v>
      </c>
      <c r="AS117" s="152">
        <f t="shared" si="243"/>
        <v>0</v>
      </c>
      <c r="AT117" s="152">
        <f t="shared" si="244"/>
        <v>0</v>
      </c>
      <c r="AU117" s="152">
        <f t="shared" si="245"/>
        <v>0</v>
      </c>
      <c r="AV117" s="152">
        <f t="shared" si="246"/>
        <v>0</v>
      </c>
      <c r="AW117" s="152">
        <f t="shared" si="247"/>
        <v>0</v>
      </c>
      <c r="AX117" s="470">
        <v>1</v>
      </c>
      <c r="AY117" s="476">
        <v>15</v>
      </c>
      <c r="AZ117" s="239">
        <f t="shared" si="191"/>
        <v>0</v>
      </c>
      <c r="BA117" s="476"/>
      <c r="BB117" s="239">
        <f t="shared" si="192"/>
        <v>0</v>
      </c>
      <c r="BC117" s="476"/>
      <c r="BD117" s="131">
        <f t="shared" si="193"/>
        <v>0</v>
      </c>
      <c r="BE117" s="483"/>
      <c r="BF117" s="131">
        <f t="shared" si="157"/>
        <v>0</v>
      </c>
      <c r="BG117" s="131">
        <f t="shared" si="158"/>
        <v>0</v>
      </c>
      <c r="BH117" s="131">
        <f t="shared" si="159"/>
        <v>0</v>
      </c>
      <c r="BI117" s="131">
        <f t="shared" si="160"/>
        <v>0</v>
      </c>
      <c r="BJ117" s="131">
        <f t="shared" si="161"/>
        <v>0</v>
      </c>
      <c r="BK117" s="131">
        <f t="shared" si="162"/>
        <v>0</v>
      </c>
      <c r="BL117" s="131">
        <f t="shared" si="163"/>
        <v>0</v>
      </c>
      <c r="BM117" s="131">
        <f t="shared" si="164"/>
        <v>0</v>
      </c>
      <c r="BN117" s="131">
        <f t="shared" si="165"/>
        <v>0</v>
      </c>
      <c r="BO117" s="483"/>
      <c r="BP117" s="396">
        <f t="shared" si="166"/>
        <v>0</v>
      </c>
      <c r="BQ117" s="396">
        <f t="shared" si="167"/>
        <v>0</v>
      </c>
      <c r="BR117" s="483"/>
      <c r="BS117" s="131">
        <f t="shared" si="168"/>
        <v>0</v>
      </c>
      <c r="BT117" s="131">
        <f t="shared" si="169"/>
        <v>0</v>
      </c>
      <c r="BU117" s="131">
        <f t="shared" si="170"/>
        <v>0</v>
      </c>
      <c r="BV117" s="131">
        <f t="shared" si="171"/>
        <v>0</v>
      </c>
      <c r="BW117" s="131">
        <f t="shared" si="172"/>
        <v>0</v>
      </c>
      <c r="BX117" s="131">
        <f t="shared" si="173"/>
        <v>0</v>
      </c>
      <c r="BY117" s="131">
        <f t="shared" si="174"/>
        <v>0</v>
      </c>
      <c r="BZ117" s="131">
        <f t="shared" si="175"/>
        <v>0</v>
      </c>
      <c r="CA117" s="131">
        <f t="shared" si="176"/>
        <v>0</v>
      </c>
      <c r="CB117" s="131">
        <f t="shared" si="177"/>
        <v>0</v>
      </c>
      <c r="CC117" s="131">
        <f t="shared" si="178"/>
        <v>0</v>
      </c>
      <c r="CD117" s="131">
        <f t="shared" si="179"/>
        <v>0</v>
      </c>
      <c r="CE117" s="131">
        <f t="shared" si="180"/>
        <v>0</v>
      </c>
      <c r="CF117" s="131">
        <f t="shared" si="181"/>
        <v>0</v>
      </c>
      <c r="CG117" s="131">
        <f t="shared" si="182"/>
        <v>0</v>
      </c>
      <c r="CH117" s="131">
        <f t="shared" si="183"/>
        <v>0</v>
      </c>
      <c r="CI117" s="131">
        <f t="shared" si="184"/>
        <v>0</v>
      </c>
      <c r="CJ117" s="131">
        <f t="shared" si="185"/>
        <v>0</v>
      </c>
      <c r="CK117" s="131">
        <f t="shared" si="186"/>
        <v>0</v>
      </c>
      <c r="CL117" s="131">
        <f t="shared" si="187"/>
        <v>0</v>
      </c>
      <c r="CM117" s="131">
        <f t="shared" si="188"/>
        <v>0</v>
      </c>
    </row>
    <row r="118" spans="1:91" s="4" customFormat="1" ht="90" customHeight="1" x14ac:dyDescent="0.2">
      <c r="B118" s="164"/>
      <c r="D118" s="99" t="s">
        <v>481</v>
      </c>
      <c r="E118" s="436" t="s">
        <v>1143</v>
      </c>
      <c r="F118" s="72" t="s">
        <v>112</v>
      </c>
      <c r="G118" s="73" t="s">
        <v>72</v>
      </c>
      <c r="H118" s="73" t="s">
        <v>158</v>
      </c>
      <c r="I118" s="72">
        <v>1</v>
      </c>
      <c r="J118" s="72">
        <v>0</v>
      </c>
      <c r="K118" s="72" t="s">
        <v>562</v>
      </c>
      <c r="L118" s="334">
        <v>478.49680000000001</v>
      </c>
      <c r="M118" s="87"/>
      <c r="N118" s="87"/>
      <c r="O118" s="87"/>
      <c r="P118" s="87"/>
      <c r="Q118" s="87"/>
      <c r="R118" s="87"/>
      <c r="S118" s="87"/>
      <c r="T118" s="87"/>
      <c r="U118" s="87"/>
      <c r="V118" s="87"/>
      <c r="W118" s="87"/>
      <c r="X118" s="87"/>
      <c r="Y118" s="87"/>
      <c r="Z118" s="87"/>
      <c r="AA118" s="89">
        <f t="shared" si="230"/>
        <v>0</v>
      </c>
      <c r="AB118" s="89" t="str">
        <f t="shared" ref="AB118:AB128" si="268">IF(SUM(M118:Z118)&gt;0,"Yes","No")</f>
        <v>No</v>
      </c>
      <c r="AC118" s="166" t="str">
        <f t="shared" si="232"/>
        <v>No</v>
      </c>
      <c r="AE118" s="229">
        <v>1</v>
      </c>
      <c r="AF118" s="230">
        <f t="shared" si="248"/>
        <v>0</v>
      </c>
      <c r="AG118" s="69"/>
      <c r="AH118" s="256">
        <v>26</v>
      </c>
      <c r="AI118" s="265">
        <f t="shared" si="249"/>
        <v>0</v>
      </c>
      <c r="AJ118" s="152">
        <f t="shared" si="234"/>
        <v>0</v>
      </c>
      <c r="AK118" s="152">
        <f t="shared" si="235"/>
        <v>0</v>
      </c>
      <c r="AL118" s="152">
        <f t="shared" si="236"/>
        <v>0</v>
      </c>
      <c r="AM118" s="152">
        <f t="shared" si="237"/>
        <v>0</v>
      </c>
      <c r="AN118" s="152">
        <f t="shared" si="238"/>
        <v>0</v>
      </c>
      <c r="AO118" s="152">
        <f t="shared" si="239"/>
        <v>0</v>
      </c>
      <c r="AP118" s="152">
        <f t="shared" si="240"/>
        <v>0</v>
      </c>
      <c r="AQ118" s="152">
        <f t="shared" si="241"/>
        <v>0</v>
      </c>
      <c r="AR118" s="152">
        <f t="shared" si="242"/>
        <v>0</v>
      </c>
      <c r="AS118" s="152">
        <f t="shared" si="243"/>
        <v>0</v>
      </c>
      <c r="AT118" s="152">
        <f t="shared" si="244"/>
        <v>0</v>
      </c>
      <c r="AU118" s="152">
        <f t="shared" si="245"/>
        <v>0</v>
      </c>
      <c r="AV118" s="152">
        <f t="shared" si="246"/>
        <v>0</v>
      </c>
      <c r="AW118" s="152">
        <f t="shared" si="247"/>
        <v>0</v>
      </c>
      <c r="AX118" s="470">
        <v>1</v>
      </c>
      <c r="AY118" s="476">
        <v>15</v>
      </c>
      <c r="AZ118" s="239">
        <f t="shared" si="191"/>
        <v>0</v>
      </c>
      <c r="BA118" s="476"/>
      <c r="BB118" s="239">
        <f t="shared" si="192"/>
        <v>0</v>
      </c>
      <c r="BC118" s="476"/>
      <c r="BD118" s="131">
        <f t="shared" si="193"/>
        <v>0</v>
      </c>
      <c r="BE118" s="483"/>
      <c r="BF118" s="131">
        <f t="shared" si="157"/>
        <v>0</v>
      </c>
      <c r="BG118" s="131">
        <f t="shared" si="158"/>
        <v>0</v>
      </c>
      <c r="BH118" s="131">
        <f t="shared" si="159"/>
        <v>0</v>
      </c>
      <c r="BI118" s="131">
        <f t="shared" si="160"/>
        <v>0</v>
      </c>
      <c r="BJ118" s="131">
        <f t="shared" si="161"/>
        <v>0</v>
      </c>
      <c r="BK118" s="131">
        <f t="shared" si="162"/>
        <v>0</v>
      </c>
      <c r="BL118" s="131">
        <f t="shared" si="163"/>
        <v>0</v>
      </c>
      <c r="BM118" s="131">
        <f t="shared" si="164"/>
        <v>0</v>
      </c>
      <c r="BN118" s="131">
        <f t="shared" si="165"/>
        <v>0</v>
      </c>
      <c r="BO118" s="483"/>
      <c r="BP118" s="396">
        <f t="shared" si="166"/>
        <v>0</v>
      </c>
      <c r="BQ118" s="396">
        <f t="shared" si="167"/>
        <v>0</v>
      </c>
      <c r="BR118" s="483"/>
      <c r="BS118" s="131">
        <f t="shared" si="168"/>
        <v>0</v>
      </c>
      <c r="BT118" s="131">
        <f t="shared" si="169"/>
        <v>0</v>
      </c>
      <c r="BU118" s="131">
        <f t="shared" si="170"/>
        <v>0</v>
      </c>
      <c r="BV118" s="131">
        <f t="shared" si="171"/>
        <v>0</v>
      </c>
      <c r="BW118" s="131">
        <f t="shared" si="172"/>
        <v>0</v>
      </c>
      <c r="BX118" s="131">
        <f t="shared" si="173"/>
        <v>0</v>
      </c>
      <c r="BY118" s="131">
        <f t="shared" si="174"/>
        <v>0</v>
      </c>
      <c r="BZ118" s="131">
        <f t="shared" si="175"/>
        <v>0</v>
      </c>
      <c r="CA118" s="131">
        <f t="shared" si="176"/>
        <v>0</v>
      </c>
      <c r="CB118" s="131">
        <f t="shared" si="177"/>
        <v>0</v>
      </c>
      <c r="CC118" s="131">
        <f t="shared" si="178"/>
        <v>0</v>
      </c>
      <c r="CD118" s="131">
        <f t="shared" si="179"/>
        <v>0</v>
      </c>
      <c r="CE118" s="131">
        <f t="shared" si="180"/>
        <v>0</v>
      </c>
      <c r="CF118" s="131">
        <f t="shared" si="181"/>
        <v>0</v>
      </c>
      <c r="CG118" s="131">
        <f t="shared" si="182"/>
        <v>0</v>
      </c>
      <c r="CH118" s="131">
        <f t="shared" si="183"/>
        <v>0</v>
      </c>
      <c r="CI118" s="131">
        <f t="shared" si="184"/>
        <v>0</v>
      </c>
      <c r="CJ118" s="131">
        <f t="shared" si="185"/>
        <v>0</v>
      </c>
      <c r="CK118" s="131">
        <f t="shared" si="186"/>
        <v>0</v>
      </c>
      <c r="CL118" s="131">
        <f t="shared" si="187"/>
        <v>0</v>
      </c>
      <c r="CM118" s="131">
        <f t="shared" si="188"/>
        <v>0</v>
      </c>
    </row>
    <row r="119" spans="1:91" s="81" customFormat="1" ht="90" customHeight="1" x14ac:dyDescent="0.2">
      <c r="A119" s="4"/>
      <c r="B119" s="164"/>
      <c r="C119" s="4"/>
      <c r="D119" s="64" t="s">
        <v>257</v>
      </c>
      <c r="E119" s="129" t="s">
        <v>432</v>
      </c>
      <c r="F119" s="63" t="s">
        <v>112</v>
      </c>
      <c r="G119" s="178" t="s">
        <v>73</v>
      </c>
      <c r="H119" s="178" t="s">
        <v>158</v>
      </c>
      <c r="I119" s="63">
        <v>1</v>
      </c>
      <c r="J119" s="63">
        <v>0</v>
      </c>
      <c r="K119" s="63" t="s">
        <v>562</v>
      </c>
      <c r="L119" s="333">
        <v>550.2672</v>
      </c>
      <c r="M119" s="85"/>
      <c r="N119" s="84"/>
      <c r="O119" s="85"/>
      <c r="P119" s="85"/>
      <c r="Q119" s="85"/>
      <c r="R119" s="85"/>
      <c r="S119" s="85"/>
      <c r="T119" s="85"/>
      <c r="U119" s="85"/>
      <c r="V119" s="85"/>
      <c r="W119" s="85"/>
      <c r="X119" s="85"/>
      <c r="Y119" s="85"/>
      <c r="Z119" s="85"/>
      <c r="AA119" s="96">
        <f t="shared" si="230"/>
        <v>0</v>
      </c>
      <c r="AB119" s="82" t="str">
        <f t="shared" ref="AB119" si="269">IF(SUM(M119:Z119)&gt;0,"Yes","No")</f>
        <v>No</v>
      </c>
      <c r="AC119" s="188" t="str">
        <f t="shared" si="232"/>
        <v>No</v>
      </c>
      <c r="AE119" s="229">
        <v>1</v>
      </c>
      <c r="AF119" s="230">
        <f t="shared" ref="AF119" si="270">AE119*SUM(M119:Z119)</f>
        <v>0</v>
      </c>
      <c r="AG119" s="69"/>
      <c r="AH119" s="256">
        <v>30</v>
      </c>
      <c r="AI119" s="265">
        <f t="shared" si="249"/>
        <v>0</v>
      </c>
      <c r="AJ119" s="152">
        <f t="shared" si="234"/>
        <v>0</v>
      </c>
      <c r="AK119" s="152">
        <f t="shared" si="235"/>
        <v>0</v>
      </c>
      <c r="AL119" s="152">
        <f t="shared" si="236"/>
        <v>0</v>
      </c>
      <c r="AM119" s="152">
        <f t="shared" si="237"/>
        <v>0</v>
      </c>
      <c r="AN119" s="152">
        <f t="shared" si="238"/>
        <v>0</v>
      </c>
      <c r="AO119" s="152">
        <f t="shared" si="239"/>
        <v>0</v>
      </c>
      <c r="AP119" s="152">
        <f t="shared" si="240"/>
        <v>0</v>
      </c>
      <c r="AQ119" s="152">
        <f t="shared" si="241"/>
        <v>0</v>
      </c>
      <c r="AR119" s="152">
        <f t="shared" si="242"/>
        <v>0</v>
      </c>
      <c r="AS119" s="152">
        <f t="shared" si="243"/>
        <v>0</v>
      </c>
      <c r="AT119" s="152">
        <f t="shared" si="244"/>
        <v>0</v>
      </c>
      <c r="AU119" s="152">
        <f t="shared" si="245"/>
        <v>0</v>
      </c>
      <c r="AV119" s="152">
        <f t="shared" si="246"/>
        <v>0</v>
      </c>
      <c r="AW119" s="152">
        <f t="shared" si="247"/>
        <v>0</v>
      </c>
      <c r="AX119" s="470">
        <v>1</v>
      </c>
      <c r="AY119" s="476">
        <v>15</v>
      </c>
      <c r="AZ119" s="239">
        <f t="shared" si="191"/>
        <v>0</v>
      </c>
      <c r="BA119" s="476"/>
      <c r="BB119" s="239">
        <f t="shared" si="192"/>
        <v>0</v>
      </c>
      <c r="BC119" s="476"/>
      <c r="BD119" s="131">
        <f t="shared" si="193"/>
        <v>0</v>
      </c>
      <c r="BE119" s="483"/>
      <c r="BF119" s="131">
        <f t="shared" si="157"/>
        <v>0</v>
      </c>
      <c r="BG119" s="131">
        <f t="shared" si="158"/>
        <v>0</v>
      </c>
      <c r="BH119" s="131">
        <f t="shared" si="159"/>
        <v>0</v>
      </c>
      <c r="BI119" s="131">
        <f t="shared" si="160"/>
        <v>0</v>
      </c>
      <c r="BJ119" s="131">
        <f t="shared" si="161"/>
        <v>0</v>
      </c>
      <c r="BK119" s="131">
        <f t="shared" si="162"/>
        <v>0</v>
      </c>
      <c r="BL119" s="131">
        <f t="shared" si="163"/>
        <v>0</v>
      </c>
      <c r="BM119" s="131">
        <f t="shared" si="164"/>
        <v>0</v>
      </c>
      <c r="BN119" s="131">
        <f t="shared" si="165"/>
        <v>0</v>
      </c>
      <c r="BO119" s="483"/>
      <c r="BP119" s="396">
        <f t="shared" si="166"/>
        <v>0</v>
      </c>
      <c r="BQ119" s="396">
        <f t="shared" si="167"/>
        <v>0</v>
      </c>
      <c r="BR119" s="483"/>
      <c r="BS119" s="131">
        <f t="shared" si="168"/>
        <v>0</v>
      </c>
      <c r="BT119" s="131">
        <f t="shared" si="169"/>
        <v>0</v>
      </c>
      <c r="BU119" s="131">
        <f t="shared" si="170"/>
        <v>0</v>
      </c>
      <c r="BV119" s="131">
        <f t="shared" si="171"/>
        <v>0</v>
      </c>
      <c r="BW119" s="131">
        <f t="shared" si="172"/>
        <v>0</v>
      </c>
      <c r="BX119" s="131">
        <f t="shared" si="173"/>
        <v>0</v>
      </c>
      <c r="BY119" s="131">
        <f t="shared" si="174"/>
        <v>0</v>
      </c>
      <c r="BZ119" s="131">
        <f t="shared" si="175"/>
        <v>0</v>
      </c>
      <c r="CA119" s="131">
        <f t="shared" si="176"/>
        <v>0</v>
      </c>
      <c r="CB119" s="131">
        <f t="shared" si="177"/>
        <v>0</v>
      </c>
      <c r="CC119" s="131">
        <f t="shared" si="178"/>
        <v>0</v>
      </c>
      <c r="CD119" s="131">
        <f t="shared" si="179"/>
        <v>0</v>
      </c>
      <c r="CE119" s="131">
        <f t="shared" si="180"/>
        <v>0</v>
      </c>
      <c r="CF119" s="131">
        <f t="shared" si="181"/>
        <v>0</v>
      </c>
      <c r="CG119" s="131">
        <f t="shared" si="182"/>
        <v>0</v>
      </c>
      <c r="CH119" s="131">
        <f t="shared" si="183"/>
        <v>0</v>
      </c>
      <c r="CI119" s="131">
        <f t="shared" si="184"/>
        <v>0</v>
      </c>
      <c r="CJ119" s="131">
        <f t="shared" si="185"/>
        <v>0</v>
      </c>
      <c r="CK119" s="131">
        <f t="shared" si="186"/>
        <v>0</v>
      </c>
      <c r="CL119" s="131">
        <f t="shared" si="187"/>
        <v>0</v>
      </c>
      <c r="CM119" s="131">
        <f t="shared" si="188"/>
        <v>0</v>
      </c>
    </row>
    <row r="120" spans="1:91" s="81" customFormat="1" ht="90" customHeight="1" x14ac:dyDescent="0.2">
      <c r="A120" s="4"/>
      <c r="B120" s="164"/>
      <c r="C120" s="4"/>
      <c r="D120" s="64" t="s">
        <v>483</v>
      </c>
      <c r="E120" s="437" t="s">
        <v>1143</v>
      </c>
      <c r="F120" s="63" t="s">
        <v>112</v>
      </c>
      <c r="G120" s="178" t="s">
        <v>73</v>
      </c>
      <c r="H120" s="178" t="s">
        <v>158</v>
      </c>
      <c r="I120" s="63">
        <v>1</v>
      </c>
      <c r="J120" s="63">
        <v>0</v>
      </c>
      <c r="K120" s="63" t="s">
        <v>562</v>
      </c>
      <c r="L120" s="333">
        <v>478.49680000000001</v>
      </c>
      <c r="M120" s="85"/>
      <c r="N120" s="84"/>
      <c r="O120" s="85"/>
      <c r="P120" s="85"/>
      <c r="Q120" s="85"/>
      <c r="R120" s="85"/>
      <c r="S120" s="85"/>
      <c r="T120" s="85"/>
      <c r="U120" s="85"/>
      <c r="V120" s="85"/>
      <c r="W120" s="85"/>
      <c r="X120" s="85"/>
      <c r="Y120" s="85"/>
      <c r="Z120" s="85"/>
      <c r="AA120" s="96">
        <f t="shared" si="230"/>
        <v>0</v>
      </c>
      <c r="AB120" s="82" t="str">
        <f t="shared" si="268"/>
        <v>No</v>
      </c>
      <c r="AC120" s="188" t="str">
        <f t="shared" si="232"/>
        <v>No</v>
      </c>
      <c r="AE120" s="229">
        <v>1</v>
      </c>
      <c r="AF120" s="230">
        <f t="shared" si="248"/>
        <v>0</v>
      </c>
      <c r="AG120" s="69"/>
      <c r="AH120" s="256">
        <v>30</v>
      </c>
      <c r="AI120" s="265">
        <f t="shared" si="249"/>
        <v>0</v>
      </c>
      <c r="AJ120" s="152">
        <f t="shared" si="234"/>
        <v>0</v>
      </c>
      <c r="AK120" s="152">
        <f t="shared" si="235"/>
        <v>0</v>
      </c>
      <c r="AL120" s="152">
        <f t="shared" si="236"/>
        <v>0</v>
      </c>
      <c r="AM120" s="152">
        <f t="shared" si="237"/>
        <v>0</v>
      </c>
      <c r="AN120" s="152">
        <f t="shared" si="238"/>
        <v>0</v>
      </c>
      <c r="AO120" s="152">
        <f t="shared" si="239"/>
        <v>0</v>
      </c>
      <c r="AP120" s="152">
        <f t="shared" si="240"/>
        <v>0</v>
      </c>
      <c r="AQ120" s="152">
        <f t="shared" si="241"/>
        <v>0</v>
      </c>
      <c r="AR120" s="152">
        <f t="shared" si="242"/>
        <v>0</v>
      </c>
      <c r="AS120" s="152">
        <f t="shared" si="243"/>
        <v>0</v>
      </c>
      <c r="AT120" s="152">
        <f t="shared" si="244"/>
        <v>0</v>
      </c>
      <c r="AU120" s="152">
        <f t="shared" si="245"/>
        <v>0</v>
      </c>
      <c r="AV120" s="152">
        <f t="shared" si="246"/>
        <v>0</v>
      </c>
      <c r="AW120" s="152">
        <f t="shared" si="247"/>
        <v>0</v>
      </c>
      <c r="AX120" s="470">
        <v>1</v>
      </c>
      <c r="AY120" s="476">
        <v>15</v>
      </c>
      <c r="AZ120" s="239">
        <f t="shared" si="191"/>
        <v>0</v>
      </c>
      <c r="BA120" s="476"/>
      <c r="BB120" s="239">
        <f t="shared" si="192"/>
        <v>0</v>
      </c>
      <c r="BC120" s="476"/>
      <c r="BD120" s="131">
        <f t="shared" si="193"/>
        <v>0</v>
      </c>
      <c r="BE120" s="483"/>
      <c r="BF120" s="131">
        <f t="shared" si="157"/>
        <v>0</v>
      </c>
      <c r="BG120" s="131">
        <f t="shared" si="158"/>
        <v>0</v>
      </c>
      <c r="BH120" s="131">
        <f t="shared" si="159"/>
        <v>0</v>
      </c>
      <c r="BI120" s="131">
        <f t="shared" si="160"/>
        <v>0</v>
      </c>
      <c r="BJ120" s="131">
        <f t="shared" si="161"/>
        <v>0</v>
      </c>
      <c r="BK120" s="131">
        <f t="shared" si="162"/>
        <v>0</v>
      </c>
      <c r="BL120" s="131">
        <f t="shared" si="163"/>
        <v>0</v>
      </c>
      <c r="BM120" s="131">
        <f t="shared" si="164"/>
        <v>0</v>
      </c>
      <c r="BN120" s="131">
        <f t="shared" si="165"/>
        <v>0</v>
      </c>
      <c r="BO120" s="483"/>
      <c r="BP120" s="396">
        <f t="shared" si="166"/>
        <v>0</v>
      </c>
      <c r="BQ120" s="396">
        <f t="shared" si="167"/>
        <v>0</v>
      </c>
      <c r="BR120" s="483"/>
      <c r="BS120" s="131">
        <f t="shared" si="168"/>
        <v>0</v>
      </c>
      <c r="BT120" s="131">
        <f t="shared" si="169"/>
        <v>0</v>
      </c>
      <c r="BU120" s="131">
        <f t="shared" si="170"/>
        <v>0</v>
      </c>
      <c r="BV120" s="131">
        <f t="shared" si="171"/>
        <v>0</v>
      </c>
      <c r="BW120" s="131">
        <f t="shared" si="172"/>
        <v>0</v>
      </c>
      <c r="BX120" s="131">
        <f t="shared" si="173"/>
        <v>0</v>
      </c>
      <c r="BY120" s="131">
        <f t="shared" si="174"/>
        <v>0</v>
      </c>
      <c r="BZ120" s="131">
        <f t="shared" si="175"/>
        <v>0</v>
      </c>
      <c r="CA120" s="131">
        <f t="shared" si="176"/>
        <v>0</v>
      </c>
      <c r="CB120" s="131">
        <f t="shared" si="177"/>
        <v>0</v>
      </c>
      <c r="CC120" s="131">
        <f t="shared" si="178"/>
        <v>0</v>
      </c>
      <c r="CD120" s="131">
        <f t="shared" si="179"/>
        <v>0</v>
      </c>
      <c r="CE120" s="131">
        <f t="shared" si="180"/>
        <v>0</v>
      </c>
      <c r="CF120" s="131">
        <f t="shared" si="181"/>
        <v>0</v>
      </c>
      <c r="CG120" s="131">
        <f t="shared" si="182"/>
        <v>0</v>
      </c>
      <c r="CH120" s="131">
        <f t="shared" si="183"/>
        <v>0</v>
      </c>
      <c r="CI120" s="131">
        <f t="shared" si="184"/>
        <v>0</v>
      </c>
      <c r="CJ120" s="131">
        <f t="shared" si="185"/>
        <v>0</v>
      </c>
      <c r="CK120" s="131">
        <f t="shared" si="186"/>
        <v>0</v>
      </c>
      <c r="CL120" s="131">
        <f t="shared" si="187"/>
        <v>0</v>
      </c>
      <c r="CM120" s="131">
        <f t="shared" si="188"/>
        <v>0</v>
      </c>
    </row>
    <row r="121" spans="1:91" s="4" customFormat="1" ht="90" customHeight="1" x14ac:dyDescent="0.2">
      <c r="B121" s="179"/>
      <c r="D121" s="99" t="s">
        <v>258</v>
      </c>
      <c r="E121" s="177" t="s">
        <v>432</v>
      </c>
      <c r="F121" s="72" t="s">
        <v>109</v>
      </c>
      <c r="G121" s="73" t="s">
        <v>96</v>
      </c>
      <c r="H121" s="73" t="s">
        <v>158</v>
      </c>
      <c r="I121" s="72">
        <v>1</v>
      </c>
      <c r="J121" s="72">
        <v>0</v>
      </c>
      <c r="K121" s="72" t="s">
        <v>562</v>
      </c>
      <c r="L121" s="334">
        <v>171.95850000000002</v>
      </c>
      <c r="M121" s="87"/>
      <c r="N121" s="87"/>
      <c r="O121" s="87"/>
      <c r="P121" s="87"/>
      <c r="Q121" s="87"/>
      <c r="R121" s="87"/>
      <c r="S121" s="87"/>
      <c r="T121" s="87"/>
      <c r="U121" s="87"/>
      <c r="V121" s="87"/>
      <c r="W121" s="87"/>
      <c r="X121" s="87"/>
      <c r="Y121" s="87"/>
      <c r="Z121" s="87"/>
      <c r="AA121" s="89">
        <f t="shared" si="230"/>
        <v>0</v>
      </c>
      <c r="AB121" s="89" t="str">
        <f t="shared" si="268"/>
        <v>No</v>
      </c>
      <c r="AC121" s="166" t="str">
        <f t="shared" si="232"/>
        <v>No</v>
      </c>
      <c r="AE121" s="229">
        <v>1</v>
      </c>
      <c r="AF121" s="230">
        <f t="shared" si="248"/>
        <v>0</v>
      </c>
      <c r="AG121" s="69"/>
      <c r="AH121" s="256">
        <v>5</v>
      </c>
      <c r="AI121" s="265">
        <f t="shared" si="249"/>
        <v>0</v>
      </c>
      <c r="AJ121" s="152">
        <f t="shared" si="234"/>
        <v>0</v>
      </c>
      <c r="AK121" s="152">
        <f t="shared" si="235"/>
        <v>0</v>
      </c>
      <c r="AL121" s="152">
        <f t="shared" si="236"/>
        <v>0</v>
      </c>
      <c r="AM121" s="152">
        <f t="shared" si="237"/>
        <v>0</v>
      </c>
      <c r="AN121" s="152">
        <f t="shared" si="238"/>
        <v>0</v>
      </c>
      <c r="AO121" s="152">
        <f t="shared" si="239"/>
        <v>0</v>
      </c>
      <c r="AP121" s="152">
        <f t="shared" si="240"/>
        <v>0</v>
      </c>
      <c r="AQ121" s="152">
        <f t="shared" si="241"/>
        <v>0</v>
      </c>
      <c r="AR121" s="152">
        <f t="shared" si="242"/>
        <v>0</v>
      </c>
      <c r="AS121" s="152">
        <f t="shared" si="243"/>
        <v>0</v>
      </c>
      <c r="AT121" s="152">
        <f t="shared" si="244"/>
        <v>0</v>
      </c>
      <c r="AU121" s="152">
        <f t="shared" si="245"/>
        <v>0</v>
      </c>
      <c r="AV121" s="152">
        <f t="shared" si="246"/>
        <v>0</v>
      </c>
      <c r="AW121" s="152">
        <f t="shared" si="247"/>
        <v>0</v>
      </c>
      <c r="AX121" s="470">
        <v>1</v>
      </c>
      <c r="AY121" s="476">
        <v>6</v>
      </c>
      <c r="AZ121" s="239">
        <f t="shared" si="191"/>
        <v>0</v>
      </c>
      <c r="BA121" s="476"/>
      <c r="BB121" s="239">
        <f t="shared" si="192"/>
        <v>0</v>
      </c>
      <c r="BC121" s="476"/>
      <c r="BD121" s="131">
        <f t="shared" si="193"/>
        <v>0</v>
      </c>
      <c r="BE121" s="483"/>
      <c r="BF121" s="131">
        <f t="shared" si="157"/>
        <v>0</v>
      </c>
      <c r="BG121" s="131">
        <f t="shared" si="158"/>
        <v>0</v>
      </c>
      <c r="BH121" s="131">
        <f t="shared" si="159"/>
        <v>0</v>
      </c>
      <c r="BI121" s="131">
        <f t="shared" si="160"/>
        <v>0</v>
      </c>
      <c r="BJ121" s="131">
        <f t="shared" si="161"/>
        <v>0</v>
      </c>
      <c r="BK121" s="131">
        <f t="shared" si="162"/>
        <v>0</v>
      </c>
      <c r="BL121" s="131">
        <f t="shared" si="163"/>
        <v>0</v>
      </c>
      <c r="BM121" s="131">
        <f t="shared" si="164"/>
        <v>0</v>
      </c>
      <c r="BN121" s="131">
        <f t="shared" si="165"/>
        <v>0</v>
      </c>
      <c r="BO121" s="483"/>
      <c r="BP121" s="396">
        <f t="shared" si="166"/>
        <v>0</v>
      </c>
      <c r="BQ121" s="396">
        <f t="shared" si="167"/>
        <v>0</v>
      </c>
      <c r="BR121" s="483"/>
      <c r="BS121" s="131">
        <f t="shared" si="168"/>
        <v>0</v>
      </c>
      <c r="BT121" s="131">
        <f t="shared" si="169"/>
        <v>0</v>
      </c>
      <c r="BU121" s="131">
        <f t="shared" si="170"/>
        <v>0</v>
      </c>
      <c r="BV121" s="131">
        <f t="shared" si="171"/>
        <v>0</v>
      </c>
      <c r="BW121" s="131">
        <f t="shared" si="172"/>
        <v>0</v>
      </c>
      <c r="BX121" s="131">
        <f t="shared" si="173"/>
        <v>0</v>
      </c>
      <c r="BY121" s="131">
        <f t="shared" si="174"/>
        <v>0</v>
      </c>
      <c r="BZ121" s="131">
        <f t="shared" si="175"/>
        <v>0</v>
      </c>
      <c r="CA121" s="131">
        <f t="shared" si="176"/>
        <v>0</v>
      </c>
      <c r="CB121" s="131">
        <f t="shared" si="177"/>
        <v>0</v>
      </c>
      <c r="CC121" s="131">
        <f t="shared" si="178"/>
        <v>0</v>
      </c>
      <c r="CD121" s="131">
        <f t="shared" si="179"/>
        <v>0</v>
      </c>
      <c r="CE121" s="131">
        <f t="shared" si="180"/>
        <v>0</v>
      </c>
      <c r="CF121" s="131">
        <f t="shared" si="181"/>
        <v>0</v>
      </c>
      <c r="CG121" s="131">
        <f t="shared" si="182"/>
        <v>0</v>
      </c>
      <c r="CH121" s="131">
        <f t="shared" si="183"/>
        <v>0</v>
      </c>
      <c r="CI121" s="131">
        <f t="shared" si="184"/>
        <v>0</v>
      </c>
      <c r="CJ121" s="131">
        <f t="shared" si="185"/>
        <v>0</v>
      </c>
      <c r="CK121" s="131">
        <f t="shared" si="186"/>
        <v>0</v>
      </c>
      <c r="CL121" s="131">
        <f t="shared" si="187"/>
        <v>0</v>
      </c>
      <c r="CM121" s="131">
        <f t="shared" si="188"/>
        <v>0</v>
      </c>
    </row>
    <row r="122" spans="1:91" s="4" customFormat="1" ht="90" customHeight="1" x14ac:dyDescent="0.2">
      <c r="B122" s="164"/>
      <c r="D122" s="99" t="s">
        <v>494</v>
      </c>
      <c r="E122" s="436" t="s">
        <v>1143</v>
      </c>
      <c r="F122" s="72" t="s">
        <v>109</v>
      </c>
      <c r="G122" s="73" t="s">
        <v>96</v>
      </c>
      <c r="H122" s="73" t="s">
        <v>158</v>
      </c>
      <c r="I122" s="72">
        <v>1</v>
      </c>
      <c r="J122" s="72">
        <v>0</v>
      </c>
      <c r="K122" s="72" t="s">
        <v>562</v>
      </c>
      <c r="L122" s="334">
        <v>149.52509999999998</v>
      </c>
      <c r="M122" s="87"/>
      <c r="N122" s="87"/>
      <c r="O122" s="87"/>
      <c r="P122" s="87"/>
      <c r="Q122" s="87"/>
      <c r="R122" s="87"/>
      <c r="S122" s="87"/>
      <c r="T122" s="87"/>
      <c r="U122" s="87"/>
      <c r="V122" s="87"/>
      <c r="W122" s="87"/>
      <c r="X122" s="87"/>
      <c r="Y122" s="87"/>
      <c r="Z122" s="87"/>
      <c r="AA122" s="89">
        <f t="shared" si="230"/>
        <v>0</v>
      </c>
      <c r="AB122" s="89" t="str">
        <f t="shared" ref="AB122:AB123" si="271">IF(SUM(M122:Z122)&gt;0,"Yes","No")</f>
        <v>No</v>
      </c>
      <c r="AC122" s="166" t="str">
        <f t="shared" si="232"/>
        <v>No</v>
      </c>
      <c r="AE122" s="229">
        <v>1</v>
      </c>
      <c r="AF122" s="230">
        <f t="shared" ref="AF122:AF123" si="272">AE122*SUM(M122:Z122)</f>
        <v>0</v>
      </c>
      <c r="AG122" s="69"/>
      <c r="AH122" s="256">
        <v>5</v>
      </c>
      <c r="AI122" s="265">
        <f t="shared" si="249"/>
        <v>0</v>
      </c>
      <c r="AJ122" s="152">
        <f t="shared" si="234"/>
        <v>0</v>
      </c>
      <c r="AK122" s="152">
        <f t="shared" si="235"/>
        <v>0</v>
      </c>
      <c r="AL122" s="152">
        <f t="shared" si="236"/>
        <v>0</v>
      </c>
      <c r="AM122" s="152">
        <f t="shared" si="237"/>
        <v>0</v>
      </c>
      <c r="AN122" s="152">
        <f t="shared" si="238"/>
        <v>0</v>
      </c>
      <c r="AO122" s="152">
        <f t="shared" si="239"/>
        <v>0</v>
      </c>
      <c r="AP122" s="152">
        <f t="shared" si="240"/>
        <v>0</v>
      </c>
      <c r="AQ122" s="152">
        <f t="shared" si="241"/>
        <v>0</v>
      </c>
      <c r="AR122" s="152">
        <f t="shared" si="242"/>
        <v>0</v>
      </c>
      <c r="AS122" s="152">
        <f t="shared" si="243"/>
        <v>0</v>
      </c>
      <c r="AT122" s="152">
        <f t="shared" si="244"/>
        <v>0</v>
      </c>
      <c r="AU122" s="152">
        <f t="shared" si="245"/>
        <v>0</v>
      </c>
      <c r="AV122" s="152">
        <f t="shared" si="246"/>
        <v>0</v>
      </c>
      <c r="AW122" s="152">
        <f t="shared" si="247"/>
        <v>0</v>
      </c>
      <c r="AX122" s="470">
        <v>1</v>
      </c>
      <c r="AY122" s="476">
        <v>6</v>
      </c>
      <c r="AZ122" s="239">
        <f t="shared" si="191"/>
        <v>0</v>
      </c>
      <c r="BA122" s="476"/>
      <c r="BB122" s="239">
        <f t="shared" si="192"/>
        <v>0</v>
      </c>
      <c r="BC122" s="476"/>
      <c r="BD122" s="131">
        <f t="shared" si="193"/>
        <v>0</v>
      </c>
      <c r="BE122" s="483"/>
      <c r="BF122" s="131">
        <f t="shared" si="157"/>
        <v>0</v>
      </c>
      <c r="BG122" s="131">
        <f t="shared" si="158"/>
        <v>0</v>
      </c>
      <c r="BH122" s="131">
        <f t="shared" si="159"/>
        <v>0</v>
      </c>
      <c r="BI122" s="131">
        <f t="shared" si="160"/>
        <v>0</v>
      </c>
      <c r="BJ122" s="131">
        <f t="shared" si="161"/>
        <v>0</v>
      </c>
      <c r="BK122" s="131">
        <f t="shared" si="162"/>
        <v>0</v>
      </c>
      <c r="BL122" s="131">
        <f t="shared" si="163"/>
        <v>0</v>
      </c>
      <c r="BM122" s="131">
        <f t="shared" si="164"/>
        <v>0</v>
      </c>
      <c r="BN122" s="131">
        <f t="shared" si="165"/>
        <v>0</v>
      </c>
      <c r="BO122" s="483"/>
      <c r="BP122" s="396">
        <f t="shared" si="166"/>
        <v>0</v>
      </c>
      <c r="BQ122" s="396">
        <f t="shared" si="167"/>
        <v>0</v>
      </c>
      <c r="BR122" s="483"/>
      <c r="BS122" s="131">
        <f t="shared" si="168"/>
        <v>0</v>
      </c>
      <c r="BT122" s="131">
        <f t="shared" si="169"/>
        <v>0</v>
      </c>
      <c r="BU122" s="131">
        <f t="shared" si="170"/>
        <v>0</v>
      </c>
      <c r="BV122" s="131">
        <f t="shared" si="171"/>
        <v>0</v>
      </c>
      <c r="BW122" s="131">
        <f t="shared" si="172"/>
        <v>0</v>
      </c>
      <c r="BX122" s="131">
        <f t="shared" si="173"/>
        <v>0</v>
      </c>
      <c r="BY122" s="131">
        <f t="shared" si="174"/>
        <v>0</v>
      </c>
      <c r="BZ122" s="131">
        <f t="shared" si="175"/>
        <v>0</v>
      </c>
      <c r="CA122" s="131">
        <f t="shared" si="176"/>
        <v>0</v>
      </c>
      <c r="CB122" s="131">
        <f t="shared" si="177"/>
        <v>0</v>
      </c>
      <c r="CC122" s="131">
        <f t="shared" si="178"/>
        <v>0</v>
      </c>
      <c r="CD122" s="131">
        <f t="shared" si="179"/>
        <v>0</v>
      </c>
      <c r="CE122" s="131">
        <f t="shared" si="180"/>
        <v>0</v>
      </c>
      <c r="CF122" s="131">
        <f t="shared" si="181"/>
        <v>0</v>
      </c>
      <c r="CG122" s="131">
        <f t="shared" si="182"/>
        <v>0</v>
      </c>
      <c r="CH122" s="131">
        <f t="shared" si="183"/>
        <v>0</v>
      </c>
      <c r="CI122" s="131">
        <f t="shared" si="184"/>
        <v>0</v>
      </c>
      <c r="CJ122" s="131">
        <f t="shared" si="185"/>
        <v>0</v>
      </c>
      <c r="CK122" s="131">
        <f t="shared" si="186"/>
        <v>0</v>
      </c>
      <c r="CL122" s="131">
        <f t="shared" si="187"/>
        <v>0</v>
      </c>
      <c r="CM122" s="131">
        <f t="shared" si="188"/>
        <v>0</v>
      </c>
    </row>
    <row r="123" spans="1:91" s="81" customFormat="1" ht="90" customHeight="1" x14ac:dyDescent="0.2">
      <c r="A123" s="4"/>
      <c r="B123" s="164"/>
      <c r="C123" s="4"/>
      <c r="D123" s="64" t="s">
        <v>259</v>
      </c>
      <c r="E123" s="129" t="s">
        <v>432</v>
      </c>
      <c r="F123" s="63" t="s">
        <v>109</v>
      </c>
      <c r="G123" s="178" t="s">
        <v>52</v>
      </c>
      <c r="H123" s="178" t="s">
        <v>158</v>
      </c>
      <c r="I123" s="63">
        <v>1</v>
      </c>
      <c r="J123" s="63">
        <v>0</v>
      </c>
      <c r="K123" s="63" t="s">
        <v>562</v>
      </c>
      <c r="L123" s="333">
        <v>183.42240000000004</v>
      </c>
      <c r="M123" s="85"/>
      <c r="N123" s="84"/>
      <c r="O123" s="85"/>
      <c r="P123" s="85"/>
      <c r="Q123" s="85"/>
      <c r="R123" s="85"/>
      <c r="S123" s="85"/>
      <c r="T123" s="85"/>
      <c r="U123" s="85"/>
      <c r="V123" s="85"/>
      <c r="W123" s="85"/>
      <c r="X123" s="85"/>
      <c r="Y123" s="85"/>
      <c r="Z123" s="85"/>
      <c r="AA123" s="96">
        <f t="shared" si="230"/>
        <v>0</v>
      </c>
      <c r="AB123" s="82" t="str">
        <f t="shared" si="271"/>
        <v>No</v>
      </c>
      <c r="AC123" s="188" t="str">
        <f t="shared" si="232"/>
        <v>No</v>
      </c>
      <c r="AE123" s="229">
        <v>1</v>
      </c>
      <c r="AF123" s="230">
        <f t="shared" si="272"/>
        <v>0</v>
      </c>
      <c r="AG123" s="69"/>
      <c r="AH123" s="256">
        <v>5.6</v>
      </c>
      <c r="AI123" s="265">
        <f t="shared" si="249"/>
        <v>0</v>
      </c>
      <c r="AJ123" s="152">
        <f t="shared" si="234"/>
        <v>0</v>
      </c>
      <c r="AK123" s="152">
        <f t="shared" si="235"/>
        <v>0</v>
      </c>
      <c r="AL123" s="152">
        <f t="shared" si="236"/>
        <v>0</v>
      </c>
      <c r="AM123" s="152">
        <f t="shared" si="237"/>
        <v>0</v>
      </c>
      <c r="AN123" s="152">
        <f t="shared" si="238"/>
        <v>0</v>
      </c>
      <c r="AO123" s="152">
        <f t="shared" si="239"/>
        <v>0</v>
      </c>
      <c r="AP123" s="152">
        <f t="shared" si="240"/>
        <v>0</v>
      </c>
      <c r="AQ123" s="152">
        <f t="shared" si="241"/>
        <v>0</v>
      </c>
      <c r="AR123" s="152">
        <f t="shared" si="242"/>
        <v>0</v>
      </c>
      <c r="AS123" s="152">
        <f t="shared" si="243"/>
        <v>0</v>
      </c>
      <c r="AT123" s="152">
        <f t="shared" si="244"/>
        <v>0</v>
      </c>
      <c r="AU123" s="152">
        <f t="shared" si="245"/>
        <v>0</v>
      </c>
      <c r="AV123" s="152">
        <f t="shared" si="246"/>
        <v>0</v>
      </c>
      <c r="AW123" s="152">
        <f t="shared" si="247"/>
        <v>0</v>
      </c>
      <c r="AX123" s="470">
        <v>1</v>
      </c>
      <c r="AY123" s="476">
        <v>6</v>
      </c>
      <c r="AZ123" s="239">
        <f t="shared" si="191"/>
        <v>0</v>
      </c>
      <c r="BA123" s="476"/>
      <c r="BB123" s="239">
        <f t="shared" si="192"/>
        <v>0</v>
      </c>
      <c r="BC123" s="476"/>
      <c r="BD123" s="131">
        <f t="shared" si="193"/>
        <v>0</v>
      </c>
      <c r="BE123" s="483"/>
      <c r="BF123" s="131">
        <f t="shared" si="157"/>
        <v>0</v>
      </c>
      <c r="BG123" s="131">
        <f t="shared" si="158"/>
        <v>0</v>
      </c>
      <c r="BH123" s="131">
        <f t="shared" si="159"/>
        <v>0</v>
      </c>
      <c r="BI123" s="131">
        <f t="shared" si="160"/>
        <v>0</v>
      </c>
      <c r="BJ123" s="131">
        <f t="shared" si="161"/>
        <v>0</v>
      </c>
      <c r="BK123" s="131">
        <f t="shared" si="162"/>
        <v>0</v>
      </c>
      <c r="BL123" s="131">
        <f t="shared" si="163"/>
        <v>0</v>
      </c>
      <c r="BM123" s="131">
        <f t="shared" si="164"/>
        <v>0</v>
      </c>
      <c r="BN123" s="131">
        <f t="shared" si="165"/>
        <v>0</v>
      </c>
      <c r="BO123" s="483"/>
      <c r="BP123" s="396">
        <f t="shared" si="166"/>
        <v>0</v>
      </c>
      <c r="BQ123" s="396">
        <f t="shared" si="167"/>
        <v>0</v>
      </c>
      <c r="BR123" s="483"/>
      <c r="BS123" s="131">
        <f t="shared" si="168"/>
        <v>0</v>
      </c>
      <c r="BT123" s="131">
        <f t="shared" si="169"/>
        <v>0</v>
      </c>
      <c r="BU123" s="131">
        <f t="shared" si="170"/>
        <v>0</v>
      </c>
      <c r="BV123" s="131">
        <f t="shared" si="171"/>
        <v>0</v>
      </c>
      <c r="BW123" s="131">
        <f t="shared" si="172"/>
        <v>0</v>
      </c>
      <c r="BX123" s="131">
        <f t="shared" si="173"/>
        <v>0</v>
      </c>
      <c r="BY123" s="131">
        <f t="shared" si="174"/>
        <v>0</v>
      </c>
      <c r="BZ123" s="131">
        <f t="shared" si="175"/>
        <v>0</v>
      </c>
      <c r="CA123" s="131">
        <f t="shared" si="176"/>
        <v>0</v>
      </c>
      <c r="CB123" s="131">
        <f t="shared" si="177"/>
        <v>0</v>
      </c>
      <c r="CC123" s="131">
        <f t="shared" si="178"/>
        <v>0</v>
      </c>
      <c r="CD123" s="131">
        <f t="shared" si="179"/>
        <v>0</v>
      </c>
      <c r="CE123" s="131">
        <f t="shared" si="180"/>
        <v>0</v>
      </c>
      <c r="CF123" s="131">
        <f t="shared" si="181"/>
        <v>0</v>
      </c>
      <c r="CG123" s="131">
        <f t="shared" si="182"/>
        <v>0</v>
      </c>
      <c r="CH123" s="131">
        <f t="shared" si="183"/>
        <v>0</v>
      </c>
      <c r="CI123" s="131">
        <f t="shared" si="184"/>
        <v>0</v>
      </c>
      <c r="CJ123" s="131">
        <f t="shared" si="185"/>
        <v>0</v>
      </c>
      <c r="CK123" s="131">
        <f t="shared" si="186"/>
        <v>0</v>
      </c>
      <c r="CL123" s="131">
        <f t="shared" si="187"/>
        <v>0</v>
      </c>
      <c r="CM123" s="131">
        <f t="shared" si="188"/>
        <v>0</v>
      </c>
    </row>
    <row r="124" spans="1:91" s="81" customFormat="1" ht="90" customHeight="1" x14ac:dyDescent="0.2">
      <c r="A124" s="4"/>
      <c r="B124" s="164"/>
      <c r="C124" s="4"/>
      <c r="D124" s="64" t="s">
        <v>495</v>
      </c>
      <c r="E124" s="437" t="s">
        <v>1143</v>
      </c>
      <c r="F124" s="63" t="s">
        <v>109</v>
      </c>
      <c r="G124" s="178" t="s">
        <v>52</v>
      </c>
      <c r="H124" s="178" t="s">
        <v>158</v>
      </c>
      <c r="I124" s="63">
        <v>1</v>
      </c>
      <c r="J124" s="63">
        <v>0</v>
      </c>
      <c r="K124" s="63" t="s">
        <v>562</v>
      </c>
      <c r="L124" s="333">
        <v>159.49549999999999</v>
      </c>
      <c r="M124" s="85"/>
      <c r="N124" s="84"/>
      <c r="O124" s="85"/>
      <c r="P124" s="85"/>
      <c r="Q124" s="85"/>
      <c r="R124" s="85"/>
      <c r="S124" s="85"/>
      <c r="T124" s="85"/>
      <c r="U124" s="85"/>
      <c r="V124" s="85"/>
      <c r="W124" s="85"/>
      <c r="X124" s="85"/>
      <c r="Y124" s="85"/>
      <c r="Z124" s="85"/>
      <c r="AA124" s="96">
        <f t="shared" si="230"/>
        <v>0</v>
      </c>
      <c r="AB124" s="82" t="str">
        <f t="shared" si="268"/>
        <v>No</v>
      </c>
      <c r="AC124" s="188" t="str">
        <f t="shared" si="232"/>
        <v>No</v>
      </c>
      <c r="AE124" s="229">
        <v>1</v>
      </c>
      <c r="AF124" s="230">
        <f t="shared" si="248"/>
        <v>0</v>
      </c>
      <c r="AG124" s="69"/>
      <c r="AH124" s="256">
        <v>5.6</v>
      </c>
      <c r="AI124" s="265">
        <f t="shared" si="249"/>
        <v>0</v>
      </c>
      <c r="AJ124" s="152">
        <f t="shared" si="234"/>
        <v>0</v>
      </c>
      <c r="AK124" s="152">
        <f t="shared" si="235"/>
        <v>0</v>
      </c>
      <c r="AL124" s="152">
        <f t="shared" si="236"/>
        <v>0</v>
      </c>
      <c r="AM124" s="152">
        <f t="shared" si="237"/>
        <v>0</v>
      </c>
      <c r="AN124" s="152">
        <f t="shared" si="238"/>
        <v>0</v>
      </c>
      <c r="AO124" s="152">
        <f t="shared" si="239"/>
        <v>0</v>
      </c>
      <c r="AP124" s="152">
        <f t="shared" si="240"/>
        <v>0</v>
      </c>
      <c r="AQ124" s="152">
        <f t="shared" si="241"/>
        <v>0</v>
      </c>
      <c r="AR124" s="152">
        <f t="shared" si="242"/>
        <v>0</v>
      </c>
      <c r="AS124" s="152">
        <f t="shared" si="243"/>
        <v>0</v>
      </c>
      <c r="AT124" s="152">
        <f t="shared" si="244"/>
        <v>0</v>
      </c>
      <c r="AU124" s="152">
        <f t="shared" si="245"/>
        <v>0</v>
      </c>
      <c r="AV124" s="152">
        <f t="shared" si="246"/>
        <v>0</v>
      </c>
      <c r="AW124" s="152">
        <f t="shared" si="247"/>
        <v>0</v>
      </c>
      <c r="AX124" s="470">
        <v>1</v>
      </c>
      <c r="AY124" s="476">
        <v>6</v>
      </c>
      <c r="AZ124" s="239">
        <f t="shared" si="191"/>
        <v>0</v>
      </c>
      <c r="BA124" s="476"/>
      <c r="BB124" s="239">
        <f t="shared" si="192"/>
        <v>0</v>
      </c>
      <c r="BC124" s="476"/>
      <c r="BD124" s="131">
        <f t="shared" si="193"/>
        <v>0</v>
      </c>
      <c r="BE124" s="483"/>
      <c r="BF124" s="131">
        <f t="shared" si="157"/>
        <v>0</v>
      </c>
      <c r="BG124" s="131">
        <f t="shared" si="158"/>
        <v>0</v>
      </c>
      <c r="BH124" s="131">
        <f t="shared" si="159"/>
        <v>0</v>
      </c>
      <c r="BI124" s="131">
        <f t="shared" si="160"/>
        <v>0</v>
      </c>
      <c r="BJ124" s="131">
        <f t="shared" si="161"/>
        <v>0</v>
      </c>
      <c r="BK124" s="131">
        <f t="shared" si="162"/>
        <v>0</v>
      </c>
      <c r="BL124" s="131">
        <f t="shared" si="163"/>
        <v>0</v>
      </c>
      <c r="BM124" s="131">
        <f t="shared" si="164"/>
        <v>0</v>
      </c>
      <c r="BN124" s="131">
        <f t="shared" si="165"/>
        <v>0</v>
      </c>
      <c r="BO124" s="483"/>
      <c r="BP124" s="396">
        <f t="shared" si="166"/>
        <v>0</v>
      </c>
      <c r="BQ124" s="396">
        <f t="shared" si="167"/>
        <v>0</v>
      </c>
      <c r="BR124" s="483"/>
      <c r="BS124" s="131">
        <f t="shared" si="168"/>
        <v>0</v>
      </c>
      <c r="BT124" s="131">
        <f t="shared" si="169"/>
        <v>0</v>
      </c>
      <c r="BU124" s="131">
        <f t="shared" si="170"/>
        <v>0</v>
      </c>
      <c r="BV124" s="131">
        <f t="shared" si="171"/>
        <v>0</v>
      </c>
      <c r="BW124" s="131">
        <f t="shared" si="172"/>
        <v>0</v>
      </c>
      <c r="BX124" s="131">
        <f t="shared" si="173"/>
        <v>0</v>
      </c>
      <c r="BY124" s="131">
        <f t="shared" si="174"/>
        <v>0</v>
      </c>
      <c r="BZ124" s="131">
        <f t="shared" si="175"/>
        <v>0</v>
      </c>
      <c r="CA124" s="131">
        <f t="shared" si="176"/>
        <v>0</v>
      </c>
      <c r="CB124" s="131">
        <f t="shared" si="177"/>
        <v>0</v>
      </c>
      <c r="CC124" s="131">
        <f t="shared" si="178"/>
        <v>0</v>
      </c>
      <c r="CD124" s="131">
        <f t="shared" si="179"/>
        <v>0</v>
      </c>
      <c r="CE124" s="131">
        <f t="shared" si="180"/>
        <v>0</v>
      </c>
      <c r="CF124" s="131">
        <f t="shared" si="181"/>
        <v>0</v>
      </c>
      <c r="CG124" s="131">
        <f t="shared" si="182"/>
        <v>0</v>
      </c>
      <c r="CH124" s="131">
        <f t="shared" si="183"/>
        <v>0</v>
      </c>
      <c r="CI124" s="131">
        <f t="shared" si="184"/>
        <v>0</v>
      </c>
      <c r="CJ124" s="131">
        <f t="shared" si="185"/>
        <v>0</v>
      </c>
      <c r="CK124" s="131">
        <f t="shared" si="186"/>
        <v>0</v>
      </c>
      <c r="CL124" s="131">
        <f t="shared" si="187"/>
        <v>0</v>
      </c>
      <c r="CM124" s="131">
        <f t="shared" si="188"/>
        <v>0</v>
      </c>
    </row>
    <row r="125" spans="1:91" s="4" customFormat="1" ht="90" customHeight="1" x14ac:dyDescent="0.2">
      <c r="B125" s="179"/>
      <c r="D125" s="99" t="s">
        <v>260</v>
      </c>
      <c r="E125" s="177" t="s">
        <v>432</v>
      </c>
      <c r="F125" s="72" t="s">
        <v>108</v>
      </c>
      <c r="G125" s="73" t="s">
        <v>377</v>
      </c>
      <c r="H125" s="73" t="s">
        <v>158</v>
      </c>
      <c r="I125" s="72">
        <v>1</v>
      </c>
      <c r="J125" s="72">
        <v>0</v>
      </c>
      <c r="K125" s="72" t="s">
        <v>562</v>
      </c>
      <c r="L125" s="334">
        <v>114.63900000000001</v>
      </c>
      <c r="M125" s="87"/>
      <c r="N125" s="87"/>
      <c r="O125" s="87"/>
      <c r="P125" s="87"/>
      <c r="Q125" s="87"/>
      <c r="R125" s="87"/>
      <c r="S125" s="87"/>
      <c r="T125" s="87"/>
      <c r="U125" s="87"/>
      <c r="V125" s="87"/>
      <c r="W125" s="87"/>
      <c r="X125" s="87"/>
      <c r="Y125" s="87"/>
      <c r="Z125" s="87"/>
      <c r="AA125" s="89">
        <f t="shared" si="230"/>
        <v>0</v>
      </c>
      <c r="AB125" s="89" t="str">
        <f t="shared" ref="AB125" si="273">IF(SUM(M125:Z125)&gt;0,"Yes","No")</f>
        <v>No</v>
      </c>
      <c r="AC125" s="166" t="str">
        <f t="shared" si="232"/>
        <v>No</v>
      </c>
      <c r="AE125" s="229">
        <v>1</v>
      </c>
      <c r="AF125" s="230">
        <f t="shared" ref="AF125" si="274">AE125*SUM(M125:Z125)</f>
        <v>0</v>
      </c>
      <c r="AG125" s="69"/>
      <c r="AH125" s="256">
        <v>1.1499999999999999</v>
      </c>
      <c r="AI125" s="265">
        <f t="shared" si="249"/>
        <v>0</v>
      </c>
      <c r="AJ125" s="152">
        <f t="shared" si="234"/>
        <v>0</v>
      </c>
      <c r="AK125" s="152">
        <f t="shared" si="235"/>
        <v>0</v>
      </c>
      <c r="AL125" s="152">
        <f t="shared" si="236"/>
        <v>0</v>
      </c>
      <c r="AM125" s="152">
        <f t="shared" si="237"/>
        <v>0</v>
      </c>
      <c r="AN125" s="152">
        <f t="shared" si="238"/>
        <v>0</v>
      </c>
      <c r="AO125" s="152">
        <f t="shared" si="239"/>
        <v>0</v>
      </c>
      <c r="AP125" s="152">
        <f t="shared" si="240"/>
        <v>0</v>
      </c>
      <c r="AQ125" s="152">
        <f t="shared" si="241"/>
        <v>0</v>
      </c>
      <c r="AR125" s="152">
        <f t="shared" si="242"/>
        <v>0</v>
      </c>
      <c r="AS125" s="152">
        <f t="shared" si="243"/>
        <v>0</v>
      </c>
      <c r="AT125" s="152">
        <f t="shared" si="244"/>
        <v>0</v>
      </c>
      <c r="AU125" s="152">
        <f t="shared" si="245"/>
        <v>0</v>
      </c>
      <c r="AV125" s="152">
        <f t="shared" si="246"/>
        <v>0</v>
      </c>
      <c r="AW125" s="152">
        <f t="shared" si="247"/>
        <v>0</v>
      </c>
      <c r="AX125" s="470">
        <v>1</v>
      </c>
      <c r="AY125" s="476">
        <v>6</v>
      </c>
      <c r="AZ125" s="239">
        <f t="shared" si="191"/>
        <v>0</v>
      </c>
      <c r="BA125" s="476"/>
      <c r="BB125" s="239">
        <f t="shared" si="192"/>
        <v>0</v>
      </c>
      <c r="BC125" s="476"/>
      <c r="BD125" s="131">
        <f t="shared" si="193"/>
        <v>0</v>
      </c>
      <c r="BE125" s="483"/>
      <c r="BF125" s="131">
        <f t="shared" si="157"/>
        <v>0</v>
      </c>
      <c r="BG125" s="131">
        <f t="shared" si="158"/>
        <v>0</v>
      </c>
      <c r="BH125" s="131">
        <f t="shared" si="159"/>
        <v>0</v>
      </c>
      <c r="BI125" s="131">
        <f t="shared" si="160"/>
        <v>0</v>
      </c>
      <c r="BJ125" s="131">
        <f t="shared" si="161"/>
        <v>0</v>
      </c>
      <c r="BK125" s="131">
        <f t="shared" si="162"/>
        <v>0</v>
      </c>
      <c r="BL125" s="131">
        <f t="shared" si="163"/>
        <v>0</v>
      </c>
      <c r="BM125" s="131">
        <f t="shared" si="164"/>
        <v>0</v>
      </c>
      <c r="BN125" s="131">
        <f t="shared" si="165"/>
        <v>0</v>
      </c>
      <c r="BO125" s="483"/>
      <c r="BP125" s="396">
        <f t="shared" si="166"/>
        <v>0</v>
      </c>
      <c r="BQ125" s="396">
        <f t="shared" si="167"/>
        <v>0</v>
      </c>
      <c r="BR125" s="483"/>
      <c r="BS125" s="131">
        <f t="shared" si="168"/>
        <v>0</v>
      </c>
      <c r="BT125" s="131">
        <f t="shared" si="169"/>
        <v>0</v>
      </c>
      <c r="BU125" s="131">
        <f t="shared" si="170"/>
        <v>0</v>
      </c>
      <c r="BV125" s="131">
        <f t="shared" si="171"/>
        <v>0</v>
      </c>
      <c r="BW125" s="131">
        <f t="shared" si="172"/>
        <v>0</v>
      </c>
      <c r="BX125" s="131">
        <f t="shared" si="173"/>
        <v>0</v>
      </c>
      <c r="BY125" s="131">
        <f t="shared" si="174"/>
        <v>0</v>
      </c>
      <c r="BZ125" s="131">
        <f t="shared" si="175"/>
        <v>0</v>
      </c>
      <c r="CA125" s="131">
        <f t="shared" si="176"/>
        <v>0</v>
      </c>
      <c r="CB125" s="131">
        <f t="shared" si="177"/>
        <v>0</v>
      </c>
      <c r="CC125" s="131">
        <f t="shared" si="178"/>
        <v>0</v>
      </c>
      <c r="CD125" s="131">
        <f t="shared" si="179"/>
        <v>0</v>
      </c>
      <c r="CE125" s="131">
        <f t="shared" si="180"/>
        <v>0</v>
      </c>
      <c r="CF125" s="131">
        <f t="shared" si="181"/>
        <v>0</v>
      </c>
      <c r="CG125" s="131">
        <f t="shared" si="182"/>
        <v>0</v>
      </c>
      <c r="CH125" s="131">
        <f t="shared" si="183"/>
        <v>0</v>
      </c>
      <c r="CI125" s="131">
        <f t="shared" si="184"/>
        <v>0</v>
      </c>
      <c r="CJ125" s="131">
        <f t="shared" si="185"/>
        <v>0</v>
      </c>
      <c r="CK125" s="131">
        <f t="shared" si="186"/>
        <v>0</v>
      </c>
      <c r="CL125" s="131">
        <f t="shared" si="187"/>
        <v>0</v>
      </c>
      <c r="CM125" s="131">
        <f t="shared" si="188"/>
        <v>0</v>
      </c>
    </row>
    <row r="126" spans="1:91" s="4" customFormat="1" ht="90" customHeight="1" x14ac:dyDescent="0.2">
      <c r="B126" s="164"/>
      <c r="D126" s="99" t="s">
        <v>496</v>
      </c>
      <c r="E126" s="436" t="s">
        <v>1143</v>
      </c>
      <c r="F126" s="72" t="s">
        <v>108</v>
      </c>
      <c r="G126" s="73" t="s">
        <v>377</v>
      </c>
      <c r="H126" s="73" t="s">
        <v>158</v>
      </c>
      <c r="I126" s="72">
        <v>1</v>
      </c>
      <c r="J126" s="72">
        <v>0</v>
      </c>
      <c r="K126" s="72" t="s">
        <v>562</v>
      </c>
      <c r="L126" s="334">
        <v>99.683400000000006</v>
      </c>
      <c r="M126" s="87"/>
      <c r="N126" s="87"/>
      <c r="O126" s="87"/>
      <c r="P126" s="87"/>
      <c r="Q126" s="87"/>
      <c r="R126" s="87"/>
      <c r="S126" s="87"/>
      <c r="T126" s="87"/>
      <c r="U126" s="87"/>
      <c r="V126" s="87"/>
      <c r="W126" s="87"/>
      <c r="X126" s="87"/>
      <c r="Y126" s="87"/>
      <c r="Z126" s="87"/>
      <c r="AA126" s="89">
        <f t="shared" si="230"/>
        <v>0</v>
      </c>
      <c r="AB126" s="89" t="str">
        <f t="shared" si="268"/>
        <v>No</v>
      </c>
      <c r="AC126" s="166" t="str">
        <f t="shared" si="232"/>
        <v>No</v>
      </c>
      <c r="AE126" s="229">
        <v>1</v>
      </c>
      <c r="AF126" s="230">
        <f t="shared" si="248"/>
        <v>0</v>
      </c>
      <c r="AG126" s="69"/>
      <c r="AH126" s="256">
        <v>1.1499999999999999</v>
      </c>
      <c r="AI126" s="265">
        <f t="shared" si="249"/>
        <v>0</v>
      </c>
      <c r="AJ126" s="152">
        <f t="shared" si="234"/>
        <v>0</v>
      </c>
      <c r="AK126" s="152">
        <f t="shared" si="235"/>
        <v>0</v>
      </c>
      <c r="AL126" s="152">
        <f t="shared" si="236"/>
        <v>0</v>
      </c>
      <c r="AM126" s="152">
        <f t="shared" si="237"/>
        <v>0</v>
      </c>
      <c r="AN126" s="152">
        <f t="shared" si="238"/>
        <v>0</v>
      </c>
      <c r="AO126" s="152">
        <f t="shared" si="239"/>
        <v>0</v>
      </c>
      <c r="AP126" s="152">
        <f t="shared" si="240"/>
        <v>0</v>
      </c>
      <c r="AQ126" s="152">
        <f t="shared" si="241"/>
        <v>0</v>
      </c>
      <c r="AR126" s="152">
        <f t="shared" si="242"/>
        <v>0</v>
      </c>
      <c r="AS126" s="152">
        <f t="shared" si="243"/>
        <v>0</v>
      </c>
      <c r="AT126" s="152">
        <f t="shared" si="244"/>
        <v>0</v>
      </c>
      <c r="AU126" s="152">
        <f t="shared" si="245"/>
        <v>0</v>
      </c>
      <c r="AV126" s="152">
        <f t="shared" si="246"/>
        <v>0</v>
      </c>
      <c r="AW126" s="152">
        <f t="shared" si="247"/>
        <v>0</v>
      </c>
      <c r="AX126" s="470">
        <v>1</v>
      </c>
      <c r="AY126" s="476">
        <v>6</v>
      </c>
      <c r="AZ126" s="239">
        <f t="shared" si="191"/>
        <v>0</v>
      </c>
      <c r="BA126" s="476"/>
      <c r="BB126" s="239">
        <f t="shared" si="192"/>
        <v>0</v>
      </c>
      <c r="BC126" s="476"/>
      <c r="BD126" s="131">
        <f t="shared" si="193"/>
        <v>0</v>
      </c>
      <c r="BE126" s="483"/>
      <c r="BF126" s="131">
        <f t="shared" si="157"/>
        <v>0</v>
      </c>
      <c r="BG126" s="131">
        <f t="shared" si="158"/>
        <v>0</v>
      </c>
      <c r="BH126" s="131">
        <f t="shared" si="159"/>
        <v>0</v>
      </c>
      <c r="BI126" s="131">
        <f t="shared" si="160"/>
        <v>0</v>
      </c>
      <c r="BJ126" s="131">
        <f t="shared" si="161"/>
        <v>0</v>
      </c>
      <c r="BK126" s="131">
        <f t="shared" si="162"/>
        <v>0</v>
      </c>
      <c r="BL126" s="131">
        <f t="shared" si="163"/>
        <v>0</v>
      </c>
      <c r="BM126" s="131">
        <f t="shared" si="164"/>
        <v>0</v>
      </c>
      <c r="BN126" s="131">
        <f t="shared" si="165"/>
        <v>0</v>
      </c>
      <c r="BO126" s="483"/>
      <c r="BP126" s="396">
        <f t="shared" si="166"/>
        <v>0</v>
      </c>
      <c r="BQ126" s="396">
        <f t="shared" si="167"/>
        <v>0</v>
      </c>
      <c r="BR126" s="483"/>
      <c r="BS126" s="131">
        <f t="shared" si="168"/>
        <v>0</v>
      </c>
      <c r="BT126" s="131">
        <f t="shared" si="169"/>
        <v>0</v>
      </c>
      <c r="BU126" s="131">
        <f t="shared" si="170"/>
        <v>0</v>
      </c>
      <c r="BV126" s="131">
        <f t="shared" si="171"/>
        <v>0</v>
      </c>
      <c r="BW126" s="131">
        <f t="shared" si="172"/>
        <v>0</v>
      </c>
      <c r="BX126" s="131">
        <f t="shared" si="173"/>
        <v>0</v>
      </c>
      <c r="BY126" s="131">
        <f t="shared" si="174"/>
        <v>0</v>
      </c>
      <c r="BZ126" s="131">
        <f t="shared" si="175"/>
        <v>0</v>
      </c>
      <c r="CA126" s="131">
        <f t="shared" si="176"/>
        <v>0</v>
      </c>
      <c r="CB126" s="131">
        <f t="shared" si="177"/>
        <v>0</v>
      </c>
      <c r="CC126" s="131">
        <f t="shared" si="178"/>
        <v>0</v>
      </c>
      <c r="CD126" s="131">
        <f t="shared" si="179"/>
        <v>0</v>
      </c>
      <c r="CE126" s="131">
        <f t="shared" si="180"/>
        <v>0</v>
      </c>
      <c r="CF126" s="131">
        <f t="shared" si="181"/>
        <v>0</v>
      </c>
      <c r="CG126" s="131">
        <f t="shared" si="182"/>
        <v>0</v>
      </c>
      <c r="CH126" s="131">
        <f t="shared" si="183"/>
        <v>0</v>
      </c>
      <c r="CI126" s="131">
        <f t="shared" si="184"/>
        <v>0</v>
      </c>
      <c r="CJ126" s="131">
        <f t="shared" si="185"/>
        <v>0</v>
      </c>
      <c r="CK126" s="131">
        <f t="shared" si="186"/>
        <v>0</v>
      </c>
      <c r="CL126" s="131">
        <f t="shared" si="187"/>
        <v>0</v>
      </c>
      <c r="CM126" s="131">
        <f t="shared" si="188"/>
        <v>0</v>
      </c>
    </row>
    <row r="127" spans="1:91" s="81" customFormat="1" ht="90" customHeight="1" x14ac:dyDescent="0.2">
      <c r="A127" s="4"/>
      <c r="B127" s="164"/>
      <c r="C127" s="4"/>
      <c r="D127" s="64" t="s">
        <v>261</v>
      </c>
      <c r="E127" s="129" t="s">
        <v>432</v>
      </c>
      <c r="F127" s="63" t="s">
        <v>108</v>
      </c>
      <c r="G127" s="178" t="s">
        <v>97</v>
      </c>
      <c r="H127" s="178" t="s">
        <v>158</v>
      </c>
      <c r="I127" s="63">
        <v>1</v>
      </c>
      <c r="J127" s="63">
        <v>0</v>
      </c>
      <c r="K127" s="63" t="s">
        <v>562</v>
      </c>
      <c r="L127" s="333">
        <v>114.63900000000001</v>
      </c>
      <c r="M127" s="379"/>
      <c r="N127" s="380"/>
      <c r="O127" s="379"/>
      <c r="P127" s="379"/>
      <c r="Q127" s="379"/>
      <c r="R127" s="379"/>
      <c r="S127" s="379"/>
      <c r="T127" s="379"/>
      <c r="U127" s="379"/>
      <c r="V127" s="379"/>
      <c r="W127" s="379"/>
      <c r="X127" s="379"/>
      <c r="Y127" s="379"/>
      <c r="Z127" s="379"/>
      <c r="AA127" s="378">
        <f t="shared" si="230"/>
        <v>0</v>
      </c>
      <c r="AB127" s="82" t="str">
        <f t="shared" ref="AB127" si="275">IF(SUM(M127:Z127)&gt;0,"Yes","No")</f>
        <v>No</v>
      </c>
      <c r="AC127" s="381" t="str">
        <f t="shared" si="232"/>
        <v>No</v>
      </c>
      <c r="AD127" s="357"/>
      <c r="AE127" s="229">
        <v>1</v>
      </c>
      <c r="AF127" s="230">
        <f t="shared" ref="AF127" si="276">AE127*SUM(M127:Z127)</f>
        <v>0</v>
      </c>
      <c r="AG127" s="69"/>
      <c r="AH127" s="257">
        <v>1.25</v>
      </c>
      <c r="AI127" s="265">
        <f t="shared" si="249"/>
        <v>0</v>
      </c>
      <c r="AJ127" s="152">
        <f t="shared" si="234"/>
        <v>0</v>
      </c>
      <c r="AK127" s="152">
        <f t="shared" si="235"/>
        <v>0</v>
      </c>
      <c r="AL127" s="152">
        <f t="shared" si="236"/>
        <v>0</v>
      </c>
      <c r="AM127" s="152">
        <f t="shared" si="237"/>
        <v>0</v>
      </c>
      <c r="AN127" s="152">
        <f t="shared" si="238"/>
        <v>0</v>
      </c>
      <c r="AO127" s="152">
        <f t="shared" si="239"/>
        <v>0</v>
      </c>
      <c r="AP127" s="152">
        <f t="shared" si="240"/>
        <v>0</v>
      </c>
      <c r="AQ127" s="152">
        <f t="shared" si="241"/>
        <v>0</v>
      </c>
      <c r="AR127" s="152">
        <f t="shared" si="242"/>
        <v>0</v>
      </c>
      <c r="AS127" s="152">
        <f t="shared" si="243"/>
        <v>0</v>
      </c>
      <c r="AT127" s="152">
        <f t="shared" si="244"/>
        <v>0</v>
      </c>
      <c r="AU127" s="152">
        <f t="shared" si="245"/>
        <v>0</v>
      </c>
      <c r="AV127" s="152">
        <f t="shared" si="246"/>
        <v>0</v>
      </c>
      <c r="AW127" s="152">
        <f t="shared" si="247"/>
        <v>0</v>
      </c>
      <c r="AX127" s="470">
        <v>1</v>
      </c>
      <c r="AY127" s="476">
        <v>5</v>
      </c>
      <c r="AZ127" s="239">
        <f t="shared" si="191"/>
        <v>0</v>
      </c>
      <c r="BA127" s="476"/>
      <c r="BB127" s="239">
        <f t="shared" si="192"/>
        <v>0</v>
      </c>
      <c r="BC127" s="476"/>
      <c r="BD127" s="131">
        <f t="shared" si="193"/>
        <v>0</v>
      </c>
      <c r="BE127" s="483"/>
      <c r="BF127" s="131">
        <f t="shared" si="157"/>
        <v>0</v>
      </c>
      <c r="BG127" s="131">
        <f t="shared" si="158"/>
        <v>0</v>
      </c>
      <c r="BH127" s="131">
        <f t="shared" si="159"/>
        <v>0</v>
      </c>
      <c r="BI127" s="131">
        <f t="shared" si="160"/>
        <v>0</v>
      </c>
      <c r="BJ127" s="131">
        <f t="shared" si="161"/>
        <v>0</v>
      </c>
      <c r="BK127" s="131">
        <f t="shared" si="162"/>
        <v>0</v>
      </c>
      <c r="BL127" s="131">
        <f t="shared" si="163"/>
        <v>0</v>
      </c>
      <c r="BM127" s="131">
        <f t="shared" si="164"/>
        <v>0</v>
      </c>
      <c r="BN127" s="131">
        <f t="shared" si="165"/>
        <v>0</v>
      </c>
      <c r="BO127" s="483"/>
      <c r="BP127" s="396">
        <f t="shared" si="166"/>
        <v>0</v>
      </c>
      <c r="BQ127" s="396">
        <f t="shared" si="167"/>
        <v>0</v>
      </c>
      <c r="BR127" s="483"/>
      <c r="BS127" s="131">
        <f t="shared" si="168"/>
        <v>0</v>
      </c>
      <c r="BT127" s="131">
        <f t="shared" si="169"/>
        <v>0</v>
      </c>
      <c r="BU127" s="131">
        <f t="shared" si="170"/>
        <v>0</v>
      </c>
      <c r="BV127" s="131">
        <f t="shared" si="171"/>
        <v>0</v>
      </c>
      <c r="BW127" s="131">
        <f t="shared" si="172"/>
        <v>0</v>
      </c>
      <c r="BX127" s="131">
        <f t="shared" si="173"/>
        <v>0</v>
      </c>
      <c r="BY127" s="131">
        <f t="shared" si="174"/>
        <v>0</v>
      </c>
      <c r="BZ127" s="131">
        <f t="shared" si="175"/>
        <v>0</v>
      </c>
      <c r="CA127" s="131">
        <f t="shared" si="176"/>
        <v>0</v>
      </c>
      <c r="CB127" s="131">
        <f t="shared" si="177"/>
        <v>0</v>
      </c>
      <c r="CC127" s="131">
        <f t="shared" si="178"/>
        <v>0</v>
      </c>
      <c r="CD127" s="131">
        <f t="shared" si="179"/>
        <v>0</v>
      </c>
      <c r="CE127" s="131">
        <f t="shared" si="180"/>
        <v>0</v>
      </c>
      <c r="CF127" s="131">
        <f t="shared" si="181"/>
        <v>0</v>
      </c>
      <c r="CG127" s="131">
        <f t="shared" si="182"/>
        <v>0</v>
      </c>
      <c r="CH127" s="131">
        <f t="shared" si="183"/>
        <v>0</v>
      </c>
      <c r="CI127" s="131">
        <f t="shared" si="184"/>
        <v>0</v>
      </c>
      <c r="CJ127" s="131">
        <f t="shared" si="185"/>
        <v>0</v>
      </c>
      <c r="CK127" s="131">
        <f t="shared" si="186"/>
        <v>0</v>
      </c>
      <c r="CL127" s="131">
        <f t="shared" si="187"/>
        <v>0</v>
      </c>
      <c r="CM127" s="131">
        <f t="shared" si="188"/>
        <v>0</v>
      </c>
    </row>
    <row r="128" spans="1:91" s="81" customFormat="1" ht="90" customHeight="1" x14ac:dyDescent="0.2">
      <c r="A128" s="4"/>
      <c r="B128" s="167"/>
      <c r="C128" s="54"/>
      <c r="D128" s="181" t="s">
        <v>489</v>
      </c>
      <c r="E128" s="438" t="s">
        <v>1143</v>
      </c>
      <c r="F128" s="122" t="s">
        <v>108</v>
      </c>
      <c r="G128" s="189" t="s">
        <v>97</v>
      </c>
      <c r="H128" s="189" t="s">
        <v>158</v>
      </c>
      <c r="I128" s="122">
        <v>1</v>
      </c>
      <c r="J128" s="122">
        <v>0</v>
      </c>
      <c r="K128" s="122" t="s">
        <v>562</v>
      </c>
      <c r="L128" s="335">
        <v>99.683400000000006</v>
      </c>
      <c r="M128" s="185"/>
      <c r="N128" s="184"/>
      <c r="O128" s="185"/>
      <c r="P128" s="185"/>
      <c r="Q128" s="185"/>
      <c r="R128" s="185"/>
      <c r="S128" s="185"/>
      <c r="T128" s="185"/>
      <c r="U128" s="185"/>
      <c r="V128" s="185"/>
      <c r="W128" s="185"/>
      <c r="X128" s="185"/>
      <c r="Y128" s="185"/>
      <c r="Z128" s="185"/>
      <c r="AA128" s="96">
        <f t="shared" si="230"/>
        <v>0</v>
      </c>
      <c r="AB128" s="190" t="str">
        <f t="shared" si="268"/>
        <v>No</v>
      </c>
      <c r="AC128" s="191" t="str">
        <f t="shared" si="232"/>
        <v>No</v>
      </c>
      <c r="AE128" s="229">
        <v>1</v>
      </c>
      <c r="AF128" s="230">
        <f t="shared" si="248"/>
        <v>0</v>
      </c>
      <c r="AG128" s="69"/>
      <c r="AH128" s="257">
        <v>1.25</v>
      </c>
      <c r="AI128" s="265">
        <f t="shared" si="249"/>
        <v>0</v>
      </c>
      <c r="AJ128" s="152">
        <f t="shared" si="234"/>
        <v>0</v>
      </c>
      <c r="AK128" s="152">
        <f t="shared" si="235"/>
        <v>0</v>
      </c>
      <c r="AL128" s="152">
        <f t="shared" si="236"/>
        <v>0</v>
      </c>
      <c r="AM128" s="152">
        <f t="shared" si="237"/>
        <v>0</v>
      </c>
      <c r="AN128" s="152">
        <f t="shared" si="238"/>
        <v>0</v>
      </c>
      <c r="AO128" s="152">
        <f t="shared" si="239"/>
        <v>0</v>
      </c>
      <c r="AP128" s="152">
        <f t="shared" si="240"/>
        <v>0</v>
      </c>
      <c r="AQ128" s="152">
        <f t="shared" si="241"/>
        <v>0</v>
      </c>
      <c r="AR128" s="152">
        <f t="shared" si="242"/>
        <v>0</v>
      </c>
      <c r="AS128" s="152">
        <f t="shared" si="243"/>
        <v>0</v>
      </c>
      <c r="AT128" s="152">
        <f t="shared" si="244"/>
        <v>0</v>
      </c>
      <c r="AU128" s="152">
        <f t="shared" si="245"/>
        <v>0</v>
      </c>
      <c r="AV128" s="152">
        <f t="shared" si="246"/>
        <v>0</v>
      </c>
      <c r="AW128" s="152">
        <f t="shared" si="247"/>
        <v>0</v>
      </c>
      <c r="AX128" s="470">
        <v>1</v>
      </c>
      <c r="AY128" s="476">
        <v>5</v>
      </c>
      <c r="AZ128" s="239">
        <f t="shared" si="191"/>
        <v>0</v>
      </c>
      <c r="BA128" s="476"/>
      <c r="BB128" s="239">
        <f t="shared" si="192"/>
        <v>0</v>
      </c>
      <c r="BC128" s="476"/>
      <c r="BD128" s="131">
        <f t="shared" si="193"/>
        <v>0</v>
      </c>
      <c r="BE128" s="483"/>
      <c r="BF128" s="131">
        <f t="shared" si="157"/>
        <v>0</v>
      </c>
      <c r="BG128" s="131">
        <f t="shared" si="158"/>
        <v>0</v>
      </c>
      <c r="BH128" s="131">
        <f t="shared" si="159"/>
        <v>0</v>
      </c>
      <c r="BI128" s="131">
        <f t="shared" si="160"/>
        <v>0</v>
      </c>
      <c r="BJ128" s="131">
        <f t="shared" si="161"/>
        <v>0</v>
      </c>
      <c r="BK128" s="131">
        <f t="shared" si="162"/>
        <v>0</v>
      </c>
      <c r="BL128" s="131">
        <f t="shared" si="163"/>
        <v>0</v>
      </c>
      <c r="BM128" s="131">
        <f t="shared" si="164"/>
        <v>0</v>
      </c>
      <c r="BN128" s="131">
        <f t="shared" si="165"/>
        <v>0</v>
      </c>
      <c r="BO128" s="483"/>
      <c r="BP128" s="396">
        <f t="shared" si="166"/>
        <v>0</v>
      </c>
      <c r="BQ128" s="396">
        <f t="shared" si="167"/>
        <v>0</v>
      </c>
      <c r="BR128" s="483"/>
      <c r="BS128" s="131">
        <f t="shared" si="168"/>
        <v>0</v>
      </c>
      <c r="BT128" s="131">
        <f t="shared" si="169"/>
        <v>0</v>
      </c>
      <c r="BU128" s="131">
        <f t="shared" si="170"/>
        <v>0</v>
      </c>
      <c r="BV128" s="131">
        <f t="shared" si="171"/>
        <v>0</v>
      </c>
      <c r="BW128" s="131">
        <f t="shared" si="172"/>
        <v>0</v>
      </c>
      <c r="BX128" s="131">
        <f t="shared" si="173"/>
        <v>0</v>
      </c>
      <c r="BY128" s="131">
        <f t="shared" si="174"/>
        <v>0</v>
      </c>
      <c r="BZ128" s="131">
        <f t="shared" si="175"/>
        <v>0</v>
      </c>
      <c r="CA128" s="131">
        <f t="shared" si="176"/>
        <v>0</v>
      </c>
      <c r="CB128" s="131">
        <f t="shared" si="177"/>
        <v>0</v>
      </c>
      <c r="CC128" s="131">
        <f t="shared" si="178"/>
        <v>0</v>
      </c>
      <c r="CD128" s="131">
        <f t="shared" si="179"/>
        <v>0</v>
      </c>
      <c r="CE128" s="131">
        <f t="shared" si="180"/>
        <v>0</v>
      </c>
      <c r="CF128" s="131">
        <f t="shared" si="181"/>
        <v>0</v>
      </c>
      <c r="CG128" s="131">
        <f t="shared" si="182"/>
        <v>0</v>
      </c>
      <c r="CH128" s="131">
        <f t="shared" si="183"/>
        <v>0</v>
      </c>
      <c r="CI128" s="131">
        <f t="shared" si="184"/>
        <v>0</v>
      </c>
      <c r="CJ128" s="131">
        <f t="shared" si="185"/>
        <v>0</v>
      </c>
      <c r="CK128" s="131">
        <f t="shared" si="186"/>
        <v>0</v>
      </c>
      <c r="CL128" s="131">
        <f t="shared" si="187"/>
        <v>0</v>
      </c>
      <c r="CM128" s="131">
        <f t="shared" si="188"/>
        <v>0</v>
      </c>
    </row>
    <row r="129" spans="1:91" s="81" customFormat="1" ht="40.75" customHeight="1" x14ac:dyDescent="0.2">
      <c r="A129" s="4"/>
      <c r="B129" s="75"/>
      <c r="C129" s="80"/>
      <c r="D129" s="440" t="s">
        <v>370</v>
      </c>
      <c r="E129" s="128"/>
      <c r="F129" s="68"/>
      <c r="G129" s="66"/>
      <c r="H129" s="66"/>
      <c r="I129" s="68"/>
      <c r="J129" s="67"/>
      <c r="K129" s="67"/>
      <c r="L129" s="155"/>
      <c r="M129" s="93"/>
      <c r="Z129" s="4"/>
      <c r="AA129" s="323"/>
      <c r="AB129" s="82"/>
      <c r="AC129" s="83"/>
      <c r="AE129" s="233"/>
      <c r="AF129" s="233"/>
      <c r="AG129" s="69"/>
      <c r="AH129" s="254"/>
      <c r="AI129" s="265"/>
      <c r="AJ129" s="152"/>
      <c r="AK129" s="152"/>
      <c r="AL129" s="152"/>
      <c r="AM129" s="152"/>
      <c r="AN129" s="152"/>
      <c r="AO129" s="152"/>
      <c r="AP129" s="152"/>
      <c r="AQ129" s="152"/>
      <c r="AR129" s="152"/>
      <c r="AS129" s="152"/>
      <c r="AT129" s="152"/>
      <c r="AU129" s="152"/>
      <c r="AV129" s="152"/>
      <c r="AW129" s="152"/>
      <c r="AX129" s="469"/>
      <c r="AY129" s="475"/>
      <c r="AZ129" s="239">
        <f t="shared" si="191"/>
        <v>0</v>
      </c>
      <c r="BA129" s="475"/>
      <c r="BB129" s="239">
        <f t="shared" si="192"/>
        <v>0</v>
      </c>
      <c r="BC129" s="475"/>
      <c r="BD129" s="131">
        <f t="shared" si="193"/>
        <v>0</v>
      </c>
      <c r="BE129" s="483"/>
      <c r="BF129" s="131">
        <f t="shared" si="157"/>
        <v>0</v>
      </c>
      <c r="BG129" s="131">
        <f t="shared" si="158"/>
        <v>0</v>
      </c>
      <c r="BH129" s="131">
        <f t="shared" si="159"/>
        <v>0</v>
      </c>
      <c r="BI129" s="131">
        <f t="shared" si="160"/>
        <v>0</v>
      </c>
      <c r="BJ129" s="131">
        <f t="shared" si="161"/>
        <v>0</v>
      </c>
      <c r="BK129" s="131">
        <f t="shared" si="162"/>
        <v>0</v>
      </c>
      <c r="BL129" s="131">
        <f t="shared" si="163"/>
        <v>0</v>
      </c>
      <c r="BM129" s="131">
        <f t="shared" si="164"/>
        <v>0</v>
      </c>
      <c r="BN129" s="131">
        <f t="shared" si="165"/>
        <v>0</v>
      </c>
      <c r="BO129" s="483"/>
      <c r="BP129" s="396">
        <f t="shared" si="166"/>
        <v>0</v>
      </c>
      <c r="BQ129" s="396">
        <f t="shared" si="167"/>
        <v>0</v>
      </c>
      <c r="BR129" s="483"/>
      <c r="BS129" s="131">
        <f t="shared" si="168"/>
        <v>0</v>
      </c>
      <c r="BT129" s="131">
        <f t="shared" si="169"/>
        <v>0</v>
      </c>
      <c r="BU129" s="131">
        <f t="shared" si="170"/>
        <v>0</v>
      </c>
      <c r="BV129" s="131">
        <f t="shared" si="171"/>
        <v>0</v>
      </c>
      <c r="BW129" s="131">
        <f t="shared" si="172"/>
        <v>0</v>
      </c>
      <c r="BX129" s="131">
        <f t="shared" si="173"/>
        <v>0</v>
      </c>
      <c r="BY129" s="131">
        <f t="shared" si="174"/>
        <v>0</v>
      </c>
      <c r="BZ129" s="131">
        <f t="shared" si="175"/>
        <v>0</v>
      </c>
      <c r="CA129" s="131">
        <f t="shared" si="176"/>
        <v>0</v>
      </c>
      <c r="CB129" s="131">
        <f t="shared" si="177"/>
        <v>0</v>
      </c>
      <c r="CC129" s="131">
        <f t="shared" si="178"/>
        <v>0</v>
      </c>
      <c r="CD129" s="131">
        <f t="shared" si="179"/>
        <v>0</v>
      </c>
      <c r="CE129" s="131">
        <f t="shared" si="180"/>
        <v>0</v>
      </c>
      <c r="CF129" s="131">
        <f t="shared" si="181"/>
        <v>0</v>
      </c>
      <c r="CG129" s="131">
        <f t="shared" si="182"/>
        <v>0</v>
      </c>
      <c r="CH129" s="131">
        <f t="shared" si="183"/>
        <v>0</v>
      </c>
      <c r="CI129" s="131">
        <f t="shared" si="184"/>
        <v>0</v>
      </c>
      <c r="CJ129" s="131">
        <f t="shared" si="185"/>
        <v>0</v>
      </c>
      <c r="CK129" s="131">
        <f t="shared" si="186"/>
        <v>0</v>
      </c>
      <c r="CL129" s="131">
        <f t="shared" si="187"/>
        <v>0</v>
      </c>
      <c r="CM129" s="131">
        <f t="shared" si="188"/>
        <v>0</v>
      </c>
    </row>
    <row r="130" spans="1:91" s="81" customFormat="1" ht="90" customHeight="1" x14ac:dyDescent="0.2">
      <c r="A130" s="4"/>
      <c r="B130" s="156"/>
      <c r="C130" s="123"/>
      <c r="D130" s="175" t="s">
        <v>262</v>
      </c>
      <c r="E130" s="176" t="s">
        <v>432</v>
      </c>
      <c r="F130" s="158" t="s">
        <v>569</v>
      </c>
      <c r="G130" s="160" t="s">
        <v>141</v>
      </c>
      <c r="H130" s="160" t="s">
        <v>159</v>
      </c>
      <c r="I130" s="158">
        <v>5</v>
      </c>
      <c r="J130" s="158">
        <v>0</v>
      </c>
      <c r="K130" s="158" t="s">
        <v>562</v>
      </c>
      <c r="L130" s="332">
        <v>149.03070000000002</v>
      </c>
      <c r="M130" s="161"/>
      <c r="N130" s="194"/>
      <c r="O130" s="161"/>
      <c r="P130" s="161"/>
      <c r="Q130" s="161"/>
      <c r="R130" s="161"/>
      <c r="S130" s="161"/>
      <c r="T130" s="161"/>
      <c r="U130" s="161"/>
      <c r="V130" s="161"/>
      <c r="W130" s="161"/>
      <c r="X130" s="161"/>
      <c r="Y130" s="161"/>
      <c r="Z130" s="161"/>
      <c r="AA130" s="162">
        <f t="shared" ref="AA130:AA161" si="277">L130*M130+L130*N130+L130*O130+L130*P130+L130*Q130+L130*R130+L130*T130+L130*V130+L130*W130+L130*X130+L130*Y130+L130*Z130+L130*U130+L130*S130</f>
        <v>0</v>
      </c>
      <c r="AB130" s="162" t="str">
        <f t="shared" ref="AB130" si="278">IF(SUM(M130:Z130)&gt;0,"Yes","No")</f>
        <v>No</v>
      </c>
      <c r="AC130" s="163" t="str">
        <f t="shared" ref="AC130:AC161" si="279">IF(B130="New","Yes","No")</f>
        <v>No</v>
      </c>
      <c r="AE130" s="229">
        <v>5</v>
      </c>
      <c r="AF130" s="230">
        <f t="shared" ref="AF130" si="280">AE130*SUM(M130:Z130)</f>
        <v>0</v>
      </c>
      <c r="AG130" s="69"/>
      <c r="AH130" s="255">
        <v>2.5</v>
      </c>
      <c r="AI130" s="265">
        <f>SUM(M130:Z130)*AH130</f>
        <v>0</v>
      </c>
      <c r="AJ130" s="152">
        <f t="shared" ref="AJ130:AJ161" si="281">M130*I130</f>
        <v>0</v>
      </c>
      <c r="AK130" s="152">
        <f t="shared" ref="AK130:AK161" si="282">N130*I130</f>
        <v>0</v>
      </c>
      <c r="AL130" s="152">
        <f t="shared" ref="AL130:AL161" si="283">O130*I130</f>
        <v>0</v>
      </c>
      <c r="AM130" s="152">
        <f t="shared" ref="AM130:AM161" si="284">P130*I130</f>
        <v>0</v>
      </c>
      <c r="AN130" s="152">
        <f t="shared" ref="AN130:AN161" si="285">Q130*I130</f>
        <v>0</v>
      </c>
      <c r="AO130" s="152">
        <f t="shared" ref="AO130:AO161" si="286">R130*I130</f>
        <v>0</v>
      </c>
      <c r="AP130" s="152">
        <f t="shared" ref="AP130:AP161" si="287">S130*I130</f>
        <v>0</v>
      </c>
      <c r="AQ130" s="152">
        <f t="shared" ref="AQ130:AQ161" si="288">T130*I130</f>
        <v>0</v>
      </c>
      <c r="AR130" s="152">
        <f t="shared" ref="AR130:AR161" si="289">U130*I130</f>
        <v>0</v>
      </c>
      <c r="AS130" s="152">
        <f t="shared" ref="AS130:AS161" si="290">V130*I130</f>
        <v>0</v>
      </c>
      <c r="AT130" s="152">
        <f t="shared" ref="AT130:AT161" si="291">W130*I130</f>
        <v>0</v>
      </c>
      <c r="AU130" s="152">
        <f t="shared" ref="AU130:AU161" si="292">X130*I130</f>
        <v>0</v>
      </c>
      <c r="AV130" s="152">
        <f t="shared" ref="AV130:AV161" si="293">Y130*I130</f>
        <v>0</v>
      </c>
      <c r="AW130" s="152">
        <f t="shared" ref="AW130:AW161" si="294">Z130*I130</f>
        <v>0</v>
      </c>
      <c r="AX130" s="470">
        <v>5</v>
      </c>
      <c r="AY130" s="476">
        <v>14</v>
      </c>
      <c r="AZ130" s="239">
        <f t="shared" si="191"/>
        <v>0</v>
      </c>
      <c r="BA130" s="476"/>
      <c r="BB130" s="239">
        <f t="shared" si="192"/>
        <v>0</v>
      </c>
      <c r="BC130" s="476"/>
      <c r="BD130" s="131">
        <f t="shared" si="193"/>
        <v>0</v>
      </c>
      <c r="BE130" s="483"/>
      <c r="BF130" s="131">
        <f t="shared" si="157"/>
        <v>0</v>
      </c>
      <c r="BG130" s="131">
        <f t="shared" si="158"/>
        <v>0</v>
      </c>
      <c r="BH130" s="131">
        <f t="shared" si="159"/>
        <v>0</v>
      </c>
      <c r="BI130" s="131">
        <f t="shared" si="160"/>
        <v>0</v>
      </c>
      <c r="BJ130" s="131">
        <f t="shared" si="161"/>
        <v>0</v>
      </c>
      <c r="BK130" s="131">
        <f t="shared" si="162"/>
        <v>0</v>
      </c>
      <c r="BL130" s="131">
        <f t="shared" si="163"/>
        <v>0</v>
      </c>
      <c r="BM130" s="131">
        <f t="shared" si="164"/>
        <v>0</v>
      </c>
      <c r="BN130" s="131">
        <f t="shared" si="165"/>
        <v>0</v>
      </c>
      <c r="BO130" s="483"/>
      <c r="BP130" s="396">
        <f t="shared" si="166"/>
        <v>0</v>
      </c>
      <c r="BQ130" s="396">
        <f t="shared" si="167"/>
        <v>0</v>
      </c>
      <c r="BR130" s="483"/>
      <c r="BS130" s="131">
        <f t="shared" si="168"/>
        <v>0</v>
      </c>
      <c r="BT130" s="131">
        <f t="shared" si="169"/>
        <v>0</v>
      </c>
      <c r="BU130" s="131">
        <f t="shared" si="170"/>
        <v>0</v>
      </c>
      <c r="BV130" s="131">
        <f t="shared" si="171"/>
        <v>0</v>
      </c>
      <c r="BW130" s="131">
        <f t="shared" si="172"/>
        <v>0</v>
      </c>
      <c r="BX130" s="131">
        <f t="shared" si="173"/>
        <v>0</v>
      </c>
      <c r="BY130" s="131">
        <f t="shared" si="174"/>
        <v>0</v>
      </c>
      <c r="BZ130" s="131">
        <f t="shared" si="175"/>
        <v>0</v>
      </c>
      <c r="CA130" s="131">
        <f t="shared" si="176"/>
        <v>0</v>
      </c>
      <c r="CB130" s="131">
        <f t="shared" si="177"/>
        <v>0</v>
      </c>
      <c r="CC130" s="131">
        <f t="shared" si="178"/>
        <v>0</v>
      </c>
      <c r="CD130" s="131">
        <f t="shared" si="179"/>
        <v>0</v>
      </c>
      <c r="CE130" s="131">
        <f t="shared" si="180"/>
        <v>0</v>
      </c>
      <c r="CF130" s="131">
        <f t="shared" si="181"/>
        <v>0</v>
      </c>
      <c r="CG130" s="131">
        <f t="shared" si="182"/>
        <v>0</v>
      </c>
      <c r="CH130" s="131">
        <f t="shared" si="183"/>
        <v>0</v>
      </c>
      <c r="CI130" s="131">
        <f t="shared" si="184"/>
        <v>0</v>
      </c>
      <c r="CJ130" s="131">
        <f t="shared" si="185"/>
        <v>0</v>
      </c>
      <c r="CK130" s="131">
        <f t="shared" si="186"/>
        <v>0</v>
      </c>
      <c r="CL130" s="131">
        <f t="shared" si="187"/>
        <v>0</v>
      </c>
      <c r="CM130" s="131">
        <f t="shared" si="188"/>
        <v>0</v>
      </c>
    </row>
    <row r="131" spans="1:91" s="81" customFormat="1" ht="90" customHeight="1" x14ac:dyDescent="0.2">
      <c r="A131" s="4"/>
      <c r="B131" s="164"/>
      <c r="D131" s="99" t="s">
        <v>497</v>
      </c>
      <c r="E131" s="436" t="s">
        <v>1143</v>
      </c>
      <c r="F131" s="72" t="s">
        <v>569</v>
      </c>
      <c r="G131" s="73" t="s">
        <v>141</v>
      </c>
      <c r="H131" s="73" t="s">
        <v>159</v>
      </c>
      <c r="I131" s="72">
        <v>5</v>
      </c>
      <c r="J131" s="72">
        <v>0</v>
      </c>
      <c r="K131" s="72" t="s">
        <v>562</v>
      </c>
      <c r="L131" s="334">
        <v>129.59459999999999</v>
      </c>
      <c r="M131" s="88"/>
      <c r="N131" s="97"/>
      <c r="O131" s="87"/>
      <c r="P131" s="87"/>
      <c r="Q131" s="87"/>
      <c r="R131" s="87"/>
      <c r="S131" s="87"/>
      <c r="T131" s="87"/>
      <c r="U131" s="87"/>
      <c r="V131" s="87"/>
      <c r="W131" s="87"/>
      <c r="X131" s="88"/>
      <c r="Y131" s="87"/>
      <c r="Z131" s="88"/>
      <c r="AA131" s="368">
        <f t="shared" si="277"/>
        <v>0</v>
      </c>
      <c r="AB131" s="89" t="str">
        <f t="shared" ref="AB131:AB261" si="295">IF(SUM(M131:Z131)&gt;0,"Yes","No")</f>
        <v>No</v>
      </c>
      <c r="AC131" s="364" t="str">
        <f t="shared" si="279"/>
        <v>No</v>
      </c>
      <c r="AD131" s="357"/>
      <c r="AE131" s="229">
        <v>5</v>
      </c>
      <c r="AF131" s="230">
        <f t="shared" ref="AF131:AF161" si="296">AE131*SUM(M131:Z131)</f>
        <v>0</v>
      </c>
      <c r="AG131" s="69"/>
      <c r="AH131" s="255">
        <v>2.5</v>
      </c>
      <c r="AI131" s="265">
        <f t="shared" ref="AI131:AI194" si="297">SUM(M131:Z131)*AH131</f>
        <v>0</v>
      </c>
      <c r="AJ131" s="152">
        <f t="shared" si="281"/>
        <v>0</v>
      </c>
      <c r="AK131" s="152">
        <f t="shared" si="282"/>
        <v>0</v>
      </c>
      <c r="AL131" s="152">
        <f t="shared" si="283"/>
        <v>0</v>
      </c>
      <c r="AM131" s="152">
        <f t="shared" si="284"/>
        <v>0</v>
      </c>
      <c r="AN131" s="152">
        <f t="shared" si="285"/>
        <v>0</v>
      </c>
      <c r="AO131" s="152">
        <f t="shared" si="286"/>
        <v>0</v>
      </c>
      <c r="AP131" s="152">
        <f t="shared" si="287"/>
        <v>0</v>
      </c>
      <c r="AQ131" s="152">
        <f t="shared" si="288"/>
        <v>0</v>
      </c>
      <c r="AR131" s="152">
        <f t="shared" si="289"/>
        <v>0</v>
      </c>
      <c r="AS131" s="152">
        <f t="shared" si="290"/>
        <v>0</v>
      </c>
      <c r="AT131" s="152">
        <f t="shared" si="291"/>
        <v>0</v>
      </c>
      <c r="AU131" s="152">
        <f t="shared" si="292"/>
        <v>0</v>
      </c>
      <c r="AV131" s="152">
        <f t="shared" si="293"/>
        <v>0</v>
      </c>
      <c r="AW131" s="152">
        <f t="shared" si="294"/>
        <v>0</v>
      </c>
      <c r="AX131" s="470">
        <v>5</v>
      </c>
      <c r="AY131" s="476">
        <v>14</v>
      </c>
      <c r="AZ131" s="239">
        <f t="shared" si="191"/>
        <v>0</v>
      </c>
      <c r="BA131" s="476"/>
      <c r="BB131" s="239">
        <f t="shared" si="192"/>
        <v>0</v>
      </c>
      <c r="BC131" s="476"/>
      <c r="BD131" s="131">
        <f t="shared" si="193"/>
        <v>0</v>
      </c>
      <c r="BE131" s="483"/>
      <c r="BF131" s="131">
        <f t="shared" si="157"/>
        <v>0</v>
      </c>
      <c r="BG131" s="131">
        <f t="shared" si="158"/>
        <v>0</v>
      </c>
      <c r="BH131" s="131">
        <f t="shared" si="159"/>
        <v>0</v>
      </c>
      <c r="BI131" s="131">
        <f t="shared" si="160"/>
        <v>0</v>
      </c>
      <c r="BJ131" s="131">
        <f t="shared" si="161"/>
        <v>0</v>
      </c>
      <c r="BK131" s="131">
        <f t="shared" si="162"/>
        <v>0</v>
      </c>
      <c r="BL131" s="131">
        <f t="shared" si="163"/>
        <v>0</v>
      </c>
      <c r="BM131" s="131">
        <f t="shared" si="164"/>
        <v>0</v>
      </c>
      <c r="BN131" s="131">
        <f t="shared" si="165"/>
        <v>0</v>
      </c>
      <c r="BO131" s="483"/>
      <c r="BP131" s="396">
        <f t="shared" si="166"/>
        <v>0</v>
      </c>
      <c r="BQ131" s="396">
        <f t="shared" si="167"/>
        <v>0</v>
      </c>
      <c r="BR131" s="483"/>
      <c r="BS131" s="131">
        <f t="shared" si="168"/>
        <v>0</v>
      </c>
      <c r="BT131" s="131">
        <f t="shared" si="169"/>
        <v>0</v>
      </c>
      <c r="BU131" s="131">
        <f t="shared" si="170"/>
        <v>0</v>
      </c>
      <c r="BV131" s="131">
        <f t="shared" si="171"/>
        <v>0</v>
      </c>
      <c r="BW131" s="131">
        <f t="shared" si="172"/>
        <v>0</v>
      </c>
      <c r="BX131" s="131">
        <f t="shared" si="173"/>
        <v>0</v>
      </c>
      <c r="BY131" s="131">
        <f t="shared" si="174"/>
        <v>0</v>
      </c>
      <c r="BZ131" s="131">
        <f t="shared" si="175"/>
        <v>0</v>
      </c>
      <c r="CA131" s="131">
        <f t="shared" si="176"/>
        <v>0</v>
      </c>
      <c r="CB131" s="131">
        <f t="shared" si="177"/>
        <v>0</v>
      </c>
      <c r="CC131" s="131">
        <f t="shared" si="178"/>
        <v>0</v>
      </c>
      <c r="CD131" s="131">
        <f t="shared" si="179"/>
        <v>0</v>
      </c>
      <c r="CE131" s="131">
        <f t="shared" si="180"/>
        <v>0</v>
      </c>
      <c r="CF131" s="131">
        <f t="shared" si="181"/>
        <v>0</v>
      </c>
      <c r="CG131" s="131">
        <f t="shared" si="182"/>
        <v>0</v>
      </c>
      <c r="CH131" s="131">
        <f t="shared" si="183"/>
        <v>0</v>
      </c>
      <c r="CI131" s="131">
        <f t="shared" si="184"/>
        <v>0</v>
      </c>
      <c r="CJ131" s="131">
        <f t="shared" si="185"/>
        <v>0</v>
      </c>
      <c r="CK131" s="131">
        <f t="shared" si="186"/>
        <v>0</v>
      </c>
      <c r="CL131" s="131">
        <f t="shared" si="187"/>
        <v>0</v>
      </c>
      <c r="CM131" s="131">
        <f t="shared" si="188"/>
        <v>0</v>
      </c>
    </row>
    <row r="132" spans="1:91" s="4" customFormat="1" ht="90" customHeight="1" x14ac:dyDescent="0.2">
      <c r="B132" s="179"/>
      <c r="C132" s="81"/>
      <c r="D132" s="68" t="s">
        <v>263</v>
      </c>
      <c r="E132" s="129" t="s">
        <v>432</v>
      </c>
      <c r="F132" s="69" t="s">
        <v>109</v>
      </c>
      <c r="G132" s="70" t="s">
        <v>381</v>
      </c>
      <c r="H132" s="70" t="s">
        <v>159</v>
      </c>
      <c r="I132" s="69">
        <v>6</v>
      </c>
      <c r="J132" s="69">
        <v>0</v>
      </c>
      <c r="K132" s="69" t="s">
        <v>562</v>
      </c>
      <c r="L132" s="338">
        <v>149.03070000000002</v>
      </c>
      <c r="M132" s="95"/>
      <c r="N132" s="95"/>
      <c r="O132" s="95"/>
      <c r="P132" s="95"/>
      <c r="Q132" s="95"/>
      <c r="R132" s="95"/>
      <c r="S132" s="95"/>
      <c r="T132" s="95"/>
      <c r="U132" s="95"/>
      <c r="V132" s="95"/>
      <c r="W132" s="95"/>
      <c r="X132" s="95"/>
      <c r="Y132" s="95"/>
      <c r="Z132" s="95"/>
      <c r="AA132" s="96">
        <f t="shared" si="277"/>
        <v>0</v>
      </c>
      <c r="AB132" s="96" t="str">
        <f t="shared" ref="AB132" si="298">IF(SUM(M132:Z132)&gt;0,"Yes","No")</f>
        <v>No</v>
      </c>
      <c r="AC132" s="165" t="str">
        <f t="shared" si="279"/>
        <v>No</v>
      </c>
      <c r="AE132" s="229">
        <v>6</v>
      </c>
      <c r="AF132" s="230">
        <f t="shared" ref="AF132" si="299">AE132*SUM(M132:Z132)</f>
        <v>0</v>
      </c>
      <c r="AG132" s="69"/>
      <c r="AH132" s="256">
        <v>1.5</v>
      </c>
      <c r="AI132" s="265">
        <f t="shared" si="297"/>
        <v>0</v>
      </c>
      <c r="AJ132" s="152">
        <f t="shared" si="281"/>
        <v>0</v>
      </c>
      <c r="AK132" s="152">
        <f t="shared" si="282"/>
        <v>0</v>
      </c>
      <c r="AL132" s="152">
        <f t="shared" si="283"/>
        <v>0</v>
      </c>
      <c r="AM132" s="152">
        <f t="shared" si="284"/>
        <v>0</v>
      </c>
      <c r="AN132" s="152">
        <f t="shared" si="285"/>
        <v>0</v>
      </c>
      <c r="AO132" s="152">
        <f t="shared" si="286"/>
        <v>0</v>
      </c>
      <c r="AP132" s="152">
        <f t="shared" si="287"/>
        <v>0</v>
      </c>
      <c r="AQ132" s="152">
        <f t="shared" si="288"/>
        <v>0</v>
      </c>
      <c r="AR132" s="152">
        <f t="shared" si="289"/>
        <v>0</v>
      </c>
      <c r="AS132" s="152">
        <f t="shared" si="290"/>
        <v>0</v>
      </c>
      <c r="AT132" s="152">
        <f t="shared" si="291"/>
        <v>0</v>
      </c>
      <c r="AU132" s="152">
        <f t="shared" si="292"/>
        <v>0</v>
      </c>
      <c r="AV132" s="152">
        <f t="shared" si="293"/>
        <v>0</v>
      </c>
      <c r="AW132" s="152">
        <f t="shared" si="294"/>
        <v>0</v>
      </c>
      <c r="AX132" s="470">
        <v>6</v>
      </c>
      <c r="AY132" s="476">
        <v>18</v>
      </c>
      <c r="AZ132" s="239">
        <f t="shared" si="191"/>
        <v>0</v>
      </c>
      <c r="BA132" s="476"/>
      <c r="BB132" s="239">
        <f t="shared" si="192"/>
        <v>0</v>
      </c>
      <c r="BC132" s="476"/>
      <c r="BD132" s="131">
        <f t="shared" si="193"/>
        <v>0</v>
      </c>
      <c r="BE132" s="483"/>
      <c r="BF132" s="131">
        <f t="shared" si="157"/>
        <v>0</v>
      </c>
      <c r="BG132" s="131">
        <f t="shared" si="158"/>
        <v>0</v>
      </c>
      <c r="BH132" s="131">
        <f t="shared" si="159"/>
        <v>0</v>
      </c>
      <c r="BI132" s="131">
        <f t="shared" si="160"/>
        <v>0</v>
      </c>
      <c r="BJ132" s="131">
        <f t="shared" si="161"/>
        <v>0</v>
      </c>
      <c r="BK132" s="131">
        <f t="shared" si="162"/>
        <v>0</v>
      </c>
      <c r="BL132" s="131">
        <f t="shared" si="163"/>
        <v>0</v>
      </c>
      <c r="BM132" s="131">
        <f t="shared" si="164"/>
        <v>0</v>
      </c>
      <c r="BN132" s="131">
        <f t="shared" si="165"/>
        <v>0</v>
      </c>
      <c r="BO132" s="483"/>
      <c r="BP132" s="396">
        <f t="shared" si="166"/>
        <v>0</v>
      </c>
      <c r="BQ132" s="396">
        <f t="shared" si="167"/>
        <v>0</v>
      </c>
      <c r="BR132" s="483"/>
      <c r="BS132" s="131">
        <f t="shared" si="168"/>
        <v>0</v>
      </c>
      <c r="BT132" s="131">
        <f t="shared" si="169"/>
        <v>0</v>
      </c>
      <c r="BU132" s="131">
        <f t="shared" si="170"/>
        <v>0</v>
      </c>
      <c r="BV132" s="131">
        <f t="shared" si="171"/>
        <v>0</v>
      </c>
      <c r="BW132" s="131">
        <f t="shared" si="172"/>
        <v>0</v>
      </c>
      <c r="BX132" s="131">
        <f t="shared" si="173"/>
        <v>0</v>
      </c>
      <c r="BY132" s="131">
        <f t="shared" si="174"/>
        <v>0</v>
      </c>
      <c r="BZ132" s="131">
        <f t="shared" si="175"/>
        <v>0</v>
      </c>
      <c r="CA132" s="131">
        <f t="shared" si="176"/>
        <v>0</v>
      </c>
      <c r="CB132" s="131">
        <f t="shared" si="177"/>
        <v>0</v>
      </c>
      <c r="CC132" s="131">
        <f t="shared" si="178"/>
        <v>0</v>
      </c>
      <c r="CD132" s="131">
        <f t="shared" si="179"/>
        <v>0</v>
      </c>
      <c r="CE132" s="131">
        <f t="shared" si="180"/>
        <v>0</v>
      </c>
      <c r="CF132" s="131">
        <f t="shared" si="181"/>
        <v>0</v>
      </c>
      <c r="CG132" s="131">
        <f t="shared" si="182"/>
        <v>0</v>
      </c>
      <c r="CH132" s="131">
        <f t="shared" si="183"/>
        <v>0</v>
      </c>
      <c r="CI132" s="131">
        <f t="shared" si="184"/>
        <v>0</v>
      </c>
      <c r="CJ132" s="131">
        <f t="shared" si="185"/>
        <v>0</v>
      </c>
      <c r="CK132" s="131">
        <f t="shared" si="186"/>
        <v>0</v>
      </c>
      <c r="CL132" s="131">
        <f t="shared" si="187"/>
        <v>0</v>
      </c>
      <c r="CM132" s="131">
        <f t="shared" si="188"/>
        <v>0</v>
      </c>
    </row>
    <row r="133" spans="1:91" s="4" customFormat="1" ht="90" customHeight="1" x14ac:dyDescent="0.2">
      <c r="B133" s="164"/>
      <c r="C133" s="81"/>
      <c r="D133" s="68" t="s">
        <v>500</v>
      </c>
      <c r="E133" s="437" t="s">
        <v>1143</v>
      </c>
      <c r="F133" s="69" t="s">
        <v>109</v>
      </c>
      <c r="G133" s="70" t="s">
        <v>381</v>
      </c>
      <c r="H133" s="70" t="s">
        <v>159</v>
      </c>
      <c r="I133" s="69">
        <v>6</v>
      </c>
      <c r="J133" s="69">
        <v>0</v>
      </c>
      <c r="K133" s="69" t="s">
        <v>562</v>
      </c>
      <c r="L133" s="338">
        <v>129.59459999999999</v>
      </c>
      <c r="M133" s="95"/>
      <c r="N133" s="95"/>
      <c r="O133" s="95"/>
      <c r="P133" s="95"/>
      <c r="Q133" s="95"/>
      <c r="R133" s="95"/>
      <c r="S133" s="95"/>
      <c r="T133" s="95"/>
      <c r="U133" s="95"/>
      <c r="V133" s="95"/>
      <c r="W133" s="95"/>
      <c r="X133" s="95"/>
      <c r="Y133" s="95"/>
      <c r="Z133" s="95"/>
      <c r="AA133" s="96">
        <f t="shared" si="277"/>
        <v>0</v>
      </c>
      <c r="AB133" s="96" t="str">
        <f t="shared" si="295"/>
        <v>No</v>
      </c>
      <c r="AC133" s="165" t="str">
        <f t="shared" si="279"/>
        <v>No</v>
      </c>
      <c r="AE133" s="229">
        <v>6</v>
      </c>
      <c r="AF133" s="230">
        <f t="shared" si="296"/>
        <v>0</v>
      </c>
      <c r="AG133" s="69"/>
      <c r="AH133" s="256">
        <v>1.5</v>
      </c>
      <c r="AI133" s="265">
        <f t="shared" si="297"/>
        <v>0</v>
      </c>
      <c r="AJ133" s="152">
        <f t="shared" si="281"/>
        <v>0</v>
      </c>
      <c r="AK133" s="152">
        <f t="shared" si="282"/>
        <v>0</v>
      </c>
      <c r="AL133" s="152">
        <f t="shared" si="283"/>
        <v>0</v>
      </c>
      <c r="AM133" s="152">
        <f t="shared" si="284"/>
        <v>0</v>
      </c>
      <c r="AN133" s="152">
        <f t="shared" si="285"/>
        <v>0</v>
      </c>
      <c r="AO133" s="152">
        <f t="shared" si="286"/>
        <v>0</v>
      </c>
      <c r="AP133" s="152">
        <f t="shared" si="287"/>
        <v>0</v>
      </c>
      <c r="AQ133" s="152">
        <f t="shared" si="288"/>
        <v>0</v>
      </c>
      <c r="AR133" s="152">
        <f t="shared" si="289"/>
        <v>0</v>
      </c>
      <c r="AS133" s="152">
        <f t="shared" si="290"/>
        <v>0</v>
      </c>
      <c r="AT133" s="152">
        <f t="shared" si="291"/>
        <v>0</v>
      </c>
      <c r="AU133" s="152">
        <f t="shared" si="292"/>
        <v>0</v>
      </c>
      <c r="AV133" s="152">
        <f t="shared" si="293"/>
        <v>0</v>
      </c>
      <c r="AW133" s="152">
        <f t="shared" si="294"/>
        <v>0</v>
      </c>
      <c r="AX133" s="470">
        <v>6</v>
      </c>
      <c r="AY133" s="476">
        <v>18</v>
      </c>
      <c r="AZ133" s="239">
        <f t="shared" si="191"/>
        <v>0</v>
      </c>
      <c r="BA133" s="476"/>
      <c r="BB133" s="239">
        <f t="shared" si="192"/>
        <v>0</v>
      </c>
      <c r="BC133" s="476"/>
      <c r="BD133" s="131">
        <f t="shared" si="193"/>
        <v>0</v>
      </c>
      <c r="BE133" s="483"/>
      <c r="BF133" s="131">
        <f t="shared" si="157"/>
        <v>0</v>
      </c>
      <c r="BG133" s="131">
        <f t="shared" si="158"/>
        <v>0</v>
      </c>
      <c r="BH133" s="131">
        <f t="shared" si="159"/>
        <v>0</v>
      </c>
      <c r="BI133" s="131">
        <f t="shared" si="160"/>
        <v>0</v>
      </c>
      <c r="BJ133" s="131">
        <f t="shared" si="161"/>
        <v>0</v>
      </c>
      <c r="BK133" s="131">
        <f t="shared" si="162"/>
        <v>0</v>
      </c>
      <c r="BL133" s="131">
        <f t="shared" si="163"/>
        <v>0</v>
      </c>
      <c r="BM133" s="131">
        <f t="shared" si="164"/>
        <v>0</v>
      </c>
      <c r="BN133" s="131">
        <f t="shared" si="165"/>
        <v>0</v>
      </c>
      <c r="BO133" s="483"/>
      <c r="BP133" s="396">
        <f t="shared" si="166"/>
        <v>0</v>
      </c>
      <c r="BQ133" s="396">
        <f t="shared" si="167"/>
        <v>0</v>
      </c>
      <c r="BR133" s="483"/>
      <c r="BS133" s="131">
        <f t="shared" si="168"/>
        <v>0</v>
      </c>
      <c r="BT133" s="131">
        <f t="shared" si="169"/>
        <v>0</v>
      </c>
      <c r="BU133" s="131">
        <f t="shared" si="170"/>
        <v>0</v>
      </c>
      <c r="BV133" s="131">
        <f t="shared" si="171"/>
        <v>0</v>
      </c>
      <c r="BW133" s="131">
        <f t="shared" si="172"/>
        <v>0</v>
      </c>
      <c r="BX133" s="131">
        <f t="shared" si="173"/>
        <v>0</v>
      </c>
      <c r="BY133" s="131">
        <f t="shared" si="174"/>
        <v>0</v>
      </c>
      <c r="BZ133" s="131">
        <f t="shared" si="175"/>
        <v>0</v>
      </c>
      <c r="CA133" s="131">
        <f t="shared" si="176"/>
        <v>0</v>
      </c>
      <c r="CB133" s="131">
        <f t="shared" si="177"/>
        <v>0</v>
      </c>
      <c r="CC133" s="131">
        <f t="shared" si="178"/>
        <v>0</v>
      </c>
      <c r="CD133" s="131">
        <f t="shared" si="179"/>
        <v>0</v>
      </c>
      <c r="CE133" s="131">
        <f t="shared" si="180"/>
        <v>0</v>
      </c>
      <c r="CF133" s="131">
        <f t="shared" si="181"/>
        <v>0</v>
      </c>
      <c r="CG133" s="131">
        <f t="shared" si="182"/>
        <v>0</v>
      </c>
      <c r="CH133" s="131">
        <f t="shared" si="183"/>
        <v>0</v>
      </c>
      <c r="CI133" s="131">
        <f t="shared" si="184"/>
        <v>0</v>
      </c>
      <c r="CJ133" s="131">
        <f t="shared" si="185"/>
        <v>0</v>
      </c>
      <c r="CK133" s="131">
        <f t="shared" si="186"/>
        <v>0</v>
      </c>
      <c r="CL133" s="131">
        <f t="shared" si="187"/>
        <v>0</v>
      </c>
      <c r="CM133" s="131">
        <f t="shared" si="188"/>
        <v>0</v>
      </c>
    </row>
    <row r="134" spans="1:91" s="81" customFormat="1" ht="90" customHeight="1" x14ac:dyDescent="0.2">
      <c r="A134" s="4"/>
      <c r="B134" s="164"/>
      <c r="D134" s="99" t="s">
        <v>264</v>
      </c>
      <c r="E134" s="177" t="s">
        <v>432</v>
      </c>
      <c r="F134" s="72" t="s">
        <v>172</v>
      </c>
      <c r="G134" s="73" t="s">
        <v>382</v>
      </c>
      <c r="H134" s="73" t="s">
        <v>159</v>
      </c>
      <c r="I134" s="72">
        <v>8</v>
      </c>
      <c r="J134" s="72">
        <v>0</v>
      </c>
      <c r="K134" s="72" t="s">
        <v>562</v>
      </c>
      <c r="L134" s="334">
        <v>160.49460000000002</v>
      </c>
      <c r="M134" s="87"/>
      <c r="N134" s="97"/>
      <c r="O134" s="87"/>
      <c r="P134" s="87"/>
      <c r="Q134" s="87"/>
      <c r="R134" s="87"/>
      <c r="S134" s="87"/>
      <c r="T134" s="87"/>
      <c r="U134" s="87"/>
      <c r="V134" s="87"/>
      <c r="W134" s="87"/>
      <c r="X134" s="87"/>
      <c r="Y134" s="87"/>
      <c r="Z134" s="87"/>
      <c r="AA134" s="89">
        <f>L134*M134+L134*N134+L134*O134+L134*P134+L134*Q134+L134*R134+L134*T134+L134*V134+L134*W134+L134*X134+L134*Y134+L134*Z134+L134*U134+L134*S134</f>
        <v>0</v>
      </c>
      <c r="AB134" s="89" t="str">
        <f t="shared" ref="AB134" si="300">IF(SUM(M134:Z134)&gt;0,"Yes","No")</f>
        <v>No</v>
      </c>
      <c r="AC134" s="166" t="str">
        <f t="shared" si="279"/>
        <v>No</v>
      </c>
      <c r="AE134" s="229">
        <v>8</v>
      </c>
      <c r="AF134" s="230">
        <f t="shared" ref="AF134" si="301">AE134*SUM(M134:Z134)</f>
        <v>0</v>
      </c>
      <c r="AG134" s="69"/>
      <c r="AH134" s="256">
        <v>1</v>
      </c>
      <c r="AI134" s="265">
        <f t="shared" si="297"/>
        <v>0</v>
      </c>
      <c r="AJ134" s="152">
        <f t="shared" si="281"/>
        <v>0</v>
      </c>
      <c r="AK134" s="152">
        <f t="shared" si="282"/>
        <v>0</v>
      </c>
      <c r="AL134" s="152">
        <f t="shared" si="283"/>
        <v>0</v>
      </c>
      <c r="AM134" s="152">
        <f t="shared" si="284"/>
        <v>0</v>
      </c>
      <c r="AN134" s="152">
        <f t="shared" si="285"/>
        <v>0</v>
      </c>
      <c r="AO134" s="152">
        <f t="shared" si="286"/>
        <v>0</v>
      </c>
      <c r="AP134" s="152">
        <f t="shared" si="287"/>
        <v>0</v>
      </c>
      <c r="AQ134" s="152">
        <f t="shared" si="288"/>
        <v>0</v>
      </c>
      <c r="AR134" s="152">
        <f t="shared" si="289"/>
        <v>0</v>
      </c>
      <c r="AS134" s="152">
        <f t="shared" si="290"/>
        <v>0</v>
      </c>
      <c r="AT134" s="152">
        <f t="shared" si="291"/>
        <v>0</v>
      </c>
      <c r="AU134" s="152">
        <f t="shared" si="292"/>
        <v>0</v>
      </c>
      <c r="AV134" s="152">
        <f t="shared" si="293"/>
        <v>0</v>
      </c>
      <c r="AW134" s="152">
        <f t="shared" si="294"/>
        <v>0</v>
      </c>
      <c r="AX134" s="470">
        <v>8</v>
      </c>
      <c r="AY134" s="476">
        <v>16</v>
      </c>
      <c r="AZ134" s="239">
        <f t="shared" si="191"/>
        <v>0</v>
      </c>
      <c r="BA134" s="476"/>
      <c r="BB134" s="239">
        <f t="shared" si="192"/>
        <v>0</v>
      </c>
      <c r="BC134" s="476"/>
      <c r="BD134" s="131">
        <f t="shared" si="193"/>
        <v>0</v>
      </c>
      <c r="BE134" s="483"/>
      <c r="BF134" s="131">
        <f t="shared" si="157"/>
        <v>0</v>
      </c>
      <c r="BG134" s="131">
        <f t="shared" si="158"/>
        <v>0</v>
      </c>
      <c r="BH134" s="131">
        <f t="shared" si="159"/>
        <v>0</v>
      </c>
      <c r="BI134" s="131">
        <f t="shared" si="160"/>
        <v>0</v>
      </c>
      <c r="BJ134" s="131">
        <f t="shared" si="161"/>
        <v>0</v>
      </c>
      <c r="BK134" s="131">
        <f t="shared" si="162"/>
        <v>0</v>
      </c>
      <c r="BL134" s="131">
        <f t="shared" si="163"/>
        <v>0</v>
      </c>
      <c r="BM134" s="131">
        <f t="shared" si="164"/>
        <v>0</v>
      </c>
      <c r="BN134" s="131">
        <f t="shared" si="165"/>
        <v>0</v>
      </c>
      <c r="BO134" s="483"/>
      <c r="BP134" s="396">
        <f t="shared" si="166"/>
        <v>0</v>
      </c>
      <c r="BQ134" s="396">
        <f t="shared" si="167"/>
        <v>0</v>
      </c>
      <c r="BR134" s="483"/>
      <c r="BS134" s="131">
        <f t="shared" si="168"/>
        <v>0</v>
      </c>
      <c r="BT134" s="131">
        <f t="shared" si="169"/>
        <v>0</v>
      </c>
      <c r="BU134" s="131">
        <f t="shared" si="170"/>
        <v>0</v>
      </c>
      <c r="BV134" s="131">
        <f t="shared" si="171"/>
        <v>0</v>
      </c>
      <c r="BW134" s="131">
        <f t="shared" si="172"/>
        <v>0</v>
      </c>
      <c r="BX134" s="131">
        <f t="shared" si="173"/>
        <v>0</v>
      </c>
      <c r="BY134" s="131">
        <f t="shared" si="174"/>
        <v>0</v>
      </c>
      <c r="BZ134" s="131">
        <f t="shared" si="175"/>
        <v>0</v>
      </c>
      <c r="CA134" s="131">
        <f t="shared" si="176"/>
        <v>0</v>
      </c>
      <c r="CB134" s="131">
        <f t="shared" si="177"/>
        <v>0</v>
      </c>
      <c r="CC134" s="131">
        <f t="shared" si="178"/>
        <v>0</v>
      </c>
      <c r="CD134" s="131">
        <f t="shared" si="179"/>
        <v>0</v>
      </c>
      <c r="CE134" s="131">
        <f t="shared" si="180"/>
        <v>0</v>
      </c>
      <c r="CF134" s="131">
        <f t="shared" si="181"/>
        <v>0</v>
      </c>
      <c r="CG134" s="131">
        <f t="shared" si="182"/>
        <v>0</v>
      </c>
      <c r="CH134" s="131">
        <f t="shared" si="183"/>
        <v>0</v>
      </c>
      <c r="CI134" s="131">
        <f t="shared" si="184"/>
        <v>0</v>
      </c>
      <c r="CJ134" s="131">
        <f t="shared" si="185"/>
        <v>0</v>
      </c>
      <c r="CK134" s="131">
        <f t="shared" si="186"/>
        <v>0</v>
      </c>
      <c r="CL134" s="131">
        <f t="shared" si="187"/>
        <v>0</v>
      </c>
      <c r="CM134" s="131">
        <f t="shared" si="188"/>
        <v>0</v>
      </c>
    </row>
    <row r="135" spans="1:91" s="81" customFormat="1" ht="90" customHeight="1" x14ac:dyDescent="0.2">
      <c r="A135" s="4"/>
      <c r="B135" s="164"/>
      <c r="D135" s="99" t="s">
        <v>503</v>
      </c>
      <c r="E135" s="436" t="s">
        <v>1143</v>
      </c>
      <c r="F135" s="72" t="s">
        <v>172</v>
      </c>
      <c r="G135" s="73" t="s">
        <v>382</v>
      </c>
      <c r="H135" s="73" t="s">
        <v>159</v>
      </c>
      <c r="I135" s="72">
        <v>8</v>
      </c>
      <c r="J135" s="72">
        <v>0</v>
      </c>
      <c r="K135" s="72" t="s">
        <v>562</v>
      </c>
      <c r="L135" s="334">
        <v>139.565</v>
      </c>
      <c r="M135" s="87"/>
      <c r="N135" s="97"/>
      <c r="O135" s="87"/>
      <c r="P135" s="87"/>
      <c r="Q135" s="87"/>
      <c r="R135" s="87"/>
      <c r="S135" s="87"/>
      <c r="T135" s="87"/>
      <c r="U135" s="87"/>
      <c r="V135" s="87"/>
      <c r="W135" s="87"/>
      <c r="X135" s="87"/>
      <c r="Y135" s="87"/>
      <c r="Z135" s="87"/>
      <c r="AA135" s="89">
        <f t="shared" si="277"/>
        <v>0</v>
      </c>
      <c r="AB135" s="89" t="str">
        <f t="shared" si="295"/>
        <v>No</v>
      </c>
      <c r="AC135" s="166" t="str">
        <f t="shared" si="279"/>
        <v>No</v>
      </c>
      <c r="AE135" s="229">
        <v>8</v>
      </c>
      <c r="AF135" s="230">
        <f t="shared" si="296"/>
        <v>0</v>
      </c>
      <c r="AG135" s="69"/>
      <c r="AH135" s="256">
        <v>1</v>
      </c>
      <c r="AI135" s="265">
        <f t="shared" si="297"/>
        <v>0</v>
      </c>
      <c r="AJ135" s="152">
        <f t="shared" si="281"/>
        <v>0</v>
      </c>
      <c r="AK135" s="152">
        <f t="shared" si="282"/>
        <v>0</v>
      </c>
      <c r="AL135" s="152">
        <f t="shared" si="283"/>
        <v>0</v>
      </c>
      <c r="AM135" s="152">
        <f t="shared" si="284"/>
        <v>0</v>
      </c>
      <c r="AN135" s="152">
        <f t="shared" si="285"/>
        <v>0</v>
      </c>
      <c r="AO135" s="152">
        <f t="shared" si="286"/>
        <v>0</v>
      </c>
      <c r="AP135" s="152">
        <f t="shared" si="287"/>
        <v>0</v>
      </c>
      <c r="AQ135" s="152">
        <f t="shared" si="288"/>
        <v>0</v>
      </c>
      <c r="AR135" s="152">
        <f t="shared" si="289"/>
        <v>0</v>
      </c>
      <c r="AS135" s="152">
        <f t="shared" si="290"/>
        <v>0</v>
      </c>
      <c r="AT135" s="152">
        <f t="shared" si="291"/>
        <v>0</v>
      </c>
      <c r="AU135" s="152">
        <f t="shared" si="292"/>
        <v>0</v>
      </c>
      <c r="AV135" s="152">
        <f t="shared" si="293"/>
        <v>0</v>
      </c>
      <c r="AW135" s="152">
        <f t="shared" si="294"/>
        <v>0</v>
      </c>
      <c r="AX135" s="470">
        <v>8</v>
      </c>
      <c r="AY135" s="476">
        <v>16</v>
      </c>
      <c r="AZ135" s="239">
        <f t="shared" si="191"/>
        <v>0</v>
      </c>
      <c r="BA135" s="476"/>
      <c r="BB135" s="239">
        <f t="shared" si="192"/>
        <v>0</v>
      </c>
      <c r="BC135" s="476"/>
      <c r="BD135" s="131">
        <f t="shared" si="193"/>
        <v>0</v>
      </c>
      <c r="BE135" s="483"/>
      <c r="BF135" s="131">
        <f t="shared" si="157"/>
        <v>0</v>
      </c>
      <c r="BG135" s="131">
        <f t="shared" si="158"/>
        <v>0</v>
      </c>
      <c r="BH135" s="131">
        <f t="shared" si="159"/>
        <v>0</v>
      </c>
      <c r="BI135" s="131">
        <f t="shared" si="160"/>
        <v>0</v>
      </c>
      <c r="BJ135" s="131">
        <f t="shared" si="161"/>
        <v>0</v>
      </c>
      <c r="BK135" s="131">
        <f t="shared" si="162"/>
        <v>0</v>
      </c>
      <c r="BL135" s="131">
        <f t="shared" si="163"/>
        <v>0</v>
      </c>
      <c r="BM135" s="131">
        <f t="shared" si="164"/>
        <v>0</v>
      </c>
      <c r="BN135" s="131">
        <f t="shared" si="165"/>
        <v>0</v>
      </c>
      <c r="BO135" s="483"/>
      <c r="BP135" s="396">
        <f t="shared" si="166"/>
        <v>0</v>
      </c>
      <c r="BQ135" s="396">
        <f t="shared" si="167"/>
        <v>0</v>
      </c>
      <c r="BR135" s="483"/>
      <c r="BS135" s="131">
        <f t="shared" si="168"/>
        <v>0</v>
      </c>
      <c r="BT135" s="131">
        <f t="shared" si="169"/>
        <v>0</v>
      </c>
      <c r="BU135" s="131">
        <f t="shared" si="170"/>
        <v>0</v>
      </c>
      <c r="BV135" s="131">
        <f t="shared" si="171"/>
        <v>0</v>
      </c>
      <c r="BW135" s="131">
        <f t="shared" si="172"/>
        <v>0</v>
      </c>
      <c r="BX135" s="131">
        <f t="shared" si="173"/>
        <v>0</v>
      </c>
      <c r="BY135" s="131">
        <f t="shared" si="174"/>
        <v>0</v>
      </c>
      <c r="BZ135" s="131">
        <f t="shared" si="175"/>
        <v>0</v>
      </c>
      <c r="CA135" s="131">
        <f t="shared" si="176"/>
        <v>0</v>
      </c>
      <c r="CB135" s="131">
        <f t="shared" si="177"/>
        <v>0</v>
      </c>
      <c r="CC135" s="131">
        <f t="shared" si="178"/>
        <v>0</v>
      </c>
      <c r="CD135" s="131">
        <f t="shared" si="179"/>
        <v>0</v>
      </c>
      <c r="CE135" s="131">
        <f t="shared" si="180"/>
        <v>0</v>
      </c>
      <c r="CF135" s="131">
        <f t="shared" si="181"/>
        <v>0</v>
      </c>
      <c r="CG135" s="131">
        <f t="shared" si="182"/>
        <v>0</v>
      </c>
      <c r="CH135" s="131">
        <f t="shared" si="183"/>
        <v>0</v>
      </c>
      <c r="CI135" s="131">
        <f t="shared" si="184"/>
        <v>0</v>
      </c>
      <c r="CJ135" s="131">
        <f t="shared" si="185"/>
        <v>0</v>
      </c>
      <c r="CK135" s="131">
        <f t="shared" si="186"/>
        <v>0</v>
      </c>
      <c r="CL135" s="131">
        <f t="shared" si="187"/>
        <v>0</v>
      </c>
      <c r="CM135" s="131">
        <f t="shared" si="188"/>
        <v>0</v>
      </c>
    </row>
    <row r="136" spans="1:91" s="81" customFormat="1" ht="90" customHeight="1" x14ac:dyDescent="0.2">
      <c r="A136" s="4"/>
      <c r="B136" s="164"/>
      <c r="D136" s="64" t="s">
        <v>265</v>
      </c>
      <c r="E136" s="129" t="s">
        <v>432</v>
      </c>
      <c r="F136" s="63" t="s">
        <v>172</v>
      </c>
      <c r="G136" s="178" t="s">
        <v>383</v>
      </c>
      <c r="H136" s="178" t="s">
        <v>159</v>
      </c>
      <c r="I136" s="63">
        <v>8</v>
      </c>
      <c r="J136" s="63">
        <v>0</v>
      </c>
      <c r="K136" s="63" t="s">
        <v>562</v>
      </c>
      <c r="L136" s="333">
        <v>160.49460000000002</v>
      </c>
      <c r="M136" s="85"/>
      <c r="N136" s="84"/>
      <c r="O136" s="85"/>
      <c r="P136" s="85"/>
      <c r="Q136" s="85"/>
      <c r="R136" s="85"/>
      <c r="S136" s="85"/>
      <c r="T136" s="85"/>
      <c r="U136" s="85"/>
      <c r="V136" s="85"/>
      <c r="W136" s="85"/>
      <c r="X136" s="85"/>
      <c r="Y136" s="85"/>
      <c r="Z136" s="85"/>
      <c r="AA136" s="96">
        <f t="shared" si="277"/>
        <v>0</v>
      </c>
      <c r="AB136" s="82" t="str">
        <f t="shared" ref="AB136" si="302">IF(SUM(M136:Z136)&gt;0,"Yes","No")</f>
        <v>No</v>
      </c>
      <c r="AC136" s="188" t="str">
        <f t="shared" si="279"/>
        <v>No</v>
      </c>
      <c r="AE136" s="229">
        <v>8</v>
      </c>
      <c r="AF136" s="230">
        <f t="shared" ref="AF136" si="303">AE136*SUM(M136:Z136)</f>
        <v>0</v>
      </c>
      <c r="AG136" s="69"/>
      <c r="AH136" s="256">
        <v>1.7</v>
      </c>
      <c r="AI136" s="265">
        <f t="shared" si="297"/>
        <v>0</v>
      </c>
      <c r="AJ136" s="152">
        <f t="shared" si="281"/>
        <v>0</v>
      </c>
      <c r="AK136" s="152">
        <f t="shared" si="282"/>
        <v>0</v>
      </c>
      <c r="AL136" s="152">
        <f t="shared" si="283"/>
        <v>0</v>
      </c>
      <c r="AM136" s="152">
        <f t="shared" si="284"/>
        <v>0</v>
      </c>
      <c r="AN136" s="152">
        <f t="shared" si="285"/>
        <v>0</v>
      </c>
      <c r="AO136" s="152">
        <f t="shared" si="286"/>
        <v>0</v>
      </c>
      <c r="AP136" s="152">
        <f t="shared" si="287"/>
        <v>0</v>
      </c>
      <c r="AQ136" s="152">
        <f t="shared" si="288"/>
        <v>0</v>
      </c>
      <c r="AR136" s="152">
        <f t="shared" si="289"/>
        <v>0</v>
      </c>
      <c r="AS136" s="152">
        <f t="shared" si="290"/>
        <v>0</v>
      </c>
      <c r="AT136" s="152">
        <f t="shared" si="291"/>
        <v>0</v>
      </c>
      <c r="AU136" s="152">
        <f t="shared" si="292"/>
        <v>0</v>
      </c>
      <c r="AV136" s="152">
        <f t="shared" si="293"/>
        <v>0</v>
      </c>
      <c r="AW136" s="152">
        <f t="shared" si="294"/>
        <v>0</v>
      </c>
      <c r="AX136" s="470">
        <v>8</v>
      </c>
      <c r="AY136" s="476">
        <v>16</v>
      </c>
      <c r="AZ136" s="239">
        <f t="shared" si="191"/>
        <v>0</v>
      </c>
      <c r="BA136" s="476"/>
      <c r="BB136" s="239">
        <f t="shared" si="192"/>
        <v>0</v>
      </c>
      <c r="BC136" s="476"/>
      <c r="BD136" s="131">
        <f t="shared" si="193"/>
        <v>0</v>
      </c>
      <c r="BE136" s="483"/>
      <c r="BF136" s="131">
        <f t="shared" si="157"/>
        <v>0</v>
      </c>
      <c r="BG136" s="131">
        <f t="shared" si="158"/>
        <v>0</v>
      </c>
      <c r="BH136" s="131">
        <f t="shared" si="159"/>
        <v>0</v>
      </c>
      <c r="BI136" s="131">
        <f t="shared" si="160"/>
        <v>0</v>
      </c>
      <c r="BJ136" s="131">
        <f t="shared" si="161"/>
        <v>0</v>
      </c>
      <c r="BK136" s="131">
        <f t="shared" si="162"/>
        <v>0</v>
      </c>
      <c r="BL136" s="131">
        <f t="shared" si="163"/>
        <v>0</v>
      </c>
      <c r="BM136" s="131">
        <f t="shared" si="164"/>
        <v>0</v>
      </c>
      <c r="BN136" s="131">
        <f t="shared" si="165"/>
        <v>0</v>
      </c>
      <c r="BO136" s="483"/>
      <c r="BP136" s="396">
        <f t="shared" si="166"/>
        <v>0</v>
      </c>
      <c r="BQ136" s="396">
        <f t="shared" si="167"/>
        <v>0</v>
      </c>
      <c r="BR136" s="483"/>
      <c r="BS136" s="131">
        <f t="shared" si="168"/>
        <v>0</v>
      </c>
      <c r="BT136" s="131">
        <f t="shared" si="169"/>
        <v>0</v>
      </c>
      <c r="BU136" s="131">
        <f t="shared" si="170"/>
        <v>0</v>
      </c>
      <c r="BV136" s="131">
        <f t="shared" si="171"/>
        <v>0</v>
      </c>
      <c r="BW136" s="131">
        <f t="shared" si="172"/>
        <v>0</v>
      </c>
      <c r="BX136" s="131">
        <f t="shared" si="173"/>
        <v>0</v>
      </c>
      <c r="BY136" s="131">
        <f t="shared" si="174"/>
        <v>0</v>
      </c>
      <c r="BZ136" s="131">
        <f t="shared" si="175"/>
        <v>0</v>
      </c>
      <c r="CA136" s="131">
        <f t="shared" si="176"/>
        <v>0</v>
      </c>
      <c r="CB136" s="131">
        <f t="shared" si="177"/>
        <v>0</v>
      </c>
      <c r="CC136" s="131">
        <f t="shared" si="178"/>
        <v>0</v>
      </c>
      <c r="CD136" s="131">
        <f t="shared" si="179"/>
        <v>0</v>
      </c>
      <c r="CE136" s="131">
        <f t="shared" si="180"/>
        <v>0</v>
      </c>
      <c r="CF136" s="131">
        <f t="shared" si="181"/>
        <v>0</v>
      </c>
      <c r="CG136" s="131">
        <f t="shared" si="182"/>
        <v>0</v>
      </c>
      <c r="CH136" s="131">
        <f t="shared" si="183"/>
        <v>0</v>
      </c>
      <c r="CI136" s="131">
        <f t="shared" si="184"/>
        <v>0</v>
      </c>
      <c r="CJ136" s="131">
        <f t="shared" si="185"/>
        <v>0</v>
      </c>
      <c r="CK136" s="131">
        <f t="shared" si="186"/>
        <v>0</v>
      </c>
      <c r="CL136" s="131">
        <f t="shared" si="187"/>
        <v>0</v>
      </c>
      <c r="CM136" s="131">
        <f t="shared" si="188"/>
        <v>0</v>
      </c>
    </row>
    <row r="137" spans="1:91" s="81" customFormat="1" ht="90" customHeight="1" x14ac:dyDescent="0.2">
      <c r="A137" s="4"/>
      <c r="B137" s="164"/>
      <c r="D137" s="64" t="s">
        <v>506</v>
      </c>
      <c r="E137" s="437" t="s">
        <v>1143</v>
      </c>
      <c r="F137" s="63" t="s">
        <v>172</v>
      </c>
      <c r="G137" s="178" t="s">
        <v>383</v>
      </c>
      <c r="H137" s="178" t="s">
        <v>159</v>
      </c>
      <c r="I137" s="63">
        <v>8</v>
      </c>
      <c r="J137" s="63">
        <v>0</v>
      </c>
      <c r="K137" s="63" t="s">
        <v>562</v>
      </c>
      <c r="L137" s="333">
        <v>139.565</v>
      </c>
      <c r="M137" s="85"/>
      <c r="N137" s="84"/>
      <c r="O137" s="85"/>
      <c r="P137" s="85"/>
      <c r="Q137" s="85"/>
      <c r="R137" s="85"/>
      <c r="S137" s="85"/>
      <c r="T137" s="85"/>
      <c r="U137" s="85"/>
      <c r="V137" s="85"/>
      <c r="W137" s="85"/>
      <c r="X137" s="85"/>
      <c r="Y137" s="85"/>
      <c r="Z137" s="85"/>
      <c r="AA137" s="96">
        <f t="shared" si="277"/>
        <v>0</v>
      </c>
      <c r="AB137" s="82" t="str">
        <f t="shared" si="295"/>
        <v>No</v>
      </c>
      <c r="AC137" s="188" t="str">
        <f t="shared" si="279"/>
        <v>No</v>
      </c>
      <c r="AE137" s="229">
        <v>8</v>
      </c>
      <c r="AF137" s="230">
        <f t="shared" si="296"/>
        <v>0</v>
      </c>
      <c r="AG137" s="69"/>
      <c r="AH137" s="256">
        <v>1.7</v>
      </c>
      <c r="AI137" s="265">
        <f t="shared" si="297"/>
        <v>0</v>
      </c>
      <c r="AJ137" s="152">
        <f t="shared" si="281"/>
        <v>0</v>
      </c>
      <c r="AK137" s="152">
        <f t="shared" si="282"/>
        <v>0</v>
      </c>
      <c r="AL137" s="152">
        <f t="shared" si="283"/>
        <v>0</v>
      </c>
      <c r="AM137" s="152">
        <f t="shared" si="284"/>
        <v>0</v>
      </c>
      <c r="AN137" s="152">
        <f t="shared" si="285"/>
        <v>0</v>
      </c>
      <c r="AO137" s="152">
        <f t="shared" si="286"/>
        <v>0</v>
      </c>
      <c r="AP137" s="152">
        <f t="shared" si="287"/>
        <v>0</v>
      </c>
      <c r="AQ137" s="152">
        <f t="shared" si="288"/>
        <v>0</v>
      </c>
      <c r="AR137" s="152">
        <f t="shared" si="289"/>
        <v>0</v>
      </c>
      <c r="AS137" s="152">
        <f t="shared" si="290"/>
        <v>0</v>
      </c>
      <c r="AT137" s="152">
        <f t="shared" si="291"/>
        <v>0</v>
      </c>
      <c r="AU137" s="152">
        <f t="shared" si="292"/>
        <v>0</v>
      </c>
      <c r="AV137" s="152">
        <f t="shared" si="293"/>
        <v>0</v>
      </c>
      <c r="AW137" s="152">
        <f t="shared" si="294"/>
        <v>0</v>
      </c>
      <c r="AX137" s="470">
        <v>8</v>
      </c>
      <c r="AY137" s="476">
        <v>16</v>
      </c>
      <c r="AZ137" s="239">
        <f t="shared" si="191"/>
        <v>0</v>
      </c>
      <c r="BA137" s="476"/>
      <c r="BB137" s="239">
        <f t="shared" si="192"/>
        <v>0</v>
      </c>
      <c r="BC137" s="476"/>
      <c r="BD137" s="131">
        <f t="shared" si="193"/>
        <v>0</v>
      </c>
      <c r="BE137" s="483"/>
      <c r="BF137" s="131">
        <f t="shared" ref="BF137:BF200" si="304">IF(F137="XS",IF(SUM(M137:Z137)&gt;0,SUM(M137:Z137),0),0)*I137</f>
        <v>0</v>
      </c>
      <c r="BG137" s="131">
        <f t="shared" ref="BG137:BG200" si="305">IF(F137="S",IF(SUM(M137:Z137)&gt;0,SUM(M137:Z137),0),0)*I137</f>
        <v>0</v>
      </c>
      <c r="BH137" s="131">
        <f t="shared" ref="BH137:BH200" si="306">IF(F137="M",IF(SUM(M137:Z137)&gt;0,SUM(M137:Z137),0),0)*I137</f>
        <v>0</v>
      </c>
      <c r="BI137" s="131">
        <f t="shared" ref="BI137:BI200" si="307">IF(F137="L",IF(SUM(M137:Z137)&gt;0,SUM(M137:Z137),0),0)*I137</f>
        <v>0</v>
      </c>
      <c r="BJ137" s="131">
        <f t="shared" ref="BJ137:BJ200" si="308">IF(F137="XL",IF(SUM(M137:Z137)&gt;0,SUM(M137:Z137),0),0)*I137</f>
        <v>0</v>
      </c>
      <c r="BK137" s="131">
        <f t="shared" ref="BK137:BK200" si="309">IF(F137="2XL",IF(SUM(M137:Z137)&gt;0,SUM(M137:Z137),0),0)*I137</f>
        <v>0</v>
      </c>
      <c r="BL137" s="131">
        <f t="shared" ref="BL137:BL200" si="310">IF(F137="3XL",IF(SUM(M137:Z137)&gt;0,SUM(M137:Z137),0),0)*I137</f>
        <v>0</v>
      </c>
      <c r="BM137" s="131">
        <f t="shared" ref="BM137:BM200" si="311">IF(F137="4XL",IF(SUM(M137:Z137)&gt;0,SUM(M137:Z137),0),0)*I137</f>
        <v>0</v>
      </c>
      <c r="BN137" s="131">
        <f t="shared" ref="BN137:BN200" si="312">IF(F137="various",IF(SUM(M137:Z137)&gt;0,SUM(M137:Z137),0),0)*I137</f>
        <v>0</v>
      </c>
      <c r="BO137" s="483"/>
      <c r="BP137" s="396">
        <f t="shared" ref="BP137:BP200" si="313">IF(E137="All tex.",IF(SUM(M137:Z137)&gt;0,SUM(M137:Z137),0),0)*I137</f>
        <v>0</v>
      </c>
      <c r="BQ137" s="396">
        <f t="shared" ref="BQ137:BQ200" si="314">IF(E137="Dual tex.",IF(SUM(M137:Z137)&gt;0,SUM(M137:Z137),0),0)*I137</f>
        <v>0</v>
      </c>
      <c r="BR137" s="483"/>
      <c r="BS137" s="131">
        <f t="shared" ref="BS137:BS200" si="315">IF(H137="sloper",IF(SUM(M137:Z137)&gt;0,SUM(M137:Z137),0),0)*I137</f>
        <v>0</v>
      </c>
      <c r="BT137" s="131">
        <f t="shared" ref="BT137:BT200" si="316">IF(H137="footholds",IF(SUM(M137:Z137)&gt;0,SUM(M137:Z137),0),0)*I137</f>
        <v>0</v>
      </c>
      <c r="BU137" s="131">
        <f t="shared" ref="BU137:BU200" si="317">IF(H137="micros",IF(SUM(M137:Z137)&gt;0,SUM(M137:Z137),0),0)*I137</f>
        <v>0</v>
      </c>
      <c r="BV137" s="131">
        <f t="shared" ref="BV137:BV200" si="318">IF(H137="jug",IF(SUM(M137:Z137)&gt;0,SUM(M137:Z137),0),0)*I137</f>
        <v>0</v>
      </c>
      <c r="BW137" s="131">
        <f t="shared" ref="BW137:BW200" si="319">IF(H137="ledge",IF(SUM(M137:Z137)&gt;0,SUM(M137:Z137),0),0)*I137</f>
        <v>0</v>
      </c>
      <c r="BX137" s="131">
        <f t="shared" ref="BX137:BX200" si="320">IF(H137="edge",IF(SUM(M137:Z137)&gt;0,SUM(M137:Z137),0),0)*I137</f>
        <v>0</v>
      </c>
      <c r="BY137" s="131">
        <f t="shared" ref="BY137:BY200" si="321">IF(H137="crimp",IF(SUM(M137:Z137)&gt;0,SUM(M137:Z137),0),0)*I137</f>
        <v>0</v>
      </c>
      <c r="BZ137" s="131">
        <f t="shared" ref="BZ137:BZ200" si="322">IF(H137="incut",IF(SUM(M137:Z137)&gt;0,SUM(M137:Z137),0),0)*I137</f>
        <v>0</v>
      </c>
      <c r="CA137" s="131">
        <f t="shared" ref="CA137:CA200" si="323">IF(H137="dish",IF(SUM(M137:Z137)&gt;0,SUM(M137:Z137),0),0)*I137</f>
        <v>0</v>
      </c>
      <c r="CB137" s="131">
        <f t="shared" ref="CB137:CB200" si="324">IF(H137="pinch",IF(SUM(M137:Z137)&gt;0,SUM(M137:Z137),0),0)*I137</f>
        <v>0</v>
      </c>
      <c r="CC137" s="131">
        <f t="shared" ref="CC137:CC200" si="325">IF(H137="pocket",IF(SUM(M137:Z137)&gt;0,SUM(M137:Z137),0),0)*I137</f>
        <v>0</v>
      </c>
      <c r="CD137" s="131">
        <f t="shared" ref="CD137:CD200" si="326">IF(H137="insert",IF(SUM(M137:Z137)&gt;0,SUM(M137:Z137),0),0)*I137</f>
        <v>0</v>
      </c>
      <c r="CE137" s="131">
        <f t="shared" ref="CE137:CE200" si="327">IF(H137="feature",IF(SUM(M137:Z137)&gt;0,SUM(M137:Z137),0),0)*I137</f>
        <v>0</v>
      </c>
      <c r="CF137" s="131">
        <f t="shared" ref="CF137:CF200" si="328">IF(H137="scoop",IF(SUM(M137:Z137)&gt;0,SUM(M137:Z137),0),0)*I137</f>
        <v>0</v>
      </c>
      <c r="CG137" s="131">
        <f t="shared" ref="CG137:CG200" si="329">IF(H137="arete",IF(SUM(M137:Z137)&gt;0,SUM(M137:Z137),0),0)*I137</f>
        <v>0</v>
      </c>
      <c r="CH137" s="131">
        <f t="shared" ref="CH137:CH200" si="330">IF(H137="square",IF(SUM(M137:Z137)&gt;0,SUM(M137:Z137),0),0)*I137</f>
        <v>0</v>
      </c>
      <c r="CI137" s="131">
        <f t="shared" ref="CI137:CI200" si="331">IF(H137="positive",IF(SUM(M137:Z137)&gt;0,SUM(M137:Z137),0),0)*I137</f>
        <v>0</v>
      </c>
      <c r="CJ137" s="131">
        <f t="shared" ref="CJ137:CJ200" si="332">IF(H137="pyramid",IF(SUM(M137:Z137)&gt;0,SUM(M137:Z137),0),0)*I137</f>
        <v>0</v>
      </c>
      <c r="CK137" s="131">
        <f t="shared" ref="CK137:CK200" si="333">IF(H137="high profile",IF(SUM(M137:Z137)&gt;0,SUM(M137:Z137),0),0)*I137</f>
        <v>0</v>
      </c>
      <c r="CL137" s="131">
        <f t="shared" ref="CL137:CL200" si="334">IF(H137="rectangle",IF(SUM(M137:Z137)&gt;0,SUM(M137:Z137),0),0)*I137</f>
        <v>0</v>
      </c>
      <c r="CM137" s="131">
        <f t="shared" ref="CM137:CM200" si="335">IF(H137="various",IF(SUM(M137:Z137)&gt;0,SUM(M137:Z137),0),0)*I137</f>
        <v>0</v>
      </c>
    </row>
    <row r="138" spans="1:91" s="4" customFormat="1" ht="90" customHeight="1" x14ac:dyDescent="0.2">
      <c r="B138" s="179"/>
      <c r="D138" s="99" t="s">
        <v>266</v>
      </c>
      <c r="E138" s="177" t="s">
        <v>432</v>
      </c>
      <c r="F138" s="72" t="s">
        <v>172</v>
      </c>
      <c r="G138" s="73" t="s">
        <v>386</v>
      </c>
      <c r="H138" s="73" t="s">
        <v>159</v>
      </c>
      <c r="I138" s="72">
        <v>8</v>
      </c>
      <c r="J138" s="72">
        <v>0</v>
      </c>
      <c r="K138" s="72" t="s">
        <v>562</v>
      </c>
      <c r="L138" s="334">
        <v>160.49460000000002</v>
      </c>
      <c r="M138" s="87"/>
      <c r="N138" s="87"/>
      <c r="O138" s="87"/>
      <c r="P138" s="87"/>
      <c r="Q138" s="87"/>
      <c r="R138" s="87"/>
      <c r="S138" s="87"/>
      <c r="T138" s="87"/>
      <c r="U138" s="87"/>
      <c r="V138" s="87"/>
      <c r="W138" s="87"/>
      <c r="X138" s="87"/>
      <c r="Y138" s="87"/>
      <c r="Z138" s="87"/>
      <c r="AA138" s="89">
        <f t="shared" si="277"/>
        <v>0</v>
      </c>
      <c r="AB138" s="89" t="str">
        <f t="shared" ref="AB138" si="336">IF(SUM(M138:Z138)&gt;0,"Yes","No")</f>
        <v>No</v>
      </c>
      <c r="AC138" s="166" t="str">
        <f t="shared" si="279"/>
        <v>No</v>
      </c>
      <c r="AE138" s="229">
        <v>8</v>
      </c>
      <c r="AF138" s="230">
        <f t="shared" ref="AF138" si="337">AE138*SUM(M138:Z138)</f>
        <v>0</v>
      </c>
      <c r="AG138" s="69"/>
      <c r="AH138" s="256">
        <v>3.2</v>
      </c>
      <c r="AI138" s="265">
        <f t="shared" si="297"/>
        <v>0</v>
      </c>
      <c r="AJ138" s="152">
        <f t="shared" si="281"/>
        <v>0</v>
      </c>
      <c r="AK138" s="152">
        <f t="shared" si="282"/>
        <v>0</v>
      </c>
      <c r="AL138" s="152">
        <f t="shared" si="283"/>
        <v>0</v>
      </c>
      <c r="AM138" s="152">
        <f t="shared" si="284"/>
        <v>0</v>
      </c>
      <c r="AN138" s="152">
        <f t="shared" si="285"/>
        <v>0</v>
      </c>
      <c r="AO138" s="152">
        <f t="shared" si="286"/>
        <v>0</v>
      </c>
      <c r="AP138" s="152">
        <f t="shared" si="287"/>
        <v>0</v>
      </c>
      <c r="AQ138" s="152">
        <f t="shared" si="288"/>
        <v>0</v>
      </c>
      <c r="AR138" s="152">
        <f t="shared" si="289"/>
        <v>0</v>
      </c>
      <c r="AS138" s="152">
        <f t="shared" si="290"/>
        <v>0</v>
      </c>
      <c r="AT138" s="152">
        <f t="shared" si="291"/>
        <v>0</v>
      </c>
      <c r="AU138" s="152">
        <f t="shared" si="292"/>
        <v>0</v>
      </c>
      <c r="AV138" s="152">
        <f t="shared" si="293"/>
        <v>0</v>
      </c>
      <c r="AW138" s="152">
        <f t="shared" si="294"/>
        <v>0</v>
      </c>
      <c r="AX138" s="470">
        <v>8</v>
      </c>
      <c r="AY138" s="476">
        <v>16</v>
      </c>
      <c r="AZ138" s="239">
        <f t="shared" ref="AZ138:AZ201" si="338">SUM(M138:Z138)*AY138</f>
        <v>0</v>
      </c>
      <c r="BA138" s="476"/>
      <c r="BB138" s="239">
        <f t="shared" ref="BB138:BB201" si="339">SUM(M138:Z138)*BA138</f>
        <v>0</v>
      </c>
      <c r="BC138" s="476"/>
      <c r="BD138" s="131">
        <f t="shared" ref="BD138:BD201" si="340">SUM(M138:Z138)*BC138</f>
        <v>0</v>
      </c>
      <c r="BE138" s="483"/>
      <c r="BF138" s="131">
        <f t="shared" si="304"/>
        <v>0</v>
      </c>
      <c r="BG138" s="131">
        <f t="shared" si="305"/>
        <v>0</v>
      </c>
      <c r="BH138" s="131">
        <f t="shared" si="306"/>
        <v>0</v>
      </c>
      <c r="BI138" s="131">
        <f t="shared" si="307"/>
        <v>0</v>
      </c>
      <c r="BJ138" s="131">
        <f t="shared" si="308"/>
        <v>0</v>
      </c>
      <c r="BK138" s="131">
        <f t="shared" si="309"/>
        <v>0</v>
      </c>
      <c r="BL138" s="131">
        <f t="shared" si="310"/>
        <v>0</v>
      </c>
      <c r="BM138" s="131">
        <f t="shared" si="311"/>
        <v>0</v>
      </c>
      <c r="BN138" s="131">
        <f t="shared" si="312"/>
        <v>0</v>
      </c>
      <c r="BO138" s="483"/>
      <c r="BP138" s="396">
        <f t="shared" si="313"/>
        <v>0</v>
      </c>
      <c r="BQ138" s="396">
        <f t="shared" si="314"/>
        <v>0</v>
      </c>
      <c r="BR138" s="483"/>
      <c r="BS138" s="131">
        <f t="shared" si="315"/>
        <v>0</v>
      </c>
      <c r="BT138" s="131">
        <f t="shared" si="316"/>
        <v>0</v>
      </c>
      <c r="BU138" s="131">
        <f t="shared" si="317"/>
        <v>0</v>
      </c>
      <c r="BV138" s="131">
        <f t="shared" si="318"/>
        <v>0</v>
      </c>
      <c r="BW138" s="131">
        <f t="shared" si="319"/>
        <v>0</v>
      </c>
      <c r="BX138" s="131">
        <f t="shared" si="320"/>
        <v>0</v>
      </c>
      <c r="BY138" s="131">
        <f t="shared" si="321"/>
        <v>0</v>
      </c>
      <c r="BZ138" s="131">
        <f t="shared" si="322"/>
        <v>0</v>
      </c>
      <c r="CA138" s="131">
        <f t="shared" si="323"/>
        <v>0</v>
      </c>
      <c r="CB138" s="131">
        <f t="shared" si="324"/>
        <v>0</v>
      </c>
      <c r="CC138" s="131">
        <f t="shared" si="325"/>
        <v>0</v>
      </c>
      <c r="CD138" s="131">
        <f t="shared" si="326"/>
        <v>0</v>
      </c>
      <c r="CE138" s="131">
        <f t="shared" si="327"/>
        <v>0</v>
      </c>
      <c r="CF138" s="131">
        <f t="shared" si="328"/>
        <v>0</v>
      </c>
      <c r="CG138" s="131">
        <f t="shared" si="329"/>
        <v>0</v>
      </c>
      <c r="CH138" s="131">
        <f t="shared" si="330"/>
        <v>0</v>
      </c>
      <c r="CI138" s="131">
        <f t="shared" si="331"/>
        <v>0</v>
      </c>
      <c r="CJ138" s="131">
        <f t="shared" si="332"/>
        <v>0</v>
      </c>
      <c r="CK138" s="131">
        <f t="shared" si="333"/>
        <v>0</v>
      </c>
      <c r="CL138" s="131">
        <f t="shared" si="334"/>
        <v>0</v>
      </c>
      <c r="CM138" s="131">
        <f t="shared" si="335"/>
        <v>0</v>
      </c>
    </row>
    <row r="139" spans="1:91" s="4" customFormat="1" ht="90" customHeight="1" x14ac:dyDescent="0.2">
      <c r="B139" s="164"/>
      <c r="D139" s="99" t="s">
        <v>509</v>
      </c>
      <c r="E139" s="436" t="s">
        <v>1143</v>
      </c>
      <c r="F139" s="72" t="s">
        <v>172</v>
      </c>
      <c r="G139" s="73" t="s">
        <v>386</v>
      </c>
      <c r="H139" s="73" t="s">
        <v>159</v>
      </c>
      <c r="I139" s="72">
        <v>8</v>
      </c>
      <c r="J139" s="72">
        <v>0</v>
      </c>
      <c r="K139" s="72" t="s">
        <v>562</v>
      </c>
      <c r="L139" s="334">
        <v>139.565</v>
      </c>
      <c r="M139" s="87"/>
      <c r="N139" s="87"/>
      <c r="O139" s="87"/>
      <c r="P139" s="87"/>
      <c r="Q139" s="87"/>
      <c r="R139" s="87"/>
      <c r="S139" s="87"/>
      <c r="T139" s="87"/>
      <c r="U139" s="87"/>
      <c r="V139" s="87"/>
      <c r="W139" s="87"/>
      <c r="X139" s="87"/>
      <c r="Y139" s="87"/>
      <c r="Z139" s="87"/>
      <c r="AA139" s="89">
        <f t="shared" si="277"/>
        <v>0</v>
      </c>
      <c r="AB139" s="89" t="str">
        <f t="shared" si="295"/>
        <v>No</v>
      </c>
      <c r="AC139" s="166" t="str">
        <f t="shared" si="279"/>
        <v>No</v>
      </c>
      <c r="AE139" s="229">
        <v>8</v>
      </c>
      <c r="AF139" s="230">
        <f t="shared" si="296"/>
        <v>0</v>
      </c>
      <c r="AG139" s="69"/>
      <c r="AH139" s="256">
        <v>3.2</v>
      </c>
      <c r="AI139" s="265">
        <f t="shared" si="297"/>
        <v>0</v>
      </c>
      <c r="AJ139" s="152">
        <f t="shared" si="281"/>
        <v>0</v>
      </c>
      <c r="AK139" s="152">
        <f t="shared" si="282"/>
        <v>0</v>
      </c>
      <c r="AL139" s="152">
        <f t="shared" si="283"/>
        <v>0</v>
      </c>
      <c r="AM139" s="152">
        <f t="shared" si="284"/>
        <v>0</v>
      </c>
      <c r="AN139" s="152">
        <f t="shared" si="285"/>
        <v>0</v>
      </c>
      <c r="AO139" s="152">
        <f t="shared" si="286"/>
        <v>0</v>
      </c>
      <c r="AP139" s="152">
        <f t="shared" si="287"/>
        <v>0</v>
      </c>
      <c r="AQ139" s="152">
        <f t="shared" si="288"/>
        <v>0</v>
      </c>
      <c r="AR139" s="152">
        <f t="shared" si="289"/>
        <v>0</v>
      </c>
      <c r="AS139" s="152">
        <f t="shared" si="290"/>
        <v>0</v>
      </c>
      <c r="AT139" s="152">
        <f t="shared" si="291"/>
        <v>0</v>
      </c>
      <c r="AU139" s="152">
        <f t="shared" si="292"/>
        <v>0</v>
      </c>
      <c r="AV139" s="152">
        <f t="shared" si="293"/>
        <v>0</v>
      </c>
      <c r="AW139" s="152">
        <f t="shared" si="294"/>
        <v>0</v>
      </c>
      <c r="AX139" s="470">
        <v>8</v>
      </c>
      <c r="AY139" s="476">
        <v>16</v>
      </c>
      <c r="AZ139" s="239">
        <f t="shared" si="338"/>
        <v>0</v>
      </c>
      <c r="BA139" s="476"/>
      <c r="BB139" s="239">
        <f t="shared" si="339"/>
        <v>0</v>
      </c>
      <c r="BC139" s="476"/>
      <c r="BD139" s="131">
        <f t="shared" si="340"/>
        <v>0</v>
      </c>
      <c r="BE139" s="483"/>
      <c r="BF139" s="131">
        <f t="shared" si="304"/>
        <v>0</v>
      </c>
      <c r="BG139" s="131">
        <f t="shared" si="305"/>
        <v>0</v>
      </c>
      <c r="BH139" s="131">
        <f t="shared" si="306"/>
        <v>0</v>
      </c>
      <c r="BI139" s="131">
        <f t="shared" si="307"/>
        <v>0</v>
      </c>
      <c r="BJ139" s="131">
        <f t="shared" si="308"/>
        <v>0</v>
      </c>
      <c r="BK139" s="131">
        <f t="shared" si="309"/>
        <v>0</v>
      </c>
      <c r="BL139" s="131">
        <f t="shared" si="310"/>
        <v>0</v>
      </c>
      <c r="BM139" s="131">
        <f t="shared" si="311"/>
        <v>0</v>
      </c>
      <c r="BN139" s="131">
        <f t="shared" si="312"/>
        <v>0</v>
      </c>
      <c r="BO139" s="483"/>
      <c r="BP139" s="396">
        <f t="shared" si="313"/>
        <v>0</v>
      </c>
      <c r="BQ139" s="396">
        <f t="shared" si="314"/>
        <v>0</v>
      </c>
      <c r="BR139" s="483"/>
      <c r="BS139" s="131">
        <f t="shared" si="315"/>
        <v>0</v>
      </c>
      <c r="BT139" s="131">
        <f t="shared" si="316"/>
        <v>0</v>
      </c>
      <c r="BU139" s="131">
        <f t="shared" si="317"/>
        <v>0</v>
      </c>
      <c r="BV139" s="131">
        <f t="shared" si="318"/>
        <v>0</v>
      </c>
      <c r="BW139" s="131">
        <f t="shared" si="319"/>
        <v>0</v>
      </c>
      <c r="BX139" s="131">
        <f t="shared" si="320"/>
        <v>0</v>
      </c>
      <c r="BY139" s="131">
        <f t="shared" si="321"/>
        <v>0</v>
      </c>
      <c r="BZ139" s="131">
        <f t="shared" si="322"/>
        <v>0</v>
      </c>
      <c r="CA139" s="131">
        <f t="shared" si="323"/>
        <v>0</v>
      </c>
      <c r="CB139" s="131">
        <f t="shared" si="324"/>
        <v>0</v>
      </c>
      <c r="CC139" s="131">
        <f t="shared" si="325"/>
        <v>0</v>
      </c>
      <c r="CD139" s="131">
        <f t="shared" si="326"/>
        <v>0</v>
      </c>
      <c r="CE139" s="131">
        <f t="shared" si="327"/>
        <v>0</v>
      </c>
      <c r="CF139" s="131">
        <f t="shared" si="328"/>
        <v>0</v>
      </c>
      <c r="CG139" s="131">
        <f t="shared" si="329"/>
        <v>0</v>
      </c>
      <c r="CH139" s="131">
        <f t="shared" si="330"/>
        <v>0</v>
      </c>
      <c r="CI139" s="131">
        <f t="shared" si="331"/>
        <v>0</v>
      </c>
      <c r="CJ139" s="131">
        <f t="shared" si="332"/>
        <v>0</v>
      </c>
      <c r="CK139" s="131">
        <f t="shared" si="333"/>
        <v>0</v>
      </c>
      <c r="CL139" s="131">
        <f t="shared" si="334"/>
        <v>0</v>
      </c>
      <c r="CM139" s="131">
        <f t="shared" si="335"/>
        <v>0</v>
      </c>
    </row>
    <row r="140" spans="1:91" s="81" customFormat="1" ht="90" customHeight="1" x14ac:dyDescent="0.2">
      <c r="A140" s="4"/>
      <c r="B140" s="164"/>
      <c r="C140" s="4"/>
      <c r="D140" s="64" t="s">
        <v>267</v>
      </c>
      <c r="E140" s="129" t="s">
        <v>432</v>
      </c>
      <c r="F140" s="63" t="s">
        <v>172</v>
      </c>
      <c r="G140" s="178" t="s">
        <v>384</v>
      </c>
      <c r="H140" s="178" t="s">
        <v>159</v>
      </c>
      <c r="I140" s="63">
        <v>8</v>
      </c>
      <c r="J140" s="63">
        <v>0</v>
      </c>
      <c r="K140" s="63" t="s">
        <v>562</v>
      </c>
      <c r="L140" s="333">
        <v>149.03070000000002</v>
      </c>
      <c r="M140" s="85"/>
      <c r="N140" s="84"/>
      <c r="O140" s="85"/>
      <c r="P140" s="85"/>
      <c r="Q140" s="85"/>
      <c r="R140" s="85"/>
      <c r="S140" s="85"/>
      <c r="T140" s="85"/>
      <c r="U140" s="85"/>
      <c r="V140" s="85"/>
      <c r="W140" s="85"/>
      <c r="X140" s="85"/>
      <c r="Y140" s="85"/>
      <c r="Z140" s="85"/>
      <c r="AA140" s="96">
        <f t="shared" si="277"/>
        <v>0</v>
      </c>
      <c r="AB140" s="82" t="str">
        <f t="shared" ref="AB140" si="341">IF(SUM(M140:Z140)&gt;0,"Yes","No")</f>
        <v>No</v>
      </c>
      <c r="AC140" s="188" t="str">
        <f t="shared" si="279"/>
        <v>No</v>
      </c>
      <c r="AE140" s="229">
        <v>8</v>
      </c>
      <c r="AF140" s="230">
        <f t="shared" ref="AF140" si="342">AE140*SUM(M140:Z140)</f>
        <v>0</v>
      </c>
      <c r="AG140" s="69"/>
      <c r="AH140" s="256">
        <v>2.7</v>
      </c>
      <c r="AI140" s="265">
        <f t="shared" si="297"/>
        <v>0</v>
      </c>
      <c r="AJ140" s="152">
        <f t="shared" si="281"/>
        <v>0</v>
      </c>
      <c r="AK140" s="152">
        <f t="shared" si="282"/>
        <v>0</v>
      </c>
      <c r="AL140" s="152">
        <f t="shared" si="283"/>
        <v>0</v>
      </c>
      <c r="AM140" s="152">
        <f t="shared" si="284"/>
        <v>0</v>
      </c>
      <c r="AN140" s="152">
        <f t="shared" si="285"/>
        <v>0</v>
      </c>
      <c r="AO140" s="152">
        <f t="shared" si="286"/>
        <v>0</v>
      </c>
      <c r="AP140" s="152">
        <f t="shared" si="287"/>
        <v>0</v>
      </c>
      <c r="AQ140" s="152">
        <f t="shared" si="288"/>
        <v>0</v>
      </c>
      <c r="AR140" s="152">
        <f t="shared" si="289"/>
        <v>0</v>
      </c>
      <c r="AS140" s="152">
        <f t="shared" si="290"/>
        <v>0</v>
      </c>
      <c r="AT140" s="152">
        <f t="shared" si="291"/>
        <v>0</v>
      </c>
      <c r="AU140" s="152">
        <f t="shared" si="292"/>
        <v>0</v>
      </c>
      <c r="AV140" s="152">
        <f t="shared" si="293"/>
        <v>0</v>
      </c>
      <c r="AW140" s="152">
        <f t="shared" si="294"/>
        <v>0</v>
      </c>
      <c r="AX140" s="470">
        <v>8</v>
      </c>
      <c r="AY140" s="476">
        <v>24</v>
      </c>
      <c r="AZ140" s="239">
        <f t="shared" si="338"/>
        <v>0</v>
      </c>
      <c r="BA140" s="476"/>
      <c r="BB140" s="239">
        <f t="shared" si="339"/>
        <v>0</v>
      </c>
      <c r="BC140" s="476"/>
      <c r="BD140" s="131">
        <f t="shared" si="340"/>
        <v>0</v>
      </c>
      <c r="BE140" s="483"/>
      <c r="BF140" s="131">
        <f t="shared" si="304"/>
        <v>0</v>
      </c>
      <c r="BG140" s="131">
        <f t="shared" si="305"/>
        <v>0</v>
      </c>
      <c r="BH140" s="131">
        <f t="shared" si="306"/>
        <v>0</v>
      </c>
      <c r="BI140" s="131">
        <f t="shared" si="307"/>
        <v>0</v>
      </c>
      <c r="BJ140" s="131">
        <f t="shared" si="308"/>
        <v>0</v>
      </c>
      <c r="BK140" s="131">
        <f t="shared" si="309"/>
        <v>0</v>
      </c>
      <c r="BL140" s="131">
        <f t="shared" si="310"/>
        <v>0</v>
      </c>
      <c r="BM140" s="131">
        <f t="shared" si="311"/>
        <v>0</v>
      </c>
      <c r="BN140" s="131">
        <f t="shared" si="312"/>
        <v>0</v>
      </c>
      <c r="BO140" s="483"/>
      <c r="BP140" s="396">
        <f t="shared" si="313"/>
        <v>0</v>
      </c>
      <c r="BQ140" s="396">
        <f t="shared" si="314"/>
        <v>0</v>
      </c>
      <c r="BR140" s="483"/>
      <c r="BS140" s="131">
        <f t="shared" si="315"/>
        <v>0</v>
      </c>
      <c r="BT140" s="131">
        <f t="shared" si="316"/>
        <v>0</v>
      </c>
      <c r="BU140" s="131">
        <f t="shared" si="317"/>
        <v>0</v>
      </c>
      <c r="BV140" s="131">
        <f t="shared" si="318"/>
        <v>0</v>
      </c>
      <c r="BW140" s="131">
        <f t="shared" si="319"/>
        <v>0</v>
      </c>
      <c r="BX140" s="131">
        <f t="shared" si="320"/>
        <v>0</v>
      </c>
      <c r="BY140" s="131">
        <f t="shared" si="321"/>
        <v>0</v>
      </c>
      <c r="BZ140" s="131">
        <f t="shared" si="322"/>
        <v>0</v>
      </c>
      <c r="CA140" s="131">
        <f t="shared" si="323"/>
        <v>0</v>
      </c>
      <c r="CB140" s="131">
        <f t="shared" si="324"/>
        <v>0</v>
      </c>
      <c r="CC140" s="131">
        <f t="shared" si="325"/>
        <v>0</v>
      </c>
      <c r="CD140" s="131">
        <f t="shared" si="326"/>
        <v>0</v>
      </c>
      <c r="CE140" s="131">
        <f t="shared" si="327"/>
        <v>0</v>
      </c>
      <c r="CF140" s="131">
        <f t="shared" si="328"/>
        <v>0</v>
      </c>
      <c r="CG140" s="131">
        <f t="shared" si="329"/>
        <v>0</v>
      </c>
      <c r="CH140" s="131">
        <f t="shared" si="330"/>
        <v>0</v>
      </c>
      <c r="CI140" s="131">
        <f t="shared" si="331"/>
        <v>0</v>
      </c>
      <c r="CJ140" s="131">
        <f t="shared" si="332"/>
        <v>0</v>
      </c>
      <c r="CK140" s="131">
        <f t="shared" si="333"/>
        <v>0</v>
      </c>
      <c r="CL140" s="131">
        <f t="shared" si="334"/>
        <v>0</v>
      </c>
      <c r="CM140" s="131">
        <f t="shared" si="335"/>
        <v>0</v>
      </c>
    </row>
    <row r="141" spans="1:91" s="81" customFormat="1" ht="90" customHeight="1" x14ac:dyDescent="0.2">
      <c r="A141" s="4"/>
      <c r="B141" s="164"/>
      <c r="C141" s="4"/>
      <c r="D141" s="64" t="s">
        <v>512</v>
      </c>
      <c r="E141" s="437" t="s">
        <v>1143</v>
      </c>
      <c r="F141" s="63" t="s">
        <v>172</v>
      </c>
      <c r="G141" s="178" t="s">
        <v>384</v>
      </c>
      <c r="H141" s="178" t="s">
        <v>159</v>
      </c>
      <c r="I141" s="63">
        <v>8</v>
      </c>
      <c r="J141" s="63">
        <v>0</v>
      </c>
      <c r="K141" s="63" t="s">
        <v>562</v>
      </c>
      <c r="L141" s="333">
        <v>129.59459999999999</v>
      </c>
      <c r="M141" s="85"/>
      <c r="N141" s="84"/>
      <c r="O141" s="85"/>
      <c r="P141" s="85"/>
      <c r="Q141" s="85"/>
      <c r="R141" s="85"/>
      <c r="S141" s="85"/>
      <c r="T141" s="85"/>
      <c r="U141" s="85"/>
      <c r="V141" s="85"/>
      <c r="W141" s="85"/>
      <c r="X141" s="85"/>
      <c r="Y141" s="85"/>
      <c r="Z141" s="85"/>
      <c r="AA141" s="96">
        <f t="shared" si="277"/>
        <v>0</v>
      </c>
      <c r="AB141" s="82" t="str">
        <f t="shared" si="295"/>
        <v>No</v>
      </c>
      <c r="AC141" s="188" t="str">
        <f t="shared" si="279"/>
        <v>No</v>
      </c>
      <c r="AE141" s="229">
        <v>8</v>
      </c>
      <c r="AF141" s="230">
        <f t="shared" si="296"/>
        <v>0</v>
      </c>
      <c r="AG141" s="69"/>
      <c r="AH141" s="256">
        <v>2.7</v>
      </c>
      <c r="AI141" s="265">
        <f t="shared" si="297"/>
        <v>0</v>
      </c>
      <c r="AJ141" s="152">
        <f t="shared" si="281"/>
        <v>0</v>
      </c>
      <c r="AK141" s="152">
        <f t="shared" si="282"/>
        <v>0</v>
      </c>
      <c r="AL141" s="152">
        <f t="shared" si="283"/>
        <v>0</v>
      </c>
      <c r="AM141" s="152">
        <f t="shared" si="284"/>
        <v>0</v>
      </c>
      <c r="AN141" s="152">
        <f t="shared" si="285"/>
        <v>0</v>
      </c>
      <c r="AO141" s="152">
        <f t="shared" si="286"/>
        <v>0</v>
      </c>
      <c r="AP141" s="152">
        <f t="shared" si="287"/>
        <v>0</v>
      </c>
      <c r="AQ141" s="152">
        <f t="shared" si="288"/>
        <v>0</v>
      </c>
      <c r="AR141" s="152">
        <f t="shared" si="289"/>
        <v>0</v>
      </c>
      <c r="AS141" s="152">
        <f t="shared" si="290"/>
        <v>0</v>
      </c>
      <c r="AT141" s="152">
        <f t="shared" si="291"/>
        <v>0</v>
      </c>
      <c r="AU141" s="152">
        <f t="shared" si="292"/>
        <v>0</v>
      </c>
      <c r="AV141" s="152">
        <f t="shared" si="293"/>
        <v>0</v>
      </c>
      <c r="AW141" s="152">
        <f t="shared" si="294"/>
        <v>0</v>
      </c>
      <c r="AX141" s="470">
        <v>8</v>
      </c>
      <c r="AY141" s="476">
        <v>24</v>
      </c>
      <c r="AZ141" s="239">
        <f t="shared" si="338"/>
        <v>0</v>
      </c>
      <c r="BA141" s="476"/>
      <c r="BB141" s="239">
        <f t="shared" si="339"/>
        <v>0</v>
      </c>
      <c r="BC141" s="476"/>
      <c r="BD141" s="131">
        <f t="shared" si="340"/>
        <v>0</v>
      </c>
      <c r="BE141" s="483"/>
      <c r="BF141" s="131">
        <f t="shared" si="304"/>
        <v>0</v>
      </c>
      <c r="BG141" s="131">
        <f t="shared" si="305"/>
        <v>0</v>
      </c>
      <c r="BH141" s="131">
        <f t="shared" si="306"/>
        <v>0</v>
      </c>
      <c r="BI141" s="131">
        <f t="shared" si="307"/>
        <v>0</v>
      </c>
      <c r="BJ141" s="131">
        <f t="shared" si="308"/>
        <v>0</v>
      </c>
      <c r="BK141" s="131">
        <f t="shared" si="309"/>
        <v>0</v>
      </c>
      <c r="BL141" s="131">
        <f t="shared" si="310"/>
        <v>0</v>
      </c>
      <c r="BM141" s="131">
        <f t="shared" si="311"/>
        <v>0</v>
      </c>
      <c r="BN141" s="131">
        <f t="shared" si="312"/>
        <v>0</v>
      </c>
      <c r="BO141" s="483"/>
      <c r="BP141" s="396">
        <f t="shared" si="313"/>
        <v>0</v>
      </c>
      <c r="BQ141" s="396">
        <f t="shared" si="314"/>
        <v>0</v>
      </c>
      <c r="BR141" s="483"/>
      <c r="BS141" s="131">
        <f t="shared" si="315"/>
        <v>0</v>
      </c>
      <c r="BT141" s="131">
        <f t="shared" si="316"/>
        <v>0</v>
      </c>
      <c r="BU141" s="131">
        <f t="shared" si="317"/>
        <v>0</v>
      </c>
      <c r="BV141" s="131">
        <f t="shared" si="318"/>
        <v>0</v>
      </c>
      <c r="BW141" s="131">
        <f t="shared" si="319"/>
        <v>0</v>
      </c>
      <c r="BX141" s="131">
        <f t="shared" si="320"/>
        <v>0</v>
      </c>
      <c r="BY141" s="131">
        <f t="shared" si="321"/>
        <v>0</v>
      </c>
      <c r="BZ141" s="131">
        <f t="shared" si="322"/>
        <v>0</v>
      </c>
      <c r="CA141" s="131">
        <f t="shared" si="323"/>
        <v>0</v>
      </c>
      <c r="CB141" s="131">
        <f t="shared" si="324"/>
        <v>0</v>
      </c>
      <c r="CC141" s="131">
        <f t="shared" si="325"/>
        <v>0</v>
      </c>
      <c r="CD141" s="131">
        <f t="shared" si="326"/>
        <v>0</v>
      </c>
      <c r="CE141" s="131">
        <f t="shared" si="327"/>
        <v>0</v>
      </c>
      <c r="CF141" s="131">
        <f t="shared" si="328"/>
        <v>0</v>
      </c>
      <c r="CG141" s="131">
        <f t="shared" si="329"/>
        <v>0</v>
      </c>
      <c r="CH141" s="131">
        <f t="shared" si="330"/>
        <v>0</v>
      </c>
      <c r="CI141" s="131">
        <f t="shared" si="331"/>
        <v>0</v>
      </c>
      <c r="CJ141" s="131">
        <f t="shared" si="332"/>
        <v>0</v>
      </c>
      <c r="CK141" s="131">
        <f t="shared" si="333"/>
        <v>0</v>
      </c>
      <c r="CL141" s="131">
        <f t="shared" si="334"/>
        <v>0</v>
      </c>
      <c r="CM141" s="131">
        <f t="shared" si="335"/>
        <v>0</v>
      </c>
    </row>
    <row r="142" spans="1:91" s="4" customFormat="1" ht="90" customHeight="1" x14ac:dyDescent="0.2">
      <c r="B142" s="179"/>
      <c r="D142" s="99" t="s">
        <v>268</v>
      </c>
      <c r="E142" s="177" t="s">
        <v>432</v>
      </c>
      <c r="F142" s="72" t="s">
        <v>172</v>
      </c>
      <c r="G142" s="73" t="s">
        <v>385</v>
      </c>
      <c r="H142" s="73" t="s">
        <v>159</v>
      </c>
      <c r="I142" s="72">
        <v>8</v>
      </c>
      <c r="J142" s="72">
        <v>0</v>
      </c>
      <c r="K142" s="72" t="s">
        <v>562</v>
      </c>
      <c r="L142" s="334">
        <v>149.03070000000002</v>
      </c>
      <c r="M142" s="87"/>
      <c r="N142" s="87"/>
      <c r="O142" s="87"/>
      <c r="P142" s="87"/>
      <c r="Q142" s="87"/>
      <c r="R142" s="87"/>
      <c r="S142" s="87"/>
      <c r="T142" s="87"/>
      <c r="U142" s="87"/>
      <c r="V142" s="87"/>
      <c r="W142" s="87"/>
      <c r="X142" s="87"/>
      <c r="Y142" s="87"/>
      <c r="Z142" s="87"/>
      <c r="AA142" s="89">
        <f t="shared" si="277"/>
        <v>0</v>
      </c>
      <c r="AB142" s="89" t="str">
        <f t="shared" ref="AB142" si="343">IF(SUM(M142:Z142)&gt;0,"Yes","No")</f>
        <v>No</v>
      </c>
      <c r="AC142" s="166" t="str">
        <f t="shared" si="279"/>
        <v>No</v>
      </c>
      <c r="AE142" s="229">
        <v>8</v>
      </c>
      <c r="AF142" s="230">
        <f t="shared" ref="AF142" si="344">AE142*SUM(M142:Z142)</f>
        <v>0</v>
      </c>
      <c r="AG142" s="69"/>
      <c r="AH142" s="256">
        <v>3.5</v>
      </c>
      <c r="AI142" s="265">
        <f t="shared" si="297"/>
        <v>0</v>
      </c>
      <c r="AJ142" s="152">
        <f t="shared" si="281"/>
        <v>0</v>
      </c>
      <c r="AK142" s="152">
        <f t="shared" si="282"/>
        <v>0</v>
      </c>
      <c r="AL142" s="152">
        <f t="shared" si="283"/>
        <v>0</v>
      </c>
      <c r="AM142" s="152">
        <f t="shared" si="284"/>
        <v>0</v>
      </c>
      <c r="AN142" s="152">
        <f t="shared" si="285"/>
        <v>0</v>
      </c>
      <c r="AO142" s="152">
        <f t="shared" si="286"/>
        <v>0</v>
      </c>
      <c r="AP142" s="152">
        <f t="shared" si="287"/>
        <v>0</v>
      </c>
      <c r="AQ142" s="152">
        <f t="shared" si="288"/>
        <v>0</v>
      </c>
      <c r="AR142" s="152">
        <f t="shared" si="289"/>
        <v>0</v>
      </c>
      <c r="AS142" s="152">
        <f t="shared" si="290"/>
        <v>0</v>
      </c>
      <c r="AT142" s="152">
        <f t="shared" si="291"/>
        <v>0</v>
      </c>
      <c r="AU142" s="152">
        <f t="shared" si="292"/>
        <v>0</v>
      </c>
      <c r="AV142" s="152">
        <f t="shared" si="293"/>
        <v>0</v>
      </c>
      <c r="AW142" s="152">
        <f t="shared" si="294"/>
        <v>0</v>
      </c>
      <c r="AX142" s="470">
        <v>8</v>
      </c>
      <c r="AY142" s="476">
        <v>24</v>
      </c>
      <c r="AZ142" s="239">
        <f t="shared" si="338"/>
        <v>0</v>
      </c>
      <c r="BA142" s="476"/>
      <c r="BB142" s="239">
        <f t="shared" si="339"/>
        <v>0</v>
      </c>
      <c r="BC142" s="476"/>
      <c r="BD142" s="131">
        <f t="shared" si="340"/>
        <v>0</v>
      </c>
      <c r="BE142" s="483"/>
      <c r="BF142" s="131">
        <f t="shared" si="304"/>
        <v>0</v>
      </c>
      <c r="BG142" s="131">
        <f t="shared" si="305"/>
        <v>0</v>
      </c>
      <c r="BH142" s="131">
        <f t="shared" si="306"/>
        <v>0</v>
      </c>
      <c r="BI142" s="131">
        <f t="shared" si="307"/>
        <v>0</v>
      </c>
      <c r="BJ142" s="131">
        <f t="shared" si="308"/>
        <v>0</v>
      </c>
      <c r="BK142" s="131">
        <f t="shared" si="309"/>
        <v>0</v>
      </c>
      <c r="BL142" s="131">
        <f t="shared" si="310"/>
        <v>0</v>
      </c>
      <c r="BM142" s="131">
        <f t="shared" si="311"/>
        <v>0</v>
      </c>
      <c r="BN142" s="131">
        <f t="shared" si="312"/>
        <v>0</v>
      </c>
      <c r="BO142" s="483"/>
      <c r="BP142" s="396">
        <f t="shared" si="313"/>
        <v>0</v>
      </c>
      <c r="BQ142" s="396">
        <f t="shared" si="314"/>
        <v>0</v>
      </c>
      <c r="BR142" s="483"/>
      <c r="BS142" s="131">
        <f t="shared" si="315"/>
        <v>0</v>
      </c>
      <c r="BT142" s="131">
        <f t="shared" si="316"/>
        <v>0</v>
      </c>
      <c r="BU142" s="131">
        <f t="shared" si="317"/>
        <v>0</v>
      </c>
      <c r="BV142" s="131">
        <f t="shared" si="318"/>
        <v>0</v>
      </c>
      <c r="BW142" s="131">
        <f t="shared" si="319"/>
        <v>0</v>
      </c>
      <c r="BX142" s="131">
        <f t="shared" si="320"/>
        <v>0</v>
      </c>
      <c r="BY142" s="131">
        <f t="shared" si="321"/>
        <v>0</v>
      </c>
      <c r="BZ142" s="131">
        <f t="shared" si="322"/>
        <v>0</v>
      </c>
      <c r="CA142" s="131">
        <f t="shared" si="323"/>
        <v>0</v>
      </c>
      <c r="CB142" s="131">
        <f t="shared" si="324"/>
        <v>0</v>
      </c>
      <c r="CC142" s="131">
        <f t="shared" si="325"/>
        <v>0</v>
      </c>
      <c r="CD142" s="131">
        <f t="shared" si="326"/>
        <v>0</v>
      </c>
      <c r="CE142" s="131">
        <f t="shared" si="327"/>
        <v>0</v>
      </c>
      <c r="CF142" s="131">
        <f t="shared" si="328"/>
        <v>0</v>
      </c>
      <c r="CG142" s="131">
        <f t="shared" si="329"/>
        <v>0</v>
      </c>
      <c r="CH142" s="131">
        <f t="shared" si="330"/>
        <v>0</v>
      </c>
      <c r="CI142" s="131">
        <f t="shared" si="331"/>
        <v>0</v>
      </c>
      <c r="CJ142" s="131">
        <f t="shared" si="332"/>
        <v>0</v>
      </c>
      <c r="CK142" s="131">
        <f t="shared" si="333"/>
        <v>0</v>
      </c>
      <c r="CL142" s="131">
        <f t="shared" si="334"/>
        <v>0</v>
      </c>
      <c r="CM142" s="131">
        <f t="shared" si="335"/>
        <v>0</v>
      </c>
    </row>
    <row r="143" spans="1:91" s="4" customFormat="1" ht="90" customHeight="1" x14ac:dyDescent="0.2">
      <c r="B143" s="164"/>
      <c r="D143" s="99" t="s">
        <v>514</v>
      </c>
      <c r="E143" s="436" t="s">
        <v>1143</v>
      </c>
      <c r="F143" s="72" t="s">
        <v>172</v>
      </c>
      <c r="G143" s="73" t="s">
        <v>385</v>
      </c>
      <c r="H143" s="73" t="s">
        <v>159</v>
      </c>
      <c r="I143" s="72">
        <v>8</v>
      </c>
      <c r="J143" s="72">
        <v>0</v>
      </c>
      <c r="K143" s="72" t="s">
        <v>562</v>
      </c>
      <c r="L143" s="334">
        <v>129.59459999999999</v>
      </c>
      <c r="M143" s="87"/>
      <c r="N143" s="87"/>
      <c r="O143" s="87"/>
      <c r="P143" s="87"/>
      <c r="Q143" s="87"/>
      <c r="R143" s="87"/>
      <c r="S143" s="87"/>
      <c r="T143" s="87"/>
      <c r="U143" s="87"/>
      <c r="V143" s="87"/>
      <c r="W143" s="87"/>
      <c r="X143" s="87"/>
      <c r="Y143" s="87"/>
      <c r="Z143" s="87"/>
      <c r="AA143" s="89">
        <f t="shared" si="277"/>
        <v>0</v>
      </c>
      <c r="AB143" s="89" t="str">
        <f t="shared" si="295"/>
        <v>No</v>
      </c>
      <c r="AC143" s="166" t="str">
        <f t="shared" si="279"/>
        <v>No</v>
      </c>
      <c r="AE143" s="229">
        <v>8</v>
      </c>
      <c r="AF143" s="230">
        <f t="shared" si="296"/>
        <v>0</v>
      </c>
      <c r="AG143" s="69"/>
      <c r="AH143" s="256">
        <v>3.5</v>
      </c>
      <c r="AI143" s="265">
        <f t="shared" si="297"/>
        <v>0</v>
      </c>
      <c r="AJ143" s="152">
        <f t="shared" si="281"/>
        <v>0</v>
      </c>
      <c r="AK143" s="152">
        <f t="shared" si="282"/>
        <v>0</v>
      </c>
      <c r="AL143" s="152">
        <f t="shared" si="283"/>
        <v>0</v>
      </c>
      <c r="AM143" s="152">
        <f t="shared" si="284"/>
        <v>0</v>
      </c>
      <c r="AN143" s="152">
        <f t="shared" si="285"/>
        <v>0</v>
      </c>
      <c r="AO143" s="152">
        <f t="shared" si="286"/>
        <v>0</v>
      </c>
      <c r="AP143" s="152">
        <f t="shared" si="287"/>
        <v>0</v>
      </c>
      <c r="AQ143" s="152">
        <f t="shared" si="288"/>
        <v>0</v>
      </c>
      <c r="AR143" s="152">
        <f t="shared" si="289"/>
        <v>0</v>
      </c>
      <c r="AS143" s="152">
        <f t="shared" si="290"/>
        <v>0</v>
      </c>
      <c r="AT143" s="152">
        <f t="shared" si="291"/>
        <v>0</v>
      </c>
      <c r="AU143" s="152">
        <f t="shared" si="292"/>
        <v>0</v>
      </c>
      <c r="AV143" s="152">
        <f t="shared" si="293"/>
        <v>0</v>
      </c>
      <c r="AW143" s="152">
        <f t="shared" si="294"/>
        <v>0</v>
      </c>
      <c r="AX143" s="470">
        <v>8</v>
      </c>
      <c r="AY143" s="476">
        <v>24</v>
      </c>
      <c r="AZ143" s="239">
        <f t="shared" si="338"/>
        <v>0</v>
      </c>
      <c r="BA143" s="476"/>
      <c r="BB143" s="239">
        <f t="shared" si="339"/>
        <v>0</v>
      </c>
      <c r="BC143" s="476"/>
      <c r="BD143" s="131">
        <f t="shared" si="340"/>
        <v>0</v>
      </c>
      <c r="BE143" s="483"/>
      <c r="BF143" s="131">
        <f t="shared" si="304"/>
        <v>0</v>
      </c>
      <c r="BG143" s="131">
        <f t="shared" si="305"/>
        <v>0</v>
      </c>
      <c r="BH143" s="131">
        <f t="shared" si="306"/>
        <v>0</v>
      </c>
      <c r="BI143" s="131">
        <f t="shared" si="307"/>
        <v>0</v>
      </c>
      <c r="BJ143" s="131">
        <f t="shared" si="308"/>
        <v>0</v>
      </c>
      <c r="BK143" s="131">
        <f t="shared" si="309"/>
        <v>0</v>
      </c>
      <c r="BL143" s="131">
        <f t="shared" si="310"/>
        <v>0</v>
      </c>
      <c r="BM143" s="131">
        <f t="shared" si="311"/>
        <v>0</v>
      </c>
      <c r="BN143" s="131">
        <f t="shared" si="312"/>
        <v>0</v>
      </c>
      <c r="BO143" s="483"/>
      <c r="BP143" s="396">
        <f t="shared" si="313"/>
        <v>0</v>
      </c>
      <c r="BQ143" s="396">
        <f t="shared" si="314"/>
        <v>0</v>
      </c>
      <c r="BR143" s="483"/>
      <c r="BS143" s="131">
        <f t="shared" si="315"/>
        <v>0</v>
      </c>
      <c r="BT143" s="131">
        <f t="shared" si="316"/>
        <v>0</v>
      </c>
      <c r="BU143" s="131">
        <f t="shared" si="317"/>
        <v>0</v>
      </c>
      <c r="BV143" s="131">
        <f t="shared" si="318"/>
        <v>0</v>
      </c>
      <c r="BW143" s="131">
        <f t="shared" si="319"/>
        <v>0</v>
      </c>
      <c r="BX143" s="131">
        <f t="shared" si="320"/>
        <v>0</v>
      </c>
      <c r="BY143" s="131">
        <f t="shared" si="321"/>
        <v>0</v>
      </c>
      <c r="BZ143" s="131">
        <f t="shared" si="322"/>
        <v>0</v>
      </c>
      <c r="CA143" s="131">
        <f t="shared" si="323"/>
        <v>0</v>
      </c>
      <c r="CB143" s="131">
        <f t="shared" si="324"/>
        <v>0</v>
      </c>
      <c r="CC143" s="131">
        <f t="shared" si="325"/>
        <v>0</v>
      </c>
      <c r="CD143" s="131">
        <f t="shared" si="326"/>
        <v>0</v>
      </c>
      <c r="CE143" s="131">
        <f t="shared" si="327"/>
        <v>0</v>
      </c>
      <c r="CF143" s="131">
        <f t="shared" si="328"/>
        <v>0</v>
      </c>
      <c r="CG143" s="131">
        <f t="shared" si="329"/>
        <v>0</v>
      </c>
      <c r="CH143" s="131">
        <f t="shared" si="330"/>
        <v>0</v>
      </c>
      <c r="CI143" s="131">
        <f t="shared" si="331"/>
        <v>0</v>
      </c>
      <c r="CJ143" s="131">
        <f t="shared" si="332"/>
        <v>0</v>
      </c>
      <c r="CK143" s="131">
        <f t="shared" si="333"/>
        <v>0</v>
      </c>
      <c r="CL143" s="131">
        <f t="shared" si="334"/>
        <v>0</v>
      </c>
      <c r="CM143" s="131">
        <f t="shared" si="335"/>
        <v>0</v>
      </c>
    </row>
    <row r="144" spans="1:91" s="81" customFormat="1" ht="90" customHeight="1" x14ac:dyDescent="0.2">
      <c r="A144" s="4"/>
      <c r="B144" s="164"/>
      <c r="C144" s="4"/>
      <c r="D144" s="64" t="s">
        <v>269</v>
      </c>
      <c r="E144" s="129" t="s">
        <v>432</v>
      </c>
      <c r="F144" s="63" t="s">
        <v>569</v>
      </c>
      <c r="G144" s="317" t="s">
        <v>170</v>
      </c>
      <c r="H144" s="178" t="s">
        <v>159</v>
      </c>
      <c r="I144" s="63">
        <v>6</v>
      </c>
      <c r="J144" s="63">
        <v>0</v>
      </c>
      <c r="K144" s="63" t="s">
        <v>562</v>
      </c>
      <c r="L144" s="333">
        <v>212.08215000000004</v>
      </c>
      <c r="M144" s="85"/>
      <c r="N144" s="84"/>
      <c r="O144" s="85"/>
      <c r="P144" s="85"/>
      <c r="Q144" s="85"/>
      <c r="R144" s="85"/>
      <c r="S144" s="85"/>
      <c r="T144" s="85"/>
      <c r="U144" s="85"/>
      <c r="V144" s="85"/>
      <c r="W144" s="85"/>
      <c r="X144" s="85"/>
      <c r="Y144" s="85"/>
      <c r="Z144" s="85"/>
      <c r="AA144" s="96">
        <f t="shared" si="277"/>
        <v>0</v>
      </c>
      <c r="AB144" s="82" t="str">
        <f t="shared" ref="AB144" si="345">IF(SUM(M144:Z144)&gt;0,"Yes","No")</f>
        <v>No</v>
      </c>
      <c r="AC144" s="188" t="str">
        <f t="shared" si="279"/>
        <v>No</v>
      </c>
      <c r="AE144" s="229">
        <v>6</v>
      </c>
      <c r="AF144" s="230">
        <f t="shared" ref="AF144" si="346">AE144*SUM(M144:Z144)</f>
        <v>0</v>
      </c>
      <c r="AG144" s="69"/>
      <c r="AH144" s="256">
        <v>8.6999999999999993</v>
      </c>
      <c r="AI144" s="265">
        <f t="shared" si="297"/>
        <v>0</v>
      </c>
      <c r="AJ144" s="152">
        <f t="shared" si="281"/>
        <v>0</v>
      </c>
      <c r="AK144" s="152">
        <f t="shared" si="282"/>
        <v>0</v>
      </c>
      <c r="AL144" s="152">
        <f t="shared" si="283"/>
        <v>0</v>
      </c>
      <c r="AM144" s="152">
        <f t="shared" si="284"/>
        <v>0</v>
      </c>
      <c r="AN144" s="152">
        <f t="shared" si="285"/>
        <v>0</v>
      </c>
      <c r="AO144" s="152">
        <f t="shared" si="286"/>
        <v>0</v>
      </c>
      <c r="AP144" s="152">
        <f t="shared" si="287"/>
        <v>0</v>
      </c>
      <c r="AQ144" s="152">
        <f t="shared" si="288"/>
        <v>0</v>
      </c>
      <c r="AR144" s="152">
        <f t="shared" si="289"/>
        <v>0</v>
      </c>
      <c r="AS144" s="152">
        <f t="shared" si="290"/>
        <v>0</v>
      </c>
      <c r="AT144" s="152">
        <f t="shared" si="291"/>
        <v>0</v>
      </c>
      <c r="AU144" s="152">
        <f t="shared" si="292"/>
        <v>0</v>
      </c>
      <c r="AV144" s="152">
        <f t="shared" si="293"/>
        <v>0</v>
      </c>
      <c r="AW144" s="152">
        <f t="shared" si="294"/>
        <v>0</v>
      </c>
      <c r="AX144" s="470">
        <v>6</v>
      </c>
      <c r="AY144" s="476">
        <v>27</v>
      </c>
      <c r="AZ144" s="239">
        <f t="shared" si="338"/>
        <v>0</v>
      </c>
      <c r="BA144" s="476"/>
      <c r="BB144" s="239">
        <f t="shared" si="339"/>
        <v>0</v>
      </c>
      <c r="BC144" s="476"/>
      <c r="BD144" s="131">
        <f t="shared" si="340"/>
        <v>0</v>
      </c>
      <c r="BE144" s="483"/>
      <c r="BF144" s="131">
        <f t="shared" si="304"/>
        <v>0</v>
      </c>
      <c r="BG144" s="131">
        <f t="shared" si="305"/>
        <v>0</v>
      </c>
      <c r="BH144" s="131">
        <f t="shared" si="306"/>
        <v>0</v>
      </c>
      <c r="BI144" s="131">
        <f t="shared" si="307"/>
        <v>0</v>
      </c>
      <c r="BJ144" s="131">
        <f t="shared" si="308"/>
        <v>0</v>
      </c>
      <c r="BK144" s="131">
        <f t="shared" si="309"/>
        <v>0</v>
      </c>
      <c r="BL144" s="131">
        <f t="shared" si="310"/>
        <v>0</v>
      </c>
      <c r="BM144" s="131">
        <f t="shared" si="311"/>
        <v>0</v>
      </c>
      <c r="BN144" s="131">
        <f t="shared" si="312"/>
        <v>0</v>
      </c>
      <c r="BO144" s="483"/>
      <c r="BP144" s="396">
        <f t="shared" si="313"/>
        <v>0</v>
      </c>
      <c r="BQ144" s="396">
        <f t="shared" si="314"/>
        <v>0</v>
      </c>
      <c r="BR144" s="483"/>
      <c r="BS144" s="131">
        <f t="shared" si="315"/>
        <v>0</v>
      </c>
      <c r="BT144" s="131">
        <f t="shared" si="316"/>
        <v>0</v>
      </c>
      <c r="BU144" s="131">
        <f t="shared" si="317"/>
        <v>0</v>
      </c>
      <c r="BV144" s="131">
        <f t="shared" si="318"/>
        <v>0</v>
      </c>
      <c r="BW144" s="131">
        <f t="shared" si="319"/>
        <v>0</v>
      </c>
      <c r="BX144" s="131">
        <f t="shared" si="320"/>
        <v>0</v>
      </c>
      <c r="BY144" s="131">
        <f t="shared" si="321"/>
        <v>0</v>
      </c>
      <c r="BZ144" s="131">
        <f t="shared" si="322"/>
        <v>0</v>
      </c>
      <c r="CA144" s="131">
        <f t="shared" si="323"/>
        <v>0</v>
      </c>
      <c r="CB144" s="131">
        <f t="shared" si="324"/>
        <v>0</v>
      </c>
      <c r="CC144" s="131">
        <f t="shared" si="325"/>
        <v>0</v>
      </c>
      <c r="CD144" s="131">
        <f t="shared" si="326"/>
        <v>0</v>
      </c>
      <c r="CE144" s="131">
        <f t="shared" si="327"/>
        <v>0</v>
      </c>
      <c r="CF144" s="131">
        <f t="shared" si="328"/>
        <v>0</v>
      </c>
      <c r="CG144" s="131">
        <f t="shared" si="329"/>
        <v>0</v>
      </c>
      <c r="CH144" s="131">
        <f t="shared" si="330"/>
        <v>0</v>
      </c>
      <c r="CI144" s="131">
        <f t="shared" si="331"/>
        <v>0</v>
      </c>
      <c r="CJ144" s="131">
        <f t="shared" si="332"/>
        <v>0</v>
      </c>
      <c r="CK144" s="131">
        <f t="shared" si="333"/>
        <v>0</v>
      </c>
      <c r="CL144" s="131">
        <f t="shared" si="334"/>
        <v>0</v>
      </c>
      <c r="CM144" s="131">
        <f t="shared" si="335"/>
        <v>0</v>
      </c>
    </row>
    <row r="145" spans="1:91" s="81" customFormat="1" ht="90" customHeight="1" x14ac:dyDescent="0.2">
      <c r="A145" s="4"/>
      <c r="B145" s="164"/>
      <c r="C145" s="4"/>
      <c r="D145" s="64" t="s">
        <v>516</v>
      </c>
      <c r="E145" s="437" t="s">
        <v>1143</v>
      </c>
      <c r="F145" s="63" t="s">
        <v>569</v>
      </c>
      <c r="G145" s="317" t="s">
        <v>170</v>
      </c>
      <c r="H145" s="178" t="s">
        <v>159</v>
      </c>
      <c r="I145" s="63">
        <v>6</v>
      </c>
      <c r="J145" s="63">
        <v>0</v>
      </c>
      <c r="K145" s="63" t="s">
        <v>562</v>
      </c>
      <c r="L145" s="333">
        <v>184.42150000000001</v>
      </c>
      <c r="M145" s="85"/>
      <c r="N145" s="84"/>
      <c r="O145" s="85"/>
      <c r="P145" s="85"/>
      <c r="Q145" s="85"/>
      <c r="R145" s="85"/>
      <c r="S145" s="85"/>
      <c r="T145" s="85"/>
      <c r="U145" s="85"/>
      <c r="V145" s="85"/>
      <c r="W145" s="85"/>
      <c r="X145" s="85"/>
      <c r="Y145" s="85"/>
      <c r="Z145" s="85"/>
      <c r="AA145" s="96">
        <f t="shared" si="277"/>
        <v>0</v>
      </c>
      <c r="AB145" s="82" t="str">
        <f t="shared" si="295"/>
        <v>No</v>
      </c>
      <c r="AC145" s="188" t="str">
        <f t="shared" si="279"/>
        <v>No</v>
      </c>
      <c r="AE145" s="229">
        <v>6</v>
      </c>
      <c r="AF145" s="230">
        <f t="shared" si="296"/>
        <v>0</v>
      </c>
      <c r="AG145" s="69"/>
      <c r="AH145" s="256">
        <v>8.6999999999999993</v>
      </c>
      <c r="AI145" s="265">
        <f t="shared" si="297"/>
        <v>0</v>
      </c>
      <c r="AJ145" s="152">
        <f t="shared" si="281"/>
        <v>0</v>
      </c>
      <c r="AK145" s="152">
        <f t="shared" si="282"/>
        <v>0</v>
      </c>
      <c r="AL145" s="152">
        <f t="shared" si="283"/>
        <v>0</v>
      </c>
      <c r="AM145" s="152">
        <f t="shared" si="284"/>
        <v>0</v>
      </c>
      <c r="AN145" s="152">
        <f t="shared" si="285"/>
        <v>0</v>
      </c>
      <c r="AO145" s="152">
        <f t="shared" si="286"/>
        <v>0</v>
      </c>
      <c r="AP145" s="152">
        <f t="shared" si="287"/>
        <v>0</v>
      </c>
      <c r="AQ145" s="152">
        <f t="shared" si="288"/>
        <v>0</v>
      </c>
      <c r="AR145" s="152">
        <f t="shared" si="289"/>
        <v>0</v>
      </c>
      <c r="AS145" s="152">
        <f t="shared" si="290"/>
        <v>0</v>
      </c>
      <c r="AT145" s="152">
        <f t="shared" si="291"/>
        <v>0</v>
      </c>
      <c r="AU145" s="152">
        <f t="shared" si="292"/>
        <v>0</v>
      </c>
      <c r="AV145" s="152">
        <f t="shared" si="293"/>
        <v>0</v>
      </c>
      <c r="AW145" s="152">
        <f t="shared" si="294"/>
        <v>0</v>
      </c>
      <c r="AX145" s="470">
        <v>6</v>
      </c>
      <c r="AY145" s="476">
        <v>27</v>
      </c>
      <c r="AZ145" s="239">
        <f t="shared" si="338"/>
        <v>0</v>
      </c>
      <c r="BA145" s="476"/>
      <c r="BB145" s="239">
        <f t="shared" si="339"/>
        <v>0</v>
      </c>
      <c r="BC145" s="476"/>
      <c r="BD145" s="131">
        <f t="shared" si="340"/>
        <v>0</v>
      </c>
      <c r="BE145" s="483"/>
      <c r="BF145" s="131">
        <f t="shared" si="304"/>
        <v>0</v>
      </c>
      <c r="BG145" s="131">
        <f t="shared" si="305"/>
        <v>0</v>
      </c>
      <c r="BH145" s="131">
        <f t="shared" si="306"/>
        <v>0</v>
      </c>
      <c r="BI145" s="131">
        <f t="shared" si="307"/>
        <v>0</v>
      </c>
      <c r="BJ145" s="131">
        <f t="shared" si="308"/>
        <v>0</v>
      </c>
      <c r="BK145" s="131">
        <f t="shared" si="309"/>
        <v>0</v>
      </c>
      <c r="BL145" s="131">
        <f t="shared" si="310"/>
        <v>0</v>
      </c>
      <c r="BM145" s="131">
        <f t="shared" si="311"/>
        <v>0</v>
      </c>
      <c r="BN145" s="131">
        <f t="shared" si="312"/>
        <v>0</v>
      </c>
      <c r="BO145" s="483"/>
      <c r="BP145" s="396">
        <f t="shared" si="313"/>
        <v>0</v>
      </c>
      <c r="BQ145" s="396">
        <f t="shared" si="314"/>
        <v>0</v>
      </c>
      <c r="BR145" s="483"/>
      <c r="BS145" s="131">
        <f t="shared" si="315"/>
        <v>0</v>
      </c>
      <c r="BT145" s="131">
        <f t="shared" si="316"/>
        <v>0</v>
      </c>
      <c r="BU145" s="131">
        <f t="shared" si="317"/>
        <v>0</v>
      </c>
      <c r="BV145" s="131">
        <f t="shared" si="318"/>
        <v>0</v>
      </c>
      <c r="BW145" s="131">
        <f t="shared" si="319"/>
        <v>0</v>
      </c>
      <c r="BX145" s="131">
        <f t="shared" si="320"/>
        <v>0</v>
      </c>
      <c r="BY145" s="131">
        <f t="shared" si="321"/>
        <v>0</v>
      </c>
      <c r="BZ145" s="131">
        <f t="shared" si="322"/>
        <v>0</v>
      </c>
      <c r="CA145" s="131">
        <f t="shared" si="323"/>
        <v>0</v>
      </c>
      <c r="CB145" s="131">
        <f t="shared" si="324"/>
        <v>0</v>
      </c>
      <c r="CC145" s="131">
        <f t="shared" si="325"/>
        <v>0</v>
      </c>
      <c r="CD145" s="131">
        <f t="shared" si="326"/>
        <v>0</v>
      </c>
      <c r="CE145" s="131">
        <f t="shared" si="327"/>
        <v>0</v>
      </c>
      <c r="CF145" s="131">
        <f t="shared" si="328"/>
        <v>0</v>
      </c>
      <c r="CG145" s="131">
        <f t="shared" si="329"/>
        <v>0</v>
      </c>
      <c r="CH145" s="131">
        <f t="shared" si="330"/>
        <v>0</v>
      </c>
      <c r="CI145" s="131">
        <f t="shared" si="331"/>
        <v>0</v>
      </c>
      <c r="CJ145" s="131">
        <f t="shared" si="332"/>
        <v>0</v>
      </c>
      <c r="CK145" s="131">
        <f t="shared" si="333"/>
        <v>0</v>
      </c>
      <c r="CL145" s="131">
        <f t="shared" si="334"/>
        <v>0</v>
      </c>
      <c r="CM145" s="131">
        <f t="shared" si="335"/>
        <v>0</v>
      </c>
    </row>
    <row r="146" spans="1:91" s="4" customFormat="1" ht="90" customHeight="1" x14ac:dyDescent="0.2">
      <c r="B146" s="179"/>
      <c r="D146" s="99" t="s">
        <v>270</v>
      </c>
      <c r="E146" s="177" t="s">
        <v>432</v>
      </c>
      <c r="F146" s="72" t="s">
        <v>172</v>
      </c>
      <c r="G146" s="73" t="s">
        <v>387</v>
      </c>
      <c r="H146" s="73" t="s">
        <v>159</v>
      </c>
      <c r="I146" s="72">
        <v>8</v>
      </c>
      <c r="J146" s="72">
        <v>0</v>
      </c>
      <c r="K146" s="72" t="s">
        <v>562</v>
      </c>
      <c r="L146" s="334">
        <v>160.49460000000002</v>
      </c>
      <c r="M146" s="87"/>
      <c r="N146" s="87"/>
      <c r="O146" s="87"/>
      <c r="P146" s="87"/>
      <c r="Q146" s="87"/>
      <c r="R146" s="87"/>
      <c r="S146" s="87"/>
      <c r="T146" s="87"/>
      <c r="U146" s="87"/>
      <c r="V146" s="87"/>
      <c r="W146" s="87"/>
      <c r="X146" s="87"/>
      <c r="Y146" s="87"/>
      <c r="Z146" s="87"/>
      <c r="AA146" s="89">
        <f t="shared" si="277"/>
        <v>0</v>
      </c>
      <c r="AB146" s="89" t="str">
        <f t="shared" si="295"/>
        <v>No</v>
      </c>
      <c r="AC146" s="166" t="str">
        <f t="shared" si="279"/>
        <v>No</v>
      </c>
      <c r="AE146" s="229">
        <v>8</v>
      </c>
      <c r="AF146" s="230">
        <f t="shared" si="296"/>
        <v>0</v>
      </c>
      <c r="AG146" s="69"/>
      <c r="AH146" s="256">
        <v>0.5</v>
      </c>
      <c r="AI146" s="265">
        <f t="shared" si="297"/>
        <v>0</v>
      </c>
      <c r="AJ146" s="152">
        <f t="shared" si="281"/>
        <v>0</v>
      </c>
      <c r="AK146" s="152">
        <f t="shared" si="282"/>
        <v>0</v>
      </c>
      <c r="AL146" s="152">
        <f t="shared" si="283"/>
        <v>0</v>
      </c>
      <c r="AM146" s="152">
        <f t="shared" si="284"/>
        <v>0</v>
      </c>
      <c r="AN146" s="152">
        <f t="shared" si="285"/>
        <v>0</v>
      </c>
      <c r="AO146" s="152">
        <f t="shared" si="286"/>
        <v>0</v>
      </c>
      <c r="AP146" s="152">
        <f t="shared" si="287"/>
        <v>0</v>
      </c>
      <c r="AQ146" s="152">
        <f t="shared" si="288"/>
        <v>0</v>
      </c>
      <c r="AR146" s="152">
        <f t="shared" si="289"/>
        <v>0</v>
      </c>
      <c r="AS146" s="152">
        <f t="shared" si="290"/>
        <v>0</v>
      </c>
      <c r="AT146" s="152">
        <f t="shared" si="291"/>
        <v>0</v>
      </c>
      <c r="AU146" s="152">
        <f t="shared" si="292"/>
        <v>0</v>
      </c>
      <c r="AV146" s="152">
        <f t="shared" si="293"/>
        <v>0</v>
      </c>
      <c r="AW146" s="152">
        <f t="shared" si="294"/>
        <v>0</v>
      </c>
      <c r="AX146" s="470">
        <v>8</v>
      </c>
      <c r="AY146" s="476">
        <v>16</v>
      </c>
      <c r="AZ146" s="239">
        <f t="shared" si="338"/>
        <v>0</v>
      </c>
      <c r="BA146" s="476"/>
      <c r="BB146" s="239">
        <f t="shared" si="339"/>
        <v>0</v>
      </c>
      <c r="BC146" s="476"/>
      <c r="BD146" s="131">
        <f t="shared" si="340"/>
        <v>0</v>
      </c>
      <c r="BE146" s="483"/>
      <c r="BF146" s="131">
        <f t="shared" si="304"/>
        <v>0</v>
      </c>
      <c r="BG146" s="131">
        <f t="shared" si="305"/>
        <v>0</v>
      </c>
      <c r="BH146" s="131">
        <f t="shared" si="306"/>
        <v>0</v>
      </c>
      <c r="BI146" s="131">
        <f t="shared" si="307"/>
        <v>0</v>
      </c>
      <c r="BJ146" s="131">
        <f t="shared" si="308"/>
        <v>0</v>
      </c>
      <c r="BK146" s="131">
        <f t="shared" si="309"/>
        <v>0</v>
      </c>
      <c r="BL146" s="131">
        <f t="shared" si="310"/>
        <v>0</v>
      </c>
      <c r="BM146" s="131">
        <f t="shared" si="311"/>
        <v>0</v>
      </c>
      <c r="BN146" s="131">
        <f t="shared" si="312"/>
        <v>0</v>
      </c>
      <c r="BO146" s="483"/>
      <c r="BP146" s="396">
        <f t="shared" si="313"/>
        <v>0</v>
      </c>
      <c r="BQ146" s="396">
        <f t="shared" si="314"/>
        <v>0</v>
      </c>
      <c r="BR146" s="483"/>
      <c r="BS146" s="131">
        <f t="shared" si="315"/>
        <v>0</v>
      </c>
      <c r="BT146" s="131">
        <f t="shared" si="316"/>
        <v>0</v>
      </c>
      <c r="BU146" s="131">
        <f t="shared" si="317"/>
        <v>0</v>
      </c>
      <c r="BV146" s="131">
        <f t="shared" si="318"/>
        <v>0</v>
      </c>
      <c r="BW146" s="131">
        <f t="shared" si="319"/>
        <v>0</v>
      </c>
      <c r="BX146" s="131">
        <f t="shared" si="320"/>
        <v>0</v>
      </c>
      <c r="BY146" s="131">
        <f t="shared" si="321"/>
        <v>0</v>
      </c>
      <c r="BZ146" s="131">
        <f t="shared" si="322"/>
        <v>0</v>
      </c>
      <c r="CA146" s="131">
        <f t="shared" si="323"/>
        <v>0</v>
      </c>
      <c r="CB146" s="131">
        <f t="shared" si="324"/>
        <v>0</v>
      </c>
      <c r="CC146" s="131">
        <f t="shared" si="325"/>
        <v>0</v>
      </c>
      <c r="CD146" s="131">
        <f t="shared" si="326"/>
        <v>0</v>
      </c>
      <c r="CE146" s="131">
        <f t="shared" si="327"/>
        <v>0</v>
      </c>
      <c r="CF146" s="131">
        <f t="shared" si="328"/>
        <v>0</v>
      </c>
      <c r="CG146" s="131">
        <f t="shared" si="329"/>
        <v>0</v>
      </c>
      <c r="CH146" s="131">
        <f t="shared" si="330"/>
        <v>0</v>
      </c>
      <c r="CI146" s="131">
        <f t="shared" si="331"/>
        <v>0</v>
      </c>
      <c r="CJ146" s="131">
        <f t="shared" si="332"/>
        <v>0</v>
      </c>
      <c r="CK146" s="131">
        <f t="shared" si="333"/>
        <v>0</v>
      </c>
      <c r="CL146" s="131">
        <f t="shared" si="334"/>
        <v>0</v>
      </c>
      <c r="CM146" s="131">
        <f t="shared" si="335"/>
        <v>0</v>
      </c>
    </row>
    <row r="147" spans="1:91" s="4" customFormat="1" ht="90" customHeight="1" x14ac:dyDescent="0.2">
      <c r="B147" s="164"/>
      <c r="D147" s="99" t="s">
        <v>518</v>
      </c>
      <c r="E147" s="436" t="s">
        <v>1143</v>
      </c>
      <c r="F147" s="72" t="s">
        <v>172</v>
      </c>
      <c r="G147" s="73" t="s">
        <v>387</v>
      </c>
      <c r="H147" s="73" t="s">
        <v>159</v>
      </c>
      <c r="I147" s="72">
        <v>8</v>
      </c>
      <c r="J147" s="72">
        <v>0</v>
      </c>
      <c r="K147" s="72" t="s">
        <v>562</v>
      </c>
      <c r="L147" s="334">
        <v>139.565</v>
      </c>
      <c r="M147" s="87"/>
      <c r="N147" s="87"/>
      <c r="O147" s="87"/>
      <c r="P147" s="87"/>
      <c r="Q147" s="87"/>
      <c r="R147" s="87"/>
      <c r="S147" s="87"/>
      <c r="T147" s="87"/>
      <c r="U147" s="87"/>
      <c r="V147" s="87"/>
      <c r="W147" s="87"/>
      <c r="X147" s="87"/>
      <c r="Y147" s="87"/>
      <c r="Z147" s="87"/>
      <c r="AA147" s="89">
        <f t="shared" si="277"/>
        <v>0</v>
      </c>
      <c r="AB147" s="89" t="str">
        <f t="shared" ref="AB147" si="347">IF(SUM(M147:Z147)&gt;0,"Yes","No")</f>
        <v>No</v>
      </c>
      <c r="AC147" s="166" t="str">
        <f t="shared" si="279"/>
        <v>No</v>
      </c>
      <c r="AE147" s="229">
        <v>8</v>
      </c>
      <c r="AF147" s="230">
        <f t="shared" ref="AF147:AF148" si="348">AE147*SUM(M147:Z147)</f>
        <v>0</v>
      </c>
      <c r="AG147" s="69"/>
      <c r="AH147" s="256">
        <v>0.5</v>
      </c>
      <c r="AI147" s="265">
        <f t="shared" si="297"/>
        <v>0</v>
      </c>
      <c r="AJ147" s="152">
        <f t="shared" si="281"/>
        <v>0</v>
      </c>
      <c r="AK147" s="152">
        <f t="shared" si="282"/>
        <v>0</v>
      </c>
      <c r="AL147" s="152">
        <f t="shared" si="283"/>
        <v>0</v>
      </c>
      <c r="AM147" s="152">
        <f t="shared" si="284"/>
        <v>0</v>
      </c>
      <c r="AN147" s="152">
        <f t="shared" si="285"/>
        <v>0</v>
      </c>
      <c r="AO147" s="152">
        <f t="shared" si="286"/>
        <v>0</v>
      </c>
      <c r="AP147" s="152">
        <f t="shared" si="287"/>
        <v>0</v>
      </c>
      <c r="AQ147" s="152">
        <f t="shared" si="288"/>
        <v>0</v>
      </c>
      <c r="AR147" s="152">
        <f t="shared" si="289"/>
        <v>0</v>
      </c>
      <c r="AS147" s="152">
        <f t="shared" si="290"/>
        <v>0</v>
      </c>
      <c r="AT147" s="152">
        <f t="shared" si="291"/>
        <v>0</v>
      </c>
      <c r="AU147" s="152">
        <f t="shared" si="292"/>
        <v>0</v>
      </c>
      <c r="AV147" s="152">
        <f t="shared" si="293"/>
        <v>0</v>
      </c>
      <c r="AW147" s="152">
        <f t="shared" si="294"/>
        <v>0</v>
      </c>
      <c r="AX147" s="470">
        <v>8</v>
      </c>
      <c r="AY147" s="476">
        <v>16</v>
      </c>
      <c r="AZ147" s="239">
        <f t="shared" si="338"/>
        <v>0</v>
      </c>
      <c r="BA147" s="476"/>
      <c r="BB147" s="239">
        <f t="shared" si="339"/>
        <v>0</v>
      </c>
      <c r="BC147" s="476"/>
      <c r="BD147" s="131">
        <f t="shared" si="340"/>
        <v>0</v>
      </c>
      <c r="BE147" s="483"/>
      <c r="BF147" s="131">
        <f t="shared" si="304"/>
        <v>0</v>
      </c>
      <c r="BG147" s="131">
        <f t="shared" si="305"/>
        <v>0</v>
      </c>
      <c r="BH147" s="131">
        <f t="shared" si="306"/>
        <v>0</v>
      </c>
      <c r="BI147" s="131">
        <f t="shared" si="307"/>
        <v>0</v>
      </c>
      <c r="BJ147" s="131">
        <f t="shared" si="308"/>
        <v>0</v>
      </c>
      <c r="BK147" s="131">
        <f t="shared" si="309"/>
        <v>0</v>
      </c>
      <c r="BL147" s="131">
        <f t="shared" si="310"/>
        <v>0</v>
      </c>
      <c r="BM147" s="131">
        <f t="shared" si="311"/>
        <v>0</v>
      </c>
      <c r="BN147" s="131">
        <f t="shared" si="312"/>
        <v>0</v>
      </c>
      <c r="BO147" s="483"/>
      <c r="BP147" s="396">
        <f t="shared" si="313"/>
        <v>0</v>
      </c>
      <c r="BQ147" s="396">
        <f t="shared" si="314"/>
        <v>0</v>
      </c>
      <c r="BR147" s="483"/>
      <c r="BS147" s="131">
        <f t="shared" si="315"/>
        <v>0</v>
      </c>
      <c r="BT147" s="131">
        <f t="shared" si="316"/>
        <v>0</v>
      </c>
      <c r="BU147" s="131">
        <f t="shared" si="317"/>
        <v>0</v>
      </c>
      <c r="BV147" s="131">
        <f t="shared" si="318"/>
        <v>0</v>
      </c>
      <c r="BW147" s="131">
        <f t="shared" si="319"/>
        <v>0</v>
      </c>
      <c r="BX147" s="131">
        <f t="shared" si="320"/>
        <v>0</v>
      </c>
      <c r="BY147" s="131">
        <f t="shared" si="321"/>
        <v>0</v>
      </c>
      <c r="BZ147" s="131">
        <f t="shared" si="322"/>
        <v>0</v>
      </c>
      <c r="CA147" s="131">
        <f t="shared" si="323"/>
        <v>0</v>
      </c>
      <c r="CB147" s="131">
        <f t="shared" si="324"/>
        <v>0</v>
      </c>
      <c r="CC147" s="131">
        <f t="shared" si="325"/>
        <v>0</v>
      </c>
      <c r="CD147" s="131">
        <f t="shared" si="326"/>
        <v>0</v>
      </c>
      <c r="CE147" s="131">
        <f t="shared" si="327"/>
        <v>0</v>
      </c>
      <c r="CF147" s="131">
        <f t="shared" si="328"/>
        <v>0</v>
      </c>
      <c r="CG147" s="131">
        <f t="shared" si="329"/>
        <v>0</v>
      </c>
      <c r="CH147" s="131">
        <f t="shared" si="330"/>
        <v>0</v>
      </c>
      <c r="CI147" s="131">
        <f t="shared" si="331"/>
        <v>0</v>
      </c>
      <c r="CJ147" s="131">
        <f t="shared" si="332"/>
        <v>0</v>
      </c>
      <c r="CK147" s="131">
        <f t="shared" si="333"/>
        <v>0</v>
      </c>
      <c r="CL147" s="131">
        <f t="shared" si="334"/>
        <v>0</v>
      </c>
      <c r="CM147" s="131">
        <f t="shared" si="335"/>
        <v>0</v>
      </c>
    </row>
    <row r="148" spans="1:91" s="4" customFormat="1" ht="90" customHeight="1" x14ac:dyDescent="0.2">
      <c r="B148" s="179"/>
      <c r="C148" s="81"/>
      <c r="D148" s="68" t="s">
        <v>271</v>
      </c>
      <c r="E148" s="129" t="s">
        <v>432</v>
      </c>
      <c r="F148" s="69" t="s">
        <v>172</v>
      </c>
      <c r="G148" s="70" t="s">
        <v>388</v>
      </c>
      <c r="H148" s="70" t="s">
        <v>159</v>
      </c>
      <c r="I148" s="69">
        <v>8</v>
      </c>
      <c r="J148" s="69">
        <v>0</v>
      </c>
      <c r="K148" s="69" t="s">
        <v>562</v>
      </c>
      <c r="L148" s="338">
        <v>160.49460000000002</v>
      </c>
      <c r="M148" s="95"/>
      <c r="N148" s="95"/>
      <c r="O148" s="95"/>
      <c r="P148" s="95"/>
      <c r="Q148" s="95"/>
      <c r="R148" s="95"/>
      <c r="S148" s="95"/>
      <c r="T148" s="95"/>
      <c r="U148" s="95"/>
      <c r="V148" s="95"/>
      <c r="W148" s="95"/>
      <c r="X148" s="95"/>
      <c r="Y148" s="95"/>
      <c r="Z148" s="95"/>
      <c r="AA148" s="96">
        <f t="shared" si="277"/>
        <v>0</v>
      </c>
      <c r="AB148" s="96" t="str">
        <f>IF(SUM(M148:Z148)&gt;0,"Yes","No")</f>
        <v>No</v>
      </c>
      <c r="AC148" s="165" t="str">
        <f t="shared" si="279"/>
        <v>No</v>
      </c>
      <c r="AE148" s="229">
        <v>8</v>
      </c>
      <c r="AF148" s="230">
        <f t="shared" si="348"/>
        <v>0</v>
      </c>
      <c r="AG148" s="69"/>
      <c r="AH148" s="256">
        <v>0.8</v>
      </c>
      <c r="AI148" s="265">
        <f t="shared" si="297"/>
        <v>0</v>
      </c>
      <c r="AJ148" s="152">
        <f t="shared" si="281"/>
        <v>0</v>
      </c>
      <c r="AK148" s="152">
        <f t="shared" si="282"/>
        <v>0</v>
      </c>
      <c r="AL148" s="152">
        <f t="shared" si="283"/>
        <v>0</v>
      </c>
      <c r="AM148" s="152">
        <f t="shared" si="284"/>
        <v>0</v>
      </c>
      <c r="AN148" s="152">
        <f t="shared" si="285"/>
        <v>0</v>
      </c>
      <c r="AO148" s="152">
        <f t="shared" si="286"/>
        <v>0</v>
      </c>
      <c r="AP148" s="152">
        <f t="shared" si="287"/>
        <v>0</v>
      </c>
      <c r="AQ148" s="152">
        <f t="shared" si="288"/>
        <v>0</v>
      </c>
      <c r="AR148" s="152">
        <f t="shared" si="289"/>
        <v>0</v>
      </c>
      <c r="AS148" s="152">
        <f t="shared" si="290"/>
        <v>0</v>
      </c>
      <c r="AT148" s="152">
        <f t="shared" si="291"/>
        <v>0</v>
      </c>
      <c r="AU148" s="152">
        <f t="shared" si="292"/>
        <v>0</v>
      </c>
      <c r="AV148" s="152">
        <f t="shared" si="293"/>
        <v>0</v>
      </c>
      <c r="AW148" s="152">
        <f t="shared" si="294"/>
        <v>0</v>
      </c>
      <c r="AX148" s="470">
        <v>8</v>
      </c>
      <c r="AY148" s="476">
        <v>16</v>
      </c>
      <c r="AZ148" s="239">
        <f t="shared" si="338"/>
        <v>0</v>
      </c>
      <c r="BA148" s="476"/>
      <c r="BB148" s="239">
        <f t="shared" si="339"/>
        <v>0</v>
      </c>
      <c r="BC148" s="476"/>
      <c r="BD148" s="131">
        <f t="shared" si="340"/>
        <v>0</v>
      </c>
      <c r="BE148" s="483"/>
      <c r="BF148" s="131">
        <f t="shared" si="304"/>
        <v>0</v>
      </c>
      <c r="BG148" s="131">
        <f t="shared" si="305"/>
        <v>0</v>
      </c>
      <c r="BH148" s="131">
        <f t="shared" si="306"/>
        <v>0</v>
      </c>
      <c r="BI148" s="131">
        <f t="shared" si="307"/>
        <v>0</v>
      </c>
      <c r="BJ148" s="131">
        <f t="shared" si="308"/>
        <v>0</v>
      </c>
      <c r="BK148" s="131">
        <f t="shared" si="309"/>
        <v>0</v>
      </c>
      <c r="BL148" s="131">
        <f t="shared" si="310"/>
        <v>0</v>
      </c>
      <c r="BM148" s="131">
        <f t="shared" si="311"/>
        <v>0</v>
      </c>
      <c r="BN148" s="131">
        <f t="shared" si="312"/>
        <v>0</v>
      </c>
      <c r="BO148" s="483"/>
      <c r="BP148" s="396">
        <f t="shared" si="313"/>
        <v>0</v>
      </c>
      <c r="BQ148" s="396">
        <f t="shared" si="314"/>
        <v>0</v>
      </c>
      <c r="BR148" s="483"/>
      <c r="BS148" s="131">
        <f t="shared" si="315"/>
        <v>0</v>
      </c>
      <c r="BT148" s="131">
        <f t="shared" si="316"/>
        <v>0</v>
      </c>
      <c r="BU148" s="131">
        <f t="shared" si="317"/>
        <v>0</v>
      </c>
      <c r="BV148" s="131">
        <f t="shared" si="318"/>
        <v>0</v>
      </c>
      <c r="BW148" s="131">
        <f t="shared" si="319"/>
        <v>0</v>
      </c>
      <c r="BX148" s="131">
        <f t="shared" si="320"/>
        <v>0</v>
      </c>
      <c r="BY148" s="131">
        <f t="shared" si="321"/>
        <v>0</v>
      </c>
      <c r="BZ148" s="131">
        <f t="shared" si="322"/>
        <v>0</v>
      </c>
      <c r="CA148" s="131">
        <f t="shared" si="323"/>
        <v>0</v>
      </c>
      <c r="CB148" s="131">
        <f t="shared" si="324"/>
        <v>0</v>
      </c>
      <c r="CC148" s="131">
        <f t="shared" si="325"/>
        <v>0</v>
      </c>
      <c r="CD148" s="131">
        <f t="shared" si="326"/>
        <v>0</v>
      </c>
      <c r="CE148" s="131">
        <f t="shared" si="327"/>
        <v>0</v>
      </c>
      <c r="CF148" s="131">
        <f t="shared" si="328"/>
        <v>0</v>
      </c>
      <c r="CG148" s="131">
        <f t="shared" si="329"/>
        <v>0</v>
      </c>
      <c r="CH148" s="131">
        <f t="shared" si="330"/>
        <v>0</v>
      </c>
      <c r="CI148" s="131">
        <f t="shared" si="331"/>
        <v>0</v>
      </c>
      <c r="CJ148" s="131">
        <f t="shared" si="332"/>
        <v>0</v>
      </c>
      <c r="CK148" s="131">
        <f t="shared" si="333"/>
        <v>0</v>
      </c>
      <c r="CL148" s="131">
        <f t="shared" si="334"/>
        <v>0</v>
      </c>
      <c r="CM148" s="131">
        <f t="shared" si="335"/>
        <v>0</v>
      </c>
    </row>
    <row r="149" spans="1:91" s="4" customFormat="1" ht="90" customHeight="1" x14ac:dyDescent="0.2">
      <c r="B149" s="164"/>
      <c r="C149" s="81"/>
      <c r="D149" s="68" t="s">
        <v>519</v>
      </c>
      <c r="E149" s="437" t="s">
        <v>1143</v>
      </c>
      <c r="F149" s="69" t="s">
        <v>172</v>
      </c>
      <c r="G149" s="70" t="s">
        <v>388</v>
      </c>
      <c r="H149" s="70" t="s">
        <v>159</v>
      </c>
      <c r="I149" s="69">
        <v>8</v>
      </c>
      <c r="J149" s="69">
        <v>0</v>
      </c>
      <c r="K149" s="69" t="s">
        <v>562</v>
      </c>
      <c r="L149" s="338">
        <v>139.565</v>
      </c>
      <c r="M149" s="95"/>
      <c r="N149" s="95"/>
      <c r="O149" s="95"/>
      <c r="P149" s="95"/>
      <c r="Q149" s="95"/>
      <c r="R149" s="95"/>
      <c r="S149" s="95"/>
      <c r="T149" s="95"/>
      <c r="U149" s="95"/>
      <c r="V149" s="95"/>
      <c r="W149" s="95"/>
      <c r="X149" s="95"/>
      <c r="Y149" s="95"/>
      <c r="Z149" s="95"/>
      <c r="AA149" s="96">
        <f t="shared" si="277"/>
        <v>0</v>
      </c>
      <c r="AB149" s="96" t="str">
        <f>IF(SUM(M149:Z149)&gt;0,"Yes","No")</f>
        <v>No</v>
      </c>
      <c r="AC149" s="165" t="str">
        <f t="shared" si="279"/>
        <v>No</v>
      </c>
      <c r="AE149" s="229">
        <v>8</v>
      </c>
      <c r="AF149" s="230">
        <f t="shared" si="296"/>
        <v>0</v>
      </c>
      <c r="AG149" s="69"/>
      <c r="AH149" s="256">
        <v>0.8</v>
      </c>
      <c r="AI149" s="265">
        <f t="shared" si="297"/>
        <v>0</v>
      </c>
      <c r="AJ149" s="152">
        <f t="shared" si="281"/>
        <v>0</v>
      </c>
      <c r="AK149" s="152">
        <f t="shared" si="282"/>
        <v>0</v>
      </c>
      <c r="AL149" s="152">
        <f t="shared" si="283"/>
        <v>0</v>
      </c>
      <c r="AM149" s="152">
        <f t="shared" si="284"/>
        <v>0</v>
      </c>
      <c r="AN149" s="152">
        <f t="shared" si="285"/>
        <v>0</v>
      </c>
      <c r="AO149" s="152">
        <f t="shared" si="286"/>
        <v>0</v>
      </c>
      <c r="AP149" s="152">
        <f t="shared" si="287"/>
        <v>0</v>
      </c>
      <c r="AQ149" s="152">
        <f t="shared" si="288"/>
        <v>0</v>
      </c>
      <c r="AR149" s="152">
        <f t="shared" si="289"/>
        <v>0</v>
      </c>
      <c r="AS149" s="152">
        <f t="shared" si="290"/>
        <v>0</v>
      </c>
      <c r="AT149" s="152">
        <f t="shared" si="291"/>
        <v>0</v>
      </c>
      <c r="AU149" s="152">
        <f t="shared" si="292"/>
        <v>0</v>
      </c>
      <c r="AV149" s="152">
        <f t="shared" si="293"/>
        <v>0</v>
      </c>
      <c r="AW149" s="152">
        <f t="shared" si="294"/>
        <v>0</v>
      </c>
      <c r="AX149" s="470">
        <v>8</v>
      </c>
      <c r="AY149" s="476">
        <v>16</v>
      </c>
      <c r="AZ149" s="239">
        <f t="shared" si="338"/>
        <v>0</v>
      </c>
      <c r="BA149" s="476"/>
      <c r="BB149" s="239">
        <f t="shared" si="339"/>
        <v>0</v>
      </c>
      <c r="BC149" s="476"/>
      <c r="BD149" s="131">
        <f t="shared" si="340"/>
        <v>0</v>
      </c>
      <c r="BE149" s="483"/>
      <c r="BF149" s="131">
        <f t="shared" si="304"/>
        <v>0</v>
      </c>
      <c r="BG149" s="131">
        <f t="shared" si="305"/>
        <v>0</v>
      </c>
      <c r="BH149" s="131">
        <f t="shared" si="306"/>
        <v>0</v>
      </c>
      <c r="BI149" s="131">
        <f t="shared" si="307"/>
        <v>0</v>
      </c>
      <c r="BJ149" s="131">
        <f t="shared" si="308"/>
        <v>0</v>
      </c>
      <c r="BK149" s="131">
        <f t="shared" si="309"/>
        <v>0</v>
      </c>
      <c r="BL149" s="131">
        <f t="shared" si="310"/>
        <v>0</v>
      </c>
      <c r="BM149" s="131">
        <f t="shared" si="311"/>
        <v>0</v>
      </c>
      <c r="BN149" s="131">
        <f t="shared" si="312"/>
        <v>0</v>
      </c>
      <c r="BO149" s="483"/>
      <c r="BP149" s="396">
        <f t="shared" si="313"/>
        <v>0</v>
      </c>
      <c r="BQ149" s="396">
        <f t="shared" si="314"/>
        <v>0</v>
      </c>
      <c r="BR149" s="483"/>
      <c r="BS149" s="131">
        <f t="shared" si="315"/>
        <v>0</v>
      </c>
      <c r="BT149" s="131">
        <f t="shared" si="316"/>
        <v>0</v>
      </c>
      <c r="BU149" s="131">
        <f t="shared" si="317"/>
        <v>0</v>
      </c>
      <c r="BV149" s="131">
        <f t="shared" si="318"/>
        <v>0</v>
      </c>
      <c r="BW149" s="131">
        <f t="shared" si="319"/>
        <v>0</v>
      </c>
      <c r="BX149" s="131">
        <f t="shared" si="320"/>
        <v>0</v>
      </c>
      <c r="BY149" s="131">
        <f t="shared" si="321"/>
        <v>0</v>
      </c>
      <c r="BZ149" s="131">
        <f t="shared" si="322"/>
        <v>0</v>
      </c>
      <c r="CA149" s="131">
        <f t="shared" si="323"/>
        <v>0</v>
      </c>
      <c r="CB149" s="131">
        <f t="shared" si="324"/>
        <v>0</v>
      </c>
      <c r="CC149" s="131">
        <f t="shared" si="325"/>
        <v>0</v>
      </c>
      <c r="CD149" s="131">
        <f t="shared" si="326"/>
        <v>0</v>
      </c>
      <c r="CE149" s="131">
        <f t="shared" si="327"/>
        <v>0</v>
      </c>
      <c r="CF149" s="131">
        <f t="shared" si="328"/>
        <v>0</v>
      </c>
      <c r="CG149" s="131">
        <f t="shared" si="329"/>
        <v>0</v>
      </c>
      <c r="CH149" s="131">
        <f t="shared" si="330"/>
        <v>0</v>
      </c>
      <c r="CI149" s="131">
        <f t="shared" si="331"/>
        <v>0</v>
      </c>
      <c r="CJ149" s="131">
        <f t="shared" si="332"/>
        <v>0</v>
      </c>
      <c r="CK149" s="131">
        <f t="shared" si="333"/>
        <v>0</v>
      </c>
      <c r="CL149" s="131">
        <f t="shared" si="334"/>
        <v>0</v>
      </c>
      <c r="CM149" s="131">
        <f t="shared" si="335"/>
        <v>0</v>
      </c>
    </row>
    <row r="150" spans="1:91" s="81" customFormat="1" ht="90" customHeight="1" x14ac:dyDescent="0.2">
      <c r="A150" s="4"/>
      <c r="B150" s="164"/>
      <c r="D150" s="99" t="s">
        <v>272</v>
      </c>
      <c r="E150" s="177" t="s">
        <v>432</v>
      </c>
      <c r="F150" s="303" t="s">
        <v>172</v>
      </c>
      <c r="G150" s="216" t="s">
        <v>583</v>
      </c>
      <c r="H150" s="73" t="s">
        <v>159</v>
      </c>
      <c r="I150" s="72">
        <v>10</v>
      </c>
      <c r="J150" s="72">
        <v>0</v>
      </c>
      <c r="K150" s="72" t="s">
        <v>562</v>
      </c>
      <c r="L150" s="334">
        <v>212.08215000000004</v>
      </c>
      <c r="M150" s="87"/>
      <c r="N150" s="97"/>
      <c r="O150" s="87"/>
      <c r="P150" s="87"/>
      <c r="Q150" s="87"/>
      <c r="R150" s="87"/>
      <c r="S150" s="87"/>
      <c r="T150" s="87"/>
      <c r="U150" s="87"/>
      <c r="V150" s="87"/>
      <c r="W150" s="87"/>
      <c r="X150" s="87"/>
      <c r="Y150" s="87"/>
      <c r="Z150" s="87"/>
      <c r="AA150" s="89">
        <f t="shared" si="277"/>
        <v>0</v>
      </c>
      <c r="AB150" s="89" t="str">
        <f t="shared" ref="AB150" si="349">IF(SUM(M150:Z150)&gt;0,"Yes","No")</f>
        <v>No</v>
      </c>
      <c r="AC150" s="166" t="str">
        <f t="shared" si="279"/>
        <v>No</v>
      </c>
      <c r="AE150" s="229">
        <v>10</v>
      </c>
      <c r="AF150" s="230">
        <f t="shared" ref="AF150" si="350">AE150*SUM(M150:Z150)</f>
        <v>0</v>
      </c>
      <c r="AG150" s="69"/>
      <c r="AH150" s="256">
        <v>1</v>
      </c>
      <c r="AI150" s="265">
        <f t="shared" si="297"/>
        <v>0</v>
      </c>
      <c r="AJ150" s="152">
        <f t="shared" si="281"/>
        <v>0</v>
      </c>
      <c r="AK150" s="152">
        <f t="shared" si="282"/>
        <v>0</v>
      </c>
      <c r="AL150" s="152">
        <f t="shared" si="283"/>
        <v>0</v>
      </c>
      <c r="AM150" s="152">
        <f t="shared" si="284"/>
        <v>0</v>
      </c>
      <c r="AN150" s="152">
        <f t="shared" si="285"/>
        <v>0</v>
      </c>
      <c r="AO150" s="152">
        <f t="shared" si="286"/>
        <v>0</v>
      </c>
      <c r="AP150" s="152">
        <f t="shared" si="287"/>
        <v>0</v>
      </c>
      <c r="AQ150" s="152">
        <f t="shared" si="288"/>
        <v>0</v>
      </c>
      <c r="AR150" s="152">
        <f t="shared" si="289"/>
        <v>0</v>
      </c>
      <c r="AS150" s="152">
        <f t="shared" si="290"/>
        <v>0</v>
      </c>
      <c r="AT150" s="152">
        <f t="shared" si="291"/>
        <v>0</v>
      </c>
      <c r="AU150" s="152">
        <f t="shared" si="292"/>
        <v>0</v>
      </c>
      <c r="AV150" s="152">
        <f t="shared" si="293"/>
        <v>0</v>
      </c>
      <c r="AW150" s="152">
        <f t="shared" si="294"/>
        <v>0</v>
      </c>
      <c r="AX150" s="470">
        <v>10</v>
      </c>
      <c r="AY150" s="476">
        <v>24</v>
      </c>
      <c r="AZ150" s="239">
        <f t="shared" si="338"/>
        <v>0</v>
      </c>
      <c r="BA150" s="476"/>
      <c r="BB150" s="239">
        <f t="shared" si="339"/>
        <v>0</v>
      </c>
      <c r="BC150" s="476"/>
      <c r="BD150" s="131">
        <f t="shared" si="340"/>
        <v>0</v>
      </c>
      <c r="BE150" s="483"/>
      <c r="BF150" s="131">
        <f t="shared" si="304"/>
        <v>0</v>
      </c>
      <c r="BG150" s="131">
        <f t="shared" si="305"/>
        <v>0</v>
      </c>
      <c r="BH150" s="131">
        <f t="shared" si="306"/>
        <v>0</v>
      </c>
      <c r="BI150" s="131">
        <f t="shared" si="307"/>
        <v>0</v>
      </c>
      <c r="BJ150" s="131">
        <f t="shared" si="308"/>
        <v>0</v>
      </c>
      <c r="BK150" s="131">
        <f t="shared" si="309"/>
        <v>0</v>
      </c>
      <c r="BL150" s="131">
        <f t="shared" si="310"/>
        <v>0</v>
      </c>
      <c r="BM150" s="131">
        <f t="shared" si="311"/>
        <v>0</v>
      </c>
      <c r="BN150" s="131">
        <f t="shared" si="312"/>
        <v>0</v>
      </c>
      <c r="BO150" s="483"/>
      <c r="BP150" s="396">
        <f t="shared" si="313"/>
        <v>0</v>
      </c>
      <c r="BQ150" s="396">
        <f t="shared" si="314"/>
        <v>0</v>
      </c>
      <c r="BR150" s="483"/>
      <c r="BS150" s="131">
        <f t="shared" si="315"/>
        <v>0</v>
      </c>
      <c r="BT150" s="131">
        <f t="shared" si="316"/>
        <v>0</v>
      </c>
      <c r="BU150" s="131">
        <f t="shared" si="317"/>
        <v>0</v>
      </c>
      <c r="BV150" s="131">
        <f t="shared" si="318"/>
        <v>0</v>
      </c>
      <c r="BW150" s="131">
        <f t="shared" si="319"/>
        <v>0</v>
      </c>
      <c r="BX150" s="131">
        <f t="shared" si="320"/>
        <v>0</v>
      </c>
      <c r="BY150" s="131">
        <f t="shared" si="321"/>
        <v>0</v>
      </c>
      <c r="BZ150" s="131">
        <f t="shared" si="322"/>
        <v>0</v>
      </c>
      <c r="CA150" s="131">
        <f t="shared" si="323"/>
        <v>0</v>
      </c>
      <c r="CB150" s="131">
        <f t="shared" si="324"/>
        <v>0</v>
      </c>
      <c r="CC150" s="131">
        <f t="shared" si="325"/>
        <v>0</v>
      </c>
      <c r="CD150" s="131">
        <f t="shared" si="326"/>
        <v>0</v>
      </c>
      <c r="CE150" s="131">
        <f t="shared" si="327"/>
        <v>0</v>
      </c>
      <c r="CF150" s="131">
        <f t="shared" si="328"/>
        <v>0</v>
      </c>
      <c r="CG150" s="131">
        <f t="shared" si="329"/>
        <v>0</v>
      </c>
      <c r="CH150" s="131">
        <f t="shared" si="330"/>
        <v>0</v>
      </c>
      <c r="CI150" s="131">
        <f t="shared" si="331"/>
        <v>0</v>
      </c>
      <c r="CJ150" s="131">
        <f t="shared" si="332"/>
        <v>0</v>
      </c>
      <c r="CK150" s="131">
        <f t="shared" si="333"/>
        <v>0</v>
      </c>
      <c r="CL150" s="131">
        <f t="shared" si="334"/>
        <v>0</v>
      </c>
      <c r="CM150" s="131">
        <f t="shared" si="335"/>
        <v>0</v>
      </c>
    </row>
    <row r="151" spans="1:91" s="81" customFormat="1" ht="90" customHeight="1" x14ac:dyDescent="0.2">
      <c r="A151" s="4"/>
      <c r="B151" s="164"/>
      <c r="D151" s="99" t="s">
        <v>521</v>
      </c>
      <c r="E151" s="436" t="s">
        <v>1143</v>
      </c>
      <c r="F151" s="303" t="s">
        <v>172</v>
      </c>
      <c r="G151" s="216" t="s">
        <v>583</v>
      </c>
      <c r="H151" s="73" t="s">
        <v>159</v>
      </c>
      <c r="I151" s="72">
        <v>10</v>
      </c>
      <c r="J151" s="72">
        <v>0</v>
      </c>
      <c r="K151" s="72" t="s">
        <v>562</v>
      </c>
      <c r="L151" s="334">
        <v>184.42150000000001</v>
      </c>
      <c r="M151" s="87"/>
      <c r="N151" s="97"/>
      <c r="O151" s="87"/>
      <c r="P151" s="87"/>
      <c r="Q151" s="87"/>
      <c r="R151" s="87"/>
      <c r="S151" s="87"/>
      <c r="T151" s="87"/>
      <c r="U151" s="87"/>
      <c r="V151" s="87"/>
      <c r="W151" s="87"/>
      <c r="X151" s="87"/>
      <c r="Y151" s="87"/>
      <c r="Z151" s="87"/>
      <c r="AA151" s="89">
        <f t="shared" si="277"/>
        <v>0</v>
      </c>
      <c r="AB151" s="89" t="str">
        <f t="shared" si="295"/>
        <v>No</v>
      </c>
      <c r="AC151" s="166" t="str">
        <f t="shared" si="279"/>
        <v>No</v>
      </c>
      <c r="AE151" s="229">
        <v>10</v>
      </c>
      <c r="AF151" s="230">
        <f t="shared" si="296"/>
        <v>0</v>
      </c>
      <c r="AG151" s="69"/>
      <c r="AH151" s="256">
        <v>1</v>
      </c>
      <c r="AI151" s="265">
        <f t="shared" si="297"/>
        <v>0</v>
      </c>
      <c r="AJ151" s="152">
        <f t="shared" si="281"/>
        <v>0</v>
      </c>
      <c r="AK151" s="152">
        <f t="shared" si="282"/>
        <v>0</v>
      </c>
      <c r="AL151" s="152">
        <f t="shared" si="283"/>
        <v>0</v>
      </c>
      <c r="AM151" s="152">
        <f t="shared" si="284"/>
        <v>0</v>
      </c>
      <c r="AN151" s="152">
        <f t="shared" si="285"/>
        <v>0</v>
      </c>
      <c r="AO151" s="152">
        <f t="shared" si="286"/>
        <v>0</v>
      </c>
      <c r="AP151" s="152">
        <f t="shared" si="287"/>
        <v>0</v>
      </c>
      <c r="AQ151" s="152">
        <f t="shared" si="288"/>
        <v>0</v>
      </c>
      <c r="AR151" s="152">
        <f t="shared" si="289"/>
        <v>0</v>
      </c>
      <c r="AS151" s="152">
        <f t="shared" si="290"/>
        <v>0</v>
      </c>
      <c r="AT151" s="152">
        <f t="shared" si="291"/>
        <v>0</v>
      </c>
      <c r="AU151" s="152">
        <f t="shared" si="292"/>
        <v>0</v>
      </c>
      <c r="AV151" s="152">
        <f t="shared" si="293"/>
        <v>0</v>
      </c>
      <c r="AW151" s="152">
        <f t="shared" si="294"/>
        <v>0</v>
      </c>
      <c r="AX151" s="470">
        <v>10</v>
      </c>
      <c r="AY151" s="476">
        <v>24</v>
      </c>
      <c r="AZ151" s="239">
        <f t="shared" si="338"/>
        <v>0</v>
      </c>
      <c r="BA151" s="476"/>
      <c r="BB151" s="239">
        <f t="shared" si="339"/>
        <v>0</v>
      </c>
      <c r="BC151" s="476"/>
      <c r="BD151" s="131">
        <f t="shared" si="340"/>
        <v>0</v>
      </c>
      <c r="BE151" s="483"/>
      <c r="BF151" s="131">
        <f t="shared" si="304"/>
        <v>0</v>
      </c>
      <c r="BG151" s="131">
        <f t="shared" si="305"/>
        <v>0</v>
      </c>
      <c r="BH151" s="131">
        <f t="shared" si="306"/>
        <v>0</v>
      </c>
      <c r="BI151" s="131">
        <f t="shared" si="307"/>
        <v>0</v>
      </c>
      <c r="BJ151" s="131">
        <f t="shared" si="308"/>
        <v>0</v>
      </c>
      <c r="BK151" s="131">
        <f t="shared" si="309"/>
        <v>0</v>
      </c>
      <c r="BL151" s="131">
        <f t="shared" si="310"/>
        <v>0</v>
      </c>
      <c r="BM151" s="131">
        <f t="shared" si="311"/>
        <v>0</v>
      </c>
      <c r="BN151" s="131">
        <f t="shared" si="312"/>
        <v>0</v>
      </c>
      <c r="BO151" s="483"/>
      <c r="BP151" s="396">
        <f t="shared" si="313"/>
        <v>0</v>
      </c>
      <c r="BQ151" s="396">
        <f t="shared" si="314"/>
        <v>0</v>
      </c>
      <c r="BR151" s="483"/>
      <c r="BS151" s="131">
        <f t="shared" si="315"/>
        <v>0</v>
      </c>
      <c r="BT151" s="131">
        <f t="shared" si="316"/>
        <v>0</v>
      </c>
      <c r="BU151" s="131">
        <f t="shared" si="317"/>
        <v>0</v>
      </c>
      <c r="BV151" s="131">
        <f t="shared" si="318"/>
        <v>0</v>
      </c>
      <c r="BW151" s="131">
        <f t="shared" si="319"/>
        <v>0</v>
      </c>
      <c r="BX151" s="131">
        <f t="shared" si="320"/>
        <v>0</v>
      </c>
      <c r="BY151" s="131">
        <f t="shared" si="321"/>
        <v>0</v>
      </c>
      <c r="BZ151" s="131">
        <f t="shared" si="322"/>
        <v>0</v>
      </c>
      <c r="CA151" s="131">
        <f t="shared" si="323"/>
        <v>0</v>
      </c>
      <c r="CB151" s="131">
        <f t="shared" si="324"/>
        <v>0</v>
      </c>
      <c r="CC151" s="131">
        <f t="shared" si="325"/>
        <v>0</v>
      </c>
      <c r="CD151" s="131">
        <f t="shared" si="326"/>
        <v>0</v>
      </c>
      <c r="CE151" s="131">
        <f t="shared" si="327"/>
        <v>0</v>
      </c>
      <c r="CF151" s="131">
        <f t="shared" si="328"/>
        <v>0</v>
      </c>
      <c r="CG151" s="131">
        <f t="shared" si="329"/>
        <v>0</v>
      </c>
      <c r="CH151" s="131">
        <f t="shared" si="330"/>
        <v>0</v>
      </c>
      <c r="CI151" s="131">
        <f t="shared" si="331"/>
        <v>0</v>
      </c>
      <c r="CJ151" s="131">
        <f t="shared" si="332"/>
        <v>0</v>
      </c>
      <c r="CK151" s="131">
        <f t="shared" si="333"/>
        <v>0</v>
      </c>
      <c r="CL151" s="131">
        <f t="shared" si="334"/>
        <v>0</v>
      </c>
      <c r="CM151" s="131">
        <f t="shared" si="335"/>
        <v>0</v>
      </c>
    </row>
    <row r="152" spans="1:91" s="81" customFormat="1" ht="90" customHeight="1" x14ac:dyDescent="0.2">
      <c r="A152" s="4"/>
      <c r="B152" s="164"/>
      <c r="D152" s="64" t="s">
        <v>273</v>
      </c>
      <c r="E152" s="129" t="s">
        <v>432</v>
      </c>
      <c r="F152" s="63" t="s">
        <v>109</v>
      </c>
      <c r="G152" s="178" t="s">
        <v>389</v>
      </c>
      <c r="H152" s="178" t="s">
        <v>159</v>
      </c>
      <c r="I152" s="63">
        <v>3</v>
      </c>
      <c r="J152" s="63">
        <v>0</v>
      </c>
      <c r="K152" s="63" t="s">
        <v>562</v>
      </c>
      <c r="L152" s="333">
        <v>171.95850000000002</v>
      </c>
      <c r="M152" s="85"/>
      <c r="N152" s="84"/>
      <c r="O152" s="85"/>
      <c r="P152" s="85"/>
      <c r="Q152" s="85"/>
      <c r="R152" s="85"/>
      <c r="S152" s="85"/>
      <c r="T152" s="85"/>
      <c r="U152" s="85"/>
      <c r="V152" s="85"/>
      <c r="W152" s="85"/>
      <c r="X152" s="85"/>
      <c r="Y152" s="85"/>
      <c r="Z152" s="85"/>
      <c r="AA152" s="96">
        <f t="shared" si="277"/>
        <v>0</v>
      </c>
      <c r="AB152" s="82" t="str">
        <f>IF(SUM(M152:Z152)&gt;0,"Yes","No")</f>
        <v>No</v>
      </c>
      <c r="AC152" s="188" t="str">
        <f t="shared" si="279"/>
        <v>No</v>
      </c>
      <c r="AE152" s="229">
        <v>3</v>
      </c>
      <c r="AF152" s="230">
        <f t="shared" ref="AF152" si="351">AE152*SUM(M152:Z152)</f>
        <v>0</v>
      </c>
      <c r="AG152" s="69"/>
      <c r="AH152" s="256">
        <v>4.33</v>
      </c>
      <c r="AI152" s="265">
        <f t="shared" si="297"/>
        <v>0</v>
      </c>
      <c r="AJ152" s="152">
        <f t="shared" si="281"/>
        <v>0</v>
      </c>
      <c r="AK152" s="152">
        <f t="shared" si="282"/>
        <v>0</v>
      </c>
      <c r="AL152" s="152">
        <f t="shared" si="283"/>
        <v>0</v>
      </c>
      <c r="AM152" s="152">
        <f t="shared" si="284"/>
        <v>0</v>
      </c>
      <c r="AN152" s="152">
        <f t="shared" si="285"/>
        <v>0</v>
      </c>
      <c r="AO152" s="152">
        <f t="shared" si="286"/>
        <v>0</v>
      </c>
      <c r="AP152" s="152">
        <f t="shared" si="287"/>
        <v>0</v>
      </c>
      <c r="AQ152" s="152">
        <f t="shared" si="288"/>
        <v>0</v>
      </c>
      <c r="AR152" s="152">
        <f t="shared" si="289"/>
        <v>0</v>
      </c>
      <c r="AS152" s="152">
        <f t="shared" si="290"/>
        <v>0</v>
      </c>
      <c r="AT152" s="152">
        <f t="shared" si="291"/>
        <v>0</v>
      </c>
      <c r="AU152" s="152">
        <f t="shared" si="292"/>
        <v>0</v>
      </c>
      <c r="AV152" s="152">
        <f t="shared" si="293"/>
        <v>0</v>
      </c>
      <c r="AW152" s="152">
        <f t="shared" si="294"/>
        <v>0</v>
      </c>
      <c r="AX152" s="470">
        <v>3</v>
      </c>
      <c r="AY152" s="476">
        <v>15</v>
      </c>
      <c r="AZ152" s="239">
        <f t="shared" si="338"/>
        <v>0</v>
      </c>
      <c r="BA152" s="476"/>
      <c r="BB152" s="239">
        <f t="shared" si="339"/>
        <v>0</v>
      </c>
      <c r="BC152" s="476"/>
      <c r="BD152" s="131">
        <f t="shared" si="340"/>
        <v>0</v>
      </c>
      <c r="BE152" s="483"/>
      <c r="BF152" s="131">
        <f t="shared" si="304"/>
        <v>0</v>
      </c>
      <c r="BG152" s="131">
        <f t="shared" si="305"/>
        <v>0</v>
      </c>
      <c r="BH152" s="131">
        <f t="shared" si="306"/>
        <v>0</v>
      </c>
      <c r="BI152" s="131">
        <f t="shared" si="307"/>
        <v>0</v>
      </c>
      <c r="BJ152" s="131">
        <f t="shared" si="308"/>
        <v>0</v>
      </c>
      <c r="BK152" s="131">
        <f t="shared" si="309"/>
        <v>0</v>
      </c>
      <c r="BL152" s="131">
        <f t="shared" si="310"/>
        <v>0</v>
      </c>
      <c r="BM152" s="131">
        <f t="shared" si="311"/>
        <v>0</v>
      </c>
      <c r="BN152" s="131">
        <f t="shared" si="312"/>
        <v>0</v>
      </c>
      <c r="BO152" s="483"/>
      <c r="BP152" s="396">
        <f t="shared" si="313"/>
        <v>0</v>
      </c>
      <c r="BQ152" s="396">
        <f t="shared" si="314"/>
        <v>0</v>
      </c>
      <c r="BR152" s="483"/>
      <c r="BS152" s="131">
        <f t="shared" si="315"/>
        <v>0</v>
      </c>
      <c r="BT152" s="131">
        <f t="shared" si="316"/>
        <v>0</v>
      </c>
      <c r="BU152" s="131">
        <f t="shared" si="317"/>
        <v>0</v>
      </c>
      <c r="BV152" s="131">
        <f t="shared" si="318"/>
        <v>0</v>
      </c>
      <c r="BW152" s="131">
        <f t="shared" si="319"/>
        <v>0</v>
      </c>
      <c r="BX152" s="131">
        <f t="shared" si="320"/>
        <v>0</v>
      </c>
      <c r="BY152" s="131">
        <f t="shared" si="321"/>
        <v>0</v>
      </c>
      <c r="BZ152" s="131">
        <f t="shared" si="322"/>
        <v>0</v>
      </c>
      <c r="CA152" s="131">
        <f t="shared" si="323"/>
        <v>0</v>
      </c>
      <c r="CB152" s="131">
        <f t="shared" si="324"/>
        <v>0</v>
      </c>
      <c r="CC152" s="131">
        <f t="shared" si="325"/>
        <v>0</v>
      </c>
      <c r="CD152" s="131">
        <f t="shared" si="326"/>
        <v>0</v>
      </c>
      <c r="CE152" s="131">
        <f t="shared" si="327"/>
        <v>0</v>
      </c>
      <c r="CF152" s="131">
        <f t="shared" si="328"/>
        <v>0</v>
      </c>
      <c r="CG152" s="131">
        <f t="shared" si="329"/>
        <v>0</v>
      </c>
      <c r="CH152" s="131">
        <f t="shared" si="330"/>
        <v>0</v>
      </c>
      <c r="CI152" s="131">
        <f t="shared" si="331"/>
        <v>0</v>
      </c>
      <c r="CJ152" s="131">
        <f t="shared" si="332"/>
        <v>0</v>
      </c>
      <c r="CK152" s="131">
        <f t="shared" si="333"/>
        <v>0</v>
      </c>
      <c r="CL152" s="131">
        <f t="shared" si="334"/>
        <v>0</v>
      </c>
      <c r="CM152" s="131">
        <f t="shared" si="335"/>
        <v>0</v>
      </c>
    </row>
    <row r="153" spans="1:91" s="81" customFormat="1" ht="90" customHeight="1" x14ac:dyDescent="0.2">
      <c r="A153" s="4"/>
      <c r="B153" s="164"/>
      <c r="D153" s="64" t="s">
        <v>523</v>
      </c>
      <c r="E153" s="437" t="s">
        <v>1143</v>
      </c>
      <c r="F153" s="63" t="s">
        <v>109</v>
      </c>
      <c r="G153" s="178" t="s">
        <v>389</v>
      </c>
      <c r="H153" s="178" t="s">
        <v>159</v>
      </c>
      <c r="I153" s="63">
        <v>3</v>
      </c>
      <c r="J153" s="63">
        <v>0</v>
      </c>
      <c r="K153" s="63" t="s">
        <v>562</v>
      </c>
      <c r="L153" s="333">
        <v>149.52509999999998</v>
      </c>
      <c r="M153" s="85"/>
      <c r="N153" s="84"/>
      <c r="O153" s="85"/>
      <c r="P153" s="85"/>
      <c r="Q153" s="85"/>
      <c r="R153" s="85"/>
      <c r="S153" s="85"/>
      <c r="T153" s="85"/>
      <c r="U153" s="85"/>
      <c r="V153" s="85"/>
      <c r="W153" s="85"/>
      <c r="X153" s="85"/>
      <c r="Y153" s="85"/>
      <c r="Z153" s="85"/>
      <c r="AA153" s="96">
        <f t="shared" si="277"/>
        <v>0</v>
      </c>
      <c r="AB153" s="82" t="str">
        <f>IF(SUM(M153:Z153)&gt;0,"Yes","No")</f>
        <v>No</v>
      </c>
      <c r="AC153" s="188" t="str">
        <f t="shared" si="279"/>
        <v>No</v>
      </c>
      <c r="AE153" s="229">
        <v>3</v>
      </c>
      <c r="AF153" s="230">
        <f t="shared" si="296"/>
        <v>0</v>
      </c>
      <c r="AG153" s="69"/>
      <c r="AH153" s="256">
        <v>4.33</v>
      </c>
      <c r="AI153" s="265">
        <f t="shared" si="297"/>
        <v>0</v>
      </c>
      <c r="AJ153" s="152">
        <f t="shared" si="281"/>
        <v>0</v>
      </c>
      <c r="AK153" s="152">
        <f t="shared" si="282"/>
        <v>0</v>
      </c>
      <c r="AL153" s="152">
        <f t="shared" si="283"/>
        <v>0</v>
      </c>
      <c r="AM153" s="152">
        <f t="shared" si="284"/>
        <v>0</v>
      </c>
      <c r="AN153" s="152">
        <f t="shared" si="285"/>
        <v>0</v>
      </c>
      <c r="AO153" s="152">
        <f t="shared" si="286"/>
        <v>0</v>
      </c>
      <c r="AP153" s="152">
        <f t="shared" si="287"/>
        <v>0</v>
      </c>
      <c r="AQ153" s="152">
        <f t="shared" si="288"/>
        <v>0</v>
      </c>
      <c r="AR153" s="152">
        <f t="shared" si="289"/>
        <v>0</v>
      </c>
      <c r="AS153" s="152">
        <f t="shared" si="290"/>
        <v>0</v>
      </c>
      <c r="AT153" s="152">
        <f t="shared" si="291"/>
        <v>0</v>
      </c>
      <c r="AU153" s="152">
        <f t="shared" si="292"/>
        <v>0</v>
      </c>
      <c r="AV153" s="152">
        <f t="shared" si="293"/>
        <v>0</v>
      </c>
      <c r="AW153" s="152">
        <f t="shared" si="294"/>
        <v>0</v>
      </c>
      <c r="AX153" s="470">
        <v>3</v>
      </c>
      <c r="AY153" s="476">
        <v>15</v>
      </c>
      <c r="AZ153" s="239">
        <f t="shared" si="338"/>
        <v>0</v>
      </c>
      <c r="BA153" s="476"/>
      <c r="BB153" s="239">
        <f t="shared" si="339"/>
        <v>0</v>
      </c>
      <c r="BC153" s="476"/>
      <c r="BD153" s="131">
        <f t="shared" si="340"/>
        <v>0</v>
      </c>
      <c r="BE153" s="483"/>
      <c r="BF153" s="131">
        <f t="shared" si="304"/>
        <v>0</v>
      </c>
      <c r="BG153" s="131">
        <f t="shared" si="305"/>
        <v>0</v>
      </c>
      <c r="BH153" s="131">
        <f t="shared" si="306"/>
        <v>0</v>
      </c>
      <c r="BI153" s="131">
        <f t="shared" si="307"/>
        <v>0</v>
      </c>
      <c r="BJ153" s="131">
        <f t="shared" si="308"/>
        <v>0</v>
      </c>
      <c r="BK153" s="131">
        <f t="shared" si="309"/>
        <v>0</v>
      </c>
      <c r="BL153" s="131">
        <f t="shared" si="310"/>
        <v>0</v>
      </c>
      <c r="BM153" s="131">
        <f t="shared" si="311"/>
        <v>0</v>
      </c>
      <c r="BN153" s="131">
        <f t="shared" si="312"/>
        <v>0</v>
      </c>
      <c r="BO153" s="483"/>
      <c r="BP153" s="396">
        <f t="shared" si="313"/>
        <v>0</v>
      </c>
      <c r="BQ153" s="396">
        <f t="shared" si="314"/>
        <v>0</v>
      </c>
      <c r="BR153" s="483"/>
      <c r="BS153" s="131">
        <f t="shared" si="315"/>
        <v>0</v>
      </c>
      <c r="BT153" s="131">
        <f t="shared" si="316"/>
        <v>0</v>
      </c>
      <c r="BU153" s="131">
        <f t="shared" si="317"/>
        <v>0</v>
      </c>
      <c r="BV153" s="131">
        <f t="shared" si="318"/>
        <v>0</v>
      </c>
      <c r="BW153" s="131">
        <f t="shared" si="319"/>
        <v>0</v>
      </c>
      <c r="BX153" s="131">
        <f t="shared" si="320"/>
        <v>0</v>
      </c>
      <c r="BY153" s="131">
        <f t="shared" si="321"/>
        <v>0</v>
      </c>
      <c r="BZ153" s="131">
        <f t="shared" si="322"/>
        <v>0</v>
      </c>
      <c r="CA153" s="131">
        <f t="shared" si="323"/>
        <v>0</v>
      </c>
      <c r="CB153" s="131">
        <f t="shared" si="324"/>
        <v>0</v>
      </c>
      <c r="CC153" s="131">
        <f t="shared" si="325"/>
        <v>0</v>
      </c>
      <c r="CD153" s="131">
        <f t="shared" si="326"/>
        <v>0</v>
      </c>
      <c r="CE153" s="131">
        <f t="shared" si="327"/>
        <v>0</v>
      </c>
      <c r="CF153" s="131">
        <f t="shared" si="328"/>
        <v>0</v>
      </c>
      <c r="CG153" s="131">
        <f t="shared" si="329"/>
        <v>0</v>
      </c>
      <c r="CH153" s="131">
        <f t="shared" si="330"/>
        <v>0</v>
      </c>
      <c r="CI153" s="131">
        <f t="shared" si="331"/>
        <v>0</v>
      </c>
      <c r="CJ153" s="131">
        <f t="shared" si="332"/>
        <v>0</v>
      </c>
      <c r="CK153" s="131">
        <f t="shared" si="333"/>
        <v>0</v>
      </c>
      <c r="CL153" s="131">
        <f t="shared" si="334"/>
        <v>0</v>
      </c>
      <c r="CM153" s="131">
        <f t="shared" si="335"/>
        <v>0</v>
      </c>
    </row>
    <row r="154" spans="1:91" s="4" customFormat="1" ht="90" customHeight="1" x14ac:dyDescent="0.2">
      <c r="B154" s="179"/>
      <c r="C154" s="81"/>
      <c r="D154" s="99" t="s">
        <v>274</v>
      </c>
      <c r="E154" s="177" t="s">
        <v>432</v>
      </c>
      <c r="F154" s="72" t="s">
        <v>110</v>
      </c>
      <c r="G154" s="73" t="s">
        <v>390</v>
      </c>
      <c r="H154" s="73" t="s">
        <v>159</v>
      </c>
      <c r="I154" s="72">
        <v>2</v>
      </c>
      <c r="J154" s="72">
        <v>0</v>
      </c>
      <c r="K154" s="72" t="s">
        <v>562</v>
      </c>
      <c r="L154" s="334">
        <v>137.5668</v>
      </c>
      <c r="M154" s="87"/>
      <c r="N154" s="87"/>
      <c r="O154" s="87"/>
      <c r="P154" s="87"/>
      <c r="Q154" s="87"/>
      <c r="R154" s="87"/>
      <c r="S154" s="87"/>
      <c r="T154" s="87"/>
      <c r="U154" s="87"/>
      <c r="V154" s="87"/>
      <c r="W154" s="87"/>
      <c r="X154" s="87"/>
      <c r="Y154" s="87"/>
      <c r="Z154" s="87"/>
      <c r="AA154" s="368">
        <f t="shared" si="277"/>
        <v>0</v>
      </c>
      <c r="AB154" s="89" t="str">
        <f>IF(SUM(M154:Z154)&gt;0,"Yes","No")</f>
        <v>No</v>
      </c>
      <c r="AC154" s="364" t="str">
        <f t="shared" si="279"/>
        <v>No</v>
      </c>
      <c r="AD154" s="367"/>
      <c r="AE154" s="229">
        <v>2</v>
      </c>
      <c r="AF154" s="230">
        <f t="shared" ref="AF154" si="352">AE154*SUM(M154:Z154)</f>
        <v>0</v>
      </c>
      <c r="AG154" s="69"/>
      <c r="AH154" s="256">
        <v>4.9000000000000004</v>
      </c>
      <c r="AI154" s="265">
        <f t="shared" si="297"/>
        <v>0</v>
      </c>
      <c r="AJ154" s="152">
        <f t="shared" si="281"/>
        <v>0</v>
      </c>
      <c r="AK154" s="152">
        <f t="shared" si="282"/>
        <v>0</v>
      </c>
      <c r="AL154" s="152">
        <f t="shared" si="283"/>
        <v>0</v>
      </c>
      <c r="AM154" s="152">
        <f t="shared" si="284"/>
        <v>0</v>
      </c>
      <c r="AN154" s="152">
        <f t="shared" si="285"/>
        <v>0</v>
      </c>
      <c r="AO154" s="152">
        <f t="shared" si="286"/>
        <v>0</v>
      </c>
      <c r="AP154" s="152">
        <f t="shared" si="287"/>
        <v>0</v>
      </c>
      <c r="AQ154" s="152">
        <f t="shared" si="288"/>
        <v>0</v>
      </c>
      <c r="AR154" s="152">
        <f t="shared" si="289"/>
        <v>0</v>
      </c>
      <c r="AS154" s="152">
        <f t="shared" si="290"/>
        <v>0</v>
      </c>
      <c r="AT154" s="152">
        <f t="shared" si="291"/>
        <v>0</v>
      </c>
      <c r="AU154" s="152">
        <f t="shared" si="292"/>
        <v>0</v>
      </c>
      <c r="AV154" s="152">
        <f t="shared" si="293"/>
        <v>0</v>
      </c>
      <c r="AW154" s="152">
        <f t="shared" si="294"/>
        <v>0</v>
      </c>
      <c r="AX154" s="470">
        <v>2</v>
      </c>
      <c r="AY154" s="476">
        <v>13</v>
      </c>
      <c r="AZ154" s="239">
        <f t="shared" si="338"/>
        <v>0</v>
      </c>
      <c r="BA154" s="476"/>
      <c r="BB154" s="239">
        <f t="shared" si="339"/>
        <v>0</v>
      </c>
      <c r="BC154" s="476"/>
      <c r="BD154" s="131">
        <f t="shared" si="340"/>
        <v>0</v>
      </c>
      <c r="BE154" s="483"/>
      <c r="BF154" s="131">
        <f t="shared" si="304"/>
        <v>0</v>
      </c>
      <c r="BG154" s="131">
        <f t="shared" si="305"/>
        <v>0</v>
      </c>
      <c r="BH154" s="131">
        <f t="shared" si="306"/>
        <v>0</v>
      </c>
      <c r="BI154" s="131">
        <f t="shared" si="307"/>
        <v>0</v>
      </c>
      <c r="BJ154" s="131">
        <f t="shared" si="308"/>
        <v>0</v>
      </c>
      <c r="BK154" s="131">
        <f t="shared" si="309"/>
        <v>0</v>
      </c>
      <c r="BL154" s="131">
        <f t="shared" si="310"/>
        <v>0</v>
      </c>
      <c r="BM154" s="131">
        <f t="shared" si="311"/>
        <v>0</v>
      </c>
      <c r="BN154" s="131">
        <f t="shared" si="312"/>
        <v>0</v>
      </c>
      <c r="BO154" s="483"/>
      <c r="BP154" s="396">
        <f t="shared" si="313"/>
        <v>0</v>
      </c>
      <c r="BQ154" s="396">
        <f t="shared" si="314"/>
        <v>0</v>
      </c>
      <c r="BR154" s="483"/>
      <c r="BS154" s="131">
        <f t="shared" si="315"/>
        <v>0</v>
      </c>
      <c r="BT154" s="131">
        <f t="shared" si="316"/>
        <v>0</v>
      </c>
      <c r="BU154" s="131">
        <f t="shared" si="317"/>
        <v>0</v>
      </c>
      <c r="BV154" s="131">
        <f t="shared" si="318"/>
        <v>0</v>
      </c>
      <c r="BW154" s="131">
        <f t="shared" si="319"/>
        <v>0</v>
      </c>
      <c r="BX154" s="131">
        <f t="shared" si="320"/>
        <v>0</v>
      </c>
      <c r="BY154" s="131">
        <f t="shared" si="321"/>
        <v>0</v>
      </c>
      <c r="BZ154" s="131">
        <f t="shared" si="322"/>
        <v>0</v>
      </c>
      <c r="CA154" s="131">
        <f t="shared" si="323"/>
        <v>0</v>
      </c>
      <c r="CB154" s="131">
        <f t="shared" si="324"/>
        <v>0</v>
      </c>
      <c r="CC154" s="131">
        <f t="shared" si="325"/>
        <v>0</v>
      </c>
      <c r="CD154" s="131">
        <f t="shared" si="326"/>
        <v>0</v>
      </c>
      <c r="CE154" s="131">
        <f t="shared" si="327"/>
        <v>0</v>
      </c>
      <c r="CF154" s="131">
        <f t="shared" si="328"/>
        <v>0</v>
      </c>
      <c r="CG154" s="131">
        <f t="shared" si="329"/>
        <v>0</v>
      </c>
      <c r="CH154" s="131">
        <f t="shared" si="330"/>
        <v>0</v>
      </c>
      <c r="CI154" s="131">
        <f t="shared" si="331"/>
        <v>0</v>
      </c>
      <c r="CJ154" s="131">
        <f t="shared" si="332"/>
        <v>0</v>
      </c>
      <c r="CK154" s="131">
        <f t="shared" si="333"/>
        <v>0</v>
      </c>
      <c r="CL154" s="131">
        <f t="shared" si="334"/>
        <v>0</v>
      </c>
      <c r="CM154" s="131">
        <f t="shared" si="335"/>
        <v>0</v>
      </c>
    </row>
    <row r="155" spans="1:91" s="4" customFormat="1" ht="90" customHeight="1" x14ac:dyDescent="0.2">
      <c r="B155" s="164"/>
      <c r="C155" s="81"/>
      <c r="D155" s="99" t="s">
        <v>524</v>
      </c>
      <c r="E155" s="436" t="s">
        <v>1143</v>
      </c>
      <c r="F155" s="72" t="s">
        <v>110</v>
      </c>
      <c r="G155" s="73" t="s">
        <v>390</v>
      </c>
      <c r="H155" s="73" t="s">
        <v>159</v>
      </c>
      <c r="I155" s="72">
        <v>2</v>
      </c>
      <c r="J155" s="72">
        <v>0</v>
      </c>
      <c r="K155" s="72" t="s">
        <v>562</v>
      </c>
      <c r="L155" s="334">
        <v>119.6242</v>
      </c>
      <c r="M155" s="87"/>
      <c r="N155" s="87"/>
      <c r="O155" s="87"/>
      <c r="P155" s="87"/>
      <c r="Q155" s="87"/>
      <c r="R155" s="87"/>
      <c r="S155" s="87"/>
      <c r="T155" s="87"/>
      <c r="U155" s="87"/>
      <c r="V155" s="87"/>
      <c r="W155" s="87"/>
      <c r="X155" s="87"/>
      <c r="Y155" s="87"/>
      <c r="Z155" s="87"/>
      <c r="AA155" s="368">
        <f t="shared" si="277"/>
        <v>0</v>
      </c>
      <c r="AB155" s="89" t="str">
        <f>IF(SUM(M155:Z155)&gt;0,"Yes","No")</f>
        <v>No</v>
      </c>
      <c r="AC155" s="364" t="str">
        <f t="shared" si="279"/>
        <v>No</v>
      </c>
      <c r="AD155" s="367"/>
      <c r="AE155" s="229">
        <v>2</v>
      </c>
      <c r="AF155" s="230">
        <f t="shared" si="296"/>
        <v>0</v>
      </c>
      <c r="AG155" s="69"/>
      <c r="AH155" s="256">
        <v>4.9000000000000004</v>
      </c>
      <c r="AI155" s="265">
        <f t="shared" si="297"/>
        <v>0</v>
      </c>
      <c r="AJ155" s="152">
        <f t="shared" si="281"/>
        <v>0</v>
      </c>
      <c r="AK155" s="152">
        <f t="shared" si="282"/>
        <v>0</v>
      </c>
      <c r="AL155" s="152">
        <f t="shared" si="283"/>
        <v>0</v>
      </c>
      <c r="AM155" s="152">
        <f t="shared" si="284"/>
        <v>0</v>
      </c>
      <c r="AN155" s="152">
        <f t="shared" si="285"/>
        <v>0</v>
      </c>
      <c r="AO155" s="152">
        <f t="shared" si="286"/>
        <v>0</v>
      </c>
      <c r="AP155" s="152">
        <f t="shared" si="287"/>
        <v>0</v>
      </c>
      <c r="AQ155" s="152">
        <f t="shared" si="288"/>
        <v>0</v>
      </c>
      <c r="AR155" s="152">
        <f t="shared" si="289"/>
        <v>0</v>
      </c>
      <c r="AS155" s="152">
        <f t="shared" si="290"/>
        <v>0</v>
      </c>
      <c r="AT155" s="152">
        <f t="shared" si="291"/>
        <v>0</v>
      </c>
      <c r="AU155" s="152">
        <f t="shared" si="292"/>
        <v>0</v>
      </c>
      <c r="AV155" s="152">
        <f t="shared" si="293"/>
        <v>0</v>
      </c>
      <c r="AW155" s="152">
        <f t="shared" si="294"/>
        <v>0</v>
      </c>
      <c r="AX155" s="470">
        <v>2</v>
      </c>
      <c r="AY155" s="476">
        <v>13</v>
      </c>
      <c r="AZ155" s="239">
        <f t="shared" si="338"/>
        <v>0</v>
      </c>
      <c r="BA155" s="476"/>
      <c r="BB155" s="239">
        <f t="shared" si="339"/>
        <v>0</v>
      </c>
      <c r="BC155" s="476"/>
      <c r="BD155" s="131">
        <f t="shared" si="340"/>
        <v>0</v>
      </c>
      <c r="BE155" s="483"/>
      <c r="BF155" s="131">
        <f t="shared" si="304"/>
        <v>0</v>
      </c>
      <c r="BG155" s="131">
        <f t="shared" si="305"/>
        <v>0</v>
      </c>
      <c r="BH155" s="131">
        <f t="shared" si="306"/>
        <v>0</v>
      </c>
      <c r="BI155" s="131">
        <f t="shared" si="307"/>
        <v>0</v>
      </c>
      <c r="BJ155" s="131">
        <f t="shared" si="308"/>
        <v>0</v>
      </c>
      <c r="BK155" s="131">
        <f t="shared" si="309"/>
        <v>0</v>
      </c>
      <c r="BL155" s="131">
        <f t="shared" si="310"/>
        <v>0</v>
      </c>
      <c r="BM155" s="131">
        <f t="shared" si="311"/>
        <v>0</v>
      </c>
      <c r="BN155" s="131">
        <f t="shared" si="312"/>
        <v>0</v>
      </c>
      <c r="BO155" s="483"/>
      <c r="BP155" s="396">
        <f t="shared" si="313"/>
        <v>0</v>
      </c>
      <c r="BQ155" s="396">
        <f t="shared" si="314"/>
        <v>0</v>
      </c>
      <c r="BR155" s="483"/>
      <c r="BS155" s="131">
        <f t="shared" si="315"/>
        <v>0</v>
      </c>
      <c r="BT155" s="131">
        <f t="shared" si="316"/>
        <v>0</v>
      </c>
      <c r="BU155" s="131">
        <f t="shared" si="317"/>
        <v>0</v>
      </c>
      <c r="BV155" s="131">
        <f t="shared" si="318"/>
        <v>0</v>
      </c>
      <c r="BW155" s="131">
        <f t="shared" si="319"/>
        <v>0</v>
      </c>
      <c r="BX155" s="131">
        <f t="shared" si="320"/>
        <v>0</v>
      </c>
      <c r="BY155" s="131">
        <f t="shared" si="321"/>
        <v>0</v>
      </c>
      <c r="BZ155" s="131">
        <f t="shared" si="322"/>
        <v>0</v>
      </c>
      <c r="CA155" s="131">
        <f t="shared" si="323"/>
        <v>0</v>
      </c>
      <c r="CB155" s="131">
        <f t="shared" si="324"/>
        <v>0</v>
      </c>
      <c r="CC155" s="131">
        <f t="shared" si="325"/>
        <v>0</v>
      </c>
      <c r="CD155" s="131">
        <f t="shared" si="326"/>
        <v>0</v>
      </c>
      <c r="CE155" s="131">
        <f t="shared" si="327"/>
        <v>0</v>
      </c>
      <c r="CF155" s="131">
        <f t="shared" si="328"/>
        <v>0</v>
      </c>
      <c r="CG155" s="131">
        <f t="shared" si="329"/>
        <v>0</v>
      </c>
      <c r="CH155" s="131">
        <f t="shared" si="330"/>
        <v>0</v>
      </c>
      <c r="CI155" s="131">
        <f t="shared" si="331"/>
        <v>0</v>
      </c>
      <c r="CJ155" s="131">
        <f t="shared" si="332"/>
        <v>0</v>
      </c>
      <c r="CK155" s="131">
        <f t="shared" si="333"/>
        <v>0</v>
      </c>
      <c r="CL155" s="131">
        <f t="shared" si="334"/>
        <v>0</v>
      </c>
      <c r="CM155" s="131">
        <f t="shared" si="335"/>
        <v>0</v>
      </c>
    </row>
    <row r="156" spans="1:91" s="4" customFormat="1" ht="90" customHeight="1" x14ac:dyDescent="0.2">
      <c r="A156" s="365"/>
      <c r="B156" s="214"/>
      <c r="C156" s="81"/>
      <c r="D156" s="68" t="s">
        <v>341</v>
      </c>
      <c r="E156" s="129" t="s">
        <v>432</v>
      </c>
      <c r="F156" s="113" t="s">
        <v>172</v>
      </c>
      <c r="G156" s="119" t="s">
        <v>608</v>
      </c>
      <c r="H156" s="70" t="s">
        <v>158</v>
      </c>
      <c r="I156" s="69">
        <v>2</v>
      </c>
      <c r="J156" s="69">
        <v>0</v>
      </c>
      <c r="K156" s="63" t="s">
        <v>562</v>
      </c>
      <c r="L156" s="339">
        <v>97.335000000000008</v>
      </c>
      <c r="M156" s="95"/>
      <c r="N156" s="94"/>
      <c r="O156" s="94"/>
      <c r="P156" s="94"/>
      <c r="Q156" s="94"/>
      <c r="R156" s="94"/>
      <c r="S156" s="94"/>
      <c r="T156" s="94"/>
      <c r="U156" s="94"/>
      <c r="V156" s="94"/>
      <c r="W156" s="94"/>
      <c r="X156" s="94"/>
      <c r="Y156" s="94"/>
      <c r="Z156" s="95"/>
      <c r="AA156" s="96">
        <f>L156*M156+L156*N156+L156*O156+L156*P156+L156*Q156+L156*R156+L156*T156+L156*V156+L156*W156+L156*X156+L156*Y156+L156*Z156+L156*U156+L156*S156</f>
        <v>0</v>
      </c>
      <c r="AB156" s="96" t="str">
        <f t="shared" ref="AB156" si="353">IF(SUM(M156:Z156)&gt;0,"Yes","No")</f>
        <v>No</v>
      </c>
      <c r="AC156" s="165" t="str">
        <f t="shared" si="279"/>
        <v>No</v>
      </c>
      <c r="AE156" s="229">
        <v>2</v>
      </c>
      <c r="AF156" s="230">
        <f t="shared" ref="AF156" si="354">AE156*SUM(M156:Z156)</f>
        <v>0</v>
      </c>
      <c r="AG156" s="69"/>
      <c r="AH156" s="256">
        <v>1.4</v>
      </c>
      <c r="AI156" s="265">
        <f t="shared" si="297"/>
        <v>0</v>
      </c>
      <c r="AJ156" s="152">
        <f t="shared" si="281"/>
        <v>0</v>
      </c>
      <c r="AK156" s="152">
        <f t="shared" si="282"/>
        <v>0</v>
      </c>
      <c r="AL156" s="152">
        <f t="shared" si="283"/>
        <v>0</v>
      </c>
      <c r="AM156" s="152">
        <f t="shared" si="284"/>
        <v>0</v>
      </c>
      <c r="AN156" s="152">
        <f t="shared" si="285"/>
        <v>0</v>
      </c>
      <c r="AO156" s="152">
        <f t="shared" si="286"/>
        <v>0</v>
      </c>
      <c r="AP156" s="152">
        <f t="shared" si="287"/>
        <v>0</v>
      </c>
      <c r="AQ156" s="152">
        <f t="shared" si="288"/>
        <v>0</v>
      </c>
      <c r="AR156" s="152">
        <f t="shared" si="289"/>
        <v>0</v>
      </c>
      <c r="AS156" s="152">
        <f t="shared" si="290"/>
        <v>0</v>
      </c>
      <c r="AT156" s="152">
        <f t="shared" si="291"/>
        <v>0</v>
      </c>
      <c r="AU156" s="152">
        <f t="shared" si="292"/>
        <v>0</v>
      </c>
      <c r="AV156" s="152">
        <f t="shared" si="293"/>
        <v>0</v>
      </c>
      <c r="AW156" s="152">
        <f t="shared" si="294"/>
        <v>0</v>
      </c>
      <c r="AX156" s="470">
        <v>2</v>
      </c>
      <c r="AY156" s="476">
        <v>6</v>
      </c>
      <c r="AZ156" s="239">
        <f t="shared" si="338"/>
        <v>0</v>
      </c>
      <c r="BA156" s="476"/>
      <c r="BB156" s="239">
        <f t="shared" si="339"/>
        <v>0</v>
      </c>
      <c r="BC156" s="476"/>
      <c r="BD156" s="131">
        <f t="shared" si="340"/>
        <v>0</v>
      </c>
      <c r="BE156" s="483"/>
      <c r="BF156" s="131">
        <f t="shared" si="304"/>
        <v>0</v>
      </c>
      <c r="BG156" s="131">
        <f t="shared" si="305"/>
        <v>0</v>
      </c>
      <c r="BH156" s="131">
        <f t="shared" si="306"/>
        <v>0</v>
      </c>
      <c r="BI156" s="131">
        <f t="shared" si="307"/>
        <v>0</v>
      </c>
      <c r="BJ156" s="131">
        <f t="shared" si="308"/>
        <v>0</v>
      </c>
      <c r="BK156" s="131">
        <f t="shared" si="309"/>
        <v>0</v>
      </c>
      <c r="BL156" s="131">
        <f t="shared" si="310"/>
        <v>0</v>
      </c>
      <c r="BM156" s="131">
        <f t="shared" si="311"/>
        <v>0</v>
      </c>
      <c r="BN156" s="131">
        <f t="shared" si="312"/>
        <v>0</v>
      </c>
      <c r="BO156" s="483"/>
      <c r="BP156" s="396">
        <f t="shared" si="313"/>
        <v>0</v>
      </c>
      <c r="BQ156" s="396">
        <f t="shared" si="314"/>
        <v>0</v>
      </c>
      <c r="BR156" s="483"/>
      <c r="BS156" s="131">
        <f t="shared" si="315"/>
        <v>0</v>
      </c>
      <c r="BT156" s="131">
        <f t="shared" si="316"/>
        <v>0</v>
      </c>
      <c r="BU156" s="131">
        <f t="shared" si="317"/>
        <v>0</v>
      </c>
      <c r="BV156" s="131">
        <f t="shared" si="318"/>
        <v>0</v>
      </c>
      <c r="BW156" s="131">
        <f t="shared" si="319"/>
        <v>0</v>
      </c>
      <c r="BX156" s="131">
        <f t="shared" si="320"/>
        <v>0</v>
      </c>
      <c r="BY156" s="131">
        <f t="shared" si="321"/>
        <v>0</v>
      </c>
      <c r="BZ156" s="131">
        <f t="shared" si="322"/>
        <v>0</v>
      </c>
      <c r="CA156" s="131">
        <f t="shared" si="323"/>
        <v>0</v>
      </c>
      <c r="CB156" s="131">
        <f t="shared" si="324"/>
        <v>0</v>
      </c>
      <c r="CC156" s="131">
        <f t="shared" si="325"/>
        <v>0</v>
      </c>
      <c r="CD156" s="131">
        <f t="shared" si="326"/>
        <v>0</v>
      </c>
      <c r="CE156" s="131">
        <f t="shared" si="327"/>
        <v>0</v>
      </c>
      <c r="CF156" s="131">
        <f t="shared" si="328"/>
        <v>0</v>
      </c>
      <c r="CG156" s="131">
        <f t="shared" si="329"/>
        <v>0</v>
      </c>
      <c r="CH156" s="131">
        <f t="shared" si="330"/>
        <v>0</v>
      </c>
      <c r="CI156" s="131">
        <f t="shared" si="331"/>
        <v>0</v>
      </c>
      <c r="CJ156" s="131">
        <f t="shared" si="332"/>
        <v>0</v>
      </c>
      <c r="CK156" s="131">
        <f t="shared" si="333"/>
        <v>0</v>
      </c>
      <c r="CL156" s="131">
        <f t="shared" si="334"/>
        <v>0</v>
      </c>
      <c r="CM156" s="131">
        <f t="shared" si="335"/>
        <v>0</v>
      </c>
    </row>
    <row r="157" spans="1:91" s="4" customFormat="1" ht="90" customHeight="1" x14ac:dyDescent="0.2">
      <c r="A157" s="365"/>
      <c r="B157" s="214"/>
      <c r="C157" s="81"/>
      <c r="D157" s="68" t="s">
        <v>589</v>
      </c>
      <c r="E157" s="437" t="s">
        <v>1143</v>
      </c>
      <c r="F157" s="113" t="s">
        <v>172</v>
      </c>
      <c r="G157" s="119" t="s">
        <v>608</v>
      </c>
      <c r="H157" s="70" t="s">
        <v>158</v>
      </c>
      <c r="I157" s="69">
        <v>2</v>
      </c>
      <c r="J157" s="69">
        <v>0</v>
      </c>
      <c r="K157" s="63" t="s">
        <v>562</v>
      </c>
      <c r="L157" s="339">
        <v>84.635100000000008</v>
      </c>
      <c r="M157" s="95"/>
      <c r="N157" s="94"/>
      <c r="O157" s="94"/>
      <c r="P157" s="94"/>
      <c r="Q157" s="94"/>
      <c r="R157" s="94"/>
      <c r="S157" s="94"/>
      <c r="T157" s="94"/>
      <c r="U157" s="94"/>
      <c r="V157" s="94"/>
      <c r="W157" s="94"/>
      <c r="X157" s="94"/>
      <c r="Y157" s="94"/>
      <c r="Z157" s="95"/>
      <c r="AA157" s="96">
        <f t="shared" si="277"/>
        <v>0</v>
      </c>
      <c r="AB157" s="96" t="str">
        <f t="shared" ref="AB157:AB161" si="355">IF(SUM(M157:Z157)&gt;0,"Yes","No")</f>
        <v>No</v>
      </c>
      <c r="AC157" s="165" t="str">
        <f t="shared" si="279"/>
        <v>No</v>
      </c>
      <c r="AE157" s="229">
        <v>2</v>
      </c>
      <c r="AF157" s="230">
        <f t="shared" si="296"/>
        <v>0</v>
      </c>
      <c r="AG157" s="69"/>
      <c r="AH157" s="256">
        <v>1.4</v>
      </c>
      <c r="AI157" s="265">
        <f t="shared" si="297"/>
        <v>0</v>
      </c>
      <c r="AJ157" s="152">
        <f t="shared" si="281"/>
        <v>0</v>
      </c>
      <c r="AK157" s="152">
        <f t="shared" si="282"/>
        <v>0</v>
      </c>
      <c r="AL157" s="152">
        <f t="shared" si="283"/>
        <v>0</v>
      </c>
      <c r="AM157" s="152">
        <f t="shared" si="284"/>
        <v>0</v>
      </c>
      <c r="AN157" s="152">
        <f t="shared" si="285"/>
        <v>0</v>
      </c>
      <c r="AO157" s="152">
        <f t="shared" si="286"/>
        <v>0</v>
      </c>
      <c r="AP157" s="152">
        <f t="shared" si="287"/>
        <v>0</v>
      </c>
      <c r="AQ157" s="152">
        <f t="shared" si="288"/>
        <v>0</v>
      </c>
      <c r="AR157" s="152">
        <f t="shared" si="289"/>
        <v>0</v>
      </c>
      <c r="AS157" s="152">
        <f t="shared" si="290"/>
        <v>0</v>
      </c>
      <c r="AT157" s="152">
        <f t="shared" si="291"/>
        <v>0</v>
      </c>
      <c r="AU157" s="152">
        <f t="shared" si="292"/>
        <v>0</v>
      </c>
      <c r="AV157" s="152">
        <f t="shared" si="293"/>
        <v>0</v>
      </c>
      <c r="AW157" s="152">
        <f t="shared" si="294"/>
        <v>0</v>
      </c>
      <c r="AX157" s="470">
        <v>2</v>
      </c>
      <c r="AY157" s="476">
        <v>6</v>
      </c>
      <c r="AZ157" s="239">
        <f t="shared" si="338"/>
        <v>0</v>
      </c>
      <c r="BA157" s="476"/>
      <c r="BB157" s="239">
        <f t="shared" si="339"/>
        <v>0</v>
      </c>
      <c r="BC157" s="476"/>
      <c r="BD157" s="131">
        <f t="shared" si="340"/>
        <v>0</v>
      </c>
      <c r="BE157" s="483"/>
      <c r="BF157" s="131">
        <f t="shared" si="304"/>
        <v>0</v>
      </c>
      <c r="BG157" s="131">
        <f t="shared" si="305"/>
        <v>0</v>
      </c>
      <c r="BH157" s="131">
        <f t="shared" si="306"/>
        <v>0</v>
      </c>
      <c r="BI157" s="131">
        <f t="shared" si="307"/>
        <v>0</v>
      </c>
      <c r="BJ157" s="131">
        <f t="shared" si="308"/>
        <v>0</v>
      </c>
      <c r="BK157" s="131">
        <f t="shared" si="309"/>
        <v>0</v>
      </c>
      <c r="BL157" s="131">
        <f t="shared" si="310"/>
        <v>0</v>
      </c>
      <c r="BM157" s="131">
        <f t="shared" si="311"/>
        <v>0</v>
      </c>
      <c r="BN157" s="131">
        <f t="shared" si="312"/>
        <v>0</v>
      </c>
      <c r="BO157" s="483"/>
      <c r="BP157" s="396">
        <f t="shared" si="313"/>
        <v>0</v>
      </c>
      <c r="BQ157" s="396">
        <f t="shared" si="314"/>
        <v>0</v>
      </c>
      <c r="BR157" s="483"/>
      <c r="BS157" s="131">
        <f t="shared" si="315"/>
        <v>0</v>
      </c>
      <c r="BT157" s="131">
        <f t="shared" si="316"/>
        <v>0</v>
      </c>
      <c r="BU157" s="131">
        <f t="shared" si="317"/>
        <v>0</v>
      </c>
      <c r="BV157" s="131">
        <f t="shared" si="318"/>
        <v>0</v>
      </c>
      <c r="BW157" s="131">
        <f t="shared" si="319"/>
        <v>0</v>
      </c>
      <c r="BX157" s="131">
        <f t="shared" si="320"/>
        <v>0</v>
      </c>
      <c r="BY157" s="131">
        <f t="shared" si="321"/>
        <v>0</v>
      </c>
      <c r="BZ157" s="131">
        <f t="shared" si="322"/>
        <v>0</v>
      </c>
      <c r="CA157" s="131">
        <f t="shared" si="323"/>
        <v>0</v>
      </c>
      <c r="CB157" s="131">
        <f t="shared" si="324"/>
        <v>0</v>
      </c>
      <c r="CC157" s="131">
        <f t="shared" si="325"/>
        <v>0</v>
      </c>
      <c r="CD157" s="131">
        <f t="shared" si="326"/>
        <v>0</v>
      </c>
      <c r="CE157" s="131">
        <f t="shared" si="327"/>
        <v>0</v>
      </c>
      <c r="CF157" s="131">
        <f t="shared" si="328"/>
        <v>0</v>
      </c>
      <c r="CG157" s="131">
        <f t="shared" si="329"/>
        <v>0</v>
      </c>
      <c r="CH157" s="131">
        <f t="shared" si="330"/>
        <v>0</v>
      </c>
      <c r="CI157" s="131">
        <f t="shared" si="331"/>
        <v>0</v>
      </c>
      <c r="CJ157" s="131">
        <f t="shared" si="332"/>
        <v>0</v>
      </c>
      <c r="CK157" s="131">
        <f t="shared" si="333"/>
        <v>0</v>
      </c>
      <c r="CL157" s="131">
        <f t="shared" si="334"/>
        <v>0</v>
      </c>
      <c r="CM157" s="131">
        <f t="shared" si="335"/>
        <v>0</v>
      </c>
    </row>
    <row r="158" spans="1:91" s="4" customFormat="1" ht="90" customHeight="1" x14ac:dyDescent="0.2">
      <c r="B158" s="164"/>
      <c r="C158" s="81"/>
      <c r="D158" s="99" t="s">
        <v>342</v>
      </c>
      <c r="E158" s="177" t="s">
        <v>432</v>
      </c>
      <c r="F158" s="72" t="s">
        <v>109</v>
      </c>
      <c r="G158" s="114" t="s">
        <v>609</v>
      </c>
      <c r="H158" s="73" t="s">
        <v>158</v>
      </c>
      <c r="I158" s="72">
        <v>2</v>
      </c>
      <c r="J158" s="72">
        <v>0</v>
      </c>
      <c r="K158" s="72" t="s">
        <v>562</v>
      </c>
      <c r="L158" s="340">
        <v>129.78</v>
      </c>
      <c r="M158" s="87"/>
      <c r="N158" s="87"/>
      <c r="O158" s="87"/>
      <c r="P158" s="87"/>
      <c r="Q158" s="87"/>
      <c r="R158" s="87"/>
      <c r="S158" s="87"/>
      <c r="T158" s="87"/>
      <c r="U158" s="87"/>
      <c r="V158" s="87"/>
      <c r="W158" s="87"/>
      <c r="X158" s="87"/>
      <c r="Y158" s="87"/>
      <c r="Z158" s="87"/>
      <c r="AA158" s="89">
        <f t="shared" si="277"/>
        <v>0</v>
      </c>
      <c r="AB158" s="89" t="str">
        <f t="shared" ref="AB158" si="356">IF(SUM(M158:Z158)&gt;0,"Yes","No")</f>
        <v>No</v>
      </c>
      <c r="AC158" s="166" t="str">
        <f t="shared" si="279"/>
        <v>No</v>
      </c>
      <c r="AE158" s="229">
        <v>2</v>
      </c>
      <c r="AF158" s="230">
        <f t="shared" ref="AF158" si="357">AE158*SUM(M158:Z158)</f>
        <v>0</v>
      </c>
      <c r="AG158" s="69"/>
      <c r="AH158" s="256">
        <v>3.75</v>
      </c>
      <c r="AI158" s="265">
        <f t="shared" si="297"/>
        <v>0</v>
      </c>
      <c r="AJ158" s="152">
        <f t="shared" si="281"/>
        <v>0</v>
      </c>
      <c r="AK158" s="152">
        <f t="shared" si="282"/>
        <v>0</v>
      </c>
      <c r="AL158" s="152">
        <f t="shared" si="283"/>
        <v>0</v>
      </c>
      <c r="AM158" s="152">
        <f t="shared" si="284"/>
        <v>0</v>
      </c>
      <c r="AN158" s="152">
        <f t="shared" si="285"/>
        <v>0</v>
      </c>
      <c r="AO158" s="152">
        <f t="shared" si="286"/>
        <v>0</v>
      </c>
      <c r="AP158" s="152">
        <f t="shared" si="287"/>
        <v>0</v>
      </c>
      <c r="AQ158" s="152">
        <f t="shared" si="288"/>
        <v>0</v>
      </c>
      <c r="AR158" s="152">
        <f t="shared" si="289"/>
        <v>0</v>
      </c>
      <c r="AS158" s="152">
        <f t="shared" si="290"/>
        <v>0</v>
      </c>
      <c r="AT158" s="152">
        <f t="shared" si="291"/>
        <v>0</v>
      </c>
      <c r="AU158" s="152">
        <f t="shared" si="292"/>
        <v>0</v>
      </c>
      <c r="AV158" s="152">
        <f t="shared" si="293"/>
        <v>0</v>
      </c>
      <c r="AW158" s="152">
        <f t="shared" si="294"/>
        <v>0</v>
      </c>
      <c r="AX158" s="470">
        <v>2</v>
      </c>
      <c r="AY158" s="476">
        <v>10</v>
      </c>
      <c r="AZ158" s="239">
        <f t="shared" si="338"/>
        <v>0</v>
      </c>
      <c r="BA158" s="476"/>
      <c r="BB158" s="239">
        <f t="shared" si="339"/>
        <v>0</v>
      </c>
      <c r="BC158" s="476"/>
      <c r="BD158" s="131">
        <f t="shared" si="340"/>
        <v>0</v>
      </c>
      <c r="BE158" s="483"/>
      <c r="BF158" s="131">
        <f t="shared" si="304"/>
        <v>0</v>
      </c>
      <c r="BG158" s="131">
        <f t="shared" si="305"/>
        <v>0</v>
      </c>
      <c r="BH158" s="131">
        <f t="shared" si="306"/>
        <v>0</v>
      </c>
      <c r="BI158" s="131">
        <f t="shared" si="307"/>
        <v>0</v>
      </c>
      <c r="BJ158" s="131">
        <f t="shared" si="308"/>
        <v>0</v>
      </c>
      <c r="BK158" s="131">
        <f t="shared" si="309"/>
        <v>0</v>
      </c>
      <c r="BL158" s="131">
        <f t="shared" si="310"/>
        <v>0</v>
      </c>
      <c r="BM158" s="131">
        <f t="shared" si="311"/>
        <v>0</v>
      </c>
      <c r="BN158" s="131">
        <f t="shared" si="312"/>
        <v>0</v>
      </c>
      <c r="BO158" s="483"/>
      <c r="BP158" s="396">
        <f t="shared" si="313"/>
        <v>0</v>
      </c>
      <c r="BQ158" s="396">
        <f t="shared" si="314"/>
        <v>0</v>
      </c>
      <c r="BR158" s="483"/>
      <c r="BS158" s="131">
        <f t="shared" si="315"/>
        <v>0</v>
      </c>
      <c r="BT158" s="131">
        <f t="shared" si="316"/>
        <v>0</v>
      </c>
      <c r="BU158" s="131">
        <f t="shared" si="317"/>
        <v>0</v>
      </c>
      <c r="BV158" s="131">
        <f t="shared" si="318"/>
        <v>0</v>
      </c>
      <c r="BW158" s="131">
        <f t="shared" si="319"/>
        <v>0</v>
      </c>
      <c r="BX158" s="131">
        <f t="shared" si="320"/>
        <v>0</v>
      </c>
      <c r="BY158" s="131">
        <f t="shared" si="321"/>
        <v>0</v>
      </c>
      <c r="BZ158" s="131">
        <f t="shared" si="322"/>
        <v>0</v>
      </c>
      <c r="CA158" s="131">
        <f t="shared" si="323"/>
        <v>0</v>
      </c>
      <c r="CB158" s="131">
        <f t="shared" si="324"/>
        <v>0</v>
      </c>
      <c r="CC158" s="131">
        <f t="shared" si="325"/>
        <v>0</v>
      </c>
      <c r="CD158" s="131">
        <f t="shared" si="326"/>
        <v>0</v>
      </c>
      <c r="CE158" s="131">
        <f t="shared" si="327"/>
        <v>0</v>
      </c>
      <c r="CF158" s="131">
        <f t="shared" si="328"/>
        <v>0</v>
      </c>
      <c r="CG158" s="131">
        <f t="shared" si="329"/>
        <v>0</v>
      </c>
      <c r="CH158" s="131">
        <f t="shared" si="330"/>
        <v>0</v>
      </c>
      <c r="CI158" s="131">
        <f t="shared" si="331"/>
        <v>0</v>
      </c>
      <c r="CJ158" s="131">
        <f t="shared" si="332"/>
        <v>0</v>
      </c>
      <c r="CK158" s="131">
        <f t="shared" si="333"/>
        <v>0</v>
      </c>
      <c r="CL158" s="131">
        <f t="shared" si="334"/>
        <v>0</v>
      </c>
      <c r="CM158" s="131">
        <f t="shared" si="335"/>
        <v>0</v>
      </c>
    </row>
    <row r="159" spans="1:91" s="4" customFormat="1" ht="90" customHeight="1" x14ac:dyDescent="0.2">
      <c r="B159" s="164"/>
      <c r="C159" s="81"/>
      <c r="D159" s="99" t="s">
        <v>590</v>
      </c>
      <c r="E159" s="436" t="s">
        <v>1143</v>
      </c>
      <c r="F159" s="72" t="s">
        <v>109</v>
      </c>
      <c r="G159" s="114" t="s">
        <v>609</v>
      </c>
      <c r="H159" s="73" t="s">
        <v>158</v>
      </c>
      <c r="I159" s="72">
        <v>2</v>
      </c>
      <c r="J159" s="72">
        <v>0</v>
      </c>
      <c r="K159" s="72" t="s">
        <v>562</v>
      </c>
      <c r="L159" s="340">
        <v>112.8571</v>
      </c>
      <c r="M159" s="87"/>
      <c r="N159" s="87"/>
      <c r="O159" s="87"/>
      <c r="P159" s="87"/>
      <c r="Q159" s="87"/>
      <c r="R159" s="87"/>
      <c r="S159" s="87"/>
      <c r="T159" s="87"/>
      <c r="U159" s="87"/>
      <c r="V159" s="87"/>
      <c r="W159" s="87"/>
      <c r="X159" s="87"/>
      <c r="Y159" s="87"/>
      <c r="Z159" s="87"/>
      <c r="AA159" s="89">
        <f t="shared" si="277"/>
        <v>0</v>
      </c>
      <c r="AB159" s="89" t="str">
        <f t="shared" si="355"/>
        <v>No</v>
      </c>
      <c r="AC159" s="166" t="str">
        <f t="shared" si="279"/>
        <v>No</v>
      </c>
      <c r="AE159" s="229">
        <v>2</v>
      </c>
      <c r="AF159" s="230">
        <f t="shared" si="296"/>
        <v>0</v>
      </c>
      <c r="AG159" s="69"/>
      <c r="AH159" s="256">
        <v>3.75</v>
      </c>
      <c r="AI159" s="265">
        <f t="shared" si="297"/>
        <v>0</v>
      </c>
      <c r="AJ159" s="152">
        <f t="shared" si="281"/>
        <v>0</v>
      </c>
      <c r="AK159" s="152">
        <f t="shared" si="282"/>
        <v>0</v>
      </c>
      <c r="AL159" s="152">
        <f t="shared" si="283"/>
        <v>0</v>
      </c>
      <c r="AM159" s="152">
        <f t="shared" si="284"/>
        <v>0</v>
      </c>
      <c r="AN159" s="152">
        <f t="shared" si="285"/>
        <v>0</v>
      </c>
      <c r="AO159" s="152">
        <f t="shared" si="286"/>
        <v>0</v>
      </c>
      <c r="AP159" s="152">
        <f t="shared" si="287"/>
        <v>0</v>
      </c>
      <c r="AQ159" s="152">
        <f t="shared" si="288"/>
        <v>0</v>
      </c>
      <c r="AR159" s="152">
        <f t="shared" si="289"/>
        <v>0</v>
      </c>
      <c r="AS159" s="152">
        <f t="shared" si="290"/>
        <v>0</v>
      </c>
      <c r="AT159" s="152">
        <f t="shared" si="291"/>
        <v>0</v>
      </c>
      <c r="AU159" s="152">
        <f t="shared" si="292"/>
        <v>0</v>
      </c>
      <c r="AV159" s="152">
        <f t="shared" si="293"/>
        <v>0</v>
      </c>
      <c r="AW159" s="152">
        <f t="shared" si="294"/>
        <v>0</v>
      </c>
      <c r="AX159" s="470">
        <v>2</v>
      </c>
      <c r="AY159" s="476">
        <v>10</v>
      </c>
      <c r="AZ159" s="239">
        <f t="shared" si="338"/>
        <v>0</v>
      </c>
      <c r="BA159" s="476"/>
      <c r="BB159" s="239">
        <f t="shared" si="339"/>
        <v>0</v>
      </c>
      <c r="BC159" s="476"/>
      <c r="BD159" s="131">
        <f t="shared" si="340"/>
        <v>0</v>
      </c>
      <c r="BE159" s="483"/>
      <c r="BF159" s="131">
        <f t="shared" si="304"/>
        <v>0</v>
      </c>
      <c r="BG159" s="131">
        <f t="shared" si="305"/>
        <v>0</v>
      </c>
      <c r="BH159" s="131">
        <f t="shared" si="306"/>
        <v>0</v>
      </c>
      <c r="BI159" s="131">
        <f t="shared" si="307"/>
        <v>0</v>
      </c>
      <c r="BJ159" s="131">
        <f t="shared" si="308"/>
        <v>0</v>
      </c>
      <c r="BK159" s="131">
        <f t="shared" si="309"/>
        <v>0</v>
      </c>
      <c r="BL159" s="131">
        <f t="shared" si="310"/>
        <v>0</v>
      </c>
      <c r="BM159" s="131">
        <f t="shared" si="311"/>
        <v>0</v>
      </c>
      <c r="BN159" s="131">
        <f t="shared" si="312"/>
        <v>0</v>
      </c>
      <c r="BO159" s="483"/>
      <c r="BP159" s="396">
        <f t="shared" si="313"/>
        <v>0</v>
      </c>
      <c r="BQ159" s="396">
        <f t="shared" si="314"/>
        <v>0</v>
      </c>
      <c r="BR159" s="483"/>
      <c r="BS159" s="131">
        <f t="shared" si="315"/>
        <v>0</v>
      </c>
      <c r="BT159" s="131">
        <f t="shared" si="316"/>
        <v>0</v>
      </c>
      <c r="BU159" s="131">
        <f t="shared" si="317"/>
        <v>0</v>
      </c>
      <c r="BV159" s="131">
        <f t="shared" si="318"/>
        <v>0</v>
      </c>
      <c r="BW159" s="131">
        <f t="shared" si="319"/>
        <v>0</v>
      </c>
      <c r="BX159" s="131">
        <f t="shared" si="320"/>
        <v>0</v>
      </c>
      <c r="BY159" s="131">
        <f t="shared" si="321"/>
        <v>0</v>
      </c>
      <c r="BZ159" s="131">
        <f t="shared" si="322"/>
        <v>0</v>
      </c>
      <c r="CA159" s="131">
        <f t="shared" si="323"/>
        <v>0</v>
      </c>
      <c r="CB159" s="131">
        <f t="shared" si="324"/>
        <v>0</v>
      </c>
      <c r="CC159" s="131">
        <f t="shared" si="325"/>
        <v>0</v>
      </c>
      <c r="CD159" s="131">
        <f t="shared" si="326"/>
        <v>0</v>
      </c>
      <c r="CE159" s="131">
        <f t="shared" si="327"/>
        <v>0</v>
      </c>
      <c r="CF159" s="131">
        <f t="shared" si="328"/>
        <v>0</v>
      </c>
      <c r="CG159" s="131">
        <f t="shared" si="329"/>
        <v>0</v>
      </c>
      <c r="CH159" s="131">
        <f t="shared" si="330"/>
        <v>0</v>
      </c>
      <c r="CI159" s="131">
        <f t="shared" si="331"/>
        <v>0</v>
      </c>
      <c r="CJ159" s="131">
        <f t="shared" si="332"/>
        <v>0</v>
      </c>
      <c r="CK159" s="131">
        <f t="shared" si="333"/>
        <v>0</v>
      </c>
      <c r="CL159" s="131">
        <f t="shared" si="334"/>
        <v>0</v>
      </c>
      <c r="CM159" s="131">
        <f t="shared" si="335"/>
        <v>0</v>
      </c>
    </row>
    <row r="160" spans="1:91" s="4" customFormat="1" ht="90" customHeight="1" x14ac:dyDescent="0.2">
      <c r="B160" s="164"/>
      <c r="C160" s="81"/>
      <c r="D160" s="68" t="s">
        <v>343</v>
      </c>
      <c r="E160" s="129" t="s">
        <v>432</v>
      </c>
      <c r="F160" s="69" t="s">
        <v>110</v>
      </c>
      <c r="G160" s="119" t="s">
        <v>610</v>
      </c>
      <c r="H160" s="70" t="s">
        <v>158</v>
      </c>
      <c r="I160" s="69">
        <v>2</v>
      </c>
      <c r="J160" s="69">
        <v>0</v>
      </c>
      <c r="K160" s="63" t="s">
        <v>562</v>
      </c>
      <c r="L160" s="339">
        <v>146.0025</v>
      </c>
      <c r="M160" s="355"/>
      <c r="N160" s="355"/>
      <c r="O160" s="355"/>
      <c r="P160" s="355"/>
      <c r="Q160" s="355"/>
      <c r="R160" s="355"/>
      <c r="S160" s="355"/>
      <c r="T160" s="355"/>
      <c r="U160" s="355"/>
      <c r="V160" s="355"/>
      <c r="W160" s="355"/>
      <c r="X160" s="355"/>
      <c r="Y160" s="355"/>
      <c r="Z160" s="355"/>
      <c r="AA160" s="378">
        <f t="shared" si="277"/>
        <v>0</v>
      </c>
      <c r="AB160" s="96" t="str">
        <f t="shared" ref="AB160" si="358">IF(SUM(M160:Z160)&gt;0,"Yes","No")</f>
        <v>No</v>
      </c>
      <c r="AC160" s="120" t="str">
        <f t="shared" si="279"/>
        <v>No</v>
      </c>
      <c r="AD160" s="367"/>
      <c r="AE160" s="229">
        <v>2</v>
      </c>
      <c r="AF160" s="230">
        <f t="shared" ref="AF160" si="359">AE160*SUM(M160:Z160)</f>
        <v>0</v>
      </c>
      <c r="AG160" s="69"/>
      <c r="AH160" s="257">
        <v>6.25</v>
      </c>
      <c r="AI160" s="265">
        <f t="shared" si="297"/>
        <v>0</v>
      </c>
      <c r="AJ160" s="152">
        <f t="shared" si="281"/>
        <v>0</v>
      </c>
      <c r="AK160" s="152">
        <f t="shared" si="282"/>
        <v>0</v>
      </c>
      <c r="AL160" s="152">
        <f t="shared" si="283"/>
        <v>0</v>
      </c>
      <c r="AM160" s="152">
        <f t="shared" si="284"/>
        <v>0</v>
      </c>
      <c r="AN160" s="152">
        <f t="shared" si="285"/>
        <v>0</v>
      </c>
      <c r="AO160" s="152">
        <f t="shared" si="286"/>
        <v>0</v>
      </c>
      <c r="AP160" s="152">
        <f t="shared" si="287"/>
        <v>0</v>
      </c>
      <c r="AQ160" s="152">
        <f t="shared" si="288"/>
        <v>0</v>
      </c>
      <c r="AR160" s="152">
        <f t="shared" si="289"/>
        <v>0</v>
      </c>
      <c r="AS160" s="152">
        <f t="shared" si="290"/>
        <v>0</v>
      </c>
      <c r="AT160" s="152">
        <f t="shared" si="291"/>
        <v>0</v>
      </c>
      <c r="AU160" s="152">
        <f t="shared" si="292"/>
        <v>0</v>
      </c>
      <c r="AV160" s="152">
        <f t="shared" si="293"/>
        <v>0</v>
      </c>
      <c r="AW160" s="152">
        <f t="shared" si="294"/>
        <v>0</v>
      </c>
      <c r="AX160" s="470">
        <v>2</v>
      </c>
      <c r="AY160" s="476">
        <v>12</v>
      </c>
      <c r="AZ160" s="239">
        <f t="shared" si="338"/>
        <v>0</v>
      </c>
      <c r="BA160" s="476"/>
      <c r="BB160" s="239">
        <f t="shared" si="339"/>
        <v>0</v>
      </c>
      <c r="BC160" s="476"/>
      <c r="BD160" s="131">
        <f t="shared" si="340"/>
        <v>0</v>
      </c>
      <c r="BE160" s="483"/>
      <c r="BF160" s="131">
        <f t="shared" si="304"/>
        <v>0</v>
      </c>
      <c r="BG160" s="131">
        <f t="shared" si="305"/>
        <v>0</v>
      </c>
      <c r="BH160" s="131">
        <f t="shared" si="306"/>
        <v>0</v>
      </c>
      <c r="BI160" s="131">
        <f t="shared" si="307"/>
        <v>0</v>
      </c>
      <c r="BJ160" s="131">
        <f t="shared" si="308"/>
        <v>0</v>
      </c>
      <c r="BK160" s="131">
        <f t="shared" si="309"/>
        <v>0</v>
      </c>
      <c r="BL160" s="131">
        <f t="shared" si="310"/>
        <v>0</v>
      </c>
      <c r="BM160" s="131">
        <f t="shared" si="311"/>
        <v>0</v>
      </c>
      <c r="BN160" s="131">
        <f t="shared" si="312"/>
        <v>0</v>
      </c>
      <c r="BO160" s="483"/>
      <c r="BP160" s="396">
        <f t="shared" si="313"/>
        <v>0</v>
      </c>
      <c r="BQ160" s="396">
        <f t="shared" si="314"/>
        <v>0</v>
      </c>
      <c r="BR160" s="483"/>
      <c r="BS160" s="131">
        <f t="shared" si="315"/>
        <v>0</v>
      </c>
      <c r="BT160" s="131">
        <f t="shared" si="316"/>
        <v>0</v>
      </c>
      <c r="BU160" s="131">
        <f t="shared" si="317"/>
        <v>0</v>
      </c>
      <c r="BV160" s="131">
        <f t="shared" si="318"/>
        <v>0</v>
      </c>
      <c r="BW160" s="131">
        <f t="shared" si="319"/>
        <v>0</v>
      </c>
      <c r="BX160" s="131">
        <f t="shared" si="320"/>
        <v>0</v>
      </c>
      <c r="BY160" s="131">
        <f t="shared" si="321"/>
        <v>0</v>
      </c>
      <c r="BZ160" s="131">
        <f t="shared" si="322"/>
        <v>0</v>
      </c>
      <c r="CA160" s="131">
        <f t="shared" si="323"/>
        <v>0</v>
      </c>
      <c r="CB160" s="131">
        <f t="shared" si="324"/>
        <v>0</v>
      </c>
      <c r="CC160" s="131">
        <f t="shared" si="325"/>
        <v>0</v>
      </c>
      <c r="CD160" s="131">
        <f t="shared" si="326"/>
        <v>0</v>
      </c>
      <c r="CE160" s="131">
        <f t="shared" si="327"/>
        <v>0</v>
      </c>
      <c r="CF160" s="131">
        <f t="shared" si="328"/>
        <v>0</v>
      </c>
      <c r="CG160" s="131">
        <f t="shared" si="329"/>
        <v>0</v>
      </c>
      <c r="CH160" s="131">
        <f t="shared" si="330"/>
        <v>0</v>
      </c>
      <c r="CI160" s="131">
        <f t="shared" si="331"/>
        <v>0</v>
      </c>
      <c r="CJ160" s="131">
        <f t="shared" si="332"/>
        <v>0</v>
      </c>
      <c r="CK160" s="131">
        <f t="shared" si="333"/>
        <v>0</v>
      </c>
      <c r="CL160" s="131">
        <f t="shared" si="334"/>
        <v>0</v>
      </c>
      <c r="CM160" s="131">
        <f t="shared" si="335"/>
        <v>0</v>
      </c>
    </row>
    <row r="161" spans="1:91" s="4" customFormat="1" ht="90" customHeight="1" x14ac:dyDescent="0.2">
      <c r="B161" s="167"/>
      <c r="C161" s="121"/>
      <c r="D161" s="207" t="s">
        <v>591</v>
      </c>
      <c r="E161" s="438" t="s">
        <v>1143</v>
      </c>
      <c r="F161" s="183" t="s">
        <v>110</v>
      </c>
      <c r="G161" s="366" t="s">
        <v>610</v>
      </c>
      <c r="H161" s="362" t="s">
        <v>158</v>
      </c>
      <c r="I161" s="183">
        <v>2</v>
      </c>
      <c r="J161" s="183">
        <v>0</v>
      </c>
      <c r="K161" s="122" t="s">
        <v>562</v>
      </c>
      <c r="L161" s="341">
        <v>127.0608</v>
      </c>
      <c r="M161" s="197"/>
      <c r="N161" s="197"/>
      <c r="O161" s="197"/>
      <c r="P161" s="197"/>
      <c r="Q161" s="197"/>
      <c r="R161" s="197"/>
      <c r="S161" s="197"/>
      <c r="T161" s="197"/>
      <c r="U161" s="197"/>
      <c r="V161" s="197"/>
      <c r="W161" s="197"/>
      <c r="X161" s="197"/>
      <c r="Y161" s="197"/>
      <c r="Z161" s="197"/>
      <c r="AA161" s="369">
        <f t="shared" si="277"/>
        <v>0</v>
      </c>
      <c r="AB161" s="186" t="str">
        <f t="shared" si="355"/>
        <v>No</v>
      </c>
      <c r="AC161" s="187" t="str">
        <f t="shared" si="279"/>
        <v>No</v>
      </c>
      <c r="AE161" s="231">
        <v>2</v>
      </c>
      <c r="AF161" s="230">
        <f t="shared" si="296"/>
        <v>0</v>
      </c>
      <c r="AG161" s="69"/>
      <c r="AH161" s="257">
        <v>6.25</v>
      </c>
      <c r="AI161" s="265">
        <f t="shared" si="297"/>
        <v>0</v>
      </c>
      <c r="AJ161" s="152">
        <f t="shared" si="281"/>
        <v>0</v>
      </c>
      <c r="AK161" s="152">
        <f t="shared" si="282"/>
        <v>0</v>
      </c>
      <c r="AL161" s="152">
        <f t="shared" si="283"/>
        <v>0</v>
      </c>
      <c r="AM161" s="152">
        <f t="shared" si="284"/>
        <v>0</v>
      </c>
      <c r="AN161" s="152">
        <f t="shared" si="285"/>
        <v>0</v>
      </c>
      <c r="AO161" s="152">
        <f t="shared" si="286"/>
        <v>0</v>
      </c>
      <c r="AP161" s="152">
        <f t="shared" si="287"/>
        <v>0</v>
      </c>
      <c r="AQ161" s="152">
        <f t="shared" si="288"/>
        <v>0</v>
      </c>
      <c r="AR161" s="152">
        <f t="shared" si="289"/>
        <v>0</v>
      </c>
      <c r="AS161" s="152">
        <f t="shared" si="290"/>
        <v>0</v>
      </c>
      <c r="AT161" s="152">
        <f t="shared" si="291"/>
        <v>0</v>
      </c>
      <c r="AU161" s="152">
        <f t="shared" si="292"/>
        <v>0</v>
      </c>
      <c r="AV161" s="152">
        <f t="shared" si="293"/>
        <v>0</v>
      </c>
      <c r="AW161" s="152">
        <f t="shared" si="294"/>
        <v>0</v>
      </c>
      <c r="AX161" s="470">
        <v>2</v>
      </c>
      <c r="AY161" s="476">
        <v>12</v>
      </c>
      <c r="AZ161" s="239">
        <f t="shared" si="338"/>
        <v>0</v>
      </c>
      <c r="BA161" s="476"/>
      <c r="BB161" s="239">
        <f t="shared" si="339"/>
        <v>0</v>
      </c>
      <c r="BC161" s="476"/>
      <c r="BD161" s="131">
        <f t="shared" si="340"/>
        <v>0</v>
      </c>
      <c r="BE161" s="483"/>
      <c r="BF161" s="131">
        <f t="shared" si="304"/>
        <v>0</v>
      </c>
      <c r="BG161" s="131">
        <f t="shared" si="305"/>
        <v>0</v>
      </c>
      <c r="BH161" s="131">
        <f t="shared" si="306"/>
        <v>0</v>
      </c>
      <c r="BI161" s="131">
        <f t="shared" si="307"/>
        <v>0</v>
      </c>
      <c r="BJ161" s="131">
        <f t="shared" si="308"/>
        <v>0</v>
      </c>
      <c r="BK161" s="131">
        <f t="shared" si="309"/>
        <v>0</v>
      </c>
      <c r="BL161" s="131">
        <f t="shared" si="310"/>
        <v>0</v>
      </c>
      <c r="BM161" s="131">
        <f t="shared" si="311"/>
        <v>0</v>
      </c>
      <c r="BN161" s="131">
        <f t="shared" si="312"/>
        <v>0</v>
      </c>
      <c r="BO161" s="483"/>
      <c r="BP161" s="396">
        <f t="shared" si="313"/>
        <v>0</v>
      </c>
      <c r="BQ161" s="396">
        <f t="shared" si="314"/>
        <v>0</v>
      </c>
      <c r="BR161" s="483"/>
      <c r="BS161" s="131">
        <f t="shared" si="315"/>
        <v>0</v>
      </c>
      <c r="BT161" s="131">
        <f t="shared" si="316"/>
        <v>0</v>
      </c>
      <c r="BU161" s="131">
        <f t="shared" si="317"/>
        <v>0</v>
      </c>
      <c r="BV161" s="131">
        <f t="shared" si="318"/>
        <v>0</v>
      </c>
      <c r="BW161" s="131">
        <f t="shared" si="319"/>
        <v>0</v>
      </c>
      <c r="BX161" s="131">
        <f t="shared" si="320"/>
        <v>0</v>
      </c>
      <c r="BY161" s="131">
        <f t="shared" si="321"/>
        <v>0</v>
      </c>
      <c r="BZ161" s="131">
        <f t="shared" si="322"/>
        <v>0</v>
      </c>
      <c r="CA161" s="131">
        <f t="shared" si="323"/>
        <v>0</v>
      </c>
      <c r="CB161" s="131">
        <f t="shared" si="324"/>
        <v>0</v>
      </c>
      <c r="CC161" s="131">
        <f t="shared" si="325"/>
        <v>0</v>
      </c>
      <c r="CD161" s="131">
        <f t="shared" si="326"/>
        <v>0</v>
      </c>
      <c r="CE161" s="131">
        <f t="shared" si="327"/>
        <v>0</v>
      </c>
      <c r="CF161" s="131">
        <f t="shared" si="328"/>
        <v>0</v>
      </c>
      <c r="CG161" s="131">
        <f t="shared" si="329"/>
        <v>0</v>
      </c>
      <c r="CH161" s="131">
        <f t="shared" si="330"/>
        <v>0</v>
      </c>
      <c r="CI161" s="131">
        <f t="shared" si="331"/>
        <v>0</v>
      </c>
      <c r="CJ161" s="131">
        <f t="shared" si="332"/>
        <v>0</v>
      </c>
      <c r="CK161" s="131">
        <f t="shared" si="333"/>
        <v>0</v>
      </c>
      <c r="CL161" s="131">
        <f t="shared" si="334"/>
        <v>0</v>
      </c>
      <c r="CM161" s="131">
        <f t="shared" si="335"/>
        <v>0</v>
      </c>
    </row>
    <row r="162" spans="1:91" s="81" customFormat="1" ht="40.75" customHeight="1" x14ac:dyDescent="0.2">
      <c r="A162" s="4"/>
      <c r="B162" s="75"/>
      <c r="C162" s="80"/>
      <c r="D162" s="440" t="s">
        <v>365</v>
      </c>
      <c r="E162" s="128"/>
      <c r="F162" s="68"/>
      <c r="G162" s="66"/>
      <c r="H162" s="66"/>
      <c r="I162" s="68"/>
      <c r="J162" s="67"/>
      <c r="K162" s="67"/>
      <c r="L162" s="155"/>
      <c r="M162" s="93"/>
      <c r="Z162" s="4"/>
      <c r="AA162" s="186"/>
      <c r="AB162" s="82"/>
      <c r="AC162" s="83"/>
      <c r="AE162" s="233"/>
      <c r="AF162" s="233"/>
      <c r="AG162" s="69"/>
      <c r="AH162" s="254"/>
      <c r="AI162" s="265"/>
      <c r="AJ162" s="152"/>
      <c r="AK162" s="152"/>
      <c r="AL162" s="152"/>
      <c r="AM162" s="152"/>
      <c r="AN162" s="152"/>
      <c r="AO162" s="152"/>
      <c r="AP162" s="152"/>
      <c r="AQ162" s="152"/>
      <c r="AR162" s="152"/>
      <c r="AS162" s="152"/>
      <c r="AT162" s="152"/>
      <c r="AU162" s="152"/>
      <c r="AV162" s="152"/>
      <c r="AW162" s="152"/>
      <c r="AX162" s="469"/>
      <c r="AY162" s="477"/>
      <c r="AZ162" s="239">
        <f t="shared" si="338"/>
        <v>0</v>
      </c>
      <c r="BA162" s="477"/>
      <c r="BB162" s="239">
        <f t="shared" si="339"/>
        <v>0</v>
      </c>
      <c r="BC162" s="477"/>
      <c r="BD162" s="131">
        <f t="shared" si="340"/>
        <v>0</v>
      </c>
      <c r="BE162" s="483"/>
      <c r="BF162" s="131">
        <f t="shared" si="304"/>
        <v>0</v>
      </c>
      <c r="BG162" s="131">
        <f t="shared" si="305"/>
        <v>0</v>
      </c>
      <c r="BH162" s="131">
        <f t="shared" si="306"/>
        <v>0</v>
      </c>
      <c r="BI162" s="131">
        <f t="shared" si="307"/>
        <v>0</v>
      </c>
      <c r="BJ162" s="131">
        <f t="shared" si="308"/>
        <v>0</v>
      </c>
      <c r="BK162" s="131">
        <f t="shared" si="309"/>
        <v>0</v>
      </c>
      <c r="BL162" s="131">
        <f t="shared" si="310"/>
        <v>0</v>
      </c>
      <c r="BM162" s="131">
        <f t="shared" si="311"/>
        <v>0</v>
      </c>
      <c r="BN162" s="131">
        <f t="shared" si="312"/>
        <v>0</v>
      </c>
      <c r="BO162" s="483"/>
      <c r="BP162" s="396">
        <f t="shared" si="313"/>
        <v>0</v>
      </c>
      <c r="BQ162" s="396">
        <f t="shared" si="314"/>
        <v>0</v>
      </c>
      <c r="BR162" s="483"/>
      <c r="BS162" s="131">
        <f t="shared" si="315"/>
        <v>0</v>
      </c>
      <c r="BT162" s="131">
        <f t="shared" si="316"/>
        <v>0</v>
      </c>
      <c r="BU162" s="131">
        <f t="shared" si="317"/>
        <v>0</v>
      </c>
      <c r="BV162" s="131">
        <f t="shared" si="318"/>
        <v>0</v>
      </c>
      <c r="BW162" s="131">
        <f t="shared" si="319"/>
        <v>0</v>
      </c>
      <c r="BX162" s="131">
        <f t="shared" si="320"/>
        <v>0</v>
      </c>
      <c r="BY162" s="131">
        <f t="shared" si="321"/>
        <v>0</v>
      </c>
      <c r="BZ162" s="131">
        <f t="shared" si="322"/>
        <v>0</v>
      </c>
      <c r="CA162" s="131">
        <f t="shared" si="323"/>
        <v>0</v>
      </c>
      <c r="CB162" s="131">
        <f t="shared" si="324"/>
        <v>0</v>
      </c>
      <c r="CC162" s="131">
        <f t="shared" si="325"/>
        <v>0</v>
      </c>
      <c r="CD162" s="131">
        <f t="shared" si="326"/>
        <v>0</v>
      </c>
      <c r="CE162" s="131">
        <f t="shared" si="327"/>
        <v>0</v>
      </c>
      <c r="CF162" s="131">
        <f t="shared" si="328"/>
        <v>0</v>
      </c>
      <c r="CG162" s="131">
        <f t="shared" si="329"/>
        <v>0</v>
      </c>
      <c r="CH162" s="131">
        <f t="shared" si="330"/>
        <v>0</v>
      </c>
      <c r="CI162" s="131">
        <f t="shared" si="331"/>
        <v>0</v>
      </c>
      <c r="CJ162" s="131">
        <f t="shared" si="332"/>
        <v>0</v>
      </c>
      <c r="CK162" s="131">
        <f t="shared" si="333"/>
        <v>0</v>
      </c>
      <c r="CL162" s="131">
        <f t="shared" si="334"/>
        <v>0</v>
      </c>
      <c r="CM162" s="131">
        <f t="shared" si="335"/>
        <v>0</v>
      </c>
    </row>
    <row r="163" spans="1:91" s="4" customFormat="1" ht="90" customHeight="1" x14ac:dyDescent="0.2">
      <c r="A163" s="62"/>
      <c r="B163" s="193"/>
      <c r="C163" s="101"/>
      <c r="D163" s="175" t="s">
        <v>275</v>
      </c>
      <c r="E163" s="176" t="s">
        <v>432</v>
      </c>
      <c r="F163" s="158" t="s">
        <v>172</v>
      </c>
      <c r="G163" s="160" t="s">
        <v>395</v>
      </c>
      <c r="H163" s="160" t="s">
        <v>337</v>
      </c>
      <c r="I163" s="158">
        <v>5</v>
      </c>
      <c r="J163" s="158">
        <v>10</v>
      </c>
      <c r="K163" s="158" t="s">
        <v>562</v>
      </c>
      <c r="L163" s="332">
        <v>286.59750000000003</v>
      </c>
      <c r="M163" s="161"/>
      <c r="N163" s="161"/>
      <c r="O163" s="161"/>
      <c r="P163" s="161"/>
      <c r="Q163" s="161"/>
      <c r="R163" s="161"/>
      <c r="S163" s="161"/>
      <c r="T163" s="161"/>
      <c r="U163" s="161"/>
      <c r="V163" s="161"/>
      <c r="W163" s="161"/>
      <c r="X163" s="161"/>
      <c r="Y163" s="161"/>
      <c r="Z163" s="161"/>
      <c r="AA163" s="162">
        <f t="shared" ref="AA163:AA198" si="360">L163*M163+L163*N163+L163*O163+L163*P163+L163*Q163+L163*R163+L163*T163+L163*V163+L163*W163+L163*X163+L163*Y163+L163*Z163+L163*U163+L163*S163</f>
        <v>0</v>
      </c>
      <c r="AB163" s="162" t="str">
        <f t="shared" si="295"/>
        <v>No</v>
      </c>
      <c r="AC163" s="163" t="str">
        <f t="shared" ref="AC163:AC198" si="361">IF(B163="New","Yes","No")</f>
        <v>No</v>
      </c>
      <c r="AE163" s="229">
        <v>5</v>
      </c>
      <c r="AF163" s="230">
        <f t="shared" ref="AF163:AF198" si="362">AE163*SUM(M163:Z163)</f>
        <v>0</v>
      </c>
      <c r="AG163" s="69"/>
      <c r="AH163" s="255">
        <v>12</v>
      </c>
      <c r="AI163" s="265">
        <f t="shared" si="297"/>
        <v>0</v>
      </c>
      <c r="AJ163" s="152">
        <f t="shared" ref="AJ163:AJ198" si="363">M163*I163</f>
        <v>0</v>
      </c>
      <c r="AK163" s="152">
        <f t="shared" ref="AK163:AK198" si="364">N163*I163</f>
        <v>0</v>
      </c>
      <c r="AL163" s="152">
        <f t="shared" ref="AL163:AL198" si="365">O163*I163</f>
        <v>0</v>
      </c>
      <c r="AM163" s="152">
        <f t="shared" ref="AM163:AM198" si="366">P163*I163</f>
        <v>0</v>
      </c>
      <c r="AN163" s="152">
        <f t="shared" ref="AN163:AN198" si="367">Q163*I163</f>
        <v>0</v>
      </c>
      <c r="AO163" s="152">
        <f t="shared" ref="AO163:AO198" si="368">R163*I163</f>
        <v>0</v>
      </c>
      <c r="AP163" s="152">
        <f t="shared" ref="AP163:AP198" si="369">S163*I163</f>
        <v>0</v>
      </c>
      <c r="AQ163" s="152">
        <f t="shared" ref="AQ163:AQ198" si="370">T163*I163</f>
        <v>0</v>
      </c>
      <c r="AR163" s="152">
        <f t="shared" ref="AR163:AR198" si="371">U163*I163</f>
        <v>0</v>
      </c>
      <c r="AS163" s="152">
        <f t="shared" ref="AS163:AS198" si="372">V163*I163</f>
        <v>0</v>
      </c>
      <c r="AT163" s="152">
        <f t="shared" ref="AT163:AT198" si="373">W163*I163</f>
        <v>0</v>
      </c>
      <c r="AU163" s="152">
        <f t="shared" ref="AU163:AU198" si="374">X163*I163</f>
        <v>0</v>
      </c>
      <c r="AV163" s="152">
        <f t="shared" ref="AV163:AV198" si="375">Y163*I163</f>
        <v>0</v>
      </c>
      <c r="AW163" s="152">
        <f t="shared" ref="AW163:AW198" si="376">Z163*I163</f>
        <v>0</v>
      </c>
      <c r="AX163" s="470">
        <v>5</v>
      </c>
      <c r="AY163" s="476"/>
      <c r="AZ163" s="239">
        <f t="shared" si="338"/>
        <v>0</v>
      </c>
      <c r="BA163" s="476">
        <v>20</v>
      </c>
      <c r="BB163" s="239">
        <f t="shared" si="339"/>
        <v>0</v>
      </c>
      <c r="BC163" s="476"/>
      <c r="BD163" s="131">
        <f t="shared" si="340"/>
        <v>0</v>
      </c>
      <c r="BE163" s="483"/>
      <c r="BF163" s="131">
        <f t="shared" si="304"/>
        <v>0</v>
      </c>
      <c r="BG163" s="131">
        <f t="shared" si="305"/>
        <v>0</v>
      </c>
      <c r="BH163" s="131">
        <f t="shared" si="306"/>
        <v>0</v>
      </c>
      <c r="BI163" s="131">
        <f t="shared" si="307"/>
        <v>0</v>
      </c>
      <c r="BJ163" s="131">
        <f t="shared" si="308"/>
        <v>0</v>
      </c>
      <c r="BK163" s="131">
        <f t="shared" si="309"/>
        <v>0</v>
      </c>
      <c r="BL163" s="131">
        <f t="shared" si="310"/>
        <v>0</v>
      </c>
      <c r="BM163" s="131">
        <f t="shared" si="311"/>
        <v>0</v>
      </c>
      <c r="BN163" s="131">
        <f t="shared" si="312"/>
        <v>0</v>
      </c>
      <c r="BO163" s="483"/>
      <c r="BP163" s="396">
        <f t="shared" si="313"/>
        <v>0</v>
      </c>
      <c r="BQ163" s="396">
        <f t="shared" si="314"/>
        <v>0</v>
      </c>
      <c r="BR163" s="483"/>
      <c r="BS163" s="131">
        <f t="shared" si="315"/>
        <v>0</v>
      </c>
      <c r="BT163" s="131">
        <f t="shared" si="316"/>
        <v>0</v>
      </c>
      <c r="BU163" s="131">
        <f t="shared" si="317"/>
        <v>0</v>
      </c>
      <c r="BV163" s="131">
        <f t="shared" si="318"/>
        <v>0</v>
      </c>
      <c r="BW163" s="131">
        <f t="shared" si="319"/>
        <v>0</v>
      </c>
      <c r="BX163" s="131">
        <f t="shared" si="320"/>
        <v>0</v>
      </c>
      <c r="BY163" s="131">
        <f t="shared" si="321"/>
        <v>0</v>
      </c>
      <c r="BZ163" s="131">
        <f t="shared" si="322"/>
        <v>0</v>
      </c>
      <c r="CA163" s="131">
        <f t="shared" si="323"/>
        <v>0</v>
      </c>
      <c r="CB163" s="131">
        <f t="shared" si="324"/>
        <v>0</v>
      </c>
      <c r="CC163" s="131">
        <f t="shared" si="325"/>
        <v>0</v>
      </c>
      <c r="CD163" s="131">
        <f t="shared" si="326"/>
        <v>0</v>
      </c>
      <c r="CE163" s="131">
        <f t="shared" si="327"/>
        <v>0</v>
      </c>
      <c r="CF163" s="131">
        <f t="shared" si="328"/>
        <v>0</v>
      </c>
      <c r="CG163" s="131">
        <f t="shared" si="329"/>
        <v>0</v>
      </c>
      <c r="CH163" s="131">
        <f t="shared" si="330"/>
        <v>0</v>
      </c>
      <c r="CI163" s="131">
        <f t="shared" si="331"/>
        <v>0</v>
      </c>
      <c r="CJ163" s="131">
        <f t="shared" si="332"/>
        <v>0</v>
      </c>
      <c r="CK163" s="131">
        <f t="shared" si="333"/>
        <v>0</v>
      </c>
      <c r="CL163" s="131">
        <f t="shared" si="334"/>
        <v>0</v>
      </c>
      <c r="CM163" s="131">
        <f t="shared" si="335"/>
        <v>0</v>
      </c>
    </row>
    <row r="164" spans="1:91" s="4" customFormat="1" ht="90" customHeight="1" x14ac:dyDescent="0.2">
      <c r="A164" s="62"/>
      <c r="B164" s="164"/>
      <c r="D164" s="99" t="s">
        <v>498</v>
      </c>
      <c r="E164" s="436" t="s">
        <v>1143</v>
      </c>
      <c r="F164" s="72" t="s">
        <v>172</v>
      </c>
      <c r="G164" s="73" t="s">
        <v>395</v>
      </c>
      <c r="H164" s="73" t="s">
        <v>337</v>
      </c>
      <c r="I164" s="72">
        <v>5</v>
      </c>
      <c r="J164" s="72">
        <v>10</v>
      </c>
      <c r="K164" s="72" t="s">
        <v>562</v>
      </c>
      <c r="L164" s="334">
        <v>249.21880000000002</v>
      </c>
      <c r="M164" s="88"/>
      <c r="N164" s="87"/>
      <c r="O164" s="87"/>
      <c r="P164" s="87"/>
      <c r="Q164" s="87"/>
      <c r="R164" s="87"/>
      <c r="S164" s="87"/>
      <c r="T164" s="87"/>
      <c r="U164" s="87"/>
      <c r="V164" s="87"/>
      <c r="W164" s="87"/>
      <c r="X164" s="87"/>
      <c r="Y164" s="88"/>
      <c r="Z164" s="87"/>
      <c r="AA164" s="368">
        <f t="shared" si="360"/>
        <v>0</v>
      </c>
      <c r="AB164" s="89" t="str">
        <f t="shared" ref="AB164:AB165" si="377">IF(SUM(M164:Z164)&gt;0,"Yes","No")</f>
        <v>No</v>
      </c>
      <c r="AC164" s="364" t="str">
        <f t="shared" si="361"/>
        <v>No</v>
      </c>
      <c r="AD164" s="367"/>
      <c r="AE164" s="229">
        <v>5</v>
      </c>
      <c r="AF164" s="230">
        <f t="shared" ref="AF164:AF165" si="378">AE164*SUM(M164:Z164)</f>
        <v>0</v>
      </c>
      <c r="AG164" s="69"/>
      <c r="AH164" s="255">
        <v>12</v>
      </c>
      <c r="AI164" s="265">
        <f t="shared" si="297"/>
        <v>0</v>
      </c>
      <c r="AJ164" s="152">
        <f t="shared" si="363"/>
        <v>0</v>
      </c>
      <c r="AK164" s="152">
        <f t="shared" si="364"/>
        <v>0</v>
      </c>
      <c r="AL164" s="152">
        <f t="shared" si="365"/>
        <v>0</v>
      </c>
      <c r="AM164" s="152">
        <f t="shared" si="366"/>
        <v>0</v>
      </c>
      <c r="AN164" s="152">
        <f t="shared" si="367"/>
        <v>0</v>
      </c>
      <c r="AO164" s="152">
        <f t="shared" si="368"/>
        <v>0</v>
      </c>
      <c r="AP164" s="152">
        <f t="shared" si="369"/>
        <v>0</v>
      </c>
      <c r="AQ164" s="152">
        <f t="shared" si="370"/>
        <v>0</v>
      </c>
      <c r="AR164" s="152">
        <f t="shared" si="371"/>
        <v>0</v>
      </c>
      <c r="AS164" s="152">
        <f t="shared" si="372"/>
        <v>0</v>
      </c>
      <c r="AT164" s="152">
        <f t="shared" si="373"/>
        <v>0</v>
      </c>
      <c r="AU164" s="152">
        <f t="shared" si="374"/>
        <v>0</v>
      </c>
      <c r="AV164" s="152">
        <f t="shared" si="375"/>
        <v>0</v>
      </c>
      <c r="AW164" s="152">
        <f t="shared" si="376"/>
        <v>0</v>
      </c>
      <c r="AX164" s="470">
        <v>5</v>
      </c>
      <c r="AY164" s="476"/>
      <c r="AZ164" s="239">
        <f t="shared" si="338"/>
        <v>0</v>
      </c>
      <c r="BA164" s="476">
        <v>20</v>
      </c>
      <c r="BB164" s="239">
        <f t="shared" si="339"/>
        <v>0</v>
      </c>
      <c r="BC164" s="476"/>
      <c r="BD164" s="131">
        <f t="shared" si="340"/>
        <v>0</v>
      </c>
      <c r="BE164" s="483"/>
      <c r="BF164" s="131">
        <f t="shared" si="304"/>
        <v>0</v>
      </c>
      <c r="BG164" s="131">
        <f t="shared" si="305"/>
        <v>0</v>
      </c>
      <c r="BH164" s="131">
        <f t="shared" si="306"/>
        <v>0</v>
      </c>
      <c r="BI164" s="131">
        <f t="shared" si="307"/>
        <v>0</v>
      </c>
      <c r="BJ164" s="131">
        <f t="shared" si="308"/>
        <v>0</v>
      </c>
      <c r="BK164" s="131">
        <f t="shared" si="309"/>
        <v>0</v>
      </c>
      <c r="BL164" s="131">
        <f t="shared" si="310"/>
        <v>0</v>
      </c>
      <c r="BM164" s="131">
        <f t="shared" si="311"/>
        <v>0</v>
      </c>
      <c r="BN164" s="131">
        <f t="shared" si="312"/>
        <v>0</v>
      </c>
      <c r="BO164" s="483"/>
      <c r="BP164" s="396">
        <f t="shared" si="313"/>
        <v>0</v>
      </c>
      <c r="BQ164" s="396">
        <f t="shared" si="314"/>
        <v>0</v>
      </c>
      <c r="BR164" s="483"/>
      <c r="BS164" s="131">
        <f t="shared" si="315"/>
        <v>0</v>
      </c>
      <c r="BT164" s="131">
        <f t="shared" si="316"/>
        <v>0</v>
      </c>
      <c r="BU164" s="131">
        <f t="shared" si="317"/>
        <v>0</v>
      </c>
      <c r="BV164" s="131">
        <f t="shared" si="318"/>
        <v>0</v>
      </c>
      <c r="BW164" s="131">
        <f t="shared" si="319"/>
        <v>0</v>
      </c>
      <c r="BX164" s="131">
        <f t="shared" si="320"/>
        <v>0</v>
      </c>
      <c r="BY164" s="131">
        <f t="shared" si="321"/>
        <v>0</v>
      </c>
      <c r="BZ164" s="131">
        <f t="shared" si="322"/>
        <v>0</v>
      </c>
      <c r="CA164" s="131">
        <f t="shared" si="323"/>
        <v>0</v>
      </c>
      <c r="CB164" s="131">
        <f t="shared" si="324"/>
        <v>0</v>
      </c>
      <c r="CC164" s="131">
        <f t="shared" si="325"/>
        <v>0</v>
      </c>
      <c r="CD164" s="131">
        <f t="shared" si="326"/>
        <v>0</v>
      </c>
      <c r="CE164" s="131">
        <f t="shared" si="327"/>
        <v>0</v>
      </c>
      <c r="CF164" s="131">
        <f t="shared" si="328"/>
        <v>0</v>
      </c>
      <c r="CG164" s="131">
        <f t="shared" si="329"/>
        <v>0</v>
      </c>
      <c r="CH164" s="131">
        <f t="shared" si="330"/>
        <v>0</v>
      </c>
      <c r="CI164" s="131">
        <f t="shared" si="331"/>
        <v>0</v>
      </c>
      <c r="CJ164" s="131">
        <f t="shared" si="332"/>
        <v>0</v>
      </c>
      <c r="CK164" s="131">
        <f t="shared" si="333"/>
        <v>0</v>
      </c>
      <c r="CL164" s="131">
        <f t="shared" si="334"/>
        <v>0</v>
      </c>
      <c r="CM164" s="131">
        <f t="shared" si="335"/>
        <v>0</v>
      </c>
    </row>
    <row r="165" spans="1:91" s="81" customFormat="1" ht="90" customHeight="1" x14ac:dyDescent="0.2">
      <c r="B165" s="164"/>
      <c r="C165" s="4"/>
      <c r="D165" s="196" t="s">
        <v>276</v>
      </c>
      <c r="E165" s="129" t="s">
        <v>432</v>
      </c>
      <c r="F165" s="63" t="s">
        <v>108</v>
      </c>
      <c r="G165" s="178" t="s">
        <v>394</v>
      </c>
      <c r="H165" s="178" t="s">
        <v>337</v>
      </c>
      <c r="I165" s="63">
        <v>4</v>
      </c>
      <c r="J165" s="63">
        <v>8</v>
      </c>
      <c r="K165" s="63" t="s">
        <v>562</v>
      </c>
      <c r="L165" s="333">
        <v>286.59750000000003</v>
      </c>
      <c r="M165" s="85"/>
      <c r="N165" s="84"/>
      <c r="O165" s="85"/>
      <c r="P165" s="85"/>
      <c r="Q165" s="85"/>
      <c r="R165" s="85"/>
      <c r="S165" s="85"/>
      <c r="T165" s="85"/>
      <c r="U165" s="85"/>
      <c r="V165" s="85"/>
      <c r="W165" s="85"/>
      <c r="X165" s="85"/>
      <c r="Y165" s="85"/>
      <c r="Z165" s="85"/>
      <c r="AA165" s="96">
        <f t="shared" si="360"/>
        <v>0</v>
      </c>
      <c r="AB165" s="82" t="str">
        <f t="shared" si="377"/>
        <v>No</v>
      </c>
      <c r="AC165" s="188" t="str">
        <f t="shared" si="361"/>
        <v>No</v>
      </c>
      <c r="AE165" s="229">
        <v>4</v>
      </c>
      <c r="AF165" s="230">
        <f t="shared" si="378"/>
        <v>0</v>
      </c>
      <c r="AG165" s="69"/>
      <c r="AH165" s="256">
        <v>12</v>
      </c>
      <c r="AI165" s="265">
        <f t="shared" si="297"/>
        <v>0</v>
      </c>
      <c r="AJ165" s="152">
        <f t="shared" si="363"/>
        <v>0</v>
      </c>
      <c r="AK165" s="152">
        <f t="shared" si="364"/>
        <v>0</v>
      </c>
      <c r="AL165" s="152">
        <f t="shared" si="365"/>
        <v>0</v>
      </c>
      <c r="AM165" s="152">
        <f t="shared" si="366"/>
        <v>0</v>
      </c>
      <c r="AN165" s="152">
        <f t="shared" si="367"/>
        <v>0</v>
      </c>
      <c r="AO165" s="152">
        <f t="shared" si="368"/>
        <v>0</v>
      </c>
      <c r="AP165" s="152">
        <f t="shared" si="369"/>
        <v>0</v>
      </c>
      <c r="AQ165" s="152">
        <f t="shared" si="370"/>
        <v>0</v>
      </c>
      <c r="AR165" s="152">
        <f t="shared" si="371"/>
        <v>0</v>
      </c>
      <c r="AS165" s="152">
        <f t="shared" si="372"/>
        <v>0</v>
      </c>
      <c r="AT165" s="152">
        <f t="shared" si="373"/>
        <v>0</v>
      </c>
      <c r="AU165" s="152">
        <f t="shared" si="374"/>
        <v>0</v>
      </c>
      <c r="AV165" s="152">
        <f t="shared" si="375"/>
        <v>0</v>
      </c>
      <c r="AW165" s="152">
        <f t="shared" si="376"/>
        <v>0</v>
      </c>
      <c r="AX165" s="470">
        <v>4</v>
      </c>
      <c r="AY165" s="476"/>
      <c r="AZ165" s="239">
        <f t="shared" si="338"/>
        <v>0</v>
      </c>
      <c r="BA165" s="476">
        <v>32</v>
      </c>
      <c r="BB165" s="239">
        <f t="shared" si="339"/>
        <v>0</v>
      </c>
      <c r="BC165" s="476"/>
      <c r="BD165" s="131">
        <f t="shared" si="340"/>
        <v>0</v>
      </c>
      <c r="BE165" s="483"/>
      <c r="BF165" s="131">
        <f t="shared" si="304"/>
        <v>0</v>
      </c>
      <c r="BG165" s="131">
        <f t="shared" si="305"/>
        <v>0</v>
      </c>
      <c r="BH165" s="131">
        <f t="shared" si="306"/>
        <v>0</v>
      </c>
      <c r="BI165" s="131">
        <f t="shared" si="307"/>
        <v>0</v>
      </c>
      <c r="BJ165" s="131">
        <f t="shared" si="308"/>
        <v>0</v>
      </c>
      <c r="BK165" s="131">
        <f t="shared" si="309"/>
        <v>0</v>
      </c>
      <c r="BL165" s="131">
        <f t="shared" si="310"/>
        <v>0</v>
      </c>
      <c r="BM165" s="131">
        <f t="shared" si="311"/>
        <v>0</v>
      </c>
      <c r="BN165" s="131">
        <f t="shared" si="312"/>
        <v>0</v>
      </c>
      <c r="BO165" s="483"/>
      <c r="BP165" s="396">
        <f t="shared" si="313"/>
        <v>0</v>
      </c>
      <c r="BQ165" s="396">
        <f t="shared" si="314"/>
        <v>0</v>
      </c>
      <c r="BR165" s="483"/>
      <c r="BS165" s="131">
        <f t="shared" si="315"/>
        <v>0</v>
      </c>
      <c r="BT165" s="131">
        <f t="shared" si="316"/>
        <v>0</v>
      </c>
      <c r="BU165" s="131">
        <f t="shared" si="317"/>
        <v>0</v>
      </c>
      <c r="BV165" s="131">
        <f t="shared" si="318"/>
        <v>0</v>
      </c>
      <c r="BW165" s="131">
        <f t="shared" si="319"/>
        <v>0</v>
      </c>
      <c r="BX165" s="131">
        <f t="shared" si="320"/>
        <v>0</v>
      </c>
      <c r="BY165" s="131">
        <f t="shared" si="321"/>
        <v>0</v>
      </c>
      <c r="BZ165" s="131">
        <f t="shared" si="322"/>
        <v>0</v>
      </c>
      <c r="CA165" s="131">
        <f t="shared" si="323"/>
        <v>0</v>
      </c>
      <c r="CB165" s="131">
        <f t="shared" si="324"/>
        <v>0</v>
      </c>
      <c r="CC165" s="131">
        <f t="shared" si="325"/>
        <v>0</v>
      </c>
      <c r="CD165" s="131">
        <f t="shared" si="326"/>
        <v>0</v>
      </c>
      <c r="CE165" s="131">
        <f t="shared" si="327"/>
        <v>0</v>
      </c>
      <c r="CF165" s="131">
        <f t="shared" si="328"/>
        <v>0</v>
      </c>
      <c r="CG165" s="131">
        <f t="shared" si="329"/>
        <v>0</v>
      </c>
      <c r="CH165" s="131">
        <f t="shared" si="330"/>
        <v>0</v>
      </c>
      <c r="CI165" s="131">
        <f t="shared" si="331"/>
        <v>0</v>
      </c>
      <c r="CJ165" s="131">
        <f t="shared" si="332"/>
        <v>0</v>
      </c>
      <c r="CK165" s="131">
        <f t="shared" si="333"/>
        <v>0</v>
      </c>
      <c r="CL165" s="131">
        <f t="shared" si="334"/>
        <v>0</v>
      </c>
      <c r="CM165" s="131">
        <f t="shared" si="335"/>
        <v>0</v>
      </c>
    </row>
    <row r="166" spans="1:91" s="81" customFormat="1" ht="90" customHeight="1" x14ac:dyDescent="0.2">
      <c r="B166" s="164"/>
      <c r="C166" s="4"/>
      <c r="D166" s="196" t="s">
        <v>501</v>
      </c>
      <c r="E166" s="437" t="s">
        <v>1143</v>
      </c>
      <c r="F166" s="63" t="s">
        <v>108</v>
      </c>
      <c r="G166" s="178" t="s">
        <v>394</v>
      </c>
      <c r="H166" s="178" t="s">
        <v>337</v>
      </c>
      <c r="I166" s="63">
        <v>4</v>
      </c>
      <c r="J166" s="63">
        <v>8</v>
      </c>
      <c r="K166" s="63" t="s">
        <v>562</v>
      </c>
      <c r="L166" s="333">
        <v>249.21880000000002</v>
      </c>
      <c r="M166" s="85"/>
      <c r="N166" s="84"/>
      <c r="O166" s="85"/>
      <c r="P166" s="85"/>
      <c r="Q166" s="85"/>
      <c r="R166" s="85"/>
      <c r="S166" s="85"/>
      <c r="T166" s="85"/>
      <c r="U166" s="85"/>
      <c r="V166" s="85"/>
      <c r="W166" s="85"/>
      <c r="X166" s="85"/>
      <c r="Y166" s="85"/>
      <c r="Z166" s="85"/>
      <c r="AA166" s="96">
        <f>L166*M166+L166*N166+L166*O166+L166*P166+L166*Q166+L166*R166+L166*T166+L166*V166+L166*W166+L166*X166+L166*Y166+L166*Z166+L166*U166+L166*S166</f>
        <v>0</v>
      </c>
      <c r="AB166" s="82" t="str">
        <f t="shared" si="295"/>
        <v>No</v>
      </c>
      <c r="AC166" s="188" t="str">
        <f t="shared" si="361"/>
        <v>No</v>
      </c>
      <c r="AE166" s="229">
        <v>4</v>
      </c>
      <c r="AF166" s="230">
        <f t="shared" si="362"/>
        <v>0</v>
      </c>
      <c r="AG166" s="69"/>
      <c r="AH166" s="256">
        <v>12</v>
      </c>
      <c r="AI166" s="265">
        <f t="shared" si="297"/>
        <v>0</v>
      </c>
      <c r="AJ166" s="152">
        <f t="shared" si="363"/>
        <v>0</v>
      </c>
      <c r="AK166" s="152">
        <f t="shared" si="364"/>
        <v>0</v>
      </c>
      <c r="AL166" s="152">
        <f t="shared" si="365"/>
        <v>0</v>
      </c>
      <c r="AM166" s="152">
        <f t="shared" si="366"/>
        <v>0</v>
      </c>
      <c r="AN166" s="152">
        <f t="shared" si="367"/>
        <v>0</v>
      </c>
      <c r="AO166" s="152">
        <f t="shared" si="368"/>
        <v>0</v>
      </c>
      <c r="AP166" s="152">
        <f t="shared" si="369"/>
        <v>0</v>
      </c>
      <c r="AQ166" s="152">
        <f t="shared" si="370"/>
        <v>0</v>
      </c>
      <c r="AR166" s="152">
        <f t="shared" si="371"/>
        <v>0</v>
      </c>
      <c r="AS166" s="152">
        <f t="shared" si="372"/>
        <v>0</v>
      </c>
      <c r="AT166" s="152">
        <f t="shared" si="373"/>
        <v>0</v>
      </c>
      <c r="AU166" s="152">
        <f t="shared" si="374"/>
        <v>0</v>
      </c>
      <c r="AV166" s="152">
        <f t="shared" si="375"/>
        <v>0</v>
      </c>
      <c r="AW166" s="152">
        <f t="shared" si="376"/>
        <v>0</v>
      </c>
      <c r="AX166" s="470">
        <v>4</v>
      </c>
      <c r="AY166" s="476"/>
      <c r="AZ166" s="239">
        <f t="shared" si="338"/>
        <v>0</v>
      </c>
      <c r="BA166" s="476">
        <v>32</v>
      </c>
      <c r="BB166" s="239">
        <f t="shared" si="339"/>
        <v>0</v>
      </c>
      <c r="BC166" s="476"/>
      <c r="BD166" s="131">
        <f t="shared" si="340"/>
        <v>0</v>
      </c>
      <c r="BE166" s="483"/>
      <c r="BF166" s="131">
        <f t="shared" si="304"/>
        <v>0</v>
      </c>
      <c r="BG166" s="131">
        <f t="shared" si="305"/>
        <v>0</v>
      </c>
      <c r="BH166" s="131">
        <f t="shared" si="306"/>
        <v>0</v>
      </c>
      <c r="BI166" s="131">
        <f t="shared" si="307"/>
        <v>0</v>
      </c>
      <c r="BJ166" s="131">
        <f t="shared" si="308"/>
        <v>0</v>
      </c>
      <c r="BK166" s="131">
        <f t="shared" si="309"/>
        <v>0</v>
      </c>
      <c r="BL166" s="131">
        <f t="shared" si="310"/>
        <v>0</v>
      </c>
      <c r="BM166" s="131">
        <f t="shared" si="311"/>
        <v>0</v>
      </c>
      <c r="BN166" s="131">
        <f t="shared" si="312"/>
        <v>0</v>
      </c>
      <c r="BO166" s="483"/>
      <c r="BP166" s="396">
        <f t="shared" si="313"/>
        <v>0</v>
      </c>
      <c r="BQ166" s="396">
        <f t="shared" si="314"/>
        <v>0</v>
      </c>
      <c r="BR166" s="483"/>
      <c r="BS166" s="131">
        <f t="shared" si="315"/>
        <v>0</v>
      </c>
      <c r="BT166" s="131">
        <f t="shared" si="316"/>
        <v>0</v>
      </c>
      <c r="BU166" s="131">
        <f t="shared" si="317"/>
        <v>0</v>
      </c>
      <c r="BV166" s="131">
        <f t="shared" si="318"/>
        <v>0</v>
      </c>
      <c r="BW166" s="131">
        <f t="shared" si="319"/>
        <v>0</v>
      </c>
      <c r="BX166" s="131">
        <f t="shared" si="320"/>
        <v>0</v>
      </c>
      <c r="BY166" s="131">
        <f t="shared" si="321"/>
        <v>0</v>
      </c>
      <c r="BZ166" s="131">
        <f t="shared" si="322"/>
        <v>0</v>
      </c>
      <c r="CA166" s="131">
        <f t="shared" si="323"/>
        <v>0</v>
      </c>
      <c r="CB166" s="131">
        <f t="shared" si="324"/>
        <v>0</v>
      </c>
      <c r="CC166" s="131">
        <f t="shared" si="325"/>
        <v>0</v>
      </c>
      <c r="CD166" s="131">
        <f t="shared" si="326"/>
        <v>0</v>
      </c>
      <c r="CE166" s="131">
        <f t="shared" si="327"/>
        <v>0</v>
      </c>
      <c r="CF166" s="131">
        <f t="shared" si="328"/>
        <v>0</v>
      </c>
      <c r="CG166" s="131">
        <f t="shared" si="329"/>
        <v>0</v>
      </c>
      <c r="CH166" s="131">
        <f t="shared" si="330"/>
        <v>0</v>
      </c>
      <c r="CI166" s="131">
        <f t="shared" si="331"/>
        <v>0</v>
      </c>
      <c r="CJ166" s="131">
        <f t="shared" si="332"/>
        <v>0</v>
      </c>
      <c r="CK166" s="131">
        <f t="shared" si="333"/>
        <v>0</v>
      </c>
      <c r="CL166" s="131">
        <f t="shared" si="334"/>
        <v>0</v>
      </c>
      <c r="CM166" s="131">
        <f t="shared" si="335"/>
        <v>0</v>
      </c>
    </row>
    <row r="167" spans="1:91" s="4" customFormat="1" ht="90" customHeight="1" x14ac:dyDescent="0.2">
      <c r="A167" s="81"/>
      <c r="B167" s="179"/>
      <c r="D167" s="99" t="s">
        <v>277</v>
      </c>
      <c r="E167" s="177" t="s">
        <v>432</v>
      </c>
      <c r="F167" s="72" t="s">
        <v>108</v>
      </c>
      <c r="G167" s="73" t="s">
        <v>393</v>
      </c>
      <c r="H167" s="73" t="s">
        <v>337</v>
      </c>
      <c r="I167" s="72">
        <v>3</v>
      </c>
      <c r="J167" s="72">
        <v>6</v>
      </c>
      <c r="K167" s="72" t="s">
        <v>562</v>
      </c>
      <c r="L167" s="334">
        <v>286.59750000000003</v>
      </c>
      <c r="M167" s="87"/>
      <c r="N167" s="87"/>
      <c r="O167" s="87"/>
      <c r="P167" s="87"/>
      <c r="Q167" s="87"/>
      <c r="R167" s="87"/>
      <c r="S167" s="87"/>
      <c r="T167" s="87"/>
      <c r="U167" s="87"/>
      <c r="V167" s="87"/>
      <c r="W167" s="87"/>
      <c r="X167" s="87"/>
      <c r="Y167" s="87"/>
      <c r="Z167" s="87"/>
      <c r="AA167" s="89">
        <f t="shared" si="360"/>
        <v>0</v>
      </c>
      <c r="AB167" s="89" t="str">
        <f t="shared" ref="AB167" si="379">IF(SUM(M167:Z167)&gt;0,"Yes","No")</f>
        <v>No</v>
      </c>
      <c r="AC167" s="166" t="str">
        <f t="shared" si="361"/>
        <v>No</v>
      </c>
      <c r="AE167" s="229">
        <v>3</v>
      </c>
      <c r="AF167" s="230">
        <f t="shared" ref="AF167" si="380">AE167*SUM(M167:Z167)</f>
        <v>0</v>
      </c>
      <c r="AG167" s="69"/>
      <c r="AH167" s="256">
        <v>14</v>
      </c>
      <c r="AI167" s="265">
        <f t="shared" si="297"/>
        <v>0</v>
      </c>
      <c r="AJ167" s="152">
        <f t="shared" si="363"/>
        <v>0</v>
      </c>
      <c r="AK167" s="152">
        <f t="shared" si="364"/>
        <v>0</v>
      </c>
      <c r="AL167" s="152">
        <f t="shared" si="365"/>
        <v>0</v>
      </c>
      <c r="AM167" s="152">
        <f t="shared" si="366"/>
        <v>0</v>
      </c>
      <c r="AN167" s="152">
        <f t="shared" si="367"/>
        <v>0</v>
      </c>
      <c r="AO167" s="152">
        <f t="shared" si="368"/>
        <v>0</v>
      </c>
      <c r="AP167" s="152">
        <f t="shared" si="369"/>
        <v>0</v>
      </c>
      <c r="AQ167" s="152">
        <f t="shared" si="370"/>
        <v>0</v>
      </c>
      <c r="AR167" s="152">
        <f t="shared" si="371"/>
        <v>0</v>
      </c>
      <c r="AS167" s="152">
        <f t="shared" si="372"/>
        <v>0</v>
      </c>
      <c r="AT167" s="152">
        <f t="shared" si="373"/>
        <v>0</v>
      </c>
      <c r="AU167" s="152">
        <f t="shared" si="374"/>
        <v>0</v>
      </c>
      <c r="AV167" s="152">
        <f t="shared" si="375"/>
        <v>0</v>
      </c>
      <c r="AW167" s="152">
        <f t="shared" si="376"/>
        <v>0</v>
      </c>
      <c r="AX167" s="470">
        <v>3</v>
      </c>
      <c r="AY167" s="476"/>
      <c r="AZ167" s="239">
        <f t="shared" si="338"/>
        <v>0</v>
      </c>
      <c r="BA167" s="476">
        <v>24</v>
      </c>
      <c r="BB167" s="239">
        <f t="shared" si="339"/>
        <v>0</v>
      </c>
      <c r="BC167" s="476"/>
      <c r="BD167" s="131">
        <f t="shared" si="340"/>
        <v>0</v>
      </c>
      <c r="BE167" s="483"/>
      <c r="BF167" s="131">
        <f t="shared" si="304"/>
        <v>0</v>
      </c>
      <c r="BG167" s="131">
        <f t="shared" si="305"/>
        <v>0</v>
      </c>
      <c r="BH167" s="131">
        <f t="shared" si="306"/>
        <v>0</v>
      </c>
      <c r="BI167" s="131">
        <f t="shared" si="307"/>
        <v>0</v>
      </c>
      <c r="BJ167" s="131">
        <f t="shared" si="308"/>
        <v>0</v>
      </c>
      <c r="BK167" s="131">
        <f t="shared" si="309"/>
        <v>0</v>
      </c>
      <c r="BL167" s="131">
        <f t="shared" si="310"/>
        <v>0</v>
      </c>
      <c r="BM167" s="131">
        <f t="shared" si="311"/>
        <v>0</v>
      </c>
      <c r="BN167" s="131">
        <f t="shared" si="312"/>
        <v>0</v>
      </c>
      <c r="BO167" s="483"/>
      <c r="BP167" s="396">
        <f t="shared" si="313"/>
        <v>0</v>
      </c>
      <c r="BQ167" s="396">
        <f t="shared" si="314"/>
        <v>0</v>
      </c>
      <c r="BR167" s="483"/>
      <c r="BS167" s="131">
        <f t="shared" si="315"/>
        <v>0</v>
      </c>
      <c r="BT167" s="131">
        <f t="shared" si="316"/>
        <v>0</v>
      </c>
      <c r="BU167" s="131">
        <f t="shared" si="317"/>
        <v>0</v>
      </c>
      <c r="BV167" s="131">
        <f t="shared" si="318"/>
        <v>0</v>
      </c>
      <c r="BW167" s="131">
        <f t="shared" si="319"/>
        <v>0</v>
      </c>
      <c r="BX167" s="131">
        <f t="shared" si="320"/>
        <v>0</v>
      </c>
      <c r="BY167" s="131">
        <f t="shared" si="321"/>
        <v>0</v>
      </c>
      <c r="BZ167" s="131">
        <f t="shared" si="322"/>
        <v>0</v>
      </c>
      <c r="CA167" s="131">
        <f t="shared" si="323"/>
        <v>0</v>
      </c>
      <c r="CB167" s="131">
        <f t="shared" si="324"/>
        <v>0</v>
      </c>
      <c r="CC167" s="131">
        <f t="shared" si="325"/>
        <v>0</v>
      </c>
      <c r="CD167" s="131">
        <f t="shared" si="326"/>
        <v>0</v>
      </c>
      <c r="CE167" s="131">
        <f t="shared" si="327"/>
        <v>0</v>
      </c>
      <c r="CF167" s="131">
        <f t="shared" si="328"/>
        <v>0</v>
      </c>
      <c r="CG167" s="131">
        <f t="shared" si="329"/>
        <v>0</v>
      </c>
      <c r="CH167" s="131">
        <f t="shared" si="330"/>
        <v>0</v>
      </c>
      <c r="CI167" s="131">
        <f t="shared" si="331"/>
        <v>0</v>
      </c>
      <c r="CJ167" s="131">
        <f t="shared" si="332"/>
        <v>0</v>
      </c>
      <c r="CK167" s="131">
        <f t="shared" si="333"/>
        <v>0</v>
      </c>
      <c r="CL167" s="131">
        <f t="shared" si="334"/>
        <v>0</v>
      </c>
      <c r="CM167" s="131">
        <f t="shared" si="335"/>
        <v>0</v>
      </c>
    </row>
    <row r="168" spans="1:91" s="4" customFormat="1" ht="90" customHeight="1" x14ac:dyDescent="0.2">
      <c r="A168" s="81"/>
      <c r="B168" s="164"/>
      <c r="D168" s="99" t="s">
        <v>504</v>
      </c>
      <c r="E168" s="436" t="s">
        <v>1143</v>
      </c>
      <c r="F168" s="72" t="s">
        <v>108</v>
      </c>
      <c r="G168" s="73" t="s">
        <v>393</v>
      </c>
      <c r="H168" s="73" t="s">
        <v>337</v>
      </c>
      <c r="I168" s="72">
        <v>3</v>
      </c>
      <c r="J168" s="72">
        <v>6</v>
      </c>
      <c r="K168" s="72" t="s">
        <v>562</v>
      </c>
      <c r="L168" s="334">
        <v>249.21880000000002</v>
      </c>
      <c r="M168" s="87"/>
      <c r="N168" s="87"/>
      <c r="O168" s="87"/>
      <c r="P168" s="87"/>
      <c r="Q168" s="87"/>
      <c r="R168" s="87"/>
      <c r="S168" s="87"/>
      <c r="T168" s="87"/>
      <c r="U168" s="87"/>
      <c r="V168" s="87"/>
      <c r="W168" s="87"/>
      <c r="X168" s="87"/>
      <c r="Y168" s="87"/>
      <c r="Z168" s="87"/>
      <c r="AA168" s="89">
        <f t="shared" si="360"/>
        <v>0</v>
      </c>
      <c r="AB168" s="89" t="str">
        <f t="shared" si="295"/>
        <v>No</v>
      </c>
      <c r="AC168" s="166" t="str">
        <f t="shared" si="361"/>
        <v>No</v>
      </c>
      <c r="AE168" s="229">
        <v>3</v>
      </c>
      <c r="AF168" s="230">
        <f t="shared" si="362"/>
        <v>0</v>
      </c>
      <c r="AG168" s="69"/>
      <c r="AH168" s="256">
        <v>14</v>
      </c>
      <c r="AI168" s="265">
        <f t="shared" si="297"/>
        <v>0</v>
      </c>
      <c r="AJ168" s="152">
        <f t="shared" si="363"/>
        <v>0</v>
      </c>
      <c r="AK168" s="152">
        <f t="shared" si="364"/>
        <v>0</v>
      </c>
      <c r="AL168" s="152">
        <f t="shared" si="365"/>
        <v>0</v>
      </c>
      <c r="AM168" s="152">
        <f t="shared" si="366"/>
        <v>0</v>
      </c>
      <c r="AN168" s="152">
        <f t="shared" si="367"/>
        <v>0</v>
      </c>
      <c r="AO168" s="152">
        <f t="shared" si="368"/>
        <v>0</v>
      </c>
      <c r="AP168" s="152">
        <f t="shared" si="369"/>
        <v>0</v>
      </c>
      <c r="AQ168" s="152">
        <f t="shared" si="370"/>
        <v>0</v>
      </c>
      <c r="AR168" s="152">
        <f t="shared" si="371"/>
        <v>0</v>
      </c>
      <c r="AS168" s="152">
        <f t="shared" si="372"/>
        <v>0</v>
      </c>
      <c r="AT168" s="152">
        <f t="shared" si="373"/>
        <v>0</v>
      </c>
      <c r="AU168" s="152">
        <f t="shared" si="374"/>
        <v>0</v>
      </c>
      <c r="AV168" s="152">
        <f t="shared" si="375"/>
        <v>0</v>
      </c>
      <c r="AW168" s="152">
        <f t="shared" si="376"/>
        <v>0</v>
      </c>
      <c r="AX168" s="470">
        <v>3</v>
      </c>
      <c r="AY168" s="476"/>
      <c r="AZ168" s="239">
        <f t="shared" si="338"/>
        <v>0</v>
      </c>
      <c r="BA168" s="476">
        <v>24</v>
      </c>
      <c r="BB168" s="239">
        <f t="shared" si="339"/>
        <v>0</v>
      </c>
      <c r="BC168" s="476"/>
      <c r="BD168" s="131">
        <f t="shared" si="340"/>
        <v>0</v>
      </c>
      <c r="BE168" s="483"/>
      <c r="BF168" s="131">
        <f t="shared" si="304"/>
        <v>0</v>
      </c>
      <c r="BG168" s="131">
        <f t="shared" si="305"/>
        <v>0</v>
      </c>
      <c r="BH168" s="131">
        <f t="shared" si="306"/>
        <v>0</v>
      </c>
      <c r="BI168" s="131">
        <f t="shared" si="307"/>
        <v>0</v>
      </c>
      <c r="BJ168" s="131">
        <f t="shared" si="308"/>
        <v>0</v>
      </c>
      <c r="BK168" s="131">
        <f t="shared" si="309"/>
        <v>0</v>
      </c>
      <c r="BL168" s="131">
        <f t="shared" si="310"/>
        <v>0</v>
      </c>
      <c r="BM168" s="131">
        <f t="shared" si="311"/>
        <v>0</v>
      </c>
      <c r="BN168" s="131">
        <f t="shared" si="312"/>
        <v>0</v>
      </c>
      <c r="BO168" s="483"/>
      <c r="BP168" s="396">
        <f t="shared" si="313"/>
        <v>0</v>
      </c>
      <c r="BQ168" s="396">
        <f t="shared" si="314"/>
        <v>0</v>
      </c>
      <c r="BR168" s="483"/>
      <c r="BS168" s="131">
        <f t="shared" si="315"/>
        <v>0</v>
      </c>
      <c r="BT168" s="131">
        <f t="shared" si="316"/>
        <v>0</v>
      </c>
      <c r="BU168" s="131">
        <f t="shared" si="317"/>
        <v>0</v>
      </c>
      <c r="BV168" s="131">
        <f t="shared" si="318"/>
        <v>0</v>
      </c>
      <c r="BW168" s="131">
        <f t="shared" si="319"/>
        <v>0</v>
      </c>
      <c r="BX168" s="131">
        <f t="shared" si="320"/>
        <v>0</v>
      </c>
      <c r="BY168" s="131">
        <f t="shared" si="321"/>
        <v>0</v>
      </c>
      <c r="BZ168" s="131">
        <f t="shared" si="322"/>
        <v>0</v>
      </c>
      <c r="CA168" s="131">
        <f t="shared" si="323"/>
        <v>0</v>
      </c>
      <c r="CB168" s="131">
        <f t="shared" si="324"/>
        <v>0</v>
      </c>
      <c r="CC168" s="131">
        <f t="shared" si="325"/>
        <v>0</v>
      </c>
      <c r="CD168" s="131">
        <f t="shared" si="326"/>
        <v>0</v>
      </c>
      <c r="CE168" s="131">
        <f t="shared" si="327"/>
        <v>0</v>
      </c>
      <c r="CF168" s="131">
        <f t="shared" si="328"/>
        <v>0</v>
      </c>
      <c r="CG168" s="131">
        <f t="shared" si="329"/>
        <v>0</v>
      </c>
      <c r="CH168" s="131">
        <f t="shared" si="330"/>
        <v>0</v>
      </c>
      <c r="CI168" s="131">
        <f t="shared" si="331"/>
        <v>0</v>
      </c>
      <c r="CJ168" s="131">
        <f t="shared" si="332"/>
        <v>0</v>
      </c>
      <c r="CK168" s="131">
        <f t="shared" si="333"/>
        <v>0</v>
      </c>
      <c r="CL168" s="131">
        <f t="shared" si="334"/>
        <v>0</v>
      </c>
      <c r="CM168" s="131">
        <f t="shared" si="335"/>
        <v>0</v>
      </c>
    </row>
    <row r="169" spans="1:91" s="81" customFormat="1" ht="90" customHeight="1" x14ac:dyDescent="0.2">
      <c r="B169" s="164"/>
      <c r="C169" s="4"/>
      <c r="D169" s="64" t="s">
        <v>278</v>
      </c>
      <c r="E169" s="129" t="s">
        <v>432</v>
      </c>
      <c r="F169" s="63" t="s">
        <v>109</v>
      </c>
      <c r="G169" s="178" t="s">
        <v>391</v>
      </c>
      <c r="H169" s="178" t="s">
        <v>337</v>
      </c>
      <c r="I169" s="63">
        <v>2</v>
      </c>
      <c r="J169" s="63">
        <v>12</v>
      </c>
      <c r="K169" s="63" t="s">
        <v>562</v>
      </c>
      <c r="L169" s="333">
        <v>298.06140000000005</v>
      </c>
      <c r="M169" s="85"/>
      <c r="N169" s="84"/>
      <c r="O169" s="85"/>
      <c r="P169" s="85"/>
      <c r="Q169" s="85"/>
      <c r="R169" s="85"/>
      <c r="S169" s="85"/>
      <c r="T169" s="85"/>
      <c r="U169" s="85"/>
      <c r="V169" s="85"/>
      <c r="W169" s="85"/>
      <c r="X169" s="85"/>
      <c r="Y169" s="85"/>
      <c r="Z169" s="85"/>
      <c r="AA169" s="96">
        <f t="shared" si="360"/>
        <v>0</v>
      </c>
      <c r="AB169" s="82" t="str">
        <f t="shared" ref="AB169" si="381">IF(SUM(M169:Z169)&gt;0,"Yes","No")</f>
        <v>No</v>
      </c>
      <c r="AC169" s="188" t="str">
        <f t="shared" si="361"/>
        <v>No</v>
      </c>
      <c r="AE169" s="229">
        <v>2</v>
      </c>
      <c r="AF169" s="230">
        <f t="shared" ref="AF169" si="382">AE169*SUM(M169:Z169)</f>
        <v>0</v>
      </c>
      <c r="AG169" s="69"/>
      <c r="AH169" s="256">
        <v>16</v>
      </c>
      <c r="AI169" s="265">
        <f t="shared" si="297"/>
        <v>0</v>
      </c>
      <c r="AJ169" s="152">
        <f t="shared" si="363"/>
        <v>0</v>
      </c>
      <c r="AK169" s="152">
        <f t="shared" si="364"/>
        <v>0</v>
      </c>
      <c r="AL169" s="152">
        <f t="shared" si="365"/>
        <v>0</v>
      </c>
      <c r="AM169" s="152">
        <f t="shared" si="366"/>
        <v>0</v>
      </c>
      <c r="AN169" s="152">
        <f t="shared" si="367"/>
        <v>0</v>
      </c>
      <c r="AO169" s="152">
        <f t="shared" si="368"/>
        <v>0</v>
      </c>
      <c r="AP169" s="152">
        <f t="shared" si="369"/>
        <v>0</v>
      </c>
      <c r="AQ169" s="152">
        <f t="shared" si="370"/>
        <v>0</v>
      </c>
      <c r="AR169" s="152">
        <f t="shared" si="371"/>
        <v>0</v>
      </c>
      <c r="AS169" s="152">
        <f t="shared" si="372"/>
        <v>0</v>
      </c>
      <c r="AT169" s="152">
        <f t="shared" si="373"/>
        <v>0</v>
      </c>
      <c r="AU169" s="152">
        <f t="shared" si="374"/>
        <v>0</v>
      </c>
      <c r="AV169" s="152">
        <f t="shared" si="375"/>
        <v>0</v>
      </c>
      <c r="AW169" s="152">
        <f t="shared" si="376"/>
        <v>0</v>
      </c>
      <c r="AX169" s="470">
        <v>2</v>
      </c>
      <c r="AY169" s="476"/>
      <c r="AZ169" s="239">
        <f t="shared" si="338"/>
        <v>0</v>
      </c>
      <c r="BA169" s="476">
        <v>24</v>
      </c>
      <c r="BB169" s="239">
        <f t="shared" si="339"/>
        <v>0</v>
      </c>
      <c r="BC169" s="476"/>
      <c r="BD169" s="131">
        <f t="shared" si="340"/>
        <v>0</v>
      </c>
      <c r="BE169" s="483"/>
      <c r="BF169" s="131">
        <f t="shared" si="304"/>
        <v>0</v>
      </c>
      <c r="BG169" s="131">
        <f t="shared" si="305"/>
        <v>0</v>
      </c>
      <c r="BH169" s="131">
        <f t="shared" si="306"/>
        <v>0</v>
      </c>
      <c r="BI169" s="131">
        <f t="shared" si="307"/>
        <v>0</v>
      </c>
      <c r="BJ169" s="131">
        <f t="shared" si="308"/>
        <v>0</v>
      </c>
      <c r="BK169" s="131">
        <f t="shared" si="309"/>
        <v>0</v>
      </c>
      <c r="BL169" s="131">
        <f t="shared" si="310"/>
        <v>0</v>
      </c>
      <c r="BM169" s="131">
        <f t="shared" si="311"/>
        <v>0</v>
      </c>
      <c r="BN169" s="131">
        <f t="shared" si="312"/>
        <v>0</v>
      </c>
      <c r="BO169" s="483"/>
      <c r="BP169" s="396">
        <f t="shared" si="313"/>
        <v>0</v>
      </c>
      <c r="BQ169" s="396">
        <f t="shared" si="314"/>
        <v>0</v>
      </c>
      <c r="BR169" s="483"/>
      <c r="BS169" s="131">
        <f t="shared" si="315"/>
        <v>0</v>
      </c>
      <c r="BT169" s="131">
        <f t="shared" si="316"/>
        <v>0</v>
      </c>
      <c r="BU169" s="131">
        <f t="shared" si="317"/>
        <v>0</v>
      </c>
      <c r="BV169" s="131">
        <f t="shared" si="318"/>
        <v>0</v>
      </c>
      <c r="BW169" s="131">
        <f t="shared" si="319"/>
        <v>0</v>
      </c>
      <c r="BX169" s="131">
        <f t="shared" si="320"/>
        <v>0</v>
      </c>
      <c r="BY169" s="131">
        <f t="shared" si="321"/>
        <v>0</v>
      </c>
      <c r="BZ169" s="131">
        <f t="shared" si="322"/>
        <v>0</v>
      </c>
      <c r="CA169" s="131">
        <f t="shared" si="323"/>
        <v>0</v>
      </c>
      <c r="CB169" s="131">
        <f t="shared" si="324"/>
        <v>0</v>
      </c>
      <c r="CC169" s="131">
        <f t="shared" si="325"/>
        <v>0</v>
      </c>
      <c r="CD169" s="131">
        <f t="shared" si="326"/>
        <v>0</v>
      </c>
      <c r="CE169" s="131">
        <f t="shared" si="327"/>
        <v>0</v>
      </c>
      <c r="CF169" s="131">
        <f t="shared" si="328"/>
        <v>0</v>
      </c>
      <c r="CG169" s="131">
        <f t="shared" si="329"/>
        <v>0</v>
      </c>
      <c r="CH169" s="131">
        <f t="shared" si="330"/>
        <v>0</v>
      </c>
      <c r="CI169" s="131">
        <f t="shared" si="331"/>
        <v>0</v>
      </c>
      <c r="CJ169" s="131">
        <f t="shared" si="332"/>
        <v>0</v>
      </c>
      <c r="CK169" s="131">
        <f t="shared" si="333"/>
        <v>0</v>
      </c>
      <c r="CL169" s="131">
        <f t="shared" si="334"/>
        <v>0</v>
      </c>
      <c r="CM169" s="131">
        <f t="shared" si="335"/>
        <v>0</v>
      </c>
    </row>
    <row r="170" spans="1:91" s="81" customFormat="1" ht="90" customHeight="1" x14ac:dyDescent="0.2">
      <c r="B170" s="164"/>
      <c r="C170" s="4"/>
      <c r="D170" s="64" t="s">
        <v>507</v>
      </c>
      <c r="E170" s="437" t="s">
        <v>1143</v>
      </c>
      <c r="F170" s="63" t="s">
        <v>109</v>
      </c>
      <c r="G170" s="178" t="s">
        <v>391</v>
      </c>
      <c r="H170" s="178" t="s">
        <v>337</v>
      </c>
      <c r="I170" s="63">
        <v>2</v>
      </c>
      <c r="J170" s="63">
        <v>12</v>
      </c>
      <c r="K170" s="63" t="s">
        <v>562</v>
      </c>
      <c r="L170" s="333">
        <v>259.1789</v>
      </c>
      <c r="M170" s="85"/>
      <c r="N170" s="84"/>
      <c r="O170" s="85"/>
      <c r="P170" s="85"/>
      <c r="Q170" s="85"/>
      <c r="R170" s="85"/>
      <c r="S170" s="85"/>
      <c r="T170" s="85"/>
      <c r="U170" s="85"/>
      <c r="V170" s="85"/>
      <c r="W170" s="85"/>
      <c r="X170" s="85"/>
      <c r="Y170" s="85"/>
      <c r="Z170" s="85"/>
      <c r="AA170" s="96">
        <f t="shared" si="360"/>
        <v>0</v>
      </c>
      <c r="AB170" s="82" t="str">
        <f t="shared" si="295"/>
        <v>No</v>
      </c>
      <c r="AC170" s="188" t="str">
        <f t="shared" si="361"/>
        <v>No</v>
      </c>
      <c r="AE170" s="229">
        <v>2</v>
      </c>
      <c r="AF170" s="230">
        <f t="shared" si="362"/>
        <v>0</v>
      </c>
      <c r="AG170" s="69"/>
      <c r="AH170" s="256">
        <v>16</v>
      </c>
      <c r="AI170" s="265">
        <f t="shared" si="297"/>
        <v>0</v>
      </c>
      <c r="AJ170" s="152">
        <f t="shared" si="363"/>
        <v>0</v>
      </c>
      <c r="AK170" s="152">
        <f t="shared" si="364"/>
        <v>0</v>
      </c>
      <c r="AL170" s="152">
        <f t="shared" si="365"/>
        <v>0</v>
      </c>
      <c r="AM170" s="152">
        <f t="shared" si="366"/>
        <v>0</v>
      </c>
      <c r="AN170" s="152">
        <f t="shared" si="367"/>
        <v>0</v>
      </c>
      <c r="AO170" s="152">
        <f t="shared" si="368"/>
        <v>0</v>
      </c>
      <c r="AP170" s="152">
        <f t="shared" si="369"/>
        <v>0</v>
      </c>
      <c r="AQ170" s="152">
        <f t="shared" si="370"/>
        <v>0</v>
      </c>
      <c r="AR170" s="152">
        <f t="shared" si="371"/>
        <v>0</v>
      </c>
      <c r="AS170" s="152">
        <f t="shared" si="372"/>
        <v>0</v>
      </c>
      <c r="AT170" s="152">
        <f t="shared" si="373"/>
        <v>0</v>
      </c>
      <c r="AU170" s="152">
        <f t="shared" si="374"/>
        <v>0</v>
      </c>
      <c r="AV170" s="152">
        <f t="shared" si="375"/>
        <v>0</v>
      </c>
      <c r="AW170" s="152">
        <f t="shared" si="376"/>
        <v>0</v>
      </c>
      <c r="AX170" s="470">
        <v>2</v>
      </c>
      <c r="AY170" s="476"/>
      <c r="AZ170" s="239">
        <f t="shared" si="338"/>
        <v>0</v>
      </c>
      <c r="BA170" s="476">
        <v>24</v>
      </c>
      <c r="BB170" s="239">
        <f t="shared" si="339"/>
        <v>0</v>
      </c>
      <c r="BC170" s="476"/>
      <c r="BD170" s="131">
        <f t="shared" si="340"/>
        <v>0</v>
      </c>
      <c r="BE170" s="483"/>
      <c r="BF170" s="131">
        <f t="shared" si="304"/>
        <v>0</v>
      </c>
      <c r="BG170" s="131">
        <f t="shared" si="305"/>
        <v>0</v>
      </c>
      <c r="BH170" s="131">
        <f t="shared" si="306"/>
        <v>0</v>
      </c>
      <c r="BI170" s="131">
        <f t="shared" si="307"/>
        <v>0</v>
      </c>
      <c r="BJ170" s="131">
        <f t="shared" si="308"/>
        <v>0</v>
      </c>
      <c r="BK170" s="131">
        <f t="shared" si="309"/>
        <v>0</v>
      </c>
      <c r="BL170" s="131">
        <f t="shared" si="310"/>
        <v>0</v>
      </c>
      <c r="BM170" s="131">
        <f t="shared" si="311"/>
        <v>0</v>
      </c>
      <c r="BN170" s="131">
        <f t="shared" si="312"/>
        <v>0</v>
      </c>
      <c r="BO170" s="483"/>
      <c r="BP170" s="396">
        <f t="shared" si="313"/>
        <v>0</v>
      </c>
      <c r="BQ170" s="396">
        <f t="shared" si="314"/>
        <v>0</v>
      </c>
      <c r="BR170" s="483"/>
      <c r="BS170" s="131">
        <f t="shared" si="315"/>
        <v>0</v>
      </c>
      <c r="BT170" s="131">
        <f t="shared" si="316"/>
        <v>0</v>
      </c>
      <c r="BU170" s="131">
        <f t="shared" si="317"/>
        <v>0</v>
      </c>
      <c r="BV170" s="131">
        <f t="shared" si="318"/>
        <v>0</v>
      </c>
      <c r="BW170" s="131">
        <f t="shared" si="319"/>
        <v>0</v>
      </c>
      <c r="BX170" s="131">
        <f t="shared" si="320"/>
        <v>0</v>
      </c>
      <c r="BY170" s="131">
        <f t="shared" si="321"/>
        <v>0</v>
      </c>
      <c r="BZ170" s="131">
        <f t="shared" si="322"/>
        <v>0</v>
      </c>
      <c r="CA170" s="131">
        <f t="shared" si="323"/>
        <v>0</v>
      </c>
      <c r="CB170" s="131">
        <f t="shared" si="324"/>
        <v>0</v>
      </c>
      <c r="CC170" s="131">
        <f t="shared" si="325"/>
        <v>0</v>
      </c>
      <c r="CD170" s="131">
        <f t="shared" si="326"/>
        <v>0</v>
      </c>
      <c r="CE170" s="131">
        <f t="shared" si="327"/>
        <v>0</v>
      </c>
      <c r="CF170" s="131">
        <f t="shared" si="328"/>
        <v>0</v>
      </c>
      <c r="CG170" s="131">
        <f t="shared" si="329"/>
        <v>0</v>
      </c>
      <c r="CH170" s="131">
        <f t="shared" si="330"/>
        <v>0</v>
      </c>
      <c r="CI170" s="131">
        <f t="shared" si="331"/>
        <v>0</v>
      </c>
      <c r="CJ170" s="131">
        <f t="shared" si="332"/>
        <v>0</v>
      </c>
      <c r="CK170" s="131">
        <f t="shared" si="333"/>
        <v>0</v>
      </c>
      <c r="CL170" s="131">
        <f t="shared" si="334"/>
        <v>0</v>
      </c>
      <c r="CM170" s="131">
        <f t="shared" si="335"/>
        <v>0</v>
      </c>
    </row>
    <row r="171" spans="1:91" s="4" customFormat="1" ht="90" customHeight="1" x14ac:dyDescent="0.2">
      <c r="B171" s="179"/>
      <c r="D171" s="99" t="s">
        <v>279</v>
      </c>
      <c r="E171" s="177" t="s">
        <v>432</v>
      </c>
      <c r="F171" s="72" t="s">
        <v>110</v>
      </c>
      <c r="G171" s="73" t="s">
        <v>392</v>
      </c>
      <c r="H171" s="73" t="s">
        <v>337</v>
      </c>
      <c r="I171" s="72">
        <v>1</v>
      </c>
      <c r="J171" s="72">
        <v>6</v>
      </c>
      <c r="K171" s="72" t="s">
        <v>562</v>
      </c>
      <c r="L171" s="334">
        <v>298.06140000000005</v>
      </c>
      <c r="M171" s="87"/>
      <c r="N171" s="87"/>
      <c r="O171" s="87"/>
      <c r="P171" s="87"/>
      <c r="Q171" s="87"/>
      <c r="R171" s="87"/>
      <c r="S171" s="87"/>
      <c r="T171" s="87"/>
      <c r="U171" s="87"/>
      <c r="V171" s="87"/>
      <c r="W171" s="87"/>
      <c r="X171" s="87"/>
      <c r="Y171" s="87"/>
      <c r="Z171" s="87"/>
      <c r="AA171" s="89">
        <f t="shared" si="360"/>
        <v>0</v>
      </c>
      <c r="AB171" s="89" t="str">
        <f t="shared" ref="AB171" si="383">IF(SUM(M171:Z171)&gt;0,"Yes","No")</f>
        <v>No</v>
      </c>
      <c r="AC171" s="166" t="str">
        <f t="shared" si="361"/>
        <v>No</v>
      </c>
      <c r="AE171" s="229">
        <v>1</v>
      </c>
      <c r="AF171" s="230">
        <f t="shared" ref="AF171" si="384">AE171*SUM(M171:Z171)</f>
        <v>0</v>
      </c>
      <c r="AG171" s="69"/>
      <c r="AH171" s="256">
        <v>14</v>
      </c>
      <c r="AI171" s="265">
        <f t="shared" si="297"/>
        <v>0</v>
      </c>
      <c r="AJ171" s="152">
        <f t="shared" si="363"/>
        <v>0</v>
      </c>
      <c r="AK171" s="152">
        <f t="shared" si="364"/>
        <v>0</v>
      </c>
      <c r="AL171" s="152">
        <f t="shared" si="365"/>
        <v>0</v>
      </c>
      <c r="AM171" s="152">
        <f t="shared" si="366"/>
        <v>0</v>
      </c>
      <c r="AN171" s="152">
        <f t="shared" si="367"/>
        <v>0</v>
      </c>
      <c r="AO171" s="152">
        <f t="shared" si="368"/>
        <v>0</v>
      </c>
      <c r="AP171" s="152">
        <f t="shared" si="369"/>
        <v>0</v>
      </c>
      <c r="AQ171" s="152">
        <f t="shared" si="370"/>
        <v>0</v>
      </c>
      <c r="AR171" s="152">
        <f t="shared" si="371"/>
        <v>0</v>
      </c>
      <c r="AS171" s="152">
        <f t="shared" si="372"/>
        <v>0</v>
      </c>
      <c r="AT171" s="152">
        <f t="shared" si="373"/>
        <v>0</v>
      </c>
      <c r="AU171" s="152">
        <f t="shared" si="374"/>
        <v>0</v>
      </c>
      <c r="AV171" s="152">
        <f t="shared" si="375"/>
        <v>0</v>
      </c>
      <c r="AW171" s="152">
        <f t="shared" si="376"/>
        <v>0</v>
      </c>
      <c r="AX171" s="470">
        <v>1</v>
      </c>
      <c r="AY171" s="476"/>
      <c r="AZ171" s="239">
        <f t="shared" si="338"/>
        <v>0</v>
      </c>
      <c r="BA171" s="476">
        <v>16</v>
      </c>
      <c r="BB171" s="239">
        <f t="shared" si="339"/>
        <v>0</v>
      </c>
      <c r="BC171" s="476"/>
      <c r="BD171" s="131">
        <f t="shared" si="340"/>
        <v>0</v>
      </c>
      <c r="BE171" s="483"/>
      <c r="BF171" s="131">
        <f t="shared" si="304"/>
        <v>0</v>
      </c>
      <c r="BG171" s="131">
        <f t="shared" si="305"/>
        <v>0</v>
      </c>
      <c r="BH171" s="131">
        <f t="shared" si="306"/>
        <v>0</v>
      </c>
      <c r="BI171" s="131">
        <f t="shared" si="307"/>
        <v>0</v>
      </c>
      <c r="BJ171" s="131">
        <f t="shared" si="308"/>
        <v>0</v>
      </c>
      <c r="BK171" s="131">
        <f t="shared" si="309"/>
        <v>0</v>
      </c>
      <c r="BL171" s="131">
        <f t="shared" si="310"/>
        <v>0</v>
      </c>
      <c r="BM171" s="131">
        <f t="shared" si="311"/>
        <v>0</v>
      </c>
      <c r="BN171" s="131">
        <f t="shared" si="312"/>
        <v>0</v>
      </c>
      <c r="BO171" s="483"/>
      <c r="BP171" s="396">
        <f t="shared" si="313"/>
        <v>0</v>
      </c>
      <c r="BQ171" s="396">
        <f t="shared" si="314"/>
        <v>0</v>
      </c>
      <c r="BR171" s="483"/>
      <c r="BS171" s="131">
        <f t="shared" si="315"/>
        <v>0</v>
      </c>
      <c r="BT171" s="131">
        <f t="shared" si="316"/>
        <v>0</v>
      </c>
      <c r="BU171" s="131">
        <f t="shared" si="317"/>
        <v>0</v>
      </c>
      <c r="BV171" s="131">
        <f t="shared" si="318"/>
        <v>0</v>
      </c>
      <c r="BW171" s="131">
        <f t="shared" si="319"/>
        <v>0</v>
      </c>
      <c r="BX171" s="131">
        <f t="shared" si="320"/>
        <v>0</v>
      </c>
      <c r="BY171" s="131">
        <f t="shared" si="321"/>
        <v>0</v>
      </c>
      <c r="BZ171" s="131">
        <f t="shared" si="322"/>
        <v>0</v>
      </c>
      <c r="CA171" s="131">
        <f t="shared" si="323"/>
        <v>0</v>
      </c>
      <c r="CB171" s="131">
        <f t="shared" si="324"/>
        <v>0</v>
      </c>
      <c r="CC171" s="131">
        <f t="shared" si="325"/>
        <v>0</v>
      </c>
      <c r="CD171" s="131">
        <f t="shared" si="326"/>
        <v>0</v>
      </c>
      <c r="CE171" s="131">
        <f t="shared" si="327"/>
        <v>0</v>
      </c>
      <c r="CF171" s="131">
        <f t="shared" si="328"/>
        <v>0</v>
      </c>
      <c r="CG171" s="131">
        <f t="shared" si="329"/>
        <v>0</v>
      </c>
      <c r="CH171" s="131">
        <f t="shared" si="330"/>
        <v>0</v>
      </c>
      <c r="CI171" s="131">
        <f t="shared" si="331"/>
        <v>0</v>
      </c>
      <c r="CJ171" s="131">
        <f t="shared" si="332"/>
        <v>0</v>
      </c>
      <c r="CK171" s="131">
        <f t="shared" si="333"/>
        <v>0</v>
      </c>
      <c r="CL171" s="131">
        <f t="shared" si="334"/>
        <v>0</v>
      </c>
      <c r="CM171" s="131">
        <f t="shared" si="335"/>
        <v>0</v>
      </c>
    </row>
    <row r="172" spans="1:91" s="4" customFormat="1" ht="90" customHeight="1" x14ac:dyDescent="0.2">
      <c r="B172" s="164"/>
      <c r="D172" s="99" t="s">
        <v>510</v>
      </c>
      <c r="E172" s="436" t="s">
        <v>1143</v>
      </c>
      <c r="F172" s="72" t="s">
        <v>110</v>
      </c>
      <c r="G172" s="73" t="s">
        <v>392</v>
      </c>
      <c r="H172" s="73" t="s">
        <v>337</v>
      </c>
      <c r="I172" s="72">
        <v>1</v>
      </c>
      <c r="J172" s="72">
        <v>6</v>
      </c>
      <c r="K172" s="72" t="s">
        <v>562</v>
      </c>
      <c r="L172" s="334">
        <v>259.1789</v>
      </c>
      <c r="M172" s="87"/>
      <c r="N172" s="87"/>
      <c r="O172" s="87"/>
      <c r="P172" s="87"/>
      <c r="Q172" s="87"/>
      <c r="R172" s="87"/>
      <c r="S172" s="87"/>
      <c r="T172" s="87"/>
      <c r="U172" s="87"/>
      <c r="V172" s="87"/>
      <c r="W172" s="87"/>
      <c r="X172" s="87"/>
      <c r="Y172" s="87"/>
      <c r="Z172" s="87"/>
      <c r="AA172" s="89">
        <f t="shared" si="360"/>
        <v>0</v>
      </c>
      <c r="AB172" s="89" t="str">
        <f t="shared" si="295"/>
        <v>No</v>
      </c>
      <c r="AC172" s="166" t="str">
        <f t="shared" si="361"/>
        <v>No</v>
      </c>
      <c r="AE172" s="229">
        <v>1</v>
      </c>
      <c r="AF172" s="230">
        <f t="shared" si="362"/>
        <v>0</v>
      </c>
      <c r="AG172" s="69"/>
      <c r="AH172" s="256">
        <v>14</v>
      </c>
      <c r="AI172" s="265">
        <f t="shared" si="297"/>
        <v>0</v>
      </c>
      <c r="AJ172" s="152">
        <f t="shared" si="363"/>
        <v>0</v>
      </c>
      <c r="AK172" s="152">
        <f t="shared" si="364"/>
        <v>0</v>
      </c>
      <c r="AL172" s="152">
        <f t="shared" si="365"/>
        <v>0</v>
      </c>
      <c r="AM172" s="152">
        <f t="shared" si="366"/>
        <v>0</v>
      </c>
      <c r="AN172" s="152">
        <f t="shared" si="367"/>
        <v>0</v>
      </c>
      <c r="AO172" s="152">
        <f t="shared" si="368"/>
        <v>0</v>
      </c>
      <c r="AP172" s="152">
        <f t="shared" si="369"/>
        <v>0</v>
      </c>
      <c r="AQ172" s="152">
        <f t="shared" si="370"/>
        <v>0</v>
      </c>
      <c r="AR172" s="152">
        <f t="shared" si="371"/>
        <v>0</v>
      </c>
      <c r="AS172" s="152">
        <f t="shared" si="372"/>
        <v>0</v>
      </c>
      <c r="AT172" s="152">
        <f t="shared" si="373"/>
        <v>0</v>
      </c>
      <c r="AU172" s="152">
        <f t="shared" si="374"/>
        <v>0</v>
      </c>
      <c r="AV172" s="152">
        <f t="shared" si="375"/>
        <v>0</v>
      </c>
      <c r="AW172" s="152">
        <f t="shared" si="376"/>
        <v>0</v>
      </c>
      <c r="AX172" s="470">
        <v>1</v>
      </c>
      <c r="AY172" s="476"/>
      <c r="AZ172" s="239">
        <f t="shared" si="338"/>
        <v>0</v>
      </c>
      <c r="BA172" s="476">
        <v>16</v>
      </c>
      <c r="BB172" s="239">
        <f t="shared" si="339"/>
        <v>0</v>
      </c>
      <c r="BC172" s="476"/>
      <c r="BD172" s="131">
        <f t="shared" si="340"/>
        <v>0</v>
      </c>
      <c r="BE172" s="483"/>
      <c r="BF172" s="131">
        <f t="shared" si="304"/>
        <v>0</v>
      </c>
      <c r="BG172" s="131">
        <f t="shared" si="305"/>
        <v>0</v>
      </c>
      <c r="BH172" s="131">
        <f t="shared" si="306"/>
        <v>0</v>
      </c>
      <c r="BI172" s="131">
        <f t="shared" si="307"/>
        <v>0</v>
      </c>
      <c r="BJ172" s="131">
        <f t="shared" si="308"/>
        <v>0</v>
      </c>
      <c r="BK172" s="131">
        <f t="shared" si="309"/>
        <v>0</v>
      </c>
      <c r="BL172" s="131">
        <f t="shared" si="310"/>
        <v>0</v>
      </c>
      <c r="BM172" s="131">
        <f t="shared" si="311"/>
        <v>0</v>
      </c>
      <c r="BN172" s="131">
        <f t="shared" si="312"/>
        <v>0</v>
      </c>
      <c r="BO172" s="483"/>
      <c r="BP172" s="396">
        <f t="shared" si="313"/>
        <v>0</v>
      </c>
      <c r="BQ172" s="396">
        <f t="shared" si="314"/>
        <v>0</v>
      </c>
      <c r="BR172" s="483"/>
      <c r="BS172" s="131">
        <f t="shared" si="315"/>
        <v>0</v>
      </c>
      <c r="BT172" s="131">
        <f t="shared" si="316"/>
        <v>0</v>
      </c>
      <c r="BU172" s="131">
        <f t="shared" si="317"/>
        <v>0</v>
      </c>
      <c r="BV172" s="131">
        <f t="shared" si="318"/>
        <v>0</v>
      </c>
      <c r="BW172" s="131">
        <f t="shared" si="319"/>
        <v>0</v>
      </c>
      <c r="BX172" s="131">
        <f t="shared" si="320"/>
        <v>0</v>
      </c>
      <c r="BY172" s="131">
        <f t="shared" si="321"/>
        <v>0</v>
      </c>
      <c r="BZ172" s="131">
        <f t="shared" si="322"/>
        <v>0</v>
      </c>
      <c r="CA172" s="131">
        <f t="shared" si="323"/>
        <v>0</v>
      </c>
      <c r="CB172" s="131">
        <f t="shared" si="324"/>
        <v>0</v>
      </c>
      <c r="CC172" s="131">
        <f t="shared" si="325"/>
        <v>0</v>
      </c>
      <c r="CD172" s="131">
        <f t="shared" si="326"/>
        <v>0</v>
      </c>
      <c r="CE172" s="131">
        <f t="shared" si="327"/>
        <v>0</v>
      </c>
      <c r="CF172" s="131">
        <f t="shared" si="328"/>
        <v>0</v>
      </c>
      <c r="CG172" s="131">
        <f t="shared" si="329"/>
        <v>0</v>
      </c>
      <c r="CH172" s="131">
        <f t="shared" si="330"/>
        <v>0</v>
      </c>
      <c r="CI172" s="131">
        <f t="shared" si="331"/>
        <v>0</v>
      </c>
      <c r="CJ172" s="131">
        <f t="shared" si="332"/>
        <v>0</v>
      </c>
      <c r="CK172" s="131">
        <f t="shared" si="333"/>
        <v>0</v>
      </c>
      <c r="CL172" s="131">
        <f t="shared" si="334"/>
        <v>0</v>
      </c>
      <c r="CM172" s="131">
        <f t="shared" si="335"/>
        <v>0</v>
      </c>
    </row>
    <row r="173" spans="1:91" s="81" customFormat="1" ht="90" customHeight="1" x14ac:dyDescent="0.2">
      <c r="A173" s="4"/>
      <c r="B173" s="164"/>
      <c r="C173" s="4"/>
      <c r="D173" s="64" t="s">
        <v>280</v>
      </c>
      <c r="E173" s="129" t="s">
        <v>432</v>
      </c>
      <c r="F173" s="63" t="s">
        <v>110</v>
      </c>
      <c r="G173" s="178" t="s">
        <v>396</v>
      </c>
      <c r="H173" s="178" t="s">
        <v>337</v>
      </c>
      <c r="I173" s="63">
        <v>1</v>
      </c>
      <c r="J173" s="63">
        <v>20</v>
      </c>
      <c r="K173" s="63" t="s">
        <v>562</v>
      </c>
      <c r="L173" s="333">
        <v>401.23650000000004</v>
      </c>
      <c r="M173" s="85"/>
      <c r="N173" s="84"/>
      <c r="O173" s="85"/>
      <c r="P173" s="85"/>
      <c r="Q173" s="85"/>
      <c r="R173" s="85"/>
      <c r="S173" s="85"/>
      <c r="T173" s="85"/>
      <c r="U173" s="85"/>
      <c r="V173" s="85"/>
      <c r="W173" s="85"/>
      <c r="X173" s="85"/>
      <c r="Y173" s="85"/>
      <c r="Z173" s="85"/>
      <c r="AA173" s="96">
        <f t="shared" si="360"/>
        <v>0</v>
      </c>
      <c r="AB173" s="82" t="str">
        <f t="shared" ref="AB173" si="385">IF(SUM(M173:Z173)&gt;0,"Yes","No")</f>
        <v>No</v>
      </c>
      <c r="AC173" s="188" t="str">
        <f t="shared" si="361"/>
        <v>No</v>
      </c>
      <c r="AE173" s="229">
        <v>1</v>
      </c>
      <c r="AF173" s="230">
        <f t="shared" ref="AF173" si="386">AE173*SUM(M173:Z173)</f>
        <v>0</v>
      </c>
      <c r="AG173" s="69"/>
      <c r="AH173" s="256">
        <v>18</v>
      </c>
      <c r="AI173" s="265">
        <f t="shared" si="297"/>
        <v>0</v>
      </c>
      <c r="AJ173" s="152">
        <f t="shared" si="363"/>
        <v>0</v>
      </c>
      <c r="AK173" s="152">
        <f t="shared" si="364"/>
        <v>0</v>
      </c>
      <c r="AL173" s="152">
        <f t="shared" si="365"/>
        <v>0</v>
      </c>
      <c r="AM173" s="152">
        <f t="shared" si="366"/>
        <v>0</v>
      </c>
      <c r="AN173" s="152">
        <f t="shared" si="367"/>
        <v>0</v>
      </c>
      <c r="AO173" s="152">
        <f t="shared" si="368"/>
        <v>0</v>
      </c>
      <c r="AP173" s="152">
        <f t="shared" si="369"/>
        <v>0</v>
      </c>
      <c r="AQ173" s="152">
        <f t="shared" si="370"/>
        <v>0</v>
      </c>
      <c r="AR173" s="152">
        <f t="shared" si="371"/>
        <v>0</v>
      </c>
      <c r="AS173" s="152">
        <f t="shared" si="372"/>
        <v>0</v>
      </c>
      <c r="AT173" s="152">
        <f t="shared" si="373"/>
        <v>0</v>
      </c>
      <c r="AU173" s="152">
        <f t="shared" si="374"/>
        <v>0</v>
      </c>
      <c r="AV173" s="152">
        <f t="shared" si="375"/>
        <v>0</v>
      </c>
      <c r="AW173" s="152">
        <f t="shared" si="376"/>
        <v>0</v>
      </c>
      <c r="AX173" s="470">
        <v>1</v>
      </c>
      <c r="AY173" s="476"/>
      <c r="AZ173" s="239">
        <f t="shared" si="338"/>
        <v>0</v>
      </c>
      <c r="BA173" s="476">
        <v>16</v>
      </c>
      <c r="BB173" s="239">
        <f t="shared" si="339"/>
        <v>0</v>
      </c>
      <c r="BC173" s="476"/>
      <c r="BD173" s="131">
        <f t="shared" si="340"/>
        <v>0</v>
      </c>
      <c r="BE173" s="483"/>
      <c r="BF173" s="131">
        <f t="shared" si="304"/>
        <v>0</v>
      </c>
      <c r="BG173" s="131">
        <f t="shared" si="305"/>
        <v>0</v>
      </c>
      <c r="BH173" s="131">
        <f t="shared" si="306"/>
        <v>0</v>
      </c>
      <c r="BI173" s="131">
        <f t="shared" si="307"/>
        <v>0</v>
      </c>
      <c r="BJ173" s="131">
        <f t="shared" si="308"/>
        <v>0</v>
      </c>
      <c r="BK173" s="131">
        <f t="shared" si="309"/>
        <v>0</v>
      </c>
      <c r="BL173" s="131">
        <f t="shared" si="310"/>
        <v>0</v>
      </c>
      <c r="BM173" s="131">
        <f t="shared" si="311"/>
        <v>0</v>
      </c>
      <c r="BN173" s="131">
        <f t="shared" si="312"/>
        <v>0</v>
      </c>
      <c r="BO173" s="483"/>
      <c r="BP173" s="396">
        <f t="shared" si="313"/>
        <v>0</v>
      </c>
      <c r="BQ173" s="396">
        <f t="shared" si="314"/>
        <v>0</v>
      </c>
      <c r="BR173" s="483"/>
      <c r="BS173" s="131">
        <f t="shared" si="315"/>
        <v>0</v>
      </c>
      <c r="BT173" s="131">
        <f t="shared" si="316"/>
        <v>0</v>
      </c>
      <c r="BU173" s="131">
        <f t="shared" si="317"/>
        <v>0</v>
      </c>
      <c r="BV173" s="131">
        <f t="shared" si="318"/>
        <v>0</v>
      </c>
      <c r="BW173" s="131">
        <f t="shared" si="319"/>
        <v>0</v>
      </c>
      <c r="BX173" s="131">
        <f t="shared" si="320"/>
        <v>0</v>
      </c>
      <c r="BY173" s="131">
        <f t="shared" si="321"/>
        <v>0</v>
      </c>
      <c r="BZ173" s="131">
        <f t="shared" si="322"/>
        <v>0</v>
      </c>
      <c r="CA173" s="131">
        <f t="shared" si="323"/>
        <v>0</v>
      </c>
      <c r="CB173" s="131">
        <f t="shared" si="324"/>
        <v>0</v>
      </c>
      <c r="CC173" s="131">
        <f t="shared" si="325"/>
        <v>0</v>
      </c>
      <c r="CD173" s="131">
        <f t="shared" si="326"/>
        <v>0</v>
      </c>
      <c r="CE173" s="131">
        <f t="shared" si="327"/>
        <v>0</v>
      </c>
      <c r="CF173" s="131">
        <f t="shared" si="328"/>
        <v>0</v>
      </c>
      <c r="CG173" s="131">
        <f t="shared" si="329"/>
        <v>0</v>
      </c>
      <c r="CH173" s="131">
        <f t="shared" si="330"/>
        <v>0</v>
      </c>
      <c r="CI173" s="131">
        <f t="shared" si="331"/>
        <v>0</v>
      </c>
      <c r="CJ173" s="131">
        <f t="shared" si="332"/>
        <v>0</v>
      </c>
      <c r="CK173" s="131">
        <f t="shared" si="333"/>
        <v>0</v>
      </c>
      <c r="CL173" s="131">
        <f t="shared" si="334"/>
        <v>0</v>
      </c>
      <c r="CM173" s="131">
        <f t="shared" si="335"/>
        <v>0</v>
      </c>
    </row>
    <row r="174" spans="1:91" s="81" customFormat="1" ht="90" customHeight="1" x14ac:dyDescent="0.2">
      <c r="A174" s="4"/>
      <c r="B174" s="164"/>
      <c r="C174" s="4"/>
      <c r="D174" s="64" t="s">
        <v>513</v>
      </c>
      <c r="E174" s="437" t="s">
        <v>1143</v>
      </c>
      <c r="F174" s="63" t="s">
        <v>110</v>
      </c>
      <c r="G174" s="178" t="s">
        <v>396</v>
      </c>
      <c r="H174" s="178" t="s">
        <v>337</v>
      </c>
      <c r="I174" s="63">
        <v>1</v>
      </c>
      <c r="J174" s="63">
        <v>20</v>
      </c>
      <c r="K174" s="63" t="s">
        <v>562</v>
      </c>
      <c r="L174" s="333">
        <v>348.90219999999999</v>
      </c>
      <c r="M174" s="85"/>
      <c r="N174" s="84"/>
      <c r="O174" s="85"/>
      <c r="P174" s="85"/>
      <c r="Q174" s="85"/>
      <c r="R174" s="85"/>
      <c r="S174" s="85"/>
      <c r="T174" s="85"/>
      <c r="U174" s="85"/>
      <c r="V174" s="85"/>
      <c r="W174" s="85"/>
      <c r="X174" s="85"/>
      <c r="Y174" s="85"/>
      <c r="Z174" s="85"/>
      <c r="AA174" s="96">
        <f t="shared" si="360"/>
        <v>0</v>
      </c>
      <c r="AB174" s="82" t="str">
        <f t="shared" si="295"/>
        <v>No</v>
      </c>
      <c r="AC174" s="188" t="str">
        <f t="shared" si="361"/>
        <v>No</v>
      </c>
      <c r="AE174" s="229">
        <v>1</v>
      </c>
      <c r="AF174" s="230">
        <f t="shared" si="362"/>
        <v>0</v>
      </c>
      <c r="AG174" s="69"/>
      <c r="AH174" s="256">
        <v>18</v>
      </c>
      <c r="AI174" s="265">
        <f t="shared" si="297"/>
        <v>0</v>
      </c>
      <c r="AJ174" s="152">
        <f t="shared" si="363"/>
        <v>0</v>
      </c>
      <c r="AK174" s="152">
        <f t="shared" si="364"/>
        <v>0</v>
      </c>
      <c r="AL174" s="152">
        <f t="shared" si="365"/>
        <v>0</v>
      </c>
      <c r="AM174" s="152">
        <f t="shared" si="366"/>
        <v>0</v>
      </c>
      <c r="AN174" s="152">
        <f t="shared" si="367"/>
        <v>0</v>
      </c>
      <c r="AO174" s="152">
        <f t="shared" si="368"/>
        <v>0</v>
      </c>
      <c r="AP174" s="152">
        <f t="shared" si="369"/>
        <v>0</v>
      </c>
      <c r="AQ174" s="152">
        <f t="shared" si="370"/>
        <v>0</v>
      </c>
      <c r="AR174" s="152">
        <f t="shared" si="371"/>
        <v>0</v>
      </c>
      <c r="AS174" s="152">
        <f t="shared" si="372"/>
        <v>0</v>
      </c>
      <c r="AT174" s="152">
        <f t="shared" si="373"/>
        <v>0</v>
      </c>
      <c r="AU174" s="152">
        <f t="shared" si="374"/>
        <v>0</v>
      </c>
      <c r="AV174" s="152">
        <f t="shared" si="375"/>
        <v>0</v>
      </c>
      <c r="AW174" s="152">
        <f t="shared" si="376"/>
        <v>0</v>
      </c>
      <c r="AX174" s="470">
        <v>1</v>
      </c>
      <c r="AY174" s="476"/>
      <c r="AZ174" s="239">
        <f t="shared" si="338"/>
        <v>0</v>
      </c>
      <c r="BA174" s="476">
        <v>16</v>
      </c>
      <c r="BB174" s="239">
        <f t="shared" si="339"/>
        <v>0</v>
      </c>
      <c r="BC174" s="476"/>
      <c r="BD174" s="131">
        <f t="shared" si="340"/>
        <v>0</v>
      </c>
      <c r="BE174" s="483"/>
      <c r="BF174" s="131">
        <f t="shared" si="304"/>
        <v>0</v>
      </c>
      <c r="BG174" s="131">
        <f t="shared" si="305"/>
        <v>0</v>
      </c>
      <c r="BH174" s="131">
        <f t="shared" si="306"/>
        <v>0</v>
      </c>
      <c r="BI174" s="131">
        <f t="shared" si="307"/>
        <v>0</v>
      </c>
      <c r="BJ174" s="131">
        <f t="shared" si="308"/>
        <v>0</v>
      </c>
      <c r="BK174" s="131">
        <f t="shared" si="309"/>
        <v>0</v>
      </c>
      <c r="BL174" s="131">
        <f t="shared" si="310"/>
        <v>0</v>
      </c>
      <c r="BM174" s="131">
        <f t="shared" si="311"/>
        <v>0</v>
      </c>
      <c r="BN174" s="131">
        <f t="shared" si="312"/>
        <v>0</v>
      </c>
      <c r="BO174" s="483"/>
      <c r="BP174" s="396">
        <f t="shared" si="313"/>
        <v>0</v>
      </c>
      <c r="BQ174" s="396">
        <f t="shared" si="314"/>
        <v>0</v>
      </c>
      <c r="BR174" s="483"/>
      <c r="BS174" s="131">
        <f t="shared" si="315"/>
        <v>0</v>
      </c>
      <c r="BT174" s="131">
        <f t="shared" si="316"/>
        <v>0</v>
      </c>
      <c r="BU174" s="131">
        <f t="shared" si="317"/>
        <v>0</v>
      </c>
      <c r="BV174" s="131">
        <f t="shared" si="318"/>
        <v>0</v>
      </c>
      <c r="BW174" s="131">
        <f t="shared" si="319"/>
        <v>0</v>
      </c>
      <c r="BX174" s="131">
        <f t="shared" si="320"/>
        <v>0</v>
      </c>
      <c r="BY174" s="131">
        <f t="shared" si="321"/>
        <v>0</v>
      </c>
      <c r="BZ174" s="131">
        <f t="shared" si="322"/>
        <v>0</v>
      </c>
      <c r="CA174" s="131">
        <f t="shared" si="323"/>
        <v>0</v>
      </c>
      <c r="CB174" s="131">
        <f t="shared" si="324"/>
        <v>0</v>
      </c>
      <c r="CC174" s="131">
        <f t="shared" si="325"/>
        <v>0</v>
      </c>
      <c r="CD174" s="131">
        <f t="shared" si="326"/>
        <v>0</v>
      </c>
      <c r="CE174" s="131">
        <f t="shared" si="327"/>
        <v>0</v>
      </c>
      <c r="CF174" s="131">
        <f t="shared" si="328"/>
        <v>0</v>
      </c>
      <c r="CG174" s="131">
        <f t="shared" si="329"/>
        <v>0</v>
      </c>
      <c r="CH174" s="131">
        <f t="shared" si="330"/>
        <v>0</v>
      </c>
      <c r="CI174" s="131">
        <f t="shared" si="331"/>
        <v>0</v>
      </c>
      <c r="CJ174" s="131">
        <f t="shared" si="332"/>
        <v>0</v>
      </c>
      <c r="CK174" s="131">
        <f t="shared" si="333"/>
        <v>0</v>
      </c>
      <c r="CL174" s="131">
        <f t="shared" si="334"/>
        <v>0</v>
      </c>
      <c r="CM174" s="131">
        <f t="shared" si="335"/>
        <v>0</v>
      </c>
    </row>
    <row r="175" spans="1:91" s="4" customFormat="1" ht="90" customHeight="1" x14ac:dyDescent="0.2">
      <c r="B175" s="179"/>
      <c r="D175" s="99" t="s">
        <v>281</v>
      </c>
      <c r="E175" s="177" t="s">
        <v>432</v>
      </c>
      <c r="F175" s="72" t="s">
        <v>108</v>
      </c>
      <c r="G175" s="73" t="s">
        <v>139</v>
      </c>
      <c r="H175" s="73" t="s">
        <v>337</v>
      </c>
      <c r="I175" s="72">
        <v>2</v>
      </c>
      <c r="J175" s="72">
        <v>0</v>
      </c>
      <c r="K175" s="72" t="s">
        <v>562</v>
      </c>
      <c r="L175" s="334">
        <v>272.49690299999997</v>
      </c>
      <c r="M175" s="87"/>
      <c r="N175" s="87"/>
      <c r="O175" s="87"/>
      <c r="P175" s="87"/>
      <c r="Q175" s="87"/>
      <c r="R175" s="87"/>
      <c r="S175" s="87"/>
      <c r="T175" s="87"/>
      <c r="U175" s="87"/>
      <c r="V175" s="87"/>
      <c r="W175" s="87"/>
      <c r="X175" s="87"/>
      <c r="Y175" s="87"/>
      <c r="Z175" s="87"/>
      <c r="AA175" s="89">
        <f t="shared" si="360"/>
        <v>0</v>
      </c>
      <c r="AB175" s="89" t="str">
        <f t="shared" ref="AB175" si="387">IF(SUM(M175:Z175)&gt;0,"Yes","No")</f>
        <v>No</v>
      </c>
      <c r="AC175" s="166" t="str">
        <f t="shared" si="361"/>
        <v>No</v>
      </c>
      <c r="AE175" s="229">
        <v>2</v>
      </c>
      <c r="AF175" s="230">
        <f t="shared" ref="AF175" si="388">AE175*SUM(M175:Z175)</f>
        <v>0</v>
      </c>
      <c r="AG175" s="69"/>
      <c r="AH175" s="256">
        <v>10.1</v>
      </c>
      <c r="AI175" s="265">
        <f t="shared" si="297"/>
        <v>0</v>
      </c>
      <c r="AJ175" s="152">
        <f t="shared" si="363"/>
        <v>0</v>
      </c>
      <c r="AK175" s="152">
        <f t="shared" si="364"/>
        <v>0</v>
      </c>
      <c r="AL175" s="152">
        <f t="shared" si="365"/>
        <v>0</v>
      </c>
      <c r="AM175" s="152">
        <f t="shared" si="366"/>
        <v>0</v>
      </c>
      <c r="AN175" s="152">
        <f t="shared" si="367"/>
        <v>0</v>
      </c>
      <c r="AO175" s="152">
        <f t="shared" si="368"/>
        <v>0</v>
      </c>
      <c r="AP175" s="152">
        <f t="shared" si="369"/>
        <v>0</v>
      </c>
      <c r="AQ175" s="152">
        <f t="shared" si="370"/>
        <v>0</v>
      </c>
      <c r="AR175" s="152">
        <f t="shared" si="371"/>
        <v>0</v>
      </c>
      <c r="AS175" s="152">
        <f t="shared" si="372"/>
        <v>0</v>
      </c>
      <c r="AT175" s="152">
        <f t="shared" si="373"/>
        <v>0</v>
      </c>
      <c r="AU175" s="152">
        <f t="shared" si="374"/>
        <v>0</v>
      </c>
      <c r="AV175" s="152">
        <f t="shared" si="375"/>
        <v>0</v>
      </c>
      <c r="AW175" s="152">
        <f t="shared" si="376"/>
        <v>0</v>
      </c>
      <c r="AX175" s="470">
        <v>2</v>
      </c>
      <c r="AY175" s="476"/>
      <c r="AZ175" s="239">
        <f t="shared" si="338"/>
        <v>0</v>
      </c>
      <c r="BA175" s="476">
        <v>16</v>
      </c>
      <c r="BB175" s="239">
        <f t="shared" si="339"/>
        <v>0</v>
      </c>
      <c r="BC175" s="476"/>
      <c r="BD175" s="131">
        <f t="shared" si="340"/>
        <v>0</v>
      </c>
      <c r="BE175" s="483"/>
      <c r="BF175" s="131">
        <f t="shared" si="304"/>
        <v>0</v>
      </c>
      <c r="BG175" s="131">
        <f t="shared" si="305"/>
        <v>0</v>
      </c>
      <c r="BH175" s="131">
        <f t="shared" si="306"/>
        <v>0</v>
      </c>
      <c r="BI175" s="131">
        <f t="shared" si="307"/>
        <v>0</v>
      </c>
      <c r="BJ175" s="131">
        <f t="shared" si="308"/>
        <v>0</v>
      </c>
      <c r="BK175" s="131">
        <f t="shared" si="309"/>
        <v>0</v>
      </c>
      <c r="BL175" s="131">
        <f t="shared" si="310"/>
        <v>0</v>
      </c>
      <c r="BM175" s="131">
        <f t="shared" si="311"/>
        <v>0</v>
      </c>
      <c r="BN175" s="131">
        <f t="shared" si="312"/>
        <v>0</v>
      </c>
      <c r="BO175" s="483"/>
      <c r="BP175" s="396">
        <f t="shared" si="313"/>
        <v>0</v>
      </c>
      <c r="BQ175" s="396">
        <f t="shared" si="314"/>
        <v>0</v>
      </c>
      <c r="BR175" s="483"/>
      <c r="BS175" s="131">
        <f t="shared" si="315"/>
        <v>0</v>
      </c>
      <c r="BT175" s="131">
        <f t="shared" si="316"/>
        <v>0</v>
      </c>
      <c r="BU175" s="131">
        <f t="shared" si="317"/>
        <v>0</v>
      </c>
      <c r="BV175" s="131">
        <f t="shared" si="318"/>
        <v>0</v>
      </c>
      <c r="BW175" s="131">
        <f t="shared" si="319"/>
        <v>0</v>
      </c>
      <c r="BX175" s="131">
        <f t="shared" si="320"/>
        <v>0</v>
      </c>
      <c r="BY175" s="131">
        <f t="shared" si="321"/>
        <v>0</v>
      </c>
      <c r="BZ175" s="131">
        <f t="shared" si="322"/>
        <v>0</v>
      </c>
      <c r="CA175" s="131">
        <f t="shared" si="323"/>
        <v>0</v>
      </c>
      <c r="CB175" s="131">
        <f t="shared" si="324"/>
        <v>0</v>
      </c>
      <c r="CC175" s="131">
        <f t="shared" si="325"/>
        <v>0</v>
      </c>
      <c r="CD175" s="131">
        <f t="shared" si="326"/>
        <v>0</v>
      </c>
      <c r="CE175" s="131">
        <f t="shared" si="327"/>
        <v>0</v>
      </c>
      <c r="CF175" s="131">
        <f t="shared" si="328"/>
        <v>0</v>
      </c>
      <c r="CG175" s="131">
        <f t="shared" si="329"/>
        <v>0</v>
      </c>
      <c r="CH175" s="131">
        <f t="shared" si="330"/>
        <v>0</v>
      </c>
      <c r="CI175" s="131">
        <f t="shared" si="331"/>
        <v>0</v>
      </c>
      <c r="CJ175" s="131">
        <f t="shared" si="332"/>
        <v>0</v>
      </c>
      <c r="CK175" s="131">
        <f t="shared" si="333"/>
        <v>0</v>
      </c>
      <c r="CL175" s="131">
        <f t="shared" si="334"/>
        <v>0</v>
      </c>
      <c r="CM175" s="131">
        <f t="shared" si="335"/>
        <v>0</v>
      </c>
    </row>
    <row r="176" spans="1:91" s="4" customFormat="1" ht="90" customHeight="1" x14ac:dyDescent="0.2">
      <c r="B176" s="164"/>
      <c r="D176" s="99" t="s">
        <v>515</v>
      </c>
      <c r="E176" s="436" t="s">
        <v>1143</v>
      </c>
      <c r="F176" s="72" t="s">
        <v>108</v>
      </c>
      <c r="G176" s="73" t="s">
        <v>139</v>
      </c>
      <c r="H176" s="73" t="s">
        <v>337</v>
      </c>
      <c r="I176" s="72">
        <v>2</v>
      </c>
      <c r="J176" s="72">
        <v>0</v>
      </c>
      <c r="K176" s="72" t="s">
        <v>562</v>
      </c>
      <c r="L176" s="334">
        <v>236.95150000000001</v>
      </c>
      <c r="M176" s="87"/>
      <c r="N176" s="87"/>
      <c r="O176" s="87"/>
      <c r="P176" s="87"/>
      <c r="Q176" s="87"/>
      <c r="R176" s="87"/>
      <c r="S176" s="87"/>
      <c r="T176" s="87"/>
      <c r="U176" s="87"/>
      <c r="V176" s="87"/>
      <c r="W176" s="87"/>
      <c r="X176" s="87"/>
      <c r="Y176" s="87"/>
      <c r="Z176" s="87"/>
      <c r="AA176" s="89">
        <f t="shared" si="360"/>
        <v>0</v>
      </c>
      <c r="AB176" s="89" t="str">
        <f t="shared" si="295"/>
        <v>No</v>
      </c>
      <c r="AC176" s="166" t="str">
        <f t="shared" si="361"/>
        <v>No</v>
      </c>
      <c r="AE176" s="229">
        <v>2</v>
      </c>
      <c r="AF176" s="230">
        <f t="shared" si="362"/>
        <v>0</v>
      </c>
      <c r="AG176" s="69"/>
      <c r="AH176" s="256">
        <v>10.1</v>
      </c>
      <c r="AI176" s="265">
        <f t="shared" si="297"/>
        <v>0</v>
      </c>
      <c r="AJ176" s="152">
        <f t="shared" si="363"/>
        <v>0</v>
      </c>
      <c r="AK176" s="152">
        <f t="shared" si="364"/>
        <v>0</v>
      </c>
      <c r="AL176" s="152">
        <f t="shared" si="365"/>
        <v>0</v>
      </c>
      <c r="AM176" s="152">
        <f t="shared" si="366"/>
        <v>0</v>
      </c>
      <c r="AN176" s="152">
        <f t="shared" si="367"/>
        <v>0</v>
      </c>
      <c r="AO176" s="152">
        <f t="shared" si="368"/>
        <v>0</v>
      </c>
      <c r="AP176" s="152">
        <f t="shared" si="369"/>
        <v>0</v>
      </c>
      <c r="AQ176" s="152">
        <f t="shared" si="370"/>
        <v>0</v>
      </c>
      <c r="AR176" s="152">
        <f t="shared" si="371"/>
        <v>0</v>
      </c>
      <c r="AS176" s="152">
        <f t="shared" si="372"/>
        <v>0</v>
      </c>
      <c r="AT176" s="152">
        <f t="shared" si="373"/>
        <v>0</v>
      </c>
      <c r="AU176" s="152">
        <f t="shared" si="374"/>
        <v>0</v>
      </c>
      <c r="AV176" s="152">
        <f t="shared" si="375"/>
        <v>0</v>
      </c>
      <c r="AW176" s="152">
        <f t="shared" si="376"/>
        <v>0</v>
      </c>
      <c r="AX176" s="470">
        <v>2</v>
      </c>
      <c r="AY176" s="476"/>
      <c r="AZ176" s="239">
        <f t="shared" si="338"/>
        <v>0</v>
      </c>
      <c r="BA176" s="476">
        <v>16</v>
      </c>
      <c r="BB176" s="239">
        <f t="shared" si="339"/>
        <v>0</v>
      </c>
      <c r="BC176" s="476"/>
      <c r="BD176" s="131">
        <f t="shared" si="340"/>
        <v>0</v>
      </c>
      <c r="BE176" s="483"/>
      <c r="BF176" s="131">
        <f t="shared" si="304"/>
        <v>0</v>
      </c>
      <c r="BG176" s="131">
        <f t="shared" si="305"/>
        <v>0</v>
      </c>
      <c r="BH176" s="131">
        <f t="shared" si="306"/>
        <v>0</v>
      </c>
      <c r="BI176" s="131">
        <f t="shared" si="307"/>
        <v>0</v>
      </c>
      <c r="BJ176" s="131">
        <f t="shared" si="308"/>
        <v>0</v>
      </c>
      <c r="BK176" s="131">
        <f t="shared" si="309"/>
        <v>0</v>
      </c>
      <c r="BL176" s="131">
        <f t="shared" si="310"/>
        <v>0</v>
      </c>
      <c r="BM176" s="131">
        <f t="shared" si="311"/>
        <v>0</v>
      </c>
      <c r="BN176" s="131">
        <f t="shared" si="312"/>
        <v>0</v>
      </c>
      <c r="BO176" s="483"/>
      <c r="BP176" s="396">
        <f t="shared" si="313"/>
        <v>0</v>
      </c>
      <c r="BQ176" s="396">
        <f t="shared" si="314"/>
        <v>0</v>
      </c>
      <c r="BR176" s="483"/>
      <c r="BS176" s="131">
        <f t="shared" si="315"/>
        <v>0</v>
      </c>
      <c r="BT176" s="131">
        <f t="shared" si="316"/>
        <v>0</v>
      </c>
      <c r="BU176" s="131">
        <f t="shared" si="317"/>
        <v>0</v>
      </c>
      <c r="BV176" s="131">
        <f t="shared" si="318"/>
        <v>0</v>
      </c>
      <c r="BW176" s="131">
        <f t="shared" si="319"/>
        <v>0</v>
      </c>
      <c r="BX176" s="131">
        <f t="shared" si="320"/>
        <v>0</v>
      </c>
      <c r="BY176" s="131">
        <f t="shared" si="321"/>
        <v>0</v>
      </c>
      <c r="BZ176" s="131">
        <f t="shared" si="322"/>
        <v>0</v>
      </c>
      <c r="CA176" s="131">
        <f t="shared" si="323"/>
        <v>0</v>
      </c>
      <c r="CB176" s="131">
        <f t="shared" si="324"/>
        <v>0</v>
      </c>
      <c r="CC176" s="131">
        <f t="shared" si="325"/>
        <v>0</v>
      </c>
      <c r="CD176" s="131">
        <f t="shared" si="326"/>
        <v>0</v>
      </c>
      <c r="CE176" s="131">
        <f t="shared" si="327"/>
        <v>0</v>
      </c>
      <c r="CF176" s="131">
        <f t="shared" si="328"/>
        <v>0</v>
      </c>
      <c r="CG176" s="131">
        <f t="shared" si="329"/>
        <v>0</v>
      </c>
      <c r="CH176" s="131">
        <f t="shared" si="330"/>
        <v>0</v>
      </c>
      <c r="CI176" s="131">
        <f t="shared" si="331"/>
        <v>0</v>
      </c>
      <c r="CJ176" s="131">
        <f t="shared" si="332"/>
        <v>0</v>
      </c>
      <c r="CK176" s="131">
        <f t="shared" si="333"/>
        <v>0</v>
      </c>
      <c r="CL176" s="131">
        <f t="shared" si="334"/>
        <v>0</v>
      </c>
      <c r="CM176" s="131">
        <f t="shared" si="335"/>
        <v>0</v>
      </c>
    </row>
    <row r="177" spans="1:91" s="81" customFormat="1" ht="90" customHeight="1" x14ac:dyDescent="0.2">
      <c r="A177" s="4"/>
      <c r="B177" s="164"/>
      <c r="C177" s="4"/>
      <c r="D177" s="64" t="s">
        <v>282</v>
      </c>
      <c r="E177" s="129" t="s">
        <v>432</v>
      </c>
      <c r="F177" s="63" t="s">
        <v>108</v>
      </c>
      <c r="G177" s="178" t="s">
        <v>138</v>
      </c>
      <c r="H177" s="178" t="s">
        <v>337</v>
      </c>
      <c r="I177" s="63">
        <v>2</v>
      </c>
      <c r="J177" s="63">
        <v>0</v>
      </c>
      <c r="K177" s="63" t="s">
        <v>562</v>
      </c>
      <c r="L177" s="333">
        <v>272.49690299999997</v>
      </c>
      <c r="M177" s="85"/>
      <c r="N177" s="84"/>
      <c r="O177" s="85"/>
      <c r="P177" s="85"/>
      <c r="Q177" s="85"/>
      <c r="R177" s="85"/>
      <c r="S177" s="85"/>
      <c r="T177" s="85"/>
      <c r="U177" s="85"/>
      <c r="V177" s="85"/>
      <c r="W177" s="85"/>
      <c r="X177" s="85"/>
      <c r="Y177" s="85"/>
      <c r="Z177" s="85"/>
      <c r="AA177" s="96">
        <f t="shared" si="360"/>
        <v>0</v>
      </c>
      <c r="AB177" s="82" t="str">
        <f t="shared" ref="AB177" si="389">IF(SUM(M177:Z177)&gt;0,"Yes","No")</f>
        <v>No</v>
      </c>
      <c r="AC177" s="188" t="str">
        <f t="shared" si="361"/>
        <v>No</v>
      </c>
      <c r="AE177" s="229">
        <v>2</v>
      </c>
      <c r="AF177" s="230">
        <f t="shared" ref="AF177" si="390">AE177*SUM(M177:Z177)</f>
        <v>0</v>
      </c>
      <c r="AG177" s="69"/>
      <c r="AH177" s="256">
        <v>10.7</v>
      </c>
      <c r="AI177" s="265">
        <f t="shared" si="297"/>
        <v>0</v>
      </c>
      <c r="AJ177" s="152">
        <f t="shared" si="363"/>
        <v>0</v>
      </c>
      <c r="AK177" s="152">
        <f t="shared" si="364"/>
        <v>0</v>
      </c>
      <c r="AL177" s="152">
        <f t="shared" si="365"/>
        <v>0</v>
      </c>
      <c r="AM177" s="152">
        <f t="shared" si="366"/>
        <v>0</v>
      </c>
      <c r="AN177" s="152">
        <f t="shared" si="367"/>
        <v>0</v>
      </c>
      <c r="AO177" s="152">
        <f t="shared" si="368"/>
        <v>0</v>
      </c>
      <c r="AP177" s="152">
        <f t="shared" si="369"/>
        <v>0</v>
      </c>
      <c r="AQ177" s="152">
        <f t="shared" si="370"/>
        <v>0</v>
      </c>
      <c r="AR177" s="152">
        <f t="shared" si="371"/>
        <v>0</v>
      </c>
      <c r="AS177" s="152">
        <f t="shared" si="372"/>
        <v>0</v>
      </c>
      <c r="AT177" s="152">
        <f t="shared" si="373"/>
        <v>0</v>
      </c>
      <c r="AU177" s="152">
        <f t="shared" si="374"/>
        <v>0</v>
      </c>
      <c r="AV177" s="152">
        <f t="shared" si="375"/>
        <v>0</v>
      </c>
      <c r="AW177" s="152">
        <f t="shared" si="376"/>
        <v>0</v>
      </c>
      <c r="AX177" s="470">
        <v>2</v>
      </c>
      <c r="AY177" s="476"/>
      <c r="AZ177" s="239">
        <f t="shared" si="338"/>
        <v>0</v>
      </c>
      <c r="BA177" s="476">
        <v>16</v>
      </c>
      <c r="BB177" s="239">
        <f t="shared" si="339"/>
        <v>0</v>
      </c>
      <c r="BC177" s="476"/>
      <c r="BD177" s="131">
        <f t="shared" si="340"/>
        <v>0</v>
      </c>
      <c r="BE177" s="483"/>
      <c r="BF177" s="131">
        <f t="shared" si="304"/>
        <v>0</v>
      </c>
      <c r="BG177" s="131">
        <f t="shared" si="305"/>
        <v>0</v>
      </c>
      <c r="BH177" s="131">
        <f t="shared" si="306"/>
        <v>0</v>
      </c>
      <c r="BI177" s="131">
        <f t="shared" si="307"/>
        <v>0</v>
      </c>
      <c r="BJ177" s="131">
        <f t="shared" si="308"/>
        <v>0</v>
      </c>
      <c r="BK177" s="131">
        <f t="shared" si="309"/>
        <v>0</v>
      </c>
      <c r="BL177" s="131">
        <f t="shared" si="310"/>
        <v>0</v>
      </c>
      <c r="BM177" s="131">
        <f t="shared" si="311"/>
        <v>0</v>
      </c>
      <c r="BN177" s="131">
        <f t="shared" si="312"/>
        <v>0</v>
      </c>
      <c r="BO177" s="483"/>
      <c r="BP177" s="396">
        <f t="shared" si="313"/>
        <v>0</v>
      </c>
      <c r="BQ177" s="396">
        <f t="shared" si="314"/>
        <v>0</v>
      </c>
      <c r="BR177" s="483"/>
      <c r="BS177" s="131">
        <f t="shared" si="315"/>
        <v>0</v>
      </c>
      <c r="BT177" s="131">
        <f t="shared" si="316"/>
        <v>0</v>
      </c>
      <c r="BU177" s="131">
        <f t="shared" si="317"/>
        <v>0</v>
      </c>
      <c r="BV177" s="131">
        <f t="shared" si="318"/>
        <v>0</v>
      </c>
      <c r="BW177" s="131">
        <f t="shared" si="319"/>
        <v>0</v>
      </c>
      <c r="BX177" s="131">
        <f t="shared" si="320"/>
        <v>0</v>
      </c>
      <c r="BY177" s="131">
        <f t="shared" si="321"/>
        <v>0</v>
      </c>
      <c r="BZ177" s="131">
        <f t="shared" si="322"/>
        <v>0</v>
      </c>
      <c r="CA177" s="131">
        <f t="shared" si="323"/>
        <v>0</v>
      </c>
      <c r="CB177" s="131">
        <f t="shared" si="324"/>
        <v>0</v>
      </c>
      <c r="CC177" s="131">
        <f t="shared" si="325"/>
        <v>0</v>
      </c>
      <c r="CD177" s="131">
        <f t="shared" si="326"/>
        <v>0</v>
      </c>
      <c r="CE177" s="131">
        <f t="shared" si="327"/>
        <v>0</v>
      </c>
      <c r="CF177" s="131">
        <f t="shared" si="328"/>
        <v>0</v>
      </c>
      <c r="CG177" s="131">
        <f t="shared" si="329"/>
        <v>0</v>
      </c>
      <c r="CH177" s="131">
        <f t="shared" si="330"/>
        <v>0</v>
      </c>
      <c r="CI177" s="131">
        <f t="shared" si="331"/>
        <v>0</v>
      </c>
      <c r="CJ177" s="131">
        <f t="shared" si="332"/>
        <v>0</v>
      </c>
      <c r="CK177" s="131">
        <f t="shared" si="333"/>
        <v>0</v>
      </c>
      <c r="CL177" s="131">
        <f t="shared" si="334"/>
        <v>0</v>
      </c>
      <c r="CM177" s="131">
        <f t="shared" si="335"/>
        <v>0</v>
      </c>
    </row>
    <row r="178" spans="1:91" s="81" customFormat="1" ht="90" customHeight="1" x14ac:dyDescent="0.2">
      <c r="A178" s="4"/>
      <c r="B178" s="164"/>
      <c r="C178" s="4"/>
      <c r="D178" s="64" t="s">
        <v>517</v>
      </c>
      <c r="E178" s="437" t="s">
        <v>1143</v>
      </c>
      <c r="F178" s="63" t="s">
        <v>108</v>
      </c>
      <c r="G178" s="178" t="s">
        <v>138</v>
      </c>
      <c r="H178" s="178" t="s">
        <v>337</v>
      </c>
      <c r="I178" s="63">
        <v>2</v>
      </c>
      <c r="J178" s="63">
        <v>0</v>
      </c>
      <c r="K178" s="63" t="s">
        <v>562</v>
      </c>
      <c r="L178" s="333">
        <v>236.95150000000001</v>
      </c>
      <c r="M178" s="85"/>
      <c r="N178" s="84"/>
      <c r="O178" s="85"/>
      <c r="P178" s="85"/>
      <c r="Q178" s="85"/>
      <c r="R178" s="85"/>
      <c r="S178" s="85"/>
      <c r="T178" s="85"/>
      <c r="U178" s="85"/>
      <c r="V178" s="85"/>
      <c r="W178" s="85"/>
      <c r="X178" s="85"/>
      <c r="Y178" s="85"/>
      <c r="Z178" s="85"/>
      <c r="AA178" s="96">
        <f t="shared" si="360"/>
        <v>0</v>
      </c>
      <c r="AB178" s="82" t="str">
        <f t="shared" si="295"/>
        <v>No</v>
      </c>
      <c r="AC178" s="188" t="str">
        <f t="shared" si="361"/>
        <v>No</v>
      </c>
      <c r="AE178" s="229">
        <v>2</v>
      </c>
      <c r="AF178" s="230">
        <f t="shared" si="362"/>
        <v>0</v>
      </c>
      <c r="AG178" s="69"/>
      <c r="AH178" s="256">
        <v>10.7</v>
      </c>
      <c r="AI178" s="265">
        <f t="shared" si="297"/>
        <v>0</v>
      </c>
      <c r="AJ178" s="152">
        <f t="shared" si="363"/>
        <v>0</v>
      </c>
      <c r="AK178" s="152">
        <f t="shared" si="364"/>
        <v>0</v>
      </c>
      <c r="AL178" s="152">
        <f t="shared" si="365"/>
        <v>0</v>
      </c>
      <c r="AM178" s="152">
        <f t="shared" si="366"/>
        <v>0</v>
      </c>
      <c r="AN178" s="152">
        <f t="shared" si="367"/>
        <v>0</v>
      </c>
      <c r="AO178" s="152">
        <f t="shared" si="368"/>
        <v>0</v>
      </c>
      <c r="AP178" s="152">
        <f t="shared" si="369"/>
        <v>0</v>
      </c>
      <c r="AQ178" s="152">
        <f t="shared" si="370"/>
        <v>0</v>
      </c>
      <c r="AR178" s="152">
        <f t="shared" si="371"/>
        <v>0</v>
      </c>
      <c r="AS178" s="152">
        <f t="shared" si="372"/>
        <v>0</v>
      </c>
      <c r="AT178" s="152">
        <f t="shared" si="373"/>
        <v>0</v>
      </c>
      <c r="AU178" s="152">
        <f t="shared" si="374"/>
        <v>0</v>
      </c>
      <c r="AV178" s="152">
        <f t="shared" si="375"/>
        <v>0</v>
      </c>
      <c r="AW178" s="152">
        <f t="shared" si="376"/>
        <v>0</v>
      </c>
      <c r="AX178" s="470">
        <v>2</v>
      </c>
      <c r="AY178" s="476"/>
      <c r="AZ178" s="239">
        <f t="shared" si="338"/>
        <v>0</v>
      </c>
      <c r="BA178" s="476">
        <v>16</v>
      </c>
      <c r="BB178" s="239">
        <f t="shared" si="339"/>
        <v>0</v>
      </c>
      <c r="BC178" s="476"/>
      <c r="BD178" s="131">
        <f t="shared" si="340"/>
        <v>0</v>
      </c>
      <c r="BE178" s="483"/>
      <c r="BF178" s="131">
        <f t="shared" si="304"/>
        <v>0</v>
      </c>
      <c r="BG178" s="131">
        <f t="shared" si="305"/>
        <v>0</v>
      </c>
      <c r="BH178" s="131">
        <f t="shared" si="306"/>
        <v>0</v>
      </c>
      <c r="BI178" s="131">
        <f t="shared" si="307"/>
        <v>0</v>
      </c>
      <c r="BJ178" s="131">
        <f t="shared" si="308"/>
        <v>0</v>
      </c>
      <c r="BK178" s="131">
        <f t="shared" si="309"/>
        <v>0</v>
      </c>
      <c r="BL178" s="131">
        <f t="shared" si="310"/>
        <v>0</v>
      </c>
      <c r="BM178" s="131">
        <f t="shared" si="311"/>
        <v>0</v>
      </c>
      <c r="BN178" s="131">
        <f t="shared" si="312"/>
        <v>0</v>
      </c>
      <c r="BO178" s="483"/>
      <c r="BP178" s="396">
        <f t="shared" si="313"/>
        <v>0</v>
      </c>
      <c r="BQ178" s="396">
        <f t="shared" si="314"/>
        <v>0</v>
      </c>
      <c r="BR178" s="483"/>
      <c r="BS178" s="131">
        <f t="shared" si="315"/>
        <v>0</v>
      </c>
      <c r="BT178" s="131">
        <f t="shared" si="316"/>
        <v>0</v>
      </c>
      <c r="BU178" s="131">
        <f t="shared" si="317"/>
        <v>0</v>
      </c>
      <c r="BV178" s="131">
        <f t="shared" si="318"/>
        <v>0</v>
      </c>
      <c r="BW178" s="131">
        <f t="shared" si="319"/>
        <v>0</v>
      </c>
      <c r="BX178" s="131">
        <f t="shared" si="320"/>
        <v>0</v>
      </c>
      <c r="BY178" s="131">
        <f t="shared" si="321"/>
        <v>0</v>
      </c>
      <c r="BZ178" s="131">
        <f t="shared" si="322"/>
        <v>0</v>
      </c>
      <c r="CA178" s="131">
        <f t="shared" si="323"/>
        <v>0</v>
      </c>
      <c r="CB178" s="131">
        <f t="shared" si="324"/>
        <v>0</v>
      </c>
      <c r="CC178" s="131">
        <f t="shared" si="325"/>
        <v>0</v>
      </c>
      <c r="CD178" s="131">
        <f t="shared" si="326"/>
        <v>0</v>
      </c>
      <c r="CE178" s="131">
        <f t="shared" si="327"/>
        <v>0</v>
      </c>
      <c r="CF178" s="131">
        <f t="shared" si="328"/>
        <v>0</v>
      </c>
      <c r="CG178" s="131">
        <f t="shared" si="329"/>
        <v>0</v>
      </c>
      <c r="CH178" s="131">
        <f t="shared" si="330"/>
        <v>0</v>
      </c>
      <c r="CI178" s="131">
        <f t="shared" si="331"/>
        <v>0</v>
      </c>
      <c r="CJ178" s="131">
        <f t="shared" si="332"/>
        <v>0</v>
      </c>
      <c r="CK178" s="131">
        <f t="shared" si="333"/>
        <v>0</v>
      </c>
      <c r="CL178" s="131">
        <f t="shared" si="334"/>
        <v>0</v>
      </c>
      <c r="CM178" s="131">
        <f t="shared" si="335"/>
        <v>0</v>
      </c>
    </row>
    <row r="179" spans="1:91" s="4" customFormat="1" ht="90" customHeight="1" x14ac:dyDescent="0.2">
      <c r="B179" s="179"/>
      <c r="D179" s="99" t="s">
        <v>283</v>
      </c>
      <c r="E179" s="177" t="s">
        <v>432</v>
      </c>
      <c r="F179" s="303" t="s">
        <v>108</v>
      </c>
      <c r="G179" s="73" t="s">
        <v>137</v>
      </c>
      <c r="H179" s="73" t="s">
        <v>337</v>
      </c>
      <c r="I179" s="72">
        <v>4</v>
      </c>
      <c r="J179" s="72">
        <v>0</v>
      </c>
      <c r="K179" s="72" t="s">
        <v>562</v>
      </c>
      <c r="L179" s="334">
        <v>326.72115000000002</v>
      </c>
      <c r="M179" s="87"/>
      <c r="N179" s="87"/>
      <c r="O179" s="87"/>
      <c r="P179" s="87"/>
      <c r="Q179" s="87"/>
      <c r="R179" s="87"/>
      <c r="S179" s="87"/>
      <c r="T179" s="87"/>
      <c r="U179" s="87"/>
      <c r="V179" s="87"/>
      <c r="W179" s="87"/>
      <c r="X179" s="87"/>
      <c r="Y179" s="87"/>
      <c r="Z179" s="87"/>
      <c r="AA179" s="89">
        <f t="shared" si="360"/>
        <v>0</v>
      </c>
      <c r="AB179" s="89" t="str">
        <f t="shared" ref="AB179" si="391">IF(SUM(M179:Z179)&gt;0,"Yes","No")</f>
        <v>No</v>
      </c>
      <c r="AC179" s="166" t="str">
        <f t="shared" si="361"/>
        <v>No</v>
      </c>
      <c r="AE179" s="229">
        <v>4</v>
      </c>
      <c r="AF179" s="230">
        <f t="shared" ref="AF179" si="392">AE179*SUM(M179:Z179)</f>
        <v>0</v>
      </c>
      <c r="AG179" s="69"/>
      <c r="AH179" s="256">
        <v>4</v>
      </c>
      <c r="AI179" s="265">
        <f t="shared" si="297"/>
        <v>0</v>
      </c>
      <c r="AJ179" s="152">
        <f t="shared" si="363"/>
        <v>0</v>
      </c>
      <c r="AK179" s="152">
        <f t="shared" si="364"/>
        <v>0</v>
      </c>
      <c r="AL179" s="152">
        <f t="shared" si="365"/>
        <v>0</v>
      </c>
      <c r="AM179" s="152">
        <f t="shared" si="366"/>
        <v>0</v>
      </c>
      <c r="AN179" s="152">
        <f t="shared" si="367"/>
        <v>0</v>
      </c>
      <c r="AO179" s="152">
        <f t="shared" si="368"/>
        <v>0</v>
      </c>
      <c r="AP179" s="152">
        <f t="shared" si="369"/>
        <v>0</v>
      </c>
      <c r="AQ179" s="152">
        <f t="shared" si="370"/>
        <v>0</v>
      </c>
      <c r="AR179" s="152">
        <f t="shared" si="371"/>
        <v>0</v>
      </c>
      <c r="AS179" s="152">
        <f t="shared" si="372"/>
        <v>0</v>
      </c>
      <c r="AT179" s="152">
        <f t="shared" si="373"/>
        <v>0</v>
      </c>
      <c r="AU179" s="152">
        <f t="shared" si="374"/>
        <v>0</v>
      </c>
      <c r="AV179" s="152">
        <f t="shared" si="375"/>
        <v>0</v>
      </c>
      <c r="AW179" s="152">
        <f t="shared" si="376"/>
        <v>0</v>
      </c>
      <c r="AX179" s="470">
        <v>4</v>
      </c>
      <c r="AY179" s="476"/>
      <c r="AZ179" s="239">
        <f t="shared" si="338"/>
        <v>0</v>
      </c>
      <c r="BA179" s="476">
        <v>24</v>
      </c>
      <c r="BB179" s="239">
        <f t="shared" si="339"/>
        <v>0</v>
      </c>
      <c r="BC179" s="476"/>
      <c r="BD179" s="131">
        <f t="shared" si="340"/>
        <v>0</v>
      </c>
      <c r="BE179" s="483"/>
      <c r="BF179" s="131">
        <f t="shared" si="304"/>
        <v>0</v>
      </c>
      <c r="BG179" s="131">
        <f t="shared" si="305"/>
        <v>0</v>
      </c>
      <c r="BH179" s="131">
        <f t="shared" si="306"/>
        <v>0</v>
      </c>
      <c r="BI179" s="131">
        <f t="shared" si="307"/>
        <v>0</v>
      </c>
      <c r="BJ179" s="131">
        <f t="shared" si="308"/>
        <v>0</v>
      </c>
      <c r="BK179" s="131">
        <f t="shared" si="309"/>
        <v>0</v>
      </c>
      <c r="BL179" s="131">
        <f t="shared" si="310"/>
        <v>0</v>
      </c>
      <c r="BM179" s="131">
        <f t="shared" si="311"/>
        <v>0</v>
      </c>
      <c r="BN179" s="131">
        <f t="shared" si="312"/>
        <v>0</v>
      </c>
      <c r="BO179" s="483"/>
      <c r="BP179" s="396">
        <f t="shared" si="313"/>
        <v>0</v>
      </c>
      <c r="BQ179" s="396">
        <f t="shared" si="314"/>
        <v>0</v>
      </c>
      <c r="BR179" s="483"/>
      <c r="BS179" s="131">
        <f t="shared" si="315"/>
        <v>0</v>
      </c>
      <c r="BT179" s="131">
        <f t="shared" si="316"/>
        <v>0</v>
      </c>
      <c r="BU179" s="131">
        <f t="shared" si="317"/>
        <v>0</v>
      </c>
      <c r="BV179" s="131">
        <f t="shared" si="318"/>
        <v>0</v>
      </c>
      <c r="BW179" s="131">
        <f t="shared" si="319"/>
        <v>0</v>
      </c>
      <c r="BX179" s="131">
        <f t="shared" si="320"/>
        <v>0</v>
      </c>
      <c r="BY179" s="131">
        <f t="shared" si="321"/>
        <v>0</v>
      </c>
      <c r="BZ179" s="131">
        <f t="shared" si="322"/>
        <v>0</v>
      </c>
      <c r="CA179" s="131">
        <f t="shared" si="323"/>
        <v>0</v>
      </c>
      <c r="CB179" s="131">
        <f t="shared" si="324"/>
        <v>0</v>
      </c>
      <c r="CC179" s="131">
        <f t="shared" si="325"/>
        <v>0</v>
      </c>
      <c r="CD179" s="131">
        <f t="shared" si="326"/>
        <v>0</v>
      </c>
      <c r="CE179" s="131">
        <f t="shared" si="327"/>
        <v>0</v>
      </c>
      <c r="CF179" s="131">
        <f t="shared" si="328"/>
        <v>0</v>
      </c>
      <c r="CG179" s="131">
        <f t="shared" si="329"/>
        <v>0</v>
      </c>
      <c r="CH179" s="131">
        <f t="shared" si="330"/>
        <v>0</v>
      </c>
      <c r="CI179" s="131">
        <f t="shared" si="331"/>
        <v>0</v>
      </c>
      <c r="CJ179" s="131">
        <f t="shared" si="332"/>
        <v>0</v>
      </c>
      <c r="CK179" s="131">
        <f t="shared" si="333"/>
        <v>0</v>
      </c>
      <c r="CL179" s="131">
        <f t="shared" si="334"/>
        <v>0</v>
      </c>
      <c r="CM179" s="131">
        <f t="shared" si="335"/>
        <v>0</v>
      </c>
    </row>
    <row r="180" spans="1:91" s="4" customFormat="1" ht="90" customHeight="1" x14ac:dyDescent="0.2">
      <c r="B180" s="164"/>
      <c r="D180" s="99" t="s">
        <v>525</v>
      </c>
      <c r="E180" s="436" t="s">
        <v>1143</v>
      </c>
      <c r="F180" s="303" t="s">
        <v>108</v>
      </c>
      <c r="G180" s="73" t="s">
        <v>137</v>
      </c>
      <c r="H180" s="73" t="s">
        <v>337</v>
      </c>
      <c r="I180" s="72">
        <v>4</v>
      </c>
      <c r="J180" s="72">
        <v>0</v>
      </c>
      <c r="K180" s="72" t="s">
        <v>562</v>
      </c>
      <c r="L180" s="334">
        <v>284.10489999999999</v>
      </c>
      <c r="M180" s="87"/>
      <c r="N180" s="87"/>
      <c r="O180" s="87"/>
      <c r="P180" s="87"/>
      <c r="Q180" s="87"/>
      <c r="R180" s="87"/>
      <c r="S180" s="87"/>
      <c r="T180" s="87"/>
      <c r="U180" s="87"/>
      <c r="V180" s="87"/>
      <c r="W180" s="87"/>
      <c r="X180" s="87"/>
      <c r="Y180" s="87"/>
      <c r="Z180" s="87"/>
      <c r="AA180" s="89">
        <f t="shared" si="360"/>
        <v>0</v>
      </c>
      <c r="AB180" s="89" t="str">
        <f t="shared" si="295"/>
        <v>No</v>
      </c>
      <c r="AC180" s="166" t="str">
        <f t="shared" si="361"/>
        <v>No</v>
      </c>
      <c r="AE180" s="229">
        <v>4</v>
      </c>
      <c r="AF180" s="230">
        <f t="shared" si="362"/>
        <v>0</v>
      </c>
      <c r="AG180" s="69"/>
      <c r="AH180" s="256">
        <v>4</v>
      </c>
      <c r="AI180" s="265">
        <f t="shared" si="297"/>
        <v>0</v>
      </c>
      <c r="AJ180" s="152">
        <f t="shared" si="363"/>
        <v>0</v>
      </c>
      <c r="AK180" s="152">
        <f t="shared" si="364"/>
        <v>0</v>
      </c>
      <c r="AL180" s="152">
        <f t="shared" si="365"/>
        <v>0</v>
      </c>
      <c r="AM180" s="152">
        <f t="shared" si="366"/>
        <v>0</v>
      </c>
      <c r="AN180" s="152">
        <f t="shared" si="367"/>
        <v>0</v>
      </c>
      <c r="AO180" s="152">
        <f t="shared" si="368"/>
        <v>0</v>
      </c>
      <c r="AP180" s="152">
        <f t="shared" si="369"/>
        <v>0</v>
      </c>
      <c r="AQ180" s="152">
        <f t="shared" si="370"/>
        <v>0</v>
      </c>
      <c r="AR180" s="152">
        <f t="shared" si="371"/>
        <v>0</v>
      </c>
      <c r="AS180" s="152">
        <f t="shared" si="372"/>
        <v>0</v>
      </c>
      <c r="AT180" s="152">
        <f t="shared" si="373"/>
        <v>0</v>
      </c>
      <c r="AU180" s="152">
        <f t="shared" si="374"/>
        <v>0</v>
      </c>
      <c r="AV180" s="152">
        <f t="shared" si="375"/>
        <v>0</v>
      </c>
      <c r="AW180" s="152">
        <f t="shared" si="376"/>
        <v>0</v>
      </c>
      <c r="AX180" s="470">
        <v>4</v>
      </c>
      <c r="AY180" s="476"/>
      <c r="AZ180" s="239">
        <f t="shared" si="338"/>
        <v>0</v>
      </c>
      <c r="BA180" s="476">
        <v>24</v>
      </c>
      <c r="BB180" s="239">
        <f t="shared" si="339"/>
        <v>0</v>
      </c>
      <c r="BC180" s="476"/>
      <c r="BD180" s="131">
        <f t="shared" si="340"/>
        <v>0</v>
      </c>
      <c r="BE180" s="483"/>
      <c r="BF180" s="131">
        <f t="shared" si="304"/>
        <v>0</v>
      </c>
      <c r="BG180" s="131">
        <f t="shared" si="305"/>
        <v>0</v>
      </c>
      <c r="BH180" s="131">
        <f t="shared" si="306"/>
        <v>0</v>
      </c>
      <c r="BI180" s="131">
        <f t="shared" si="307"/>
        <v>0</v>
      </c>
      <c r="BJ180" s="131">
        <f t="shared" si="308"/>
        <v>0</v>
      </c>
      <c r="BK180" s="131">
        <f t="shared" si="309"/>
        <v>0</v>
      </c>
      <c r="BL180" s="131">
        <f t="shared" si="310"/>
        <v>0</v>
      </c>
      <c r="BM180" s="131">
        <f t="shared" si="311"/>
        <v>0</v>
      </c>
      <c r="BN180" s="131">
        <f t="shared" si="312"/>
        <v>0</v>
      </c>
      <c r="BO180" s="483"/>
      <c r="BP180" s="396">
        <f t="shared" si="313"/>
        <v>0</v>
      </c>
      <c r="BQ180" s="396">
        <f t="shared" si="314"/>
        <v>0</v>
      </c>
      <c r="BR180" s="483"/>
      <c r="BS180" s="131">
        <f t="shared" si="315"/>
        <v>0</v>
      </c>
      <c r="BT180" s="131">
        <f t="shared" si="316"/>
        <v>0</v>
      </c>
      <c r="BU180" s="131">
        <f t="shared" si="317"/>
        <v>0</v>
      </c>
      <c r="BV180" s="131">
        <f t="shared" si="318"/>
        <v>0</v>
      </c>
      <c r="BW180" s="131">
        <f t="shared" si="319"/>
        <v>0</v>
      </c>
      <c r="BX180" s="131">
        <f t="shared" si="320"/>
        <v>0</v>
      </c>
      <c r="BY180" s="131">
        <f t="shared" si="321"/>
        <v>0</v>
      </c>
      <c r="BZ180" s="131">
        <f t="shared" si="322"/>
        <v>0</v>
      </c>
      <c r="CA180" s="131">
        <f t="shared" si="323"/>
        <v>0</v>
      </c>
      <c r="CB180" s="131">
        <f t="shared" si="324"/>
        <v>0</v>
      </c>
      <c r="CC180" s="131">
        <f t="shared" si="325"/>
        <v>0</v>
      </c>
      <c r="CD180" s="131">
        <f t="shared" si="326"/>
        <v>0</v>
      </c>
      <c r="CE180" s="131">
        <f t="shared" si="327"/>
        <v>0</v>
      </c>
      <c r="CF180" s="131">
        <f t="shared" si="328"/>
        <v>0</v>
      </c>
      <c r="CG180" s="131">
        <f t="shared" si="329"/>
        <v>0</v>
      </c>
      <c r="CH180" s="131">
        <f t="shared" si="330"/>
        <v>0</v>
      </c>
      <c r="CI180" s="131">
        <f t="shared" si="331"/>
        <v>0</v>
      </c>
      <c r="CJ180" s="131">
        <f t="shared" si="332"/>
        <v>0</v>
      </c>
      <c r="CK180" s="131">
        <f t="shared" si="333"/>
        <v>0</v>
      </c>
      <c r="CL180" s="131">
        <f t="shared" si="334"/>
        <v>0</v>
      </c>
      <c r="CM180" s="131">
        <f t="shared" si="335"/>
        <v>0</v>
      </c>
    </row>
    <row r="181" spans="1:91" s="81" customFormat="1" ht="90" customHeight="1" x14ac:dyDescent="0.2">
      <c r="A181" s="4"/>
      <c r="B181" s="164"/>
      <c r="C181" s="4"/>
      <c r="D181" s="64" t="s">
        <v>284</v>
      </c>
      <c r="E181" s="129" t="s">
        <v>432</v>
      </c>
      <c r="F181" s="198" t="s">
        <v>108</v>
      </c>
      <c r="G181" s="178" t="s">
        <v>136</v>
      </c>
      <c r="H181" s="178" t="s">
        <v>337</v>
      </c>
      <c r="I181" s="63">
        <v>4</v>
      </c>
      <c r="J181" s="63">
        <v>0</v>
      </c>
      <c r="K181" s="63" t="s">
        <v>562</v>
      </c>
      <c r="L181" s="333">
        <v>412.70040000000006</v>
      </c>
      <c r="M181" s="85"/>
      <c r="N181" s="84"/>
      <c r="O181" s="85"/>
      <c r="P181" s="85"/>
      <c r="Q181" s="85"/>
      <c r="R181" s="85"/>
      <c r="S181" s="85"/>
      <c r="T181" s="85"/>
      <c r="U181" s="85"/>
      <c r="V181" s="85"/>
      <c r="W181" s="85"/>
      <c r="X181" s="85"/>
      <c r="Y181" s="85"/>
      <c r="Z181" s="85"/>
      <c r="AA181" s="96">
        <f t="shared" si="360"/>
        <v>0</v>
      </c>
      <c r="AB181" s="82" t="str">
        <f t="shared" ref="AB181" si="393">IF(SUM(M181:Z181)&gt;0,"Yes","No")</f>
        <v>No</v>
      </c>
      <c r="AC181" s="188" t="str">
        <f t="shared" si="361"/>
        <v>No</v>
      </c>
      <c r="AE181" s="229">
        <v>4</v>
      </c>
      <c r="AF181" s="230">
        <f t="shared" ref="AF181" si="394">AE181*SUM(M181:Z181)</f>
        <v>0</v>
      </c>
      <c r="AG181" s="69"/>
      <c r="AH181" s="256">
        <v>12</v>
      </c>
      <c r="AI181" s="265">
        <f t="shared" si="297"/>
        <v>0</v>
      </c>
      <c r="AJ181" s="152">
        <f t="shared" si="363"/>
        <v>0</v>
      </c>
      <c r="AK181" s="152">
        <f t="shared" si="364"/>
        <v>0</v>
      </c>
      <c r="AL181" s="152">
        <f t="shared" si="365"/>
        <v>0</v>
      </c>
      <c r="AM181" s="152">
        <f t="shared" si="366"/>
        <v>0</v>
      </c>
      <c r="AN181" s="152">
        <f t="shared" si="367"/>
        <v>0</v>
      </c>
      <c r="AO181" s="152">
        <f t="shared" si="368"/>
        <v>0</v>
      </c>
      <c r="AP181" s="152">
        <f t="shared" si="369"/>
        <v>0</v>
      </c>
      <c r="AQ181" s="152">
        <f t="shared" si="370"/>
        <v>0</v>
      </c>
      <c r="AR181" s="152">
        <f t="shared" si="371"/>
        <v>0</v>
      </c>
      <c r="AS181" s="152">
        <f t="shared" si="372"/>
        <v>0</v>
      </c>
      <c r="AT181" s="152">
        <f t="shared" si="373"/>
        <v>0</v>
      </c>
      <c r="AU181" s="152">
        <f t="shared" si="374"/>
        <v>0</v>
      </c>
      <c r="AV181" s="152">
        <f t="shared" si="375"/>
        <v>0</v>
      </c>
      <c r="AW181" s="152">
        <f t="shared" si="376"/>
        <v>0</v>
      </c>
      <c r="AX181" s="470">
        <v>4</v>
      </c>
      <c r="AY181" s="476"/>
      <c r="AZ181" s="239">
        <f t="shared" si="338"/>
        <v>0</v>
      </c>
      <c r="BA181" s="476">
        <v>28</v>
      </c>
      <c r="BB181" s="239">
        <f t="shared" si="339"/>
        <v>0</v>
      </c>
      <c r="BC181" s="476"/>
      <c r="BD181" s="131">
        <f t="shared" si="340"/>
        <v>0</v>
      </c>
      <c r="BE181" s="483"/>
      <c r="BF181" s="131">
        <f t="shared" si="304"/>
        <v>0</v>
      </c>
      <c r="BG181" s="131">
        <f t="shared" si="305"/>
        <v>0</v>
      </c>
      <c r="BH181" s="131">
        <f t="shared" si="306"/>
        <v>0</v>
      </c>
      <c r="BI181" s="131">
        <f t="shared" si="307"/>
        <v>0</v>
      </c>
      <c r="BJ181" s="131">
        <f t="shared" si="308"/>
        <v>0</v>
      </c>
      <c r="BK181" s="131">
        <f t="shared" si="309"/>
        <v>0</v>
      </c>
      <c r="BL181" s="131">
        <f t="shared" si="310"/>
        <v>0</v>
      </c>
      <c r="BM181" s="131">
        <f t="shared" si="311"/>
        <v>0</v>
      </c>
      <c r="BN181" s="131">
        <f t="shared" si="312"/>
        <v>0</v>
      </c>
      <c r="BO181" s="483"/>
      <c r="BP181" s="396">
        <f t="shared" si="313"/>
        <v>0</v>
      </c>
      <c r="BQ181" s="396">
        <f t="shared" si="314"/>
        <v>0</v>
      </c>
      <c r="BR181" s="483"/>
      <c r="BS181" s="131">
        <f t="shared" si="315"/>
        <v>0</v>
      </c>
      <c r="BT181" s="131">
        <f t="shared" si="316"/>
        <v>0</v>
      </c>
      <c r="BU181" s="131">
        <f t="shared" si="317"/>
        <v>0</v>
      </c>
      <c r="BV181" s="131">
        <f t="shared" si="318"/>
        <v>0</v>
      </c>
      <c r="BW181" s="131">
        <f t="shared" si="319"/>
        <v>0</v>
      </c>
      <c r="BX181" s="131">
        <f t="shared" si="320"/>
        <v>0</v>
      </c>
      <c r="BY181" s="131">
        <f t="shared" si="321"/>
        <v>0</v>
      </c>
      <c r="BZ181" s="131">
        <f t="shared" si="322"/>
        <v>0</v>
      </c>
      <c r="CA181" s="131">
        <f t="shared" si="323"/>
        <v>0</v>
      </c>
      <c r="CB181" s="131">
        <f t="shared" si="324"/>
        <v>0</v>
      </c>
      <c r="CC181" s="131">
        <f t="shared" si="325"/>
        <v>0</v>
      </c>
      <c r="CD181" s="131">
        <f t="shared" si="326"/>
        <v>0</v>
      </c>
      <c r="CE181" s="131">
        <f t="shared" si="327"/>
        <v>0</v>
      </c>
      <c r="CF181" s="131">
        <f t="shared" si="328"/>
        <v>0</v>
      </c>
      <c r="CG181" s="131">
        <f t="shared" si="329"/>
        <v>0</v>
      </c>
      <c r="CH181" s="131">
        <f t="shared" si="330"/>
        <v>0</v>
      </c>
      <c r="CI181" s="131">
        <f t="shared" si="331"/>
        <v>0</v>
      </c>
      <c r="CJ181" s="131">
        <f t="shared" si="332"/>
        <v>0</v>
      </c>
      <c r="CK181" s="131">
        <f t="shared" si="333"/>
        <v>0</v>
      </c>
      <c r="CL181" s="131">
        <f t="shared" si="334"/>
        <v>0</v>
      </c>
      <c r="CM181" s="131">
        <f t="shared" si="335"/>
        <v>0</v>
      </c>
    </row>
    <row r="182" spans="1:91" s="81" customFormat="1" ht="90" customHeight="1" x14ac:dyDescent="0.2">
      <c r="A182" s="4"/>
      <c r="B182" s="164"/>
      <c r="C182" s="4"/>
      <c r="D182" s="64" t="s">
        <v>520</v>
      </c>
      <c r="E182" s="437" t="s">
        <v>1143</v>
      </c>
      <c r="F182" s="198" t="s">
        <v>108</v>
      </c>
      <c r="G182" s="178" t="s">
        <v>136</v>
      </c>
      <c r="H182" s="178" t="s">
        <v>337</v>
      </c>
      <c r="I182" s="63">
        <v>4</v>
      </c>
      <c r="J182" s="63">
        <v>0</v>
      </c>
      <c r="K182" s="63" t="s">
        <v>562</v>
      </c>
      <c r="L182" s="333">
        <v>358.87260000000003</v>
      </c>
      <c r="M182" s="85"/>
      <c r="N182" s="84"/>
      <c r="O182" s="85"/>
      <c r="P182" s="85"/>
      <c r="Q182" s="85"/>
      <c r="R182" s="85"/>
      <c r="S182" s="85"/>
      <c r="T182" s="85"/>
      <c r="U182" s="85"/>
      <c r="V182" s="85"/>
      <c r="W182" s="85"/>
      <c r="X182" s="85"/>
      <c r="Y182" s="85"/>
      <c r="Z182" s="85"/>
      <c r="AA182" s="96">
        <f t="shared" si="360"/>
        <v>0</v>
      </c>
      <c r="AB182" s="82" t="str">
        <f t="shared" si="295"/>
        <v>No</v>
      </c>
      <c r="AC182" s="188" t="str">
        <f t="shared" si="361"/>
        <v>No</v>
      </c>
      <c r="AE182" s="229">
        <v>4</v>
      </c>
      <c r="AF182" s="230">
        <f t="shared" si="362"/>
        <v>0</v>
      </c>
      <c r="AG182" s="69"/>
      <c r="AH182" s="256">
        <v>12</v>
      </c>
      <c r="AI182" s="265">
        <f t="shared" si="297"/>
        <v>0</v>
      </c>
      <c r="AJ182" s="152">
        <f t="shared" si="363"/>
        <v>0</v>
      </c>
      <c r="AK182" s="152">
        <f t="shared" si="364"/>
        <v>0</v>
      </c>
      <c r="AL182" s="152">
        <f t="shared" si="365"/>
        <v>0</v>
      </c>
      <c r="AM182" s="152">
        <f t="shared" si="366"/>
        <v>0</v>
      </c>
      <c r="AN182" s="152">
        <f t="shared" si="367"/>
        <v>0</v>
      </c>
      <c r="AO182" s="152">
        <f t="shared" si="368"/>
        <v>0</v>
      </c>
      <c r="AP182" s="152">
        <f t="shared" si="369"/>
        <v>0</v>
      </c>
      <c r="AQ182" s="152">
        <f t="shared" si="370"/>
        <v>0</v>
      </c>
      <c r="AR182" s="152">
        <f t="shared" si="371"/>
        <v>0</v>
      </c>
      <c r="AS182" s="152">
        <f t="shared" si="372"/>
        <v>0</v>
      </c>
      <c r="AT182" s="152">
        <f t="shared" si="373"/>
        <v>0</v>
      </c>
      <c r="AU182" s="152">
        <f t="shared" si="374"/>
        <v>0</v>
      </c>
      <c r="AV182" s="152">
        <f t="shared" si="375"/>
        <v>0</v>
      </c>
      <c r="AW182" s="152">
        <f t="shared" si="376"/>
        <v>0</v>
      </c>
      <c r="AX182" s="470">
        <v>4</v>
      </c>
      <c r="AY182" s="476"/>
      <c r="AZ182" s="239">
        <f t="shared" si="338"/>
        <v>0</v>
      </c>
      <c r="BA182" s="476">
        <v>28</v>
      </c>
      <c r="BB182" s="239">
        <f t="shared" si="339"/>
        <v>0</v>
      </c>
      <c r="BC182" s="476"/>
      <c r="BD182" s="131">
        <f t="shared" si="340"/>
        <v>0</v>
      </c>
      <c r="BE182" s="483"/>
      <c r="BF182" s="131">
        <f t="shared" si="304"/>
        <v>0</v>
      </c>
      <c r="BG182" s="131">
        <f t="shared" si="305"/>
        <v>0</v>
      </c>
      <c r="BH182" s="131">
        <f t="shared" si="306"/>
        <v>0</v>
      </c>
      <c r="BI182" s="131">
        <f t="shared" si="307"/>
        <v>0</v>
      </c>
      <c r="BJ182" s="131">
        <f t="shared" si="308"/>
        <v>0</v>
      </c>
      <c r="BK182" s="131">
        <f t="shared" si="309"/>
        <v>0</v>
      </c>
      <c r="BL182" s="131">
        <f t="shared" si="310"/>
        <v>0</v>
      </c>
      <c r="BM182" s="131">
        <f t="shared" si="311"/>
        <v>0</v>
      </c>
      <c r="BN182" s="131">
        <f t="shared" si="312"/>
        <v>0</v>
      </c>
      <c r="BO182" s="483"/>
      <c r="BP182" s="396">
        <f t="shared" si="313"/>
        <v>0</v>
      </c>
      <c r="BQ182" s="396">
        <f t="shared" si="314"/>
        <v>0</v>
      </c>
      <c r="BR182" s="483"/>
      <c r="BS182" s="131">
        <f t="shared" si="315"/>
        <v>0</v>
      </c>
      <c r="BT182" s="131">
        <f t="shared" si="316"/>
        <v>0</v>
      </c>
      <c r="BU182" s="131">
        <f t="shared" si="317"/>
        <v>0</v>
      </c>
      <c r="BV182" s="131">
        <f t="shared" si="318"/>
        <v>0</v>
      </c>
      <c r="BW182" s="131">
        <f t="shared" si="319"/>
        <v>0</v>
      </c>
      <c r="BX182" s="131">
        <f t="shared" si="320"/>
        <v>0</v>
      </c>
      <c r="BY182" s="131">
        <f t="shared" si="321"/>
        <v>0</v>
      </c>
      <c r="BZ182" s="131">
        <f t="shared" si="322"/>
        <v>0</v>
      </c>
      <c r="CA182" s="131">
        <f t="shared" si="323"/>
        <v>0</v>
      </c>
      <c r="CB182" s="131">
        <f t="shared" si="324"/>
        <v>0</v>
      </c>
      <c r="CC182" s="131">
        <f t="shared" si="325"/>
        <v>0</v>
      </c>
      <c r="CD182" s="131">
        <f t="shared" si="326"/>
        <v>0</v>
      </c>
      <c r="CE182" s="131">
        <f t="shared" si="327"/>
        <v>0</v>
      </c>
      <c r="CF182" s="131">
        <f t="shared" si="328"/>
        <v>0</v>
      </c>
      <c r="CG182" s="131">
        <f t="shared" si="329"/>
        <v>0</v>
      </c>
      <c r="CH182" s="131">
        <f t="shared" si="330"/>
        <v>0</v>
      </c>
      <c r="CI182" s="131">
        <f t="shared" si="331"/>
        <v>0</v>
      </c>
      <c r="CJ182" s="131">
        <f t="shared" si="332"/>
        <v>0</v>
      </c>
      <c r="CK182" s="131">
        <f t="shared" si="333"/>
        <v>0</v>
      </c>
      <c r="CL182" s="131">
        <f t="shared" si="334"/>
        <v>0</v>
      </c>
      <c r="CM182" s="131">
        <f t="shared" si="335"/>
        <v>0</v>
      </c>
    </row>
    <row r="183" spans="1:91" s="4" customFormat="1" ht="90" customHeight="1" x14ac:dyDescent="0.2">
      <c r="B183" s="179"/>
      <c r="D183" s="99" t="s">
        <v>285</v>
      </c>
      <c r="E183" s="177" t="s">
        <v>432</v>
      </c>
      <c r="F183" s="303" t="s">
        <v>108</v>
      </c>
      <c r="G183" s="73" t="s">
        <v>135</v>
      </c>
      <c r="H183" s="73" t="s">
        <v>337</v>
      </c>
      <c r="I183" s="72">
        <v>4</v>
      </c>
      <c r="J183" s="72">
        <v>0</v>
      </c>
      <c r="K183" s="72" t="s">
        <v>562</v>
      </c>
      <c r="L183" s="334">
        <v>412.70040000000006</v>
      </c>
      <c r="M183" s="87"/>
      <c r="N183" s="87"/>
      <c r="O183" s="87"/>
      <c r="P183" s="87"/>
      <c r="Q183" s="87"/>
      <c r="R183" s="87"/>
      <c r="S183" s="87"/>
      <c r="T183" s="87"/>
      <c r="U183" s="87"/>
      <c r="V183" s="87"/>
      <c r="W183" s="87"/>
      <c r="X183" s="87"/>
      <c r="Y183" s="87"/>
      <c r="Z183" s="87"/>
      <c r="AA183" s="89">
        <f t="shared" si="360"/>
        <v>0</v>
      </c>
      <c r="AB183" s="89" t="str">
        <f t="shared" ref="AB183" si="395">IF(SUM(M183:Z183)&gt;0,"Yes","No")</f>
        <v>No</v>
      </c>
      <c r="AC183" s="166" t="str">
        <f t="shared" si="361"/>
        <v>No</v>
      </c>
      <c r="AE183" s="229">
        <v>4</v>
      </c>
      <c r="AF183" s="230">
        <f t="shared" ref="AF183" si="396">AE183*SUM(M183:Z183)</f>
        <v>0</v>
      </c>
      <c r="AG183" s="69"/>
      <c r="AH183" s="256">
        <v>12</v>
      </c>
      <c r="AI183" s="265">
        <f t="shared" si="297"/>
        <v>0</v>
      </c>
      <c r="AJ183" s="152">
        <f t="shared" si="363"/>
        <v>0</v>
      </c>
      <c r="AK183" s="152">
        <f t="shared" si="364"/>
        <v>0</v>
      </c>
      <c r="AL183" s="152">
        <f t="shared" si="365"/>
        <v>0</v>
      </c>
      <c r="AM183" s="152">
        <f t="shared" si="366"/>
        <v>0</v>
      </c>
      <c r="AN183" s="152">
        <f t="shared" si="367"/>
        <v>0</v>
      </c>
      <c r="AO183" s="152">
        <f t="shared" si="368"/>
        <v>0</v>
      </c>
      <c r="AP183" s="152">
        <f t="shared" si="369"/>
        <v>0</v>
      </c>
      <c r="AQ183" s="152">
        <f t="shared" si="370"/>
        <v>0</v>
      </c>
      <c r="AR183" s="152">
        <f t="shared" si="371"/>
        <v>0</v>
      </c>
      <c r="AS183" s="152">
        <f t="shared" si="372"/>
        <v>0</v>
      </c>
      <c r="AT183" s="152">
        <f t="shared" si="373"/>
        <v>0</v>
      </c>
      <c r="AU183" s="152">
        <f t="shared" si="374"/>
        <v>0</v>
      </c>
      <c r="AV183" s="152">
        <f t="shared" si="375"/>
        <v>0</v>
      </c>
      <c r="AW183" s="152">
        <f t="shared" si="376"/>
        <v>0</v>
      </c>
      <c r="AX183" s="470">
        <v>4</v>
      </c>
      <c r="AY183" s="476"/>
      <c r="AZ183" s="239">
        <f t="shared" si="338"/>
        <v>0</v>
      </c>
      <c r="BA183" s="476">
        <v>28</v>
      </c>
      <c r="BB183" s="239">
        <f t="shared" si="339"/>
        <v>0</v>
      </c>
      <c r="BC183" s="476"/>
      <c r="BD183" s="131">
        <f t="shared" si="340"/>
        <v>0</v>
      </c>
      <c r="BE183" s="483"/>
      <c r="BF183" s="131">
        <f t="shared" si="304"/>
        <v>0</v>
      </c>
      <c r="BG183" s="131">
        <f t="shared" si="305"/>
        <v>0</v>
      </c>
      <c r="BH183" s="131">
        <f t="shared" si="306"/>
        <v>0</v>
      </c>
      <c r="BI183" s="131">
        <f t="shared" si="307"/>
        <v>0</v>
      </c>
      <c r="BJ183" s="131">
        <f t="shared" si="308"/>
        <v>0</v>
      </c>
      <c r="BK183" s="131">
        <f t="shared" si="309"/>
        <v>0</v>
      </c>
      <c r="BL183" s="131">
        <f t="shared" si="310"/>
        <v>0</v>
      </c>
      <c r="BM183" s="131">
        <f t="shared" si="311"/>
        <v>0</v>
      </c>
      <c r="BN183" s="131">
        <f t="shared" si="312"/>
        <v>0</v>
      </c>
      <c r="BO183" s="483"/>
      <c r="BP183" s="396">
        <f t="shared" si="313"/>
        <v>0</v>
      </c>
      <c r="BQ183" s="396">
        <f t="shared" si="314"/>
        <v>0</v>
      </c>
      <c r="BR183" s="483"/>
      <c r="BS183" s="131">
        <f t="shared" si="315"/>
        <v>0</v>
      </c>
      <c r="BT183" s="131">
        <f t="shared" si="316"/>
        <v>0</v>
      </c>
      <c r="BU183" s="131">
        <f t="shared" si="317"/>
        <v>0</v>
      </c>
      <c r="BV183" s="131">
        <f t="shared" si="318"/>
        <v>0</v>
      </c>
      <c r="BW183" s="131">
        <f t="shared" si="319"/>
        <v>0</v>
      </c>
      <c r="BX183" s="131">
        <f t="shared" si="320"/>
        <v>0</v>
      </c>
      <c r="BY183" s="131">
        <f t="shared" si="321"/>
        <v>0</v>
      </c>
      <c r="BZ183" s="131">
        <f t="shared" si="322"/>
        <v>0</v>
      </c>
      <c r="CA183" s="131">
        <f t="shared" si="323"/>
        <v>0</v>
      </c>
      <c r="CB183" s="131">
        <f t="shared" si="324"/>
        <v>0</v>
      </c>
      <c r="CC183" s="131">
        <f t="shared" si="325"/>
        <v>0</v>
      </c>
      <c r="CD183" s="131">
        <f t="shared" si="326"/>
        <v>0</v>
      </c>
      <c r="CE183" s="131">
        <f t="shared" si="327"/>
        <v>0</v>
      </c>
      <c r="CF183" s="131">
        <f t="shared" si="328"/>
        <v>0</v>
      </c>
      <c r="CG183" s="131">
        <f t="shared" si="329"/>
        <v>0</v>
      </c>
      <c r="CH183" s="131">
        <f t="shared" si="330"/>
        <v>0</v>
      </c>
      <c r="CI183" s="131">
        <f t="shared" si="331"/>
        <v>0</v>
      </c>
      <c r="CJ183" s="131">
        <f t="shared" si="332"/>
        <v>0</v>
      </c>
      <c r="CK183" s="131">
        <f t="shared" si="333"/>
        <v>0</v>
      </c>
      <c r="CL183" s="131">
        <f t="shared" si="334"/>
        <v>0</v>
      </c>
      <c r="CM183" s="131">
        <f t="shared" si="335"/>
        <v>0</v>
      </c>
    </row>
    <row r="184" spans="1:91" s="4" customFormat="1" ht="90" customHeight="1" x14ac:dyDescent="0.2">
      <c r="B184" s="164"/>
      <c r="D184" s="99" t="s">
        <v>522</v>
      </c>
      <c r="E184" s="436" t="s">
        <v>1143</v>
      </c>
      <c r="F184" s="303" t="s">
        <v>108</v>
      </c>
      <c r="G184" s="73" t="s">
        <v>135</v>
      </c>
      <c r="H184" s="73" t="s">
        <v>337</v>
      </c>
      <c r="I184" s="72">
        <v>4</v>
      </c>
      <c r="J184" s="72">
        <v>0</v>
      </c>
      <c r="K184" s="72" t="s">
        <v>562</v>
      </c>
      <c r="L184" s="334">
        <v>358.87260000000003</v>
      </c>
      <c r="M184" s="87"/>
      <c r="N184" s="87"/>
      <c r="O184" s="87"/>
      <c r="P184" s="87"/>
      <c r="Q184" s="87"/>
      <c r="R184" s="87"/>
      <c r="S184" s="87"/>
      <c r="T184" s="87"/>
      <c r="U184" s="87"/>
      <c r="V184" s="87"/>
      <c r="W184" s="87"/>
      <c r="X184" s="87"/>
      <c r="Y184" s="87"/>
      <c r="Z184" s="87"/>
      <c r="AA184" s="89">
        <f t="shared" si="360"/>
        <v>0</v>
      </c>
      <c r="AB184" s="89" t="str">
        <f t="shared" si="295"/>
        <v>No</v>
      </c>
      <c r="AC184" s="166" t="str">
        <f t="shared" si="361"/>
        <v>No</v>
      </c>
      <c r="AE184" s="229">
        <v>4</v>
      </c>
      <c r="AF184" s="230">
        <f t="shared" si="362"/>
        <v>0</v>
      </c>
      <c r="AG184" s="69"/>
      <c r="AH184" s="256">
        <v>12</v>
      </c>
      <c r="AI184" s="265">
        <f t="shared" si="297"/>
        <v>0</v>
      </c>
      <c r="AJ184" s="152">
        <f t="shared" si="363"/>
        <v>0</v>
      </c>
      <c r="AK184" s="152">
        <f t="shared" si="364"/>
        <v>0</v>
      </c>
      <c r="AL184" s="152">
        <f t="shared" si="365"/>
        <v>0</v>
      </c>
      <c r="AM184" s="152">
        <f t="shared" si="366"/>
        <v>0</v>
      </c>
      <c r="AN184" s="152">
        <f t="shared" si="367"/>
        <v>0</v>
      </c>
      <c r="AO184" s="152">
        <f t="shared" si="368"/>
        <v>0</v>
      </c>
      <c r="AP184" s="152">
        <f t="shared" si="369"/>
        <v>0</v>
      </c>
      <c r="AQ184" s="152">
        <f t="shared" si="370"/>
        <v>0</v>
      </c>
      <c r="AR184" s="152">
        <f t="shared" si="371"/>
        <v>0</v>
      </c>
      <c r="AS184" s="152">
        <f t="shared" si="372"/>
        <v>0</v>
      </c>
      <c r="AT184" s="152">
        <f t="shared" si="373"/>
        <v>0</v>
      </c>
      <c r="AU184" s="152">
        <f t="shared" si="374"/>
        <v>0</v>
      </c>
      <c r="AV184" s="152">
        <f t="shared" si="375"/>
        <v>0</v>
      </c>
      <c r="AW184" s="152">
        <f t="shared" si="376"/>
        <v>0</v>
      </c>
      <c r="AX184" s="470">
        <v>4</v>
      </c>
      <c r="AY184" s="476"/>
      <c r="AZ184" s="239">
        <f t="shared" si="338"/>
        <v>0</v>
      </c>
      <c r="BA184" s="476">
        <v>28</v>
      </c>
      <c r="BB184" s="239">
        <f t="shared" si="339"/>
        <v>0</v>
      </c>
      <c r="BC184" s="476"/>
      <c r="BD184" s="131">
        <f t="shared" si="340"/>
        <v>0</v>
      </c>
      <c r="BE184" s="483"/>
      <c r="BF184" s="131">
        <f t="shared" si="304"/>
        <v>0</v>
      </c>
      <c r="BG184" s="131">
        <f t="shared" si="305"/>
        <v>0</v>
      </c>
      <c r="BH184" s="131">
        <f t="shared" si="306"/>
        <v>0</v>
      </c>
      <c r="BI184" s="131">
        <f t="shared" si="307"/>
        <v>0</v>
      </c>
      <c r="BJ184" s="131">
        <f t="shared" si="308"/>
        <v>0</v>
      </c>
      <c r="BK184" s="131">
        <f t="shared" si="309"/>
        <v>0</v>
      </c>
      <c r="BL184" s="131">
        <f t="shared" si="310"/>
        <v>0</v>
      </c>
      <c r="BM184" s="131">
        <f t="shared" si="311"/>
        <v>0</v>
      </c>
      <c r="BN184" s="131">
        <f t="shared" si="312"/>
        <v>0</v>
      </c>
      <c r="BO184" s="483"/>
      <c r="BP184" s="396">
        <f t="shared" si="313"/>
        <v>0</v>
      </c>
      <c r="BQ184" s="396">
        <f t="shared" si="314"/>
        <v>0</v>
      </c>
      <c r="BR184" s="483"/>
      <c r="BS184" s="131">
        <f t="shared" si="315"/>
        <v>0</v>
      </c>
      <c r="BT184" s="131">
        <f t="shared" si="316"/>
        <v>0</v>
      </c>
      <c r="BU184" s="131">
        <f t="shared" si="317"/>
        <v>0</v>
      </c>
      <c r="BV184" s="131">
        <f t="shared" si="318"/>
        <v>0</v>
      </c>
      <c r="BW184" s="131">
        <f t="shared" si="319"/>
        <v>0</v>
      </c>
      <c r="BX184" s="131">
        <f t="shared" si="320"/>
        <v>0</v>
      </c>
      <c r="BY184" s="131">
        <f t="shared" si="321"/>
        <v>0</v>
      </c>
      <c r="BZ184" s="131">
        <f t="shared" si="322"/>
        <v>0</v>
      </c>
      <c r="CA184" s="131">
        <f t="shared" si="323"/>
        <v>0</v>
      </c>
      <c r="CB184" s="131">
        <f t="shared" si="324"/>
        <v>0</v>
      </c>
      <c r="CC184" s="131">
        <f t="shared" si="325"/>
        <v>0</v>
      </c>
      <c r="CD184" s="131">
        <f t="shared" si="326"/>
        <v>0</v>
      </c>
      <c r="CE184" s="131">
        <f t="shared" si="327"/>
        <v>0</v>
      </c>
      <c r="CF184" s="131">
        <f t="shared" si="328"/>
        <v>0</v>
      </c>
      <c r="CG184" s="131">
        <f t="shared" si="329"/>
        <v>0</v>
      </c>
      <c r="CH184" s="131">
        <f t="shared" si="330"/>
        <v>0</v>
      </c>
      <c r="CI184" s="131">
        <f t="shared" si="331"/>
        <v>0</v>
      </c>
      <c r="CJ184" s="131">
        <f t="shared" si="332"/>
        <v>0</v>
      </c>
      <c r="CK184" s="131">
        <f t="shared" si="333"/>
        <v>0</v>
      </c>
      <c r="CL184" s="131">
        <f t="shared" si="334"/>
        <v>0</v>
      </c>
      <c r="CM184" s="131">
        <f t="shared" si="335"/>
        <v>0</v>
      </c>
    </row>
    <row r="185" spans="1:91" s="81" customFormat="1" ht="90" customHeight="1" x14ac:dyDescent="0.2">
      <c r="A185" s="4"/>
      <c r="B185" s="164"/>
      <c r="C185" s="4"/>
      <c r="D185" s="64" t="s">
        <v>286</v>
      </c>
      <c r="E185" s="129" t="s">
        <v>432</v>
      </c>
      <c r="F185" s="198" t="s">
        <v>569</v>
      </c>
      <c r="G185" s="178" t="s">
        <v>134</v>
      </c>
      <c r="H185" s="178" t="s">
        <v>337</v>
      </c>
      <c r="I185" s="63">
        <v>2</v>
      </c>
      <c r="J185" s="63">
        <v>0</v>
      </c>
      <c r="K185" s="63" t="s">
        <v>562</v>
      </c>
      <c r="L185" s="333">
        <v>470.01990000000006</v>
      </c>
      <c r="M185" s="85"/>
      <c r="N185" s="84"/>
      <c r="O185" s="85"/>
      <c r="P185" s="85"/>
      <c r="Q185" s="85"/>
      <c r="R185" s="85"/>
      <c r="S185" s="85"/>
      <c r="T185" s="85"/>
      <c r="U185" s="85"/>
      <c r="V185" s="85"/>
      <c r="W185" s="85"/>
      <c r="X185" s="85"/>
      <c r="Y185" s="85"/>
      <c r="Z185" s="85"/>
      <c r="AA185" s="96">
        <f t="shared" si="360"/>
        <v>0</v>
      </c>
      <c r="AB185" s="82" t="str">
        <f t="shared" ref="AB185" si="397">IF(SUM(M185:Z185)&gt;0,"Yes","No")</f>
        <v>No</v>
      </c>
      <c r="AC185" s="188" t="str">
        <f t="shared" si="361"/>
        <v>No</v>
      </c>
      <c r="AE185" s="229">
        <v>2</v>
      </c>
      <c r="AF185" s="230">
        <f t="shared" ref="AF185" si="398">AE185*SUM(M185:Z185)</f>
        <v>0</v>
      </c>
      <c r="AG185" s="69"/>
      <c r="AH185" s="256">
        <v>19</v>
      </c>
      <c r="AI185" s="265">
        <f t="shared" si="297"/>
        <v>0</v>
      </c>
      <c r="AJ185" s="152">
        <f t="shared" si="363"/>
        <v>0</v>
      </c>
      <c r="AK185" s="152">
        <f t="shared" si="364"/>
        <v>0</v>
      </c>
      <c r="AL185" s="152">
        <f t="shared" si="365"/>
        <v>0</v>
      </c>
      <c r="AM185" s="152">
        <f t="shared" si="366"/>
        <v>0</v>
      </c>
      <c r="AN185" s="152">
        <f t="shared" si="367"/>
        <v>0</v>
      </c>
      <c r="AO185" s="152">
        <f t="shared" si="368"/>
        <v>0</v>
      </c>
      <c r="AP185" s="152">
        <f t="shared" si="369"/>
        <v>0</v>
      </c>
      <c r="AQ185" s="152">
        <f t="shared" si="370"/>
        <v>0</v>
      </c>
      <c r="AR185" s="152">
        <f t="shared" si="371"/>
        <v>0</v>
      </c>
      <c r="AS185" s="152">
        <f t="shared" si="372"/>
        <v>0</v>
      </c>
      <c r="AT185" s="152">
        <f t="shared" si="373"/>
        <v>0</v>
      </c>
      <c r="AU185" s="152">
        <f t="shared" si="374"/>
        <v>0</v>
      </c>
      <c r="AV185" s="152">
        <f t="shared" si="375"/>
        <v>0</v>
      </c>
      <c r="AW185" s="152">
        <f t="shared" si="376"/>
        <v>0</v>
      </c>
      <c r="AX185" s="470">
        <v>2</v>
      </c>
      <c r="AY185" s="476"/>
      <c r="AZ185" s="239">
        <f t="shared" si="338"/>
        <v>0</v>
      </c>
      <c r="BA185" s="476">
        <v>28</v>
      </c>
      <c r="BB185" s="239">
        <f t="shared" si="339"/>
        <v>0</v>
      </c>
      <c r="BC185" s="476"/>
      <c r="BD185" s="131">
        <f t="shared" si="340"/>
        <v>0</v>
      </c>
      <c r="BE185" s="483"/>
      <c r="BF185" s="131">
        <f t="shared" si="304"/>
        <v>0</v>
      </c>
      <c r="BG185" s="131">
        <f t="shared" si="305"/>
        <v>0</v>
      </c>
      <c r="BH185" s="131">
        <f t="shared" si="306"/>
        <v>0</v>
      </c>
      <c r="BI185" s="131">
        <f t="shared" si="307"/>
        <v>0</v>
      </c>
      <c r="BJ185" s="131">
        <f t="shared" si="308"/>
        <v>0</v>
      </c>
      <c r="BK185" s="131">
        <f t="shared" si="309"/>
        <v>0</v>
      </c>
      <c r="BL185" s="131">
        <f t="shared" si="310"/>
        <v>0</v>
      </c>
      <c r="BM185" s="131">
        <f t="shared" si="311"/>
        <v>0</v>
      </c>
      <c r="BN185" s="131">
        <f t="shared" si="312"/>
        <v>0</v>
      </c>
      <c r="BO185" s="483"/>
      <c r="BP185" s="396">
        <f t="shared" si="313"/>
        <v>0</v>
      </c>
      <c r="BQ185" s="396">
        <f t="shared" si="314"/>
        <v>0</v>
      </c>
      <c r="BR185" s="483"/>
      <c r="BS185" s="131">
        <f t="shared" si="315"/>
        <v>0</v>
      </c>
      <c r="BT185" s="131">
        <f t="shared" si="316"/>
        <v>0</v>
      </c>
      <c r="BU185" s="131">
        <f t="shared" si="317"/>
        <v>0</v>
      </c>
      <c r="BV185" s="131">
        <f t="shared" si="318"/>
        <v>0</v>
      </c>
      <c r="BW185" s="131">
        <f t="shared" si="319"/>
        <v>0</v>
      </c>
      <c r="BX185" s="131">
        <f t="shared" si="320"/>
        <v>0</v>
      </c>
      <c r="BY185" s="131">
        <f t="shared" si="321"/>
        <v>0</v>
      </c>
      <c r="BZ185" s="131">
        <f t="shared" si="322"/>
        <v>0</v>
      </c>
      <c r="CA185" s="131">
        <f t="shared" si="323"/>
        <v>0</v>
      </c>
      <c r="CB185" s="131">
        <f t="shared" si="324"/>
        <v>0</v>
      </c>
      <c r="CC185" s="131">
        <f t="shared" si="325"/>
        <v>0</v>
      </c>
      <c r="CD185" s="131">
        <f t="shared" si="326"/>
        <v>0</v>
      </c>
      <c r="CE185" s="131">
        <f t="shared" si="327"/>
        <v>0</v>
      </c>
      <c r="CF185" s="131">
        <f t="shared" si="328"/>
        <v>0</v>
      </c>
      <c r="CG185" s="131">
        <f t="shared" si="329"/>
        <v>0</v>
      </c>
      <c r="CH185" s="131">
        <f t="shared" si="330"/>
        <v>0</v>
      </c>
      <c r="CI185" s="131">
        <f t="shared" si="331"/>
        <v>0</v>
      </c>
      <c r="CJ185" s="131">
        <f t="shared" si="332"/>
        <v>0</v>
      </c>
      <c r="CK185" s="131">
        <f t="shared" si="333"/>
        <v>0</v>
      </c>
      <c r="CL185" s="131">
        <f t="shared" si="334"/>
        <v>0</v>
      </c>
      <c r="CM185" s="131">
        <f t="shared" si="335"/>
        <v>0</v>
      </c>
    </row>
    <row r="186" spans="1:91" s="81" customFormat="1" ht="90" customHeight="1" x14ac:dyDescent="0.2">
      <c r="A186" s="4"/>
      <c r="B186" s="164"/>
      <c r="C186" s="4"/>
      <c r="D186" s="64" t="s">
        <v>526</v>
      </c>
      <c r="E186" s="437" t="s">
        <v>1143</v>
      </c>
      <c r="F186" s="198" t="s">
        <v>569</v>
      </c>
      <c r="G186" s="178" t="s">
        <v>134</v>
      </c>
      <c r="H186" s="178" t="s">
        <v>337</v>
      </c>
      <c r="I186" s="63">
        <v>2</v>
      </c>
      <c r="J186" s="63">
        <v>0</v>
      </c>
      <c r="K186" s="63" t="s">
        <v>562</v>
      </c>
      <c r="L186" s="333">
        <v>408.71430000000004</v>
      </c>
      <c r="M186" s="85"/>
      <c r="N186" s="84"/>
      <c r="O186" s="85"/>
      <c r="P186" s="85"/>
      <c r="Q186" s="85"/>
      <c r="R186" s="85"/>
      <c r="S186" s="85"/>
      <c r="T186" s="85"/>
      <c r="U186" s="85"/>
      <c r="V186" s="85"/>
      <c r="W186" s="85"/>
      <c r="X186" s="85"/>
      <c r="Y186" s="85"/>
      <c r="Z186" s="85"/>
      <c r="AA186" s="96">
        <f t="shared" si="360"/>
        <v>0</v>
      </c>
      <c r="AB186" s="82" t="str">
        <f t="shared" si="295"/>
        <v>No</v>
      </c>
      <c r="AC186" s="188" t="str">
        <f t="shared" si="361"/>
        <v>No</v>
      </c>
      <c r="AE186" s="229">
        <v>2</v>
      </c>
      <c r="AF186" s="230">
        <f t="shared" si="362"/>
        <v>0</v>
      </c>
      <c r="AG186" s="69"/>
      <c r="AH186" s="256">
        <v>19</v>
      </c>
      <c r="AI186" s="265">
        <f t="shared" si="297"/>
        <v>0</v>
      </c>
      <c r="AJ186" s="152">
        <f t="shared" si="363"/>
        <v>0</v>
      </c>
      <c r="AK186" s="152">
        <f t="shared" si="364"/>
        <v>0</v>
      </c>
      <c r="AL186" s="152">
        <f t="shared" si="365"/>
        <v>0</v>
      </c>
      <c r="AM186" s="152">
        <f t="shared" si="366"/>
        <v>0</v>
      </c>
      <c r="AN186" s="152">
        <f t="shared" si="367"/>
        <v>0</v>
      </c>
      <c r="AO186" s="152">
        <f t="shared" si="368"/>
        <v>0</v>
      </c>
      <c r="AP186" s="152">
        <f t="shared" si="369"/>
        <v>0</v>
      </c>
      <c r="AQ186" s="152">
        <f t="shared" si="370"/>
        <v>0</v>
      </c>
      <c r="AR186" s="152">
        <f t="shared" si="371"/>
        <v>0</v>
      </c>
      <c r="AS186" s="152">
        <f t="shared" si="372"/>
        <v>0</v>
      </c>
      <c r="AT186" s="152">
        <f t="shared" si="373"/>
        <v>0</v>
      </c>
      <c r="AU186" s="152">
        <f t="shared" si="374"/>
        <v>0</v>
      </c>
      <c r="AV186" s="152">
        <f t="shared" si="375"/>
        <v>0</v>
      </c>
      <c r="AW186" s="152">
        <f t="shared" si="376"/>
        <v>0</v>
      </c>
      <c r="AX186" s="470">
        <v>2</v>
      </c>
      <c r="AY186" s="476"/>
      <c r="AZ186" s="239">
        <f t="shared" si="338"/>
        <v>0</v>
      </c>
      <c r="BA186" s="476">
        <v>28</v>
      </c>
      <c r="BB186" s="239">
        <f t="shared" si="339"/>
        <v>0</v>
      </c>
      <c r="BC186" s="476"/>
      <c r="BD186" s="131">
        <f t="shared" si="340"/>
        <v>0</v>
      </c>
      <c r="BE186" s="483"/>
      <c r="BF186" s="131">
        <f t="shared" si="304"/>
        <v>0</v>
      </c>
      <c r="BG186" s="131">
        <f t="shared" si="305"/>
        <v>0</v>
      </c>
      <c r="BH186" s="131">
        <f t="shared" si="306"/>
        <v>0</v>
      </c>
      <c r="BI186" s="131">
        <f t="shared" si="307"/>
        <v>0</v>
      </c>
      <c r="BJ186" s="131">
        <f t="shared" si="308"/>
        <v>0</v>
      </c>
      <c r="BK186" s="131">
        <f t="shared" si="309"/>
        <v>0</v>
      </c>
      <c r="BL186" s="131">
        <f t="shared" si="310"/>
        <v>0</v>
      </c>
      <c r="BM186" s="131">
        <f t="shared" si="311"/>
        <v>0</v>
      </c>
      <c r="BN186" s="131">
        <f t="shared" si="312"/>
        <v>0</v>
      </c>
      <c r="BO186" s="483"/>
      <c r="BP186" s="396">
        <f t="shared" si="313"/>
        <v>0</v>
      </c>
      <c r="BQ186" s="396">
        <f t="shared" si="314"/>
        <v>0</v>
      </c>
      <c r="BR186" s="483"/>
      <c r="BS186" s="131">
        <f t="shared" si="315"/>
        <v>0</v>
      </c>
      <c r="BT186" s="131">
        <f t="shared" si="316"/>
        <v>0</v>
      </c>
      <c r="BU186" s="131">
        <f t="shared" si="317"/>
        <v>0</v>
      </c>
      <c r="BV186" s="131">
        <f t="shared" si="318"/>
        <v>0</v>
      </c>
      <c r="BW186" s="131">
        <f t="shared" si="319"/>
        <v>0</v>
      </c>
      <c r="BX186" s="131">
        <f t="shared" si="320"/>
        <v>0</v>
      </c>
      <c r="BY186" s="131">
        <f t="shared" si="321"/>
        <v>0</v>
      </c>
      <c r="BZ186" s="131">
        <f t="shared" si="322"/>
        <v>0</v>
      </c>
      <c r="CA186" s="131">
        <f t="shared" si="323"/>
        <v>0</v>
      </c>
      <c r="CB186" s="131">
        <f t="shared" si="324"/>
        <v>0</v>
      </c>
      <c r="CC186" s="131">
        <f t="shared" si="325"/>
        <v>0</v>
      </c>
      <c r="CD186" s="131">
        <f t="shared" si="326"/>
        <v>0</v>
      </c>
      <c r="CE186" s="131">
        <f t="shared" si="327"/>
        <v>0</v>
      </c>
      <c r="CF186" s="131">
        <f t="shared" si="328"/>
        <v>0</v>
      </c>
      <c r="CG186" s="131">
        <f t="shared" si="329"/>
        <v>0</v>
      </c>
      <c r="CH186" s="131">
        <f t="shared" si="330"/>
        <v>0</v>
      </c>
      <c r="CI186" s="131">
        <f t="shared" si="331"/>
        <v>0</v>
      </c>
      <c r="CJ186" s="131">
        <f t="shared" si="332"/>
        <v>0</v>
      </c>
      <c r="CK186" s="131">
        <f t="shared" si="333"/>
        <v>0</v>
      </c>
      <c r="CL186" s="131">
        <f t="shared" si="334"/>
        <v>0</v>
      </c>
      <c r="CM186" s="131">
        <f t="shared" si="335"/>
        <v>0</v>
      </c>
    </row>
    <row r="187" spans="1:91" s="4" customFormat="1" ht="90" customHeight="1" x14ac:dyDescent="0.2">
      <c r="B187" s="179"/>
      <c r="D187" s="99" t="s">
        <v>287</v>
      </c>
      <c r="E187" s="177" t="s">
        <v>432</v>
      </c>
      <c r="F187" s="72" t="s">
        <v>172</v>
      </c>
      <c r="G187" s="73" t="s">
        <v>133</v>
      </c>
      <c r="H187" s="314" t="s">
        <v>336</v>
      </c>
      <c r="I187" s="72">
        <v>2</v>
      </c>
      <c r="J187" s="72">
        <v>6</v>
      </c>
      <c r="K187" s="72" t="s">
        <v>562</v>
      </c>
      <c r="L187" s="334">
        <v>183.42240000000004</v>
      </c>
      <c r="M187" s="87"/>
      <c r="N187" s="87"/>
      <c r="O187" s="87"/>
      <c r="P187" s="87"/>
      <c r="Q187" s="87"/>
      <c r="R187" s="87"/>
      <c r="S187" s="87"/>
      <c r="T187" s="87"/>
      <c r="U187" s="87"/>
      <c r="V187" s="87"/>
      <c r="W187" s="87"/>
      <c r="X187" s="87"/>
      <c r="Y187" s="87"/>
      <c r="Z187" s="87"/>
      <c r="AA187" s="89">
        <f t="shared" si="360"/>
        <v>0</v>
      </c>
      <c r="AB187" s="89" t="str">
        <f t="shared" ref="AB187" si="399">IF(SUM(M187:Z187)&gt;0,"Yes","No")</f>
        <v>No</v>
      </c>
      <c r="AC187" s="166" t="str">
        <f t="shared" si="361"/>
        <v>No</v>
      </c>
      <c r="AE187" s="229">
        <v>2</v>
      </c>
      <c r="AF187" s="230">
        <f t="shared" ref="AF187" si="400">AE187*SUM(M187:Z187)</f>
        <v>0</v>
      </c>
      <c r="AG187" s="69"/>
      <c r="AH187" s="256">
        <v>4</v>
      </c>
      <c r="AI187" s="265">
        <f t="shared" si="297"/>
        <v>0</v>
      </c>
      <c r="AJ187" s="152">
        <f t="shared" si="363"/>
        <v>0</v>
      </c>
      <c r="AK187" s="152">
        <f t="shared" si="364"/>
        <v>0</v>
      </c>
      <c r="AL187" s="152">
        <f t="shared" si="365"/>
        <v>0</v>
      </c>
      <c r="AM187" s="152">
        <f t="shared" si="366"/>
        <v>0</v>
      </c>
      <c r="AN187" s="152">
        <f t="shared" si="367"/>
        <v>0</v>
      </c>
      <c r="AO187" s="152">
        <f t="shared" si="368"/>
        <v>0</v>
      </c>
      <c r="AP187" s="152">
        <f t="shared" si="369"/>
        <v>0</v>
      </c>
      <c r="AQ187" s="152">
        <f t="shared" si="370"/>
        <v>0</v>
      </c>
      <c r="AR187" s="152">
        <f t="shared" si="371"/>
        <v>0</v>
      </c>
      <c r="AS187" s="152">
        <f t="shared" si="372"/>
        <v>0</v>
      </c>
      <c r="AT187" s="152">
        <f t="shared" si="373"/>
        <v>0</v>
      </c>
      <c r="AU187" s="152">
        <f t="shared" si="374"/>
        <v>0</v>
      </c>
      <c r="AV187" s="152">
        <f t="shared" si="375"/>
        <v>0</v>
      </c>
      <c r="AW187" s="152">
        <f t="shared" si="376"/>
        <v>0</v>
      </c>
      <c r="AX187" s="470">
        <v>2</v>
      </c>
      <c r="AY187" s="476"/>
      <c r="AZ187" s="239">
        <f t="shared" si="338"/>
        <v>0</v>
      </c>
      <c r="BA187" s="476">
        <v>16</v>
      </c>
      <c r="BB187" s="239">
        <f t="shared" si="339"/>
        <v>0</v>
      </c>
      <c r="BC187" s="476"/>
      <c r="BD187" s="131">
        <f t="shared" si="340"/>
        <v>0</v>
      </c>
      <c r="BE187" s="483"/>
      <c r="BF187" s="131">
        <f t="shared" si="304"/>
        <v>0</v>
      </c>
      <c r="BG187" s="131">
        <f t="shared" si="305"/>
        <v>0</v>
      </c>
      <c r="BH187" s="131">
        <f t="shared" si="306"/>
        <v>0</v>
      </c>
      <c r="BI187" s="131">
        <f t="shared" si="307"/>
        <v>0</v>
      </c>
      <c r="BJ187" s="131">
        <f t="shared" si="308"/>
        <v>0</v>
      </c>
      <c r="BK187" s="131">
        <f t="shared" si="309"/>
        <v>0</v>
      </c>
      <c r="BL187" s="131">
        <f t="shared" si="310"/>
        <v>0</v>
      </c>
      <c r="BM187" s="131">
        <f t="shared" si="311"/>
        <v>0</v>
      </c>
      <c r="BN187" s="131">
        <f t="shared" si="312"/>
        <v>0</v>
      </c>
      <c r="BO187" s="483"/>
      <c r="BP187" s="396">
        <f t="shared" si="313"/>
        <v>0</v>
      </c>
      <c r="BQ187" s="396">
        <f t="shared" si="314"/>
        <v>0</v>
      </c>
      <c r="BR187" s="483"/>
      <c r="BS187" s="131">
        <f t="shared" si="315"/>
        <v>0</v>
      </c>
      <c r="BT187" s="131">
        <f t="shared" si="316"/>
        <v>0</v>
      </c>
      <c r="BU187" s="131">
        <f t="shared" si="317"/>
        <v>0</v>
      </c>
      <c r="BV187" s="131">
        <f t="shared" si="318"/>
        <v>0</v>
      </c>
      <c r="BW187" s="131">
        <f t="shared" si="319"/>
        <v>0</v>
      </c>
      <c r="BX187" s="131">
        <f t="shared" si="320"/>
        <v>0</v>
      </c>
      <c r="BY187" s="131">
        <f t="shared" si="321"/>
        <v>0</v>
      </c>
      <c r="BZ187" s="131">
        <f t="shared" si="322"/>
        <v>0</v>
      </c>
      <c r="CA187" s="131">
        <f t="shared" si="323"/>
        <v>0</v>
      </c>
      <c r="CB187" s="131">
        <f t="shared" si="324"/>
        <v>0</v>
      </c>
      <c r="CC187" s="131">
        <f t="shared" si="325"/>
        <v>0</v>
      </c>
      <c r="CD187" s="131">
        <f t="shared" si="326"/>
        <v>0</v>
      </c>
      <c r="CE187" s="131">
        <f t="shared" si="327"/>
        <v>0</v>
      </c>
      <c r="CF187" s="131">
        <f t="shared" si="328"/>
        <v>0</v>
      </c>
      <c r="CG187" s="131">
        <f t="shared" si="329"/>
        <v>0</v>
      </c>
      <c r="CH187" s="131">
        <f t="shared" si="330"/>
        <v>0</v>
      </c>
      <c r="CI187" s="131">
        <f t="shared" si="331"/>
        <v>0</v>
      </c>
      <c r="CJ187" s="131">
        <f t="shared" si="332"/>
        <v>0</v>
      </c>
      <c r="CK187" s="131">
        <f t="shared" si="333"/>
        <v>0</v>
      </c>
      <c r="CL187" s="131">
        <f t="shared" si="334"/>
        <v>0</v>
      </c>
      <c r="CM187" s="131">
        <f t="shared" si="335"/>
        <v>0</v>
      </c>
    </row>
    <row r="188" spans="1:91" s="4" customFormat="1" ht="90" customHeight="1" x14ac:dyDescent="0.2">
      <c r="B188" s="164"/>
      <c r="D188" s="99" t="s">
        <v>527</v>
      </c>
      <c r="E188" s="436" t="s">
        <v>1143</v>
      </c>
      <c r="F188" s="72" t="s">
        <v>172</v>
      </c>
      <c r="G188" s="73" t="s">
        <v>133</v>
      </c>
      <c r="H188" s="314" t="s">
        <v>336</v>
      </c>
      <c r="I188" s="72">
        <v>2</v>
      </c>
      <c r="J188" s="72">
        <v>6</v>
      </c>
      <c r="K188" s="72" t="s">
        <v>562</v>
      </c>
      <c r="L188" s="334">
        <v>159.49549999999999</v>
      </c>
      <c r="M188" s="87"/>
      <c r="N188" s="87"/>
      <c r="O188" s="87"/>
      <c r="P188" s="87"/>
      <c r="Q188" s="87"/>
      <c r="R188" s="87"/>
      <c r="S188" s="87"/>
      <c r="T188" s="87"/>
      <c r="U188" s="87"/>
      <c r="V188" s="87"/>
      <c r="W188" s="87"/>
      <c r="X188" s="87"/>
      <c r="Y188" s="87"/>
      <c r="Z188" s="87"/>
      <c r="AA188" s="89">
        <f t="shared" si="360"/>
        <v>0</v>
      </c>
      <c r="AB188" s="89" t="str">
        <f t="shared" si="295"/>
        <v>No</v>
      </c>
      <c r="AC188" s="166" t="str">
        <f t="shared" si="361"/>
        <v>No</v>
      </c>
      <c r="AE188" s="229">
        <v>2</v>
      </c>
      <c r="AF188" s="230">
        <f t="shared" si="362"/>
        <v>0</v>
      </c>
      <c r="AG188" s="69"/>
      <c r="AH188" s="256">
        <v>4</v>
      </c>
      <c r="AI188" s="265">
        <f t="shared" si="297"/>
        <v>0</v>
      </c>
      <c r="AJ188" s="152">
        <f t="shared" si="363"/>
        <v>0</v>
      </c>
      <c r="AK188" s="152">
        <f t="shared" si="364"/>
        <v>0</v>
      </c>
      <c r="AL188" s="152">
        <f t="shared" si="365"/>
        <v>0</v>
      </c>
      <c r="AM188" s="152">
        <f t="shared" si="366"/>
        <v>0</v>
      </c>
      <c r="AN188" s="152">
        <f t="shared" si="367"/>
        <v>0</v>
      </c>
      <c r="AO188" s="152">
        <f t="shared" si="368"/>
        <v>0</v>
      </c>
      <c r="AP188" s="152">
        <f t="shared" si="369"/>
        <v>0</v>
      </c>
      <c r="AQ188" s="152">
        <f t="shared" si="370"/>
        <v>0</v>
      </c>
      <c r="AR188" s="152">
        <f t="shared" si="371"/>
        <v>0</v>
      </c>
      <c r="AS188" s="152">
        <f t="shared" si="372"/>
        <v>0</v>
      </c>
      <c r="AT188" s="152">
        <f t="shared" si="373"/>
        <v>0</v>
      </c>
      <c r="AU188" s="152">
        <f t="shared" si="374"/>
        <v>0</v>
      </c>
      <c r="AV188" s="152">
        <f t="shared" si="375"/>
        <v>0</v>
      </c>
      <c r="AW188" s="152">
        <f t="shared" si="376"/>
        <v>0</v>
      </c>
      <c r="AX188" s="470">
        <v>2</v>
      </c>
      <c r="AY188" s="476"/>
      <c r="AZ188" s="239">
        <f t="shared" si="338"/>
        <v>0</v>
      </c>
      <c r="BA188" s="476">
        <v>16</v>
      </c>
      <c r="BB188" s="239">
        <f t="shared" si="339"/>
        <v>0</v>
      </c>
      <c r="BC188" s="476"/>
      <c r="BD188" s="131">
        <f t="shared" si="340"/>
        <v>0</v>
      </c>
      <c r="BE188" s="483"/>
      <c r="BF188" s="131">
        <f t="shared" si="304"/>
        <v>0</v>
      </c>
      <c r="BG188" s="131">
        <f t="shared" si="305"/>
        <v>0</v>
      </c>
      <c r="BH188" s="131">
        <f t="shared" si="306"/>
        <v>0</v>
      </c>
      <c r="BI188" s="131">
        <f t="shared" si="307"/>
        <v>0</v>
      </c>
      <c r="BJ188" s="131">
        <f t="shared" si="308"/>
        <v>0</v>
      </c>
      <c r="BK188" s="131">
        <f t="shared" si="309"/>
        <v>0</v>
      </c>
      <c r="BL188" s="131">
        <f t="shared" si="310"/>
        <v>0</v>
      </c>
      <c r="BM188" s="131">
        <f t="shared" si="311"/>
        <v>0</v>
      </c>
      <c r="BN188" s="131">
        <f t="shared" si="312"/>
        <v>0</v>
      </c>
      <c r="BO188" s="483"/>
      <c r="BP188" s="396">
        <f t="shared" si="313"/>
        <v>0</v>
      </c>
      <c r="BQ188" s="396">
        <f t="shared" si="314"/>
        <v>0</v>
      </c>
      <c r="BR188" s="483"/>
      <c r="BS188" s="131">
        <f t="shared" si="315"/>
        <v>0</v>
      </c>
      <c r="BT188" s="131">
        <f t="shared" si="316"/>
        <v>0</v>
      </c>
      <c r="BU188" s="131">
        <f t="shared" si="317"/>
        <v>0</v>
      </c>
      <c r="BV188" s="131">
        <f t="shared" si="318"/>
        <v>0</v>
      </c>
      <c r="BW188" s="131">
        <f t="shared" si="319"/>
        <v>0</v>
      </c>
      <c r="BX188" s="131">
        <f t="shared" si="320"/>
        <v>0</v>
      </c>
      <c r="BY188" s="131">
        <f t="shared" si="321"/>
        <v>0</v>
      </c>
      <c r="BZ188" s="131">
        <f t="shared" si="322"/>
        <v>0</v>
      </c>
      <c r="CA188" s="131">
        <f t="shared" si="323"/>
        <v>0</v>
      </c>
      <c r="CB188" s="131">
        <f t="shared" si="324"/>
        <v>0</v>
      </c>
      <c r="CC188" s="131">
        <f t="shared" si="325"/>
        <v>0</v>
      </c>
      <c r="CD188" s="131">
        <f t="shared" si="326"/>
        <v>0</v>
      </c>
      <c r="CE188" s="131">
        <f t="shared" si="327"/>
        <v>0</v>
      </c>
      <c r="CF188" s="131">
        <f t="shared" si="328"/>
        <v>0</v>
      </c>
      <c r="CG188" s="131">
        <f t="shared" si="329"/>
        <v>0</v>
      </c>
      <c r="CH188" s="131">
        <f t="shared" si="330"/>
        <v>0</v>
      </c>
      <c r="CI188" s="131">
        <f t="shared" si="331"/>
        <v>0</v>
      </c>
      <c r="CJ188" s="131">
        <f t="shared" si="332"/>
        <v>0</v>
      </c>
      <c r="CK188" s="131">
        <f t="shared" si="333"/>
        <v>0</v>
      </c>
      <c r="CL188" s="131">
        <f t="shared" si="334"/>
        <v>0</v>
      </c>
      <c r="CM188" s="131">
        <f t="shared" si="335"/>
        <v>0</v>
      </c>
    </row>
    <row r="189" spans="1:91" s="81" customFormat="1" ht="90" customHeight="1" x14ac:dyDescent="0.2">
      <c r="A189" s="4"/>
      <c r="B189" s="164"/>
      <c r="C189" s="4"/>
      <c r="D189" s="64" t="s">
        <v>288</v>
      </c>
      <c r="E189" s="129" t="s">
        <v>432</v>
      </c>
      <c r="F189" s="63" t="s">
        <v>108</v>
      </c>
      <c r="G189" s="180" t="s">
        <v>81</v>
      </c>
      <c r="H189" s="315" t="s">
        <v>336</v>
      </c>
      <c r="I189" s="63">
        <v>1</v>
      </c>
      <c r="J189" s="63">
        <v>9</v>
      </c>
      <c r="K189" s="63" t="s">
        <v>562</v>
      </c>
      <c r="L189" s="333">
        <v>126.10290000000002</v>
      </c>
      <c r="M189" s="85"/>
      <c r="N189" s="84"/>
      <c r="O189" s="85"/>
      <c r="P189" s="85"/>
      <c r="Q189" s="85"/>
      <c r="R189" s="85"/>
      <c r="S189" s="85"/>
      <c r="T189" s="85"/>
      <c r="U189" s="85"/>
      <c r="V189" s="85"/>
      <c r="W189" s="85"/>
      <c r="X189" s="85"/>
      <c r="Y189" s="85"/>
      <c r="Z189" s="85"/>
      <c r="AA189" s="96">
        <f t="shared" si="360"/>
        <v>0</v>
      </c>
      <c r="AB189" s="82" t="str">
        <f t="shared" ref="AB189" si="401">IF(SUM(M189:Z189)&gt;0,"Yes","No")</f>
        <v>No</v>
      </c>
      <c r="AC189" s="188" t="str">
        <f t="shared" si="361"/>
        <v>No</v>
      </c>
      <c r="AE189" s="229">
        <v>1</v>
      </c>
      <c r="AF189" s="230">
        <f t="shared" ref="AF189" si="402">AE189*SUM(M189:Z189)</f>
        <v>0</v>
      </c>
      <c r="AG189" s="69"/>
      <c r="AH189" s="256">
        <v>4.9000000000000004</v>
      </c>
      <c r="AI189" s="265">
        <f t="shared" si="297"/>
        <v>0</v>
      </c>
      <c r="AJ189" s="152">
        <f t="shared" si="363"/>
        <v>0</v>
      </c>
      <c r="AK189" s="152">
        <f t="shared" si="364"/>
        <v>0</v>
      </c>
      <c r="AL189" s="152">
        <f t="shared" si="365"/>
        <v>0</v>
      </c>
      <c r="AM189" s="152">
        <f t="shared" si="366"/>
        <v>0</v>
      </c>
      <c r="AN189" s="152">
        <f t="shared" si="367"/>
        <v>0</v>
      </c>
      <c r="AO189" s="152">
        <f t="shared" si="368"/>
        <v>0</v>
      </c>
      <c r="AP189" s="152">
        <f t="shared" si="369"/>
        <v>0</v>
      </c>
      <c r="AQ189" s="152">
        <f t="shared" si="370"/>
        <v>0</v>
      </c>
      <c r="AR189" s="152">
        <f t="shared" si="371"/>
        <v>0</v>
      </c>
      <c r="AS189" s="152">
        <f t="shared" si="372"/>
        <v>0</v>
      </c>
      <c r="AT189" s="152">
        <f t="shared" si="373"/>
        <v>0</v>
      </c>
      <c r="AU189" s="152">
        <f t="shared" si="374"/>
        <v>0</v>
      </c>
      <c r="AV189" s="152">
        <f t="shared" si="375"/>
        <v>0</v>
      </c>
      <c r="AW189" s="152">
        <f t="shared" si="376"/>
        <v>0</v>
      </c>
      <c r="AX189" s="470">
        <v>1</v>
      </c>
      <c r="AY189" s="476"/>
      <c r="AZ189" s="239">
        <f t="shared" si="338"/>
        <v>0</v>
      </c>
      <c r="BA189" s="476">
        <v>8</v>
      </c>
      <c r="BB189" s="239">
        <f t="shared" si="339"/>
        <v>0</v>
      </c>
      <c r="BC189" s="476"/>
      <c r="BD189" s="131">
        <f t="shared" si="340"/>
        <v>0</v>
      </c>
      <c r="BE189" s="483"/>
      <c r="BF189" s="131">
        <f t="shared" si="304"/>
        <v>0</v>
      </c>
      <c r="BG189" s="131">
        <f t="shared" si="305"/>
        <v>0</v>
      </c>
      <c r="BH189" s="131">
        <f t="shared" si="306"/>
        <v>0</v>
      </c>
      <c r="BI189" s="131">
        <f t="shared" si="307"/>
        <v>0</v>
      </c>
      <c r="BJ189" s="131">
        <f t="shared" si="308"/>
        <v>0</v>
      </c>
      <c r="BK189" s="131">
        <f t="shared" si="309"/>
        <v>0</v>
      </c>
      <c r="BL189" s="131">
        <f t="shared" si="310"/>
        <v>0</v>
      </c>
      <c r="BM189" s="131">
        <f t="shared" si="311"/>
        <v>0</v>
      </c>
      <c r="BN189" s="131">
        <f t="shared" si="312"/>
        <v>0</v>
      </c>
      <c r="BO189" s="483"/>
      <c r="BP189" s="396">
        <f t="shared" si="313"/>
        <v>0</v>
      </c>
      <c r="BQ189" s="396">
        <f t="shared" si="314"/>
        <v>0</v>
      </c>
      <c r="BR189" s="483"/>
      <c r="BS189" s="131">
        <f t="shared" si="315"/>
        <v>0</v>
      </c>
      <c r="BT189" s="131">
        <f t="shared" si="316"/>
        <v>0</v>
      </c>
      <c r="BU189" s="131">
        <f t="shared" si="317"/>
        <v>0</v>
      </c>
      <c r="BV189" s="131">
        <f t="shared" si="318"/>
        <v>0</v>
      </c>
      <c r="BW189" s="131">
        <f t="shared" si="319"/>
        <v>0</v>
      </c>
      <c r="BX189" s="131">
        <f t="shared" si="320"/>
        <v>0</v>
      </c>
      <c r="BY189" s="131">
        <f t="shared" si="321"/>
        <v>0</v>
      </c>
      <c r="BZ189" s="131">
        <f t="shared" si="322"/>
        <v>0</v>
      </c>
      <c r="CA189" s="131">
        <f t="shared" si="323"/>
        <v>0</v>
      </c>
      <c r="CB189" s="131">
        <f t="shared" si="324"/>
        <v>0</v>
      </c>
      <c r="CC189" s="131">
        <f t="shared" si="325"/>
        <v>0</v>
      </c>
      <c r="CD189" s="131">
        <f t="shared" si="326"/>
        <v>0</v>
      </c>
      <c r="CE189" s="131">
        <f t="shared" si="327"/>
        <v>0</v>
      </c>
      <c r="CF189" s="131">
        <f t="shared" si="328"/>
        <v>0</v>
      </c>
      <c r="CG189" s="131">
        <f t="shared" si="329"/>
        <v>0</v>
      </c>
      <c r="CH189" s="131">
        <f t="shared" si="330"/>
        <v>0</v>
      </c>
      <c r="CI189" s="131">
        <f t="shared" si="331"/>
        <v>0</v>
      </c>
      <c r="CJ189" s="131">
        <f t="shared" si="332"/>
        <v>0</v>
      </c>
      <c r="CK189" s="131">
        <f t="shared" si="333"/>
        <v>0</v>
      </c>
      <c r="CL189" s="131">
        <f t="shared" si="334"/>
        <v>0</v>
      </c>
      <c r="CM189" s="131">
        <f t="shared" si="335"/>
        <v>0</v>
      </c>
    </row>
    <row r="190" spans="1:91" s="81" customFormat="1" ht="90" customHeight="1" x14ac:dyDescent="0.2">
      <c r="A190" s="4"/>
      <c r="B190" s="164"/>
      <c r="C190" s="4"/>
      <c r="D190" s="64" t="s">
        <v>528</v>
      </c>
      <c r="E190" s="437" t="s">
        <v>1143</v>
      </c>
      <c r="F190" s="63" t="s">
        <v>108</v>
      </c>
      <c r="G190" s="180" t="s">
        <v>81</v>
      </c>
      <c r="H190" s="315" t="s">
        <v>336</v>
      </c>
      <c r="I190" s="63">
        <v>1</v>
      </c>
      <c r="J190" s="63">
        <v>9</v>
      </c>
      <c r="K190" s="63" t="s">
        <v>562</v>
      </c>
      <c r="L190" s="333">
        <v>109.65379999999999</v>
      </c>
      <c r="M190" s="85"/>
      <c r="N190" s="84"/>
      <c r="O190" s="85"/>
      <c r="P190" s="85"/>
      <c r="Q190" s="85"/>
      <c r="R190" s="85"/>
      <c r="S190" s="85"/>
      <c r="T190" s="85"/>
      <c r="U190" s="85"/>
      <c r="V190" s="85"/>
      <c r="W190" s="85"/>
      <c r="X190" s="85"/>
      <c r="Y190" s="85"/>
      <c r="Z190" s="85"/>
      <c r="AA190" s="96">
        <f t="shared" si="360"/>
        <v>0</v>
      </c>
      <c r="AB190" s="82" t="str">
        <f t="shared" si="295"/>
        <v>No</v>
      </c>
      <c r="AC190" s="188" t="str">
        <f t="shared" si="361"/>
        <v>No</v>
      </c>
      <c r="AE190" s="229">
        <v>1</v>
      </c>
      <c r="AF190" s="230">
        <f t="shared" si="362"/>
        <v>0</v>
      </c>
      <c r="AG190" s="69"/>
      <c r="AH190" s="256">
        <v>4.9000000000000004</v>
      </c>
      <c r="AI190" s="265">
        <f t="shared" si="297"/>
        <v>0</v>
      </c>
      <c r="AJ190" s="152">
        <f t="shared" si="363"/>
        <v>0</v>
      </c>
      <c r="AK190" s="152">
        <f t="shared" si="364"/>
        <v>0</v>
      </c>
      <c r="AL190" s="152">
        <f t="shared" si="365"/>
        <v>0</v>
      </c>
      <c r="AM190" s="152">
        <f t="shared" si="366"/>
        <v>0</v>
      </c>
      <c r="AN190" s="152">
        <f t="shared" si="367"/>
        <v>0</v>
      </c>
      <c r="AO190" s="152">
        <f t="shared" si="368"/>
        <v>0</v>
      </c>
      <c r="AP190" s="152">
        <f t="shared" si="369"/>
        <v>0</v>
      </c>
      <c r="AQ190" s="152">
        <f t="shared" si="370"/>
        <v>0</v>
      </c>
      <c r="AR190" s="152">
        <f t="shared" si="371"/>
        <v>0</v>
      </c>
      <c r="AS190" s="152">
        <f t="shared" si="372"/>
        <v>0</v>
      </c>
      <c r="AT190" s="152">
        <f t="shared" si="373"/>
        <v>0</v>
      </c>
      <c r="AU190" s="152">
        <f t="shared" si="374"/>
        <v>0</v>
      </c>
      <c r="AV190" s="152">
        <f t="shared" si="375"/>
        <v>0</v>
      </c>
      <c r="AW190" s="152">
        <f t="shared" si="376"/>
        <v>0</v>
      </c>
      <c r="AX190" s="470">
        <v>1</v>
      </c>
      <c r="AY190" s="476"/>
      <c r="AZ190" s="239">
        <f t="shared" si="338"/>
        <v>0</v>
      </c>
      <c r="BA190" s="476">
        <v>8</v>
      </c>
      <c r="BB190" s="239">
        <f t="shared" si="339"/>
        <v>0</v>
      </c>
      <c r="BC190" s="476"/>
      <c r="BD190" s="131">
        <f t="shared" si="340"/>
        <v>0</v>
      </c>
      <c r="BE190" s="483"/>
      <c r="BF190" s="131">
        <f t="shared" si="304"/>
        <v>0</v>
      </c>
      <c r="BG190" s="131">
        <f t="shared" si="305"/>
        <v>0</v>
      </c>
      <c r="BH190" s="131">
        <f t="shared" si="306"/>
        <v>0</v>
      </c>
      <c r="BI190" s="131">
        <f t="shared" si="307"/>
        <v>0</v>
      </c>
      <c r="BJ190" s="131">
        <f t="shared" si="308"/>
        <v>0</v>
      </c>
      <c r="BK190" s="131">
        <f t="shared" si="309"/>
        <v>0</v>
      </c>
      <c r="BL190" s="131">
        <f t="shared" si="310"/>
        <v>0</v>
      </c>
      <c r="BM190" s="131">
        <f t="shared" si="311"/>
        <v>0</v>
      </c>
      <c r="BN190" s="131">
        <f t="shared" si="312"/>
        <v>0</v>
      </c>
      <c r="BO190" s="483"/>
      <c r="BP190" s="396">
        <f t="shared" si="313"/>
        <v>0</v>
      </c>
      <c r="BQ190" s="396">
        <f t="shared" si="314"/>
        <v>0</v>
      </c>
      <c r="BR190" s="483"/>
      <c r="BS190" s="131">
        <f t="shared" si="315"/>
        <v>0</v>
      </c>
      <c r="BT190" s="131">
        <f t="shared" si="316"/>
        <v>0</v>
      </c>
      <c r="BU190" s="131">
        <f t="shared" si="317"/>
        <v>0</v>
      </c>
      <c r="BV190" s="131">
        <f t="shared" si="318"/>
        <v>0</v>
      </c>
      <c r="BW190" s="131">
        <f t="shared" si="319"/>
        <v>0</v>
      </c>
      <c r="BX190" s="131">
        <f t="shared" si="320"/>
        <v>0</v>
      </c>
      <c r="BY190" s="131">
        <f t="shared" si="321"/>
        <v>0</v>
      </c>
      <c r="BZ190" s="131">
        <f t="shared" si="322"/>
        <v>0</v>
      </c>
      <c r="CA190" s="131">
        <f t="shared" si="323"/>
        <v>0</v>
      </c>
      <c r="CB190" s="131">
        <f t="shared" si="324"/>
        <v>0</v>
      </c>
      <c r="CC190" s="131">
        <f t="shared" si="325"/>
        <v>0</v>
      </c>
      <c r="CD190" s="131">
        <f t="shared" si="326"/>
        <v>0</v>
      </c>
      <c r="CE190" s="131">
        <f t="shared" si="327"/>
        <v>0</v>
      </c>
      <c r="CF190" s="131">
        <f t="shared" si="328"/>
        <v>0</v>
      </c>
      <c r="CG190" s="131">
        <f t="shared" si="329"/>
        <v>0</v>
      </c>
      <c r="CH190" s="131">
        <f t="shared" si="330"/>
        <v>0</v>
      </c>
      <c r="CI190" s="131">
        <f t="shared" si="331"/>
        <v>0</v>
      </c>
      <c r="CJ190" s="131">
        <f t="shared" si="332"/>
        <v>0</v>
      </c>
      <c r="CK190" s="131">
        <f t="shared" si="333"/>
        <v>0</v>
      </c>
      <c r="CL190" s="131">
        <f t="shared" si="334"/>
        <v>0</v>
      </c>
      <c r="CM190" s="131">
        <f t="shared" si="335"/>
        <v>0</v>
      </c>
    </row>
    <row r="191" spans="1:91" s="4" customFormat="1" ht="90" customHeight="1" x14ac:dyDescent="0.2">
      <c r="B191" s="179"/>
      <c r="D191" s="99" t="s">
        <v>289</v>
      </c>
      <c r="E191" s="177" t="s">
        <v>432</v>
      </c>
      <c r="F191" s="72" t="s">
        <v>108</v>
      </c>
      <c r="G191" s="73" t="s">
        <v>82</v>
      </c>
      <c r="H191" s="314" t="s">
        <v>336</v>
      </c>
      <c r="I191" s="72">
        <v>1</v>
      </c>
      <c r="J191" s="72">
        <v>13</v>
      </c>
      <c r="K191" s="72" t="s">
        <v>562</v>
      </c>
      <c r="L191" s="334">
        <v>183.42240000000004</v>
      </c>
      <c r="M191" s="87"/>
      <c r="N191" s="87"/>
      <c r="O191" s="87"/>
      <c r="P191" s="87"/>
      <c r="Q191" s="87"/>
      <c r="R191" s="87"/>
      <c r="S191" s="87"/>
      <c r="T191" s="87"/>
      <c r="U191" s="87"/>
      <c r="V191" s="87"/>
      <c r="W191" s="87"/>
      <c r="X191" s="87"/>
      <c r="Y191" s="87"/>
      <c r="Z191" s="87"/>
      <c r="AA191" s="89">
        <f t="shared" si="360"/>
        <v>0</v>
      </c>
      <c r="AB191" s="89" t="str">
        <f t="shared" ref="AB191" si="403">IF(SUM(M191:Z191)&gt;0,"Yes","No")</f>
        <v>No</v>
      </c>
      <c r="AC191" s="166" t="str">
        <f t="shared" si="361"/>
        <v>No</v>
      </c>
      <c r="AE191" s="229">
        <v>1</v>
      </c>
      <c r="AF191" s="230">
        <f t="shared" ref="AF191" si="404">AE191*SUM(M191:Z191)</f>
        <v>0</v>
      </c>
      <c r="AG191" s="69"/>
      <c r="AH191" s="256">
        <v>9.6</v>
      </c>
      <c r="AI191" s="265">
        <f t="shared" si="297"/>
        <v>0</v>
      </c>
      <c r="AJ191" s="152">
        <f t="shared" si="363"/>
        <v>0</v>
      </c>
      <c r="AK191" s="152">
        <f t="shared" si="364"/>
        <v>0</v>
      </c>
      <c r="AL191" s="152">
        <f t="shared" si="365"/>
        <v>0</v>
      </c>
      <c r="AM191" s="152">
        <f t="shared" si="366"/>
        <v>0</v>
      </c>
      <c r="AN191" s="152">
        <f t="shared" si="367"/>
        <v>0</v>
      </c>
      <c r="AO191" s="152">
        <f t="shared" si="368"/>
        <v>0</v>
      </c>
      <c r="AP191" s="152">
        <f t="shared" si="369"/>
        <v>0</v>
      </c>
      <c r="AQ191" s="152">
        <f t="shared" si="370"/>
        <v>0</v>
      </c>
      <c r="AR191" s="152">
        <f t="shared" si="371"/>
        <v>0</v>
      </c>
      <c r="AS191" s="152">
        <f t="shared" si="372"/>
        <v>0</v>
      </c>
      <c r="AT191" s="152">
        <f t="shared" si="373"/>
        <v>0</v>
      </c>
      <c r="AU191" s="152">
        <f t="shared" si="374"/>
        <v>0</v>
      </c>
      <c r="AV191" s="152">
        <f t="shared" si="375"/>
        <v>0</v>
      </c>
      <c r="AW191" s="152">
        <f t="shared" si="376"/>
        <v>0</v>
      </c>
      <c r="AX191" s="470">
        <v>1</v>
      </c>
      <c r="AY191" s="476"/>
      <c r="AZ191" s="239">
        <f t="shared" si="338"/>
        <v>0</v>
      </c>
      <c r="BA191" s="476">
        <v>8</v>
      </c>
      <c r="BB191" s="239">
        <f t="shared" si="339"/>
        <v>0</v>
      </c>
      <c r="BC191" s="476"/>
      <c r="BD191" s="131">
        <f t="shared" si="340"/>
        <v>0</v>
      </c>
      <c r="BE191" s="483"/>
      <c r="BF191" s="131">
        <f t="shared" si="304"/>
        <v>0</v>
      </c>
      <c r="BG191" s="131">
        <f t="shared" si="305"/>
        <v>0</v>
      </c>
      <c r="BH191" s="131">
        <f t="shared" si="306"/>
        <v>0</v>
      </c>
      <c r="BI191" s="131">
        <f t="shared" si="307"/>
        <v>0</v>
      </c>
      <c r="BJ191" s="131">
        <f t="shared" si="308"/>
        <v>0</v>
      </c>
      <c r="BK191" s="131">
        <f t="shared" si="309"/>
        <v>0</v>
      </c>
      <c r="BL191" s="131">
        <f t="shared" si="310"/>
        <v>0</v>
      </c>
      <c r="BM191" s="131">
        <f t="shared" si="311"/>
        <v>0</v>
      </c>
      <c r="BN191" s="131">
        <f t="shared" si="312"/>
        <v>0</v>
      </c>
      <c r="BO191" s="483"/>
      <c r="BP191" s="396">
        <f t="shared" si="313"/>
        <v>0</v>
      </c>
      <c r="BQ191" s="396">
        <f t="shared" si="314"/>
        <v>0</v>
      </c>
      <c r="BR191" s="483"/>
      <c r="BS191" s="131">
        <f t="shared" si="315"/>
        <v>0</v>
      </c>
      <c r="BT191" s="131">
        <f t="shared" si="316"/>
        <v>0</v>
      </c>
      <c r="BU191" s="131">
        <f t="shared" si="317"/>
        <v>0</v>
      </c>
      <c r="BV191" s="131">
        <f t="shared" si="318"/>
        <v>0</v>
      </c>
      <c r="BW191" s="131">
        <f t="shared" si="319"/>
        <v>0</v>
      </c>
      <c r="BX191" s="131">
        <f t="shared" si="320"/>
        <v>0</v>
      </c>
      <c r="BY191" s="131">
        <f t="shared" si="321"/>
        <v>0</v>
      </c>
      <c r="BZ191" s="131">
        <f t="shared" si="322"/>
        <v>0</v>
      </c>
      <c r="CA191" s="131">
        <f t="shared" si="323"/>
        <v>0</v>
      </c>
      <c r="CB191" s="131">
        <f t="shared" si="324"/>
        <v>0</v>
      </c>
      <c r="CC191" s="131">
        <f t="shared" si="325"/>
        <v>0</v>
      </c>
      <c r="CD191" s="131">
        <f t="shared" si="326"/>
        <v>0</v>
      </c>
      <c r="CE191" s="131">
        <f t="shared" si="327"/>
        <v>0</v>
      </c>
      <c r="CF191" s="131">
        <f t="shared" si="328"/>
        <v>0</v>
      </c>
      <c r="CG191" s="131">
        <f t="shared" si="329"/>
        <v>0</v>
      </c>
      <c r="CH191" s="131">
        <f t="shared" si="330"/>
        <v>0</v>
      </c>
      <c r="CI191" s="131">
        <f t="shared" si="331"/>
        <v>0</v>
      </c>
      <c r="CJ191" s="131">
        <f t="shared" si="332"/>
        <v>0</v>
      </c>
      <c r="CK191" s="131">
        <f t="shared" si="333"/>
        <v>0</v>
      </c>
      <c r="CL191" s="131">
        <f t="shared" si="334"/>
        <v>0</v>
      </c>
      <c r="CM191" s="131">
        <f t="shared" si="335"/>
        <v>0</v>
      </c>
    </row>
    <row r="192" spans="1:91" s="4" customFormat="1" ht="90" customHeight="1" x14ac:dyDescent="0.2">
      <c r="B192" s="164"/>
      <c r="D192" s="99" t="s">
        <v>529</v>
      </c>
      <c r="E192" s="436" t="s">
        <v>1143</v>
      </c>
      <c r="F192" s="72" t="s">
        <v>108</v>
      </c>
      <c r="G192" s="73" t="s">
        <v>82</v>
      </c>
      <c r="H192" s="314" t="s">
        <v>336</v>
      </c>
      <c r="I192" s="72">
        <v>1</v>
      </c>
      <c r="J192" s="72">
        <v>13</v>
      </c>
      <c r="K192" s="72" t="s">
        <v>562</v>
      </c>
      <c r="L192" s="334">
        <v>159.49549999999999</v>
      </c>
      <c r="M192" s="87"/>
      <c r="N192" s="87"/>
      <c r="O192" s="87"/>
      <c r="P192" s="87"/>
      <c r="Q192" s="87"/>
      <c r="R192" s="87"/>
      <c r="S192" s="87"/>
      <c r="T192" s="87"/>
      <c r="U192" s="87"/>
      <c r="V192" s="87"/>
      <c r="W192" s="87"/>
      <c r="X192" s="87"/>
      <c r="Y192" s="87"/>
      <c r="Z192" s="87"/>
      <c r="AA192" s="89">
        <f t="shared" si="360"/>
        <v>0</v>
      </c>
      <c r="AB192" s="89" t="str">
        <f t="shared" si="295"/>
        <v>No</v>
      </c>
      <c r="AC192" s="166" t="str">
        <f t="shared" si="361"/>
        <v>No</v>
      </c>
      <c r="AE192" s="229">
        <v>1</v>
      </c>
      <c r="AF192" s="230">
        <f t="shared" si="362"/>
        <v>0</v>
      </c>
      <c r="AG192" s="69"/>
      <c r="AH192" s="256">
        <v>9.6</v>
      </c>
      <c r="AI192" s="265">
        <f t="shared" si="297"/>
        <v>0</v>
      </c>
      <c r="AJ192" s="152">
        <f t="shared" si="363"/>
        <v>0</v>
      </c>
      <c r="AK192" s="152">
        <f t="shared" si="364"/>
        <v>0</v>
      </c>
      <c r="AL192" s="152">
        <f t="shared" si="365"/>
        <v>0</v>
      </c>
      <c r="AM192" s="152">
        <f t="shared" si="366"/>
        <v>0</v>
      </c>
      <c r="AN192" s="152">
        <f t="shared" si="367"/>
        <v>0</v>
      </c>
      <c r="AO192" s="152">
        <f t="shared" si="368"/>
        <v>0</v>
      </c>
      <c r="AP192" s="152">
        <f t="shared" si="369"/>
        <v>0</v>
      </c>
      <c r="AQ192" s="152">
        <f t="shared" si="370"/>
        <v>0</v>
      </c>
      <c r="AR192" s="152">
        <f t="shared" si="371"/>
        <v>0</v>
      </c>
      <c r="AS192" s="152">
        <f t="shared" si="372"/>
        <v>0</v>
      </c>
      <c r="AT192" s="152">
        <f t="shared" si="373"/>
        <v>0</v>
      </c>
      <c r="AU192" s="152">
        <f t="shared" si="374"/>
        <v>0</v>
      </c>
      <c r="AV192" s="152">
        <f t="shared" si="375"/>
        <v>0</v>
      </c>
      <c r="AW192" s="152">
        <f t="shared" si="376"/>
        <v>0</v>
      </c>
      <c r="AX192" s="470">
        <v>1</v>
      </c>
      <c r="AY192" s="476"/>
      <c r="AZ192" s="239">
        <f t="shared" si="338"/>
        <v>0</v>
      </c>
      <c r="BA192" s="476">
        <v>8</v>
      </c>
      <c r="BB192" s="239">
        <f t="shared" si="339"/>
        <v>0</v>
      </c>
      <c r="BC192" s="476"/>
      <c r="BD192" s="131">
        <f t="shared" si="340"/>
        <v>0</v>
      </c>
      <c r="BE192" s="483"/>
      <c r="BF192" s="131">
        <f t="shared" si="304"/>
        <v>0</v>
      </c>
      <c r="BG192" s="131">
        <f t="shared" si="305"/>
        <v>0</v>
      </c>
      <c r="BH192" s="131">
        <f t="shared" si="306"/>
        <v>0</v>
      </c>
      <c r="BI192" s="131">
        <f t="shared" si="307"/>
        <v>0</v>
      </c>
      <c r="BJ192" s="131">
        <f t="shared" si="308"/>
        <v>0</v>
      </c>
      <c r="BK192" s="131">
        <f t="shared" si="309"/>
        <v>0</v>
      </c>
      <c r="BL192" s="131">
        <f t="shared" si="310"/>
        <v>0</v>
      </c>
      <c r="BM192" s="131">
        <f t="shared" si="311"/>
        <v>0</v>
      </c>
      <c r="BN192" s="131">
        <f t="shared" si="312"/>
        <v>0</v>
      </c>
      <c r="BO192" s="483"/>
      <c r="BP192" s="396">
        <f t="shared" si="313"/>
        <v>0</v>
      </c>
      <c r="BQ192" s="396">
        <f t="shared" si="314"/>
        <v>0</v>
      </c>
      <c r="BR192" s="483"/>
      <c r="BS192" s="131">
        <f t="shared" si="315"/>
        <v>0</v>
      </c>
      <c r="BT192" s="131">
        <f t="shared" si="316"/>
        <v>0</v>
      </c>
      <c r="BU192" s="131">
        <f t="shared" si="317"/>
        <v>0</v>
      </c>
      <c r="BV192" s="131">
        <f t="shared" si="318"/>
        <v>0</v>
      </c>
      <c r="BW192" s="131">
        <f t="shared" si="319"/>
        <v>0</v>
      </c>
      <c r="BX192" s="131">
        <f t="shared" si="320"/>
        <v>0</v>
      </c>
      <c r="BY192" s="131">
        <f t="shared" si="321"/>
        <v>0</v>
      </c>
      <c r="BZ192" s="131">
        <f t="shared" si="322"/>
        <v>0</v>
      </c>
      <c r="CA192" s="131">
        <f t="shared" si="323"/>
        <v>0</v>
      </c>
      <c r="CB192" s="131">
        <f t="shared" si="324"/>
        <v>0</v>
      </c>
      <c r="CC192" s="131">
        <f t="shared" si="325"/>
        <v>0</v>
      </c>
      <c r="CD192" s="131">
        <f t="shared" si="326"/>
        <v>0</v>
      </c>
      <c r="CE192" s="131">
        <f t="shared" si="327"/>
        <v>0</v>
      </c>
      <c r="CF192" s="131">
        <f t="shared" si="328"/>
        <v>0</v>
      </c>
      <c r="CG192" s="131">
        <f t="shared" si="329"/>
        <v>0</v>
      </c>
      <c r="CH192" s="131">
        <f t="shared" si="330"/>
        <v>0</v>
      </c>
      <c r="CI192" s="131">
        <f t="shared" si="331"/>
        <v>0</v>
      </c>
      <c r="CJ192" s="131">
        <f t="shared" si="332"/>
        <v>0</v>
      </c>
      <c r="CK192" s="131">
        <f t="shared" si="333"/>
        <v>0</v>
      </c>
      <c r="CL192" s="131">
        <f t="shared" si="334"/>
        <v>0</v>
      </c>
      <c r="CM192" s="131">
        <f t="shared" si="335"/>
        <v>0</v>
      </c>
    </row>
    <row r="193" spans="1:91" s="81" customFormat="1" ht="90" customHeight="1" x14ac:dyDescent="0.2">
      <c r="A193" s="4"/>
      <c r="B193" s="164"/>
      <c r="C193" s="4"/>
      <c r="D193" s="64" t="s">
        <v>290</v>
      </c>
      <c r="E193" s="129" t="s">
        <v>432</v>
      </c>
      <c r="F193" s="63" t="s">
        <v>109</v>
      </c>
      <c r="G193" s="178" t="s">
        <v>83</v>
      </c>
      <c r="H193" s="316" t="s">
        <v>336</v>
      </c>
      <c r="I193" s="63">
        <v>1</v>
      </c>
      <c r="J193" s="63">
        <v>14</v>
      </c>
      <c r="K193" s="63" t="s">
        <v>562</v>
      </c>
      <c r="L193" s="333">
        <v>252.20580000000004</v>
      </c>
      <c r="M193" s="85"/>
      <c r="N193" s="84"/>
      <c r="O193" s="85"/>
      <c r="P193" s="85"/>
      <c r="Q193" s="85"/>
      <c r="R193" s="85"/>
      <c r="S193" s="85"/>
      <c r="T193" s="85"/>
      <c r="U193" s="85"/>
      <c r="V193" s="85"/>
      <c r="W193" s="85"/>
      <c r="X193" s="85"/>
      <c r="Y193" s="85"/>
      <c r="Z193" s="85"/>
      <c r="AA193" s="96">
        <f t="shared" si="360"/>
        <v>0</v>
      </c>
      <c r="AB193" s="82" t="str">
        <f t="shared" ref="AB193" si="405">IF(SUM(M193:Z193)&gt;0,"Yes","No")</f>
        <v>No</v>
      </c>
      <c r="AC193" s="188" t="str">
        <f t="shared" si="361"/>
        <v>No</v>
      </c>
      <c r="AE193" s="229">
        <v>1</v>
      </c>
      <c r="AF193" s="230">
        <f t="shared" ref="AF193" si="406">AE193*SUM(M193:Z193)</f>
        <v>0</v>
      </c>
      <c r="AG193" s="69"/>
      <c r="AH193" s="256">
        <v>15</v>
      </c>
      <c r="AI193" s="265">
        <f t="shared" si="297"/>
        <v>0</v>
      </c>
      <c r="AJ193" s="152">
        <f t="shared" si="363"/>
        <v>0</v>
      </c>
      <c r="AK193" s="152">
        <f t="shared" si="364"/>
        <v>0</v>
      </c>
      <c r="AL193" s="152">
        <f t="shared" si="365"/>
        <v>0</v>
      </c>
      <c r="AM193" s="152">
        <f t="shared" si="366"/>
        <v>0</v>
      </c>
      <c r="AN193" s="152">
        <f t="shared" si="367"/>
        <v>0</v>
      </c>
      <c r="AO193" s="152">
        <f t="shared" si="368"/>
        <v>0</v>
      </c>
      <c r="AP193" s="152">
        <f t="shared" si="369"/>
        <v>0</v>
      </c>
      <c r="AQ193" s="152">
        <f t="shared" si="370"/>
        <v>0</v>
      </c>
      <c r="AR193" s="152">
        <f t="shared" si="371"/>
        <v>0</v>
      </c>
      <c r="AS193" s="152">
        <f t="shared" si="372"/>
        <v>0</v>
      </c>
      <c r="AT193" s="152">
        <f t="shared" si="373"/>
        <v>0</v>
      </c>
      <c r="AU193" s="152">
        <f t="shared" si="374"/>
        <v>0</v>
      </c>
      <c r="AV193" s="152">
        <f t="shared" si="375"/>
        <v>0</v>
      </c>
      <c r="AW193" s="152">
        <f t="shared" si="376"/>
        <v>0</v>
      </c>
      <c r="AX193" s="470">
        <v>1</v>
      </c>
      <c r="AY193" s="476"/>
      <c r="AZ193" s="239">
        <f t="shared" si="338"/>
        <v>0</v>
      </c>
      <c r="BA193" s="476">
        <v>12</v>
      </c>
      <c r="BB193" s="239">
        <f t="shared" si="339"/>
        <v>0</v>
      </c>
      <c r="BC193" s="476"/>
      <c r="BD193" s="131">
        <f t="shared" si="340"/>
        <v>0</v>
      </c>
      <c r="BE193" s="483"/>
      <c r="BF193" s="131">
        <f t="shared" si="304"/>
        <v>0</v>
      </c>
      <c r="BG193" s="131">
        <f t="shared" si="305"/>
        <v>0</v>
      </c>
      <c r="BH193" s="131">
        <f t="shared" si="306"/>
        <v>0</v>
      </c>
      <c r="BI193" s="131">
        <f t="shared" si="307"/>
        <v>0</v>
      </c>
      <c r="BJ193" s="131">
        <f t="shared" si="308"/>
        <v>0</v>
      </c>
      <c r="BK193" s="131">
        <f t="shared" si="309"/>
        <v>0</v>
      </c>
      <c r="BL193" s="131">
        <f t="shared" si="310"/>
        <v>0</v>
      </c>
      <c r="BM193" s="131">
        <f t="shared" si="311"/>
        <v>0</v>
      </c>
      <c r="BN193" s="131">
        <f t="shared" si="312"/>
        <v>0</v>
      </c>
      <c r="BO193" s="483"/>
      <c r="BP193" s="396">
        <f t="shared" si="313"/>
        <v>0</v>
      </c>
      <c r="BQ193" s="396">
        <f t="shared" si="314"/>
        <v>0</v>
      </c>
      <c r="BR193" s="483"/>
      <c r="BS193" s="131">
        <f t="shared" si="315"/>
        <v>0</v>
      </c>
      <c r="BT193" s="131">
        <f t="shared" si="316"/>
        <v>0</v>
      </c>
      <c r="BU193" s="131">
        <f t="shared" si="317"/>
        <v>0</v>
      </c>
      <c r="BV193" s="131">
        <f t="shared" si="318"/>
        <v>0</v>
      </c>
      <c r="BW193" s="131">
        <f t="shared" si="319"/>
        <v>0</v>
      </c>
      <c r="BX193" s="131">
        <f t="shared" si="320"/>
        <v>0</v>
      </c>
      <c r="BY193" s="131">
        <f t="shared" si="321"/>
        <v>0</v>
      </c>
      <c r="BZ193" s="131">
        <f t="shared" si="322"/>
        <v>0</v>
      </c>
      <c r="CA193" s="131">
        <f t="shared" si="323"/>
        <v>0</v>
      </c>
      <c r="CB193" s="131">
        <f t="shared" si="324"/>
        <v>0</v>
      </c>
      <c r="CC193" s="131">
        <f t="shared" si="325"/>
        <v>0</v>
      </c>
      <c r="CD193" s="131">
        <f t="shared" si="326"/>
        <v>0</v>
      </c>
      <c r="CE193" s="131">
        <f t="shared" si="327"/>
        <v>0</v>
      </c>
      <c r="CF193" s="131">
        <f t="shared" si="328"/>
        <v>0</v>
      </c>
      <c r="CG193" s="131">
        <f t="shared" si="329"/>
        <v>0</v>
      </c>
      <c r="CH193" s="131">
        <f t="shared" si="330"/>
        <v>0</v>
      </c>
      <c r="CI193" s="131">
        <f t="shared" si="331"/>
        <v>0</v>
      </c>
      <c r="CJ193" s="131">
        <f t="shared" si="332"/>
        <v>0</v>
      </c>
      <c r="CK193" s="131">
        <f t="shared" si="333"/>
        <v>0</v>
      </c>
      <c r="CL193" s="131">
        <f t="shared" si="334"/>
        <v>0</v>
      </c>
      <c r="CM193" s="131">
        <f t="shared" si="335"/>
        <v>0</v>
      </c>
    </row>
    <row r="194" spans="1:91" s="81" customFormat="1" ht="90" customHeight="1" x14ac:dyDescent="0.2">
      <c r="A194" s="4"/>
      <c r="B194" s="164"/>
      <c r="C194" s="4"/>
      <c r="D194" s="64" t="s">
        <v>530</v>
      </c>
      <c r="E194" s="437" t="s">
        <v>1143</v>
      </c>
      <c r="F194" s="63" t="s">
        <v>109</v>
      </c>
      <c r="G194" s="178" t="s">
        <v>83</v>
      </c>
      <c r="H194" s="316" t="s">
        <v>336</v>
      </c>
      <c r="I194" s="63">
        <v>1</v>
      </c>
      <c r="J194" s="63">
        <v>14</v>
      </c>
      <c r="K194" s="63" t="s">
        <v>562</v>
      </c>
      <c r="L194" s="333">
        <v>219.30759999999998</v>
      </c>
      <c r="M194" s="85"/>
      <c r="N194" s="84"/>
      <c r="O194" s="85"/>
      <c r="P194" s="85"/>
      <c r="Q194" s="85"/>
      <c r="R194" s="85"/>
      <c r="S194" s="85"/>
      <c r="T194" s="85"/>
      <c r="U194" s="85"/>
      <c r="V194" s="85"/>
      <c r="W194" s="85"/>
      <c r="X194" s="85"/>
      <c r="Y194" s="85"/>
      <c r="Z194" s="85"/>
      <c r="AA194" s="96">
        <f t="shared" si="360"/>
        <v>0</v>
      </c>
      <c r="AB194" s="82" t="str">
        <f t="shared" si="295"/>
        <v>No</v>
      </c>
      <c r="AC194" s="188" t="str">
        <f t="shared" si="361"/>
        <v>No</v>
      </c>
      <c r="AE194" s="229">
        <v>1</v>
      </c>
      <c r="AF194" s="230">
        <f t="shared" si="362"/>
        <v>0</v>
      </c>
      <c r="AG194" s="69"/>
      <c r="AH194" s="256">
        <v>15</v>
      </c>
      <c r="AI194" s="265">
        <f t="shared" si="297"/>
        <v>0</v>
      </c>
      <c r="AJ194" s="152">
        <f t="shared" si="363"/>
        <v>0</v>
      </c>
      <c r="AK194" s="152">
        <f t="shared" si="364"/>
        <v>0</v>
      </c>
      <c r="AL194" s="152">
        <f t="shared" si="365"/>
        <v>0</v>
      </c>
      <c r="AM194" s="152">
        <f t="shared" si="366"/>
        <v>0</v>
      </c>
      <c r="AN194" s="152">
        <f t="shared" si="367"/>
        <v>0</v>
      </c>
      <c r="AO194" s="152">
        <f t="shared" si="368"/>
        <v>0</v>
      </c>
      <c r="AP194" s="152">
        <f t="shared" si="369"/>
        <v>0</v>
      </c>
      <c r="AQ194" s="152">
        <f t="shared" si="370"/>
        <v>0</v>
      </c>
      <c r="AR194" s="152">
        <f t="shared" si="371"/>
        <v>0</v>
      </c>
      <c r="AS194" s="152">
        <f t="shared" si="372"/>
        <v>0</v>
      </c>
      <c r="AT194" s="152">
        <f t="shared" si="373"/>
        <v>0</v>
      </c>
      <c r="AU194" s="152">
        <f t="shared" si="374"/>
        <v>0</v>
      </c>
      <c r="AV194" s="152">
        <f t="shared" si="375"/>
        <v>0</v>
      </c>
      <c r="AW194" s="152">
        <f t="shared" si="376"/>
        <v>0</v>
      </c>
      <c r="AX194" s="470">
        <v>1</v>
      </c>
      <c r="AY194" s="476"/>
      <c r="AZ194" s="239">
        <f t="shared" si="338"/>
        <v>0</v>
      </c>
      <c r="BA194" s="476">
        <v>12</v>
      </c>
      <c r="BB194" s="239">
        <f t="shared" si="339"/>
        <v>0</v>
      </c>
      <c r="BC194" s="476"/>
      <c r="BD194" s="131">
        <f t="shared" si="340"/>
        <v>0</v>
      </c>
      <c r="BE194" s="483"/>
      <c r="BF194" s="131">
        <f t="shared" si="304"/>
        <v>0</v>
      </c>
      <c r="BG194" s="131">
        <f t="shared" si="305"/>
        <v>0</v>
      </c>
      <c r="BH194" s="131">
        <f t="shared" si="306"/>
        <v>0</v>
      </c>
      <c r="BI194" s="131">
        <f t="shared" si="307"/>
        <v>0</v>
      </c>
      <c r="BJ194" s="131">
        <f t="shared" si="308"/>
        <v>0</v>
      </c>
      <c r="BK194" s="131">
        <f t="shared" si="309"/>
        <v>0</v>
      </c>
      <c r="BL194" s="131">
        <f t="shared" si="310"/>
        <v>0</v>
      </c>
      <c r="BM194" s="131">
        <f t="shared" si="311"/>
        <v>0</v>
      </c>
      <c r="BN194" s="131">
        <f t="shared" si="312"/>
        <v>0</v>
      </c>
      <c r="BO194" s="483"/>
      <c r="BP194" s="396">
        <f t="shared" si="313"/>
        <v>0</v>
      </c>
      <c r="BQ194" s="396">
        <f t="shared" si="314"/>
        <v>0</v>
      </c>
      <c r="BR194" s="483"/>
      <c r="BS194" s="131">
        <f t="shared" si="315"/>
        <v>0</v>
      </c>
      <c r="BT194" s="131">
        <f t="shared" si="316"/>
        <v>0</v>
      </c>
      <c r="BU194" s="131">
        <f t="shared" si="317"/>
        <v>0</v>
      </c>
      <c r="BV194" s="131">
        <f t="shared" si="318"/>
        <v>0</v>
      </c>
      <c r="BW194" s="131">
        <f t="shared" si="319"/>
        <v>0</v>
      </c>
      <c r="BX194" s="131">
        <f t="shared" si="320"/>
        <v>0</v>
      </c>
      <c r="BY194" s="131">
        <f t="shared" si="321"/>
        <v>0</v>
      </c>
      <c r="BZ194" s="131">
        <f t="shared" si="322"/>
        <v>0</v>
      </c>
      <c r="CA194" s="131">
        <f t="shared" si="323"/>
        <v>0</v>
      </c>
      <c r="CB194" s="131">
        <f t="shared" si="324"/>
        <v>0</v>
      </c>
      <c r="CC194" s="131">
        <f t="shared" si="325"/>
        <v>0</v>
      </c>
      <c r="CD194" s="131">
        <f t="shared" si="326"/>
        <v>0</v>
      </c>
      <c r="CE194" s="131">
        <f t="shared" si="327"/>
        <v>0</v>
      </c>
      <c r="CF194" s="131">
        <f t="shared" si="328"/>
        <v>0</v>
      </c>
      <c r="CG194" s="131">
        <f t="shared" si="329"/>
        <v>0</v>
      </c>
      <c r="CH194" s="131">
        <f t="shared" si="330"/>
        <v>0</v>
      </c>
      <c r="CI194" s="131">
        <f t="shared" si="331"/>
        <v>0</v>
      </c>
      <c r="CJ194" s="131">
        <f t="shared" si="332"/>
        <v>0</v>
      </c>
      <c r="CK194" s="131">
        <f t="shared" si="333"/>
        <v>0</v>
      </c>
      <c r="CL194" s="131">
        <f t="shared" si="334"/>
        <v>0</v>
      </c>
      <c r="CM194" s="131">
        <f t="shared" si="335"/>
        <v>0</v>
      </c>
    </row>
    <row r="195" spans="1:91" s="4" customFormat="1" ht="90" customHeight="1" x14ac:dyDescent="0.2">
      <c r="B195" s="179"/>
      <c r="D195" s="99" t="s">
        <v>291</v>
      </c>
      <c r="E195" s="177" t="s">
        <v>432</v>
      </c>
      <c r="F195" s="72" t="s">
        <v>109</v>
      </c>
      <c r="G195" s="73" t="s">
        <v>84</v>
      </c>
      <c r="H195" s="314" t="s">
        <v>336</v>
      </c>
      <c r="I195" s="72">
        <v>1</v>
      </c>
      <c r="J195" s="72">
        <v>19</v>
      </c>
      <c r="K195" s="72" t="s">
        <v>562</v>
      </c>
      <c r="L195" s="334">
        <v>412.70040000000006</v>
      </c>
      <c r="M195" s="87"/>
      <c r="N195" s="87"/>
      <c r="O195" s="87"/>
      <c r="P195" s="87"/>
      <c r="Q195" s="87"/>
      <c r="R195" s="87"/>
      <c r="S195" s="87"/>
      <c r="T195" s="87"/>
      <c r="U195" s="87"/>
      <c r="V195" s="87"/>
      <c r="W195" s="87"/>
      <c r="X195" s="87"/>
      <c r="Y195" s="87"/>
      <c r="Z195" s="87"/>
      <c r="AA195" s="89">
        <f t="shared" si="360"/>
        <v>0</v>
      </c>
      <c r="AB195" s="89" t="str">
        <f t="shared" ref="AB195" si="407">IF(SUM(M195:Z195)&gt;0,"Yes","No")</f>
        <v>No</v>
      </c>
      <c r="AC195" s="166" t="str">
        <f t="shared" si="361"/>
        <v>No</v>
      </c>
      <c r="AE195" s="229">
        <v>1</v>
      </c>
      <c r="AF195" s="230">
        <f t="shared" ref="AF195" si="408">AE195*SUM(M195:Z195)</f>
        <v>0</v>
      </c>
      <c r="AG195" s="69"/>
      <c r="AH195" s="256">
        <v>22</v>
      </c>
      <c r="AI195" s="265">
        <f t="shared" ref="AI195:AI255" si="409">SUM(M195:Z195)*AH195</f>
        <v>0</v>
      </c>
      <c r="AJ195" s="152">
        <f t="shared" si="363"/>
        <v>0</v>
      </c>
      <c r="AK195" s="152">
        <f t="shared" si="364"/>
        <v>0</v>
      </c>
      <c r="AL195" s="152">
        <f t="shared" si="365"/>
        <v>0</v>
      </c>
      <c r="AM195" s="152">
        <f t="shared" si="366"/>
        <v>0</v>
      </c>
      <c r="AN195" s="152">
        <f t="shared" si="367"/>
        <v>0</v>
      </c>
      <c r="AO195" s="152">
        <f t="shared" si="368"/>
        <v>0</v>
      </c>
      <c r="AP195" s="152">
        <f t="shared" si="369"/>
        <v>0</v>
      </c>
      <c r="AQ195" s="152">
        <f t="shared" si="370"/>
        <v>0</v>
      </c>
      <c r="AR195" s="152">
        <f t="shared" si="371"/>
        <v>0</v>
      </c>
      <c r="AS195" s="152">
        <f t="shared" si="372"/>
        <v>0</v>
      </c>
      <c r="AT195" s="152">
        <f t="shared" si="373"/>
        <v>0</v>
      </c>
      <c r="AU195" s="152">
        <f t="shared" si="374"/>
        <v>0</v>
      </c>
      <c r="AV195" s="152">
        <f t="shared" si="375"/>
        <v>0</v>
      </c>
      <c r="AW195" s="152">
        <f t="shared" si="376"/>
        <v>0</v>
      </c>
      <c r="AX195" s="470">
        <v>1</v>
      </c>
      <c r="AY195" s="476"/>
      <c r="AZ195" s="239">
        <f t="shared" si="338"/>
        <v>0</v>
      </c>
      <c r="BA195" s="476">
        <v>12</v>
      </c>
      <c r="BB195" s="239">
        <f t="shared" si="339"/>
        <v>0</v>
      </c>
      <c r="BC195" s="476"/>
      <c r="BD195" s="131">
        <f t="shared" si="340"/>
        <v>0</v>
      </c>
      <c r="BE195" s="483"/>
      <c r="BF195" s="131">
        <f t="shared" si="304"/>
        <v>0</v>
      </c>
      <c r="BG195" s="131">
        <f t="shared" si="305"/>
        <v>0</v>
      </c>
      <c r="BH195" s="131">
        <f t="shared" si="306"/>
        <v>0</v>
      </c>
      <c r="BI195" s="131">
        <f t="shared" si="307"/>
        <v>0</v>
      </c>
      <c r="BJ195" s="131">
        <f t="shared" si="308"/>
        <v>0</v>
      </c>
      <c r="BK195" s="131">
        <f t="shared" si="309"/>
        <v>0</v>
      </c>
      <c r="BL195" s="131">
        <f t="shared" si="310"/>
        <v>0</v>
      </c>
      <c r="BM195" s="131">
        <f t="shared" si="311"/>
        <v>0</v>
      </c>
      <c r="BN195" s="131">
        <f t="shared" si="312"/>
        <v>0</v>
      </c>
      <c r="BO195" s="483"/>
      <c r="BP195" s="396">
        <f t="shared" si="313"/>
        <v>0</v>
      </c>
      <c r="BQ195" s="396">
        <f t="shared" si="314"/>
        <v>0</v>
      </c>
      <c r="BR195" s="483"/>
      <c r="BS195" s="131">
        <f t="shared" si="315"/>
        <v>0</v>
      </c>
      <c r="BT195" s="131">
        <f t="shared" si="316"/>
        <v>0</v>
      </c>
      <c r="BU195" s="131">
        <f t="shared" si="317"/>
        <v>0</v>
      </c>
      <c r="BV195" s="131">
        <f t="shared" si="318"/>
        <v>0</v>
      </c>
      <c r="BW195" s="131">
        <f t="shared" si="319"/>
        <v>0</v>
      </c>
      <c r="BX195" s="131">
        <f t="shared" si="320"/>
        <v>0</v>
      </c>
      <c r="BY195" s="131">
        <f t="shared" si="321"/>
        <v>0</v>
      </c>
      <c r="BZ195" s="131">
        <f t="shared" si="322"/>
        <v>0</v>
      </c>
      <c r="CA195" s="131">
        <f t="shared" si="323"/>
        <v>0</v>
      </c>
      <c r="CB195" s="131">
        <f t="shared" si="324"/>
        <v>0</v>
      </c>
      <c r="CC195" s="131">
        <f t="shared" si="325"/>
        <v>0</v>
      </c>
      <c r="CD195" s="131">
        <f t="shared" si="326"/>
        <v>0</v>
      </c>
      <c r="CE195" s="131">
        <f t="shared" si="327"/>
        <v>0</v>
      </c>
      <c r="CF195" s="131">
        <f t="shared" si="328"/>
        <v>0</v>
      </c>
      <c r="CG195" s="131">
        <f t="shared" si="329"/>
        <v>0</v>
      </c>
      <c r="CH195" s="131">
        <f t="shared" si="330"/>
        <v>0</v>
      </c>
      <c r="CI195" s="131">
        <f t="shared" si="331"/>
        <v>0</v>
      </c>
      <c r="CJ195" s="131">
        <f t="shared" si="332"/>
        <v>0</v>
      </c>
      <c r="CK195" s="131">
        <f t="shared" si="333"/>
        <v>0</v>
      </c>
      <c r="CL195" s="131">
        <f t="shared" si="334"/>
        <v>0</v>
      </c>
      <c r="CM195" s="131">
        <f t="shared" si="335"/>
        <v>0</v>
      </c>
    </row>
    <row r="196" spans="1:91" s="4" customFormat="1" ht="90" customHeight="1" x14ac:dyDescent="0.2">
      <c r="B196" s="164"/>
      <c r="D196" s="99" t="s">
        <v>531</v>
      </c>
      <c r="E196" s="436" t="s">
        <v>1143</v>
      </c>
      <c r="F196" s="72" t="s">
        <v>109</v>
      </c>
      <c r="G196" s="73" t="s">
        <v>84</v>
      </c>
      <c r="H196" s="314" t="s">
        <v>336</v>
      </c>
      <c r="I196" s="72">
        <v>1</v>
      </c>
      <c r="J196" s="72">
        <v>19</v>
      </c>
      <c r="K196" s="72" t="s">
        <v>562</v>
      </c>
      <c r="L196" s="334">
        <v>358.87260000000003</v>
      </c>
      <c r="M196" s="87"/>
      <c r="N196" s="87"/>
      <c r="O196" s="87"/>
      <c r="P196" s="87"/>
      <c r="Q196" s="87"/>
      <c r="R196" s="87"/>
      <c r="S196" s="87"/>
      <c r="T196" s="87"/>
      <c r="U196" s="87"/>
      <c r="V196" s="87"/>
      <c r="W196" s="87"/>
      <c r="X196" s="87"/>
      <c r="Y196" s="87"/>
      <c r="Z196" s="87"/>
      <c r="AA196" s="89">
        <f t="shared" si="360"/>
        <v>0</v>
      </c>
      <c r="AB196" s="89" t="str">
        <f t="shared" si="295"/>
        <v>No</v>
      </c>
      <c r="AC196" s="166" t="str">
        <f t="shared" si="361"/>
        <v>No</v>
      </c>
      <c r="AE196" s="229">
        <v>1</v>
      </c>
      <c r="AF196" s="230">
        <f t="shared" si="362"/>
        <v>0</v>
      </c>
      <c r="AG196" s="69"/>
      <c r="AH196" s="256">
        <v>22</v>
      </c>
      <c r="AI196" s="265">
        <f t="shared" si="409"/>
        <v>0</v>
      </c>
      <c r="AJ196" s="152">
        <f t="shared" si="363"/>
        <v>0</v>
      </c>
      <c r="AK196" s="152">
        <f t="shared" si="364"/>
        <v>0</v>
      </c>
      <c r="AL196" s="152">
        <f t="shared" si="365"/>
        <v>0</v>
      </c>
      <c r="AM196" s="152">
        <f t="shared" si="366"/>
        <v>0</v>
      </c>
      <c r="AN196" s="152">
        <f t="shared" si="367"/>
        <v>0</v>
      </c>
      <c r="AO196" s="152">
        <f t="shared" si="368"/>
        <v>0</v>
      </c>
      <c r="AP196" s="152">
        <f t="shared" si="369"/>
        <v>0</v>
      </c>
      <c r="AQ196" s="152">
        <f t="shared" si="370"/>
        <v>0</v>
      </c>
      <c r="AR196" s="152">
        <f t="shared" si="371"/>
        <v>0</v>
      </c>
      <c r="AS196" s="152">
        <f t="shared" si="372"/>
        <v>0</v>
      </c>
      <c r="AT196" s="152">
        <f t="shared" si="373"/>
        <v>0</v>
      </c>
      <c r="AU196" s="152">
        <f t="shared" si="374"/>
        <v>0</v>
      </c>
      <c r="AV196" s="152">
        <f t="shared" si="375"/>
        <v>0</v>
      </c>
      <c r="AW196" s="152">
        <f t="shared" si="376"/>
        <v>0</v>
      </c>
      <c r="AX196" s="470">
        <v>1</v>
      </c>
      <c r="AY196" s="476"/>
      <c r="AZ196" s="239">
        <f t="shared" si="338"/>
        <v>0</v>
      </c>
      <c r="BA196" s="476">
        <v>12</v>
      </c>
      <c r="BB196" s="239">
        <f t="shared" si="339"/>
        <v>0</v>
      </c>
      <c r="BC196" s="476"/>
      <c r="BD196" s="131">
        <f t="shared" si="340"/>
        <v>0</v>
      </c>
      <c r="BE196" s="483"/>
      <c r="BF196" s="131">
        <f t="shared" si="304"/>
        <v>0</v>
      </c>
      <c r="BG196" s="131">
        <f t="shared" si="305"/>
        <v>0</v>
      </c>
      <c r="BH196" s="131">
        <f t="shared" si="306"/>
        <v>0</v>
      </c>
      <c r="BI196" s="131">
        <f t="shared" si="307"/>
        <v>0</v>
      </c>
      <c r="BJ196" s="131">
        <f t="shared" si="308"/>
        <v>0</v>
      </c>
      <c r="BK196" s="131">
        <f t="shared" si="309"/>
        <v>0</v>
      </c>
      <c r="BL196" s="131">
        <f t="shared" si="310"/>
        <v>0</v>
      </c>
      <c r="BM196" s="131">
        <f t="shared" si="311"/>
        <v>0</v>
      </c>
      <c r="BN196" s="131">
        <f t="shared" si="312"/>
        <v>0</v>
      </c>
      <c r="BO196" s="483"/>
      <c r="BP196" s="396">
        <f t="shared" si="313"/>
        <v>0</v>
      </c>
      <c r="BQ196" s="396">
        <f t="shared" si="314"/>
        <v>0</v>
      </c>
      <c r="BR196" s="483"/>
      <c r="BS196" s="131">
        <f t="shared" si="315"/>
        <v>0</v>
      </c>
      <c r="BT196" s="131">
        <f t="shared" si="316"/>
        <v>0</v>
      </c>
      <c r="BU196" s="131">
        <f t="shared" si="317"/>
        <v>0</v>
      </c>
      <c r="BV196" s="131">
        <f t="shared" si="318"/>
        <v>0</v>
      </c>
      <c r="BW196" s="131">
        <f t="shared" si="319"/>
        <v>0</v>
      </c>
      <c r="BX196" s="131">
        <f t="shared" si="320"/>
        <v>0</v>
      </c>
      <c r="BY196" s="131">
        <f t="shared" si="321"/>
        <v>0</v>
      </c>
      <c r="BZ196" s="131">
        <f t="shared" si="322"/>
        <v>0</v>
      </c>
      <c r="CA196" s="131">
        <f t="shared" si="323"/>
        <v>0</v>
      </c>
      <c r="CB196" s="131">
        <f t="shared" si="324"/>
        <v>0</v>
      </c>
      <c r="CC196" s="131">
        <f t="shared" si="325"/>
        <v>0</v>
      </c>
      <c r="CD196" s="131">
        <f t="shared" si="326"/>
        <v>0</v>
      </c>
      <c r="CE196" s="131">
        <f t="shared" si="327"/>
        <v>0</v>
      </c>
      <c r="CF196" s="131">
        <f t="shared" si="328"/>
        <v>0</v>
      </c>
      <c r="CG196" s="131">
        <f t="shared" si="329"/>
        <v>0</v>
      </c>
      <c r="CH196" s="131">
        <f t="shared" si="330"/>
        <v>0</v>
      </c>
      <c r="CI196" s="131">
        <f t="shared" si="331"/>
        <v>0</v>
      </c>
      <c r="CJ196" s="131">
        <f t="shared" si="332"/>
        <v>0</v>
      </c>
      <c r="CK196" s="131">
        <f t="shared" si="333"/>
        <v>0</v>
      </c>
      <c r="CL196" s="131">
        <f t="shared" si="334"/>
        <v>0</v>
      </c>
      <c r="CM196" s="131">
        <f t="shared" si="335"/>
        <v>0</v>
      </c>
    </row>
    <row r="197" spans="1:91" s="81" customFormat="1" ht="90" customHeight="1" x14ac:dyDescent="0.2">
      <c r="A197" s="4"/>
      <c r="B197" s="164"/>
      <c r="C197" s="4"/>
      <c r="D197" s="64" t="s">
        <v>292</v>
      </c>
      <c r="E197" s="129" t="s">
        <v>432</v>
      </c>
      <c r="F197" s="63" t="s">
        <v>110</v>
      </c>
      <c r="G197" s="178" t="s">
        <v>132</v>
      </c>
      <c r="H197" s="178" t="s">
        <v>156</v>
      </c>
      <c r="I197" s="63">
        <v>2</v>
      </c>
      <c r="J197" s="63">
        <v>26</v>
      </c>
      <c r="K197" s="63" t="s">
        <v>562</v>
      </c>
      <c r="L197" s="333">
        <v>527.33940000000007</v>
      </c>
      <c r="M197" s="379"/>
      <c r="N197" s="380"/>
      <c r="O197" s="379"/>
      <c r="P197" s="379"/>
      <c r="Q197" s="379"/>
      <c r="R197" s="379"/>
      <c r="S197" s="379"/>
      <c r="T197" s="379"/>
      <c r="U197" s="379"/>
      <c r="V197" s="379"/>
      <c r="W197" s="379"/>
      <c r="X197" s="379"/>
      <c r="Y197" s="379"/>
      <c r="Z197" s="379"/>
      <c r="AA197" s="378">
        <f t="shared" si="360"/>
        <v>0</v>
      </c>
      <c r="AB197" s="82" t="str">
        <f>IF(SUM(M197:Z197)&gt;0,"Yes","No")</f>
        <v>No</v>
      </c>
      <c r="AC197" s="381" t="str">
        <f t="shared" si="361"/>
        <v>No</v>
      </c>
      <c r="AD197" s="357"/>
      <c r="AE197" s="229">
        <v>2</v>
      </c>
      <c r="AF197" s="230">
        <f t="shared" ref="AF197" si="410">AE197*SUM(M197:Z197)</f>
        <v>0</v>
      </c>
      <c r="AG197" s="69"/>
      <c r="AH197" s="257">
        <v>13</v>
      </c>
      <c r="AI197" s="265">
        <f t="shared" si="409"/>
        <v>0</v>
      </c>
      <c r="AJ197" s="152">
        <f t="shared" si="363"/>
        <v>0</v>
      </c>
      <c r="AK197" s="152">
        <f t="shared" si="364"/>
        <v>0</v>
      </c>
      <c r="AL197" s="152">
        <f t="shared" si="365"/>
        <v>0</v>
      </c>
      <c r="AM197" s="152">
        <f t="shared" si="366"/>
        <v>0</v>
      </c>
      <c r="AN197" s="152">
        <f t="shared" si="367"/>
        <v>0</v>
      </c>
      <c r="AO197" s="152">
        <f t="shared" si="368"/>
        <v>0</v>
      </c>
      <c r="AP197" s="152">
        <f t="shared" si="369"/>
        <v>0</v>
      </c>
      <c r="AQ197" s="152">
        <f t="shared" si="370"/>
        <v>0</v>
      </c>
      <c r="AR197" s="152">
        <f t="shared" si="371"/>
        <v>0</v>
      </c>
      <c r="AS197" s="152">
        <f t="shared" si="372"/>
        <v>0</v>
      </c>
      <c r="AT197" s="152">
        <f t="shared" si="373"/>
        <v>0</v>
      </c>
      <c r="AU197" s="152">
        <f t="shared" si="374"/>
        <v>0</v>
      </c>
      <c r="AV197" s="152">
        <f t="shared" si="375"/>
        <v>0</v>
      </c>
      <c r="AW197" s="152">
        <f t="shared" si="376"/>
        <v>0</v>
      </c>
      <c r="AX197" s="470">
        <v>2</v>
      </c>
      <c r="AY197" s="476"/>
      <c r="AZ197" s="239">
        <f t="shared" si="338"/>
        <v>0</v>
      </c>
      <c r="BA197" s="476">
        <v>11</v>
      </c>
      <c r="BB197" s="239">
        <f t="shared" si="339"/>
        <v>0</v>
      </c>
      <c r="BC197" s="476"/>
      <c r="BD197" s="131">
        <f t="shared" si="340"/>
        <v>0</v>
      </c>
      <c r="BE197" s="483"/>
      <c r="BF197" s="131">
        <f t="shared" si="304"/>
        <v>0</v>
      </c>
      <c r="BG197" s="131">
        <f t="shared" si="305"/>
        <v>0</v>
      </c>
      <c r="BH197" s="131">
        <f t="shared" si="306"/>
        <v>0</v>
      </c>
      <c r="BI197" s="131">
        <f t="shared" si="307"/>
        <v>0</v>
      </c>
      <c r="BJ197" s="131">
        <f t="shared" si="308"/>
        <v>0</v>
      </c>
      <c r="BK197" s="131">
        <f t="shared" si="309"/>
        <v>0</v>
      </c>
      <c r="BL197" s="131">
        <f t="shared" si="310"/>
        <v>0</v>
      </c>
      <c r="BM197" s="131">
        <f t="shared" si="311"/>
        <v>0</v>
      </c>
      <c r="BN197" s="131">
        <f t="shared" si="312"/>
        <v>0</v>
      </c>
      <c r="BO197" s="483"/>
      <c r="BP197" s="396">
        <f t="shared" si="313"/>
        <v>0</v>
      </c>
      <c r="BQ197" s="396">
        <f t="shared" si="314"/>
        <v>0</v>
      </c>
      <c r="BR197" s="483"/>
      <c r="BS197" s="131">
        <f t="shared" si="315"/>
        <v>0</v>
      </c>
      <c r="BT197" s="131">
        <f t="shared" si="316"/>
        <v>0</v>
      </c>
      <c r="BU197" s="131">
        <f t="shared" si="317"/>
        <v>0</v>
      </c>
      <c r="BV197" s="131">
        <f t="shared" si="318"/>
        <v>0</v>
      </c>
      <c r="BW197" s="131">
        <f t="shared" si="319"/>
        <v>0</v>
      </c>
      <c r="BX197" s="131">
        <f t="shared" si="320"/>
        <v>0</v>
      </c>
      <c r="BY197" s="131">
        <f t="shared" si="321"/>
        <v>0</v>
      </c>
      <c r="BZ197" s="131">
        <f t="shared" si="322"/>
        <v>0</v>
      </c>
      <c r="CA197" s="131">
        <f t="shared" si="323"/>
        <v>0</v>
      </c>
      <c r="CB197" s="131">
        <f t="shared" si="324"/>
        <v>0</v>
      </c>
      <c r="CC197" s="131">
        <f t="shared" si="325"/>
        <v>0</v>
      </c>
      <c r="CD197" s="131">
        <f t="shared" si="326"/>
        <v>0</v>
      </c>
      <c r="CE197" s="131">
        <f t="shared" si="327"/>
        <v>0</v>
      </c>
      <c r="CF197" s="131">
        <f t="shared" si="328"/>
        <v>0</v>
      </c>
      <c r="CG197" s="131">
        <f t="shared" si="329"/>
        <v>0</v>
      </c>
      <c r="CH197" s="131">
        <f t="shared" si="330"/>
        <v>0</v>
      </c>
      <c r="CI197" s="131">
        <f t="shared" si="331"/>
        <v>0</v>
      </c>
      <c r="CJ197" s="131">
        <f t="shared" si="332"/>
        <v>0</v>
      </c>
      <c r="CK197" s="131">
        <f t="shared" si="333"/>
        <v>0</v>
      </c>
      <c r="CL197" s="131">
        <f t="shared" si="334"/>
        <v>0</v>
      </c>
      <c r="CM197" s="131">
        <f t="shared" si="335"/>
        <v>0</v>
      </c>
    </row>
    <row r="198" spans="1:91" s="81" customFormat="1" ht="90" customHeight="1" x14ac:dyDescent="0.2">
      <c r="A198" s="4"/>
      <c r="B198" s="167"/>
      <c r="C198" s="54"/>
      <c r="D198" s="181" t="s">
        <v>532</v>
      </c>
      <c r="E198" s="438" t="s">
        <v>1143</v>
      </c>
      <c r="F198" s="122" t="s">
        <v>110</v>
      </c>
      <c r="G198" s="189" t="s">
        <v>132</v>
      </c>
      <c r="H198" s="189" t="s">
        <v>156</v>
      </c>
      <c r="I198" s="122">
        <v>2</v>
      </c>
      <c r="J198" s="122">
        <v>26</v>
      </c>
      <c r="K198" s="122" t="s">
        <v>562</v>
      </c>
      <c r="L198" s="335">
        <v>458.55599999999998</v>
      </c>
      <c r="M198" s="185"/>
      <c r="N198" s="184"/>
      <c r="O198" s="185"/>
      <c r="P198" s="185"/>
      <c r="Q198" s="185"/>
      <c r="R198" s="185"/>
      <c r="S198" s="185"/>
      <c r="T198" s="185"/>
      <c r="U198" s="185"/>
      <c r="V198" s="185"/>
      <c r="W198" s="185"/>
      <c r="X198" s="185"/>
      <c r="Y198" s="185"/>
      <c r="Z198" s="185"/>
      <c r="AA198" s="96">
        <f t="shared" si="360"/>
        <v>0</v>
      </c>
      <c r="AB198" s="190" t="str">
        <f>IF(SUM(M198:Z198)&gt;0,"Yes","No")</f>
        <v>No</v>
      </c>
      <c r="AC198" s="191" t="str">
        <f t="shared" si="361"/>
        <v>No</v>
      </c>
      <c r="AE198" s="229">
        <v>2</v>
      </c>
      <c r="AF198" s="230">
        <f t="shared" si="362"/>
        <v>0</v>
      </c>
      <c r="AG198" s="69"/>
      <c r="AH198" s="257">
        <v>13</v>
      </c>
      <c r="AI198" s="265">
        <f t="shared" si="409"/>
        <v>0</v>
      </c>
      <c r="AJ198" s="152">
        <f t="shared" si="363"/>
        <v>0</v>
      </c>
      <c r="AK198" s="152">
        <f t="shared" si="364"/>
        <v>0</v>
      </c>
      <c r="AL198" s="152">
        <f t="shared" si="365"/>
        <v>0</v>
      </c>
      <c r="AM198" s="152">
        <f t="shared" si="366"/>
        <v>0</v>
      </c>
      <c r="AN198" s="152">
        <f t="shared" si="367"/>
        <v>0</v>
      </c>
      <c r="AO198" s="152">
        <f t="shared" si="368"/>
        <v>0</v>
      </c>
      <c r="AP198" s="152">
        <f t="shared" si="369"/>
        <v>0</v>
      </c>
      <c r="AQ198" s="152">
        <f t="shared" si="370"/>
        <v>0</v>
      </c>
      <c r="AR198" s="152">
        <f t="shared" si="371"/>
        <v>0</v>
      </c>
      <c r="AS198" s="152">
        <f t="shared" si="372"/>
        <v>0</v>
      </c>
      <c r="AT198" s="152">
        <f t="shared" si="373"/>
        <v>0</v>
      </c>
      <c r="AU198" s="152">
        <f t="shared" si="374"/>
        <v>0</v>
      </c>
      <c r="AV198" s="152">
        <f t="shared" si="375"/>
        <v>0</v>
      </c>
      <c r="AW198" s="152">
        <f t="shared" si="376"/>
        <v>0</v>
      </c>
      <c r="AX198" s="470">
        <v>2</v>
      </c>
      <c r="AY198" s="476"/>
      <c r="AZ198" s="239">
        <f t="shared" si="338"/>
        <v>0</v>
      </c>
      <c r="BA198" s="476">
        <v>11</v>
      </c>
      <c r="BB198" s="239">
        <f t="shared" si="339"/>
        <v>0</v>
      </c>
      <c r="BC198" s="476"/>
      <c r="BD198" s="131">
        <f t="shared" si="340"/>
        <v>0</v>
      </c>
      <c r="BE198" s="483"/>
      <c r="BF198" s="131">
        <f t="shared" si="304"/>
        <v>0</v>
      </c>
      <c r="BG198" s="131">
        <f t="shared" si="305"/>
        <v>0</v>
      </c>
      <c r="BH198" s="131">
        <f t="shared" si="306"/>
        <v>0</v>
      </c>
      <c r="BI198" s="131">
        <f t="shared" si="307"/>
        <v>0</v>
      </c>
      <c r="BJ198" s="131">
        <f t="shared" si="308"/>
        <v>0</v>
      </c>
      <c r="BK198" s="131">
        <f t="shared" si="309"/>
        <v>0</v>
      </c>
      <c r="BL198" s="131">
        <f t="shared" si="310"/>
        <v>0</v>
      </c>
      <c r="BM198" s="131">
        <f t="shared" si="311"/>
        <v>0</v>
      </c>
      <c r="BN198" s="131">
        <f t="shared" si="312"/>
        <v>0</v>
      </c>
      <c r="BO198" s="483"/>
      <c r="BP198" s="396">
        <f t="shared" si="313"/>
        <v>0</v>
      </c>
      <c r="BQ198" s="396">
        <f t="shared" si="314"/>
        <v>0</v>
      </c>
      <c r="BR198" s="483"/>
      <c r="BS198" s="131">
        <f t="shared" si="315"/>
        <v>0</v>
      </c>
      <c r="BT198" s="131">
        <f t="shared" si="316"/>
        <v>0</v>
      </c>
      <c r="BU198" s="131">
        <f t="shared" si="317"/>
        <v>0</v>
      </c>
      <c r="BV198" s="131">
        <f t="shared" si="318"/>
        <v>0</v>
      </c>
      <c r="BW198" s="131">
        <f t="shared" si="319"/>
        <v>0</v>
      </c>
      <c r="BX198" s="131">
        <f t="shared" si="320"/>
        <v>0</v>
      </c>
      <c r="BY198" s="131">
        <f t="shared" si="321"/>
        <v>0</v>
      </c>
      <c r="BZ198" s="131">
        <f t="shared" si="322"/>
        <v>0</v>
      </c>
      <c r="CA198" s="131">
        <f t="shared" si="323"/>
        <v>0</v>
      </c>
      <c r="CB198" s="131">
        <f t="shared" si="324"/>
        <v>0</v>
      </c>
      <c r="CC198" s="131">
        <f t="shared" si="325"/>
        <v>0</v>
      </c>
      <c r="CD198" s="131">
        <f t="shared" si="326"/>
        <v>0</v>
      </c>
      <c r="CE198" s="131">
        <f t="shared" si="327"/>
        <v>0</v>
      </c>
      <c r="CF198" s="131">
        <f t="shared" si="328"/>
        <v>0</v>
      </c>
      <c r="CG198" s="131">
        <f t="shared" si="329"/>
        <v>0</v>
      </c>
      <c r="CH198" s="131">
        <f t="shared" si="330"/>
        <v>0</v>
      </c>
      <c r="CI198" s="131">
        <f t="shared" si="331"/>
        <v>0</v>
      </c>
      <c r="CJ198" s="131">
        <f t="shared" si="332"/>
        <v>0</v>
      </c>
      <c r="CK198" s="131">
        <f t="shared" si="333"/>
        <v>0</v>
      </c>
      <c r="CL198" s="131">
        <f t="shared" si="334"/>
        <v>0</v>
      </c>
      <c r="CM198" s="131">
        <f t="shared" si="335"/>
        <v>0</v>
      </c>
    </row>
    <row r="199" spans="1:91" s="81" customFormat="1" ht="40.75" customHeight="1" x14ac:dyDescent="0.2">
      <c r="A199" s="4"/>
      <c r="B199" s="75"/>
      <c r="C199" s="80"/>
      <c r="D199" s="440" t="s">
        <v>366</v>
      </c>
      <c r="E199" s="128"/>
      <c r="F199" s="68"/>
      <c r="G199" s="66"/>
      <c r="H199" s="66"/>
      <c r="I199" s="68"/>
      <c r="J199" s="67"/>
      <c r="K199" s="67"/>
      <c r="L199" s="155"/>
      <c r="M199" s="93"/>
      <c r="Z199" s="4"/>
      <c r="AA199" s="323"/>
      <c r="AB199" s="82"/>
      <c r="AC199" s="83"/>
      <c r="AE199" s="233"/>
      <c r="AF199" s="233"/>
      <c r="AG199" s="69"/>
      <c r="AH199" s="254"/>
      <c r="AI199" s="265"/>
      <c r="AJ199" s="152"/>
      <c r="AK199" s="152"/>
      <c r="AL199" s="152"/>
      <c r="AM199" s="152"/>
      <c r="AN199" s="152"/>
      <c r="AO199" s="152"/>
      <c r="AP199" s="152"/>
      <c r="AQ199" s="152"/>
      <c r="AR199" s="152"/>
      <c r="AS199" s="152"/>
      <c r="AT199" s="152"/>
      <c r="AU199" s="152"/>
      <c r="AV199" s="152"/>
      <c r="AW199" s="152"/>
      <c r="AX199" s="469"/>
      <c r="AY199" s="475"/>
      <c r="AZ199" s="239">
        <f t="shared" si="338"/>
        <v>0</v>
      </c>
      <c r="BA199" s="475"/>
      <c r="BB199" s="239">
        <f t="shared" si="339"/>
        <v>0</v>
      </c>
      <c r="BC199" s="475"/>
      <c r="BD199" s="131">
        <f t="shared" si="340"/>
        <v>0</v>
      </c>
      <c r="BE199" s="483"/>
      <c r="BF199" s="131">
        <f t="shared" si="304"/>
        <v>0</v>
      </c>
      <c r="BG199" s="131">
        <f t="shared" si="305"/>
        <v>0</v>
      </c>
      <c r="BH199" s="131">
        <f t="shared" si="306"/>
        <v>0</v>
      </c>
      <c r="BI199" s="131">
        <f t="shared" si="307"/>
        <v>0</v>
      </c>
      <c r="BJ199" s="131">
        <f t="shared" si="308"/>
        <v>0</v>
      </c>
      <c r="BK199" s="131">
        <f t="shared" si="309"/>
        <v>0</v>
      </c>
      <c r="BL199" s="131">
        <f t="shared" si="310"/>
        <v>0</v>
      </c>
      <c r="BM199" s="131">
        <f t="shared" si="311"/>
        <v>0</v>
      </c>
      <c r="BN199" s="131">
        <f t="shared" si="312"/>
        <v>0</v>
      </c>
      <c r="BO199" s="483"/>
      <c r="BP199" s="396">
        <f t="shared" si="313"/>
        <v>0</v>
      </c>
      <c r="BQ199" s="396">
        <f t="shared" si="314"/>
        <v>0</v>
      </c>
      <c r="BR199" s="483"/>
      <c r="BS199" s="131">
        <f t="shared" si="315"/>
        <v>0</v>
      </c>
      <c r="BT199" s="131">
        <f t="shared" si="316"/>
        <v>0</v>
      </c>
      <c r="BU199" s="131">
        <f t="shared" si="317"/>
        <v>0</v>
      </c>
      <c r="BV199" s="131">
        <f t="shared" si="318"/>
        <v>0</v>
      </c>
      <c r="BW199" s="131">
        <f t="shared" si="319"/>
        <v>0</v>
      </c>
      <c r="BX199" s="131">
        <f t="shared" si="320"/>
        <v>0</v>
      </c>
      <c r="BY199" s="131">
        <f t="shared" si="321"/>
        <v>0</v>
      </c>
      <c r="BZ199" s="131">
        <f t="shared" si="322"/>
        <v>0</v>
      </c>
      <c r="CA199" s="131">
        <f t="shared" si="323"/>
        <v>0</v>
      </c>
      <c r="CB199" s="131">
        <f t="shared" si="324"/>
        <v>0</v>
      </c>
      <c r="CC199" s="131">
        <f t="shared" si="325"/>
        <v>0</v>
      </c>
      <c r="CD199" s="131">
        <f t="shared" si="326"/>
        <v>0</v>
      </c>
      <c r="CE199" s="131">
        <f t="shared" si="327"/>
        <v>0</v>
      </c>
      <c r="CF199" s="131">
        <f t="shared" si="328"/>
        <v>0</v>
      </c>
      <c r="CG199" s="131">
        <f t="shared" si="329"/>
        <v>0</v>
      </c>
      <c r="CH199" s="131">
        <f t="shared" si="330"/>
        <v>0</v>
      </c>
      <c r="CI199" s="131">
        <f t="shared" si="331"/>
        <v>0</v>
      </c>
      <c r="CJ199" s="131">
        <f t="shared" si="332"/>
        <v>0</v>
      </c>
      <c r="CK199" s="131">
        <f t="shared" si="333"/>
        <v>0</v>
      </c>
      <c r="CL199" s="131">
        <f t="shared" si="334"/>
        <v>0</v>
      </c>
      <c r="CM199" s="131">
        <f t="shared" si="335"/>
        <v>0</v>
      </c>
    </row>
    <row r="200" spans="1:91" s="4" customFormat="1" ht="90" customHeight="1" x14ac:dyDescent="0.2">
      <c r="B200" s="193"/>
      <c r="C200" s="101"/>
      <c r="D200" s="175" t="s">
        <v>293</v>
      </c>
      <c r="E200" s="176" t="s">
        <v>432</v>
      </c>
      <c r="F200" s="158" t="s">
        <v>109</v>
      </c>
      <c r="G200" s="160" t="s">
        <v>603</v>
      </c>
      <c r="H200" s="160" t="s">
        <v>160</v>
      </c>
      <c r="I200" s="158">
        <v>1</v>
      </c>
      <c r="J200" s="158">
        <v>0</v>
      </c>
      <c r="K200" s="158" t="s">
        <v>562</v>
      </c>
      <c r="L200" s="332">
        <v>89.418420000000012</v>
      </c>
      <c r="M200" s="161"/>
      <c r="N200" s="161"/>
      <c r="O200" s="161"/>
      <c r="P200" s="161"/>
      <c r="Q200" s="161"/>
      <c r="R200" s="161"/>
      <c r="S200" s="161"/>
      <c r="T200" s="161"/>
      <c r="U200" s="161"/>
      <c r="V200" s="161"/>
      <c r="W200" s="161"/>
      <c r="X200" s="161"/>
      <c r="Y200" s="161"/>
      <c r="Z200" s="161"/>
      <c r="AA200" s="162">
        <f t="shared" ref="AA200:AA225" si="411">L200*M200+L200*N200+L200*O200+L200*P200+L200*Q200+L200*R200+L200*T200+L200*V200+L200*W200+L200*X200+L200*Y200+L200*Z200+L200*U200+L200*S200</f>
        <v>0</v>
      </c>
      <c r="AB200" s="162" t="str">
        <f t="shared" ref="AB200" si="412">IF(SUM(M200:Z200)&gt;0,"Yes","No")</f>
        <v>No</v>
      </c>
      <c r="AC200" s="163" t="str">
        <f t="shared" ref="AC200:AC225" si="413">IF(B200="New","Yes","No")</f>
        <v>No</v>
      </c>
      <c r="AE200" s="229">
        <v>1</v>
      </c>
      <c r="AF200" s="230">
        <f t="shared" ref="AF200" si="414">AE200*SUM(M200:Z200)</f>
        <v>0</v>
      </c>
      <c r="AG200" s="69"/>
      <c r="AH200" s="255">
        <v>2</v>
      </c>
      <c r="AI200" s="265">
        <f t="shared" si="409"/>
        <v>0</v>
      </c>
      <c r="AJ200" s="152">
        <f t="shared" ref="AJ200:AJ225" si="415">M200*I200</f>
        <v>0</v>
      </c>
      <c r="AK200" s="152">
        <f t="shared" ref="AK200:AK225" si="416">N200*I200</f>
        <v>0</v>
      </c>
      <c r="AL200" s="152">
        <f t="shared" ref="AL200:AL225" si="417">O200*I200</f>
        <v>0</v>
      </c>
      <c r="AM200" s="152">
        <f t="shared" ref="AM200:AM225" si="418">P200*I200</f>
        <v>0</v>
      </c>
      <c r="AN200" s="152">
        <f t="shared" ref="AN200:AN225" si="419">Q200*I200</f>
        <v>0</v>
      </c>
      <c r="AO200" s="152">
        <f t="shared" ref="AO200:AO225" si="420">R200*I200</f>
        <v>0</v>
      </c>
      <c r="AP200" s="152">
        <f t="shared" ref="AP200:AP225" si="421">S200*I200</f>
        <v>0</v>
      </c>
      <c r="AQ200" s="152">
        <f t="shared" ref="AQ200:AQ225" si="422">T200*I200</f>
        <v>0</v>
      </c>
      <c r="AR200" s="152">
        <f t="shared" ref="AR200:AR225" si="423">U200*I200</f>
        <v>0</v>
      </c>
      <c r="AS200" s="152">
        <f t="shared" ref="AS200:AS225" si="424">V200*I200</f>
        <v>0</v>
      </c>
      <c r="AT200" s="152">
        <f t="shared" ref="AT200:AT225" si="425">W200*I200</f>
        <v>0</v>
      </c>
      <c r="AU200" s="152">
        <f t="shared" ref="AU200:AU225" si="426">X200*I200</f>
        <v>0</v>
      </c>
      <c r="AV200" s="152">
        <f t="shared" ref="AV200:AV225" si="427">Y200*I200</f>
        <v>0</v>
      </c>
      <c r="AW200" s="152">
        <f t="shared" ref="AW200:AW225" si="428">Z200*I200</f>
        <v>0</v>
      </c>
      <c r="AX200" s="470">
        <v>1</v>
      </c>
      <c r="AY200" s="476"/>
      <c r="AZ200" s="239">
        <f t="shared" si="338"/>
        <v>0</v>
      </c>
      <c r="BA200" s="476">
        <v>4</v>
      </c>
      <c r="BB200" s="239">
        <f t="shared" si="339"/>
        <v>0</v>
      </c>
      <c r="BC200" s="476"/>
      <c r="BD200" s="131">
        <f t="shared" si="340"/>
        <v>0</v>
      </c>
      <c r="BE200" s="483"/>
      <c r="BF200" s="131">
        <f t="shared" si="304"/>
        <v>0</v>
      </c>
      <c r="BG200" s="131">
        <f t="shared" si="305"/>
        <v>0</v>
      </c>
      <c r="BH200" s="131">
        <f t="shared" si="306"/>
        <v>0</v>
      </c>
      <c r="BI200" s="131">
        <f t="shared" si="307"/>
        <v>0</v>
      </c>
      <c r="BJ200" s="131">
        <f t="shared" si="308"/>
        <v>0</v>
      </c>
      <c r="BK200" s="131">
        <f t="shared" si="309"/>
        <v>0</v>
      </c>
      <c r="BL200" s="131">
        <f t="shared" si="310"/>
        <v>0</v>
      </c>
      <c r="BM200" s="131">
        <f t="shared" si="311"/>
        <v>0</v>
      </c>
      <c r="BN200" s="131">
        <f t="shared" si="312"/>
        <v>0</v>
      </c>
      <c r="BO200" s="483"/>
      <c r="BP200" s="396">
        <f t="shared" si="313"/>
        <v>0</v>
      </c>
      <c r="BQ200" s="396">
        <f t="shared" si="314"/>
        <v>0</v>
      </c>
      <c r="BR200" s="483"/>
      <c r="BS200" s="131">
        <f t="shared" si="315"/>
        <v>0</v>
      </c>
      <c r="BT200" s="131">
        <f t="shared" si="316"/>
        <v>0</v>
      </c>
      <c r="BU200" s="131">
        <f t="shared" si="317"/>
        <v>0</v>
      </c>
      <c r="BV200" s="131">
        <f t="shared" si="318"/>
        <v>0</v>
      </c>
      <c r="BW200" s="131">
        <f t="shared" si="319"/>
        <v>0</v>
      </c>
      <c r="BX200" s="131">
        <f t="shared" si="320"/>
        <v>0</v>
      </c>
      <c r="BY200" s="131">
        <f t="shared" si="321"/>
        <v>0</v>
      </c>
      <c r="BZ200" s="131">
        <f t="shared" si="322"/>
        <v>0</v>
      </c>
      <c r="CA200" s="131">
        <f t="shared" si="323"/>
        <v>0</v>
      </c>
      <c r="CB200" s="131">
        <f t="shared" si="324"/>
        <v>0</v>
      </c>
      <c r="CC200" s="131">
        <f t="shared" si="325"/>
        <v>0</v>
      </c>
      <c r="CD200" s="131">
        <f t="shared" si="326"/>
        <v>0</v>
      </c>
      <c r="CE200" s="131">
        <f t="shared" si="327"/>
        <v>0</v>
      </c>
      <c r="CF200" s="131">
        <f t="shared" si="328"/>
        <v>0</v>
      </c>
      <c r="CG200" s="131">
        <f t="shared" si="329"/>
        <v>0</v>
      </c>
      <c r="CH200" s="131">
        <f t="shared" si="330"/>
        <v>0</v>
      </c>
      <c r="CI200" s="131">
        <f t="shared" si="331"/>
        <v>0</v>
      </c>
      <c r="CJ200" s="131">
        <f t="shared" si="332"/>
        <v>0</v>
      </c>
      <c r="CK200" s="131">
        <f t="shared" si="333"/>
        <v>0</v>
      </c>
      <c r="CL200" s="131">
        <f t="shared" si="334"/>
        <v>0</v>
      </c>
      <c r="CM200" s="131">
        <f t="shared" si="335"/>
        <v>0</v>
      </c>
    </row>
    <row r="201" spans="1:91" s="4" customFormat="1" ht="90" customHeight="1" x14ac:dyDescent="0.2">
      <c r="B201" s="164"/>
      <c r="D201" s="99" t="s">
        <v>499</v>
      </c>
      <c r="E201" s="436" t="s">
        <v>1143</v>
      </c>
      <c r="F201" s="72" t="s">
        <v>109</v>
      </c>
      <c r="G201" s="73" t="s">
        <v>603</v>
      </c>
      <c r="H201" s="73" t="s">
        <v>160</v>
      </c>
      <c r="I201" s="72">
        <v>1</v>
      </c>
      <c r="J201" s="72">
        <v>0</v>
      </c>
      <c r="K201" s="72" t="s">
        <v>562</v>
      </c>
      <c r="L201" s="334">
        <v>77.7547</v>
      </c>
      <c r="M201" s="88"/>
      <c r="N201" s="87"/>
      <c r="O201" s="87"/>
      <c r="P201" s="87"/>
      <c r="Q201" s="87"/>
      <c r="R201" s="87"/>
      <c r="S201" s="87"/>
      <c r="T201" s="87"/>
      <c r="U201" s="87"/>
      <c r="V201" s="87"/>
      <c r="W201" s="87"/>
      <c r="X201" s="87"/>
      <c r="Y201" s="87"/>
      <c r="Z201" s="87"/>
      <c r="AA201" s="368">
        <f t="shared" si="411"/>
        <v>0</v>
      </c>
      <c r="AB201" s="89" t="str">
        <f t="shared" si="295"/>
        <v>No</v>
      </c>
      <c r="AC201" s="364" t="str">
        <f t="shared" si="413"/>
        <v>No</v>
      </c>
      <c r="AD201" s="367"/>
      <c r="AE201" s="229">
        <v>1</v>
      </c>
      <c r="AF201" s="230">
        <f t="shared" ref="AF201:AF225" si="429">AE201*SUM(M201:Z201)</f>
        <v>0</v>
      </c>
      <c r="AG201" s="69"/>
      <c r="AH201" s="255">
        <v>2</v>
      </c>
      <c r="AI201" s="265">
        <f t="shared" si="409"/>
        <v>0</v>
      </c>
      <c r="AJ201" s="152">
        <f t="shared" si="415"/>
        <v>0</v>
      </c>
      <c r="AK201" s="152">
        <f t="shared" si="416"/>
        <v>0</v>
      </c>
      <c r="AL201" s="152">
        <f t="shared" si="417"/>
        <v>0</v>
      </c>
      <c r="AM201" s="152">
        <f t="shared" si="418"/>
        <v>0</v>
      </c>
      <c r="AN201" s="152">
        <f t="shared" si="419"/>
        <v>0</v>
      </c>
      <c r="AO201" s="152">
        <f t="shared" si="420"/>
        <v>0</v>
      </c>
      <c r="AP201" s="152">
        <f t="shared" si="421"/>
        <v>0</v>
      </c>
      <c r="AQ201" s="152">
        <f t="shared" si="422"/>
        <v>0</v>
      </c>
      <c r="AR201" s="152">
        <f t="shared" si="423"/>
        <v>0</v>
      </c>
      <c r="AS201" s="152">
        <f t="shared" si="424"/>
        <v>0</v>
      </c>
      <c r="AT201" s="152">
        <f t="shared" si="425"/>
        <v>0</v>
      </c>
      <c r="AU201" s="152">
        <f t="shared" si="426"/>
        <v>0</v>
      </c>
      <c r="AV201" s="152">
        <f t="shared" si="427"/>
        <v>0</v>
      </c>
      <c r="AW201" s="152">
        <f t="shared" si="428"/>
        <v>0</v>
      </c>
      <c r="AX201" s="470">
        <v>1</v>
      </c>
      <c r="AY201" s="476"/>
      <c r="AZ201" s="239">
        <f t="shared" si="338"/>
        <v>0</v>
      </c>
      <c r="BA201" s="476">
        <v>4</v>
      </c>
      <c r="BB201" s="239">
        <f t="shared" si="339"/>
        <v>0</v>
      </c>
      <c r="BC201" s="476"/>
      <c r="BD201" s="131">
        <f t="shared" si="340"/>
        <v>0</v>
      </c>
      <c r="BE201" s="483"/>
      <c r="BF201" s="131">
        <f t="shared" ref="BF201:BF264" si="430">IF(F201="XS",IF(SUM(M201:Z201)&gt;0,SUM(M201:Z201),0),0)*I201</f>
        <v>0</v>
      </c>
      <c r="BG201" s="131">
        <f t="shared" ref="BG201:BG264" si="431">IF(F201="S",IF(SUM(M201:Z201)&gt;0,SUM(M201:Z201),0),0)*I201</f>
        <v>0</v>
      </c>
      <c r="BH201" s="131">
        <f t="shared" ref="BH201:BH264" si="432">IF(F201="M",IF(SUM(M201:Z201)&gt;0,SUM(M201:Z201),0),0)*I201</f>
        <v>0</v>
      </c>
      <c r="BI201" s="131">
        <f t="shared" ref="BI201:BI264" si="433">IF(F201="L",IF(SUM(M201:Z201)&gt;0,SUM(M201:Z201),0),0)*I201</f>
        <v>0</v>
      </c>
      <c r="BJ201" s="131">
        <f t="shared" ref="BJ201:BJ264" si="434">IF(F201="XL",IF(SUM(M201:Z201)&gt;0,SUM(M201:Z201),0),0)*I201</f>
        <v>0</v>
      </c>
      <c r="BK201" s="131">
        <f t="shared" ref="BK201:BK264" si="435">IF(F201="2XL",IF(SUM(M201:Z201)&gt;0,SUM(M201:Z201),0),0)*I201</f>
        <v>0</v>
      </c>
      <c r="BL201" s="131">
        <f t="shared" ref="BL201:BL264" si="436">IF(F201="3XL",IF(SUM(M201:Z201)&gt;0,SUM(M201:Z201),0),0)*I201</f>
        <v>0</v>
      </c>
      <c r="BM201" s="131">
        <f t="shared" ref="BM201:BM264" si="437">IF(F201="4XL",IF(SUM(M201:Z201)&gt;0,SUM(M201:Z201),0),0)*I201</f>
        <v>0</v>
      </c>
      <c r="BN201" s="131">
        <f t="shared" ref="BN201:BN264" si="438">IF(F201="various",IF(SUM(M201:Z201)&gt;0,SUM(M201:Z201),0),0)*I201</f>
        <v>0</v>
      </c>
      <c r="BO201" s="483"/>
      <c r="BP201" s="396">
        <f t="shared" ref="BP201:BP264" si="439">IF(E201="All tex.",IF(SUM(M201:Z201)&gt;0,SUM(M201:Z201),0),0)*I201</f>
        <v>0</v>
      </c>
      <c r="BQ201" s="396">
        <f t="shared" ref="BQ201:BQ264" si="440">IF(E201="Dual tex.",IF(SUM(M201:Z201)&gt;0,SUM(M201:Z201),0),0)*I201</f>
        <v>0</v>
      </c>
      <c r="BR201" s="483"/>
      <c r="BS201" s="131">
        <f t="shared" ref="BS201:BS264" si="441">IF(H201="sloper",IF(SUM(M201:Z201)&gt;0,SUM(M201:Z201),0),0)*I201</f>
        <v>0</v>
      </c>
      <c r="BT201" s="131">
        <f t="shared" ref="BT201:BT264" si="442">IF(H201="footholds",IF(SUM(M201:Z201)&gt;0,SUM(M201:Z201),0),0)*I201</f>
        <v>0</v>
      </c>
      <c r="BU201" s="131">
        <f t="shared" ref="BU201:BU264" si="443">IF(H201="micros",IF(SUM(M201:Z201)&gt;0,SUM(M201:Z201),0),0)*I201</f>
        <v>0</v>
      </c>
      <c r="BV201" s="131">
        <f t="shared" ref="BV201:BV264" si="444">IF(H201="jug",IF(SUM(M201:Z201)&gt;0,SUM(M201:Z201),0),0)*I201</f>
        <v>0</v>
      </c>
      <c r="BW201" s="131">
        <f t="shared" ref="BW201:BW264" si="445">IF(H201="ledge",IF(SUM(M201:Z201)&gt;0,SUM(M201:Z201),0),0)*I201</f>
        <v>0</v>
      </c>
      <c r="BX201" s="131">
        <f t="shared" ref="BX201:BX264" si="446">IF(H201="edge",IF(SUM(M201:Z201)&gt;0,SUM(M201:Z201),0),0)*I201</f>
        <v>0</v>
      </c>
      <c r="BY201" s="131">
        <f t="shared" ref="BY201:BY264" si="447">IF(H201="crimp",IF(SUM(M201:Z201)&gt;0,SUM(M201:Z201),0),0)*I201</f>
        <v>0</v>
      </c>
      <c r="BZ201" s="131">
        <f t="shared" ref="BZ201:BZ264" si="448">IF(H201="incut",IF(SUM(M201:Z201)&gt;0,SUM(M201:Z201),0),0)*I201</f>
        <v>0</v>
      </c>
      <c r="CA201" s="131">
        <f t="shared" ref="CA201:CA264" si="449">IF(H201="dish",IF(SUM(M201:Z201)&gt;0,SUM(M201:Z201),0),0)*I201</f>
        <v>0</v>
      </c>
      <c r="CB201" s="131">
        <f t="shared" ref="CB201:CB264" si="450">IF(H201="pinch",IF(SUM(M201:Z201)&gt;0,SUM(M201:Z201),0),0)*I201</f>
        <v>0</v>
      </c>
      <c r="CC201" s="131">
        <f t="shared" ref="CC201:CC264" si="451">IF(H201="pocket",IF(SUM(M201:Z201)&gt;0,SUM(M201:Z201),0),0)*I201</f>
        <v>0</v>
      </c>
      <c r="CD201" s="131">
        <f t="shared" ref="CD201:CD264" si="452">IF(H201="insert",IF(SUM(M201:Z201)&gt;0,SUM(M201:Z201),0),0)*I201</f>
        <v>0</v>
      </c>
      <c r="CE201" s="131">
        <f t="shared" ref="CE201:CE264" si="453">IF(H201="feature",IF(SUM(M201:Z201)&gt;0,SUM(M201:Z201),0),0)*I201</f>
        <v>0</v>
      </c>
      <c r="CF201" s="131">
        <f t="shared" ref="CF201:CF264" si="454">IF(H201="scoop",IF(SUM(M201:Z201)&gt;0,SUM(M201:Z201),0),0)*I201</f>
        <v>0</v>
      </c>
      <c r="CG201" s="131">
        <f t="shared" ref="CG201:CG264" si="455">IF(H201="arete",IF(SUM(M201:Z201)&gt;0,SUM(M201:Z201),0),0)*I201</f>
        <v>0</v>
      </c>
      <c r="CH201" s="131">
        <f t="shared" ref="CH201:CH264" si="456">IF(H201="square",IF(SUM(M201:Z201)&gt;0,SUM(M201:Z201),0),0)*I201</f>
        <v>0</v>
      </c>
      <c r="CI201" s="131">
        <f t="shared" ref="CI201:CI264" si="457">IF(H201="positive",IF(SUM(M201:Z201)&gt;0,SUM(M201:Z201),0),0)*I201</f>
        <v>0</v>
      </c>
      <c r="CJ201" s="131">
        <f t="shared" ref="CJ201:CJ264" si="458">IF(H201="pyramid",IF(SUM(M201:Z201)&gt;0,SUM(M201:Z201),0),0)*I201</f>
        <v>0</v>
      </c>
      <c r="CK201" s="131">
        <f t="shared" ref="CK201:CK264" si="459">IF(H201="high profile",IF(SUM(M201:Z201)&gt;0,SUM(M201:Z201),0),0)*I201</f>
        <v>0</v>
      </c>
      <c r="CL201" s="131">
        <f t="shared" ref="CL201:CL264" si="460">IF(H201="rectangle",IF(SUM(M201:Z201)&gt;0,SUM(M201:Z201),0),0)*I201</f>
        <v>0</v>
      </c>
      <c r="CM201" s="131">
        <f t="shared" ref="CM201:CM264" si="461">IF(H201="various",IF(SUM(M201:Z201)&gt;0,SUM(M201:Z201),0),0)*I201</f>
        <v>0</v>
      </c>
    </row>
    <row r="202" spans="1:91" s="81" customFormat="1" ht="90" customHeight="1" x14ac:dyDescent="0.2">
      <c r="A202" s="4"/>
      <c r="B202" s="164"/>
      <c r="C202" s="4"/>
      <c r="D202" s="64" t="s">
        <v>294</v>
      </c>
      <c r="E202" s="129" t="s">
        <v>432</v>
      </c>
      <c r="F202" s="63" t="s">
        <v>109</v>
      </c>
      <c r="G202" s="178" t="s">
        <v>86</v>
      </c>
      <c r="H202" s="178" t="s">
        <v>160</v>
      </c>
      <c r="I202" s="63">
        <v>1</v>
      </c>
      <c r="J202" s="63">
        <v>0</v>
      </c>
      <c r="K202" s="63" t="s">
        <v>562</v>
      </c>
      <c r="L202" s="333">
        <v>97.443150000000017</v>
      </c>
      <c r="M202" s="85"/>
      <c r="N202" s="84"/>
      <c r="O202" s="85"/>
      <c r="P202" s="85"/>
      <c r="Q202" s="85"/>
      <c r="R202" s="85"/>
      <c r="S202" s="85"/>
      <c r="T202" s="85"/>
      <c r="U202" s="85"/>
      <c r="V202" s="85"/>
      <c r="W202" s="85"/>
      <c r="X202" s="85"/>
      <c r="Y202" s="85"/>
      <c r="Z202" s="85"/>
      <c r="AA202" s="96">
        <f t="shared" si="411"/>
        <v>0</v>
      </c>
      <c r="AB202" s="82" t="str">
        <f t="shared" ref="AB202" si="462">IF(SUM(M202:Z202)&gt;0,"Yes","No")</f>
        <v>No</v>
      </c>
      <c r="AC202" s="188" t="str">
        <f t="shared" si="413"/>
        <v>No</v>
      </c>
      <c r="AE202" s="229">
        <v>1</v>
      </c>
      <c r="AF202" s="230">
        <f t="shared" ref="AF202" si="463">AE202*SUM(M202:Z202)</f>
        <v>0</v>
      </c>
      <c r="AG202" s="69"/>
      <c r="AH202" s="256">
        <v>2.5</v>
      </c>
      <c r="AI202" s="265">
        <f t="shared" si="409"/>
        <v>0</v>
      </c>
      <c r="AJ202" s="152">
        <f t="shared" si="415"/>
        <v>0</v>
      </c>
      <c r="AK202" s="152">
        <f t="shared" si="416"/>
        <v>0</v>
      </c>
      <c r="AL202" s="152">
        <f t="shared" si="417"/>
        <v>0</v>
      </c>
      <c r="AM202" s="152">
        <f t="shared" si="418"/>
        <v>0</v>
      </c>
      <c r="AN202" s="152">
        <f t="shared" si="419"/>
        <v>0</v>
      </c>
      <c r="AO202" s="152">
        <f t="shared" si="420"/>
        <v>0</v>
      </c>
      <c r="AP202" s="152">
        <f t="shared" si="421"/>
        <v>0</v>
      </c>
      <c r="AQ202" s="152">
        <f t="shared" si="422"/>
        <v>0</v>
      </c>
      <c r="AR202" s="152">
        <f t="shared" si="423"/>
        <v>0</v>
      </c>
      <c r="AS202" s="152">
        <f t="shared" si="424"/>
        <v>0</v>
      </c>
      <c r="AT202" s="152">
        <f t="shared" si="425"/>
        <v>0</v>
      </c>
      <c r="AU202" s="152">
        <f t="shared" si="426"/>
        <v>0</v>
      </c>
      <c r="AV202" s="152">
        <f t="shared" si="427"/>
        <v>0</v>
      </c>
      <c r="AW202" s="152">
        <f t="shared" si="428"/>
        <v>0</v>
      </c>
      <c r="AX202" s="470">
        <v>1</v>
      </c>
      <c r="AY202" s="476"/>
      <c r="AZ202" s="239">
        <f t="shared" ref="AZ202:AZ265" si="464">SUM(M202:Z202)*AY202</f>
        <v>0</v>
      </c>
      <c r="BA202" s="476">
        <v>7</v>
      </c>
      <c r="BB202" s="239">
        <f t="shared" ref="BB202:BB265" si="465">SUM(M202:Z202)*BA202</f>
        <v>0</v>
      </c>
      <c r="BC202" s="476"/>
      <c r="BD202" s="131">
        <f t="shared" ref="BD202:BD265" si="466">SUM(M202:Z202)*BC202</f>
        <v>0</v>
      </c>
      <c r="BE202" s="483"/>
      <c r="BF202" s="131">
        <f t="shared" si="430"/>
        <v>0</v>
      </c>
      <c r="BG202" s="131">
        <f t="shared" si="431"/>
        <v>0</v>
      </c>
      <c r="BH202" s="131">
        <f t="shared" si="432"/>
        <v>0</v>
      </c>
      <c r="BI202" s="131">
        <f t="shared" si="433"/>
        <v>0</v>
      </c>
      <c r="BJ202" s="131">
        <f t="shared" si="434"/>
        <v>0</v>
      </c>
      <c r="BK202" s="131">
        <f t="shared" si="435"/>
        <v>0</v>
      </c>
      <c r="BL202" s="131">
        <f t="shared" si="436"/>
        <v>0</v>
      </c>
      <c r="BM202" s="131">
        <f t="shared" si="437"/>
        <v>0</v>
      </c>
      <c r="BN202" s="131">
        <f t="shared" si="438"/>
        <v>0</v>
      </c>
      <c r="BO202" s="483"/>
      <c r="BP202" s="396">
        <f t="shared" si="439"/>
        <v>0</v>
      </c>
      <c r="BQ202" s="396">
        <f t="shared" si="440"/>
        <v>0</v>
      </c>
      <c r="BR202" s="483"/>
      <c r="BS202" s="131">
        <f t="shared" si="441"/>
        <v>0</v>
      </c>
      <c r="BT202" s="131">
        <f t="shared" si="442"/>
        <v>0</v>
      </c>
      <c r="BU202" s="131">
        <f t="shared" si="443"/>
        <v>0</v>
      </c>
      <c r="BV202" s="131">
        <f t="shared" si="444"/>
        <v>0</v>
      </c>
      <c r="BW202" s="131">
        <f t="shared" si="445"/>
        <v>0</v>
      </c>
      <c r="BX202" s="131">
        <f t="shared" si="446"/>
        <v>0</v>
      </c>
      <c r="BY202" s="131">
        <f t="shared" si="447"/>
        <v>0</v>
      </c>
      <c r="BZ202" s="131">
        <f t="shared" si="448"/>
        <v>0</v>
      </c>
      <c r="CA202" s="131">
        <f t="shared" si="449"/>
        <v>0</v>
      </c>
      <c r="CB202" s="131">
        <f t="shared" si="450"/>
        <v>0</v>
      </c>
      <c r="CC202" s="131">
        <f t="shared" si="451"/>
        <v>0</v>
      </c>
      <c r="CD202" s="131">
        <f t="shared" si="452"/>
        <v>0</v>
      </c>
      <c r="CE202" s="131">
        <f t="shared" si="453"/>
        <v>0</v>
      </c>
      <c r="CF202" s="131">
        <f t="shared" si="454"/>
        <v>0</v>
      </c>
      <c r="CG202" s="131">
        <f t="shared" si="455"/>
        <v>0</v>
      </c>
      <c r="CH202" s="131">
        <f t="shared" si="456"/>
        <v>0</v>
      </c>
      <c r="CI202" s="131">
        <f t="shared" si="457"/>
        <v>0</v>
      </c>
      <c r="CJ202" s="131">
        <f t="shared" si="458"/>
        <v>0</v>
      </c>
      <c r="CK202" s="131">
        <f t="shared" si="459"/>
        <v>0</v>
      </c>
      <c r="CL202" s="131">
        <f t="shared" si="460"/>
        <v>0</v>
      </c>
      <c r="CM202" s="131">
        <f t="shared" si="461"/>
        <v>0</v>
      </c>
    </row>
    <row r="203" spans="1:91" s="81" customFormat="1" ht="90" customHeight="1" x14ac:dyDescent="0.2">
      <c r="A203" s="4"/>
      <c r="B203" s="164"/>
      <c r="C203" s="4"/>
      <c r="D203" s="64" t="s">
        <v>502</v>
      </c>
      <c r="E203" s="437" t="s">
        <v>1143</v>
      </c>
      <c r="F203" s="63" t="s">
        <v>109</v>
      </c>
      <c r="G203" s="178" t="s">
        <v>86</v>
      </c>
      <c r="H203" s="178" t="s">
        <v>160</v>
      </c>
      <c r="I203" s="63">
        <v>1</v>
      </c>
      <c r="J203" s="63">
        <v>0</v>
      </c>
      <c r="K203" s="63" t="s">
        <v>562</v>
      </c>
      <c r="L203" s="333">
        <v>84.738100000000003</v>
      </c>
      <c r="M203" s="85"/>
      <c r="N203" s="84"/>
      <c r="O203" s="85"/>
      <c r="P203" s="85"/>
      <c r="Q203" s="85"/>
      <c r="R203" s="85"/>
      <c r="S203" s="85"/>
      <c r="T203" s="85"/>
      <c r="U203" s="85"/>
      <c r="V203" s="85"/>
      <c r="W203" s="85"/>
      <c r="X203" s="85"/>
      <c r="Y203" s="85"/>
      <c r="Z203" s="85"/>
      <c r="AA203" s="96">
        <f t="shared" si="411"/>
        <v>0</v>
      </c>
      <c r="AB203" s="82" t="str">
        <f t="shared" si="295"/>
        <v>No</v>
      </c>
      <c r="AC203" s="188" t="str">
        <f t="shared" si="413"/>
        <v>No</v>
      </c>
      <c r="AE203" s="229">
        <v>1</v>
      </c>
      <c r="AF203" s="230">
        <f t="shared" si="429"/>
        <v>0</v>
      </c>
      <c r="AG203" s="69"/>
      <c r="AH203" s="256">
        <v>2.5</v>
      </c>
      <c r="AI203" s="265">
        <f t="shared" si="409"/>
        <v>0</v>
      </c>
      <c r="AJ203" s="152">
        <f t="shared" si="415"/>
        <v>0</v>
      </c>
      <c r="AK203" s="152">
        <f t="shared" si="416"/>
        <v>0</v>
      </c>
      <c r="AL203" s="152">
        <f t="shared" si="417"/>
        <v>0</v>
      </c>
      <c r="AM203" s="152">
        <f t="shared" si="418"/>
        <v>0</v>
      </c>
      <c r="AN203" s="152">
        <f t="shared" si="419"/>
        <v>0</v>
      </c>
      <c r="AO203" s="152">
        <f t="shared" si="420"/>
        <v>0</v>
      </c>
      <c r="AP203" s="152">
        <f t="shared" si="421"/>
        <v>0</v>
      </c>
      <c r="AQ203" s="152">
        <f t="shared" si="422"/>
        <v>0</v>
      </c>
      <c r="AR203" s="152">
        <f t="shared" si="423"/>
        <v>0</v>
      </c>
      <c r="AS203" s="152">
        <f t="shared" si="424"/>
        <v>0</v>
      </c>
      <c r="AT203" s="152">
        <f t="shared" si="425"/>
        <v>0</v>
      </c>
      <c r="AU203" s="152">
        <f t="shared" si="426"/>
        <v>0</v>
      </c>
      <c r="AV203" s="152">
        <f t="shared" si="427"/>
        <v>0</v>
      </c>
      <c r="AW203" s="152">
        <f t="shared" si="428"/>
        <v>0</v>
      </c>
      <c r="AX203" s="470">
        <v>1</v>
      </c>
      <c r="AY203" s="476"/>
      <c r="AZ203" s="239">
        <f t="shared" si="464"/>
        <v>0</v>
      </c>
      <c r="BA203" s="476">
        <v>7</v>
      </c>
      <c r="BB203" s="239">
        <f t="shared" si="465"/>
        <v>0</v>
      </c>
      <c r="BC203" s="476"/>
      <c r="BD203" s="131">
        <f t="shared" si="466"/>
        <v>0</v>
      </c>
      <c r="BE203" s="483"/>
      <c r="BF203" s="131">
        <f t="shared" si="430"/>
        <v>0</v>
      </c>
      <c r="BG203" s="131">
        <f t="shared" si="431"/>
        <v>0</v>
      </c>
      <c r="BH203" s="131">
        <f t="shared" si="432"/>
        <v>0</v>
      </c>
      <c r="BI203" s="131">
        <f t="shared" si="433"/>
        <v>0</v>
      </c>
      <c r="BJ203" s="131">
        <f t="shared" si="434"/>
        <v>0</v>
      </c>
      <c r="BK203" s="131">
        <f t="shared" si="435"/>
        <v>0</v>
      </c>
      <c r="BL203" s="131">
        <f t="shared" si="436"/>
        <v>0</v>
      </c>
      <c r="BM203" s="131">
        <f t="shared" si="437"/>
        <v>0</v>
      </c>
      <c r="BN203" s="131">
        <f t="shared" si="438"/>
        <v>0</v>
      </c>
      <c r="BO203" s="483"/>
      <c r="BP203" s="396">
        <f t="shared" si="439"/>
        <v>0</v>
      </c>
      <c r="BQ203" s="396">
        <f t="shared" si="440"/>
        <v>0</v>
      </c>
      <c r="BR203" s="483"/>
      <c r="BS203" s="131">
        <f t="shared" si="441"/>
        <v>0</v>
      </c>
      <c r="BT203" s="131">
        <f t="shared" si="442"/>
        <v>0</v>
      </c>
      <c r="BU203" s="131">
        <f t="shared" si="443"/>
        <v>0</v>
      </c>
      <c r="BV203" s="131">
        <f t="shared" si="444"/>
        <v>0</v>
      </c>
      <c r="BW203" s="131">
        <f t="shared" si="445"/>
        <v>0</v>
      </c>
      <c r="BX203" s="131">
        <f t="shared" si="446"/>
        <v>0</v>
      </c>
      <c r="BY203" s="131">
        <f t="shared" si="447"/>
        <v>0</v>
      </c>
      <c r="BZ203" s="131">
        <f t="shared" si="448"/>
        <v>0</v>
      </c>
      <c r="CA203" s="131">
        <f t="shared" si="449"/>
        <v>0</v>
      </c>
      <c r="CB203" s="131">
        <f t="shared" si="450"/>
        <v>0</v>
      </c>
      <c r="CC203" s="131">
        <f t="shared" si="451"/>
        <v>0</v>
      </c>
      <c r="CD203" s="131">
        <f t="shared" si="452"/>
        <v>0</v>
      </c>
      <c r="CE203" s="131">
        <f t="shared" si="453"/>
        <v>0</v>
      </c>
      <c r="CF203" s="131">
        <f t="shared" si="454"/>
        <v>0</v>
      </c>
      <c r="CG203" s="131">
        <f t="shared" si="455"/>
        <v>0</v>
      </c>
      <c r="CH203" s="131">
        <f t="shared" si="456"/>
        <v>0</v>
      </c>
      <c r="CI203" s="131">
        <f t="shared" si="457"/>
        <v>0</v>
      </c>
      <c r="CJ203" s="131">
        <f t="shared" si="458"/>
        <v>0</v>
      </c>
      <c r="CK203" s="131">
        <f t="shared" si="459"/>
        <v>0</v>
      </c>
      <c r="CL203" s="131">
        <f t="shared" si="460"/>
        <v>0</v>
      </c>
      <c r="CM203" s="131">
        <f t="shared" si="461"/>
        <v>0</v>
      </c>
    </row>
    <row r="204" spans="1:91" s="4" customFormat="1" ht="90" customHeight="1" x14ac:dyDescent="0.2">
      <c r="B204" s="179"/>
      <c r="D204" s="99" t="s">
        <v>295</v>
      </c>
      <c r="E204" s="177" t="s">
        <v>432</v>
      </c>
      <c r="F204" s="72" t="s">
        <v>109</v>
      </c>
      <c r="G204" s="73" t="s">
        <v>87</v>
      </c>
      <c r="H204" s="73" t="s">
        <v>160</v>
      </c>
      <c r="I204" s="72">
        <v>1</v>
      </c>
      <c r="J204" s="72">
        <v>0</v>
      </c>
      <c r="K204" s="72" t="s">
        <v>562</v>
      </c>
      <c r="L204" s="334">
        <v>114.63900000000001</v>
      </c>
      <c r="M204" s="87"/>
      <c r="N204" s="87"/>
      <c r="O204" s="87"/>
      <c r="P204" s="87"/>
      <c r="Q204" s="87"/>
      <c r="R204" s="87"/>
      <c r="S204" s="87"/>
      <c r="T204" s="87"/>
      <c r="U204" s="87"/>
      <c r="V204" s="87"/>
      <c r="W204" s="87"/>
      <c r="X204" s="87"/>
      <c r="Y204" s="87"/>
      <c r="Z204" s="87"/>
      <c r="AA204" s="89">
        <f t="shared" si="411"/>
        <v>0</v>
      </c>
      <c r="AB204" s="89" t="str">
        <f t="shared" ref="AB204" si="467">IF(SUM(M204:Z204)&gt;0,"Yes","No")</f>
        <v>No</v>
      </c>
      <c r="AC204" s="166" t="str">
        <f t="shared" si="413"/>
        <v>No</v>
      </c>
      <c r="AE204" s="229">
        <v>1</v>
      </c>
      <c r="AF204" s="230">
        <f t="shared" ref="AF204" si="468">AE204*SUM(M204:Z204)</f>
        <v>0</v>
      </c>
      <c r="AG204" s="69"/>
      <c r="AH204" s="256">
        <v>3.5</v>
      </c>
      <c r="AI204" s="265">
        <f t="shared" si="409"/>
        <v>0</v>
      </c>
      <c r="AJ204" s="152">
        <f t="shared" si="415"/>
        <v>0</v>
      </c>
      <c r="AK204" s="152">
        <f t="shared" si="416"/>
        <v>0</v>
      </c>
      <c r="AL204" s="152">
        <f t="shared" si="417"/>
        <v>0</v>
      </c>
      <c r="AM204" s="152">
        <f t="shared" si="418"/>
        <v>0</v>
      </c>
      <c r="AN204" s="152">
        <f t="shared" si="419"/>
        <v>0</v>
      </c>
      <c r="AO204" s="152">
        <f t="shared" si="420"/>
        <v>0</v>
      </c>
      <c r="AP204" s="152">
        <f t="shared" si="421"/>
        <v>0</v>
      </c>
      <c r="AQ204" s="152">
        <f t="shared" si="422"/>
        <v>0</v>
      </c>
      <c r="AR204" s="152">
        <f t="shared" si="423"/>
        <v>0</v>
      </c>
      <c r="AS204" s="152">
        <f t="shared" si="424"/>
        <v>0</v>
      </c>
      <c r="AT204" s="152">
        <f t="shared" si="425"/>
        <v>0</v>
      </c>
      <c r="AU204" s="152">
        <f t="shared" si="426"/>
        <v>0</v>
      </c>
      <c r="AV204" s="152">
        <f t="shared" si="427"/>
        <v>0</v>
      </c>
      <c r="AW204" s="152">
        <f t="shared" si="428"/>
        <v>0</v>
      </c>
      <c r="AX204" s="470">
        <v>1</v>
      </c>
      <c r="AY204" s="476"/>
      <c r="AZ204" s="239">
        <f t="shared" si="464"/>
        <v>0</v>
      </c>
      <c r="BA204" s="476">
        <v>10</v>
      </c>
      <c r="BB204" s="239">
        <f t="shared" si="465"/>
        <v>0</v>
      </c>
      <c r="BC204" s="476"/>
      <c r="BD204" s="131">
        <f t="shared" si="466"/>
        <v>0</v>
      </c>
      <c r="BE204" s="483"/>
      <c r="BF204" s="131">
        <f t="shared" si="430"/>
        <v>0</v>
      </c>
      <c r="BG204" s="131">
        <f t="shared" si="431"/>
        <v>0</v>
      </c>
      <c r="BH204" s="131">
        <f t="shared" si="432"/>
        <v>0</v>
      </c>
      <c r="BI204" s="131">
        <f t="shared" si="433"/>
        <v>0</v>
      </c>
      <c r="BJ204" s="131">
        <f t="shared" si="434"/>
        <v>0</v>
      </c>
      <c r="BK204" s="131">
        <f t="shared" si="435"/>
        <v>0</v>
      </c>
      <c r="BL204" s="131">
        <f t="shared" si="436"/>
        <v>0</v>
      </c>
      <c r="BM204" s="131">
        <f t="shared" si="437"/>
        <v>0</v>
      </c>
      <c r="BN204" s="131">
        <f t="shared" si="438"/>
        <v>0</v>
      </c>
      <c r="BO204" s="483"/>
      <c r="BP204" s="396">
        <f t="shared" si="439"/>
        <v>0</v>
      </c>
      <c r="BQ204" s="396">
        <f t="shared" si="440"/>
        <v>0</v>
      </c>
      <c r="BR204" s="483"/>
      <c r="BS204" s="131">
        <f t="shared" si="441"/>
        <v>0</v>
      </c>
      <c r="BT204" s="131">
        <f t="shared" si="442"/>
        <v>0</v>
      </c>
      <c r="BU204" s="131">
        <f t="shared" si="443"/>
        <v>0</v>
      </c>
      <c r="BV204" s="131">
        <f t="shared" si="444"/>
        <v>0</v>
      </c>
      <c r="BW204" s="131">
        <f t="shared" si="445"/>
        <v>0</v>
      </c>
      <c r="BX204" s="131">
        <f t="shared" si="446"/>
        <v>0</v>
      </c>
      <c r="BY204" s="131">
        <f t="shared" si="447"/>
        <v>0</v>
      </c>
      <c r="BZ204" s="131">
        <f t="shared" si="448"/>
        <v>0</v>
      </c>
      <c r="CA204" s="131">
        <f t="shared" si="449"/>
        <v>0</v>
      </c>
      <c r="CB204" s="131">
        <f t="shared" si="450"/>
        <v>0</v>
      </c>
      <c r="CC204" s="131">
        <f t="shared" si="451"/>
        <v>0</v>
      </c>
      <c r="CD204" s="131">
        <f t="shared" si="452"/>
        <v>0</v>
      </c>
      <c r="CE204" s="131">
        <f t="shared" si="453"/>
        <v>0</v>
      </c>
      <c r="CF204" s="131">
        <f t="shared" si="454"/>
        <v>0</v>
      </c>
      <c r="CG204" s="131">
        <f t="shared" si="455"/>
        <v>0</v>
      </c>
      <c r="CH204" s="131">
        <f t="shared" si="456"/>
        <v>0</v>
      </c>
      <c r="CI204" s="131">
        <f t="shared" si="457"/>
        <v>0</v>
      </c>
      <c r="CJ204" s="131">
        <f t="shared" si="458"/>
        <v>0</v>
      </c>
      <c r="CK204" s="131">
        <f t="shared" si="459"/>
        <v>0</v>
      </c>
      <c r="CL204" s="131">
        <f t="shared" si="460"/>
        <v>0</v>
      </c>
      <c r="CM204" s="131">
        <f t="shared" si="461"/>
        <v>0</v>
      </c>
    </row>
    <row r="205" spans="1:91" s="4" customFormat="1" ht="90" customHeight="1" x14ac:dyDescent="0.2">
      <c r="B205" s="164"/>
      <c r="D205" s="99" t="s">
        <v>505</v>
      </c>
      <c r="E205" s="436" t="s">
        <v>1143</v>
      </c>
      <c r="F205" s="72" t="s">
        <v>109</v>
      </c>
      <c r="G205" s="73" t="s">
        <v>87</v>
      </c>
      <c r="H205" s="73" t="s">
        <v>160</v>
      </c>
      <c r="I205" s="72">
        <v>1</v>
      </c>
      <c r="J205" s="72">
        <v>0</v>
      </c>
      <c r="K205" s="72" t="s">
        <v>562</v>
      </c>
      <c r="L205" s="334">
        <v>99.683400000000006</v>
      </c>
      <c r="M205" s="87"/>
      <c r="N205" s="87"/>
      <c r="O205" s="87"/>
      <c r="P205" s="87"/>
      <c r="Q205" s="87"/>
      <c r="R205" s="87"/>
      <c r="S205" s="87"/>
      <c r="T205" s="87"/>
      <c r="U205" s="87"/>
      <c r="V205" s="87"/>
      <c r="W205" s="87"/>
      <c r="X205" s="87"/>
      <c r="Y205" s="87"/>
      <c r="Z205" s="87"/>
      <c r="AA205" s="89">
        <f t="shared" si="411"/>
        <v>0</v>
      </c>
      <c r="AB205" s="89" t="str">
        <f t="shared" si="295"/>
        <v>No</v>
      </c>
      <c r="AC205" s="166" t="str">
        <f t="shared" si="413"/>
        <v>No</v>
      </c>
      <c r="AE205" s="229">
        <v>1</v>
      </c>
      <c r="AF205" s="230">
        <f t="shared" si="429"/>
        <v>0</v>
      </c>
      <c r="AG205" s="69"/>
      <c r="AH205" s="256">
        <v>3.5</v>
      </c>
      <c r="AI205" s="265">
        <f t="shared" si="409"/>
        <v>0</v>
      </c>
      <c r="AJ205" s="152">
        <f t="shared" si="415"/>
        <v>0</v>
      </c>
      <c r="AK205" s="152">
        <f t="shared" si="416"/>
        <v>0</v>
      </c>
      <c r="AL205" s="152">
        <f t="shared" si="417"/>
        <v>0</v>
      </c>
      <c r="AM205" s="152">
        <f t="shared" si="418"/>
        <v>0</v>
      </c>
      <c r="AN205" s="152">
        <f t="shared" si="419"/>
        <v>0</v>
      </c>
      <c r="AO205" s="152">
        <f t="shared" si="420"/>
        <v>0</v>
      </c>
      <c r="AP205" s="152">
        <f t="shared" si="421"/>
        <v>0</v>
      </c>
      <c r="AQ205" s="152">
        <f t="shared" si="422"/>
        <v>0</v>
      </c>
      <c r="AR205" s="152">
        <f t="shared" si="423"/>
        <v>0</v>
      </c>
      <c r="AS205" s="152">
        <f t="shared" si="424"/>
        <v>0</v>
      </c>
      <c r="AT205" s="152">
        <f t="shared" si="425"/>
        <v>0</v>
      </c>
      <c r="AU205" s="152">
        <f t="shared" si="426"/>
        <v>0</v>
      </c>
      <c r="AV205" s="152">
        <f t="shared" si="427"/>
        <v>0</v>
      </c>
      <c r="AW205" s="152">
        <f t="shared" si="428"/>
        <v>0</v>
      </c>
      <c r="AX205" s="470">
        <v>1</v>
      </c>
      <c r="AY205" s="476"/>
      <c r="AZ205" s="239">
        <f t="shared" si="464"/>
        <v>0</v>
      </c>
      <c r="BA205" s="476">
        <v>10</v>
      </c>
      <c r="BB205" s="239">
        <f t="shared" si="465"/>
        <v>0</v>
      </c>
      <c r="BC205" s="476"/>
      <c r="BD205" s="131">
        <f t="shared" si="466"/>
        <v>0</v>
      </c>
      <c r="BE205" s="483"/>
      <c r="BF205" s="131">
        <f t="shared" si="430"/>
        <v>0</v>
      </c>
      <c r="BG205" s="131">
        <f t="shared" si="431"/>
        <v>0</v>
      </c>
      <c r="BH205" s="131">
        <f t="shared" si="432"/>
        <v>0</v>
      </c>
      <c r="BI205" s="131">
        <f t="shared" si="433"/>
        <v>0</v>
      </c>
      <c r="BJ205" s="131">
        <f t="shared" si="434"/>
        <v>0</v>
      </c>
      <c r="BK205" s="131">
        <f t="shared" si="435"/>
        <v>0</v>
      </c>
      <c r="BL205" s="131">
        <f t="shared" si="436"/>
        <v>0</v>
      </c>
      <c r="BM205" s="131">
        <f t="shared" si="437"/>
        <v>0</v>
      </c>
      <c r="BN205" s="131">
        <f t="shared" si="438"/>
        <v>0</v>
      </c>
      <c r="BO205" s="483"/>
      <c r="BP205" s="396">
        <f t="shared" si="439"/>
        <v>0</v>
      </c>
      <c r="BQ205" s="396">
        <f t="shared" si="440"/>
        <v>0</v>
      </c>
      <c r="BR205" s="483"/>
      <c r="BS205" s="131">
        <f t="shared" si="441"/>
        <v>0</v>
      </c>
      <c r="BT205" s="131">
        <f t="shared" si="442"/>
        <v>0</v>
      </c>
      <c r="BU205" s="131">
        <f t="shared" si="443"/>
        <v>0</v>
      </c>
      <c r="BV205" s="131">
        <f t="shared" si="444"/>
        <v>0</v>
      </c>
      <c r="BW205" s="131">
        <f t="shared" si="445"/>
        <v>0</v>
      </c>
      <c r="BX205" s="131">
        <f t="shared" si="446"/>
        <v>0</v>
      </c>
      <c r="BY205" s="131">
        <f t="shared" si="447"/>
        <v>0</v>
      </c>
      <c r="BZ205" s="131">
        <f t="shared" si="448"/>
        <v>0</v>
      </c>
      <c r="CA205" s="131">
        <f t="shared" si="449"/>
        <v>0</v>
      </c>
      <c r="CB205" s="131">
        <f t="shared" si="450"/>
        <v>0</v>
      </c>
      <c r="CC205" s="131">
        <f t="shared" si="451"/>
        <v>0</v>
      </c>
      <c r="CD205" s="131">
        <f t="shared" si="452"/>
        <v>0</v>
      </c>
      <c r="CE205" s="131">
        <f t="shared" si="453"/>
        <v>0</v>
      </c>
      <c r="CF205" s="131">
        <f t="shared" si="454"/>
        <v>0</v>
      </c>
      <c r="CG205" s="131">
        <f t="shared" si="455"/>
        <v>0</v>
      </c>
      <c r="CH205" s="131">
        <f t="shared" si="456"/>
        <v>0</v>
      </c>
      <c r="CI205" s="131">
        <f t="shared" si="457"/>
        <v>0</v>
      </c>
      <c r="CJ205" s="131">
        <f t="shared" si="458"/>
        <v>0</v>
      </c>
      <c r="CK205" s="131">
        <f t="shared" si="459"/>
        <v>0</v>
      </c>
      <c r="CL205" s="131">
        <f t="shared" si="460"/>
        <v>0</v>
      </c>
      <c r="CM205" s="131">
        <f t="shared" si="461"/>
        <v>0</v>
      </c>
    </row>
    <row r="206" spans="1:91" s="81" customFormat="1" ht="90" customHeight="1" x14ac:dyDescent="0.2">
      <c r="A206" s="4"/>
      <c r="B206" s="164"/>
      <c r="C206" s="4"/>
      <c r="D206" s="64" t="s">
        <v>296</v>
      </c>
      <c r="E206" s="129" t="s">
        <v>432</v>
      </c>
      <c r="F206" s="63" t="s">
        <v>109</v>
      </c>
      <c r="G206" s="178" t="s">
        <v>88</v>
      </c>
      <c r="H206" s="178" t="s">
        <v>160</v>
      </c>
      <c r="I206" s="63">
        <v>1</v>
      </c>
      <c r="J206" s="63">
        <v>0</v>
      </c>
      <c r="K206" s="63" t="s">
        <v>562</v>
      </c>
      <c r="L206" s="333">
        <v>120.37095000000002</v>
      </c>
      <c r="M206" s="85"/>
      <c r="N206" s="84"/>
      <c r="O206" s="85"/>
      <c r="P206" s="85"/>
      <c r="Q206" s="85"/>
      <c r="R206" s="85"/>
      <c r="S206" s="85"/>
      <c r="T206" s="85"/>
      <c r="U206" s="85"/>
      <c r="V206" s="85"/>
      <c r="W206" s="85"/>
      <c r="X206" s="85"/>
      <c r="Y206" s="85"/>
      <c r="Z206" s="85"/>
      <c r="AA206" s="96">
        <f t="shared" si="411"/>
        <v>0</v>
      </c>
      <c r="AB206" s="82" t="str">
        <f t="shared" ref="AB206" si="469">IF(SUM(M206:Z206)&gt;0,"Yes","No")</f>
        <v>No</v>
      </c>
      <c r="AC206" s="188" t="str">
        <f t="shared" si="413"/>
        <v>No</v>
      </c>
      <c r="AE206" s="229">
        <v>1</v>
      </c>
      <c r="AF206" s="230">
        <f t="shared" ref="AF206" si="470">AE206*SUM(M206:Z206)</f>
        <v>0</v>
      </c>
      <c r="AG206" s="69"/>
      <c r="AH206" s="256">
        <v>5</v>
      </c>
      <c r="AI206" s="265">
        <f t="shared" si="409"/>
        <v>0</v>
      </c>
      <c r="AJ206" s="152">
        <f t="shared" si="415"/>
        <v>0</v>
      </c>
      <c r="AK206" s="152">
        <f t="shared" si="416"/>
        <v>0</v>
      </c>
      <c r="AL206" s="152">
        <f t="shared" si="417"/>
        <v>0</v>
      </c>
      <c r="AM206" s="152">
        <f t="shared" si="418"/>
        <v>0</v>
      </c>
      <c r="AN206" s="152">
        <f t="shared" si="419"/>
        <v>0</v>
      </c>
      <c r="AO206" s="152">
        <f t="shared" si="420"/>
        <v>0</v>
      </c>
      <c r="AP206" s="152">
        <f t="shared" si="421"/>
        <v>0</v>
      </c>
      <c r="AQ206" s="152">
        <f t="shared" si="422"/>
        <v>0</v>
      </c>
      <c r="AR206" s="152">
        <f t="shared" si="423"/>
        <v>0</v>
      </c>
      <c r="AS206" s="152">
        <f t="shared" si="424"/>
        <v>0</v>
      </c>
      <c r="AT206" s="152">
        <f t="shared" si="425"/>
        <v>0</v>
      </c>
      <c r="AU206" s="152">
        <f t="shared" si="426"/>
        <v>0</v>
      </c>
      <c r="AV206" s="152">
        <f t="shared" si="427"/>
        <v>0</v>
      </c>
      <c r="AW206" s="152">
        <f t="shared" si="428"/>
        <v>0</v>
      </c>
      <c r="AX206" s="470">
        <v>1</v>
      </c>
      <c r="AY206" s="476"/>
      <c r="AZ206" s="239">
        <f t="shared" si="464"/>
        <v>0</v>
      </c>
      <c r="BA206" s="476">
        <v>8</v>
      </c>
      <c r="BB206" s="239">
        <f t="shared" si="465"/>
        <v>0</v>
      </c>
      <c r="BC206" s="476"/>
      <c r="BD206" s="131">
        <f t="shared" si="466"/>
        <v>0</v>
      </c>
      <c r="BE206" s="483"/>
      <c r="BF206" s="131">
        <f t="shared" si="430"/>
        <v>0</v>
      </c>
      <c r="BG206" s="131">
        <f t="shared" si="431"/>
        <v>0</v>
      </c>
      <c r="BH206" s="131">
        <f t="shared" si="432"/>
        <v>0</v>
      </c>
      <c r="BI206" s="131">
        <f t="shared" si="433"/>
        <v>0</v>
      </c>
      <c r="BJ206" s="131">
        <f t="shared" si="434"/>
        <v>0</v>
      </c>
      <c r="BK206" s="131">
        <f t="shared" si="435"/>
        <v>0</v>
      </c>
      <c r="BL206" s="131">
        <f t="shared" si="436"/>
        <v>0</v>
      </c>
      <c r="BM206" s="131">
        <f t="shared" si="437"/>
        <v>0</v>
      </c>
      <c r="BN206" s="131">
        <f t="shared" si="438"/>
        <v>0</v>
      </c>
      <c r="BO206" s="483"/>
      <c r="BP206" s="396">
        <f t="shared" si="439"/>
        <v>0</v>
      </c>
      <c r="BQ206" s="396">
        <f t="shared" si="440"/>
        <v>0</v>
      </c>
      <c r="BR206" s="483"/>
      <c r="BS206" s="131">
        <f t="shared" si="441"/>
        <v>0</v>
      </c>
      <c r="BT206" s="131">
        <f t="shared" si="442"/>
        <v>0</v>
      </c>
      <c r="BU206" s="131">
        <f t="shared" si="443"/>
        <v>0</v>
      </c>
      <c r="BV206" s="131">
        <f t="shared" si="444"/>
        <v>0</v>
      </c>
      <c r="BW206" s="131">
        <f t="shared" si="445"/>
        <v>0</v>
      </c>
      <c r="BX206" s="131">
        <f t="shared" si="446"/>
        <v>0</v>
      </c>
      <c r="BY206" s="131">
        <f t="shared" si="447"/>
        <v>0</v>
      </c>
      <c r="BZ206" s="131">
        <f t="shared" si="448"/>
        <v>0</v>
      </c>
      <c r="CA206" s="131">
        <f t="shared" si="449"/>
        <v>0</v>
      </c>
      <c r="CB206" s="131">
        <f t="shared" si="450"/>
        <v>0</v>
      </c>
      <c r="CC206" s="131">
        <f t="shared" si="451"/>
        <v>0</v>
      </c>
      <c r="CD206" s="131">
        <f t="shared" si="452"/>
        <v>0</v>
      </c>
      <c r="CE206" s="131">
        <f t="shared" si="453"/>
        <v>0</v>
      </c>
      <c r="CF206" s="131">
        <f t="shared" si="454"/>
        <v>0</v>
      </c>
      <c r="CG206" s="131">
        <f t="shared" si="455"/>
        <v>0</v>
      </c>
      <c r="CH206" s="131">
        <f t="shared" si="456"/>
        <v>0</v>
      </c>
      <c r="CI206" s="131">
        <f t="shared" si="457"/>
        <v>0</v>
      </c>
      <c r="CJ206" s="131">
        <f t="shared" si="458"/>
        <v>0</v>
      </c>
      <c r="CK206" s="131">
        <f t="shared" si="459"/>
        <v>0</v>
      </c>
      <c r="CL206" s="131">
        <f t="shared" si="460"/>
        <v>0</v>
      </c>
      <c r="CM206" s="131">
        <f t="shared" si="461"/>
        <v>0</v>
      </c>
    </row>
    <row r="207" spans="1:91" s="81" customFormat="1" ht="90" customHeight="1" x14ac:dyDescent="0.2">
      <c r="A207" s="4"/>
      <c r="B207" s="164"/>
      <c r="C207" s="4"/>
      <c r="D207" s="64" t="s">
        <v>508</v>
      </c>
      <c r="E207" s="437" t="s">
        <v>1143</v>
      </c>
      <c r="F207" s="63" t="s">
        <v>109</v>
      </c>
      <c r="G207" s="178" t="s">
        <v>88</v>
      </c>
      <c r="H207" s="178" t="s">
        <v>160</v>
      </c>
      <c r="I207" s="63">
        <v>1</v>
      </c>
      <c r="J207" s="63">
        <v>0</v>
      </c>
      <c r="K207" s="63" t="s">
        <v>562</v>
      </c>
      <c r="L207" s="333">
        <v>104.66860000000001</v>
      </c>
      <c r="M207" s="85"/>
      <c r="N207" s="84"/>
      <c r="O207" s="85"/>
      <c r="P207" s="85"/>
      <c r="Q207" s="85"/>
      <c r="R207" s="85"/>
      <c r="S207" s="85"/>
      <c r="T207" s="85"/>
      <c r="U207" s="85"/>
      <c r="V207" s="85"/>
      <c r="W207" s="85"/>
      <c r="X207" s="85"/>
      <c r="Y207" s="85"/>
      <c r="Z207" s="85"/>
      <c r="AA207" s="96">
        <f t="shared" si="411"/>
        <v>0</v>
      </c>
      <c r="AB207" s="82" t="str">
        <f t="shared" si="295"/>
        <v>No</v>
      </c>
      <c r="AC207" s="188" t="str">
        <f t="shared" si="413"/>
        <v>No</v>
      </c>
      <c r="AE207" s="229">
        <v>1</v>
      </c>
      <c r="AF207" s="230">
        <f t="shared" si="429"/>
        <v>0</v>
      </c>
      <c r="AG207" s="69"/>
      <c r="AH207" s="256">
        <v>5</v>
      </c>
      <c r="AI207" s="265">
        <f t="shared" si="409"/>
        <v>0</v>
      </c>
      <c r="AJ207" s="152">
        <f t="shared" si="415"/>
        <v>0</v>
      </c>
      <c r="AK207" s="152">
        <f t="shared" si="416"/>
        <v>0</v>
      </c>
      <c r="AL207" s="152">
        <f t="shared" si="417"/>
        <v>0</v>
      </c>
      <c r="AM207" s="152">
        <f t="shared" si="418"/>
        <v>0</v>
      </c>
      <c r="AN207" s="152">
        <f t="shared" si="419"/>
        <v>0</v>
      </c>
      <c r="AO207" s="152">
        <f t="shared" si="420"/>
        <v>0</v>
      </c>
      <c r="AP207" s="152">
        <f t="shared" si="421"/>
        <v>0</v>
      </c>
      <c r="AQ207" s="152">
        <f t="shared" si="422"/>
        <v>0</v>
      </c>
      <c r="AR207" s="152">
        <f t="shared" si="423"/>
        <v>0</v>
      </c>
      <c r="AS207" s="152">
        <f t="shared" si="424"/>
        <v>0</v>
      </c>
      <c r="AT207" s="152">
        <f t="shared" si="425"/>
        <v>0</v>
      </c>
      <c r="AU207" s="152">
        <f t="shared" si="426"/>
        <v>0</v>
      </c>
      <c r="AV207" s="152">
        <f t="shared" si="427"/>
        <v>0</v>
      </c>
      <c r="AW207" s="152">
        <f t="shared" si="428"/>
        <v>0</v>
      </c>
      <c r="AX207" s="470">
        <v>1</v>
      </c>
      <c r="AY207" s="476"/>
      <c r="AZ207" s="239">
        <f t="shared" si="464"/>
        <v>0</v>
      </c>
      <c r="BA207" s="476">
        <v>8</v>
      </c>
      <c r="BB207" s="239">
        <f t="shared" si="465"/>
        <v>0</v>
      </c>
      <c r="BC207" s="476"/>
      <c r="BD207" s="131">
        <f t="shared" si="466"/>
        <v>0</v>
      </c>
      <c r="BE207" s="483"/>
      <c r="BF207" s="131">
        <f t="shared" si="430"/>
        <v>0</v>
      </c>
      <c r="BG207" s="131">
        <f t="shared" si="431"/>
        <v>0</v>
      </c>
      <c r="BH207" s="131">
        <f t="shared" si="432"/>
        <v>0</v>
      </c>
      <c r="BI207" s="131">
        <f t="shared" si="433"/>
        <v>0</v>
      </c>
      <c r="BJ207" s="131">
        <f t="shared" si="434"/>
        <v>0</v>
      </c>
      <c r="BK207" s="131">
        <f t="shared" si="435"/>
        <v>0</v>
      </c>
      <c r="BL207" s="131">
        <f t="shared" si="436"/>
        <v>0</v>
      </c>
      <c r="BM207" s="131">
        <f t="shared" si="437"/>
        <v>0</v>
      </c>
      <c r="BN207" s="131">
        <f t="shared" si="438"/>
        <v>0</v>
      </c>
      <c r="BO207" s="483"/>
      <c r="BP207" s="396">
        <f t="shared" si="439"/>
        <v>0</v>
      </c>
      <c r="BQ207" s="396">
        <f t="shared" si="440"/>
        <v>0</v>
      </c>
      <c r="BR207" s="483"/>
      <c r="BS207" s="131">
        <f t="shared" si="441"/>
        <v>0</v>
      </c>
      <c r="BT207" s="131">
        <f t="shared" si="442"/>
        <v>0</v>
      </c>
      <c r="BU207" s="131">
        <f t="shared" si="443"/>
        <v>0</v>
      </c>
      <c r="BV207" s="131">
        <f t="shared" si="444"/>
        <v>0</v>
      </c>
      <c r="BW207" s="131">
        <f t="shared" si="445"/>
        <v>0</v>
      </c>
      <c r="BX207" s="131">
        <f t="shared" si="446"/>
        <v>0</v>
      </c>
      <c r="BY207" s="131">
        <f t="shared" si="447"/>
        <v>0</v>
      </c>
      <c r="BZ207" s="131">
        <f t="shared" si="448"/>
        <v>0</v>
      </c>
      <c r="CA207" s="131">
        <f t="shared" si="449"/>
        <v>0</v>
      </c>
      <c r="CB207" s="131">
        <f t="shared" si="450"/>
        <v>0</v>
      </c>
      <c r="CC207" s="131">
        <f t="shared" si="451"/>
        <v>0</v>
      </c>
      <c r="CD207" s="131">
        <f t="shared" si="452"/>
        <v>0</v>
      </c>
      <c r="CE207" s="131">
        <f t="shared" si="453"/>
        <v>0</v>
      </c>
      <c r="CF207" s="131">
        <f t="shared" si="454"/>
        <v>0</v>
      </c>
      <c r="CG207" s="131">
        <f t="shared" si="455"/>
        <v>0</v>
      </c>
      <c r="CH207" s="131">
        <f t="shared" si="456"/>
        <v>0</v>
      </c>
      <c r="CI207" s="131">
        <f t="shared" si="457"/>
        <v>0</v>
      </c>
      <c r="CJ207" s="131">
        <f t="shared" si="458"/>
        <v>0</v>
      </c>
      <c r="CK207" s="131">
        <f t="shared" si="459"/>
        <v>0</v>
      </c>
      <c r="CL207" s="131">
        <f t="shared" si="460"/>
        <v>0</v>
      </c>
      <c r="CM207" s="131">
        <f t="shared" si="461"/>
        <v>0</v>
      </c>
    </row>
    <row r="208" spans="1:91" s="4" customFormat="1" ht="90" customHeight="1" x14ac:dyDescent="0.2">
      <c r="B208" s="179"/>
      <c r="D208" s="99" t="s">
        <v>297</v>
      </c>
      <c r="E208" s="177" t="s">
        <v>432</v>
      </c>
      <c r="F208" s="72" t="s">
        <v>110</v>
      </c>
      <c r="G208" s="73" t="s">
        <v>89</v>
      </c>
      <c r="H208" s="73" t="s">
        <v>160</v>
      </c>
      <c r="I208" s="72">
        <v>1</v>
      </c>
      <c r="J208" s="72">
        <v>0</v>
      </c>
      <c r="K208" s="72" t="s">
        <v>562</v>
      </c>
      <c r="L208" s="334">
        <v>143.29875000000001</v>
      </c>
      <c r="M208" s="87"/>
      <c r="N208" s="87"/>
      <c r="O208" s="87"/>
      <c r="P208" s="87"/>
      <c r="Q208" s="87"/>
      <c r="R208" s="87"/>
      <c r="S208" s="87"/>
      <c r="T208" s="87"/>
      <c r="U208" s="87"/>
      <c r="V208" s="87"/>
      <c r="W208" s="87"/>
      <c r="X208" s="87"/>
      <c r="Y208" s="87"/>
      <c r="Z208" s="87"/>
      <c r="AA208" s="89">
        <f>L208*M208+L208*N208+L208*O208+L208*P208+L208*Q208+L208*R208+L208*T208+L208*V208+L208*W208+L208*X208+L208*Y208+L208*Z208+L208*U208+L208*S208</f>
        <v>0</v>
      </c>
      <c r="AB208" s="89" t="str">
        <f t="shared" ref="AB208" si="471">IF(SUM(M208:Z208)&gt;0,"Yes","No")</f>
        <v>No</v>
      </c>
      <c r="AC208" s="166" t="str">
        <f t="shared" si="413"/>
        <v>No</v>
      </c>
      <c r="AE208" s="229">
        <v>1</v>
      </c>
      <c r="AF208" s="230">
        <f t="shared" ref="AF208" si="472">AE208*SUM(M208:Z208)</f>
        <v>0</v>
      </c>
      <c r="AG208" s="69"/>
      <c r="AH208" s="256">
        <v>4.5</v>
      </c>
      <c r="AI208" s="265">
        <f t="shared" si="409"/>
        <v>0</v>
      </c>
      <c r="AJ208" s="152">
        <f t="shared" si="415"/>
        <v>0</v>
      </c>
      <c r="AK208" s="152">
        <f t="shared" si="416"/>
        <v>0</v>
      </c>
      <c r="AL208" s="152">
        <f t="shared" si="417"/>
        <v>0</v>
      </c>
      <c r="AM208" s="152">
        <f t="shared" si="418"/>
        <v>0</v>
      </c>
      <c r="AN208" s="152">
        <f t="shared" si="419"/>
        <v>0</v>
      </c>
      <c r="AO208" s="152">
        <f t="shared" si="420"/>
        <v>0</v>
      </c>
      <c r="AP208" s="152">
        <f t="shared" si="421"/>
        <v>0</v>
      </c>
      <c r="AQ208" s="152">
        <f t="shared" si="422"/>
        <v>0</v>
      </c>
      <c r="AR208" s="152">
        <f t="shared" si="423"/>
        <v>0</v>
      </c>
      <c r="AS208" s="152">
        <f t="shared" si="424"/>
        <v>0</v>
      </c>
      <c r="AT208" s="152">
        <f t="shared" si="425"/>
        <v>0</v>
      </c>
      <c r="AU208" s="152">
        <f t="shared" si="426"/>
        <v>0</v>
      </c>
      <c r="AV208" s="152">
        <f t="shared" si="427"/>
        <v>0</v>
      </c>
      <c r="AW208" s="152">
        <f t="shared" si="428"/>
        <v>0</v>
      </c>
      <c r="AX208" s="470">
        <v>1</v>
      </c>
      <c r="AY208" s="476"/>
      <c r="AZ208" s="239">
        <f t="shared" si="464"/>
        <v>0</v>
      </c>
      <c r="BA208" s="476">
        <v>7</v>
      </c>
      <c r="BB208" s="239">
        <f t="shared" si="465"/>
        <v>0</v>
      </c>
      <c r="BC208" s="476"/>
      <c r="BD208" s="131">
        <f t="shared" si="466"/>
        <v>0</v>
      </c>
      <c r="BE208" s="483"/>
      <c r="BF208" s="131">
        <f t="shared" si="430"/>
        <v>0</v>
      </c>
      <c r="BG208" s="131">
        <f t="shared" si="431"/>
        <v>0</v>
      </c>
      <c r="BH208" s="131">
        <f t="shared" si="432"/>
        <v>0</v>
      </c>
      <c r="BI208" s="131">
        <f t="shared" si="433"/>
        <v>0</v>
      </c>
      <c r="BJ208" s="131">
        <f t="shared" si="434"/>
        <v>0</v>
      </c>
      <c r="BK208" s="131">
        <f t="shared" si="435"/>
        <v>0</v>
      </c>
      <c r="BL208" s="131">
        <f t="shared" si="436"/>
        <v>0</v>
      </c>
      <c r="BM208" s="131">
        <f t="shared" si="437"/>
        <v>0</v>
      </c>
      <c r="BN208" s="131">
        <f t="shared" si="438"/>
        <v>0</v>
      </c>
      <c r="BO208" s="483"/>
      <c r="BP208" s="396">
        <f t="shared" si="439"/>
        <v>0</v>
      </c>
      <c r="BQ208" s="396">
        <f t="shared" si="440"/>
        <v>0</v>
      </c>
      <c r="BR208" s="483"/>
      <c r="BS208" s="131">
        <f t="shared" si="441"/>
        <v>0</v>
      </c>
      <c r="BT208" s="131">
        <f t="shared" si="442"/>
        <v>0</v>
      </c>
      <c r="BU208" s="131">
        <f t="shared" si="443"/>
        <v>0</v>
      </c>
      <c r="BV208" s="131">
        <f t="shared" si="444"/>
        <v>0</v>
      </c>
      <c r="BW208" s="131">
        <f t="shared" si="445"/>
        <v>0</v>
      </c>
      <c r="BX208" s="131">
        <f t="shared" si="446"/>
        <v>0</v>
      </c>
      <c r="BY208" s="131">
        <f t="shared" si="447"/>
        <v>0</v>
      </c>
      <c r="BZ208" s="131">
        <f t="shared" si="448"/>
        <v>0</v>
      </c>
      <c r="CA208" s="131">
        <f t="shared" si="449"/>
        <v>0</v>
      </c>
      <c r="CB208" s="131">
        <f t="shared" si="450"/>
        <v>0</v>
      </c>
      <c r="CC208" s="131">
        <f t="shared" si="451"/>
        <v>0</v>
      </c>
      <c r="CD208" s="131">
        <f t="shared" si="452"/>
        <v>0</v>
      </c>
      <c r="CE208" s="131">
        <f t="shared" si="453"/>
        <v>0</v>
      </c>
      <c r="CF208" s="131">
        <f t="shared" si="454"/>
        <v>0</v>
      </c>
      <c r="CG208" s="131">
        <f t="shared" si="455"/>
        <v>0</v>
      </c>
      <c r="CH208" s="131">
        <f t="shared" si="456"/>
        <v>0</v>
      </c>
      <c r="CI208" s="131">
        <f t="shared" si="457"/>
        <v>0</v>
      </c>
      <c r="CJ208" s="131">
        <f t="shared" si="458"/>
        <v>0</v>
      </c>
      <c r="CK208" s="131">
        <f t="shared" si="459"/>
        <v>0</v>
      </c>
      <c r="CL208" s="131">
        <f t="shared" si="460"/>
        <v>0</v>
      </c>
      <c r="CM208" s="131">
        <f t="shared" si="461"/>
        <v>0</v>
      </c>
    </row>
    <row r="209" spans="1:91" s="4" customFormat="1" ht="90" customHeight="1" x14ac:dyDescent="0.2">
      <c r="B209" s="164"/>
      <c r="D209" s="99" t="s">
        <v>511</v>
      </c>
      <c r="E209" s="436" t="s">
        <v>1143</v>
      </c>
      <c r="F209" s="72" t="s">
        <v>110</v>
      </c>
      <c r="G209" s="73" t="s">
        <v>89</v>
      </c>
      <c r="H209" s="73" t="s">
        <v>160</v>
      </c>
      <c r="I209" s="72">
        <v>1</v>
      </c>
      <c r="J209" s="72">
        <v>0</v>
      </c>
      <c r="K209" s="72" t="s">
        <v>562</v>
      </c>
      <c r="L209" s="334">
        <v>124.60940000000001</v>
      </c>
      <c r="M209" s="87"/>
      <c r="N209" s="87"/>
      <c r="O209" s="87"/>
      <c r="P209" s="87"/>
      <c r="Q209" s="87"/>
      <c r="R209" s="87"/>
      <c r="S209" s="87"/>
      <c r="T209" s="87"/>
      <c r="U209" s="87"/>
      <c r="V209" s="87"/>
      <c r="W209" s="87"/>
      <c r="X209" s="87"/>
      <c r="Y209" s="87"/>
      <c r="Z209" s="87"/>
      <c r="AA209" s="89">
        <f t="shared" si="411"/>
        <v>0</v>
      </c>
      <c r="AB209" s="89" t="str">
        <f t="shared" si="295"/>
        <v>No</v>
      </c>
      <c r="AC209" s="166" t="str">
        <f t="shared" si="413"/>
        <v>No</v>
      </c>
      <c r="AE209" s="229">
        <v>1</v>
      </c>
      <c r="AF209" s="230">
        <f t="shared" si="429"/>
        <v>0</v>
      </c>
      <c r="AG209" s="69"/>
      <c r="AH209" s="256">
        <v>4.5</v>
      </c>
      <c r="AI209" s="265">
        <f t="shared" si="409"/>
        <v>0</v>
      </c>
      <c r="AJ209" s="152">
        <f t="shared" si="415"/>
        <v>0</v>
      </c>
      <c r="AK209" s="152">
        <f t="shared" si="416"/>
        <v>0</v>
      </c>
      <c r="AL209" s="152">
        <f t="shared" si="417"/>
        <v>0</v>
      </c>
      <c r="AM209" s="152">
        <f t="shared" si="418"/>
        <v>0</v>
      </c>
      <c r="AN209" s="152">
        <f t="shared" si="419"/>
        <v>0</v>
      </c>
      <c r="AO209" s="152">
        <f t="shared" si="420"/>
        <v>0</v>
      </c>
      <c r="AP209" s="152">
        <f t="shared" si="421"/>
        <v>0</v>
      </c>
      <c r="AQ209" s="152">
        <f t="shared" si="422"/>
        <v>0</v>
      </c>
      <c r="AR209" s="152">
        <f t="shared" si="423"/>
        <v>0</v>
      </c>
      <c r="AS209" s="152">
        <f t="shared" si="424"/>
        <v>0</v>
      </c>
      <c r="AT209" s="152">
        <f t="shared" si="425"/>
        <v>0</v>
      </c>
      <c r="AU209" s="152">
        <f t="shared" si="426"/>
        <v>0</v>
      </c>
      <c r="AV209" s="152">
        <f t="shared" si="427"/>
        <v>0</v>
      </c>
      <c r="AW209" s="152">
        <f t="shared" si="428"/>
        <v>0</v>
      </c>
      <c r="AX209" s="470">
        <v>1</v>
      </c>
      <c r="AY209" s="476"/>
      <c r="AZ209" s="239">
        <f t="shared" si="464"/>
        <v>0</v>
      </c>
      <c r="BA209" s="476">
        <v>7</v>
      </c>
      <c r="BB209" s="239">
        <f t="shared" si="465"/>
        <v>0</v>
      </c>
      <c r="BC209" s="476"/>
      <c r="BD209" s="131">
        <f t="shared" si="466"/>
        <v>0</v>
      </c>
      <c r="BE209" s="483"/>
      <c r="BF209" s="131">
        <f t="shared" si="430"/>
        <v>0</v>
      </c>
      <c r="BG209" s="131">
        <f t="shared" si="431"/>
        <v>0</v>
      </c>
      <c r="BH209" s="131">
        <f t="shared" si="432"/>
        <v>0</v>
      </c>
      <c r="BI209" s="131">
        <f t="shared" si="433"/>
        <v>0</v>
      </c>
      <c r="BJ209" s="131">
        <f t="shared" si="434"/>
        <v>0</v>
      </c>
      <c r="BK209" s="131">
        <f t="shared" si="435"/>
        <v>0</v>
      </c>
      <c r="BL209" s="131">
        <f t="shared" si="436"/>
        <v>0</v>
      </c>
      <c r="BM209" s="131">
        <f t="shared" si="437"/>
        <v>0</v>
      </c>
      <c r="BN209" s="131">
        <f t="shared" si="438"/>
        <v>0</v>
      </c>
      <c r="BO209" s="483"/>
      <c r="BP209" s="396">
        <f t="shared" si="439"/>
        <v>0</v>
      </c>
      <c r="BQ209" s="396">
        <f t="shared" si="440"/>
        <v>0</v>
      </c>
      <c r="BR209" s="483"/>
      <c r="BS209" s="131">
        <f t="shared" si="441"/>
        <v>0</v>
      </c>
      <c r="BT209" s="131">
        <f t="shared" si="442"/>
        <v>0</v>
      </c>
      <c r="BU209" s="131">
        <f t="shared" si="443"/>
        <v>0</v>
      </c>
      <c r="BV209" s="131">
        <f t="shared" si="444"/>
        <v>0</v>
      </c>
      <c r="BW209" s="131">
        <f t="shared" si="445"/>
        <v>0</v>
      </c>
      <c r="BX209" s="131">
        <f t="shared" si="446"/>
        <v>0</v>
      </c>
      <c r="BY209" s="131">
        <f t="shared" si="447"/>
        <v>0</v>
      </c>
      <c r="BZ209" s="131">
        <f t="shared" si="448"/>
        <v>0</v>
      </c>
      <c r="CA209" s="131">
        <f t="shared" si="449"/>
        <v>0</v>
      </c>
      <c r="CB209" s="131">
        <f t="shared" si="450"/>
        <v>0</v>
      </c>
      <c r="CC209" s="131">
        <f t="shared" si="451"/>
        <v>0</v>
      </c>
      <c r="CD209" s="131">
        <f t="shared" si="452"/>
        <v>0</v>
      </c>
      <c r="CE209" s="131">
        <f t="shared" si="453"/>
        <v>0</v>
      </c>
      <c r="CF209" s="131">
        <f t="shared" si="454"/>
        <v>0</v>
      </c>
      <c r="CG209" s="131">
        <f t="shared" si="455"/>
        <v>0</v>
      </c>
      <c r="CH209" s="131">
        <f t="shared" si="456"/>
        <v>0</v>
      </c>
      <c r="CI209" s="131">
        <f t="shared" si="457"/>
        <v>0</v>
      </c>
      <c r="CJ209" s="131">
        <f t="shared" si="458"/>
        <v>0</v>
      </c>
      <c r="CK209" s="131">
        <f t="shared" si="459"/>
        <v>0</v>
      </c>
      <c r="CL209" s="131">
        <f t="shared" si="460"/>
        <v>0</v>
      </c>
      <c r="CM209" s="131">
        <f t="shared" si="461"/>
        <v>0</v>
      </c>
    </row>
    <row r="210" spans="1:91" s="81" customFormat="1" ht="90" customHeight="1" x14ac:dyDescent="0.2">
      <c r="A210" s="4"/>
      <c r="B210" s="164"/>
      <c r="C210" s="4"/>
      <c r="D210" s="64" t="s">
        <v>357</v>
      </c>
      <c r="E210" s="129" t="s">
        <v>432</v>
      </c>
      <c r="F210" s="63" t="s">
        <v>108</v>
      </c>
      <c r="G210" s="178" t="s">
        <v>611</v>
      </c>
      <c r="H210" s="178" t="s">
        <v>160</v>
      </c>
      <c r="I210" s="63">
        <v>1</v>
      </c>
      <c r="J210" s="63">
        <v>0</v>
      </c>
      <c r="K210" s="63" t="s">
        <v>562</v>
      </c>
      <c r="L210" s="342">
        <v>129.78</v>
      </c>
      <c r="M210" s="85"/>
      <c r="N210" s="84"/>
      <c r="O210" s="85"/>
      <c r="P210" s="85"/>
      <c r="Q210" s="85"/>
      <c r="R210" s="85"/>
      <c r="S210" s="85"/>
      <c r="T210" s="85"/>
      <c r="U210" s="85"/>
      <c r="V210" s="85"/>
      <c r="W210" s="85"/>
      <c r="X210" s="85"/>
      <c r="Y210" s="85"/>
      <c r="Z210" s="85"/>
      <c r="AA210" s="96">
        <f t="shared" si="411"/>
        <v>0</v>
      </c>
      <c r="AB210" s="96" t="str">
        <f t="shared" ref="AB210" si="473">IF(SUM(M210:Z210)&gt;0,"Yes","No")</f>
        <v>No</v>
      </c>
      <c r="AC210" s="165" t="str">
        <f t="shared" si="413"/>
        <v>No</v>
      </c>
      <c r="AE210" s="229">
        <v>1</v>
      </c>
      <c r="AF210" s="230">
        <f t="shared" ref="AF210" si="474">AE210*SUM(M210:Z210)</f>
        <v>0</v>
      </c>
      <c r="AG210" s="69"/>
      <c r="AH210" s="266">
        <v>1.35</v>
      </c>
      <c r="AI210" s="265">
        <f t="shared" si="409"/>
        <v>0</v>
      </c>
      <c r="AJ210" s="152">
        <f t="shared" si="415"/>
        <v>0</v>
      </c>
      <c r="AK210" s="152">
        <f t="shared" si="416"/>
        <v>0</v>
      </c>
      <c r="AL210" s="152">
        <f t="shared" si="417"/>
        <v>0</v>
      </c>
      <c r="AM210" s="152">
        <f t="shared" si="418"/>
        <v>0</v>
      </c>
      <c r="AN210" s="152">
        <f t="shared" si="419"/>
        <v>0</v>
      </c>
      <c r="AO210" s="152">
        <f t="shared" si="420"/>
        <v>0</v>
      </c>
      <c r="AP210" s="152">
        <f t="shared" si="421"/>
        <v>0</v>
      </c>
      <c r="AQ210" s="152">
        <f t="shared" si="422"/>
        <v>0</v>
      </c>
      <c r="AR210" s="152">
        <f t="shared" si="423"/>
        <v>0</v>
      </c>
      <c r="AS210" s="152">
        <f t="shared" si="424"/>
        <v>0</v>
      </c>
      <c r="AT210" s="152">
        <f t="shared" si="425"/>
        <v>0</v>
      </c>
      <c r="AU210" s="152">
        <f t="shared" si="426"/>
        <v>0</v>
      </c>
      <c r="AV210" s="152">
        <f t="shared" si="427"/>
        <v>0</v>
      </c>
      <c r="AW210" s="152">
        <f t="shared" si="428"/>
        <v>0</v>
      </c>
      <c r="AX210" s="470">
        <v>1</v>
      </c>
      <c r="AY210" s="476">
        <v>3</v>
      </c>
      <c r="AZ210" s="239">
        <f t="shared" si="464"/>
        <v>0</v>
      </c>
      <c r="BA210" s="476"/>
      <c r="BB210" s="239">
        <f t="shared" si="465"/>
        <v>0</v>
      </c>
      <c r="BC210" s="476"/>
      <c r="BD210" s="131">
        <f t="shared" si="466"/>
        <v>0</v>
      </c>
      <c r="BE210" s="483"/>
      <c r="BF210" s="131">
        <f t="shared" si="430"/>
        <v>0</v>
      </c>
      <c r="BG210" s="131">
        <f t="shared" si="431"/>
        <v>0</v>
      </c>
      <c r="BH210" s="131">
        <f t="shared" si="432"/>
        <v>0</v>
      </c>
      <c r="BI210" s="131">
        <f t="shared" si="433"/>
        <v>0</v>
      </c>
      <c r="BJ210" s="131">
        <f t="shared" si="434"/>
        <v>0</v>
      </c>
      <c r="BK210" s="131">
        <f t="shared" si="435"/>
        <v>0</v>
      </c>
      <c r="BL210" s="131">
        <f t="shared" si="436"/>
        <v>0</v>
      </c>
      <c r="BM210" s="131">
        <f t="shared" si="437"/>
        <v>0</v>
      </c>
      <c r="BN210" s="131">
        <f t="shared" si="438"/>
        <v>0</v>
      </c>
      <c r="BO210" s="483"/>
      <c r="BP210" s="396">
        <f t="shared" si="439"/>
        <v>0</v>
      </c>
      <c r="BQ210" s="396">
        <f t="shared" si="440"/>
        <v>0</v>
      </c>
      <c r="BR210" s="483"/>
      <c r="BS210" s="131">
        <f t="shared" si="441"/>
        <v>0</v>
      </c>
      <c r="BT210" s="131">
        <f t="shared" si="442"/>
        <v>0</v>
      </c>
      <c r="BU210" s="131">
        <f t="shared" si="443"/>
        <v>0</v>
      </c>
      <c r="BV210" s="131">
        <f t="shared" si="444"/>
        <v>0</v>
      </c>
      <c r="BW210" s="131">
        <f t="shared" si="445"/>
        <v>0</v>
      </c>
      <c r="BX210" s="131">
        <f t="shared" si="446"/>
        <v>0</v>
      </c>
      <c r="BY210" s="131">
        <f t="shared" si="447"/>
        <v>0</v>
      </c>
      <c r="BZ210" s="131">
        <f t="shared" si="448"/>
        <v>0</v>
      </c>
      <c r="CA210" s="131">
        <f t="shared" si="449"/>
        <v>0</v>
      </c>
      <c r="CB210" s="131">
        <f t="shared" si="450"/>
        <v>0</v>
      </c>
      <c r="CC210" s="131">
        <f t="shared" si="451"/>
        <v>0</v>
      </c>
      <c r="CD210" s="131">
        <f t="shared" si="452"/>
        <v>0</v>
      </c>
      <c r="CE210" s="131">
        <f t="shared" si="453"/>
        <v>0</v>
      </c>
      <c r="CF210" s="131">
        <f t="shared" si="454"/>
        <v>0</v>
      </c>
      <c r="CG210" s="131">
        <f t="shared" si="455"/>
        <v>0</v>
      </c>
      <c r="CH210" s="131">
        <f t="shared" si="456"/>
        <v>0</v>
      </c>
      <c r="CI210" s="131">
        <f t="shared" si="457"/>
        <v>0</v>
      </c>
      <c r="CJ210" s="131">
        <f t="shared" si="458"/>
        <v>0</v>
      </c>
      <c r="CK210" s="131">
        <f t="shared" si="459"/>
        <v>0</v>
      </c>
      <c r="CL210" s="131">
        <f t="shared" si="460"/>
        <v>0</v>
      </c>
      <c r="CM210" s="131">
        <f t="shared" si="461"/>
        <v>0</v>
      </c>
    </row>
    <row r="211" spans="1:91" s="81" customFormat="1" ht="90" customHeight="1" x14ac:dyDescent="0.2">
      <c r="A211" s="4"/>
      <c r="B211" s="164"/>
      <c r="C211" s="4"/>
      <c r="D211" s="64" t="s">
        <v>592</v>
      </c>
      <c r="E211" s="437" t="s">
        <v>1143</v>
      </c>
      <c r="F211" s="63" t="s">
        <v>108</v>
      </c>
      <c r="G211" s="178" t="s">
        <v>611</v>
      </c>
      <c r="H211" s="178" t="s">
        <v>160</v>
      </c>
      <c r="I211" s="63">
        <v>1</v>
      </c>
      <c r="J211" s="63">
        <v>0</v>
      </c>
      <c r="K211" s="63" t="s">
        <v>562</v>
      </c>
      <c r="L211" s="342">
        <v>112.8571</v>
      </c>
      <c r="M211" s="85"/>
      <c r="N211" s="84"/>
      <c r="O211" s="85"/>
      <c r="P211" s="85"/>
      <c r="Q211" s="85"/>
      <c r="R211" s="85"/>
      <c r="S211" s="85"/>
      <c r="T211" s="85"/>
      <c r="U211" s="85"/>
      <c r="V211" s="85"/>
      <c r="W211" s="85"/>
      <c r="X211" s="85"/>
      <c r="Y211" s="85"/>
      <c r="Z211" s="85"/>
      <c r="AA211" s="96">
        <f t="shared" si="411"/>
        <v>0</v>
      </c>
      <c r="AB211" s="96" t="str">
        <f t="shared" ref="AB211:AB225" si="475">IF(SUM(M211:Z211)&gt;0,"Yes","No")</f>
        <v>No</v>
      </c>
      <c r="AC211" s="165" t="str">
        <f t="shared" si="413"/>
        <v>No</v>
      </c>
      <c r="AE211" s="229">
        <v>1</v>
      </c>
      <c r="AF211" s="230">
        <f t="shared" si="429"/>
        <v>0</v>
      </c>
      <c r="AG211" s="69"/>
      <c r="AH211" s="266">
        <v>1.35</v>
      </c>
      <c r="AI211" s="265">
        <f t="shared" si="409"/>
        <v>0</v>
      </c>
      <c r="AJ211" s="152">
        <f t="shared" si="415"/>
        <v>0</v>
      </c>
      <c r="AK211" s="152">
        <f t="shared" si="416"/>
        <v>0</v>
      </c>
      <c r="AL211" s="152">
        <f t="shared" si="417"/>
        <v>0</v>
      </c>
      <c r="AM211" s="152">
        <f t="shared" si="418"/>
        <v>0</v>
      </c>
      <c r="AN211" s="152">
        <f t="shared" si="419"/>
        <v>0</v>
      </c>
      <c r="AO211" s="152">
        <f t="shared" si="420"/>
        <v>0</v>
      </c>
      <c r="AP211" s="152">
        <f t="shared" si="421"/>
        <v>0</v>
      </c>
      <c r="AQ211" s="152">
        <f t="shared" si="422"/>
        <v>0</v>
      </c>
      <c r="AR211" s="152">
        <f t="shared" si="423"/>
        <v>0</v>
      </c>
      <c r="AS211" s="152">
        <f t="shared" si="424"/>
        <v>0</v>
      </c>
      <c r="AT211" s="152">
        <f t="shared" si="425"/>
        <v>0</v>
      </c>
      <c r="AU211" s="152">
        <f t="shared" si="426"/>
        <v>0</v>
      </c>
      <c r="AV211" s="152">
        <f t="shared" si="427"/>
        <v>0</v>
      </c>
      <c r="AW211" s="152">
        <f t="shared" si="428"/>
        <v>0</v>
      </c>
      <c r="AX211" s="470">
        <v>1</v>
      </c>
      <c r="AY211" s="476">
        <v>3</v>
      </c>
      <c r="AZ211" s="239">
        <f t="shared" si="464"/>
        <v>0</v>
      </c>
      <c r="BA211" s="476"/>
      <c r="BB211" s="239">
        <f t="shared" si="465"/>
        <v>0</v>
      </c>
      <c r="BC211" s="476"/>
      <c r="BD211" s="131">
        <f t="shared" si="466"/>
        <v>0</v>
      </c>
      <c r="BE211" s="483"/>
      <c r="BF211" s="131">
        <f t="shared" si="430"/>
        <v>0</v>
      </c>
      <c r="BG211" s="131">
        <f t="shared" si="431"/>
        <v>0</v>
      </c>
      <c r="BH211" s="131">
        <f t="shared" si="432"/>
        <v>0</v>
      </c>
      <c r="BI211" s="131">
        <f t="shared" si="433"/>
        <v>0</v>
      </c>
      <c r="BJ211" s="131">
        <f t="shared" si="434"/>
        <v>0</v>
      </c>
      <c r="BK211" s="131">
        <f t="shared" si="435"/>
        <v>0</v>
      </c>
      <c r="BL211" s="131">
        <f t="shared" si="436"/>
        <v>0</v>
      </c>
      <c r="BM211" s="131">
        <f t="shared" si="437"/>
        <v>0</v>
      </c>
      <c r="BN211" s="131">
        <f t="shared" si="438"/>
        <v>0</v>
      </c>
      <c r="BO211" s="483"/>
      <c r="BP211" s="396">
        <f t="shared" si="439"/>
        <v>0</v>
      </c>
      <c r="BQ211" s="396">
        <f t="shared" si="440"/>
        <v>0</v>
      </c>
      <c r="BR211" s="483"/>
      <c r="BS211" s="131">
        <f t="shared" si="441"/>
        <v>0</v>
      </c>
      <c r="BT211" s="131">
        <f t="shared" si="442"/>
        <v>0</v>
      </c>
      <c r="BU211" s="131">
        <f t="shared" si="443"/>
        <v>0</v>
      </c>
      <c r="BV211" s="131">
        <f t="shared" si="444"/>
        <v>0</v>
      </c>
      <c r="BW211" s="131">
        <f t="shared" si="445"/>
        <v>0</v>
      </c>
      <c r="BX211" s="131">
        <f t="shared" si="446"/>
        <v>0</v>
      </c>
      <c r="BY211" s="131">
        <f t="shared" si="447"/>
        <v>0</v>
      </c>
      <c r="BZ211" s="131">
        <f t="shared" si="448"/>
        <v>0</v>
      </c>
      <c r="CA211" s="131">
        <f t="shared" si="449"/>
        <v>0</v>
      </c>
      <c r="CB211" s="131">
        <f t="shared" si="450"/>
        <v>0</v>
      </c>
      <c r="CC211" s="131">
        <f t="shared" si="451"/>
        <v>0</v>
      </c>
      <c r="CD211" s="131">
        <f t="shared" si="452"/>
        <v>0</v>
      </c>
      <c r="CE211" s="131">
        <f t="shared" si="453"/>
        <v>0</v>
      </c>
      <c r="CF211" s="131">
        <f t="shared" si="454"/>
        <v>0</v>
      </c>
      <c r="CG211" s="131">
        <f t="shared" si="455"/>
        <v>0</v>
      </c>
      <c r="CH211" s="131">
        <f t="shared" si="456"/>
        <v>0</v>
      </c>
      <c r="CI211" s="131">
        <f t="shared" si="457"/>
        <v>0</v>
      </c>
      <c r="CJ211" s="131">
        <f t="shared" si="458"/>
        <v>0</v>
      </c>
      <c r="CK211" s="131">
        <f t="shared" si="459"/>
        <v>0</v>
      </c>
      <c r="CL211" s="131">
        <f t="shared" si="460"/>
        <v>0</v>
      </c>
      <c r="CM211" s="131">
        <f t="shared" si="461"/>
        <v>0</v>
      </c>
    </row>
    <row r="212" spans="1:91" s="4" customFormat="1" ht="90" customHeight="1" x14ac:dyDescent="0.2">
      <c r="B212" s="164"/>
      <c r="D212" s="99" t="s">
        <v>358</v>
      </c>
      <c r="E212" s="177" t="s">
        <v>432</v>
      </c>
      <c r="F212" s="72" t="s">
        <v>109</v>
      </c>
      <c r="G212" s="73" t="s">
        <v>612</v>
      </c>
      <c r="H212" s="73" t="s">
        <v>160</v>
      </c>
      <c r="I212" s="72">
        <v>1</v>
      </c>
      <c r="J212" s="72">
        <v>0</v>
      </c>
      <c r="K212" s="72" t="s">
        <v>562</v>
      </c>
      <c r="L212" s="340">
        <v>194.67000000000002</v>
      </c>
      <c r="M212" s="87"/>
      <c r="N212" s="87"/>
      <c r="O212" s="87"/>
      <c r="P212" s="87"/>
      <c r="Q212" s="87"/>
      <c r="R212" s="87"/>
      <c r="S212" s="87"/>
      <c r="T212" s="87"/>
      <c r="U212" s="87"/>
      <c r="V212" s="87"/>
      <c r="W212" s="87"/>
      <c r="X212" s="87"/>
      <c r="Y212" s="87"/>
      <c r="Z212" s="87"/>
      <c r="AA212" s="89">
        <f t="shared" si="411"/>
        <v>0</v>
      </c>
      <c r="AB212" s="89" t="str">
        <f t="shared" ref="AB212" si="476">IF(SUM(M212:Z212)&gt;0,"Yes","No")</f>
        <v>No</v>
      </c>
      <c r="AC212" s="166" t="str">
        <f t="shared" si="413"/>
        <v>No</v>
      </c>
      <c r="AE212" s="229">
        <v>1</v>
      </c>
      <c r="AF212" s="230">
        <f t="shared" ref="AF212" si="477">AE212*SUM(M212:Z212)</f>
        <v>0</v>
      </c>
      <c r="AG212" s="69"/>
      <c r="AH212" s="266">
        <v>2.5499999999999998</v>
      </c>
      <c r="AI212" s="265">
        <f t="shared" si="409"/>
        <v>0</v>
      </c>
      <c r="AJ212" s="152">
        <f t="shared" si="415"/>
        <v>0</v>
      </c>
      <c r="AK212" s="152">
        <f t="shared" si="416"/>
        <v>0</v>
      </c>
      <c r="AL212" s="152">
        <f t="shared" si="417"/>
        <v>0</v>
      </c>
      <c r="AM212" s="152">
        <f t="shared" si="418"/>
        <v>0</v>
      </c>
      <c r="AN212" s="152">
        <f t="shared" si="419"/>
        <v>0</v>
      </c>
      <c r="AO212" s="152">
        <f t="shared" si="420"/>
        <v>0</v>
      </c>
      <c r="AP212" s="152">
        <f t="shared" si="421"/>
        <v>0</v>
      </c>
      <c r="AQ212" s="152">
        <f t="shared" si="422"/>
        <v>0</v>
      </c>
      <c r="AR212" s="152">
        <f t="shared" si="423"/>
        <v>0</v>
      </c>
      <c r="AS212" s="152">
        <f t="shared" si="424"/>
        <v>0</v>
      </c>
      <c r="AT212" s="152">
        <f t="shared" si="425"/>
        <v>0</v>
      </c>
      <c r="AU212" s="152">
        <f t="shared" si="426"/>
        <v>0</v>
      </c>
      <c r="AV212" s="152">
        <f t="shared" si="427"/>
        <v>0</v>
      </c>
      <c r="AW212" s="152">
        <f t="shared" si="428"/>
        <v>0</v>
      </c>
      <c r="AX212" s="470">
        <v>1</v>
      </c>
      <c r="AY212" s="476">
        <v>7</v>
      </c>
      <c r="AZ212" s="239">
        <f t="shared" si="464"/>
        <v>0</v>
      </c>
      <c r="BA212" s="476"/>
      <c r="BB212" s="239">
        <f t="shared" si="465"/>
        <v>0</v>
      </c>
      <c r="BC212" s="476"/>
      <c r="BD212" s="131">
        <f t="shared" si="466"/>
        <v>0</v>
      </c>
      <c r="BE212" s="483"/>
      <c r="BF212" s="131">
        <f t="shared" si="430"/>
        <v>0</v>
      </c>
      <c r="BG212" s="131">
        <f t="shared" si="431"/>
        <v>0</v>
      </c>
      <c r="BH212" s="131">
        <f t="shared" si="432"/>
        <v>0</v>
      </c>
      <c r="BI212" s="131">
        <f t="shared" si="433"/>
        <v>0</v>
      </c>
      <c r="BJ212" s="131">
        <f t="shared" si="434"/>
        <v>0</v>
      </c>
      <c r="BK212" s="131">
        <f t="shared" si="435"/>
        <v>0</v>
      </c>
      <c r="BL212" s="131">
        <f t="shared" si="436"/>
        <v>0</v>
      </c>
      <c r="BM212" s="131">
        <f t="shared" si="437"/>
        <v>0</v>
      </c>
      <c r="BN212" s="131">
        <f t="shared" si="438"/>
        <v>0</v>
      </c>
      <c r="BO212" s="483"/>
      <c r="BP212" s="396">
        <f t="shared" si="439"/>
        <v>0</v>
      </c>
      <c r="BQ212" s="396">
        <f t="shared" si="440"/>
        <v>0</v>
      </c>
      <c r="BR212" s="483"/>
      <c r="BS212" s="131">
        <f t="shared" si="441"/>
        <v>0</v>
      </c>
      <c r="BT212" s="131">
        <f t="shared" si="442"/>
        <v>0</v>
      </c>
      <c r="BU212" s="131">
        <f t="shared" si="443"/>
        <v>0</v>
      </c>
      <c r="BV212" s="131">
        <f t="shared" si="444"/>
        <v>0</v>
      </c>
      <c r="BW212" s="131">
        <f t="shared" si="445"/>
        <v>0</v>
      </c>
      <c r="BX212" s="131">
        <f t="shared" si="446"/>
        <v>0</v>
      </c>
      <c r="BY212" s="131">
        <f t="shared" si="447"/>
        <v>0</v>
      </c>
      <c r="BZ212" s="131">
        <f t="shared" si="448"/>
        <v>0</v>
      </c>
      <c r="CA212" s="131">
        <f t="shared" si="449"/>
        <v>0</v>
      </c>
      <c r="CB212" s="131">
        <f t="shared" si="450"/>
        <v>0</v>
      </c>
      <c r="CC212" s="131">
        <f t="shared" si="451"/>
        <v>0</v>
      </c>
      <c r="CD212" s="131">
        <f t="shared" si="452"/>
        <v>0</v>
      </c>
      <c r="CE212" s="131">
        <f t="shared" si="453"/>
        <v>0</v>
      </c>
      <c r="CF212" s="131">
        <f t="shared" si="454"/>
        <v>0</v>
      </c>
      <c r="CG212" s="131">
        <f t="shared" si="455"/>
        <v>0</v>
      </c>
      <c r="CH212" s="131">
        <f t="shared" si="456"/>
        <v>0</v>
      </c>
      <c r="CI212" s="131">
        <f t="shared" si="457"/>
        <v>0</v>
      </c>
      <c r="CJ212" s="131">
        <f t="shared" si="458"/>
        <v>0</v>
      </c>
      <c r="CK212" s="131">
        <f t="shared" si="459"/>
        <v>0</v>
      </c>
      <c r="CL212" s="131">
        <f t="shared" si="460"/>
        <v>0</v>
      </c>
      <c r="CM212" s="131">
        <f t="shared" si="461"/>
        <v>0</v>
      </c>
    </row>
    <row r="213" spans="1:91" s="4" customFormat="1" ht="90" customHeight="1" x14ac:dyDescent="0.2">
      <c r="B213" s="164"/>
      <c r="D213" s="99" t="s">
        <v>593</v>
      </c>
      <c r="E213" s="436" t="s">
        <v>1143</v>
      </c>
      <c r="F213" s="72" t="s">
        <v>109</v>
      </c>
      <c r="G213" s="73" t="s">
        <v>612</v>
      </c>
      <c r="H213" s="73" t="s">
        <v>160</v>
      </c>
      <c r="I213" s="72">
        <v>1</v>
      </c>
      <c r="J213" s="72">
        <v>0</v>
      </c>
      <c r="K213" s="72" t="s">
        <v>562</v>
      </c>
      <c r="L213" s="340">
        <v>169.28049999999999</v>
      </c>
      <c r="M213" s="87"/>
      <c r="N213" s="87"/>
      <c r="O213" s="87"/>
      <c r="P213" s="87"/>
      <c r="Q213" s="87"/>
      <c r="R213" s="87"/>
      <c r="S213" s="87"/>
      <c r="T213" s="87"/>
      <c r="U213" s="87"/>
      <c r="V213" s="87"/>
      <c r="W213" s="87"/>
      <c r="X213" s="87"/>
      <c r="Y213" s="87"/>
      <c r="Z213" s="87"/>
      <c r="AA213" s="89">
        <f t="shared" si="411"/>
        <v>0</v>
      </c>
      <c r="AB213" s="89" t="str">
        <f t="shared" si="475"/>
        <v>No</v>
      </c>
      <c r="AC213" s="166" t="str">
        <f t="shared" si="413"/>
        <v>No</v>
      </c>
      <c r="AE213" s="229">
        <v>1</v>
      </c>
      <c r="AF213" s="230">
        <f t="shared" si="429"/>
        <v>0</v>
      </c>
      <c r="AG213" s="69"/>
      <c r="AH213" s="266">
        <v>2.5499999999999998</v>
      </c>
      <c r="AI213" s="265">
        <f t="shared" si="409"/>
        <v>0</v>
      </c>
      <c r="AJ213" s="152">
        <f t="shared" si="415"/>
        <v>0</v>
      </c>
      <c r="AK213" s="152">
        <f t="shared" si="416"/>
        <v>0</v>
      </c>
      <c r="AL213" s="152">
        <f t="shared" si="417"/>
        <v>0</v>
      </c>
      <c r="AM213" s="152">
        <f t="shared" si="418"/>
        <v>0</v>
      </c>
      <c r="AN213" s="152">
        <f t="shared" si="419"/>
        <v>0</v>
      </c>
      <c r="AO213" s="152">
        <f t="shared" si="420"/>
        <v>0</v>
      </c>
      <c r="AP213" s="152">
        <f t="shared" si="421"/>
        <v>0</v>
      </c>
      <c r="AQ213" s="152">
        <f t="shared" si="422"/>
        <v>0</v>
      </c>
      <c r="AR213" s="152">
        <f t="shared" si="423"/>
        <v>0</v>
      </c>
      <c r="AS213" s="152">
        <f t="shared" si="424"/>
        <v>0</v>
      </c>
      <c r="AT213" s="152">
        <f t="shared" si="425"/>
        <v>0</v>
      </c>
      <c r="AU213" s="152">
        <f t="shared" si="426"/>
        <v>0</v>
      </c>
      <c r="AV213" s="152">
        <f t="shared" si="427"/>
        <v>0</v>
      </c>
      <c r="AW213" s="152">
        <f t="shared" si="428"/>
        <v>0</v>
      </c>
      <c r="AX213" s="470">
        <v>1</v>
      </c>
      <c r="AY213" s="476">
        <v>7</v>
      </c>
      <c r="AZ213" s="239">
        <f t="shared" si="464"/>
        <v>0</v>
      </c>
      <c r="BA213" s="476"/>
      <c r="BB213" s="239">
        <f t="shared" si="465"/>
        <v>0</v>
      </c>
      <c r="BC213" s="476"/>
      <c r="BD213" s="131">
        <f t="shared" si="466"/>
        <v>0</v>
      </c>
      <c r="BE213" s="483"/>
      <c r="BF213" s="131">
        <f t="shared" si="430"/>
        <v>0</v>
      </c>
      <c r="BG213" s="131">
        <f t="shared" si="431"/>
        <v>0</v>
      </c>
      <c r="BH213" s="131">
        <f t="shared" si="432"/>
        <v>0</v>
      </c>
      <c r="BI213" s="131">
        <f t="shared" si="433"/>
        <v>0</v>
      </c>
      <c r="BJ213" s="131">
        <f t="shared" si="434"/>
        <v>0</v>
      </c>
      <c r="BK213" s="131">
        <f t="shared" si="435"/>
        <v>0</v>
      </c>
      <c r="BL213" s="131">
        <f t="shared" si="436"/>
        <v>0</v>
      </c>
      <c r="BM213" s="131">
        <f t="shared" si="437"/>
        <v>0</v>
      </c>
      <c r="BN213" s="131">
        <f t="shared" si="438"/>
        <v>0</v>
      </c>
      <c r="BO213" s="483"/>
      <c r="BP213" s="396">
        <f t="shared" si="439"/>
        <v>0</v>
      </c>
      <c r="BQ213" s="396">
        <f t="shared" si="440"/>
        <v>0</v>
      </c>
      <c r="BR213" s="483"/>
      <c r="BS213" s="131">
        <f t="shared" si="441"/>
        <v>0</v>
      </c>
      <c r="BT213" s="131">
        <f t="shared" si="442"/>
        <v>0</v>
      </c>
      <c r="BU213" s="131">
        <f t="shared" si="443"/>
        <v>0</v>
      </c>
      <c r="BV213" s="131">
        <f t="shared" si="444"/>
        <v>0</v>
      </c>
      <c r="BW213" s="131">
        <f t="shared" si="445"/>
        <v>0</v>
      </c>
      <c r="BX213" s="131">
        <f t="shared" si="446"/>
        <v>0</v>
      </c>
      <c r="BY213" s="131">
        <f t="shared" si="447"/>
        <v>0</v>
      </c>
      <c r="BZ213" s="131">
        <f t="shared" si="448"/>
        <v>0</v>
      </c>
      <c r="CA213" s="131">
        <f t="shared" si="449"/>
        <v>0</v>
      </c>
      <c r="CB213" s="131">
        <f t="shared" si="450"/>
        <v>0</v>
      </c>
      <c r="CC213" s="131">
        <f t="shared" si="451"/>
        <v>0</v>
      </c>
      <c r="CD213" s="131">
        <f t="shared" si="452"/>
        <v>0</v>
      </c>
      <c r="CE213" s="131">
        <f t="shared" si="453"/>
        <v>0</v>
      </c>
      <c r="CF213" s="131">
        <f t="shared" si="454"/>
        <v>0</v>
      </c>
      <c r="CG213" s="131">
        <f t="shared" si="455"/>
        <v>0</v>
      </c>
      <c r="CH213" s="131">
        <f t="shared" si="456"/>
        <v>0</v>
      </c>
      <c r="CI213" s="131">
        <f t="shared" si="457"/>
        <v>0</v>
      </c>
      <c r="CJ213" s="131">
        <f t="shared" si="458"/>
        <v>0</v>
      </c>
      <c r="CK213" s="131">
        <f t="shared" si="459"/>
        <v>0</v>
      </c>
      <c r="CL213" s="131">
        <f t="shared" si="460"/>
        <v>0</v>
      </c>
      <c r="CM213" s="131">
        <f t="shared" si="461"/>
        <v>0</v>
      </c>
    </row>
    <row r="214" spans="1:91" s="81" customFormat="1" ht="90" customHeight="1" x14ac:dyDescent="0.2">
      <c r="A214" s="4"/>
      <c r="B214" s="164"/>
      <c r="C214" s="4"/>
      <c r="D214" s="64" t="s">
        <v>359</v>
      </c>
      <c r="E214" s="129" t="s">
        <v>432</v>
      </c>
      <c r="F214" s="63" t="s">
        <v>108</v>
      </c>
      <c r="G214" s="178" t="s">
        <v>613</v>
      </c>
      <c r="H214" s="178" t="s">
        <v>160</v>
      </c>
      <c r="I214" s="63">
        <v>1</v>
      </c>
      <c r="J214" s="63">
        <v>0</v>
      </c>
      <c r="K214" s="63" t="s">
        <v>562</v>
      </c>
      <c r="L214" s="342">
        <v>129.78</v>
      </c>
      <c r="M214" s="85"/>
      <c r="N214" s="84"/>
      <c r="O214" s="85"/>
      <c r="P214" s="85"/>
      <c r="Q214" s="85"/>
      <c r="R214" s="85"/>
      <c r="S214" s="85"/>
      <c r="T214" s="85"/>
      <c r="U214" s="85"/>
      <c r="V214" s="85"/>
      <c r="W214" s="85"/>
      <c r="X214" s="85"/>
      <c r="Y214" s="85"/>
      <c r="Z214" s="85"/>
      <c r="AA214" s="96">
        <f t="shared" si="411"/>
        <v>0</v>
      </c>
      <c r="AB214" s="96" t="str">
        <f t="shared" ref="AB214" si="478">IF(SUM(M214:Z214)&gt;0,"Yes","No")</f>
        <v>No</v>
      </c>
      <c r="AC214" s="165" t="str">
        <f t="shared" si="413"/>
        <v>No</v>
      </c>
      <c r="AE214" s="229">
        <v>1</v>
      </c>
      <c r="AF214" s="230">
        <f t="shared" ref="AF214" si="479">AE214*SUM(M214:Z214)</f>
        <v>0</v>
      </c>
      <c r="AG214" s="69"/>
      <c r="AH214" s="266">
        <v>1.65</v>
      </c>
      <c r="AI214" s="265">
        <f t="shared" si="409"/>
        <v>0</v>
      </c>
      <c r="AJ214" s="152">
        <f t="shared" si="415"/>
        <v>0</v>
      </c>
      <c r="AK214" s="152">
        <f t="shared" si="416"/>
        <v>0</v>
      </c>
      <c r="AL214" s="152">
        <f t="shared" si="417"/>
        <v>0</v>
      </c>
      <c r="AM214" s="152">
        <f t="shared" si="418"/>
        <v>0</v>
      </c>
      <c r="AN214" s="152">
        <f t="shared" si="419"/>
        <v>0</v>
      </c>
      <c r="AO214" s="152">
        <f t="shared" si="420"/>
        <v>0</v>
      </c>
      <c r="AP214" s="152">
        <f t="shared" si="421"/>
        <v>0</v>
      </c>
      <c r="AQ214" s="152">
        <f t="shared" si="422"/>
        <v>0</v>
      </c>
      <c r="AR214" s="152">
        <f t="shared" si="423"/>
        <v>0</v>
      </c>
      <c r="AS214" s="152">
        <f t="shared" si="424"/>
        <v>0</v>
      </c>
      <c r="AT214" s="152">
        <f t="shared" si="425"/>
        <v>0</v>
      </c>
      <c r="AU214" s="152">
        <f t="shared" si="426"/>
        <v>0</v>
      </c>
      <c r="AV214" s="152">
        <f t="shared" si="427"/>
        <v>0</v>
      </c>
      <c r="AW214" s="152">
        <f t="shared" si="428"/>
        <v>0</v>
      </c>
      <c r="AX214" s="470">
        <v>1</v>
      </c>
      <c r="AY214" s="476">
        <v>5</v>
      </c>
      <c r="AZ214" s="239">
        <f t="shared" si="464"/>
        <v>0</v>
      </c>
      <c r="BA214" s="476"/>
      <c r="BB214" s="239">
        <f t="shared" si="465"/>
        <v>0</v>
      </c>
      <c r="BC214" s="476"/>
      <c r="BD214" s="131">
        <f t="shared" si="466"/>
        <v>0</v>
      </c>
      <c r="BE214" s="483"/>
      <c r="BF214" s="131">
        <f t="shared" si="430"/>
        <v>0</v>
      </c>
      <c r="BG214" s="131">
        <f t="shared" si="431"/>
        <v>0</v>
      </c>
      <c r="BH214" s="131">
        <f t="shared" si="432"/>
        <v>0</v>
      </c>
      <c r="BI214" s="131">
        <f t="shared" si="433"/>
        <v>0</v>
      </c>
      <c r="BJ214" s="131">
        <f t="shared" si="434"/>
        <v>0</v>
      </c>
      <c r="BK214" s="131">
        <f t="shared" si="435"/>
        <v>0</v>
      </c>
      <c r="BL214" s="131">
        <f t="shared" si="436"/>
        <v>0</v>
      </c>
      <c r="BM214" s="131">
        <f t="shared" si="437"/>
        <v>0</v>
      </c>
      <c r="BN214" s="131">
        <f t="shared" si="438"/>
        <v>0</v>
      </c>
      <c r="BO214" s="483"/>
      <c r="BP214" s="396">
        <f t="shared" si="439"/>
        <v>0</v>
      </c>
      <c r="BQ214" s="396">
        <f t="shared" si="440"/>
        <v>0</v>
      </c>
      <c r="BR214" s="483"/>
      <c r="BS214" s="131">
        <f t="shared" si="441"/>
        <v>0</v>
      </c>
      <c r="BT214" s="131">
        <f t="shared" si="442"/>
        <v>0</v>
      </c>
      <c r="BU214" s="131">
        <f t="shared" si="443"/>
        <v>0</v>
      </c>
      <c r="BV214" s="131">
        <f t="shared" si="444"/>
        <v>0</v>
      </c>
      <c r="BW214" s="131">
        <f t="shared" si="445"/>
        <v>0</v>
      </c>
      <c r="BX214" s="131">
        <f t="shared" si="446"/>
        <v>0</v>
      </c>
      <c r="BY214" s="131">
        <f t="shared" si="447"/>
        <v>0</v>
      </c>
      <c r="BZ214" s="131">
        <f t="shared" si="448"/>
        <v>0</v>
      </c>
      <c r="CA214" s="131">
        <f t="shared" si="449"/>
        <v>0</v>
      </c>
      <c r="CB214" s="131">
        <f t="shared" si="450"/>
        <v>0</v>
      </c>
      <c r="CC214" s="131">
        <f t="shared" si="451"/>
        <v>0</v>
      </c>
      <c r="CD214" s="131">
        <f t="shared" si="452"/>
        <v>0</v>
      </c>
      <c r="CE214" s="131">
        <f t="shared" si="453"/>
        <v>0</v>
      </c>
      <c r="CF214" s="131">
        <f t="shared" si="454"/>
        <v>0</v>
      </c>
      <c r="CG214" s="131">
        <f t="shared" si="455"/>
        <v>0</v>
      </c>
      <c r="CH214" s="131">
        <f t="shared" si="456"/>
        <v>0</v>
      </c>
      <c r="CI214" s="131">
        <f t="shared" si="457"/>
        <v>0</v>
      </c>
      <c r="CJ214" s="131">
        <f t="shared" si="458"/>
        <v>0</v>
      </c>
      <c r="CK214" s="131">
        <f t="shared" si="459"/>
        <v>0</v>
      </c>
      <c r="CL214" s="131">
        <f t="shared" si="460"/>
        <v>0</v>
      </c>
      <c r="CM214" s="131">
        <f t="shared" si="461"/>
        <v>0</v>
      </c>
    </row>
    <row r="215" spans="1:91" s="81" customFormat="1" ht="90" customHeight="1" x14ac:dyDescent="0.2">
      <c r="A215" s="4"/>
      <c r="B215" s="164"/>
      <c r="C215" s="4"/>
      <c r="D215" s="64" t="s">
        <v>594</v>
      </c>
      <c r="E215" s="437" t="s">
        <v>1143</v>
      </c>
      <c r="F215" s="63" t="s">
        <v>108</v>
      </c>
      <c r="G215" s="178" t="s">
        <v>613</v>
      </c>
      <c r="H215" s="178" t="s">
        <v>160</v>
      </c>
      <c r="I215" s="63">
        <v>1</v>
      </c>
      <c r="J215" s="63">
        <v>0</v>
      </c>
      <c r="K215" s="63" t="s">
        <v>562</v>
      </c>
      <c r="L215" s="342">
        <v>112.8571</v>
      </c>
      <c r="M215" s="85"/>
      <c r="N215" s="84"/>
      <c r="O215" s="85"/>
      <c r="P215" s="85"/>
      <c r="Q215" s="85"/>
      <c r="R215" s="85"/>
      <c r="S215" s="85"/>
      <c r="T215" s="85"/>
      <c r="U215" s="85"/>
      <c r="V215" s="85"/>
      <c r="W215" s="85"/>
      <c r="X215" s="85"/>
      <c r="Y215" s="85"/>
      <c r="Z215" s="85"/>
      <c r="AA215" s="96">
        <f t="shared" si="411"/>
        <v>0</v>
      </c>
      <c r="AB215" s="96" t="str">
        <f t="shared" si="475"/>
        <v>No</v>
      </c>
      <c r="AC215" s="165" t="str">
        <f t="shared" si="413"/>
        <v>No</v>
      </c>
      <c r="AE215" s="229">
        <v>1</v>
      </c>
      <c r="AF215" s="230">
        <f t="shared" si="429"/>
        <v>0</v>
      </c>
      <c r="AG215" s="69"/>
      <c r="AH215" s="266">
        <v>1.65</v>
      </c>
      <c r="AI215" s="265">
        <f t="shared" si="409"/>
        <v>0</v>
      </c>
      <c r="AJ215" s="152">
        <f t="shared" si="415"/>
        <v>0</v>
      </c>
      <c r="AK215" s="152">
        <f t="shared" si="416"/>
        <v>0</v>
      </c>
      <c r="AL215" s="152">
        <f t="shared" si="417"/>
        <v>0</v>
      </c>
      <c r="AM215" s="152">
        <f t="shared" si="418"/>
        <v>0</v>
      </c>
      <c r="AN215" s="152">
        <f t="shared" si="419"/>
        <v>0</v>
      </c>
      <c r="AO215" s="152">
        <f t="shared" si="420"/>
        <v>0</v>
      </c>
      <c r="AP215" s="152">
        <f t="shared" si="421"/>
        <v>0</v>
      </c>
      <c r="AQ215" s="152">
        <f t="shared" si="422"/>
        <v>0</v>
      </c>
      <c r="AR215" s="152">
        <f t="shared" si="423"/>
        <v>0</v>
      </c>
      <c r="AS215" s="152">
        <f t="shared" si="424"/>
        <v>0</v>
      </c>
      <c r="AT215" s="152">
        <f t="shared" si="425"/>
        <v>0</v>
      </c>
      <c r="AU215" s="152">
        <f t="shared" si="426"/>
        <v>0</v>
      </c>
      <c r="AV215" s="152">
        <f t="shared" si="427"/>
        <v>0</v>
      </c>
      <c r="AW215" s="152">
        <f t="shared" si="428"/>
        <v>0</v>
      </c>
      <c r="AX215" s="470">
        <v>1</v>
      </c>
      <c r="AY215" s="476">
        <v>5</v>
      </c>
      <c r="AZ215" s="239">
        <f t="shared" si="464"/>
        <v>0</v>
      </c>
      <c r="BA215" s="476"/>
      <c r="BB215" s="239">
        <f t="shared" si="465"/>
        <v>0</v>
      </c>
      <c r="BC215" s="476"/>
      <c r="BD215" s="131">
        <f t="shared" si="466"/>
        <v>0</v>
      </c>
      <c r="BE215" s="483"/>
      <c r="BF215" s="131">
        <f t="shared" si="430"/>
        <v>0</v>
      </c>
      <c r="BG215" s="131">
        <f t="shared" si="431"/>
        <v>0</v>
      </c>
      <c r="BH215" s="131">
        <f t="shared" si="432"/>
        <v>0</v>
      </c>
      <c r="BI215" s="131">
        <f t="shared" si="433"/>
        <v>0</v>
      </c>
      <c r="BJ215" s="131">
        <f t="shared" si="434"/>
        <v>0</v>
      </c>
      <c r="BK215" s="131">
        <f t="shared" si="435"/>
        <v>0</v>
      </c>
      <c r="BL215" s="131">
        <f t="shared" si="436"/>
        <v>0</v>
      </c>
      <c r="BM215" s="131">
        <f t="shared" si="437"/>
        <v>0</v>
      </c>
      <c r="BN215" s="131">
        <f t="shared" si="438"/>
        <v>0</v>
      </c>
      <c r="BO215" s="483"/>
      <c r="BP215" s="396">
        <f t="shared" si="439"/>
        <v>0</v>
      </c>
      <c r="BQ215" s="396">
        <f t="shared" si="440"/>
        <v>0</v>
      </c>
      <c r="BR215" s="483"/>
      <c r="BS215" s="131">
        <f t="shared" si="441"/>
        <v>0</v>
      </c>
      <c r="BT215" s="131">
        <f t="shared" si="442"/>
        <v>0</v>
      </c>
      <c r="BU215" s="131">
        <f t="shared" si="443"/>
        <v>0</v>
      </c>
      <c r="BV215" s="131">
        <f t="shared" si="444"/>
        <v>0</v>
      </c>
      <c r="BW215" s="131">
        <f t="shared" si="445"/>
        <v>0</v>
      </c>
      <c r="BX215" s="131">
        <f t="shared" si="446"/>
        <v>0</v>
      </c>
      <c r="BY215" s="131">
        <f t="shared" si="447"/>
        <v>0</v>
      </c>
      <c r="BZ215" s="131">
        <f t="shared" si="448"/>
        <v>0</v>
      </c>
      <c r="CA215" s="131">
        <f t="shared" si="449"/>
        <v>0</v>
      </c>
      <c r="CB215" s="131">
        <f t="shared" si="450"/>
        <v>0</v>
      </c>
      <c r="CC215" s="131">
        <f t="shared" si="451"/>
        <v>0</v>
      </c>
      <c r="CD215" s="131">
        <f t="shared" si="452"/>
        <v>0</v>
      </c>
      <c r="CE215" s="131">
        <f t="shared" si="453"/>
        <v>0</v>
      </c>
      <c r="CF215" s="131">
        <f t="shared" si="454"/>
        <v>0</v>
      </c>
      <c r="CG215" s="131">
        <f t="shared" si="455"/>
        <v>0</v>
      </c>
      <c r="CH215" s="131">
        <f t="shared" si="456"/>
        <v>0</v>
      </c>
      <c r="CI215" s="131">
        <f t="shared" si="457"/>
        <v>0</v>
      </c>
      <c r="CJ215" s="131">
        <f t="shared" si="458"/>
        <v>0</v>
      </c>
      <c r="CK215" s="131">
        <f t="shared" si="459"/>
        <v>0</v>
      </c>
      <c r="CL215" s="131">
        <f t="shared" si="460"/>
        <v>0</v>
      </c>
      <c r="CM215" s="131">
        <f t="shared" si="461"/>
        <v>0</v>
      </c>
    </row>
    <row r="216" spans="1:91" s="4" customFormat="1" ht="90" customHeight="1" x14ac:dyDescent="0.2">
      <c r="B216" s="164"/>
      <c r="D216" s="99" t="s">
        <v>360</v>
      </c>
      <c r="E216" s="177" t="s">
        <v>432</v>
      </c>
      <c r="F216" s="72" t="s">
        <v>108</v>
      </c>
      <c r="G216" s="73" t="s">
        <v>614</v>
      </c>
      <c r="H216" s="73" t="s">
        <v>160</v>
      </c>
      <c r="I216" s="72">
        <v>1</v>
      </c>
      <c r="J216" s="72">
        <v>0</v>
      </c>
      <c r="K216" s="72" t="s">
        <v>562</v>
      </c>
      <c r="L216" s="340">
        <v>183.85500000000002</v>
      </c>
      <c r="M216" s="87"/>
      <c r="N216" s="87"/>
      <c r="O216" s="87"/>
      <c r="P216" s="87"/>
      <c r="Q216" s="87"/>
      <c r="R216" s="87"/>
      <c r="S216" s="87"/>
      <c r="T216" s="87"/>
      <c r="U216" s="87"/>
      <c r="V216" s="87"/>
      <c r="W216" s="87"/>
      <c r="X216" s="87"/>
      <c r="Y216" s="87"/>
      <c r="Z216" s="87"/>
      <c r="AA216" s="89">
        <f t="shared" si="411"/>
        <v>0</v>
      </c>
      <c r="AB216" s="89" t="str">
        <f t="shared" ref="AB216" si="480">IF(SUM(M216:Z216)&gt;0,"Yes","No")</f>
        <v>No</v>
      </c>
      <c r="AC216" s="166" t="str">
        <f t="shared" si="413"/>
        <v>No</v>
      </c>
      <c r="AE216" s="229">
        <v>1</v>
      </c>
      <c r="AF216" s="230">
        <f t="shared" ref="AF216" si="481">AE216*SUM(M216:Z216)</f>
        <v>0</v>
      </c>
      <c r="AG216" s="69"/>
      <c r="AH216" s="266">
        <v>2.4500000000000002</v>
      </c>
      <c r="AI216" s="265">
        <f t="shared" si="409"/>
        <v>0</v>
      </c>
      <c r="AJ216" s="152">
        <f t="shared" si="415"/>
        <v>0</v>
      </c>
      <c r="AK216" s="152">
        <f t="shared" si="416"/>
        <v>0</v>
      </c>
      <c r="AL216" s="152">
        <f t="shared" si="417"/>
        <v>0</v>
      </c>
      <c r="AM216" s="152">
        <f t="shared" si="418"/>
        <v>0</v>
      </c>
      <c r="AN216" s="152">
        <f t="shared" si="419"/>
        <v>0</v>
      </c>
      <c r="AO216" s="152">
        <f t="shared" si="420"/>
        <v>0</v>
      </c>
      <c r="AP216" s="152">
        <f t="shared" si="421"/>
        <v>0</v>
      </c>
      <c r="AQ216" s="152">
        <f t="shared" si="422"/>
        <v>0</v>
      </c>
      <c r="AR216" s="152">
        <f t="shared" si="423"/>
        <v>0</v>
      </c>
      <c r="AS216" s="152">
        <f t="shared" si="424"/>
        <v>0</v>
      </c>
      <c r="AT216" s="152">
        <f t="shared" si="425"/>
        <v>0</v>
      </c>
      <c r="AU216" s="152">
        <f t="shared" si="426"/>
        <v>0</v>
      </c>
      <c r="AV216" s="152">
        <f t="shared" si="427"/>
        <v>0</v>
      </c>
      <c r="AW216" s="152">
        <f t="shared" si="428"/>
        <v>0</v>
      </c>
      <c r="AX216" s="470">
        <v>1</v>
      </c>
      <c r="AY216" s="476">
        <v>6</v>
      </c>
      <c r="AZ216" s="239">
        <f t="shared" si="464"/>
        <v>0</v>
      </c>
      <c r="BA216" s="476"/>
      <c r="BB216" s="239">
        <f t="shared" si="465"/>
        <v>0</v>
      </c>
      <c r="BC216" s="476"/>
      <c r="BD216" s="131">
        <f t="shared" si="466"/>
        <v>0</v>
      </c>
      <c r="BE216" s="483"/>
      <c r="BF216" s="131">
        <f t="shared" si="430"/>
        <v>0</v>
      </c>
      <c r="BG216" s="131">
        <f t="shared" si="431"/>
        <v>0</v>
      </c>
      <c r="BH216" s="131">
        <f t="shared" si="432"/>
        <v>0</v>
      </c>
      <c r="BI216" s="131">
        <f t="shared" si="433"/>
        <v>0</v>
      </c>
      <c r="BJ216" s="131">
        <f t="shared" si="434"/>
        <v>0</v>
      </c>
      <c r="BK216" s="131">
        <f t="shared" si="435"/>
        <v>0</v>
      </c>
      <c r="BL216" s="131">
        <f t="shared" si="436"/>
        <v>0</v>
      </c>
      <c r="BM216" s="131">
        <f t="shared" si="437"/>
        <v>0</v>
      </c>
      <c r="BN216" s="131">
        <f t="shared" si="438"/>
        <v>0</v>
      </c>
      <c r="BO216" s="483"/>
      <c r="BP216" s="396">
        <f t="shared" si="439"/>
        <v>0</v>
      </c>
      <c r="BQ216" s="396">
        <f t="shared" si="440"/>
        <v>0</v>
      </c>
      <c r="BR216" s="483"/>
      <c r="BS216" s="131">
        <f t="shared" si="441"/>
        <v>0</v>
      </c>
      <c r="BT216" s="131">
        <f t="shared" si="442"/>
        <v>0</v>
      </c>
      <c r="BU216" s="131">
        <f t="shared" si="443"/>
        <v>0</v>
      </c>
      <c r="BV216" s="131">
        <f t="shared" si="444"/>
        <v>0</v>
      </c>
      <c r="BW216" s="131">
        <f t="shared" si="445"/>
        <v>0</v>
      </c>
      <c r="BX216" s="131">
        <f t="shared" si="446"/>
        <v>0</v>
      </c>
      <c r="BY216" s="131">
        <f t="shared" si="447"/>
        <v>0</v>
      </c>
      <c r="BZ216" s="131">
        <f t="shared" si="448"/>
        <v>0</v>
      </c>
      <c r="CA216" s="131">
        <f t="shared" si="449"/>
        <v>0</v>
      </c>
      <c r="CB216" s="131">
        <f t="shared" si="450"/>
        <v>0</v>
      </c>
      <c r="CC216" s="131">
        <f t="shared" si="451"/>
        <v>0</v>
      </c>
      <c r="CD216" s="131">
        <f t="shared" si="452"/>
        <v>0</v>
      </c>
      <c r="CE216" s="131">
        <f t="shared" si="453"/>
        <v>0</v>
      </c>
      <c r="CF216" s="131">
        <f t="shared" si="454"/>
        <v>0</v>
      </c>
      <c r="CG216" s="131">
        <f t="shared" si="455"/>
        <v>0</v>
      </c>
      <c r="CH216" s="131">
        <f t="shared" si="456"/>
        <v>0</v>
      </c>
      <c r="CI216" s="131">
        <f t="shared" si="457"/>
        <v>0</v>
      </c>
      <c r="CJ216" s="131">
        <f t="shared" si="458"/>
        <v>0</v>
      </c>
      <c r="CK216" s="131">
        <f t="shared" si="459"/>
        <v>0</v>
      </c>
      <c r="CL216" s="131">
        <f t="shared" si="460"/>
        <v>0</v>
      </c>
      <c r="CM216" s="131">
        <f t="shared" si="461"/>
        <v>0</v>
      </c>
    </row>
    <row r="217" spans="1:91" s="4" customFormat="1" ht="90" customHeight="1" x14ac:dyDescent="0.2">
      <c r="B217" s="164"/>
      <c r="D217" s="99" t="s">
        <v>595</v>
      </c>
      <c r="E217" s="436" t="s">
        <v>1143</v>
      </c>
      <c r="F217" s="72" t="s">
        <v>108</v>
      </c>
      <c r="G217" s="73" t="s">
        <v>614</v>
      </c>
      <c r="H217" s="73" t="s">
        <v>160</v>
      </c>
      <c r="I217" s="72">
        <v>1</v>
      </c>
      <c r="J217" s="72">
        <v>0</v>
      </c>
      <c r="K217" s="72" t="s">
        <v>562</v>
      </c>
      <c r="L217" s="340">
        <v>159.8766</v>
      </c>
      <c r="M217" s="87"/>
      <c r="N217" s="87"/>
      <c r="O217" s="87"/>
      <c r="P217" s="87"/>
      <c r="Q217" s="87"/>
      <c r="R217" s="87"/>
      <c r="S217" s="87"/>
      <c r="T217" s="87"/>
      <c r="U217" s="87"/>
      <c r="V217" s="87"/>
      <c r="W217" s="87"/>
      <c r="X217" s="87"/>
      <c r="Y217" s="87"/>
      <c r="Z217" s="87"/>
      <c r="AA217" s="89">
        <f t="shared" si="411"/>
        <v>0</v>
      </c>
      <c r="AB217" s="89" t="str">
        <f t="shared" si="475"/>
        <v>No</v>
      </c>
      <c r="AC217" s="166" t="str">
        <f t="shared" si="413"/>
        <v>No</v>
      </c>
      <c r="AE217" s="229">
        <v>1</v>
      </c>
      <c r="AF217" s="230">
        <f t="shared" si="429"/>
        <v>0</v>
      </c>
      <c r="AG217" s="69"/>
      <c r="AH217" s="266">
        <v>2.4500000000000002</v>
      </c>
      <c r="AI217" s="265">
        <f t="shared" si="409"/>
        <v>0</v>
      </c>
      <c r="AJ217" s="152">
        <f t="shared" si="415"/>
        <v>0</v>
      </c>
      <c r="AK217" s="152">
        <f t="shared" si="416"/>
        <v>0</v>
      </c>
      <c r="AL217" s="152">
        <f t="shared" si="417"/>
        <v>0</v>
      </c>
      <c r="AM217" s="152">
        <f t="shared" si="418"/>
        <v>0</v>
      </c>
      <c r="AN217" s="152">
        <f t="shared" si="419"/>
        <v>0</v>
      </c>
      <c r="AO217" s="152">
        <f t="shared" si="420"/>
        <v>0</v>
      </c>
      <c r="AP217" s="152">
        <f t="shared" si="421"/>
        <v>0</v>
      </c>
      <c r="AQ217" s="152">
        <f t="shared" si="422"/>
        <v>0</v>
      </c>
      <c r="AR217" s="152">
        <f t="shared" si="423"/>
        <v>0</v>
      </c>
      <c r="AS217" s="152">
        <f t="shared" si="424"/>
        <v>0</v>
      </c>
      <c r="AT217" s="152">
        <f t="shared" si="425"/>
        <v>0</v>
      </c>
      <c r="AU217" s="152">
        <f t="shared" si="426"/>
        <v>0</v>
      </c>
      <c r="AV217" s="152">
        <f t="shared" si="427"/>
        <v>0</v>
      </c>
      <c r="AW217" s="152">
        <f t="shared" si="428"/>
        <v>0</v>
      </c>
      <c r="AX217" s="470">
        <v>1</v>
      </c>
      <c r="AY217" s="476">
        <v>6</v>
      </c>
      <c r="AZ217" s="239">
        <f t="shared" si="464"/>
        <v>0</v>
      </c>
      <c r="BA217" s="476"/>
      <c r="BB217" s="239">
        <f t="shared" si="465"/>
        <v>0</v>
      </c>
      <c r="BC217" s="476"/>
      <c r="BD217" s="131">
        <f t="shared" si="466"/>
        <v>0</v>
      </c>
      <c r="BE217" s="483"/>
      <c r="BF217" s="131">
        <f t="shared" si="430"/>
        <v>0</v>
      </c>
      <c r="BG217" s="131">
        <f t="shared" si="431"/>
        <v>0</v>
      </c>
      <c r="BH217" s="131">
        <f t="shared" si="432"/>
        <v>0</v>
      </c>
      <c r="BI217" s="131">
        <f t="shared" si="433"/>
        <v>0</v>
      </c>
      <c r="BJ217" s="131">
        <f t="shared" si="434"/>
        <v>0</v>
      </c>
      <c r="BK217" s="131">
        <f t="shared" si="435"/>
        <v>0</v>
      </c>
      <c r="BL217" s="131">
        <f t="shared" si="436"/>
        <v>0</v>
      </c>
      <c r="BM217" s="131">
        <f t="shared" si="437"/>
        <v>0</v>
      </c>
      <c r="BN217" s="131">
        <f t="shared" si="438"/>
        <v>0</v>
      </c>
      <c r="BO217" s="483"/>
      <c r="BP217" s="396">
        <f t="shared" si="439"/>
        <v>0</v>
      </c>
      <c r="BQ217" s="396">
        <f t="shared" si="440"/>
        <v>0</v>
      </c>
      <c r="BR217" s="483"/>
      <c r="BS217" s="131">
        <f t="shared" si="441"/>
        <v>0</v>
      </c>
      <c r="BT217" s="131">
        <f t="shared" si="442"/>
        <v>0</v>
      </c>
      <c r="BU217" s="131">
        <f t="shared" si="443"/>
        <v>0</v>
      </c>
      <c r="BV217" s="131">
        <f t="shared" si="444"/>
        <v>0</v>
      </c>
      <c r="BW217" s="131">
        <f t="shared" si="445"/>
        <v>0</v>
      </c>
      <c r="BX217" s="131">
        <f t="shared" si="446"/>
        <v>0</v>
      </c>
      <c r="BY217" s="131">
        <f t="shared" si="447"/>
        <v>0</v>
      </c>
      <c r="BZ217" s="131">
        <f t="shared" si="448"/>
        <v>0</v>
      </c>
      <c r="CA217" s="131">
        <f t="shared" si="449"/>
        <v>0</v>
      </c>
      <c r="CB217" s="131">
        <f t="shared" si="450"/>
        <v>0</v>
      </c>
      <c r="CC217" s="131">
        <f t="shared" si="451"/>
        <v>0</v>
      </c>
      <c r="CD217" s="131">
        <f t="shared" si="452"/>
        <v>0</v>
      </c>
      <c r="CE217" s="131">
        <f t="shared" si="453"/>
        <v>0</v>
      </c>
      <c r="CF217" s="131">
        <f t="shared" si="454"/>
        <v>0</v>
      </c>
      <c r="CG217" s="131">
        <f t="shared" si="455"/>
        <v>0</v>
      </c>
      <c r="CH217" s="131">
        <f t="shared" si="456"/>
        <v>0</v>
      </c>
      <c r="CI217" s="131">
        <f t="shared" si="457"/>
        <v>0</v>
      </c>
      <c r="CJ217" s="131">
        <f t="shared" si="458"/>
        <v>0</v>
      </c>
      <c r="CK217" s="131">
        <f t="shared" si="459"/>
        <v>0</v>
      </c>
      <c r="CL217" s="131">
        <f t="shared" si="460"/>
        <v>0</v>
      </c>
      <c r="CM217" s="131">
        <f t="shared" si="461"/>
        <v>0</v>
      </c>
    </row>
    <row r="218" spans="1:91" s="81" customFormat="1" ht="90" customHeight="1" x14ac:dyDescent="0.2">
      <c r="A218" s="4"/>
      <c r="B218" s="164"/>
      <c r="C218" s="4"/>
      <c r="D218" s="64" t="s">
        <v>361</v>
      </c>
      <c r="E218" s="129" t="s">
        <v>432</v>
      </c>
      <c r="F218" s="63" t="s">
        <v>110</v>
      </c>
      <c r="G218" s="178" t="s">
        <v>615</v>
      </c>
      <c r="H218" s="178" t="s">
        <v>160</v>
      </c>
      <c r="I218" s="63">
        <v>1</v>
      </c>
      <c r="J218" s="63">
        <v>0</v>
      </c>
      <c r="K218" s="63" t="s">
        <v>562</v>
      </c>
      <c r="L218" s="342">
        <v>227.11500000000001</v>
      </c>
      <c r="M218" s="85"/>
      <c r="N218" s="84"/>
      <c r="O218" s="85"/>
      <c r="P218" s="85"/>
      <c r="Q218" s="85"/>
      <c r="R218" s="85"/>
      <c r="S218" s="85"/>
      <c r="T218" s="85"/>
      <c r="U218" s="85"/>
      <c r="V218" s="85"/>
      <c r="W218" s="85"/>
      <c r="X218" s="85"/>
      <c r="Y218" s="85"/>
      <c r="Z218" s="95"/>
      <c r="AA218" s="96">
        <f t="shared" si="411"/>
        <v>0</v>
      </c>
      <c r="AB218" s="96" t="str">
        <f t="shared" ref="AB218" si="482">IF(SUM(M218:Z218)&gt;0,"Yes","No")</f>
        <v>No</v>
      </c>
      <c r="AC218" s="165" t="str">
        <f t="shared" si="413"/>
        <v>No</v>
      </c>
      <c r="AE218" s="229">
        <v>1</v>
      </c>
      <c r="AF218" s="230">
        <f t="shared" ref="AF218" si="483">AE218*SUM(M218:Z218)</f>
        <v>0</v>
      </c>
      <c r="AG218" s="69"/>
      <c r="AH218" s="266">
        <v>3.3</v>
      </c>
      <c r="AI218" s="265">
        <f t="shared" si="409"/>
        <v>0</v>
      </c>
      <c r="AJ218" s="152">
        <f t="shared" si="415"/>
        <v>0</v>
      </c>
      <c r="AK218" s="152">
        <f t="shared" si="416"/>
        <v>0</v>
      </c>
      <c r="AL218" s="152">
        <f t="shared" si="417"/>
        <v>0</v>
      </c>
      <c r="AM218" s="152">
        <f t="shared" si="418"/>
        <v>0</v>
      </c>
      <c r="AN218" s="152">
        <f t="shared" si="419"/>
        <v>0</v>
      </c>
      <c r="AO218" s="152">
        <f t="shared" si="420"/>
        <v>0</v>
      </c>
      <c r="AP218" s="152">
        <f t="shared" si="421"/>
        <v>0</v>
      </c>
      <c r="AQ218" s="152">
        <f t="shared" si="422"/>
        <v>0</v>
      </c>
      <c r="AR218" s="152">
        <f t="shared" si="423"/>
        <v>0</v>
      </c>
      <c r="AS218" s="152">
        <f t="shared" si="424"/>
        <v>0</v>
      </c>
      <c r="AT218" s="152">
        <f t="shared" si="425"/>
        <v>0</v>
      </c>
      <c r="AU218" s="152">
        <f t="shared" si="426"/>
        <v>0</v>
      </c>
      <c r="AV218" s="152">
        <f t="shared" si="427"/>
        <v>0</v>
      </c>
      <c r="AW218" s="152">
        <f t="shared" si="428"/>
        <v>0</v>
      </c>
      <c r="AX218" s="470">
        <v>1</v>
      </c>
      <c r="AY218" s="476">
        <v>7</v>
      </c>
      <c r="AZ218" s="239">
        <f t="shared" si="464"/>
        <v>0</v>
      </c>
      <c r="BA218" s="476"/>
      <c r="BB218" s="239">
        <f t="shared" si="465"/>
        <v>0</v>
      </c>
      <c r="BC218" s="476"/>
      <c r="BD218" s="131">
        <f t="shared" si="466"/>
        <v>0</v>
      </c>
      <c r="BE218" s="483"/>
      <c r="BF218" s="131">
        <f t="shared" si="430"/>
        <v>0</v>
      </c>
      <c r="BG218" s="131">
        <f t="shared" si="431"/>
        <v>0</v>
      </c>
      <c r="BH218" s="131">
        <f t="shared" si="432"/>
        <v>0</v>
      </c>
      <c r="BI218" s="131">
        <f t="shared" si="433"/>
        <v>0</v>
      </c>
      <c r="BJ218" s="131">
        <f t="shared" si="434"/>
        <v>0</v>
      </c>
      <c r="BK218" s="131">
        <f t="shared" si="435"/>
        <v>0</v>
      </c>
      <c r="BL218" s="131">
        <f t="shared" si="436"/>
        <v>0</v>
      </c>
      <c r="BM218" s="131">
        <f t="shared" si="437"/>
        <v>0</v>
      </c>
      <c r="BN218" s="131">
        <f t="shared" si="438"/>
        <v>0</v>
      </c>
      <c r="BO218" s="483"/>
      <c r="BP218" s="396">
        <f t="shared" si="439"/>
        <v>0</v>
      </c>
      <c r="BQ218" s="396">
        <f t="shared" si="440"/>
        <v>0</v>
      </c>
      <c r="BR218" s="483"/>
      <c r="BS218" s="131">
        <f t="shared" si="441"/>
        <v>0</v>
      </c>
      <c r="BT218" s="131">
        <f t="shared" si="442"/>
        <v>0</v>
      </c>
      <c r="BU218" s="131">
        <f t="shared" si="443"/>
        <v>0</v>
      </c>
      <c r="BV218" s="131">
        <f t="shared" si="444"/>
        <v>0</v>
      </c>
      <c r="BW218" s="131">
        <f t="shared" si="445"/>
        <v>0</v>
      </c>
      <c r="BX218" s="131">
        <f t="shared" si="446"/>
        <v>0</v>
      </c>
      <c r="BY218" s="131">
        <f t="shared" si="447"/>
        <v>0</v>
      </c>
      <c r="BZ218" s="131">
        <f t="shared" si="448"/>
        <v>0</v>
      </c>
      <c r="CA218" s="131">
        <f t="shared" si="449"/>
        <v>0</v>
      </c>
      <c r="CB218" s="131">
        <f t="shared" si="450"/>
        <v>0</v>
      </c>
      <c r="CC218" s="131">
        <f t="shared" si="451"/>
        <v>0</v>
      </c>
      <c r="CD218" s="131">
        <f t="shared" si="452"/>
        <v>0</v>
      </c>
      <c r="CE218" s="131">
        <f t="shared" si="453"/>
        <v>0</v>
      </c>
      <c r="CF218" s="131">
        <f t="shared" si="454"/>
        <v>0</v>
      </c>
      <c r="CG218" s="131">
        <f t="shared" si="455"/>
        <v>0</v>
      </c>
      <c r="CH218" s="131">
        <f t="shared" si="456"/>
        <v>0</v>
      </c>
      <c r="CI218" s="131">
        <f t="shared" si="457"/>
        <v>0</v>
      </c>
      <c r="CJ218" s="131">
        <f t="shared" si="458"/>
        <v>0</v>
      </c>
      <c r="CK218" s="131">
        <f t="shared" si="459"/>
        <v>0</v>
      </c>
      <c r="CL218" s="131">
        <f t="shared" si="460"/>
        <v>0</v>
      </c>
      <c r="CM218" s="131">
        <f t="shared" si="461"/>
        <v>0</v>
      </c>
    </row>
    <row r="219" spans="1:91" s="81" customFormat="1" ht="90" customHeight="1" x14ac:dyDescent="0.2">
      <c r="A219" s="4"/>
      <c r="B219" s="164"/>
      <c r="C219" s="4"/>
      <c r="D219" s="64" t="s">
        <v>596</v>
      </c>
      <c r="E219" s="437" t="s">
        <v>1143</v>
      </c>
      <c r="F219" s="63" t="s">
        <v>110</v>
      </c>
      <c r="G219" s="178" t="s">
        <v>615</v>
      </c>
      <c r="H219" s="178" t="s">
        <v>160</v>
      </c>
      <c r="I219" s="63">
        <v>1</v>
      </c>
      <c r="J219" s="63">
        <v>0</v>
      </c>
      <c r="K219" s="63" t="s">
        <v>562</v>
      </c>
      <c r="L219" s="342">
        <v>197.49220000000003</v>
      </c>
      <c r="M219" s="85"/>
      <c r="N219" s="84"/>
      <c r="O219" s="85"/>
      <c r="P219" s="85"/>
      <c r="Q219" s="85"/>
      <c r="R219" s="85"/>
      <c r="S219" s="85"/>
      <c r="T219" s="85"/>
      <c r="U219" s="85"/>
      <c r="V219" s="85"/>
      <c r="W219" s="85"/>
      <c r="X219" s="85"/>
      <c r="Y219" s="85"/>
      <c r="Z219" s="95"/>
      <c r="AA219" s="96">
        <f t="shared" si="411"/>
        <v>0</v>
      </c>
      <c r="AB219" s="96" t="str">
        <f t="shared" si="475"/>
        <v>No</v>
      </c>
      <c r="AC219" s="165" t="str">
        <f t="shared" si="413"/>
        <v>No</v>
      </c>
      <c r="AE219" s="229">
        <v>1</v>
      </c>
      <c r="AF219" s="230">
        <f t="shared" si="429"/>
        <v>0</v>
      </c>
      <c r="AG219" s="69"/>
      <c r="AH219" s="266">
        <v>3.3</v>
      </c>
      <c r="AI219" s="265">
        <f t="shared" si="409"/>
        <v>0</v>
      </c>
      <c r="AJ219" s="152">
        <f t="shared" si="415"/>
        <v>0</v>
      </c>
      <c r="AK219" s="152">
        <f t="shared" si="416"/>
        <v>0</v>
      </c>
      <c r="AL219" s="152">
        <f t="shared" si="417"/>
        <v>0</v>
      </c>
      <c r="AM219" s="152">
        <f t="shared" si="418"/>
        <v>0</v>
      </c>
      <c r="AN219" s="152">
        <f t="shared" si="419"/>
        <v>0</v>
      </c>
      <c r="AO219" s="152">
        <f t="shared" si="420"/>
        <v>0</v>
      </c>
      <c r="AP219" s="152">
        <f t="shared" si="421"/>
        <v>0</v>
      </c>
      <c r="AQ219" s="152">
        <f t="shared" si="422"/>
        <v>0</v>
      </c>
      <c r="AR219" s="152">
        <f t="shared" si="423"/>
        <v>0</v>
      </c>
      <c r="AS219" s="152">
        <f t="shared" si="424"/>
        <v>0</v>
      </c>
      <c r="AT219" s="152">
        <f t="shared" si="425"/>
        <v>0</v>
      </c>
      <c r="AU219" s="152">
        <f t="shared" si="426"/>
        <v>0</v>
      </c>
      <c r="AV219" s="152">
        <f t="shared" si="427"/>
        <v>0</v>
      </c>
      <c r="AW219" s="152">
        <f t="shared" si="428"/>
        <v>0</v>
      </c>
      <c r="AX219" s="470">
        <v>1</v>
      </c>
      <c r="AY219" s="476">
        <v>7</v>
      </c>
      <c r="AZ219" s="239">
        <f t="shared" si="464"/>
        <v>0</v>
      </c>
      <c r="BA219" s="476"/>
      <c r="BB219" s="239">
        <f t="shared" si="465"/>
        <v>0</v>
      </c>
      <c r="BC219" s="476"/>
      <c r="BD219" s="131">
        <f t="shared" si="466"/>
        <v>0</v>
      </c>
      <c r="BE219" s="483"/>
      <c r="BF219" s="131">
        <f t="shared" si="430"/>
        <v>0</v>
      </c>
      <c r="BG219" s="131">
        <f t="shared" si="431"/>
        <v>0</v>
      </c>
      <c r="BH219" s="131">
        <f t="shared" si="432"/>
        <v>0</v>
      </c>
      <c r="BI219" s="131">
        <f t="shared" si="433"/>
        <v>0</v>
      </c>
      <c r="BJ219" s="131">
        <f t="shared" si="434"/>
        <v>0</v>
      </c>
      <c r="BK219" s="131">
        <f t="shared" si="435"/>
        <v>0</v>
      </c>
      <c r="BL219" s="131">
        <f t="shared" si="436"/>
        <v>0</v>
      </c>
      <c r="BM219" s="131">
        <f t="shared" si="437"/>
        <v>0</v>
      </c>
      <c r="BN219" s="131">
        <f t="shared" si="438"/>
        <v>0</v>
      </c>
      <c r="BO219" s="483"/>
      <c r="BP219" s="396">
        <f t="shared" si="439"/>
        <v>0</v>
      </c>
      <c r="BQ219" s="396">
        <f t="shared" si="440"/>
        <v>0</v>
      </c>
      <c r="BR219" s="483"/>
      <c r="BS219" s="131">
        <f t="shared" si="441"/>
        <v>0</v>
      </c>
      <c r="BT219" s="131">
        <f t="shared" si="442"/>
        <v>0</v>
      </c>
      <c r="BU219" s="131">
        <f t="shared" si="443"/>
        <v>0</v>
      </c>
      <c r="BV219" s="131">
        <f t="shared" si="444"/>
        <v>0</v>
      </c>
      <c r="BW219" s="131">
        <f t="shared" si="445"/>
        <v>0</v>
      </c>
      <c r="BX219" s="131">
        <f t="shared" si="446"/>
        <v>0</v>
      </c>
      <c r="BY219" s="131">
        <f t="shared" si="447"/>
        <v>0</v>
      </c>
      <c r="BZ219" s="131">
        <f t="shared" si="448"/>
        <v>0</v>
      </c>
      <c r="CA219" s="131">
        <f t="shared" si="449"/>
        <v>0</v>
      </c>
      <c r="CB219" s="131">
        <f t="shared" si="450"/>
        <v>0</v>
      </c>
      <c r="CC219" s="131">
        <f t="shared" si="451"/>
        <v>0</v>
      </c>
      <c r="CD219" s="131">
        <f t="shared" si="452"/>
        <v>0</v>
      </c>
      <c r="CE219" s="131">
        <f t="shared" si="453"/>
        <v>0</v>
      </c>
      <c r="CF219" s="131">
        <f t="shared" si="454"/>
        <v>0</v>
      </c>
      <c r="CG219" s="131">
        <f t="shared" si="455"/>
        <v>0</v>
      </c>
      <c r="CH219" s="131">
        <f t="shared" si="456"/>
        <v>0</v>
      </c>
      <c r="CI219" s="131">
        <f t="shared" si="457"/>
        <v>0</v>
      </c>
      <c r="CJ219" s="131">
        <f t="shared" si="458"/>
        <v>0</v>
      </c>
      <c r="CK219" s="131">
        <f t="shared" si="459"/>
        <v>0</v>
      </c>
      <c r="CL219" s="131">
        <f t="shared" si="460"/>
        <v>0</v>
      </c>
      <c r="CM219" s="131">
        <f t="shared" si="461"/>
        <v>0</v>
      </c>
    </row>
    <row r="220" spans="1:91" s="4" customFormat="1" ht="90" customHeight="1" x14ac:dyDescent="0.2">
      <c r="B220" s="164"/>
      <c r="D220" s="99" t="s">
        <v>362</v>
      </c>
      <c r="E220" s="177" t="s">
        <v>432</v>
      </c>
      <c r="F220" s="72" t="s">
        <v>109</v>
      </c>
      <c r="G220" s="73" t="s">
        <v>616</v>
      </c>
      <c r="H220" s="73" t="s">
        <v>160</v>
      </c>
      <c r="I220" s="72">
        <v>1</v>
      </c>
      <c r="J220" s="72">
        <v>0</v>
      </c>
      <c r="K220" s="72" t="s">
        <v>562</v>
      </c>
      <c r="L220" s="340">
        <v>237.93</v>
      </c>
      <c r="M220" s="87"/>
      <c r="N220" s="87"/>
      <c r="O220" s="87"/>
      <c r="P220" s="87"/>
      <c r="Q220" s="87"/>
      <c r="R220" s="87"/>
      <c r="S220" s="87"/>
      <c r="T220" s="87"/>
      <c r="U220" s="87"/>
      <c r="V220" s="87"/>
      <c r="W220" s="87"/>
      <c r="X220" s="87"/>
      <c r="Y220" s="87"/>
      <c r="Z220" s="87"/>
      <c r="AA220" s="89">
        <f t="shared" si="411"/>
        <v>0</v>
      </c>
      <c r="AB220" s="89" t="str">
        <f t="shared" ref="AB220" si="484">IF(SUM(M220:Z220)&gt;0,"Yes","No")</f>
        <v>No</v>
      </c>
      <c r="AC220" s="166" t="str">
        <f t="shared" si="413"/>
        <v>No</v>
      </c>
      <c r="AE220" s="229">
        <v>1</v>
      </c>
      <c r="AF220" s="230">
        <f t="shared" ref="AF220" si="485">AE220*SUM(M220:Z220)</f>
        <v>0</v>
      </c>
      <c r="AG220" s="69"/>
      <c r="AH220" s="266">
        <v>3.2</v>
      </c>
      <c r="AI220" s="265">
        <f t="shared" si="409"/>
        <v>0</v>
      </c>
      <c r="AJ220" s="152">
        <f t="shared" si="415"/>
        <v>0</v>
      </c>
      <c r="AK220" s="152">
        <f t="shared" si="416"/>
        <v>0</v>
      </c>
      <c r="AL220" s="152">
        <f t="shared" si="417"/>
        <v>0</v>
      </c>
      <c r="AM220" s="152">
        <f t="shared" si="418"/>
        <v>0</v>
      </c>
      <c r="AN220" s="152">
        <f t="shared" si="419"/>
        <v>0</v>
      </c>
      <c r="AO220" s="152">
        <f t="shared" si="420"/>
        <v>0</v>
      </c>
      <c r="AP220" s="152">
        <f t="shared" si="421"/>
        <v>0</v>
      </c>
      <c r="AQ220" s="152">
        <f t="shared" si="422"/>
        <v>0</v>
      </c>
      <c r="AR220" s="152">
        <f t="shared" si="423"/>
        <v>0</v>
      </c>
      <c r="AS220" s="152">
        <f t="shared" si="424"/>
        <v>0</v>
      </c>
      <c r="AT220" s="152">
        <f t="shared" si="425"/>
        <v>0</v>
      </c>
      <c r="AU220" s="152">
        <f t="shared" si="426"/>
        <v>0</v>
      </c>
      <c r="AV220" s="152">
        <f t="shared" si="427"/>
        <v>0</v>
      </c>
      <c r="AW220" s="152">
        <f t="shared" si="428"/>
        <v>0</v>
      </c>
      <c r="AX220" s="470">
        <v>1</v>
      </c>
      <c r="AY220" s="476">
        <v>7</v>
      </c>
      <c r="AZ220" s="239">
        <f t="shared" si="464"/>
        <v>0</v>
      </c>
      <c r="BA220" s="476"/>
      <c r="BB220" s="239">
        <f t="shared" si="465"/>
        <v>0</v>
      </c>
      <c r="BC220" s="476"/>
      <c r="BD220" s="131">
        <f t="shared" si="466"/>
        <v>0</v>
      </c>
      <c r="BE220" s="483"/>
      <c r="BF220" s="131">
        <f t="shared" si="430"/>
        <v>0</v>
      </c>
      <c r="BG220" s="131">
        <f t="shared" si="431"/>
        <v>0</v>
      </c>
      <c r="BH220" s="131">
        <f t="shared" si="432"/>
        <v>0</v>
      </c>
      <c r="BI220" s="131">
        <f t="shared" si="433"/>
        <v>0</v>
      </c>
      <c r="BJ220" s="131">
        <f t="shared" si="434"/>
        <v>0</v>
      </c>
      <c r="BK220" s="131">
        <f t="shared" si="435"/>
        <v>0</v>
      </c>
      <c r="BL220" s="131">
        <f t="shared" si="436"/>
        <v>0</v>
      </c>
      <c r="BM220" s="131">
        <f t="shared" si="437"/>
        <v>0</v>
      </c>
      <c r="BN220" s="131">
        <f t="shared" si="438"/>
        <v>0</v>
      </c>
      <c r="BO220" s="483"/>
      <c r="BP220" s="396">
        <f t="shared" si="439"/>
        <v>0</v>
      </c>
      <c r="BQ220" s="396">
        <f t="shared" si="440"/>
        <v>0</v>
      </c>
      <c r="BR220" s="483"/>
      <c r="BS220" s="131">
        <f t="shared" si="441"/>
        <v>0</v>
      </c>
      <c r="BT220" s="131">
        <f t="shared" si="442"/>
        <v>0</v>
      </c>
      <c r="BU220" s="131">
        <f t="shared" si="443"/>
        <v>0</v>
      </c>
      <c r="BV220" s="131">
        <f t="shared" si="444"/>
        <v>0</v>
      </c>
      <c r="BW220" s="131">
        <f t="shared" si="445"/>
        <v>0</v>
      </c>
      <c r="BX220" s="131">
        <f t="shared" si="446"/>
        <v>0</v>
      </c>
      <c r="BY220" s="131">
        <f t="shared" si="447"/>
        <v>0</v>
      </c>
      <c r="BZ220" s="131">
        <f t="shared" si="448"/>
        <v>0</v>
      </c>
      <c r="CA220" s="131">
        <f t="shared" si="449"/>
        <v>0</v>
      </c>
      <c r="CB220" s="131">
        <f t="shared" si="450"/>
        <v>0</v>
      </c>
      <c r="CC220" s="131">
        <f t="shared" si="451"/>
        <v>0</v>
      </c>
      <c r="CD220" s="131">
        <f t="shared" si="452"/>
        <v>0</v>
      </c>
      <c r="CE220" s="131">
        <f t="shared" si="453"/>
        <v>0</v>
      </c>
      <c r="CF220" s="131">
        <f t="shared" si="454"/>
        <v>0</v>
      </c>
      <c r="CG220" s="131">
        <f t="shared" si="455"/>
        <v>0</v>
      </c>
      <c r="CH220" s="131">
        <f t="shared" si="456"/>
        <v>0</v>
      </c>
      <c r="CI220" s="131">
        <f t="shared" si="457"/>
        <v>0</v>
      </c>
      <c r="CJ220" s="131">
        <f t="shared" si="458"/>
        <v>0</v>
      </c>
      <c r="CK220" s="131">
        <f t="shared" si="459"/>
        <v>0</v>
      </c>
      <c r="CL220" s="131">
        <f t="shared" si="460"/>
        <v>0</v>
      </c>
      <c r="CM220" s="131">
        <f t="shared" si="461"/>
        <v>0</v>
      </c>
    </row>
    <row r="221" spans="1:91" s="4" customFormat="1" ht="90" customHeight="1" x14ac:dyDescent="0.2">
      <c r="B221" s="164"/>
      <c r="D221" s="99" t="s">
        <v>597</v>
      </c>
      <c r="E221" s="436" t="s">
        <v>1143</v>
      </c>
      <c r="F221" s="72" t="s">
        <v>109</v>
      </c>
      <c r="G221" s="73" t="s">
        <v>616</v>
      </c>
      <c r="H221" s="73" t="s">
        <v>160</v>
      </c>
      <c r="I221" s="72">
        <v>1</v>
      </c>
      <c r="J221" s="72">
        <v>0</v>
      </c>
      <c r="K221" s="72" t="s">
        <v>562</v>
      </c>
      <c r="L221" s="340">
        <v>206.89610000000002</v>
      </c>
      <c r="M221" s="87"/>
      <c r="N221" s="87"/>
      <c r="O221" s="87"/>
      <c r="P221" s="87"/>
      <c r="Q221" s="87"/>
      <c r="R221" s="87"/>
      <c r="S221" s="87"/>
      <c r="T221" s="87"/>
      <c r="U221" s="87"/>
      <c r="V221" s="87"/>
      <c r="W221" s="87"/>
      <c r="X221" s="87"/>
      <c r="Y221" s="87"/>
      <c r="Z221" s="87"/>
      <c r="AA221" s="89">
        <f t="shared" si="411"/>
        <v>0</v>
      </c>
      <c r="AB221" s="89" t="str">
        <f t="shared" si="475"/>
        <v>No</v>
      </c>
      <c r="AC221" s="166" t="str">
        <f t="shared" si="413"/>
        <v>No</v>
      </c>
      <c r="AE221" s="229">
        <v>1</v>
      </c>
      <c r="AF221" s="230">
        <f t="shared" si="429"/>
        <v>0</v>
      </c>
      <c r="AG221" s="69"/>
      <c r="AH221" s="266">
        <v>3.2</v>
      </c>
      <c r="AI221" s="265">
        <f t="shared" si="409"/>
        <v>0</v>
      </c>
      <c r="AJ221" s="152">
        <f t="shared" si="415"/>
        <v>0</v>
      </c>
      <c r="AK221" s="152">
        <f t="shared" si="416"/>
        <v>0</v>
      </c>
      <c r="AL221" s="152">
        <f t="shared" si="417"/>
        <v>0</v>
      </c>
      <c r="AM221" s="152">
        <f t="shared" si="418"/>
        <v>0</v>
      </c>
      <c r="AN221" s="152">
        <f t="shared" si="419"/>
        <v>0</v>
      </c>
      <c r="AO221" s="152">
        <f t="shared" si="420"/>
        <v>0</v>
      </c>
      <c r="AP221" s="152">
        <f t="shared" si="421"/>
        <v>0</v>
      </c>
      <c r="AQ221" s="152">
        <f t="shared" si="422"/>
        <v>0</v>
      </c>
      <c r="AR221" s="152">
        <f t="shared" si="423"/>
        <v>0</v>
      </c>
      <c r="AS221" s="152">
        <f t="shared" si="424"/>
        <v>0</v>
      </c>
      <c r="AT221" s="152">
        <f t="shared" si="425"/>
        <v>0</v>
      </c>
      <c r="AU221" s="152">
        <f t="shared" si="426"/>
        <v>0</v>
      </c>
      <c r="AV221" s="152">
        <f t="shared" si="427"/>
        <v>0</v>
      </c>
      <c r="AW221" s="152">
        <f t="shared" si="428"/>
        <v>0</v>
      </c>
      <c r="AX221" s="470">
        <v>1</v>
      </c>
      <c r="AY221" s="476">
        <v>7</v>
      </c>
      <c r="AZ221" s="239">
        <f t="shared" si="464"/>
        <v>0</v>
      </c>
      <c r="BA221" s="476"/>
      <c r="BB221" s="239">
        <f t="shared" si="465"/>
        <v>0</v>
      </c>
      <c r="BC221" s="476"/>
      <c r="BD221" s="131">
        <f t="shared" si="466"/>
        <v>0</v>
      </c>
      <c r="BE221" s="483"/>
      <c r="BF221" s="131">
        <f t="shared" si="430"/>
        <v>0</v>
      </c>
      <c r="BG221" s="131">
        <f t="shared" si="431"/>
        <v>0</v>
      </c>
      <c r="BH221" s="131">
        <f t="shared" si="432"/>
        <v>0</v>
      </c>
      <c r="BI221" s="131">
        <f t="shared" si="433"/>
        <v>0</v>
      </c>
      <c r="BJ221" s="131">
        <f t="shared" si="434"/>
        <v>0</v>
      </c>
      <c r="BK221" s="131">
        <f t="shared" si="435"/>
        <v>0</v>
      </c>
      <c r="BL221" s="131">
        <f t="shared" si="436"/>
        <v>0</v>
      </c>
      <c r="BM221" s="131">
        <f t="shared" si="437"/>
        <v>0</v>
      </c>
      <c r="BN221" s="131">
        <f t="shared" si="438"/>
        <v>0</v>
      </c>
      <c r="BO221" s="483"/>
      <c r="BP221" s="396">
        <f t="shared" si="439"/>
        <v>0</v>
      </c>
      <c r="BQ221" s="396">
        <f t="shared" si="440"/>
        <v>0</v>
      </c>
      <c r="BR221" s="483"/>
      <c r="BS221" s="131">
        <f t="shared" si="441"/>
        <v>0</v>
      </c>
      <c r="BT221" s="131">
        <f t="shared" si="442"/>
        <v>0</v>
      </c>
      <c r="BU221" s="131">
        <f t="shared" si="443"/>
        <v>0</v>
      </c>
      <c r="BV221" s="131">
        <f t="shared" si="444"/>
        <v>0</v>
      </c>
      <c r="BW221" s="131">
        <f t="shared" si="445"/>
        <v>0</v>
      </c>
      <c r="BX221" s="131">
        <f t="shared" si="446"/>
        <v>0</v>
      </c>
      <c r="BY221" s="131">
        <f t="shared" si="447"/>
        <v>0</v>
      </c>
      <c r="BZ221" s="131">
        <f t="shared" si="448"/>
        <v>0</v>
      </c>
      <c r="CA221" s="131">
        <f t="shared" si="449"/>
        <v>0</v>
      </c>
      <c r="CB221" s="131">
        <f t="shared" si="450"/>
        <v>0</v>
      </c>
      <c r="CC221" s="131">
        <f t="shared" si="451"/>
        <v>0</v>
      </c>
      <c r="CD221" s="131">
        <f t="shared" si="452"/>
        <v>0</v>
      </c>
      <c r="CE221" s="131">
        <f t="shared" si="453"/>
        <v>0</v>
      </c>
      <c r="CF221" s="131">
        <f t="shared" si="454"/>
        <v>0</v>
      </c>
      <c r="CG221" s="131">
        <f t="shared" si="455"/>
        <v>0</v>
      </c>
      <c r="CH221" s="131">
        <f t="shared" si="456"/>
        <v>0</v>
      </c>
      <c r="CI221" s="131">
        <f t="shared" si="457"/>
        <v>0</v>
      </c>
      <c r="CJ221" s="131">
        <f t="shared" si="458"/>
        <v>0</v>
      </c>
      <c r="CK221" s="131">
        <f t="shared" si="459"/>
        <v>0</v>
      </c>
      <c r="CL221" s="131">
        <f t="shared" si="460"/>
        <v>0</v>
      </c>
      <c r="CM221" s="131">
        <f t="shared" si="461"/>
        <v>0</v>
      </c>
    </row>
    <row r="222" spans="1:91" s="4" customFormat="1" ht="90" customHeight="1" x14ac:dyDescent="0.2">
      <c r="B222" s="164"/>
      <c r="D222" s="64" t="s">
        <v>363</v>
      </c>
      <c r="E222" s="129" t="s">
        <v>432</v>
      </c>
      <c r="F222" s="69" t="s">
        <v>110</v>
      </c>
      <c r="G222" s="178" t="s">
        <v>623</v>
      </c>
      <c r="H222" s="178" t="s">
        <v>160</v>
      </c>
      <c r="I222" s="69">
        <v>1</v>
      </c>
      <c r="J222" s="69">
        <v>0</v>
      </c>
      <c r="K222" s="63" t="s">
        <v>562</v>
      </c>
      <c r="L222" s="339">
        <v>270.375</v>
      </c>
      <c r="M222" s="95"/>
      <c r="N222" s="370"/>
      <c r="O222" s="95"/>
      <c r="P222" s="95"/>
      <c r="Q222" s="95"/>
      <c r="R222" s="95"/>
      <c r="S222" s="95"/>
      <c r="T222" s="95"/>
      <c r="U222" s="95"/>
      <c r="V222" s="95"/>
      <c r="W222" s="95"/>
      <c r="X222" s="95"/>
      <c r="Y222" s="95"/>
      <c r="Z222" s="94"/>
      <c r="AA222" s="96">
        <f t="shared" si="411"/>
        <v>0</v>
      </c>
      <c r="AB222" s="96" t="str">
        <f t="shared" ref="AB222" si="486">IF(SUM(M222:Z222)&gt;0,"Yes","No")</f>
        <v>No</v>
      </c>
      <c r="AC222" s="165" t="str">
        <f t="shared" si="413"/>
        <v>No</v>
      </c>
      <c r="AE222" s="229">
        <v>1</v>
      </c>
      <c r="AF222" s="230">
        <f t="shared" ref="AF222" si="487">AE222*SUM(M222:Z222)</f>
        <v>0</v>
      </c>
      <c r="AG222" s="69"/>
      <c r="AH222" s="266">
        <v>6.45</v>
      </c>
      <c r="AI222" s="265">
        <f t="shared" si="409"/>
        <v>0</v>
      </c>
      <c r="AJ222" s="152">
        <f t="shared" si="415"/>
        <v>0</v>
      </c>
      <c r="AK222" s="152">
        <f t="shared" si="416"/>
        <v>0</v>
      </c>
      <c r="AL222" s="152">
        <f t="shared" si="417"/>
        <v>0</v>
      </c>
      <c r="AM222" s="152">
        <f t="shared" si="418"/>
        <v>0</v>
      </c>
      <c r="AN222" s="152">
        <f t="shared" si="419"/>
        <v>0</v>
      </c>
      <c r="AO222" s="152">
        <f t="shared" si="420"/>
        <v>0</v>
      </c>
      <c r="AP222" s="152">
        <f t="shared" si="421"/>
        <v>0</v>
      </c>
      <c r="AQ222" s="152">
        <f t="shared" si="422"/>
        <v>0</v>
      </c>
      <c r="AR222" s="152">
        <f t="shared" si="423"/>
        <v>0</v>
      </c>
      <c r="AS222" s="152">
        <f t="shared" si="424"/>
        <v>0</v>
      </c>
      <c r="AT222" s="152">
        <f t="shared" si="425"/>
        <v>0</v>
      </c>
      <c r="AU222" s="152">
        <f t="shared" si="426"/>
        <v>0</v>
      </c>
      <c r="AV222" s="152">
        <f t="shared" si="427"/>
        <v>0</v>
      </c>
      <c r="AW222" s="152">
        <f t="shared" si="428"/>
        <v>0</v>
      </c>
      <c r="AX222" s="470">
        <v>1</v>
      </c>
      <c r="AY222" s="476">
        <v>9</v>
      </c>
      <c r="AZ222" s="239">
        <f t="shared" si="464"/>
        <v>0</v>
      </c>
      <c r="BA222" s="476"/>
      <c r="BB222" s="239">
        <f t="shared" si="465"/>
        <v>0</v>
      </c>
      <c r="BC222" s="476"/>
      <c r="BD222" s="131">
        <f t="shared" si="466"/>
        <v>0</v>
      </c>
      <c r="BE222" s="483"/>
      <c r="BF222" s="131">
        <f t="shared" si="430"/>
        <v>0</v>
      </c>
      <c r="BG222" s="131">
        <f t="shared" si="431"/>
        <v>0</v>
      </c>
      <c r="BH222" s="131">
        <f t="shared" si="432"/>
        <v>0</v>
      </c>
      <c r="BI222" s="131">
        <f t="shared" si="433"/>
        <v>0</v>
      </c>
      <c r="BJ222" s="131">
        <f t="shared" si="434"/>
        <v>0</v>
      </c>
      <c r="BK222" s="131">
        <f t="shared" si="435"/>
        <v>0</v>
      </c>
      <c r="BL222" s="131">
        <f t="shared" si="436"/>
        <v>0</v>
      </c>
      <c r="BM222" s="131">
        <f t="shared" si="437"/>
        <v>0</v>
      </c>
      <c r="BN222" s="131">
        <f t="shared" si="438"/>
        <v>0</v>
      </c>
      <c r="BO222" s="483"/>
      <c r="BP222" s="396">
        <f t="shared" si="439"/>
        <v>0</v>
      </c>
      <c r="BQ222" s="396">
        <f t="shared" si="440"/>
        <v>0</v>
      </c>
      <c r="BR222" s="483"/>
      <c r="BS222" s="131">
        <f t="shared" si="441"/>
        <v>0</v>
      </c>
      <c r="BT222" s="131">
        <f t="shared" si="442"/>
        <v>0</v>
      </c>
      <c r="BU222" s="131">
        <f t="shared" si="443"/>
        <v>0</v>
      </c>
      <c r="BV222" s="131">
        <f t="shared" si="444"/>
        <v>0</v>
      </c>
      <c r="BW222" s="131">
        <f t="shared" si="445"/>
        <v>0</v>
      </c>
      <c r="BX222" s="131">
        <f t="shared" si="446"/>
        <v>0</v>
      </c>
      <c r="BY222" s="131">
        <f t="shared" si="447"/>
        <v>0</v>
      </c>
      <c r="BZ222" s="131">
        <f t="shared" si="448"/>
        <v>0</v>
      </c>
      <c r="CA222" s="131">
        <f t="shared" si="449"/>
        <v>0</v>
      </c>
      <c r="CB222" s="131">
        <f t="shared" si="450"/>
        <v>0</v>
      </c>
      <c r="CC222" s="131">
        <f t="shared" si="451"/>
        <v>0</v>
      </c>
      <c r="CD222" s="131">
        <f t="shared" si="452"/>
        <v>0</v>
      </c>
      <c r="CE222" s="131">
        <f t="shared" si="453"/>
        <v>0</v>
      </c>
      <c r="CF222" s="131">
        <f t="shared" si="454"/>
        <v>0</v>
      </c>
      <c r="CG222" s="131">
        <f t="shared" si="455"/>
        <v>0</v>
      </c>
      <c r="CH222" s="131">
        <f t="shared" si="456"/>
        <v>0</v>
      </c>
      <c r="CI222" s="131">
        <f t="shared" si="457"/>
        <v>0</v>
      </c>
      <c r="CJ222" s="131">
        <f t="shared" si="458"/>
        <v>0</v>
      </c>
      <c r="CK222" s="131">
        <f t="shared" si="459"/>
        <v>0</v>
      </c>
      <c r="CL222" s="131">
        <f t="shared" si="460"/>
        <v>0</v>
      </c>
      <c r="CM222" s="131">
        <f t="shared" si="461"/>
        <v>0</v>
      </c>
    </row>
    <row r="223" spans="1:91" s="4" customFormat="1" ht="90" customHeight="1" x14ac:dyDescent="0.2">
      <c r="B223" s="164"/>
      <c r="D223" s="64" t="s">
        <v>598</v>
      </c>
      <c r="E223" s="437" t="s">
        <v>1143</v>
      </c>
      <c r="F223" s="69" t="s">
        <v>110</v>
      </c>
      <c r="G223" s="178" t="s">
        <v>623</v>
      </c>
      <c r="H223" s="178" t="s">
        <v>160</v>
      </c>
      <c r="I223" s="69">
        <v>1</v>
      </c>
      <c r="J223" s="69">
        <v>0</v>
      </c>
      <c r="K223" s="63" t="s">
        <v>562</v>
      </c>
      <c r="L223" s="339">
        <v>235.1078</v>
      </c>
      <c r="M223" s="95"/>
      <c r="N223" s="370"/>
      <c r="O223" s="95"/>
      <c r="P223" s="95"/>
      <c r="Q223" s="95"/>
      <c r="R223" s="95"/>
      <c r="S223" s="95"/>
      <c r="T223" s="95"/>
      <c r="U223" s="95"/>
      <c r="V223" s="95"/>
      <c r="W223" s="95"/>
      <c r="X223" s="95"/>
      <c r="Y223" s="95"/>
      <c r="Z223" s="94"/>
      <c r="AA223" s="96">
        <f t="shared" si="411"/>
        <v>0</v>
      </c>
      <c r="AB223" s="96" t="str">
        <f t="shared" si="475"/>
        <v>No</v>
      </c>
      <c r="AC223" s="165" t="str">
        <f t="shared" si="413"/>
        <v>No</v>
      </c>
      <c r="AE223" s="229">
        <v>1</v>
      </c>
      <c r="AF223" s="230">
        <f t="shared" si="429"/>
        <v>0</v>
      </c>
      <c r="AG223" s="69"/>
      <c r="AH223" s="266">
        <v>6.45</v>
      </c>
      <c r="AI223" s="265">
        <f t="shared" si="409"/>
        <v>0</v>
      </c>
      <c r="AJ223" s="152">
        <f t="shared" si="415"/>
        <v>0</v>
      </c>
      <c r="AK223" s="152">
        <f t="shared" si="416"/>
        <v>0</v>
      </c>
      <c r="AL223" s="152">
        <f t="shared" si="417"/>
        <v>0</v>
      </c>
      <c r="AM223" s="152">
        <f t="shared" si="418"/>
        <v>0</v>
      </c>
      <c r="AN223" s="152">
        <f t="shared" si="419"/>
        <v>0</v>
      </c>
      <c r="AO223" s="152">
        <f t="shared" si="420"/>
        <v>0</v>
      </c>
      <c r="AP223" s="152">
        <f t="shared" si="421"/>
        <v>0</v>
      </c>
      <c r="AQ223" s="152">
        <f t="shared" si="422"/>
        <v>0</v>
      </c>
      <c r="AR223" s="152">
        <f t="shared" si="423"/>
        <v>0</v>
      </c>
      <c r="AS223" s="152">
        <f t="shared" si="424"/>
        <v>0</v>
      </c>
      <c r="AT223" s="152">
        <f t="shared" si="425"/>
        <v>0</v>
      </c>
      <c r="AU223" s="152">
        <f t="shared" si="426"/>
        <v>0</v>
      </c>
      <c r="AV223" s="152">
        <f t="shared" si="427"/>
        <v>0</v>
      </c>
      <c r="AW223" s="152">
        <f t="shared" si="428"/>
        <v>0</v>
      </c>
      <c r="AX223" s="470">
        <v>1</v>
      </c>
      <c r="AY223" s="476">
        <v>9</v>
      </c>
      <c r="AZ223" s="239">
        <f t="shared" si="464"/>
        <v>0</v>
      </c>
      <c r="BA223" s="476"/>
      <c r="BB223" s="239">
        <f t="shared" si="465"/>
        <v>0</v>
      </c>
      <c r="BC223" s="476"/>
      <c r="BD223" s="131">
        <f t="shared" si="466"/>
        <v>0</v>
      </c>
      <c r="BE223" s="483"/>
      <c r="BF223" s="131">
        <f t="shared" si="430"/>
        <v>0</v>
      </c>
      <c r="BG223" s="131">
        <f t="shared" si="431"/>
        <v>0</v>
      </c>
      <c r="BH223" s="131">
        <f t="shared" si="432"/>
        <v>0</v>
      </c>
      <c r="BI223" s="131">
        <f t="shared" si="433"/>
        <v>0</v>
      </c>
      <c r="BJ223" s="131">
        <f t="shared" si="434"/>
        <v>0</v>
      </c>
      <c r="BK223" s="131">
        <f t="shared" si="435"/>
        <v>0</v>
      </c>
      <c r="BL223" s="131">
        <f t="shared" si="436"/>
        <v>0</v>
      </c>
      <c r="BM223" s="131">
        <f t="shared" si="437"/>
        <v>0</v>
      </c>
      <c r="BN223" s="131">
        <f t="shared" si="438"/>
        <v>0</v>
      </c>
      <c r="BO223" s="483"/>
      <c r="BP223" s="396">
        <f t="shared" si="439"/>
        <v>0</v>
      </c>
      <c r="BQ223" s="396">
        <f t="shared" si="440"/>
        <v>0</v>
      </c>
      <c r="BR223" s="483"/>
      <c r="BS223" s="131">
        <f t="shared" si="441"/>
        <v>0</v>
      </c>
      <c r="BT223" s="131">
        <f t="shared" si="442"/>
        <v>0</v>
      </c>
      <c r="BU223" s="131">
        <f t="shared" si="443"/>
        <v>0</v>
      </c>
      <c r="BV223" s="131">
        <f t="shared" si="444"/>
        <v>0</v>
      </c>
      <c r="BW223" s="131">
        <f t="shared" si="445"/>
        <v>0</v>
      </c>
      <c r="BX223" s="131">
        <f t="shared" si="446"/>
        <v>0</v>
      </c>
      <c r="BY223" s="131">
        <f t="shared" si="447"/>
        <v>0</v>
      </c>
      <c r="BZ223" s="131">
        <f t="shared" si="448"/>
        <v>0</v>
      </c>
      <c r="CA223" s="131">
        <f t="shared" si="449"/>
        <v>0</v>
      </c>
      <c r="CB223" s="131">
        <f t="shared" si="450"/>
        <v>0</v>
      </c>
      <c r="CC223" s="131">
        <f t="shared" si="451"/>
        <v>0</v>
      </c>
      <c r="CD223" s="131">
        <f t="shared" si="452"/>
        <v>0</v>
      </c>
      <c r="CE223" s="131">
        <f t="shared" si="453"/>
        <v>0</v>
      </c>
      <c r="CF223" s="131">
        <f t="shared" si="454"/>
        <v>0</v>
      </c>
      <c r="CG223" s="131">
        <f t="shared" si="455"/>
        <v>0</v>
      </c>
      <c r="CH223" s="131">
        <f t="shared" si="456"/>
        <v>0</v>
      </c>
      <c r="CI223" s="131">
        <f t="shared" si="457"/>
        <v>0</v>
      </c>
      <c r="CJ223" s="131">
        <f t="shared" si="458"/>
        <v>0</v>
      </c>
      <c r="CK223" s="131">
        <f t="shared" si="459"/>
        <v>0</v>
      </c>
      <c r="CL223" s="131">
        <f t="shared" si="460"/>
        <v>0</v>
      </c>
      <c r="CM223" s="131">
        <f t="shared" si="461"/>
        <v>0</v>
      </c>
    </row>
    <row r="224" spans="1:91" s="81" customFormat="1" ht="90" customHeight="1" x14ac:dyDescent="0.2">
      <c r="A224" s="4"/>
      <c r="B224" s="164"/>
      <c r="C224" s="4"/>
      <c r="D224" s="99" t="s">
        <v>364</v>
      </c>
      <c r="E224" s="177" t="s">
        <v>432</v>
      </c>
      <c r="F224" s="72" t="s">
        <v>110</v>
      </c>
      <c r="G224" s="73" t="s">
        <v>617</v>
      </c>
      <c r="H224" s="73" t="s">
        <v>160</v>
      </c>
      <c r="I224" s="72">
        <v>1</v>
      </c>
      <c r="J224" s="72">
        <v>8</v>
      </c>
      <c r="K224" s="72" t="s">
        <v>562</v>
      </c>
      <c r="L224" s="340">
        <v>335.26499999999999</v>
      </c>
      <c r="M224" s="88"/>
      <c r="N224" s="383"/>
      <c r="O224" s="88"/>
      <c r="P224" s="88"/>
      <c r="Q224" s="88"/>
      <c r="R224" s="88"/>
      <c r="S224" s="88"/>
      <c r="T224" s="88"/>
      <c r="U224" s="88"/>
      <c r="V224" s="88"/>
      <c r="W224" s="88"/>
      <c r="X224" s="88"/>
      <c r="Y224" s="88"/>
      <c r="Z224" s="88"/>
      <c r="AA224" s="368">
        <f t="shared" si="411"/>
        <v>0</v>
      </c>
      <c r="AB224" s="89" t="str">
        <f t="shared" ref="AB224" si="488">IF(SUM(M224:Z224)&gt;0,"Yes","No")</f>
        <v>No</v>
      </c>
      <c r="AC224" s="364" t="str">
        <f t="shared" si="413"/>
        <v>No</v>
      </c>
      <c r="AD224" s="357"/>
      <c r="AE224" s="229">
        <v>2</v>
      </c>
      <c r="AF224" s="230">
        <f t="shared" ref="AF224" si="489">AE224*SUM(M224:Z224)</f>
        <v>0</v>
      </c>
      <c r="AG224" s="69"/>
      <c r="AH224" s="372">
        <v>19.75</v>
      </c>
      <c r="AI224" s="265">
        <f t="shared" si="409"/>
        <v>0</v>
      </c>
      <c r="AJ224" s="152">
        <f t="shared" si="415"/>
        <v>0</v>
      </c>
      <c r="AK224" s="152">
        <f t="shared" si="416"/>
        <v>0</v>
      </c>
      <c r="AL224" s="152">
        <f t="shared" si="417"/>
        <v>0</v>
      </c>
      <c r="AM224" s="152">
        <f t="shared" si="418"/>
        <v>0</v>
      </c>
      <c r="AN224" s="152">
        <f t="shared" si="419"/>
        <v>0</v>
      </c>
      <c r="AO224" s="152">
        <f t="shared" si="420"/>
        <v>0</v>
      </c>
      <c r="AP224" s="152">
        <f t="shared" si="421"/>
        <v>0</v>
      </c>
      <c r="AQ224" s="152">
        <f t="shared" si="422"/>
        <v>0</v>
      </c>
      <c r="AR224" s="152">
        <f t="shared" si="423"/>
        <v>0</v>
      </c>
      <c r="AS224" s="152">
        <f t="shared" si="424"/>
        <v>0</v>
      </c>
      <c r="AT224" s="152">
        <f t="shared" si="425"/>
        <v>0</v>
      </c>
      <c r="AU224" s="152">
        <f t="shared" si="426"/>
        <v>0</v>
      </c>
      <c r="AV224" s="152">
        <f t="shared" si="427"/>
        <v>0</v>
      </c>
      <c r="AW224" s="152">
        <f t="shared" si="428"/>
        <v>0</v>
      </c>
      <c r="AX224" s="470">
        <v>2</v>
      </c>
      <c r="AY224" s="476">
        <v>15</v>
      </c>
      <c r="AZ224" s="239">
        <f t="shared" si="464"/>
        <v>0</v>
      </c>
      <c r="BA224" s="476"/>
      <c r="BB224" s="239">
        <f t="shared" si="465"/>
        <v>0</v>
      </c>
      <c r="BC224" s="476"/>
      <c r="BD224" s="131">
        <f t="shared" si="466"/>
        <v>0</v>
      </c>
      <c r="BE224" s="483"/>
      <c r="BF224" s="131">
        <f t="shared" si="430"/>
        <v>0</v>
      </c>
      <c r="BG224" s="131">
        <f t="shared" si="431"/>
        <v>0</v>
      </c>
      <c r="BH224" s="131">
        <f t="shared" si="432"/>
        <v>0</v>
      </c>
      <c r="BI224" s="131">
        <f t="shared" si="433"/>
        <v>0</v>
      </c>
      <c r="BJ224" s="131">
        <f t="shared" si="434"/>
        <v>0</v>
      </c>
      <c r="BK224" s="131">
        <f t="shared" si="435"/>
        <v>0</v>
      </c>
      <c r="BL224" s="131">
        <f t="shared" si="436"/>
        <v>0</v>
      </c>
      <c r="BM224" s="131">
        <f t="shared" si="437"/>
        <v>0</v>
      </c>
      <c r="BN224" s="131">
        <f t="shared" si="438"/>
        <v>0</v>
      </c>
      <c r="BO224" s="483"/>
      <c r="BP224" s="396">
        <f t="shared" si="439"/>
        <v>0</v>
      </c>
      <c r="BQ224" s="396">
        <f t="shared" si="440"/>
        <v>0</v>
      </c>
      <c r="BR224" s="483"/>
      <c r="BS224" s="131">
        <f t="shared" si="441"/>
        <v>0</v>
      </c>
      <c r="BT224" s="131">
        <f t="shared" si="442"/>
        <v>0</v>
      </c>
      <c r="BU224" s="131">
        <f t="shared" si="443"/>
        <v>0</v>
      </c>
      <c r="BV224" s="131">
        <f t="shared" si="444"/>
        <v>0</v>
      </c>
      <c r="BW224" s="131">
        <f t="shared" si="445"/>
        <v>0</v>
      </c>
      <c r="BX224" s="131">
        <f t="shared" si="446"/>
        <v>0</v>
      </c>
      <c r="BY224" s="131">
        <f t="shared" si="447"/>
        <v>0</v>
      </c>
      <c r="BZ224" s="131">
        <f t="shared" si="448"/>
        <v>0</v>
      </c>
      <c r="CA224" s="131">
        <f t="shared" si="449"/>
        <v>0</v>
      </c>
      <c r="CB224" s="131">
        <f t="shared" si="450"/>
        <v>0</v>
      </c>
      <c r="CC224" s="131">
        <f t="shared" si="451"/>
        <v>0</v>
      </c>
      <c r="CD224" s="131">
        <f t="shared" si="452"/>
        <v>0</v>
      </c>
      <c r="CE224" s="131">
        <f t="shared" si="453"/>
        <v>0</v>
      </c>
      <c r="CF224" s="131">
        <f t="shared" si="454"/>
        <v>0</v>
      </c>
      <c r="CG224" s="131">
        <f t="shared" si="455"/>
        <v>0</v>
      </c>
      <c r="CH224" s="131">
        <f t="shared" si="456"/>
        <v>0</v>
      </c>
      <c r="CI224" s="131">
        <f t="shared" si="457"/>
        <v>0</v>
      </c>
      <c r="CJ224" s="131">
        <f t="shared" si="458"/>
        <v>0</v>
      </c>
      <c r="CK224" s="131">
        <f t="shared" si="459"/>
        <v>0</v>
      </c>
      <c r="CL224" s="131">
        <f t="shared" si="460"/>
        <v>0</v>
      </c>
      <c r="CM224" s="131">
        <f t="shared" si="461"/>
        <v>0</v>
      </c>
    </row>
    <row r="225" spans="1:91" s="81" customFormat="1" ht="90" customHeight="1" x14ac:dyDescent="0.2">
      <c r="A225" s="4"/>
      <c r="B225" s="167"/>
      <c r="C225" s="54"/>
      <c r="D225" s="192" t="s">
        <v>599</v>
      </c>
      <c r="E225" s="439" t="s">
        <v>1143</v>
      </c>
      <c r="F225" s="169" t="s">
        <v>110</v>
      </c>
      <c r="G225" s="171" t="s">
        <v>617</v>
      </c>
      <c r="H225" s="171" t="s">
        <v>160</v>
      </c>
      <c r="I225" s="169">
        <v>1</v>
      </c>
      <c r="J225" s="169">
        <v>8</v>
      </c>
      <c r="K225" s="169" t="s">
        <v>562</v>
      </c>
      <c r="L225" s="343">
        <v>291.53120000000001</v>
      </c>
      <c r="M225" s="172"/>
      <c r="N225" s="371"/>
      <c r="O225" s="172"/>
      <c r="P225" s="172"/>
      <c r="Q225" s="172"/>
      <c r="R225" s="172"/>
      <c r="S225" s="172"/>
      <c r="T225" s="172"/>
      <c r="U225" s="172"/>
      <c r="V225" s="172"/>
      <c r="W225" s="172"/>
      <c r="X225" s="172"/>
      <c r="Y225" s="172"/>
      <c r="Z225" s="172"/>
      <c r="AA225" s="373">
        <f t="shared" si="411"/>
        <v>0</v>
      </c>
      <c r="AB225" s="173" t="str">
        <f t="shared" si="475"/>
        <v>No</v>
      </c>
      <c r="AC225" s="174" t="str">
        <f t="shared" si="413"/>
        <v>No</v>
      </c>
      <c r="AE225" s="229">
        <v>2</v>
      </c>
      <c r="AF225" s="230">
        <f t="shared" si="429"/>
        <v>0</v>
      </c>
      <c r="AG225" s="69"/>
      <c r="AH225" s="372">
        <v>19.75</v>
      </c>
      <c r="AI225" s="265">
        <f t="shared" si="409"/>
        <v>0</v>
      </c>
      <c r="AJ225" s="152">
        <f t="shared" si="415"/>
        <v>0</v>
      </c>
      <c r="AK225" s="152">
        <f t="shared" si="416"/>
        <v>0</v>
      </c>
      <c r="AL225" s="152">
        <f t="shared" si="417"/>
        <v>0</v>
      </c>
      <c r="AM225" s="152">
        <f t="shared" si="418"/>
        <v>0</v>
      </c>
      <c r="AN225" s="152">
        <f t="shared" si="419"/>
        <v>0</v>
      </c>
      <c r="AO225" s="152">
        <f t="shared" si="420"/>
        <v>0</v>
      </c>
      <c r="AP225" s="152">
        <f t="shared" si="421"/>
        <v>0</v>
      </c>
      <c r="AQ225" s="152">
        <f t="shared" si="422"/>
        <v>0</v>
      </c>
      <c r="AR225" s="152">
        <f t="shared" si="423"/>
        <v>0</v>
      </c>
      <c r="AS225" s="152">
        <f t="shared" si="424"/>
        <v>0</v>
      </c>
      <c r="AT225" s="152">
        <f t="shared" si="425"/>
        <v>0</v>
      </c>
      <c r="AU225" s="152">
        <f t="shared" si="426"/>
        <v>0</v>
      </c>
      <c r="AV225" s="152">
        <f t="shared" si="427"/>
        <v>0</v>
      </c>
      <c r="AW225" s="152">
        <f t="shared" si="428"/>
        <v>0</v>
      </c>
      <c r="AX225" s="470">
        <v>2</v>
      </c>
      <c r="AY225" s="476">
        <v>15</v>
      </c>
      <c r="AZ225" s="239">
        <f t="shared" si="464"/>
        <v>0</v>
      </c>
      <c r="BA225" s="476"/>
      <c r="BB225" s="239">
        <f t="shared" si="465"/>
        <v>0</v>
      </c>
      <c r="BC225" s="476"/>
      <c r="BD225" s="131">
        <f t="shared" si="466"/>
        <v>0</v>
      </c>
      <c r="BE225" s="483"/>
      <c r="BF225" s="131">
        <f t="shared" si="430"/>
        <v>0</v>
      </c>
      <c r="BG225" s="131">
        <f t="shared" si="431"/>
        <v>0</v>
      </c>
      <c r="BH225" s="131">
        <f t="shared" si="432"/>
        <v>0</v>
      </c>
      <c r="BI225" s="131">
        <f t="shared" si="433"/>
        <v>0</v>
      </c>
      <c r="BJ225" s="131">
        <f t="shared" si="434"/>
        <v>0</v>
      </c>
      <c r="BK225" s="131">
        <f t="shared" si="435"/>
        <v>0</v>
      </c>
      <c r="BL225" s="131">
        <f t="shared" si="436"/>
        <v>0</v>
      </c>
      <c r="BM225" s="131">
        <f t="shared" si="437"/>
        <v>0</v>
      </c>
      <c r="BN225" s="131">
        <f t="shared" si="438"/>
        <v>0</v>
      </c>
      <c r="BO225" s="483"/>
      <c r="BP225" s="396">
        <f t="shared" si="439"/>
        <v>0</v>
      </c>
      <c r="BQ225" s="396">
        <f t="shared" si="440"/>
        <v>0</v>
      </c>
      <c r="BR225" s="483"/>
      <c r="BS225" s="131">
        <f t="shared" si="441"/>
        <v>0</v>
      </c>
      <c r="BT225" s="131">
        <f t="shared" si="442"/>
        <v>0</v>
      </c>
      <c r="BU225" s="131">
        <f t="shared" si="443"/>
        <v>0</v>
      </c>
      <c r="BV225" s="131">
        <f t="shared" si="444"/>
        <v>0</v>
      </c>
      <c r="BW225" s="131">
        <f t="shared" si="445"/>
        <v>0</v>
      </c>
      <c r="BX225" s="131">
        <f t="shared" si="446"/>
        <v>0</v>
      </c>
      <c r="BY225" s="131">
        <f t="shared" si="447"/>
        <v>0</v>
      </c>
      <c r="BZ225" s="131">
        <f t="shared" si="448"/>
        <v>0</v>
      </c>
      <c r="CA225" s="131">
        <f t="shared" si="449"/>
        <v>0</v>
      </c>
      <c r="CB225" s="131">
        <f t="shared" si="450"/>
        <v>0</v>
      </c>
      <c r="CC225" s="131">
        <f t="shared" si="451"/>
        <v>0</v>
      </c>
      <c r="CD225" s="131">
        <f t="shared" si="452"/>
        <v>0</v>
      </c>
      <c r="CE225" s="131">
        <f t="shared" si="453"/>
        <v>0</v>
      </c>
      <c r="CF225" s="131">
        <f t="shared" si="454"/>
        <v>0</v>
      </c>
      <c r="CG225" s="131">
        <f t="shared" si="455"/>
        <v>0</v>
      </c>
      <c r="CH225" s="131">
        <f t="shared" si="456"/>
        <v>0</v>
      </c>
      <c r="CI225" s="131">
        <f t="shared" si="457"/>
        <v>0</v>
      </c>
      <c r="CJ225" s="131">
        <f t="shared" si="458"/>
        <v>0</v>
      </c>
      <c r="CK225" s="131">
        <f t="shared" si="459"/>
        <v>0</v>
      </c>
      <c r="CL225" s="131">
        <f t="shared" si="460"/>
        <v>0</v>
      </c>
      <c r="CM225" s="131">
        <f t="shared" si="461"/>
        <v>0</v>
      </c>
    </row>
    <row r="226" spans="1:91" s="81" customFormat="1" ht="40.75" customHeight="1" x14ac:dyDescent="0.2">
      <c r="A226" s="4"/>
      <c r="B226" s="75"/>
      <c r="C226" s="80"/>
      <c r="D226" s="440" t="s">
        <v>367</v>
      </c>
      <c r="E226" s="128"/>
      <c r="F226" s="68"/>
      <c r="G226" s="66"/>
      <c r="H226" s="66"/>
      <c r="I226" s="68"/>
      <c r="J226" s="67"/>
      <c r="K226" s="67"/>
      <c r="L226" s="155"/>
      <c r="M226" s="93"/>
      <c r="Z226" s="4"/>
      <c r="AA226" s="186"/>
      <c r="AB226" s="82"/>
      <c r="AC226" s="83"/>
      <c r="AE226" s="233"/>
      <c r="AF226" s="233"/>
      <c r="AG226" s="69"/>
      <c r="AH226" s="254"/>
      <c r="AI226" s="265"/>
      <c r="AJ226" s="152"/>
      <c r="AK226" s="152"/>
      <c r="AL226" s="152"/>
      <c r="AM226" s="152"/>
      <c r="AN226" s="152"/>
      <c r="AO226" s="152"/>
      <c r="AP226" s="152"/>
      <c r="AQ226" s="152"/>
      <c r="AR226" s="152"/>
      <c r="AS226" s="152"/>
      <c r="AT226" s="152"/>
      <c r="AU226" s="152"/>
      <c r="AV226" s="152"/>
      <c r="AW226" s="152"/>
      <c r="AX226" s="469"/>
      <c r="AY226" s="475"/>
      <c r="AZ226" s="239">
        <f t="shared" si="464"/>
        <v>0</v>
      </c>
      <c r="BA226" s="475"/>
      <c r="BB226" s="239">
        <f t="shared" si="465"/>
        <v>0</v>
      </c>
      <c r="BC226" s="475"/>
      <c r="BD226" s="131">
        <f t="shared" si="466"/>
        <v>0</v>
      </c>
      <c r="BE226" s="483"/>
      <c r="BF226" s="131">
        <f t="shared" si="430"/>
        <v>0</v>
      </c>
      <c r="BG226" s="131">
        <f t="shared" si="431"/>
        <v>0</v>
      </c>
      <c r="BH226" s="131">
        <f t="shared" si="432"/>
        <v>0</v>
      </c>
      <c r="BI226" s="131">
        <f t="shared" si="433"/>
        <v>0</v>
      </c>
      <c r="BJ226" s="131">
        <f t="shared" si="434"/>
        <v>0</v>
      </c>
      <c r="BK226" s="131">
        <f t="shared" si="435"/>
        <v>0</v>
      </c>
      <c r="BL226" s="131">
        <f t="shared" si="436"/>
        <v>0</v>
      </c>
      <c r="BM226" s="131">
        <f t="shared" si="437"/>
        <v>0</v>
      </c>
      <c r="BN226" s="131">
        <f t="shared" si="438"/>
        <v>0</v>
      </c>
      <c r="BO226" s="483"/>
      <c r="BP226" s="396">
        <f t="shared" si="439"/>
        <v>0</v>
      </c>
      <c r="BQ226" s="396">
        <f t="shared" si="440"/>
        <v>0</v>
      </c>
      <c r="BR226" s="483"/>
      <c r="BS226" s="131">
        <f t="shared" si="441"/>
        <v>0</v>
      </c>
      <c r="BT226" s="131">
        <f t="shared" si="442"/>
        <v>0</v>
      </c>
      <c r="BU226" s="131">
        <f t="shared" si="443"/>
        <v>0</v>
      </c>
      <c r="BV226" s="131">
        <f t="shared" si="444"/>
        <v>0</v>
      </c>
      <c r="BW226" s="131">
        <f t="shared" si="445"/>
        <v>0</v>
      </c>
      <c r="BX226" s="131">
        <f t="shared" si="446"/>
        <v>0</v>
      </c>
      <c r="BY226" s="131">
        <f t="shared" si="447"/>
        <v>0</v>
      </c>
      <c r="BZ226" s="131">
        <f t="shared" si="448"/>
        <v>0</v>
      </c>
      <c r="CA226" s="131">
        <f t="shared" si="449"/>
        <v>0</v>
      </c>
      <c r="CB226" s="131">
        <f t="shared" si="450"/>
        <v>0</v>
      </c>
      <c r="CC226" s="131">
        <f t="shared" si="451"/>
        <v>0</v>
      </c>
      <c r="CD226" s="131">
        <f t="shared" si="452"/>
        <v>0</v>
      </c>
      <c r="CE226" s="131">
        <f t="shared" si="453"/>
        <v>0</v>
      </c>
      <c r="CF226" s="131">
        <f t="shared" si="454"/>
        <v>0</v>
      </c>
      <c r="CG226" s="131">
        <f t="shared" si="455"/>
        <v>0</v>
      </c>
      <c r="CH226" s="131">
        <f t="shared" si="456"/>
        <v>0</v>
      </c>
      <c r="CI226" s="131">
        <f t="shared" si="457"/>
        <v>0</v>
      </c>
      <c r="CJ226" s="131">
        <f t="shared" si="458"/>
        <v>0</v>
      </c>
      <c r="CK226" s="131">
        <f t="shared" si="459"/>
        <v>0</v>
      </c>
      <c r="CL226" s="131">
        <f t="shared" si="460"/>
        <v>0</v>
      </c>
      <c r="CM226" s="131">
        <f t="shared" si="461"/>
        <v>0</v>
      </c>
    </row>
    <row r="227" spans="1:91" s="4" customFormat="1" ht="90" customHeight="1" x14ac:dyDescent="0.2">
      <c r="B227" s="193"/>
      <c r="C227" s="101"/>
      <c r="D227" s="175" t="s">
        <v>298</v>
      </c>
      <c r="E227" s="176" t="s">
        <v>432</v>
      </c>
      <c r="F227" s="158" t="s">
        <v>172</v>
      </c>
      <c r="G227" s="160" t="s">
        <v>125</v>
      </c>
      <c r="H227" s="160" t="s">
        <v>335</v>
      </c>
      <c r="I227" s="158">
        <v>4</v>
      </c>
      <c r="J227" s="158">
        <v>0</v>
      </c>
      <c r="K227" s="158" t="s">
        <v>562</v>
      </c>
      <c r="L227" s="332">
        <v>275.1336</v>
      </c>
      <c r="M227" s="161"/>
      <c r="N227" s="161"/>
      <c r="O227" s="161"/>
      <c r="P227" s="161"/>
      <c r="Q227" s="161"/>
      <c r="R227" s="161"/>
      <c r="S227" s="161"/>
      <c r="T227" s="161"/>
      <c r="U227" s="161"/>
      <c r="V227" s="161"/>
      <c r="W227" s="161"/>
      <c r="X227" s="161"/>
      <c r="Y227" s="161"/>
      <c r="Z227" s="161"/>
      <c r="AA227" s="162">
        <f t="shared" ref="AA227:AA256" si="490">L227*M227+L227*N227+L227*O227+L227*P227+L227*Q227+L227*R227+L227*T227+L227*V227+L227*W227+L227*X227+L227*Y227+L227*Z227+L227*U227+L227*S227</f>
        <v>0</v>
      </c>
      <c r="AB227" s="162" t="str">
        <f t="shared" si="295"/>
        <v>No</v>
      </c>
      <c r="AC227" s="163" t="str">
        <f t="shared" ref="AC227:AC256" si="491">IF(B227="New","Yes","No")</f>
        <v>No</v>
      </c>
      <c r="AE227" s="229">
        <v>4</v>
      </c>
      <c r="AF227" s="230">
        <f t="shared" ref="AF227:AF256" si="492">AE227*SUM(M227:Z227)</f>
        <v>0</v>
      </c>
      <c r="AG227" s="69"/>
      <c r="AH227" s="255">
        <v>3.2</v>
      </c>
      <c r="AI227" s="265">
        <f t="shared" si="409"/>
        <v>0</v>
      </c>
      <c r="AJ227" s="152">
        <f t="shared" ref="AJ227:AJ256" si="493">M227*I227</f>
        <v>0</v>
      </c>
      <c r="AK227" s="152">
        <f t="shared" ref="AK227:AK256" si="494">N227*I227</f>
        <v>0</v>
      </c>
      <c r="AL227" s="152">
        <f t="shared" ref="AL227:AL256" si="495">O227*I227</f>
        <v>0</v>
      </c>
      <c r="AM227" s="152">
        <f t="shared" ref="AM227:AM256" si="496">P227*I227</f>
        <v>0</v>
      </c>
      <c r="AN227" s="152">
        <f t="shared" ref="AN227:AN256" si="497">Q227*I227</f>
        <v>0</v>
      </c>
      <c r="AO227" s="152">
        <f t="shared" ref="AO227:AO256" si="498">R227*I227</f>
        <v>0</v>
      </c>
      <c r="AP227" s="152">
        <f t="shared" ref="AP227:AP256" si="499">S227*I227</f>
        <v>0</v>
      </c>
      <c r="AQ227" s="152">
        <f t="shared" ref="AQ227:AQ256" si="500">T227*I227</f>
        <v>0</v>
      </c>
      <c r="AR227" s="152">
        <f t="shared" ref="AR227:AR256" si="501">U227*I227</f>
        <v>0</v>
      </c>
      <c r="AS227" s="152">
        <f t="shared" ref="AS227:AS256" si="502">V227*I227</f>
        <v>0</v>
      </c>
      <c r="AT227" s="152">
        <f t="shared" ref="AT227:AT256" si="503">W227*I227</f>
        <v>0</v>
      </c>
      <c r="AU227" s="152">
        <f t="shared" ref="AU227:AU256" si="504">X227*I227</f>
        <v>0</v>
      </c>
      <c r="AV227" s="152">
        <f t="shared" ref="AV227:AV256" si="505">Y227*I227</f>
        <v>0</v>
      </c>
      <c r="AW227" s="152">
        <f t="shared" ref="AW227:AW256" si="506">Z227*I227</f>
        <v>0</v>
      </c>
      <c r="AX227" s="470">
        <v>4</v>
      </c>
      <c r="AY227" s="476">
        <v>16</v>
      </c>
      <c r="AZ227" s="239">
        <f t="shared" si="464"/>
        <v>0</v>
      </c>
      <c r="BA227" s="476"/>
      <c r="BB227" s="239">
        <f t="shared" si="465"/>
        <v>0</v>
      </c>
      <c r="BC227" s="476"/>
      <c r="BD227" s="131">
        <f t="shared" si="466"/>
        <v>0</v>
      </c>
      <c r="BE227" s="483"/>
      <c r="BF227" s="131">
        <f t="shared" si="430"/>
        <v>0</v>
      </c>
      <c r="BG227" s="131">
        <f t="shared" si="431"/>
        <v>0</v>
      </c>
      <c r="BH227" s="131">
        <f t="shared" si="432"/>
        <v>0</v>
      </c>
      <c r="BI227" s="131">
        <f t="shared" si="433"/>
        <v>0</v>
      </c>
      <c r="BJ227" s="131">
        <f t="shared" si="434"/>
        <v>0</v>
      </c>
      <c r="BK227" s="131">
        <f t="shared" si="435"/>
        <v>0</v>
      </c>
      <c r="BL227" s="131">
        <f t="shared" si="436"/>
        <v>0</v>
      </c>
      <c r="BM227" s="131">
        <f t="shared" si="437"/>
        <v>0</v>
      </c>
      <c r="BN227" s="131">
        <f t="shared" si="438"/>
        <v>0</v>
      </c>
      <c r="BO227" s="483"/>
      <c r="BP227" s="396">
        <f t="shared" si="439"/>
        <v>0</v>
      </c>
      <c r="BQ227" s="396">
        <f t="shared" si="440"/>
        <v>0</v>
      </c>
      <c r="BR227" s="483"/>
      <c r="BS227" s="131">
        <f t="shared" si="441"/>
        <v>0</v>
      </c>
      <c r="BT227" s="131">
        <f t="shared" si="442"/>
        <v>0</v>
      </c>
      <c r="BU227" s="131">
        <f t="shared" si="443"/>
        <v>0</v>
      </c>
      <c r="BV227" s="131">
        <f t="shared" si="444"/>
        <v>0</v>
      </c>
      <c r="BW227" s="131">
        <f t="shared" si="445"/>
        <v>0</v>
      </c>
      <c r="BX227" s="131">
        <f t="shared" si="446"/>
        <v>0</v>
      </c>
      <c r="BY227" s="131">
        <f t="shared" si="447"/>
        <v>0</v>
      </c>
      <c r="BZ227" s="131">
        <f t="shared" si="448"/>
        <v>0</v>
      </c>
      <c r="CA227" s="131">
        <f t="shared" si="449"/>
        <v>0</v>
      </c>
      <c r="CB227" s="131">
        <f t="shared" si="450"/>
        <v>0</v>
      </c>
      <c r="CC227" s="131">
        <f t="shared" si="451"/>
        <v>0</v>
      </c>
      <c r="CD227" s="131">
        <f t="shared" si="452"/>
        <v>0</v>
      </c>
      <c r="CE227" s="131">
        <f t="shared" si="453"/>
        <v>0</v>
      </c>
      <c r="CF227" s="131">
        <f t="shared" si="454"/>
        <v>0</v>
      </c>
      <c r="CG227" s="131">
        <f t="shared" si="455"/>
        <v>0</v>
      </c>
      <c r="CH227" s="131">
        <f t="shared" si="456"/>
        <v>0</v>
      </c>
      <c r="CI227" s="131">
        <f t="shared" si="457"/>
        <v>0</v>
      </c>
      <c r="CJ227" s="131">
        <f t="shared" si="458"/>
        <v>0</v>
      </c>
      <c r="CK227" s="131">
        <f t="shared" si="459"/>
        <v>0</v>
      </c>
      <c r="CL227" s="131">
        <f t="shared" si="460"/>
        <v>0</v>
      </c>
      <c r="CM227" s="131">
        <f t="shared" si="461"/>
        <v>0</v>
      </c>
    </row>
    <row r="228" spans="1:91" s="4" customFormat="1" ht="90" customHeight="1" x14ac:dyDescent="0.2">
      <c r="B228" s="164"/>
      <c r="D228" s="99" t="s">
        <v>534</v>
      </c>
      <c r="E228" s="436" t="s">
        <v>1143</v>
      </c>
      <c r="F228" s="72" t="s">
        <v>172</v>
      </c>
      <c r="G228" s="73" t="s">
        <v>125</v>
      </c>
      <c r="H228" s="73" t="s">
        <v>335</v>
      </c>
      <c r="I228" s="72">
        <v>4</v>
      </c>
      <c r="J228" s="72">
        <v>0</v>
      </c>
      <c r="K228" s="72" t="s">
        <v>562</v>
      </c>
      <c r="L228" s="334">
        <v>239.2484</v>
      </c>
      <c r="M228" s="88"/>
      <c r="N228" s="88"/>
      <c r="O228" s="88"/>
      <c r="P228" s="88"/>
      <c r="Q228" s="88"/>
      <c r="R228" s="88"/>
      <c r="S228" s="88"/>
      <c r="T228" s="88"/>
      <c r="U228" s="88"/>
      <c r="V228" s="88"/>
      <c r="W228" s="88"/>
      <c r="X228" s="88"/>
      <c r="Y228" s="88"/>
      <c r="Z228" s="88"/>
      <c r="AA228" s="368">
        <f t="shared" si="490"/>
        <v>0</v>
      </c>
      <c r="AB228" s="89" t="str">
        <f t="shared" ref="AB228:AB229" si="507">IF(SUM(M228:Z228)&gt;0,"Yes","No")</f>
        <v>No</v>
      </c>
      <c r="AC228" s="364" t="str">
        <f t="shared" si="491"/>
        <v>No</v>
      </c>
      <c r="AD228" s="367"/>
      <c r="AE228" s="229">
        <v>4</v>
      </c>
      <c r="AF228" s="230">
        <f t="shared" ref="AF228:AF229" si="508">AE228*SUM(M228:Z228)</f>
        <v>0</v>
      </c>
      <c r="AG228" s="69"/>
      <c r="AH228" s="255">
        <v>3.2</v>
      </c>
      <c r="AI228" s="265">
        <f t="shared" si="409"/>
        <v>0</v>
      </c>
      <c r="AJ228" s="152">
        <f t="shared" si="493"/>
        <v>0</v>
      </c>
      <c r="AK228" s="152">
        <f t="shared" si="494"/>
        <v>0</v>
      </c>
      <c r="AL228" s="152">
        <f t="shared" si="495"/>
        <v>0</v>
      </c>
      <c r="AM228" s="152">
        <f t="shared" si="496"/>
        <v>0</v>
      </c>
      <c r="AN228" s="152">
        <f t="shared" si="497"/>
        <v>0</v>
      </c>
      <c r="AO228" s="152">
        <f t="shared" si="498"/>
        <v>0</v>
      </c>
      <c r="AP228" s="152">
        <f t="shared" si="499"/>
        <v>0</v>
      </c>
      <c r="AQ228" s="152">
        <f t="shared" si="500"/>
        <v>0</v>
      </c>
      <c r="AR228" s="152">
        <f t="shared" si="501"/>
        <v>0</v>
      </c>
      <c r="AS228" s="152">
        <f t="shared" si="502"/>
        <v>0</v>
      </c>
      <c r="AT228" s="152">
        <f t="shared" si="503"/>
        <v>0</v>
      </c>
      <c r="AU228" s="152">
        <f t="shared" si="504"/>
        <v>0</v>
      </c>
      <c r="AV228" s="152">
        <f t="shared" si="505"/>
        <v>0</v>
      </c>
      <c r="AW228" s="152">
        <f t="shared" si="506"/>
        <v>0</v>
      </c>
      <c r="AX228" s="470">
        <v>4</v>
      </c>
      <c r="AY228" s="476">
        <v>16</v>
      </c>
      <c r="AZ228" s="239">
        <f t="shared" si="464"/>
        <v>0</v>
      </c>
      <c r="BA228" s="476"/>
      <c r="BB228" s="239">
        <f t="shared" si="465"/>
        <v>0</v>
      </c>
      <c r="BC228" s="476"/>
      <c r="BD228" s="131">
        <f t="shared" si="466"/>
        <v>0</v>
      </c>
      <c r="BE228" s="483"/>
      <c r="BF228" s="131">
        <f t="shared" si="430"/>
        <v>0</v>
      </c>
      <c r="BG228" s="131">
        <f t="shared" si="431"/>
        <v>0</v>
      </c>
      <c r="BH228" s="131">
        <f t="shared" si="432"/>
        <v>0</v>
      </c>
      <c r="BI228" s="131">
        <f t="shared" si="433"/>
        <v>0</v>
      </c>
      <c r="BJ228" s="131">
        <f t="shared" si="434"/>
        <v>0</v>
      </c>
      <c r="BK228" s="131">
        <f t="shared" si="435"/>
        <v>0</v>
      </c>
      <c r="BL228" s="131">
        <f t="shared" si="436"/>
        <v>0</v>
      </c>
      <c r="BM228" s="131">
        <f t="shared" si="437"/>
        <v>0</v>
      </c>
      <c r="BN228" s="131">
        <f t="shared" si="438"/>
        <v>0</v>
      </c>
      <c r="BO228" s="483"/>
      <c r="BP228" s="396">
        <f t="shared" si="439"/>
        <v>0</v>
      </c>
      <c r="BQ228" s="396">
        <f t="shared" si="440"/>
        <v>0</v>
      </c>
      <c r="BR228" s="483"/>
      <c r="BS228" s="131">
        <f t="shared" si="441"/>
        <v>0</v>
      </c>
      <c r="BT228" s="131">
        <f t="shared" si="442"/>
        <v>0</v>
      </c>
      <c r="BU228" s="131">
        <f t="shared" si="443"/>
        <v>0</v>
      </c>
      <c r="BV228" s="131">
        <f t="shared" si="444"/>
        <v>0</v>
      </c>
      <c r="BW228" s="131">
        <f t="shared" si="445"/>
        <v>0</v>
      </c>
      <c r="BX228" s="131">
        <f t="shared" si="446"/>
        <v>0</v>
      </c>
      <c r="BY228" s="131">
        <f t="shared" si="447"/>
        <v>0</v>
      </c>
      <c r="BZ228" s="131">
        <f t="shared" si="448"/>
        <v>0</v>
      </c>
      <c r="CA228" s="131">
        <f t="shared" si="449"/>
        <v>0</v>
      </c>
      <c r="CB228" s="131">
        <f t="shared" si="450"/>
        <v>0</v>
      </c>
      <c r="CC228" s="131">
        <f t="shared" si="451"/>
        <v>0</v>
      </c>
      <c r="CD228" s="131">
        <f t="shared" si="452"/>
        <v>0</v>
      </c>
      <c r="CE228" s="131">
        <f t="shared" si="453"/>
        <v>0</v>
      </c>
      <c r="CF228" s="131">
        <f t="shared" si="454"/>
        <v>0</v>
      </c>
      <c r="CG228" s="131">
        <f t="shared" si="455"/>
        <v>0</v>
      </c>
      <c r="CH228" s="131">
        <f t="shared" si="456"/>
        <v>0</v>
      </c>
      <c r="CI228" s="131">
        <f t="shared" si="457"/>
        <v>0</v>
      </c>
      <c r="CJ228" s="131">
        <f t="shared" si="458"/>
        <v>0</v>
      </c>
      <c r="CK228" s="131">
        <f t="shared" si="459"/>
        <v>0</v>
      </c>
      <c r="CL228" s="131">
        <f t="shared" si="460"/>
        <v>0</v>
      </c>
      <c r="CM228" s="131">
        <f t="shared" si="461"/>
        <v>0</v>
      </c>
    </row>
    <row r="229" spans="1:91" s="81" customFormat="1" ht="90" customHeight="1" x14ac:dyDescent="0.2">
      <c r="A229" s="4"/>
      <c r="B229" s="164"/>
      <c r="C229" s="4"/>
      <c r="D229" s="64" t="s">
        <v>299</v>
      </c>
      <c r="E229" s="129" t="s">
        <v>432</v>
      </c>
      <c r="F229" s="63" t="s">
        <v>108</v>
      </c>
      <c r="G229" s="178" t="s">
        <v>124</v>
      </c>
      <c r="H229" s="178" t="s">
        <v>335</v>
      </c>
      <c r="I229" s="63">
        <v>4</v>
      </c>
      <c r="J229" s="63">
        <v>0</v>
      </c>
      <c r="K229" s="63" t="s">
        <v>562</v>
      </c>
      <c r="L229" s="333">
        <v>315.25725</v>
      </c>
      <c r="M229" s="85"/>
      <c r="N229" s="84"/>
      <c r="O229" s="85"/>
      <c r="P229" s="85"/>
      <c r="Q229" s="85"/>
      <c r="R229" s="85"/>
      <c r="S229" s="85"/>
      <c r="T229" s="85"/>
      <c r="U229" s="85"/>
      <c r="V229" s="85"/>
      <c r="W229" s="85"/>
      <c r="X229" s="85"/>
      <c r="Y229" s="85"/>
      <c r="Z229" s="85"/>
      <c r="AA229" s="96">
        <f t="shared" si="490"/>
        <v>0</v>
      </c>
      <c r="AB229" s="82" t="str">
        <f t="shared" si="507"/>
        <v>No</v>
      </c>
      <c r="AC229" s="188" t="str">
        <f t="shared" si="491"/>
        <v>No</v>
      </c>
      <c r="AE229" s="229">
        <v>4</v>
      </c>
      <c r="AF229" s="230">
        <f t="shared" si="508"/>
        <v>0</v>
      </c>
      <c r="AG229" s="69"/>
      <c r="AH229" s="256">
        <v>5.4</v>
      </c>
      <c r="AI229" s="265">
        <f t="shared" si="409"/>
        <v>0</v>
      </c>
      <c r="AJ229" s="152">
        <f t="shared" si="493"/>
        <v>0</v>
      </c>
      <c r="AK229" s="152">
        <f t="shared" si="494"/>
        <v>0</v>
      </c>
      <c r="AL229" s="152">
        <f t="shared" si="495"/>
        <v>0</v>
      </c>
      <c r="AM229" s="152">
        <f t="shared" si="496"/>
        <v>0</v>
      </c>
      <c r="AN229" s="152">
        <f t="shared" si="497"/>
        <v>0</v>
      </c>
      <c r="AO229" s="152">
        <f t="shared" si="498"/>
        <v>0</v>
      </c>
      <c r="AP229" s="152">
        <f t="shared" si="499"/>
        <v>0</v>
      </c>
      <c r="AQ229" s="152">
        <f t="shared" si="500"/>
        <v>0</v>
      </c>
      <c r="AR229" s="152">
        <f t="shared" si="501"/>
        <v>0</v>
      </c>
      <c r="AS229" s="152">
        <f t="shared" si="502"/>
        <v>0</v>
      </c>
      <c r="AT229" s="152">
        <f t="shared" si="503"/>
        <v>0</v>
      </c>
      <c r="AU229" s="152">
        <f t="shared" si="504"/>
        <v>0</v>
      </c>
      <c r="AV229" s="152">
        <f t="shared" si="505"/>
        <v>0</v>
      </c>
      <c r="AW229" s="152">
        <f t="shared" si="506"/>
        <v>0</v>
      </c>
      <c r="AX229" s="470">
        <v>4</v>
      </c>
      <c r="AY229" s="476">
        <v>24</v>
      </c>
      <c r="AZ229" s="239">
        <f t="shared" si="464"/>
        <v>0</v>
      </c>
      <c r="BA229" s="476"/>
      <c r="BB229" s="239">
        <f t="shared" si="465"/>
        <v>0</v>
      </c>
      <c r="BC229" s="476"/>
      <c r="BD229" s="131">
        <f t="shared" si="466"/>
        <v>0</v>
      </c>
      <c r="BE229" s="483"/>
      <c r="BF229" s="131">
        <f t="shared" si="430"/>
        <v>0</v>
      </c>
      <c r="BG229" s="131">
        <f t="shared" si="431"/>
        <v>0</v>
      </c>
      <c r="BH229" s="131">
        <f t="shared" si="432"/>
        <v>0</v>
      </c>
      <c r="BI229" s="131">
        <f t="shared" si="433"/>
        <v>0</v>
      </c>
      <c r="BJ229" s="131">
        <f t="shared" si="434"/>
        <v>0</v>
      </c>
      <c r="BK229" s="131">
        <f t="shared" si="435"/>
        <v>0</v>
      </c>
      <c r="BL229" s="131">
        <f t="shared" si="436"/>
        <v>0</v>
      </c>
      <c r="BM229" s="131">
        <f t="shared" si="437"/>
        <v>0</v>
      </c>
      <c r="BN229" s="131">
        <f t="shared" si="438"/>
        <v>0</v>
      </c>
      <c r="BO229" s="483"/>
      <c r="BP229" s="396">
        <f t="shared" si="439"/>
        <v>0</v>
      </c>
      <c r="BQ229" s="396">
        <f t="shared" si="440"/>
        <v>0</v>
      </c>
      <c r="BR229" s="483"/>
      <c r="BS229" s="131">
        <f t="shared" si="441"/>
        <v>0</v>
      </c>
      <c r="BT229" s="131">
        <f t="shared" si="442"/>
        <v>0</v>
      </c>
      <c r="BU229" s="131">
        <f t="shared" si="443"/>
        <v>0</v>
      </c>
      <c r="BV229" s="131">
        <f t="shared" si="444"/>
        <v>0</v>
      </c>
      <c r="BW229" s="131">
        <f t="shared" si="445"/>
        <v>0</v>
      </c>
      <c r="BX229" s="131">
        <f t="shared" si="446"/>
        <v>0</v>
      </c>
      <c r="BY229" s="131">
        <f t="shared" si="447"/>
        <v>0</v>
      </c>
      <c r="BZ229" s="131">
        <f t="shared" si="448"/>
        <v>0</v>
      </c>
      <c r="CA229" s="131">
        <f t="shared" si="449"/>
        <v>0</v>
      </c>
      <c r="CB229" s="131">
        <f t="shared" si="450"/>
        <v>0</v>
      </c>
      <c r="CC229" s="131">
        <f t="shared" si="451"/>
        <v>0</v>
      </c>
      <c r="CD229" s="131">
        <f t="shared" si="452"/>
        <v>0</v>
      </c>
      <c r="CE229" s="131">
        <f t="shared" si="453"/>
        <v>0</v>
      </c>
      <c r="CF229" s="131">
        <f t="shared" si="454"/>
        <v>0</v>
      </c>
      <c r="CG229" s="131">
        <f t="shared" si="455"/>
        <v>0</v>
      </c>
      <c r="CH229" s="131">
        <f t="shared" si="456"/>
        <v>0</v>
      </c>
      <c r="CI229" s="131">
        <f t="shared" si="457"/>
        <v>0</v>
      </c>
      <c r="CJ229" s="131">
        <f t="shared" si="458"/>
        <v>0</v>
      </c>
      <c r="CK229" s="131">
        <f t="shared" si="459"/>
        <v>0</v>
      </c>
      <c r="CL229" s="131">
        <f t="shared" si="460"/>
        <v>0</v>
      </c>
      <c r="CM229" s="131">
        <f t="shared" si="461"/>
        <v>0</v>
      </c>
    </row>
    <row r="230" spans="1:91" s="81" customFormat="1" ht="90" customHeight="1" x14ac:dyDescent="0.2">
      <c r="A230" s="4"/>
      <c r="B230" s="164"/>
      <c r="C230" s="4"/>
      <c r="D230" s="64" t="s">
        <v>536</v>
      </c>
      <c r="E230" s="437" t="s">
        <v>1143</v>
      </c>
      <c r="F230" s="63" t="s">
        <v>108</v>
      </c>
      <c r="G230" s="178" t="s">
        <v>124</v>
      </c>
      <c r="H230" s="178" t="s">
        <v>335</v>
      </c>
      <c r="I230" s="63">
        <v>4</v>
      </c>
      <c r="J230" s="63">
        <v>0</v>
      </c>
      <c r="K230" s="63" t="s">
        <v>562</v>
      </c>
      <c r="L230" s="333">
        <v>274.1345</v>
      </c>
      <c r="M230" s="85"/>
      <c r="N230" s="84"/>
      <c r="O230" s="85"/>
      <c r="P230" s="85"/>
      <c r="Q230" s="85"/>
      <c r="R230" s="85"/>
      <c r="S230" s="85"/>
      <c r="T230" s="85"/>
      <c r="U230" s="85"/>
      <c r="V230" s="85"/>
      <c r="W230" s="85"/>
      <c r="X230" s="85"/>
      <c r="Y230" s="85"/>
      <c r="Z230" s="85"/>
      <c r="AA230" s="96">
        <f t="shared" si="490"/>
        <v>0</v>
      </c>
      <c r="AB230" s="82" t="str">
        <f t="shared" si="295"/>
        <v>No</v>
      </c>
      <c r="AC230" s="188" t="str">
        <f t="shared" si="491"/>
        <v>No</v>
      </c>
      <c r="AE230" s="229">
        <v>4</v>
      </c>
      <c r="AF230" s="230">
        <f t="shared" si="492"/>
        <v>0</v>
      </c>
      <c r="AG230" s="69"/>
      <c r="AH230" s="256">
        <v>5.4</v>
      </c>
      <c r="AI230" s="265">
        <f t="shared" si="409"/>
        <v>0</v>
      </c>
      <c r="AJ230" s="152">
        <f t="shared" si="493"/>
        <v>0</v>
      </c>
      <c r="AK230" s="152">
        <f t="shared" si="494"/>
        <v>0</v>
      </c>
      <c r="AL230" s="152">
        <f t="shared" si="495"/>
        <v>0</v>
      </c>
      <c r="AM230" s="152">
        <f t="shared" si="496"/>
        <v>0</v>
      </c>
      <c r="AN230" s="152">
        <f t="shared" si="497"/>
        <v>0</v>
      </c>
      <c r="AO230" s="152">
        <f t="shared" si="498"/>
        <v>0</v>
      </c>
      <c r="AP230" s="152">
        <f t="shared" si="499"/>
        <v>0</v>
      </c>
      <c r="AQ230" s="152">
        <f t="shared" si="500"/>
        <v>0</v>
      </c>
      <c r="AR230" s="152">
        <f t="shared" si="501"/>
        <v>0</v>
      </c>
      <c r="AS230" s="152">
        <f t="shared" si="502"/>
        <v>0</v>
      </c>
      <c r="AT230" s="152">
        <f t="shared" si="503"/>
        <v>0</v>
      </c>
      <c r="AU230" s="152">
        <f t="shared" si="504"/>
        <v>0</v>
      </c>
      <c r="AV230" s="152">
        <f t="shared" si="505"/>
        <v>0</v>
      </c>
      <c r="AW230" s="152">
        <f t="shared" si="506"/>
        <v>0</v>
      </c>
      <c r="AX230" s="470">
        <v>4</v>
      </c>
      <c r="AY230" s="476">
        <v>24</v>
      </c>
      <c r="AZ230" s="239">
        <f t="shared" si="464"/>
        <v>0</v>
      </c>
      <c r="BA230" s="476"/>
      <c r="BB230" s="239">
        <f t="shared" si="465"/>
        <v>0</v>
      </c>
      <c r="BC230" s="476"/>
      <c r="BD230" s="131">
        <f t="shared" si="466"/>
        <v>0</v>
      </c>
      <c r="BE230" s="483"/>
      <c r="BF230" s="131">
        <f t="shared" si="430"/>
        <v>0</v>
      </c>
      <c r="BG230" s="131">
        <f t="shared" si="431"/>
        <v>0</v>
      </c>
      <c r="BH230" s="131">
        <f t="shared" si="432"/>
        <v>0</v>
      </c>
      <c r="BI230" s="131">
        <f t="shared" si="433"/>
        <v>0</v>
      </c>
      <c r="BJ230" s="131">
        <f t="shared" si="434"/>
        <v>0</v>
      </c>
      <c r="BK230" s="131">
        <f t="shared" si="435"/>
        <v>0</v>
      </c>
      <c r="BL230" s="131">
        <f t="shared" si="436"/>
        <v>0</v>
      </c>
      <c r="BM230" s="131">
        <f t="shared" si="437"/>
        <v>0</v>
      </c>
      <c r="BN230" s="131">
        <f t="shared" si="438"/>
        <v>0</v>
      </c>
      <c r="BO230" s="483"/>
      <c r="BP230" s="396">
        <f t="shared" si="439"/>
        <v>0</v>
      </c>
      <c r="BQ230" s="396">
        <f t="shared" si="440"/>
        <v>0</v>
      </c>
      <c r="BR230" s="483"/>
      <c r="BS230" s="131">
        <f t="shared" si="441"/>
        <v>0</v>
      </c>
      <c r="BT230" s="131">
        <f t="shared" si="442"/>
        <v>0</v>
      </c>
      <c r="BU230" s="131">
        <f t="shared" si="443"/>
        <v>0</v>
      </c>
      <c r="BV230" s="131">
        <f t="shared" si="444"/>
        <v>0</v>
      </c>
      <c r="BW230" s="131">
        <f t="shared" si="445"/>
        <v>0</v>
      </c>
      <c r="BX230" s="131">
        <f t="shared" si="446"/>
        <v>0</v>
      </c>
      <c r="BY230" s="131">
        <f t="shared" si="447"/>
        <v>0</v>
      </c>
      <c r="BZ230" s="131">
        <f t="shared" si="448"/>
        <v>0</v>
      </c>
      <c r="CA230" s="131">
        <f t="shared" si="449"/>
        <v>0</v>
      </c>
      <c r="CB230" s="131">
        <f t="shared" si="450"/>
        <v>0</v>
      </c>
      <c r="CC230" s="131">
        <f t="shared" si="451"/>
        <v>0</v>
      </c>
      <c r="CD230" s="131">
        <f t="shared" si="452"/>
        <v>0</v>
      </c>
      <c r="CE230" s="131">
        <f t="shared" si="453"/>
        <v>0</v>
      </c>
      <c r="CF230" s="131">
        <f t="shared" si="454"/>
        <v>0</v>
      </c>
      <c r="CG230" s="131">
        <f t="shared" si="455"/>
        <v>0</v>
      </c>
      <c r="CH230" s="131">
        <f t="shared" si="456"/>
        <v>0</v>
      </c>
      <c r="CI230" s="131">
        <f t="shared" si="457"/>
        <v>0</v>
      </c>
      <c r="CJ230" s="131">
        <f t="shared" si="458"/>
        <v>0</v>
      </c>
      <c r="CK230" s="131">
        <f t="shared" si="459"/>
        <v>0</v>
      </c>
      <c r="CL230" s="131">
        <f t="shared" si="460"/>
        <v>0</v>
      </c>
      <c r="CM230" s="131">
        <f t="shared" si="461"/>
        <v>0</v>
      </c>
    </row>
    <row r="231" spans="1:91" s="4" customFormat="1" ht="90" customHeight="1" x14ac:dyDescent="0.2">
      <c r="B231" s="179"/>
      <c r="D231" s="99" t="s">
        <v>300</v>
      </c>
      <c r="E231" s="177" t="s">
        <v>432</v>
      </c>
      <c r="F231" s="72" t="s">
        <v>109</v>
      </c>
      <c r="G231" s="73" t="s">
        <v>123</v>
      </c>
      <c r="H231" s="73" t="s">
        <v>335</v>
      </c>
      <c r="I231" s="72">
        <v>3</v>
      </c>
      <c r="J231" s="72">
        <v>0</v>
      </c>
      <c r="K231" s="72" t="s">
        <v>562</v>
      </c>
      <c r="L231" s="334">
        <v>315.25725</v>
      </c>
      <c r="M231" s="87"/>
      <c r="N231" s="87"/>
      <c r="O231" s="87"/>
      <c r="P231" s="87"/>
      <c r="Q231" s="87"/>
      <c r="R231" s="87"/>
      <c r="S231" s="87"/>
      <c r="T231" s="87"/>
      <c r="U231" s="87"/>
      <c r="V231" s="87"/>
      <c r="W231" s="87"/>
      <c r="X231" s="87"/>
      <c r="Y231" s="87"/>
      <c r="Z231" s="87"/>
      <c r="AA231" s="89">
        <f t="shared" si="490"/>
        <v>0</v>
      </c>
      <c r="AB231" s="89" t="str">
        <f t="shared" ref="AB231" si="509">IF(SUM(M231:Z231)&gt;0,"Yes","No")</f>
        <v>No</v>
      </c>
      <c r="AC231" s="166" t="str">
        <f t="shared" si="491"/>
        <v>No</v>
      </c>
      <c r="AE231" s="229">
        <v>3</v>
      </c>
      <c r="AF231" s="230">
        <f t="shared" ref="AF231" si="510">AE231*SUM(M231:Z231)</f>
        <v>0</v>
      </c>
      <c r="AG231" s="69"/>
      <c r="AH231" s="256">
        <v>6</v>
      </c>
      <c r="AI231" s="265">
        <f t="shared" si="409"/>
        <v>0</v>
      </c>
      <c r="AJ231" s="152">
        <f t="shared" si="493"/>
        <v>0</v>
      </c>
      <c r="AK231" s="152">
        <f t="shared" si="494"/>
        <v>0</v>
      </c>
      <c r="AL231" s="152">
        <f t="shared" si="495"/>
        <v>0</v>
      </c>
      <c r="AM231" s="152">
        <f t="shared" si="496"/>
        <v>0</v>
      </c>
      <c r="AN231" s="152">
        <f t="shared" si="497"/>
        <v>0</v>
      </c>
      <c r="AO231" s="152">
        <f t="shared" si="498"/>
        <v>0</v>
      </c>
      <c r="AP231" s="152">
        <f t="shared" si="499"/>
        <v>0</v>
      </c>
      <c r="AQ231" s="152">
        <f t="shared" si="500"/>
        <v>0</v>
      </c>
      <c r="AR231" s="152">
        <f t="shared" si="501"/>
        <v>0</v>
      </c>
      <c r="AS231" s="152">
        <f t="shared" si="502"/>
        <v>0</v>
      </c>
      <c r="AT231" s="152">
        <f t="shared" si="503"/>
        <v>0</v>
      </c>
      <c r="AU231" s="152">
        <f t="shared" si="504"/>
        <v>0</v>
      </c>
      <c r="AV231" s="152">
        <f t="shared" si="505"/>
        <v>0</v>
      </c>
      <c r="AW231" s="152">
        <f t="shared" si="506"/>
        <v>0</v>
      </c>
      <c r="AX231" s="470">
        <v>3</v>
      </c>
      <c r="AY231" s="476">
        <v>24</v>
      </c>
      <c r="AZ231" s="239">
        <f t="shared" si="464"/>
        <v>0</v>
      </c>
      <c r="BA231" s="476"/>
      <c r="BB231" s="239">
        <f t="shared" si="465"/>
        <v>0</v>
      </c>
      <c r="BC231" s="476"/>
      <c r="BD231" s="131">
        <f t="shared" si="466"/>
        <v>0</v>
      </c>
      <c r="BE231" s="483"/>
      <c r="BF231" s="131">
        <f t="shared" si="430"/>
        <v>0</v>
      </c>
      <c r="BG231" s="131">
        <f t="shared" si="431"/>
        <v>0</v>
      </c>
      <c r="BH231" s="131">
        <f t="shared" si="432"/>
        <v>0</v>
      </c>
      <c r="BI231" s="131">
        <f t="shared" si="433"/>
        <v>0</v>
      </c>
      <c r="BJ231" s="131">
        <f t="shared" si="434"/>
        <v>0</v>
      </c>
      <c r="BK231" s="131">
        <f t="shared" si="435"/>
        <v>0</v>
      </c>
      <c r="BL231" s="131">
        <f t="shared" si="436"/>
        <v>0</v>
      </c>
      <c r="BM231" s="131">
        <f t="shared" si="437"/>
        <v>0</v>
      </c>
      <c r="BN231" s="131">
        <f t="shared" si="438"/>
        <v>0</v>
      </c>
      <c r="BO231" s="483"/>
      <c r="BP231" s="396">
        <f t="shared" si="439"/>
        <v>0</v>
      </c>
      <c r="BQ231" s="396">
        <f t="shared" si="440"/>
        <v>0</v>
      </c>
      <c r="BR231" s="483"/>
      <c r="BS231" s="131">
        <f t="shared" si="441"/>
        <v>0</v>
      </c>
      <c r="BT231" s="131">
        <f t="shared" si="442"/>
        <v>0</v>
      </c>
      <c r="BU231" s="131">
        <f t="shared" si="443"/>
        <v>0</v>
      </c>
      <c r="BV231" s="131">
        <f t="shared" si="444"/>
        <v>0</v>
      </c>
      <c r="BW231" s="131">
        <f t="shared" si="445"/>
        <v>0</v>
      </c>
      <c r="BX231" s="131">
        <f t="shared" si="446"/>
        <v>0</v>
      </c>
      <c r="BY231" s="131">
        <f t="shared" si="447"/>
        <v>0</v>
      </c>
      <c r="BZ231" s="131">
        <f t="shared" si="448"/>
        <v>0</v>
      </c>
      <c r="CA231" s="131">
        <f t="shared" si="449"/>
        <v>0</v>
      </c>
      <c r="CB231" s="131">
        <f t="shared" si="450"/>
        <v>0</v>
      </c>
      <c r="CC231" s="131">
        <f t="shared" si="451"/>
        <v>0</v>
      </c>
      <c r="CD231" s="131">
        <f t="shared" si="452"/>
        <v>0</v>
      </c>
      <c r="CE231" s="131">
        <f t="shared" si="453"/>
        <v>0</v>
      </c>
      <c r="CF231" s="131">
        <f t="shared" si="454"/>
        <v>0</v>
      </c>
      <c r="CG231" s="131">
        <f t="shared" si="455"/>
        <v>0</v>
      </c>
      <c r="CH231" s="131">
        <f t="shared" si="456"/>
        <v>0</v>
      </c>
      <c r="CI231" s="131">
        <f t="shared" si="457"/>
        <v>0</v>
      </c>
      <c r="CJ231" s="131">
        <f t="shared" si="458"/>
        <v>0</v>
      </c>
      <c r="CK231" s="131">
        <f t="shared" si="459"/>
        <v>0</v>
      </c>
      <c r="CL231" s="131">
        <f t="shared" si="460"/>
        <v>0</v>
      </c>
      <c r="CM231" s="131">
        <f t="shared" si="461"/>
        <v>0</v>
      </c>
    </row>
    <row r="232" spans="1:91" s="4" customFormat="1" ht="90" customHeight="1" x14ac:dyDescent="0.2">
      <c r="B232" s="164"/>
      <c r="D232" s="99" t="s">
        <v>538</v>
      </c>
      <c r="E232" s="436" t="s">
        <v>1143</v>
      </c>
      <c r="F232" s="72" t="s">
        <v>109</v>
      </c>
      <c r="G232" s="73" t="s">
        <v>123</v>
      </c>
      <c r="H232" s="73" t="s">
        <v>335</v>
      </c>
      <c r="I232" s="72">
        <v>3</v>
      </c>
      <c r="J232" s="72">
        <v>0</v>
      </c>
      <c r="K232" s="72" t="s">
        <v>562</v>
      </c>
      <c r="L232" s="334">
        <v>274.1345</v>
      </c>
      <c r="M232" s="87"/>
      <c r="N232" s="87"/>
      <c r="O232" s="87"/>
      <c r="P232" s="87"/>
      <c r="Q232" s="87"/>
      <c r="R232" s="87"/>
      <c r="S232" s="87"/>
      <c r="T232" s="87"/>
      <c r="U232" s="87"/>
      <c r="V232" s="87"/>
      <c r="W232" s="87"/>
      <c r="X232" s="87"/>
      <c r="Y232" s="87"/>
      <c r="Z232" s="87"/>
      <c r="AA232" s="89">
        <f>L232*M232+L232*N232+L232*O232+L232*P232+L232*Q232+L232*R232+L232*T232+L232*V232+L232*W232+L232*X232+L232*Y232+L232*Z232+L232*U232+L232*S232</f>
        <v>0</v>
      </c>
      <c r="AB232" s="89" t="str">
        <f t="shared" si="295"/>
        <v>No</v>
      </c>
      <c r="AC232" s="166" t="str">
        <f t="shared" si="491"/>
        <v>No</v>
      </c>
      <c r="AE232" s="229">
        <v>3</v>
      </c>
      <c r="AF232" s="230">
        <f t="shared" si="492"/>
        <v>0</v>
      </c>
      <c r="AG232" s="69"/>
      <c r="AH232" s="256">
        <v>6</v>
      </c>
      <c r="AI232" s="265">
        <f t="shared" si="409"/>
        <v>0</v>
      </c>
      <c r="AJ232" s="152">
        <f t="shared" si="493"/>
        <v>0</v>
      </c>
      <c r="AK232" s="152">
        <f t="shared" si="494"/>
        <v>0</v>
      </c>
      <c r="AL232" s="152">
        <f t="shared" si="495"/>
        <v>0</v>
      </c>
      <c r="AM232" s="152">
        <f t="shared" si="496"/>
        <v>0</v>
      </c>
      <c r="AN232" s="152">
        <f t="shared" si="497"/>
        <v>0</v>
      </c>
      <c r="AO232" s="152">
        <f t="shared" si="498"/>
        <v>0</v>
      </c>
      <c r="AP232" s="152">
        <f t="shared" si="499"/>
        <v>0</v>
      </c>
      <c r="AQ232" s="152">
        <f t="shared" si="500"/>
        <v>0</v>
      </c>
      <c r="AR232" s="152">
        <f t="shared" si="501"/>
        <v>0</v>
      </c>
      <c r="AS232" s="152">
        <f t="shared" si="502"/>
        <v>0</v>
      </c>
      <c r="AT232" s="152">
        <f t="shared" si="503"/>
        <v>0</v>
      </c>
      <c r="AU232" s="152">
        <f t="shared" si="504"/>
        <v>0</v>
      </c>
      <c r="AV232" s="152">
        <f t="shared" si="505"/>
        <v>0</v>
      </c>
      <c r="AW232" s="152">
        <f t="shared" si="506"/>
        <v>0</v>
      </c>
      <c r="AX232" s="470">
        <v>3</v>
      </c>
      <c r="AY232" s="476">
        <v>24</v>
      </c>
      <c r="AZ232" s="239">
        <f t="shared" si="464"/>
        <v>0</v>
      </c>
      <c r="BA232" s="476"/>
      <c r="BB232" s="239">
        <f t="shared" si="465"/>
        <v>0</v>
      </c>
      <c r="BC232" s="476"/>
      <c r="BD232" s="131">
        <f t="shared" si="466"/>
        <v>0</v>
      </c>
      <c r="BE232" s="483"/>
      <c r="BF232" s="131">
        <f t="shared" si="430"/>
        <v>0</v>
      </c>
      <c r="BG232" s="131">
        <f t="shared" si="431"/>
        <v>0</v>
      </c>
      <c r="BH232" s="131">
        <f t="shared" si="432"/>
        <v>0</v>
      </c>
      <c r="BI232" s="131">
        <f t="shared" si="433"/>
        <v>0</v>
      </c>
      <c r="BJ232" s="131">
        <f t="shared" si="434"/>
        <v>0</v>
      </c>
      <c r="BK232" s="131">
        <f t="shared" si="435"/>
        <v>0</v>
      </c>
      <c r="BL232" s="131">
        <f t="shared" si="436"/>
        <v>0</v>
      </c>
      <c r="BM232" s="131">
        <f t="shared" si="437"/>
        <v>0</v>
      </c>
      <c r="BN232" s="131">
        <f t="shared" si="438"/>
        <v>0</v>
      </c>
      <c r="BO232" s="483"/>
      <c r="BP232" s="396">
        <f t="shared" si="439"/>
        <v>0</v>
      </c>
      <c r="BQ232" s="396">
        <f t="shared" si="440"/>
        <v>0</v>
      </c>
      <c r="BR232" s="483"/>
      <c r="BS232" s="131">
        <f t="shared" si="441"/>
        <v>0</v>
      </c>
      <c r="BT232" s="131">
        <f t="shared" si="442"/>
        <v>0</v>
      </c>
      <c r="BU232" s="131">
        <f t="shared" si="443"/>
        <v>0</v>
      </c>
      <c r="BV232" s="131">
        <f t="shared" si="444"/>
        <v>0</v>
      </c>
      <c r="BW232" s="131">
        <f t="shared" si="445"/>
        <v>0</v>
      </c>
      <c r="BX232" s="131">
        <f t="shared" si="446"/>
        <v>0</v>
      </c>
      <c r="BY232" s="131">
        <f t="shared" si="447"/>
        <v>0</v>
      </c>
      <c r="BZ232" s="131">
        <f t="shared" si="448"/>
        <v>0</v>
      </c>
      <c r="CA232" s="131">
        <f t="shared" si="449"/>
        <v>0</v>
      </c>
      <c r="CB232" s="131">
        <f t="shared" si="450"/>
        <v>0</v>
      </c>
      <c r="CC232" s="131">
        <f t="shared" si="451"/>
        <v>0</v>
      </c>
      <c r="CD232" s="131">
        <f t="shared" si="452"/>
        <v>0</v>
      </c>
      <c r="CE232" s="131">
        <f t="shared" si="453"/>
        <v>0</v>
      </c>
      <c r="CF232" s="131">
        <f t="shared" si="454"/>
        <v>0</v>
      </c>
      <c r="CG232" s="131">
        <f t="shared" si="455"/>
        <v>0</v>
      </c>
      <c r="CH232" s="131">
        <f t="shared" si="456"/>
        <v>0</v>
      </c>
      <c r="CI232" s="131">
        <f t="shared" si="457"/>
        <v>0</v>
      </c>
      <c r="CJ232" s="131">
        <f t="shared" si="458"/>
        <v>0</v>
      </c>
      <c r="CK232" s="131">
        <f t="shared" si="459"/>
        <v>0</v>
      </c>
      <c r="CL232" s="131">
        <f t="shared" si="460"/>
        <v>0</v>
      </c>
      <c r="CM232" s="131">
        <f t="shared" si="461"/>
        <v>0</v>
      </c>
    </row>
    <row r="233" spans="1:91" s="81" customFormat="1" ht="90" customHeight="1" x14ac:dyDescent="0.2">
      <c r="A233" s="4"/>
      <c r="B233" s="164"/>
      <c r="C233" s="4"/>
      <c r="D233" s="64" t="s">
        <v>301</v>
      </c>
      <c r="E233" s="129" t="s">
        <v>432</v>
      </c>
      <c r="F233" s="198" t="s">
        <v>109</v>
      </c>
      <c r="G233" s="178" t="s">
        <v>122</v>
      </c>
      <c r="H233" s="178" t="s">
        <v>335</v>
      </c>
      <c r="I233" s="63">
        <v>3</v>
      </c>
      <c r="J233" s="63">
        <v>0</v>
      </c>
      <c r="K233" s="63" t="s">
        <v>562</v>
      </c>
      <c r="L233" s="333">
        <v>315.25725</v>
      </c>
      <c r="M233" s="85"/>
      <c r="N233" s="84"/>
      <c r="O233" s="85"/>
      <c r="P233" s="85"/>
      <c r="Q233" s="85"/>
      <c r="R233" s="85"/>
      <c r="S233" s="85"/>
      <c r="T233" s="85"/>
      <c r="U233" s="85"/>
      <c r="V233" s="85"/>
      <c r="W233" s="85"/>
      <c r="X233" s="85"/>
      <c r="Y233" s="85"/>
      <c r="Z233" s="85"/>
      <c r="AA233" s="96">
        <f t="shared" si="490"/>
        <v>0</v>
      </c>
      <c r="AB233" s="82" t="str">
        <f t="shared" ref="AB233" si="511">IF(SUM(M233:Z233)&gt;0,"Yes","No")</f>
        <v>No</v>
      </c>
      <c r="AC233" s="188" t="str">
        <f t="shared" si="491"/>
        <v>No</v>
      </c>
      <c r="AE233" s="229">
        <v>3</v>
      </c>
      <c r="AF233" s="230">
        <f t="shared" ref="AF233" si="512">AE233*SUM(M233:Z233)</f>
        <v>0</v>
      </c>
      <c r="AG233" s="69"/>
      <c r="AH233" s="256">
        <v>7.2</v>
      </c>
      <c r="AI233" s="265">
        <f t="shared" si="409"/>
        <v>0</v>
      </c>
      <c r="AJ233" s="152">
        <f t="shared" si="493"/>
        <v>0</v>
      </c>
      <c r="AK233" s="152">
        <f t="shared" si="494"/>
        <v>0</v>
      </c>
      <c r="AL233" s="152">
        <f t="shared" si="495"/>
        <v>0</v>
      </c>
      <c r="AM233" s="152">
        <f t="shared" si="496"/>
        <v>0</v>
      </c>
      <c r="AN233" s="152">
        <f t="shared" si="497"/>
        <v>0</v>
      </c>
      <c r="AO233" s="152">
        <f t="shared" si="498"/>
        <v>0</v>
      </c>
      <c r="AP233" s="152">
        <f t="shared" si="499"/>
        <v>0</v>
      </c>
      <c r="AQ233" s="152">
        <f t="shared" si="500"/>
        <v>0</v>
      </c>
      <c r="AR233" s="152">
        <f t="shared" si="501"/>
        <v>0</v>
      </c>
      <c r="AS233" s="152">
        <f t="shared" si="502"/>
        <v>0</v>
      </c>
      <c r="AT233" s="152">
        <f t="shared" si="503"/>
        <v>0</v>
      </c>
      <c r="AU233" s="152">
        <f t="shared" si="504"/>
        <v>0</v>
      </c>
      <c r="AV233" s="152">
        <f t="shared" si="505"/>
        <v>0</v>
      </c>
      <c r="AW233" s="152">
        <f t="shared" si="506"/>
        <v>0</v>
      </c>
      <c r="AX233" s="470">
        <v>3</v>
      </c>
      <c r="AY233" s="476">
        <v>30</v>
      </c>
      <c r="AZ233" s="239">
        <f t="shared" si="464"/>
        <v>0</v>
      </c>
      <c r="BA233" s="476"/>
      <c r="BB233" s="239">
        <f t="shared" si="465"/>
        <v>0</v>
      </c>
      <c r="BC233" s="476"/>
      <c r="BD233" s="131">
        <f t="shared" si="466"/>
        <v>0</v>
      </c>
      <c r="BE233" s="483"/>
      <c r="BF233" s="131">
        <f t="shared" si="430"/>
        <v>0</v>
      </c>
      <c r="BG233" s="131">
        <f t="shared" si="431"/>
        <v>0</v>
      </c>
      <c r="BH233" s="131">
        <f t="shared" si="432"/>
        <v>0</v>
      </c>
      <c r="BI233" s="131">
        <f t="shared" si="433"/>
        <v>0</v>
      </c>
      <c r="BJ233" s="131">
        <f t="shared" si="434"/>
        <v>0</v>
      </c>
      <c r="BK233" s="131">
        <f t="shared" si="435"/>
        <v>0</v>
      </c>
      <c r="BL233" s="131">
        <f t="shared" si="436"/>
        <v>0</v>
      </c>
      <c r="BM233" s="131">
        <f t="shared" si="437"/>
        <v>0</v>
      </c>
      <c r="BN233" s="131">
        <f t="shared" si="438"/>
        <v>0</v>
      </c>
      <c r="BO233" s="483"/>
      <c r="BP233" s="396">
        <f t="shared" si="439"/>
        <v>0</v>
      </c>
      <c r="BQ233" s="396">
        <f t="shared" si="440"/>
        <v>0</v>
      </c>
      <c r="BR233" s="483"/>
      <c r="BS233" s="131">
        <f t="shared" si="441"/>
        <v>0</v>
      </c>
      <c r="BT233" s="131">
        <f t="shared" si="442"/>
        <v>0</v>
      </c>
      <c r="BU233" s="131">
        <f t="shared" si="443"/>
        <v>0</v>
      </c>
      <c r="BV233" s="131">
        <f t="shared" si="444"/>
        <v>0</v>
      </c>
      <c r="BW233" s="131">
        <f t="shared" si="445"/>
        <v>0</v>
      </c>
      <c r="BX233" s="131">
        <f t="shared" si="446"/>
        <v>0</v>
      </c>
      <c r="BY233" s="131">
        <f t="shared" si="447"/>
        <v>0</v>
      </c>
      <c r="BZ233" s="131">
        <f t="shared" si="448"/>
        <v>0</v>
      </c>
      <c r="CA233" s="131">
        <f t="shared" si="449"/>
        <v>0</v>
      </c>
      <c r="CB233" s="131">
        <f t="shared" si="450"/>
        <v>0</v>
      </c>
      <c r="CC233" s="131">
        <f t="shared" si="451"/>
        <v>0</v>
      </c>
      <c r="CD233" s="131">
        <f t="shared" si="452"/>
        <v>0</v>
      </c>
      <c r="CE233" s="131">
        <f t="shared" si="453"/>
        <v>0</v>
      </c>
      <c r="CF233" s="131">
        <f t="shared" si="454"/>
        <v>0</v>
      </c>
      <c r="CG233" s="131">
        <f t="shared" si="455"/>
        <v>0</v>
      </c>
      <c r="CH233" s="131">
        <f t="shared" si="456"/>
        <v>0</v>
      </c>
      <c r="CI233" s="131">
        <f t="shared" si="457"/>
        <v>0</v>
      </c>
      <c r="CJ233" s="131">
        <f t="shared" si="458"/>
        <v>0</v>
      </c>
      <c r="CK233" s="131">
        <f t="shared" si="459"/>
        <v>0</v>
      </c>
      <c r="CL233" s="131">
        <f t="shared" si="460"/>
        <v>0</v>
      </c>
      <c r="CM233" s="131">
        <f t="shared" si="461"/>
        <v>0</v>
      </c>
    </row>
    <row r="234" spans="1:91" s="81" customFormat="1" ht="90" customHeight="1" x14ac:dyDescent="0.2">
      <c r="A234" s="4"/>
      <c r="B234" s="164"/>
      <c r="C234" s="4"/>
      <c r="D234" s="64" t="s">
        <v>540</v>
      </c>
      <c r="E234" s="437" t="s">
        <v>1143</v>
      </c>
      <c r="F234" s="198" t="s">
        <v>109</v>
      </c>
      <c r="G234" s="178" t="s">
        <v>122</v>
      </c>
      <c r="H234" s="178" t="s">
        <v>335</v>
      </c>
      <c r="I234" s="63">
        <v>3</v>
      </c>
      <c r="J234" s="63">
        <v>0</v>
      </c>
      <c r="K234" s="63" t="s">
        <v>562</v>
      </c>
      <c r="L234" s="333">
        <v>274.1345</v>
      </c>
      <c r="M234" s="85"/>
      <c r="N234" s="84"/>
      <c r="O234" s="85"/>
      <c r="P234" s="85"/>
      <c r="Q234" s="85"/>
      <c r="R234" s="85"/>
      <c r="S234" s="85"/>
      <c r="T234" s="85"/>
      <c r="U234" s="85"/>
      <c r="V234" s="85"/>
      <c r="W234" s="85"/>
      <c r="X234" s="85"/>
      <c r="Y234" s="85"/>
      <c r="Z234" s="85"/>
      <c r="AA234" s="96">
        <f t="shared" si="490"/>
        <v>0</v>
      </c>
      <c r="AB234" s="82" t="str">
        <f t="shared" si="295"/>
        <v>No</v>
      </c>
      <c r="AC234" s="188" t="str">
        <f t="shared" si="491"/>
        <v>No</v>
      </c>
      <c r="AE234" s="229">
        <v>3</v>
      </c>
      <c r="AF234" s="230">
        <f t="shared" si="492"/>
        <v>0</v>
      </c>
      <c r="AG234" s="69"/>
      <c r="AH234" s="256">
        <v>7.2</v>
      </c>
      <c r="AI234" s="265">
        <f t="shared" si="409"/>
        <v>0</v>
      </c>
      <c r="AJ234" s="152">
        <f t="shared" si="493"/>
        <v>0</v>
      </c>
      <c r="AK234" s="152">
        <f t="shared" si="494"/>
        <v>0</v>
      </c>
      <c r="AL234" s="152">
        <f t="shared" si="495"/>
        <v>0</v>
      </c>
      <c r="AM234" s="152">
        <f t="shared" si="496"/>
        <v>0</v>
      </c>
      <c r="AN234" s="152">
        <f t="shared" si="497"/>
        <v>0</v>
      </c>
      <c r="AO234" s="152">
        <f t="shared" si="498"/>
        <v>0</v>
      </c>
      <c r="AP234" s="152">
        <f t="shared" si="499"/>
        <v>0</v>
      </c>
      <c r="AQ234" s="152">
        <f t="shared" si="500"/>
        <v>0</v>
      </c>
      <c r="AR234" s="152">
        <f t="shared" si="501"/>
        <v>0</v>
      </c>
      <c r="AS234" s="152">
        <f t="shared" si="502"/>
        <v>0</v>
      </c>
      <c r="AT234" s="152">
        <f t="shared" si="503"/>
        <v>0</v>
      </c>
      <c r="AU234" s="152">
        <f t="shared" si="504"/>
        <v>0</v>
      </c>
      <c r="AV234" s="152">
        <f t="shared" si="505"/>
        <v>0</v>
      </c>
      <c r="AW234" s="152">
        <f t="shared" si="506"/>
        <v>0</v>
      </c>
      <c r="AX234" s="470">
        <v>3</v>
      </c>
      <c r="AY234" s="476">
        <v>30</v>
      </c>
      <c r="AZ234" s="239">
        <f t="shared" si="464"/>
        <v>0</v>
      </c>
      <c r="BA234" s="476"/>
      <c r="BB234" s="239">
        <f t="shared" si="465"/>
        <v>0</v>
      </c>
      <c r="BC234" s="476"/>
      <c r="BD234" s="131">
        <f t="shared" si="466"/>
        <v>0</v>
      </c>
      <c r="BE234" s="483"/>
      <c r="BF234" s="131">
        <f t="shared" si="430"/>
        <v>0</v>
      </c>
      <c r="BG234" s="131">
        <f t="shared" si="431"/>
        <v>0</v>
      </c>
      <c r="BH234" s="131">
        <f t="shared" si="432"/>
        <v>0</v>
      </c>
      <c r="BI234" s="131">
        <f t="shared" si="433"/>
        <v>0</v>
      </c>
      <c r="BJ234" s="131">
        <f t="shared" si="434"/>
        <v>0</v>
      </c>
      <c r="BK234" s="131">
        <f t="shared" si="435"/>
        <v>0</v>
      </c>
      <c r="BL234" s="131">
        <f t="shared" si="436"/>
        <v>0</v>
      </c>
      <c r="BM234" s="131">
        <f t="shared" si="437"/>
        <v>0</v>
      </c>
      <c r="BN234" s="131">
        <f t="shared" si="438"/>
        <v>0</v>
      </c>
      <c r="BO234" s="483"/>
      <c r="BP234" s="396">
        <f t="shared" si="439"/>
        <v>0</v>
      </c>
      <c r="BQ234" s="396">
        <f t="shared" si="440"/>
        <v>0</v>
      </c>
      <c r="BR234" s="483"/>
      <c r="BS234" s="131">
        <f t="shared" si="441"/>
        <v>0</v>
      </c>
      <c r="BT234" s="131">
        <f t="shared" si="442"/>
        <v>0</v>
      </c>
      <c r="BU234" s="131">
        <f t="shared" si="443"/>
        <v>0</v>
      </c>
      <c r="BV234" s="131">
        <f t="shared" si="444"/>
        <v>0</v>
      </c>
      <c r="BW234" s="131">
        <f t="shared" si="445"/>
        <v>0</v>
      </c>
      <c r="BX234" s="131">
        <f t="shared" si="446"/>
        <v>0</v>
      </c>
      <c r="BY234" s="131">
        <f t="shared" si="447"/>
        <v>0</v>
      </c>
      <c r="BZ234" s="131">
        <f t="shared" si="448"/>
        <v>0</v>
      </c>
      <c r="CA234" s="131">
        <f t="shared" si="449"/>
        <v>0</v>
      </c>
      <c r="CB234" s="131">
        <f t="shared" si="450"/>
        <v>0</v>
      </c>
      <c r="CC234" s="131">
        <f t="shared" si="451"/>
        <v>0</v>
      </c>
      <c r="CD234" s="131">
        <f t="shared" si="452"/>
        <v>0</v>
      </c>
      <c r="CE234" s="131">
        <f t="shared" si="453"/>
        <v>0</v>
      </c>
      <c r="CF234" s="131">
        <f t="shared" si="454"/>
        <v>0</v>
      </c>
      <c r="CG234" s="131">
        <f t="shared" si="455"/>
        <v>0</v>
      </c>
      <c r="CH234" s="131">
        <f t="shared" si="456"/>
        <v>0</v>
      </c>
      <c r="CI234" s="131">
        <f t="shared" si="457"/>
        <v>0</v>
      </c>
      <c r="CJ234" s="131">
        <f t="shared" si="458"/>
        <v>0</v>
      </c>
      <c r="CK234" s="131">
        <f t="shared" si="459"/>
        <v>0</v>
      </c>
      <c r="CL234" s="131">
        <f t="shared" si="460"/>
        <v>0</v>
      </c>
      <c r="CM234" s="131">
        <f t="shared" si="461"/>
        <v>0</v>
      </c>
    </row>
    <row r="235" spans="1:91" s="4" customFormat="1" ht="90" customHeight="1" x14ac:dyDescent="0.2">
      <c r="B235" s="179"/>
      <c r="D235" s="99" t="s">
        <v>302</v>
      </c>
      <c r="E235" s="177" t="s">
        <v>432</v>
      </c>
      <c r="F235" s="72" t="s">
        <v>110</v>
      </c>
      <c r="G235" s="73" t="s">
        <v>118</v>
      </c>
      <c r="H235" s="73" t="s">
        <v>335</v>
      </c>
      <c r="I235" s="72">
        <v>2</v>
      </c>
      <c r="J235" s="72">
        <v>0</v>
      </c>
      <c r="K235" s="72" t="s">
        <v>562</v>
      </c>
      <c r="L235" s="334">
        <v>343.91700000000003</v>
      </c>
      <c r="M235" s="87"/>
      <c r="N235" s="87"/>
      <c r="O235" s="87"/>
      <c r="P235" s="87"/>
      <c r="Q235" s="87"/>
      <c r="R235" s="87"/>
      <c r="S235" s="87"/>
      <c r="T235" s="87"/>
      <c r="U235" s="87"/>
      <c r="V235" s="87"/>
      <c r="W235" s="87"/>
      <c r="X235" s="87"/>
      <c r="Y235" s="87"/>
      <c r="Z235" s="87"/>
      <c r="AA235" s="89">
        <f t="shared" si="490"/>
        <v>0</v>
      </c>
      <c r="AB235" s="89" t="str">
        <f t="shared" ref="AB235" si="513">IF(SUM(M235:Z235)&gt;0,"Yes","No")</f>
        <v>No</v>
      </c>
      <c r="AC235" s="166" t="str">
        <f t="shared" si="491"/>
        <v>No</v>
      </c>
      <c r="AE235" s="229">
        <v>2</v>
      </c>
      <c r="AF235" s="230">
        <f t="shared" ref="AF235" si="514">AE235*SUM(M235:Z235)</f>
        <v>0</v>
      </c>
      <c r="AG235" s="69"/>
      <c r="AH235" s="256">
        <v>6.4</v>
      </c>
      <c r="AI235" s="265">
        <f t="shared" si="409"/>
        <v>0</v>
      </c>
      <c r="AJ235" s="152">
        <f t="shared" si="493"/>
        <v>0</v>
      </c>
      <c r="AK235" s="152">
        <f t="shared" si="494"/>
        <v>0</v>
      </c>
      <c r="AL235" s="152">
        <f t="shared" si="495"/>
        <v>0</v>
      </c>
      <c r="AM235" s="152">
        <f t="shared" si="496"/>
        <v>0</v>
      </c>
      <c r="AN235" s="152">
        <f t="shared" si="497"/>
        <v>0</v>
      </c>
      <c r="AO235" s="152">
        <f t="shared" si="498"/>
        <v>0</v>
      </c>
      <c r="AP235" s="152">
        <f t="shared" si="499"/>
        <v>0</v>
      </c>
      <c r="AQ235" s="152">
        <f t="shared" si="500"/>
        <v>0</v>
      </c>
      <c r="AR235" s="152">
        <f t="shared" si="501"/>
        <v>0</v>
      </c>
      <c r="AS235" s="152">
        <f t="shared" si="502"/>
        <v>0</v>
      </c>
      <c r="AT235" s="152">
        <f t="shared" si="503"/>
        <v>0</v>
      </c>
      <c r="AU235" s="152">
        <f t="shared" si="504"/>
        <v>0</v>
      </c>
      <c r="AV235" s="152">
        <f t="shared" si="505"/>
        <v>0</v>
      </c>
      <c r="AW235" s="152">
        <f t="shared" si="506"/>
        <v>0</v>
      </c>
      <c r="AX235" s="470">
        <v>2</v>
      </c>
      <c r="AY235" s="476">
        <v>20</v>
      </c>
      <c r="AZ235" s="239">
        <f t="shared" si="464"/>
        <v>0</v>
      </c>
      <c r="BA235" s="476"/>
      <c r="BB235" s="239">
        <f t="shared" si="465"/>
        <v>0</v>
      </c>
      <c r="BC235" s="476"/>
      <c r="BD235" s="131">
        <f t="shared" si="466"/>
        <v>0</v>
      </c>
      <c r="BE235" s="483"/>
      <c r="BF235" s="131">
        <f t="shared" si="430"/>
        <v>0</v>
      </c>
      <c r="BG235" s="131">
        <f t="shared" si="431"/>
        <v>0</v>
      </c>
      <c r="BH235" s="131">
        <f t="shared" si="432"/>
        <v>0</v>
      </c>
      <c r="BI235" s="131">
        <f t="shared" si="433"/>
        <v>0</v>
      </c>
      <c r="BJ235" s="131">
        <f t="shared" si="434"/>
        <v>0</v>
      </c>
      <c r="BK235" s="131">
        <f t="shared" si="435"/>
        <v>0</v>
      </c>
      <c r="BL235" s="131">
        <f t="shared" si="436"/>
        <v>0</v>
      </c>
      <c r="BM235" s="131">
        <f t="shared" si="437"/>
        <v>0</v>
      </c>
      <c r="BN235" s="131">
        <f t="shared" si="438"/>
        <v>0</v>
      </c>
      <c r="BO235" s="483"/>
      <c r="BP235" s="396">
        <f t="shared" si="439"/>
        <v>0</v>
      </c>
      <c r="BQ235" s="396">
        <f t="shared" si="440"/>
        <v>0</v>
      </c>
      <c r="BR235" s="483"/>
      <c r="BS235" s="131">
        <f t="shared" si="441"/>
        <v>0</v>
      </c>
      <c r="BT235" s="131">
        <f t="shared" si="442"/>
        <v>0</v>
      </c>
      <c r="BU235" s="131">
        <f t="shared" si="443"/>
        <v>0</v>
      </c>
      <c r="BV235" s="131">
        <f t="shared" si="444"/>
        <v>0</v>
      </c>
      <c r="BW235" s="131">
        <f t="shared" si="445"/>
        <v>0</v>
      </c>
      <c r="BX235" s="131">
        <f t="shared" si="446"/>
        <v>0</v>
      </c>
      <c r="BY235" s="131">
        <f t="shared" si="447"/>
        <v>0</v>
      </c>
      <c r="BZ235" s="131">
        <f t="shared" si="448"/>
        <v>0</v>
      </c>
      <c r="CA235" s="131">
        <f t="shared" si="449"/>
        <v>0</v>
      </c>
      <c r="CB235" s="131">
        <f t="shared" si="450"/>
        <v>0</v>
      </c>
      <c r="CC235" s="131">
        <f t="shared" si="451"/>
        <v>0</v>
      </c>
      <c r="CD235" s="131">
        <f t="shared" si="452"/>
        <v>0</v>
      </c>
      <c r="CE235" s="131">
        <f t="shared" si="453"/>
        <v>0</v>
      </c>
      <c r="CF235" s="131">
        <f t="shared" si="454"/>
        <v>0</v>
      </c>
      <c r="CG235" s="131">
        <f t="shared" si="455"/>
        <v>0</v>
      </c>
      <c r="CH235" s="131">
        <f t="shared" si="456"/>
        <v>0</v>
      </c>
      <c r="CI235" s="131">
        <f t="shared" si="457"/>
        <v>0</v>
      </c>
      <c r="CJ235" s="131">
        <f t="shared" si="458"/>
        <v>0</v>
      </c>
      <c r="CK235" s="131">
        <f t="shared" si="459"/>
        <v>0</v>
      </c>
      <c r="CL235" s="131">
        <f t="shared" si="460"/>
        <v>0</v>
      </c>
      <c r="CM235" s="131">
        <f t="shared" si="461"/>
        <v>0</v>
      </c>
    </row>
    <row r="236" spans="1:91" s="4" customFormat="1" ht="90" customHeight="1" x14ac:dyDescent="0.2">
      <c r="B236" s="164"/>
      <c r="D236" s="99" t="s">
        <v>542</v>
      </c>
      <c r="E236" s="436" t="s">
        <v>1143</v>
      </c>
      <c r="F236" s="72" t="s">
        <v>110</v>
      </c>
      <c r="G236" s="73" t="s">
        <v>118</v>
      </c>
      <c r="H236" s="73" t="s">
        <v>335</v>
      </c>
      <c r="I236" s="72">
        <v>2</v>
      </c>
      <c r="J236" s="72">
        <v>0</v>
      </c>
      <c r="K236" s="72" t="s">
        <v>562</v>
      </c>
      <c r="L236" s="334">
        <v>299.06050000000005</v>
      </c>
      <c r="M236" s="87"/>
      <c r="N236" s="87"/>
      <c r="O236" s="87"/>
      <c r="P236" s="87"/>
      <c r="Q236" s="87"/>
      <c r="R236" s="87"/>
      <c r="S236" s="87"/>
      <c r="T236" s="87"/>
      <c r="U236" s="87"/>
      <c r="V236" s="87"/>
      <c r="W236" s="87"/>
      <c r="X236" s="87"/>
      <c r="Y236" s="87"/>
      <c r="Z236" s="87"/>
      <c r="AA236" s="89">
        <f t="shared" si="490"/>
        <v>0</v>
      </c>
      <c r="AB236" s="89" t="str">
        <f t="shared" si="295"/>
        <v>No</v>
      </c>
      <c r="AC236" s="166" t="str">
        <f t="shared" si="491"/>
        <v>No</v>
      </c>
      <c r="AE236" s="229">
        <v>2</v>
      </c>
      <c r="AF236" s="230">
        <f t="shared" si="492"/>
        <v>0</v>
      </c>
      <c r="AG236" s="69"/>
      <c r="AH236" s="256">
        <v>6.4</v>
      </c>
      <c r="AI236" s="265">
        <f t="shared" si="409"/>
        <v>0</v>
      </c>
      <c r="AJ236" s="152">
        <f t="shared" si="493"/>
        <v>0</v>
      </c>
      <c r="AK236" s="152">
        <f t="shared" si="494"/>
        <v>0</v>
      </c>
      <c r="AL236" s="152">
        <f t="shared" si="495"/>
        <v>0</v>
      </c>
      <c r="AM236" s="152">
        <f t="shared" si="496"/>
        <v>0</v>
      </c>
      <c r="AN236" s="152">
        <f t="shared" si="497"/>
        <v>0</v>
      </c>
      <c r="AO236" s="152">
        <f t="shared" si="498"/>
        <v>0</v>
      </c>
      <c r="AP236" s="152">
        <f t="shared" si="499"/>
        <v>0</v>
      </c>
      <c r="AQ236" s="152">
        <f t="shared" si="500"/>
        <v>0</v>
      </c>
      <c r="AR236" s="152">
        <f t="shared" si="501"/>
        <v>0</v>
      </c>
      <c r="AS236" s="152">
        <f t="shared" si="502"/>
        <v>0</v>
      </c>
      <c r="AT236" s="152">
        <f t="shared" si="503"/>
        <v>0</v>
      </c>
      <c r="AU236" s="152">
        <f t="shared" si="504"/>
        <v>0</v>
      </c>
      <c r="AV236" s="152">
        <f t="shared" si="505"/>
        <v>0</v>
      </c>
      <c r="AW236" s="152">
        <f t="shared" si="506"/>
        <v>0</v>
      </c>
      <c r="AX236" s="470">
        <v>2</v>
      </c>
      <c r="AY236" s="476">
        <v>20</v>
      </c>
      <c r="AZ236" s="239">
        <f t="shared" si="464"/>
        <v>0</v>
      </c>
      <c r="BA236" s="476"/>
      <c r="BB236" s="239">
        <f t="shared" si="465"/>
        <v>0</v>
      </c>
      <c r="BC236" s="476"/>
      <c r="BD236" s="131">
        <f t="shared" si="466"/>
        <v>0</v>
      </c>
      <c r="BE236" s="483"/>
      <c r="BF236" s="131">
        <f t="shared" si="430"/>
        <v>0</v>
      </c>
      <c r="BG236" s="131">
        <f t="shared" si="431"/>
        <v>0</v>
      </c>
      <c r="BH236" s="131">
        <f t="shared" si="432"/>
        <v>0</v>
      </c>
      <c r="BI236" s="131">
        <f t="shared" si="433"/>
        <v>0</v>
      </c>
      <c r="BJ236" s="131">
        <f t="shared" si="434"/>
        <v>0</v>
      </c>
      <c r="BK236" s="131">
        <f t="shared" si="435"/>
        <v>0</v>
      </c>
      <c r="BL236" s="131">
        <f t="shared" si="436"/>
        <v>0</v>
      </c>
      <c r="BM236" s="131">
        <f t="shared" si="437"/>
        <v>0</v>
      </c>
      <c r="BN236" s="131">
        <f t="shared" si="438"/>
        <v>0</v>
      </c>
      <c r="BO236" s="483"/>
      <c r="BP236" s="396">
        <f t="shared" si="439"/>
        <v>0</v>
      </c>
      <c r="BQ236" s="396">
        <f t="shared" si="440"/>
        <v>0</v>
      </c>
      <c r="BR236" s="483"/>
      <c r="BS236" s="131">
        <f t="shared" si="441"/>
        <v>0</v>
      </c>
      <c r="BT236" s="131">
        <f t="shared" si="442"/>
        <v>0</v>
      </c>
      <c r="BU236" s="131">
        <f t="shared" si="443"/>
        <v>0</v>
      </c>
      <c r="BV236" s="131">
        <f t="shared" si="444"/>
        <v>0</v>
      </c>
      <c r="BW236" s="131">
        <f t="shared" si="445"/>
        <v>0</v>
      </c>
      <c r="BX236" s="131">
        <f t="shared" si="446"/>
        <v>0</v>
      </c>
      <c r="BY236" s="131">
        <f t="shared" si="447"/>
        <v>0</v>
      </c>
      <c r="BZ236" s="131">
        <f t="shared" si="448"/>
        <v>0</v>
      </c>
      <c r="CA236" s="131">
        <f t="shared" si="449"/>
        <v>0</v>
      </c>
      <c r="CB236" s="131">
        <f t="shared" si="450"/>
        <v>0</v>
      </c>
      <c r="CC236" s="131">
        <f t="shared" si="451"/>
        <v>0</v>
      </c>
      <c r="CD236" s="131">
        <f t="shared" si="452"/>
        <v>0</v>
      </c>
      <c r="CE236" s="131">
        <f t="shared" si="453"/>
        <v>0</v>
      </c>
      <c r="CF236" s="131">
        <f t="shared" si="454"/>
        <v>0</v>
      </c>
      <c r="CG236" s="131">
        <f t="shared" si="455"/>
        <v>0</v>
      </c>
      <c r="CH236" s="131">
        <f t="shared" si="456"/>
        <v>0</v>
      </c>
      <c r="CI236" s="131">
        <f t="shared" si="457"/>
        <v>0</v>
      </c>
      <c r="CJ236" s="131">
        <f t="shared" si="458"/>
        <v>0</v>
      </c>
      <c r="CK236" s="131">
        <f t="shared" si="459"/>
        <v>0</v>
      </c>
      <c r="CL236" s="131">
        <f t="shared" si="460"/>
        <v>0</v>
      </c>
      <c r="CM236" s="131">
        <f t="shared" si="461"/>
        <v>0</v>
      </c>
    </row>
    <row r="237" spans="1:91" s="81" customFormat="1" ht="90" customHeight="1" x14ac:dyDescent="0.2">
      <c r="A237" s="4"/>
      <c r="B237" s="164"/>
      <c r="C237" s="4"/>
      <c r="D237" s="64" t="s">
        <v>303</v>
      </c>
      <c r="E237" s="129" t="s">
        <v>432</v>
      </c>
      <c r="F237" s="63" t="s">
        <v>110</v>
      </c>
      <c r="G237" s="178" t="s">
        <v>117</v>
      </c>
      <c r="H237" s="178" t="s">
        <v>335</v>
      </c>
      <c r="I237" s="63">
        <v>2</v>
      </c>
      <c r="J237" s="63">
        <v>0</v>
      </c>
      <c r="K237" s="63" t="s">
        <v>562</v>
      </c>
      <c r="L237" s="333">
        <v>389.77260000000007</v>
      </c>
      <c r="M237" s="85"/>
      <c r="N237" s="84"/>
      <c r="O237" s="85"/>
      <c r="P237" s="85"/>
      <c r="Q237" s="85"/>
      <c r="R237" s="85"/>
      <c r="S237" s="85"/>
      <c r="T237" s="85"/>
      <c r="U237" s="85"/>
      <c r="V237" s="85"/>
      <c r="W237" s="85"/>
      <c r="X237" s="85"/>
      <c r="Y237" s="85"/>
      <c r="Z237" s="85"/>
      <c r="AA237" s="96">
        <f t="shared" si="490"/>
        <v>0</v>
      </c>
      <c r="AB237" s="82" t="str">
        <f t="shared" ref="AB237" si="515">IF(SUM(M237:Z237)&gt;0,"Yes","No")</f>
        <v>No</v>
      </c>
      <c r="AC237" s="188" t="str">
        <f t="shared" si="491"/>
        <v>No</v>
      </c>
      <c r="AE237" s="229">
        <v>2</v>
      </c>
      <c r="AF237" s="230">
        <f t="shared" ref="AF237" si="516">AE237*SUM(M237:Z237)</f>
        <v>0</v>
      </c>
      <c r="AG237" s="69"/>
      <c r="AH237" s="256">
        <v>7.4</v>
      </c>
      <c r="AI237" s="265">
        <f t="shared" si="409"/>
        <v>0</v>
      </c>
      <c r="AJ237" s="152">
        <f t="shared" si="493"/>
        <v>0</v>
      </c>
      <c r="AK237" s="152">
        <f t="shared" si="494"/>
        <v>0</v>
      </c>
      <c r="AL237" s="152">
        <f t="shared" si="495"/>
        <v>0</v>
      </c>
      <c r="AM237" s="152">
        <f t="shared" si="496"/>
        <v>0</v>
      </c>
      <c r="AN237" s="152">
        <f t="shared" si="497"/>
        <v>0</v>
      </c>
      <c r="AO237" s="152">
        <f t="shared" si="498"/>
        <v>0</v>
      </c>
      <c r="AP237" s="152">
        <f t="shared" si="499"/>
        <v>0</v>
      </c>
      <c r="AQ237" s="152">
        <f t="shared" si="500"/>
        <v>0</v>
      </c>
      <c r="AR237" s="152">
        <f t="shared" si="501"/>
        <v>0</v>
      </c>
      <c r="AS237" s="152">
        <f t="shared" si="502"/>
        <v>0</v>
      </c>
      <c r="AT237" s="152">
        <f t="shared" si="503"/>
        <v>0</v>
      </c>
      <c r="AU237" s="152">
        <f t="shared" si="504"/>
        <v>0</v>
      </c>
      <c r="AV237" s="152">
        <f t="shared" si="505"/>
        <v>0</v>
      </c>
      <c r="AW237" s="152">
        <f t="shared" si="506"/>
        <v>0</v>
      </c>
      <c r="AX237" s="470">
        <v>2</v>
      </c>
      <c r="AY237" s="476">
        <v>24</v>
      </c>
      <c r="AZ237" s="239">
        <f t="shared" si="464"/>
        <v>0</v>
      </c>
      <c r="BA237" s="476"/>
      <c r="BB237" s="239">
        <f t="shared" si="465"/>
        <v>0</v>
      </c>
      <c r="BC237" s="476"/>
      <c r="BD237" s="131">
        <f t="shared" si="466"/>
        <v>0</v>
      </c>
      <c r="BE237" s="483"/>
      <c r="BF237" s="131">
        <f t="shared" si="430"/>
        <v>0</v>
      </c>
      <c r="BG237" s="131">
        <f t="shared" si="431"/>
        <v>0</v>
      </c>
      <c r="BH237" s="131">
        <f t="shared" si="432"/>
        <v>0</v>
      </c>
      <c r="BI237" s="131">
        <f t="shared" si="433"/>
        <v>0</v>
      </c>
      <c r="BJ237" s="131">
        <f t="shared" si="434"/>
        <v>0</v>
      </c>
      <c r="BK237" s="131">
        <f t="shared" si="435"/>
        <v>0</v>
      </c>
      <c r="BL237" s="131">
        <f t="shared" si="436"/>
        <v>0</v>
      </c>
      <c r="BM237" s="131">
        <f t="shared" si="437"/>
        <v>0</v>
      </c>
      <c r="BN237" s="131">
        <f t="shared" si="438"/>
        <v>0</v>
      </c>
      <c r="BO237" s="483"/>
      <c r="BP237" s="396">
        <f t="shared" si="439"/>
        <v>0</v>
      </c>
      <c r="BQ237" s="396">
        <f t="shared" si="440"/>
        <v>0</v>
      </c>
      <c r="BR237" s="483"/>
      <c r="BS237" s="131">
        <f t="shared" si="441"/>
        <v>0</v>
      </c>
      <c r="BT237" s="131">
        <f t="shared" si="442"/>
        <v>0</v>
      </c>
      <c r="BU237" s="131">
        <f t="shared" si="443"/>
        <v>0</v>
      </c>
      <c r="BV237" s="131">
        <f t="shared" si="444"/>
        <v>0</v>
      </c>
      <c r="BW237" s="131">
        <f t="shared" si="445"/>
        <v>0</v>
      </c>
      <c r="BX237" s="131">
        <f t="shared" si="446"/>
        <v>0</v>
      </c>
      <c r="BY237" s="131">
        <f t="shared" si="447"/>
        <v>0</v>
      </c>
      <c r="BZ237" s="131">
        <f t="shared" si="448"/>
        <v>0</v>
      </c>
      <c r="CA237" s="131">
        <f t="shared" si="449"/>
        <v>0</v>
      </c>
      <c r="CB237" s="131">
        <f t="shared" si="450"/>
        <v>0</v>
      </c>
      <c r="CC237" s="131">
        <f t="shared" si="451"/>
        <v>0</v>
      </c>
      <c r="CD237" s="131">
        <f t="shared" si="452"/>
        <v>0</v>
      </c>
      <c r="CE237" s="131">
        <f t="shared" si="453"/>
        <v>0</v>
      </c>
      <c r="CF237" s="131">
        <f t="shared" si="454"/>
        <v>0</v>
      </c>
      <c r="CG237" s="131">
        <f t="shared" si="455"/>
        <v>0</v>
      </c>
      <c r="CH237" s="131">
        <f t="shared" si="456"/>
        <v>0</v>
      </c>
      <c r="CI237" s="131">
        <f t="shared" si="457"/>
        <v>0</v>
      </c>
      <c r="CJ237" s="131">
        <f t="shared" si="458"/>
        <v>0</v>
      </c>
      <c r="CK237" s="131">
        <f t="shared" si="459"/>
        <v>0</v>
      </c>
      <c r="CL237" s="131">
        <f t="shared" si="460"/>
        <v>0</v>
      </c>
      <c r="CM237" s="131">
        <f t="shared" si="461"/>
        <v>0</v>
      </c>
    </row>
    <row r="238" spans="1:91" s="81" customFormat="1" ht="90" customHeight="1" x14ac:dyDescent="0.2">
      <c r="A238" s="4"/>
      <c r="B238" s="164"/>
      <c r="C238" s="4"/>
      <c r="D238" s="64" t="s">
        <v>544</v>
      </c>
      <c r="E238" s="437" t="s">
        <v>1143</v>
      </c>
      <c r="F238" s="63" t="s">
        <v>110</v>
      </c>
      <c r="G238" s="178" t="s">
        <v>117</v>
      </c>
      <c r="H238" s="178" t="s">
        <v>335</v>
      </c>
      <c r="I238" s="63">
        <v>2</v>
      </c>
      <c r="J238" s="63">
        <v>0</v>
      </c>
      <c r="K238" s="63" t="s">
        <v>562</v>
      </c>
      <c r="L238" s="333">
        <v>338.93180000000001</v>
      </c>
      <c r="M238" s="85"/>
      <c r="N238" s="84"/>
      <c r="O238" s="85"/>
      <c r="P238" s="85"/>
      <c r="Q238" s="85"/>
      <c r="R238" s="85"/>
      <c r="S238" s="85"/>
      <c r="T238" s="85"/>
      <c r="U238" s="85"/>
      <c r="V238" s="85"/>
      <c r="W238" s="85"/>
      <c r="X238" s="85"/>
      <c r="Y238" s="85"/>
      <c r="Z238" s="85"/>
      <c r="AA238" s="96">
        <f t="shared" si="490"/>
        <v>0</v>
      </c>
      <c r="AB238" s="82" t="str">
        <f t="shared" si="295"/>
        <v>No</v>
      </c>
      <c r="AC238" s="188" t="str">
        <f t="shared" si="491"/>
        <v>No</v>
      </c>
      <c r="AE238" s="229">
        <v>2</v>
      </c>
      <c r="AF238" s="230">
        <f t="shared" si="492"/>
        <v>0</v>
      </c>
      <c r="AG238" s="69"/>
      <c r="AH238" s="256">
        <v>7.4</v>
      </c>
      <c r="AI238" s="265">
        <f t="shared" si="409"/>
        <v>0</v>
      </c>
      <c r="AJ238" s="152">
        <f t="shared" si="493"/>
        <v>0</v>
      </c>
      <c r="AK238" s="152">
        <f t="shared" si="494"/>
        <v>0</v>
      </c>
      <c r="AL238" s="152">
        <f t="shared" si="495"/>
        <v>0</v>
      </c>
      <c r="AM238" s="152">
        <f t="shared" si="496"/>
        <v>0</v>
      </c>
      <c r="AN238" s="152">
        <f t="shared" si="497"/>
        <v>0</v>
      </c>
      <c r="AO238" s="152">
        <f t="shared" si="498"/>
        <v>0</v>
      </c>
      <c r="AP238" s="152">
        <f t="shared" si="499"/>
        <v>0</v>
      </c>
      <c r="AQ238" s="152">
        <f t="shared" si="500"/>
        <v>0</v>
      </c>
      <c r="AR238" s="152">
        <f t="shared" si="501"/>
        <v>0</v>
      </c>
      <c r="AS238" s="152">
        <f t="shared" si="502"/>
        <v>0</v>
      </c>
      <c r="AT238" s="152">
        <f t="shared" si="503"/>
        <v>0</v>
      </c>
      <c r="AU238" s="152">
        <f t="shared" si="504"/>
        <v>0</v>
      </c>
      <c r="AV238" s="152">
        <f t="shared" si="505"/>
        <v>0</v>
      </c>
      <c r="AW238" s="152">
        <f t="shared" si="506"/>
        <v>0</v>
      </c>
      <c r="AX238" s="470">
        <v>2</v>
      </c>
      <c r="AY238" s="476">
        <v>24</v>
      </c>
      <c r="AZ238" s="239">
        <f t="shared" si="464"/>
        <v>0</v>
      </c>
      <c r="BA238" s="476"/>
      <c r="BB238" s="239">
        <f t="shared" si="465"/>
        <v>0</v>
      </c>
      <c r="BC238" s="476"/>
      <c r="BD238" s="131">
        <f t="shared" si="466"/>
        <v>0</v>
      </c>
      <c r="BE238" s="483"/>
      <c r="BF238" s="131">
        <f t="shared" si="430"/>
        <v>0</v>
      </c>
      <c r="BG238" s="131">
        <f t="shared" si="431"/>
        <v>0</v>
      </c>
      <c r="BH238" s="131">
        <f t="shared" si="432"/>
        <v>0</v>
      </c>
      <c r="BI238" s="131">
        <f t="shared" si="433"/>
        <v>0</v>
      </c>
      <c r="BJ238" s="131">
        <f t="shared" si="434"/>
        <v>0</v>
      </c>
      <c r="BK238" s="131">
        <f t="shared" si="435"/>
        <v>0</v>
      </c>
      <c r="BL238" s="131">
        <f t="shared" si="436"/>
        <v>0</v>
      </c>
      <c r="BM238" s="131">
        <f t="shared" si="437"/>
        <v>0</v>
      </c>
      <c r="BN238" s="131">
        <f t="shared" si="438"/>
        <v>0</v>
      </c>
      <c r="BO238" s="483"/>
      <c r="BP238" s="396">
        <f t="shared" si="439"/>
        <v>0</v>
      </c>
      <c r="BQ238" s="396">
        <f t="shared" si="440"/>
        <v>0</v>
      </c>
      <c r="BR238" s="483"/>
      <c r="BS238" s="131">
        <f t="shared" si="441"/>
        <v>0</v>
      </c>
      <c r="BT238" s="131">
        <f t="shared" si="442"/>
        <v>0</v>
      </c>
      <c r="BU238" s="131">
        <f t="shared" si="443"/>
        <v>0</v>
      </c>
      <c r="BV238" s="131">
        <f t="shared" si="444"/>
        <v>0</v>
      </c>
      <c r="BW238" s="131">
        <f t="shared" si="445"/>
        <v>0</v>
      </c>
      <c r="BX238" s="131">
        <f t="shared" si="446"/>
        <v>0</v>
      </c>
      <c r="BY238" s="131">
        <f t="shared" si="447"/>
        <v>0</v>
      </c>
      <c r="BZ238" s="131">
        <f t="shared" si="448"/>
        <v>0</v>
      </c>
      <c r="CA238" s="131">
        <f t="shared" si="449"/>
        <v>0</v>
      </c>
      <c r="CB238" s="131">
        <f t="shared" si="450"/>
        <v>0</v>
      </c>
      <c r="CC238" s="131">
        <f t="shared" si="451"/>
        <v>0</v>
      </c>
      <c r="CD238" s="131">
        <f t="shared" si="452"/>
        <v>0</v>
      </c>
      <c r="CE238" s="131">
        <f t="shared" si="453"/>
        <v>0</v>
      </c>
      <c r="CF238" s="131">
        <f t="shared" si="454"/>
        <v>0</v>
      </c>
      <c r="CG238" s="131">
        <f t="shared" si="455"/>
        <v>0</v>
      </c>
      <c r="CH238" s="131">
        <f t="shared" si="456"/>
        <v>0</v>
      </c>
      <c r="CI238" s="131">
        <f t="shared" si="457"/>
        <v>0</v>
      </c>
      <c r="CJ238" s="131">
        <f t="shared" si="458"/>
        <v>0</v>
      </c>
      <c r="CK238" s="131">
        <f t="shared" si="459"/>
        <v>0</v>
      </c>
      <c r="CL238" s="131">
        <f t="shared" si="460"/>
        <v>0</v>
      </c>
      <c r="CM238" s="131">
        <f t="shared" si="461"/>
        <v>0</v>
      </c>
    </row>
    <row r="239" spans="1:91" s="4" customFormat="1" ht="90" customHeight="1" x14ac:dyDescent="0.2">
      <c r="B239" s="179"/>
      <c r="D239" s="99" t="s">
        <v>304</v>
      </c>
      <c r="E239" s="177" t="s">
        <v>432</v>
      </c>
      <c r="F239" s="72" t="s">
        <v>109</v>
      </c>
      <c r="G239" s="73" t="s">
        <v>397</v>
      </c>
      <c r="H239" s="73" t="s">
        <v>335</v>
      </c>
      <c r="I239" s="72">
        <v>2</v>
      </c>
      <c r="J239" s="72">
        <v>0</v>
      </c>
      <c r="K239" s="72" t="s">
        <v>562</v>
      </c>
      <c r="L239" s="334">
        <v>292.32945000000001</v>
      </c>
      <c r="M239" s="87"/>
      <c r="N239" s="87"/>
      <c r="O239" s="87"/>
      <c r="P239" s="87"/>
      <c r="Q239" s="87"/>
      <c r="R239" s="87"/>
      <c r="S239" s="87"/>
      <c r="T239" s="87"/>
      <c r="U239" s="87"/>
      <c r="V239" s="87"/>
      <c r="W239" s="87"/>
      <c r="X239" s="87"/>
      <c r="Y239" s="87"/>
      <c r="Z239" s="87"/>
      <c r="AA239" s="89">
        <f t="shared" si="490"/>
        <v>0</v>
      </c>
      <c r="AB239" s="89" t="str">
        <f t="shared" ref="AB239" si="517">IF(SUM(M239:Z239)&gt;0,"Yes","No")</f>
        <v>No</v>
      </c>
      <c r="AC239" s="166" t="str">
        <f t="shared" si="491"/>
        <v>No</v>
      </c>
      <c r="AE239" s="229">
        <v>2</v>
      </c>
      <c r="AF239" s="230">
        <f t="shared" ref="AF239" si="518">AE239*SUM(M239:Z239)</f>
        <v>0</v>
      </c>
      <c r="AG239" s="69"/>
      <c r="AH239" s="256">
        <v>7.5</v>
      </c>
      <c r="AI239" s="265">
        <f t="shared" si="409"/>
        <v>0</v>
      </c>
      <c r="AJ239" s="152">
        <f t="shared" si="493"/>
        <v>0</v>
      </c>
      <c r="AK239" s="152">
        <f t="shared" si="494"/>
        <v>0</v>
      </c>
      <c r="AL239" s="152">
        <f t="shared" si="495"/>
        <v>0</v>
      </c>
      <c r="AM239" s="152">
        <f t="shared" si="496"/>
        <v>0</v>
      </c>
      <c r="AN239" s="152">
        <f t="shared" si="497"/>
        <v>0</v>
      </c>
      <c r="AO239" s="152">
        <f t="shared" si="498"/>
        <v>0</v>
      </c>
      <c r="AP239" s="152">
        <f t="shared" si="499"/>
        <v>0</v>
      </c>
      <c r="AQ239" s="152">
        <f t="shared" si="500"/>
        <v>0</v>
      </c>
      <c r="AR239" s="152">
        <f t="shared" si="501"/>
        <v>0</v>
      </c>
      <c r="AS239" s="152">
        <f t="shared" si="502"/>
        <v>0</v>
      </c>
      <c r="AT239" s="152">
        <f t="shared" si="503"/>
        <v>0</v>
      </c>
      <c r="AU239" s="152">
        <f t="shared" si="504"/>
        <v>0</v>
      </c>
      <c r="AV239" s="152">
        <f t="shared" si="505"/>
        <v>0</v>
      </c>
      <c r="AW239" s="152">
        <f t="shared" si="506"/>
        <v>0</v>
      </c>
      <c r="AX239" s="470">
        <v>2</v>
      </c>
      <c r="AY239" s="476">
        <v>16</v>
      </c>
      <c r="AZ239" s="239">
        <f t="shared" si="464"/>
        <v>0</v>
      </c>
      <c r="BA239" s="476"/>
      <c r="BB239" s="239">
        <f t="shared" si="465"/>
        <v>0</v>
      </c>
      <c r="BC239" s="476"/>
      <c r="BD239" s="131">
        <f t="shared" si="466"/>
        <v>0</v>
      </c>
      <c r="BE239" s="483"/>
      <c r="BF239" s="131">
        <f t="shared" si="430"/>
        <v>0</v>
      </c>
      <c r="BG239" s="131">
        <f t="shared" si="431"/>
        <v>0</v>
      </c>
      <c r="BH239" s="131">
        <f t="shared" si="432"/>
        <v>0</v>
      </c>
      <c r="BI239" s="131">
        <f t="shared" si="433"/>
        <v>0</v>
      </c>
      <c r="BJ239" s="131">
        <f t="shared" si="434"/>
        <v>0</v>
      </c>
      <c r="BK239" s="131">
        <f t="shared" si="435"/>
        <v>0</v>
      </c>
      <c r="BL239" s="131">
        <f t="shared" si="436"/>
        <v>0</v>
      </c>
      <c r="BM239" s="131">
        <f t="shared" si="437"/>
        <v>0</v>
      </c>
      <c r="BN239" s="131">
        <f t="shared" si="438"/>
        <v>0</v>
      </c>
      <c r="BO239" s="483"/>
      <c r="BP239" s="396">
        <f t="shared" si="439"/>
        <v>0</v>
      </c>
      <c r="BQ239" s="396">
        <f t="shared" si="440"/>
        <v>0</v>
      </c>
      <c r="BR239" s="483"/>
      <c r="BS239" s="131">
        <f t="shared" si="441"/>
        <v>0</v>
      </c>
      <c r="BT239" s="131">
        <f t="shared" si="442"/>
        <v>0</v>
      </c>
      <c r="BU239" s="131">
        <f t="shared" si="443"/>
        <v>0</v>
      </c>
      <c r="BV239" s="131">
        <f t="shared" si="444"/>
        <v>0</v>
      </c>
      <c r="BW239" s="131">
        <f t="shared" si="445"/>
        <v>0</v>
      </c>
      <c r="BX239" s="131">
        <f t="shared" si="446"/>
        <v>0</v>
      </c>
      <c r="BY239" s="131">
        <f t="shared" si="447"/>
        <v>0</v>
      </c>
      <c r="BZ239" s="131">
        <f t="shared" si="448"/>
        <v>0</v>
      </c>
      <c r="CA239" s="131">
        <f t="shared" si="449"/>
        <v>0</v>
      </c>
      <c r="CB239" s="131">
        <f t="shared" si="450"/>
        <v>0</v>
      </c>
      <c r="CC239" s="131">
        <f t="shared" si="451"/>
        <v>0</v>
      </c>
      <c r="CD239" s="131">
        <f t="shared" si="452"/>
        <v>0</v>
      </c>
      <c r="CE239" s="131">
        <f t="shared" si="453"/>
        <v>0</v>
      </c>
      <c r="CF239" s="131">
        <f t="shared" si="454"/>
        <v>0</v>
      </c>
      <c r="CG239" s="131">
        <f t="shared" si="455"/>
        <v>0</v>
      </c>
      <c r="CH239" s="131">
        <f t="shared" si="456"/>
        <v>0</v>
      </c>
      <c r="CI239" s="131">
        <f t="shared" si="457"/>
        <v>0</v>
      </c>
      <c r="CJ239" s="131">
        <f t="shared" si="458"/>
        <v>0</v>
      </c>
      <c r="CK239" s="131">
        <f t="shared" si="459"/>
        <v>0</v>
      </c>
      <c r="CL239" s="131">
        <f t="shared" si="460"/>
        <v>0</v>
      </c>
      <c r="CM239" s="131">
        <f t="shared" si="461"/>
        <v>0</v>
      </c>
    </row>
    <row r="240" spans="1:91" s="4" customFormat="1" ht="90" customHeight="1" x14ac:dyDescent="0.2">
      <c r="B240" s="164"/>
      <c r="D240" s="99" t="s">
        <v>546</v>
      </c>
      <c r="E240" s="436" t="s">
        <v>1143</v>
      </c>
      <c r="F240" s="72" t="s">
        <v>109</v>
      </c>
      <c r="G240" s="73" t="s">
        <v>397</v>
      </c>
      <c r="H240" s="73" t="s">
        <v>335</v>
      </c>
      <c r="I240" s="72">
        <v>2</v>
      </c>
      <c r="J240" s="72">
        <v>0</v>
      </c>
      <c r="K240" s="72" t="s">
        <v>562</v>
      </c>
      <c r="L240" s="334">
        <v>254.20400000000001</v>
      </c>
      <c r="M240" s="87"/>
      <c r="N240" s="87"/>
      <c r="O240" s="87"/>
      <c r="P240" s="87"/>
      <c r="Q240" s="87"/>
      <c r="R240" s="87"/>
      <c r="S240" s="87"/>
      <c r="T240" s="87"/>
      <c r="U240" s="87"/>
      <c r="V240" s="87"/>
      <c r="W240" s="87"/>
      <c r="X240" s="87"/>
      <c r="Y240" s="87"/>
      <c r="Z240" s="87"/>
      <c r="AA240" s="89">
        <f t="shared" si="490"/>
        <v>0</v>
      </c>
      <c r="AB240" s="89" t="str">
        <f t="shared" si="295"/>
        <v>No</v>
      </c>
      <c r="AC240" s="166" t="str">
        <f t="shared" si="491"/>
        <v>No</v>
      </c>
      <c r="AE240" s="229">
        <v>2</v>
      </c>
      <c r="AF240" s="230">
        <f t="shared" si="492"/>
        <v>0</v>
      </c>
      <c r="AG240" s="69"/>
      <c r="AH240" s="256">
        <v>7.5</v>
      </c>
      <c r="AI240" s="265">
        <f t="shared" si="409"/>
        <v>0</v>
      </c>
      <c r="AJ240" s="152">
        <f t="shared" si="493"/>
        <v>0</v>
      </c>
      <c r="AK240" s="152">
        <f t="shared" si="494"/>
        <v>0</v>
      </c>
      <c r="AL240" s="152">
        <f t="shared" si="495"/>
        <v>0</v>
      </c>
      <c r="AM240" s="152">
        <f t="shared" si="496"/>
        <v>0</v>
      </c>
      <c r="AN240" s="152">
        <f t="shared" si="497"/>
        <v>0</v>
      </c>
      <c r="AO240" s="152">
        <f t="shared" si="498"/>
        <v>0</v>
      </c>
      <c r="AP240" s="152">
        <f t="shared" si="499"/>
        <v>0</v>
      </c>
      <c r="AQ240" s="152">
        <f t="shared" si="500"/>
        <v>0</v>
      </c>
      <c r="AR240" s="152">
        <f t="shared" si="501"/>
        <v>0</v>
      </c>
      <c r="AS240" s="152">
        <f t="shared" si="502"/>
        <v>0</v>
      </c>
      <c r="AT240" s="152">
        <f t="shared" si="503"/>
        <v>0</v>
      </c>
      <c r="AU240" s="152">
        <f t="shared" si="504"/>
        <v>0</v>
      </c>
      <c r="AV240" s="152">
        <f t="shared" si="505"/>
        <v>0</v>
      </c>
      <c r="AW240" s="152">
        <f t="shared" si="506"/>
        <v>0</v>
      </c>
      <c r="AX240" s="470">
        <v>2</v>
      </c>
      <c r="AY240" s="476">
        <v>16</v>
      </c>
      <c r="AZ240" s="239">
        <f t="shared" si="464"/>
        <v>0</v>
      </c>
      <c r="BA240" s="476"/>
      <c r="BB240" s="239">
        <f t="shared" si="465"/>
        <v>0</v>
      </c>
      <c r="BC240" s="476"/>
      <c r="BD240" s="131">
        <f t="shared" si="466"/>
        <v>0</v>
      </c>
      <c r="BE240" s="483"/>
      <c r="BF240" s="131">
        <f t="shared" si="430"/>
        <v>0</v>
      </c>
      <c r="BG240" s="131">
        <f t="shared" si="431"/>
        <v>0</v>
      </c>
      <c r="BH240" s="131">
        <f t="shared" si="432"/>
        <v>0</v>
      </c>
      <c r="BI240" s="131">
        <f t="shared" si="433"/>
        <v>0</v>
      </c>
      <c r="BJ240" s="131">
        <f t="shared" si="434"/>
        <v>0</v>
      </c>
      <c r="BK240" s="131">
        <f t="shared" si="435"/>
        <v>0</v>
      </c>
      <c r="BL240" s="131">
        <f t="shared" si="436"/>
        <v>0</v>
      </c>
      <c r="BM240" s="131">
        <f t="shared" si="437"/>
        <v>0</v>
      </c>
      <c r="BN240" s="131">
        <f t="shared" si="438"/>
        <v>0</v>
      </c>
      <c r="BO240" s="483"/>
      <c r="BP240" s="396">
        <f t="shared" si="439"/>
        <v>0</v>
      </c>
      <c r="BQ240" s="396">
        <f t="shared" si="440"/>
        <v>0</v>
      </c>
      <c r="BR240" s="483"/>
      <c r="BS240" s="131">
        <f t="shared" si="441"/>
        <v>0</v>
      </c>
      <c r="BT240" s="131">
        <f t="shared" si="442"/>
        <v>0</v>
      </c>
      <c r="BU240" s="131">
        <f t="shared" si="443"/>
        <v>0</v>
      </c>
      <c r="BV240" s="131">
        <f t="shared" si="444"/>
        <v>0</v>
      </c>
      <c r="BW240" s="131">
        <f t="shared" si="445"/>
        <v>0</v>
      </c>
      <c r="BX240" s="131">
        <f t="shared" si="446"/>
        <v>0</v>
      </c>
      <c r="BY240" s="131">
        <f t="shared" si="447"/>
        <v>0</v>
      </c>
      <c r="BZ240" s="131">
        <f t="shared" si="448"/>
        <v>0</v>
      </c>
      <c r="CA240" s="131">
        <f t="shared" si="449"/>
        <v>0</v>
      </c>
      <c r="CB240" s="131">
        <f t="shared" si="450"/>
        <v>0</v>
      </c>
      <c r="CC240" s="131">
        <f t="shared" si="451"/>
        <v>0</v>
      </c>
      <c r="CD240" s="131">
        <f t="shared" si="452"/>
        <v>0</v>
      </c>
      <c r="CE240" s="131">
        <f t="shared" si="453"/>
        <v>0</v>
      </c>
      <c r="CF240" s="131">
        <f t="shared" si="454"/>
        <v>0</v>
      </c>
      <c r="CG240" s="131">
        <f t="shared" si="455"/>
        <v>0</v>
      </c>
      <c r="CH240" s="131">
        <f t="shared" si="456"/>
        <v>0</v>
      </c>
      <c r="CI240" s="131">
        <f t="shared" si="457"/>
        <v>0</v>
      </c>
      <c r="CJ240" s="131">
        <f t="shared" si="458"/>
        <v>0</v>
      </c>
      <c r="CK240" s="131">
        <f t="shared" si="459"/>
        <v>0</v>
      </c>
      <c r="CL240" s="131">
        <f t="shared" si="460"/>
        <v>0</v>
      </c>
      <c r="CM240" s="131">
        <f t="shared" si="461"/>
        <v>0</v>
      </c>
    </row>
    <row r="241" spans="1:91" s="81" customFormat="1" ht="90" customHeight="1" x14ac:dyDescent="0.2">
      <c r="A241" s="4"/>
      <c r="B241" s="164"/>
      <c r="C241" s="4"/>
      <c r="D241" s="64" t="s">
        <v>305</v>
      </c>
      <c r="E241" s="129" t="s">
        <v>432</v>
      </c>
      <c r="F241" s="63" t="s">
        <v>172</v>
      </c>
      <c r="G241" s="178" t="s">
        <v>398</v>
      </c>
      <c r="H241" s="178" t="s">
        <v>335</v>
      </c>
      <c r="I241" s="63">
        <v>4</v>
      </c>
      <c r="J241" s="63">
        <v>0</v>
      </c>
      <c r="K241" s="63" t="s">
        <v>562</v>
      </c>
      <c r="L241" s="333">
        <v>275.1336</v>
      </c>
      <c r="M241" s="85"/>
      <c r="N241" s="84"/>
      <c r="O241" s="85"/>
      <c r="P241" s="85"/>
      <c r="Q241" s="85"/>
      <c r="R241" s="85"/>
      <c r="S241" s="85"/>
      <c r="T241" s="85"/>
      <c r="U241" s="85"/>
      <c r="V241" s="85"/>
      <c r="W241" s="85"/>
      <c r="X241" s="85"/>
      <c r="Y241" s="85"/>
      <c r="Z241" s="85"/>
      <c r="AA241" s="96">
        <f t="shared" si="490"/>
        <v>0</v>
      </c>
      <c r="AB241" s="82" t="str">
        <f t="shared" si="295"/>
        <v>No</v>
      </c>
      <c r="AC241" s="188" t="str">
        <f t="shared" si="491"/>
        <v>No</v>
      </c>
      <c r="AE241" s="229">
        <v>4</v>
      </c>
      <c r="AF241" s="230">
        <f t="shared" si="492"/>
        <v>0</v>
      </c>
      <c r="AG241" s="69"/>
      <c r="AH241" s="256">
        <v>2.7</v>
      </c>
      <c r="AI241" s="265">
        <f t="shared" si="409"/>
        <v>0</v>
      </c>
      <c r="AJ241" s="152">
        <f t="shared" si="493"/>
        <v>0</v>
      </c>
      <c r="AK241" s="152">
        <f t="shared" si="494"/>
        <v>0</v>
      </c>
      <c r="AL241" s="152">
        <f t="shared" si="495"/>
        <v>0</v>
      </c>
      <c r="AM241" s="152">
        <f t="shared" si="496"/>
        <v>0</v>
      </c>
      <c r="AN241" s="152">
        <f t="shared" si="497"/>
        <v>0</v>
      </c>
      <c r="AO241" s="152">
        <f t="shared" si="498"/>
        <v>0</v>
      </c>
      <c r="AP241" s="152">
        <f t="shared" si="499"/>
        <v>0</v>
      </c>
      <c r="AQ241" s="152">
        <f t="shared" si="500"/>
        <v>0</v>
      </c>
      <c r="AR241" s="152">
        <f t="shared" si="501"/>
        <v>0</v>
      </c>
      <c r="AS241" s="152">
        <f t="shared" si="502"/>
        <v>0</v>
      </c>
      <c r="AT241" s="152">
        <f t="shared" si="503"/>
        <v>0</v>
      </c>
      <c r="AU241" s="152">
        <f t="shared" si="504"/>
        <v>0</v>
      </c>
      <c r="AV241" s="152">
        <f t="shared" si="505"/>
        <v>0</v>
      </c>
      <c r="AW241" s="152">
        <f t="shared" si="506"/>
        <v>0</v>
      </c>
      <c r="AX241" s="470">
        <v>4</v>
      </c>
      <c r="AY241" s="476">
        <v>16</v>
      </c>
      <c r="AZ241" s="239">
        <f t="shared" si="464"/>
        <v>0</v>
      </c>
      <c r="BA241" s="476"/>
      <c r="BB241" s="239">
        <f t="shared" si="465"/>
        <v>0</v>
      </c>
      <c r="BC241" s="476"/>
      <c r="BD241" s="131">
        <f t="shared" si="466"/>
        <v>0</v>
      </c>
      <c r="BE241" s="483"/>
      <c r="BF241" s="131">
        <f t="shared" si="430"/>
        <v>0</v>
      </c>
      <c r="BG241" s="131">
        <f t="shared" si="431"/>
        <v>0</v>
      </c>
      <c r="BH241" s="131">
        <f t="shared" si="432"/>
        <v>0</v>
      </c>
      <c r="BI241" s="131">
        <f t="shared" si="433"/>
        <v>0</v>
      </c>
      <c r="BJ241" s="131">
        <f t="shared" si="434"/>
        <v>0</v>
      </c>
      <c r="BK241" s="131">
        <f t="shared" si="435"/>
        <v>0</v>
      </c>
      <c r="BL241" s="131">
        <f t="shared" si="436"/>
        <v>0</v>
      </c>
      <c r="BM241" s="131">
        <f t="shared" si="437"/>
        <v>0</v>
      </c>
      <c r="BN241" s="131">
        <f t="shared" si="438"/>
        <v>0</v>
      </c>
      <c r="BO241" s="483"/>
      <c r="BP241" s="396">
        <f t="shared" si="439"/>
        <v>0</v>
      </c>
      <c r="BQ241" s="396">
        <f t="shared" si="440"/>
        <v>0</v>
      </c>
      <c r="BR241" s="483"/>
      <c r="BS241" s="131">
        <f t="shared" si="441"/>
        <v>0</v>
      </c>
      <c r="BT241" s="131">
        <f t="shared" si="442"/>
        <v>0</v>
      </c>
      <c r="BU241" s="131">
        <f t="shared" si="443"/>
        <v>0</v>
      </c>
      <c r="BV241" s="131">
        <f t="shared" si="444"/>
        <v>0</v>
      </c>
      <c r="BW241" s="131">
        <f t="shared" si="445"/>
        <v>0</v>
      </c>
      <c r="BX241" s="131">
        <f t="shared" si="446"/>
        <v>0</v>
      </c>
      <c r="BY241" s="131">
        <f t="shared" si="447"/>
        <v>0</v>
      </c>
      <c r="BZ241" s="131">
        <f t="shared" si="448"/>
        <v>0</v>
      </c>
      <c r="CA241" s="131">
        <f t="shared" si="449"/>
        <v>0</v>
      </c>
      <c r="CB241" s="131">
        <f t="shared" si="450"/>
        <v>0</v>
      </c>
      <c r="CC241" s="131">
        <f t="shared" si="451"/>
        <v>0</v>
      </c>
      <c r="CD241" s="131">
        <f t="shared" si="452"/>
        <v>0</v>
      </c>
      <c r="CE241" s="131">
        <f t="shared" si="453"/>
        <v>0</v>
      </c>
      <c r="CF241" s="131">
        <f t="shared" si="454"/>
        <v>0</v>
      </c>
      <c r="CG241" s="131">
        <f t="shared" si="455"/>
        <v>0</v>
      </c>
      <c r="CH241" s="131">
        <f t="shared" si="456"/>
        <v>0</v>
      </c>
      <c r="CI241" s="131">
        <f t="shared" si="457"/>
        <v>0</v>
      </c>
      <c r="CJ241" s="131">
        <f t="shared" si="458"/>
        <v>0</v>
      </c>
      <c r="CK241" s="131">
        <f t="shared" si="459"/>
        <v>0</v>
      </c>
      <c r="CL241" s="131">
        <f t="shared" si="460"/>
        <v>0</v>
      </c>
      <c r="CM241" s="131">
        <f t="shared" si="461"/>
        <v>0</v>
      </c>
    </row>
    <row r="242" spans="1:91" s="81" customFormat="1" ht="90" customHeight="1" x14ac:dyDescent="0.2">
      <c r="A242" s="4"/>
      <c r="B242" s="164"/>
      <c r="C242" s="4"/>
      <c r="D242" s="64" t="s">
        <v>547</v>
      </c>
      <c r="E242" s="437" t="s">
        <v>1143</v>
      </c>
      <c r="F242" s="63" t="s">
        <v>172</v>
      </c>
      <c r="G242" s="178" t="s">
        <v>398</v>
      </c>
      <c r="H242" s="178" t="s">
        <v>335</v>
      </c>
      <c r="I242" s="63">
        <v>4</v>
      </c>
      <c r="J242" s="63">
        <v>0</v>
      </c>
      <c r="K242" s="63" t="s">
        <v>562</v>
      </c>
      <c r="L242" s="333">
        <v>239.2484</v>
      </c>
      <c r="M242" s="85"/>
      <c r="N242" s="84"/>
      <c r="O242" s="85"/>
      <c r="P242" s="85"/>
      <c r="Q242" s="85"/>
      <c r="R242" s="85"/>
      <c r="S242" s="85"/>
      <c r="T242" s="85"/>
      <c r="U242" s="85"/>
      <c r="V242" s="85"/>
      <c r="W242" s="85"/>
      <c r="X242" s="85"/>
      <c r="Y242" s="85"/>
      <c r="Z242" s="85"/>
      <c r="AA242" s="96">
        <f t="shared" si="490"/>
        <v>0</v>
      </c>
      <c r="AB242" s="82" t="str">
        <f t="shared" ref="AB242" si="519">IF(SUM(M242:Z242)&gt;0,"Yes","No")</f>
        <v>No</v>
      </c>
      <c r="AC242" s="188" t="str">
        <f t="shared" si="491"/>
        <v>No</v>
      </c>
      <c r="AE242" s="229">
        <v>4</v>
      </c>
      <c r="AF242" s="230">
        <f t="shared" ref="AF242" si="520">AE242*SUM(M242:Z242)</f>
        <v>0</v>
      </c>
      <c r="AG242" s="69"/>
      <c r="AH242" s="256">
        <v>2.7</v>
      </c>
      <c r="AI242" s="265">
        <f t="shared" si="409"/>
        <v>0</v>
      </c>
      <c r="AJ242" s="152">
        <f t="shared" si="493"/>
        <v>0</v>
      </c>
      <c r="AK242" s="152">
        <f t="shared" si="494"/>
        <v>0</v>
      </c>
      <c r="AL242" s="152">
        <f t="shared" si="495"/>
        <v>0</v>
      </c>
      <c r="AM242" s="152">
        <f t="shared" si="496"/>
        <v>0</v>
      </c>
      <c r="AN242" s="152">
        <f t="shared" si="497"/>
        <v>0</v>
      </c>
      <c r="AO242" s="152">
        <f t="shared" si="498"/>
        <v>0</v>
      </c>
      <c r="AP242" s="152">
        <f t="shared" si="499"/>
        <v>0</v>
      </c>
      <c r="AQ242" s="152">
        <f t="shared" si="500"/>
        <v>0</v>
      </c>
      <c r="AR242" s="152">
        <f t="shared" si="501"/>
        <v>0</v>
      </c>
      <c r="AS242" s="152">
        <f t="shared" si="502"/>
        <v>0</v>
      </c>
      <c r="AT242" s="152">
        <f t="shared" si="503"/>
        <v>0</v>
      </c>
      <c r="AU242" s="152">
        <f t="shared" si="504"/>
        <v>0</v>
      </c>
      <c r="AV242" s="152">
        <f t="shared" si="505"/>
        <v>0</v>
      </c>
      <c r="AW242" s="152">
        <f t="shared" si="506"/>
        <v>0</v>
      </c>
      <c r="AX242" s="470">
        <v>4</v>
      </c>
      <c r="AY242" s="476">
        <v>16</v>
      </c>
      <c r="AZ242" s="239">
        <f t="shared" si="464"/>
        <v>0</v>
      </c>
      <c r="BA242" s="476"/>
      <c r="BB242" s="239">
        <f t="shared" si="465"/>
        <v>0</v>
      </c>
      <c r="BC242" s="476"/>
      <c r="BD242" s="131">
        <f t="shared" si="466"/>
        <v>0</v>
      </c>
      <c r="BE242" s="483"/>
      <c r="BF242" s="131">
        <f t="shared" si="430"/>
        <v>0</v>
      </c>
      <c r="BG242" s="131">
        <f t="shared" si="431"/>
        <v>0</v>
      </c>
      <c r="BH242" s="131">
        <f t="shared" si="432"/>
        <v>0</v>
      </c>
      <c r="BI242" s="131">
        <f t="shared" si="433"/>
        <v>0</v>
      </c>
      <c r="BJ242" s="131">
        <f t="shared" si="434"/>
        <v>0</v>
      </c>
      <c r="BK242" s="131">
        <f t="shared" si="435"/>
        <v>0</v>
      </c>
      <c r="BL242" s="131">
        <f t="shared" si="436"/>
        <v>0</v>
      </c>
      <c r="BM242" s="131">
        <f t="shared" si="437"/>
        <v>0</v>
      </c>
      <c r="BN242" s="131">
        <f t="shared" si="438"/>
        <v>0</v>
      </c>
      <c r="BO242" s="483"/>
      <c r="BP242" s="396">
        <f t="shared" si="439"/>
        <v>0</v>
      </c>
      <c r="BQ242" s="396">
        <f t="shared" si="440"/>
        <v>0</v>
      </c>
      <c r="BR242" s="483"/>
      <c r="BS242" s="131">
        <f t="shared" si="441"/>
        <v>0</v>
      </c>
      <c r="BT242" s="131">
        <f t="shared" si="442"/>
        <v>0</v>
      </c>
      <c r="BU242" s="131">
        <f t="shared" si="443"/>
        <v>0</v>
      </c>
      <c r="BV242" s="131">
        <f t="shared" si="444"/>
        <v>0</v>
      </c>
      <c r="BW242" s="131">
        <f t="shared" si="445"/>
        <v>0</v>
      </c>
      <c r="BX242" s="131">
        <f t="shared" si="446"/>
        <v>0</v>
      </c>
      <c r="BY242" s="131">
        <f t="shared" si="447"/>
        <v>0</v>
      </c>
      <c r="BZ242" s="131">
        <f t="shared" si="448"/>
        <v>0</v>
      </c>
      <c r="CA242" s="131">
        <f t="shared" si="449"/>
        <v>0</v>
      </c>
      <c r="CB242" s="131">
        <f t="shared" si="450"/>
        <v>0</v>
      </c>
      <c r="CC242" s="131">
        <f t="shared" si="451"/>
        <v>0</v>
      </c>
      <c r="CD242" s="131">
        <f t="shared" si="452"/>
        <v>0</v>
      </c>
      <c r="CE242" s="131">
        <f t="shared" si="453"/>
        <v>0</v>
      </c>
      <c r="CF242" s="131">
        <f t="shared" si="454"/>
        <v>0</v>
      </c>
      <c r="CG242" s="131">
        <f t="shared" si="455"/>
        <v>0</v>
      </c>
      <c r="CH242" s="131">
        <f t="shared" si="456"/>
        <v>0</v>
      </c>
      <c r="CI242" s="131">
        <f t="shared" si="457"/>
        <v>0</v>
      </c>
      <c r="CJ242" s="131">
        <f t="shared" si="458"/>
        <v>0</v>
      </c>
      <c r="CK242" s="131">
        <f t="shared" si="459"/>
        <v>0</v>
      </c>
      <c r="CL242" s="131">
        <f t="shared" si="460"/>
        <v>0</v>
      </c>
      <c r="CM242" s="131">
        <f t="shared" si="461"/>
        <v>0</v>
      </c>
    </row>
    <row r="243" spans="1:91" s="4" customFormat="1" ht="90" customHeight="1" x14ac:dyDescent="0.2">
      <c r="B243" s="179"/>
      <c r="D243" s="99" t="s">
        <v>306</v>
      </c>
      <c r="E243" s="177" t="s">
        <v>432</v>
      </c>
      <c r="F243" s="72" t="s">
        <v>108</v>
      </c>
      <c r="G243" s="73" t="s">
        <v>399</v>
      </c>
      <c r="H243" s="73" t="s">
        <v>335</v>
      </c>
      <c r="I243" s="72">
        <v>3</v>
      </c>
      <c r="J243" s="72">
        <v>0</v>
      </c>
      <c r="K243" s="72" t="s">
        <v>562</v>
      </c>
      <c r="L243" s="334">
        <v>246.47385000000003</v>
      </c>
      <c r="M243" s="87"/>
      <c r="N243" s="87"/>
      <c r="O243" s="87"/>
      <c r="P243" s="87"/>
      <c r="Q243" s="87"/>
      <c r="R243" s="87"/>
      <c r="S243" s="87"/>
      <c r="T243" s="87"/>
      <c r="U243" s="87"/>
      <c r="V243" s="87"/>
      <c r="W243" s="87"/>
      <c r="X243" s="87"/>
      <c r="Y243" s="87"/>
      <c r="Z243" s="87"/>
      <c r="AA243" s="89">
        <f t="shared" si="490"/>
        <v>0</v>
      </c>
      <c r="AB243" s="89" t="str">
        <f t="shared" si="295"/>
        <v>No</v>
      </c>
      <c r="AC243" s="166" t="str">
        <f t="shared" si="491"/>
        <v>No</v>
      </c>
      <c r="AE243" s="229">
        <v>3</v>
      </c>
      <c r="AF243" s="230">
        <f t="shared" si="492"/>
        <v>0</v>
      </c>
      <c r="AG243" s="69"/>
      <c r="AH243" s="256">
        <v>2.75</v>
      </c>
      <c r="AI243" s="265">
        <f t="shared" si="409"/>
        <v>0</v>
      </c>
      <c r="AJ243" s="152">
        <f t="shared" si="493"/>
        <v>0</v>
      </c>
      <c r="AK243" s="152">
        <f t="shared" si="494"/>
        <v>0</v>
      </c>
      <c r="AL243" s="152">
        <f t="shared" si="495"/>
        <v>0</v>
      </c>
      <c r="AM243" s="152">
        <f t="shared" si="496"/>
        <v>0</v>
      </c>
      <c r="AN243" s="152">
        <f t="shared" si="497"/>
        <v>0</v>
      </c>
      <c r="AO243" s="152">
        <f t="shared" si="498"/>
        <v>0</v>
      </c>
      <c r="AP243" s="152">
        <f t="shared" si="499"/>
        <v>0</v>
      </c>
      <c r="AQ243" s="152">
        <f t="shared" si="500"/>
        <v>0</v>
      </c>
      <c r="AR243" s="152">
        <f t="shared" si="501"/>
        <v>0</v>
      </c>
      <c r="AS243" s="152">
        <f t="shared" si="502"/>
        <v>0</v>
      </c>
      <c r="AT243" s="152">
        <f t="shared" si="503"/>
        <v>0</v>
      </c>
      <c r="AU243" s="152">
        <f t="shared" si="504"/>
        <v>0</v>
      </c>
      <c r="AV243" s="152">
        <f t="shared" si="505"/>
        <v>0</v>
      </c>
      <c r="AW243" s="152">
        <f t="shared" si="506"/>
        <v>0</v>
      </c>
      <c r="AX243" s="470">
        <v>3</v>
      </c>
      <c r="AY243" s="476">
        <v>12</v>
      </c>
      <c r="AZ243" s="239">
        <f t="shared" si="464"/>
        <v>0</v>
      </c>
      <c r="BA243" s="476"/>
      <c r="BB243" s="239">
        <f t="shared" si="465"/>
        <v>0</v>
      </c>
      <c r="BC243" s="476"/>
      <c r="BD243" s="131">
        <f t="shared" si="466"/>
        <v>0</v>
      </c>
      <c r="BE243" s="483"/>
      <c r="BF243" s="131">
        <f t="shared" si="430"/>
        <v>0</v>
      </c>
      <c r="BG243" s="131">
        <f t="shared" si="431"/>
        <v>0</v>
      </c>
      <c r="BH243" s="131">
        <f t="shared" si="432"/>
        <v>0</v>
      </c>
      <c r="BI243" s="131">
        <f t="shared" si="433"/>
        <v>0</v>
      </c>
      <c r="BJ243" s="131">
        <f t="shared" si="434"/>
        <v>0</v>
      </c>
      <c r="BK243" s="131">
        <f t="shared" si="435"/>
        <v>0</v>
      </c>
      <c r="BL243" s="131">
        <f t="shared" si="436"/>
        <v>0</v>
      </c>
      <c r="BM243" s="131">
        <f t="shared" si="437"/>
        <v>0</v>
      </c>
      <c r="BN243" s="131">
        <f t="shared" si="438"/>
        <v>0</v>
      </c>
      <c r="BO243" s="483"/>
      <c r="BP243" s="396">
        <f t="shared" si="439"/>
        <v>0</v>
      </c>
      <c r="BQ243" s="396">
        <f t="shared" si="440"/>
        <v>0</v>
      </c>
      <c r="BR243" s="483"/>
      <c r="BS243" s="131">
        <f t="shared" si="441"/>
        <v>0</v>
      </c>
      <c r="BT243" s="131">
        <f t="shared" si="442"/>
        <v>0</v>
      </c>
      <c r="BU243" s="131">
        <f t="shared" si="443"/>
        <v>0</v>
      </c>
      <c r="BV243" s="131">
        <f t="shared" si="444"/>
        <v>0</v>
      </c>
      <c r="BW243" s="131">
        <f t="shared" si="445"/>
        <v>0</v>
      </c>
      <c r="BX243" s="131">
        <f t="shared" si="446"/>
        <v>0</v>
      </c>
      <c r="BY243" s="131">
        <f t="shared" si="447"/>
        <v>0</v>
      </c>
      <c r="BZ243" s="131">
        <f t="shared" si="448"/>
        <v>0</v>
      </c>
      <c r="CA243" s="131">
        <f t="shared" si="449"/>
        <v>0</v>
      </c>
      <c r="CB243" s="131">
        <f t="shared" si="450"/>
        <v>0</v>
      </c>
      <c r="CC243" s="131">
        <f t="shared" si="451"/>
        <v>0</v>
      </c>
      <c r="CD243" s="131">
        <f t="shared" si="452"/>
        <v>0</v>
      </c>
      <c r="CE243" s="131">
        <f t="shared" si="453"/>
        <v>0</v>
      </c>
      <c r="CF243" s="131">
        <f t="shared" si="454"/>
        <v>0</v>
      </c>
      <c r="CG243" s="131">
        <f t="shared" si="455"/>
        <v>0</v>
      </c>
      <c r="CH243" s="131">
        <f t="shared" si="456"/>
        <v>0</v>
      </c>
      <c r="CI243" s="131">
        <f t="shared" si="457"/>
        <v>0</v>
      </c>
      <c r="CJ243" s="131">
        <f t="shared" si="458"/>
        <v>0</v>
      </c>
      <c r="CK243" s="131">
        <f t="shared" si="459"/>
        <v>0</v>
      </c>
      <c r="CL243" s="131">
        <f t="shared" si="460"/>
        <v>0</v>
      </c>
      <c r="CM243" s="131">
        <f t="shared" si="461"/>
        <v>0</v>
      </c>
    </row>
    <row r="244" spans="1:91" s="4" customFormat="1" ht="90" customHeight="1" x14ac:dyDescent="0.2">
      <c r="B244" s="164"/>
      <c r="D244" s="99" t="s">
        <v>548</v>
      </c>
      <c r="E244" s="436" t="s">
        <v>1143</v>
      </c>
      <c r="F244" s="72" t="s">
        <v>108</v>
      </c>
      <c r="G244" s="73" t="s">
        <v>399</v>
      </c>
      <c r="H244" s="73" t="s">
        <v>335</v>
      </c>
      <c r="I244" s="72">
        <v>3</v>
      </c>
      <c r="J244" s="72">
        <v>0</v>
      </c>
      <c r="K244" s="72" t="s">
        <v>562</v>
      </c>
      <c r="L244" s="334">
        <v>214.32240000000002</v>
      </c>
      <c r="M244" s="87"/>
      <c r="N244" s="87"/>
      <c r="O244" s="87"/>
      <c r="P244" s="87"/>
      <c r="Q244" s="87"/>
      <c r="R244" s="87"/>
      <c r="S244" s="87"/>
      <c r="T244" s="87"/>
      <c r="U244" s="87"/>
      <c r="V244" s="87"/>
      <c r="W244" s="87"/>
      <c r="X244" s="87"/>
      <c r="Y244" s="87"/>
      <c r="Z244" s="87"/>
      <c r="AA244" s="89">
        <f t="shared" si="490"/>
        <v>0</v>
      </c>
      <c r="AB244" s="89" t="str">
        <f t="shared" ref="AB244:AB245" si="521">IF(SUM(M244:Z244)&gt;0,"Yes","No")</f>
        <v>No</v>
      </c>
      <c r="AC244" s="166" t="str">
        <f t="shared" si="491"/>
        <v>No</v>
      </c>
      <c r="AE244" s="229">
        <v>3</v>
      </c>
      <c r="AF244" s="230">
        <f t="shared" ref="AF244:AF245" si="522">AE244*SUM(M244:Z244)</f>
        <v>0</v>
      </c>
      <c r="AG244" s="69"/>
      <c r="AH244" s="256">
        <v>2.75</v>
      </c>
      <c r="AI244" s="265">
        <f t="shared" si="409"/>
        <v>0</v>
      </c>
      <c r="AJ244" s="152">
        <f t="shared" si="493"/>
        <v>0</v>
      </c>
      <c r="AK244" s="152">
        <f t="shared" si="494"/>
        <v>0</v>
      </c>
      <c r="AL244" s="152">
        <f t="shared" si="495"/>
        <v>0</v>
      </c>
      <c r="AM244" s="152">
        <f t="shared" si="496"/>
        <v>0</v>
      </c>
      <c r="AN244" s="152">
        <f t="shared" si="497"/>
        <v>0</v>
      </c>
      <c r="AO244" s="152">
        <f t="shared" si="498"/>
        <v>0</v>
      </c>
      <c r="AP244" s="152">
        <f t="shared" si="499"/>
        <v>0</v>
      </c>
      <c r="AQ244" s="152">
        <f t="shared" si="500"/>
        <v>0</v>
      </c>
      <c r="AR244" s="152">
        <f t="shared" si="501"/>
        <v>0</v>
      </c>
      <c r="AS244" s="152">
        <f t="shared" si="502"/>
        <v>0</v>
      </c>
      <c r="AT244" s="152">
        <f t="shared" si="503"/>
        <v>0</v>
      </c>
      <c r="AU244" s="152">
        <f t="shared" si="504"/>
        <v>0</v>
      </c>
      <c r="AV244" s="152">
        <f t="shared" si="505"/>
        <v>0</v>
      </c>
      <c r="AW244" s="152">
        <f t="shared" si="506"/>
        <v>0</v>
      </c>
      <c r="AX244" s="470">
        <v>3</v>
      </c>
      <c r="AY244" s="476">
        <v>12</v>
      </c>
      <c r="AZ244" s="239">
        <f t="shared" si="464"/>
        <v>0</v>
      </c>
      <c r="BA244" s="476"/>
      <c r="BB244" s="239">
        <f t="shared" si="465"/>
        <v>0</v>
      </c>
      <c r="BC244" s="476"/>
      <c r="BD244" s="131">
        <f t="shared" si="466"/>
        <v>0</v>
      </c>
      <c r="BE244" s="483"/>
      <c r="BF244" s="131">
        <f t="shared" si="430"/>
        <v>0</v>
      </c>
      <c r="BG244" s="131">
        <f t="shared" si="431"/>
        <v>0</v>
      </c>
      <c r="BH244" s="131">
        <f t="shared" si="432"/>
        <v>0</v>
      </c>
      <c r="BI244" s="131">
        <f t="shared" si="433"/>
        <v>0</v>
      </c>
      <c r="BJ244" s="131">
        <f t="shared" si="434"/>
        <v>0</v>
      </c>
      <c r="BK244" s="131">
        <f t="shared" si="435"/>
        <v>0</v>
      </c>
      <c r="BL244" s="131">
        <f t="shared" si="436"/>
        <v>0</v>
      </c>
      <c r="BM244" s="131">
        <f t="shared" si="437"/>
        <v>0</v>
      </c>
      <c r="BN244" s="131">
        <f t="shared" si="438"/>
        <v>0</v>
      </c>
      <c r="BO244" s="483"/>
      <c r="BP244" s="396">
        <f t="shared" si="439"/>
        <v>0</v>
      </c>
      <c r="BQ244" s="396">
        <f t="shared" si="440"/>
        <v>0</v>
      </c>
      <c r="BR244" s="483"/>
      <c r="BS244" s="131">
        <f t="shared" si="441"/>
        <v>0</v>
      </c>
      <c r="BT244" s="131">
        <f t="shared" si="442"/>
        <v>0</v>
      </c>
      <c r="BU244" s="131">
        <f t="shared" si="443"/>
        <v>0</v>
      </c>
      <c r="BV244" s="131">
        <f t="shared" si="444"/>
        <v>0</v>
      </c>
      <c r="BW244" s="131">
        <f t="shared" si="445"/>
        <v>0</v>
      </c>
      <c r="BX244" s="131">
        <f t="shared" si="446"/>
        <v>0</v>
      </c>
      <c r="BY244" s="131">
        <f t="shared" si="447"/>
        <v>0</v>
      </c>
      <c r="BZ244" s="131">
        <f t="shared" si="448"/>
        <v>0</v>
      </c>
      <c r="CA244" s="131">
        <f t="shared" si="449"/>
        <v>0</v>
      </c>
      <c r="CB244" s="131">
        <f t="shared" si="450"/>
        <v>0</v>
      </c>
      <c r="CC244" s="131">
        <f t="shared" si="451"/>
        <v>0</v>
      </c>
      <c r="CD244" s="131">
        <f t="shared" si="452"/>
        <v>0</v>
      </c>
      <c r="CE244" s="131">
        <f t="shared" si="453"/>
        <v>0</v>
      </c>
      <c r="CF244" s="131">
        <f t="shared" si="454"/>
        <v>0</v>
      </c>
      <c r="CG244" s="131">
        <f t="shared" si="455"/>
        <v>0</v>
      </c>
      <c r="CH244" s="131">
        <f t="shared" si="456"/>
        <v>0</v>
      </c>
      <c r="CI244" s="131">
        <f t="shared" si="457"/>
        <v>0</v>
      </c>
      <c r="CJ244" s="131">
        <f t="shared" si="458"/>
        <v>0</v>
      </c>
      <c r="CK244" s="131">
        <f t="shared" si="459"/>
        <v>0</v>
      </c>
      <c r="CL244" s="131">
        <f t="shared" si="460"/>
        <v>0</v>
      </c>
      <c r="CM244" s="131">
        <f t="shared" si="461"/>
        <v>0</v>
      </c>
    </row>
    <row r="245" spans="1:91" s="81" customFormat="1" ht="90" customHeight="1" x14ac:dyDescent="0.2">
      <c r="A245" s="4"/>
      <c r="B245" s="164"/>
      <c r="C245" s="4"/>
      <c r="D245" s="64" t="s">
        <v>307</v>
      </c>
      <c r="E245" s="129" t="s">
        <v>432</v>
      </c>
      <c r="F245" s="198" t="s">
        <v>108</v>
      </c>
      <c r="G245" s="178" t="s">
        <v>400</v>
      </c>
      <c r="H245" s="178" t="s">
        <v>335</v>
      </c>
      <c r="I245" s="63">
        <v>3</v>
      </c>
      <c r="J245" s="63">
        <v>0</v>
      </c>
      <c r="K245" s="63" t="s">
        <v>562</v>
      </c>
      <c r="L245" s="333">
        <v>372.57675000000006</v>
      </c>
      <c r="M245" s="85"/>
      <c r="N245" s="84"/>
      <c r="O245" s="85"/>
      <c r="P245" s="85"/>
      <c r="Q245" s="85"/>
      <c r="R245" s="85"/>
      <c r="S245" s="85"/>
      <c r="T245" s="85"/>
      <c r="U245" s="85"/>
      <c r="V245" s="85"/>
      <c r="W245" s="85"/>
      <c r="X245" s="85"/>
      <c r="Y245" s="85"/>
      <c r="Z245" s="85"/>
      <c r="AA245" s="96">
        <f t="shared" si="490"/>
        <v>0</v>
      </c>
      <c r="AB245" s="82" t="str">
        <f t="shared" si="521"/>
        <v>No</v>
      </c>
      <c r="AC245" s="188" t="str">
        <f t="shared" si="491"/>
        <v>No</v>
      </c>
      <c r="AE245" s="229">
        <v>3</v>
      </c>
      <c r="AF245" s="230">
        <f t="shared" si="522"/>
        <v>0</v>
      </c>
      <c r="AG245" s="69"/>
      <c r="AH245" s="256">
        <v>5.35</v>
      </c>
      <c r="AI245" s="265">
        <f t="shared" si="409"/>
        <v>0</v>
      </c>
      <c r="AJ245" s="152">
        <f t="shared" si="493"/>
        <v>0</v>
      </c>
      <c r="AK245" s="152">
        <f t="shared" si="494"/>
        <v>0</v>
      </c>
      <c r="AL245" s="152">
        <f t="shared" si="495"/>
        <v>0</v>
      </c>
      <c r="AM245" s="152">
        <f t="shared" si="496"/>
        <v>0</v>
      </c>
      <c r="AN245" s="152">
        <f t="shared" si="497"/>
        <v>0</v>
      </c>
      <c r="AO245" s="152">
        <f t="shared" si="498"/>
        <v>0</v>
      </c>
      <c r="AP245" s="152">
        <f t="shared" si="499"/>
        <v>0</v>
      </c>
      <c r="AQ245" s="152">
        <f t="shared" si="500"/>
        <v>0</v>
      </c>
      <c r="AR245" s="152">
        <f t="shared" si="501"/>
        <v>0</v>
      </c>
      <c r="AS245" s="152">
        <f t="shared" si="502"/>
        <v>0</v>
      </c>
      <c r="AT245" s="152">
        <f t="shared" si="503"/>
        <v>0</v>
      </c>
      <c r="AU245" s="152">
        <f t="shared" si="504"/>
        <v>0</v>
      </c>
      <c r="AV245" s="152">
        <f t="shared" si="505"/>
        <v>0</v>
      </c>
      <c r="AW245" s="152">
        <f t="shared" si="506"/>
        <v>0</v>
      </c>
      <c r="AX245" s="470">
        <v>3</v>
      </c>
      <c r="AY245" s="476">
        <v>13</v>
      </c>
      <c r="AZ245" s="239">
        <f t="shared" si="464"/>
        <v>0</v>
      </c>
      <c r="BA245" s="476"/>
      <c r="BB245" s="239">
        <f t="shared" si="465"/>
        <v>0</v>
      </c>
      <c r="BC245" s="476"/>
      <c r="BD245" s="131">
        <f t="shared" si="466"/>
        <v>0</v>
      </c>
      <c r="BE245" s="483"/>
      <c r="BF245" s="131">
        <f t="shared" si="430"/>
        <v>0</v>
      </c>
      <c r="BG245" s="131">
        <f t="shared" si="431"/>
        <v>0</v>
      </c>
      <c r="BH245" s="131">
        <f t="shared" si="432"/>
        <v>0</v>
      </c>
      <c r="BI245" s="131">
        <f t="shared" si="433"/>
        <v>0</v>
      </c>
      <c r="BJ245" s="131">
        <f t="shared" si="434"/>
        <v>0</v>
      </c>
      <c r="BK245" s="131">
        <f t="shared" si="435"/>
        <v>0</v>
      </c>
      <c r="BL245" s="131">
        <f t="shared" si="436"/>
        <v>0</v>
      </c>
      <c r="BM245" s="131">
        <f t="shared" si="437"/>
        <v>0</v>
      </c>
      <c r="BN245" s="131">
        <f t="shared" si="438"/>
        <v>0</v>
      </c>
      <c r="BO245" s="483"/>
      <c r="BP245" s="396">
        <f t="shared" si="439"/>
        <v>0</v>
      </c>
      <c r="BQ245" s="396">
        <f t="shared" si="440"/>
        <v>0</v>
      </c>
      <c r="BR245" s="483"/>
      <c r="BS245" s="131">
        <f t="shared" si="441"/>
        <v>0</v>
      </c>
      <c r="BT245" s="131">
        <f t="shared" si="442"/>
        <v>0</v>
      </c>
      <c r="BU245" s="131">
        <f t="shared" si="443"/>
        <v>0</v>
      </c>
      <c r="BV245" s="131">
        <f t="shared" si="444"/>
        <v>0</v>
      </c>
      <c r="BW245" s="131">
        <f t="shared" si="445"/>
        <v>0</v>
      </c>
      <c r="BX245" s="131">
        <f t="shared" si="446"/>
        <v>0</v>
      </c>
      <c r="BY245" s="131">
        <f t="shared" si="447"/>
        <v>0</v>
      </c>
      <c r="BZ245" s="131">
        <f t="shared" si="448"/>
        <v>0</v>
      </c>
      <c r="CA245" s="131">
        <f t="shared" si="449"/>
        <v>0</v>
      </c>
      <c r="CB245" s="131">
        <f t="shared" si="450"/>
        <v>0</v>
      </c>
      <c r="CC245" s="131">
        <f t="shared" si="451"/>
        <v>0</v>
      </c>
      <c r="CD245" s="131">
        <f t="shared" si="452"/>
        <v>0</v>
      </c>
      <c r="CE245" s="131">
        <f t="shared" si="453"/>
        <v>0</v>
      </c>
      <c r="CF245" s="131">
        <f t="shared" si="454"/>
        <v>0</v>
      </c>
      <c r="CG245" s="131">
        <f t="shared" si="455"/>
        <v>0</v>
      </c>
      <c r="CH245" s="131">
        <f t="shared" si="456"/>
        <v>0</v>
      </c>
      <c r="CI245" s="131">
        <f t="shared" si="457"/>
        <v>0</v>
      </c>
      <c r="CJ245" s="131">
        <f t="shared" si="458"/>
        <v>0</v>
      </c>
      <c r="CK245" s="131">
        <f t="shared" si="459"/>
        <v>0</v>
      </c>
      <c r="CL245" s="131">
        <f t="shared" si="460"/>
        <v>0</v>
      </c>
      <c r="CM245" s="131">
        <f t="shared" si="461"/>
        <v>0</v>
      </c>
    </row>
    <row r="246" spans="1:91" s="81" customFormat="1" ht="90" customHeight="1" x14ac:dyDescent="0.2">
      <c r="A246" s="4"/>
      <c r="B246" s="164"/>
      <c r="C246" s="4"/>
      <c r="D246" s="64" t="s">
        <v>549</v>
      </c>
      <c r="E246" s="437" t="s">
        <v>1143</v>
      </c>
      <c r="F246" s="198" t="s">
        <v>108</v>
      </c>
      <c r="G246" s="178" t="s">
        <v>400</v>
      </c>
      <c r="H246" s="178" t="s">
        <v>335</v>
      </c>
      <c r="I246" s="63">
        <v>3</v>
      </c>
      <c r="J246" s="63">
        <v>0</v>
      </c>
      <c r="K246" s="63" t="s">
        <v>562</v>
      </c>
      <c r="L246" s="333">
        <v>323.97620000000001</v>
      </c>
      <c r="M246" s="85"/>
      <c r="N246" s="84"/>
      <c r="O246" s="85"/>
      <c r="P246" s="85"/>
      <c r="Q246" s="85"/>
      <c r="R246" s="85"/>
      <c r="S246" s="85"/>
      <c r="T246" s="85"/>
      <c r="U246" s="85"/>
      <c r="V246" s="85"/>
      <c r="W246" s="85"/>
      <c r="X246" s="85"/>
      <c r="Y246" s="85"/>
      <c r="Z246" s="85"/>
      <c r="AA246" s="96">
        <f t="shared" si="490"/>
        <v>0</v>
      </c>
      <c r="AB246" s="82" t="str">
        <f t="shared" si="295"/>
        <v>No</v>
      </c>
      <c r="AC246" s="188" t="str">
        <f t="shared" si="491"/>
        <v>No</v>
      </c>
      <c r="AE246" s="229">
        <v>3</v>
      </c>
      <c r="AF246" s="230">
        <f t="shared" si="492"/>
        <v>0</v>
      </c>
      <c r="AG246" s="69"/>
      <c r="AH246" s="256">
        <v>5.35</v>
      </c>
      <c r="AI246" s="265">
        <f t="shared" si="409"/>
        <v>0</v>
      </c>
      <c r="AJ246" s="152">
        <f t="shared" si="493"/>
        <v>0</v>
      </c>
      <c r="AK246" s="152">
        <f t="shared" si="494"/>
        <v>0</v>
      </c>
      <c r="AL246" s="152">
        <f t="shared" si="495"/>
        <v>0</v>
      </c>
      <c r="AM246" s="152">
        <f t="shared" si="496"/>
        <v>0</v>
      </c>
      <c r="AN246" s="152">
        <f t="shared" si="497"/>
        <v>0</v>
      </c>
      <c r="AO246" s="152">
        <f t="shared" si="498"/>
        <v>0</v>
      </c>
      <c r="AP246" s="152">
        <f t="shared" si="499"/>
        <v>0</v>
      </c>
      <c r="AQ246" s="152">
        <f t="shared" si="500"/>
        <v>0</v>
      </c>
      <c r="AR246" s="152">
        <f t="shared" si="501"/>
        <v>0</v>
      </c>
      <c r="AS246" s="152">
        <f t="shared" si="502"/>
        <v>0</v>
      </c>
      <c r="AT246" s="152">
        <f t="shared" si="503"/>
        <v>0</v>
      </c>
      <c r="AU246" s="152">
        <f t="shared" si="504"/>
        <v>0</v>
      </c>
      <c r="AV246" s="152">
        <f t="shared" si="505"/>
        <v>0</v>
      </c>
      <c r="AW246" s="152">
        <f t="shared" si="506"/>
        <v>0</v>
      </c>
      <c r="AX246" s="470">
        <v>3</v>
      </c>
      <c r="AY246" s="476">
        <v>13</v>
      </c>
      <c r="AZ246" s="239">
        <f t="shared" si="464"/>
        <v>0</v>
      </c>
      <c r="BA246" s="476"/>
      <c r="BB246" s="239">
        <f t="shared" si="465"/>
        <v>0</v>
      </c>
      <c r="BC246" s="476"/>
      <c r="BD246" s="131">
        <f t="shared" si="466"/>
        <v>0</v>
      </c>
      <c r="BE246" s="483"/>
      <c r="BF246" s="131">
        <f t="shared" si="430"/>
        <v>0</v>
      </c>
      <c r="BG246" s="131">
        <f t="shared" si="431"/>
        <v>0</v>
      </c>
      <c r="BH246" s="131">
        <f t="shared" si="432"/>
        <v>0</v>
      </c>
      <c r="BI246" s="131">
        <f t="shared" si="433"/>
        <v>0</v>
      </c>
      <c r="BJ246" s="131">
        <f t="shared" si="434"/>
        <v>0</v>
      </c>
      <c r="BK246" s="131">
        <f t="shared" si="435"/>
        <v>0</v>
      </c>
      <c r="BL246" s="131">
        <f t="shared" si="436"/>
        <v>0</v>
      </c>
      <c r="BM246" s="131">
        <f t="shared" si="437"/>
        <v>0</v>
      </c>
      <c r="BN246" s="131">
        <f t="shared" si="438"/>
        <v>0</v>
      </c>
      <c r="BO246" s="483"/>
      <c r="BP246" s="396">
        <f t="shared" si="439"/>
        <v>0</v>
      </c>
      <c r="BQ246" s="396">
        <f t="shared" si="440"/>
        <v>0</v>
      </c>
      <c r="BR246" s="483"/>
      <c r="BS246" s="131">
        <f t="shared" si="441"/>
        <v>0</v>
      </c>
      <c r="BT246" s="131">
        <f t="shared" si="442"/>
        <v>0</v>
      </c>
      <c r="BU246" s="131">
        <f t="shared" si="443"/>
        <v>0</v>
      </c>
      <c r="BV246" s="131">
        <f t="shared" si="444"/>
        <v>0</v>
      </c>
      <c r="BW246" s="131">
        <f t="shared" si="445"/>
        <v>0</v>
      </c>
      <c r="BX246" s="131">
        <f t="shared" si="446"/>
        <v>0</v>
      </c>
      <c r="BY246" s="131">
        <f t="shared" si="447"/>
        <v>0</v>
      </c>
      <c r="BZ246" s="131">
        <f t="shared" si="448"/>
        <v>0</v>
      </c>
      <c r="CA246" s="131">
        <f t="shared" si="449"/>
        <v>0</v>
      </c>
      <c r="CB246" s="131">
        <f t="shared" si="450"/>
        <v>0</v>
      </c>
      <c r="CC246" s="131">
        <f t="shared" si="451"/>
        <v>0</v>
      </c>
      <c r="CD246" s="131">
        <f t="shared" si="452"/>
        <v>0</v>
      </c>
      <c r="CE246" s="131">
        <f t="shared" si="453"/>
        <v>0</v>
      </c>
      <c r="CF246" s="131">
        <f t="shared" si="454"/>
        <v>0</v>
      </c>
      <c r="CG246" s="131">
        <f t="shared" si="455"/>
        <v>0</v>
      </c>
      <c r="CH246" s="131">
        <f t="shared" si="456"/>
        <v>0</v>
      </c>
      <c r="CI246" s="131">
        <f t="shared" si="457"/>
        <v>0</v>
      </c>
      <c r="CJ246" s="131">
        <f t="shared" si="458"/>
        <v>0</v>
      </c>
      <c r="CK246" s="131">
        <f t="shared" si="459"/>
        <v>0</v>
      </c>
      <c r="CL246" s="131">
        <f t="shared" si="460"/>
        <v>0</v>
      </c>
      <c r="CM246" s="131">
        <f t="shared" si="461"/>
        <v>0</v>
      </c>
    </row>
    <row r="247" spans="1:91" s="4" customFormat="1" ht="90" customHeight="1" x14ac:dyDescent="0.2">
      <c r="B247" s="179"/>
      <c r="D247" s="99" t="s">
        <v>308</v>
      </c>
      <c r="E247" s="177" t="s">
        <v>432</v>
      </c>
      <c r="F247" s="72" t="s">
        <v>110</v>
      </c>
      <c r="G247" s="73" t="s">
        <v>116</v>
      </c>
      <c r="H247" s="73" t="s">
        <v>335</v>
      </c>
      <c r="I247" s="72">
        <v>3</v>
      </c>
      <c r="J247" s="72">
        <v>0</v>
      </c>
      <c r="K247" s="72" t="s">
        <v>562</v>
      </c>
      <c r="L247" s="334">
        <v>550.2672</v>
      </c>
      <c r="M247" s="87"/>
      <c r="N247" s="87"/>
      <c r="O247" s="87"/>
      <c r="P247" s="87"/>
      <c r="Q247" s="87"/>
      <c r="R247" s="87"/>
      <c r="S247" s="87"/>
      <c r="T247" s="87"/>
      <c r="U247" s="87"/>
      <c r="V247" s="87"/>
      <c r="W247" s="87"/>
      <c r="X247" s="87"/>
      <c r="Y247" s="87"/>
      <c r="Z247" s="87"/>
      <c r="AA247" s="89">
        <f t="shared" si="490"/>
        <v>0</v>
      </c>
      <c r="AB247" s="89" t="str">
        <f t="shared" ref="AB247" si="523">IF(SUM(M247:Z247)&gt;0,"Yes","No")</f>
        <v>No</v>
      </c>
      <c r="AC247" s="166" t="str">
        <f t="shared" si="491"/>
        <v>No</v>
      </c>
      <c r="AE247" s="229">
        <v>3</v>
      </c>
      <c r="AF247" s="230">
        <f t="shared" ref="AF247" si="524">AE247*SUM(M247:Z247)</f>
        <v>0</v>
      </c>
      <c r="AG247" s="69"/>
      <c r="AH247" s="256">
        <v>16.149999999999999</v>
      </c>
      <c r="AI247" s="265">
        <f t="shared" si="409"/>
        <v>0</v>
      </c>
      <c r="AJ247" s="152">
        <f t="shared" si="493"/>
        <v>0</v>
      </c>
      <c r="AK247" s="152">
        <f t="shared" si="494"/>
        <v>0</v>
      </c>
      <c r="AL247" s="152">
        <f t="shared" si="495"/>
        <v>0</v>
      </c>
      <c r="AM247" s="152">
        <f t="shared" si="496"/>
        <v>0</v>
      </c>
      <c r="AN247" s="152">
        <f t="shared" si="497"/>
        <v>0</v>
      </c>
      <c r="AO247" s="152">
        <f t="shared" si="498"/>
        <v>0</v>
      </c>
      <c r="AP247" s="152">
        <f t="shared" si="499"/>
        <v>0</v>
      </c>
      <c r="AQ247" s="152">
        <f t="shared" si="500"/>
        <v>0</v>
      </c>
      <c r="AR247" s="152">
        <f t="shared" si="501"/>
        <v>0</v>
      </c>
      <c r="AS247" s="152">
        <f t="shared" si="502"/>
        <v>0</v>
      </c>
      <c r="AT247" s="152">
        <f t="shared" si="503"/>
        <v>0</v>
      </c>
      <c r="AU247" s="152">
        <f t="shared" si="504"/>
        <v>0</v>
      </c>
      <c r="AV247" s="152">
        <f t="shared" si="505"/>
        <v>0</v>
      </c>
      <c r="AW247" s="152">
        <f t="shared" si="506"/>
        <v>0</v>
      </c>
      <c r="AX247" s="470">
        <v>3</v>
      </c>
      <c r="AY247" s="476">
        <v>30</v>
      </c>
      <c r="AZ247" s="239">
        <f t="shared" si="464"/>
        <v>0</v>
      </c>
      <c r="BA247" s="476"/>
      <c r="BB247" s="239">
        <f t="shared" si="465"/>
        <v>0</v>
      </c>
      <c r="BC247" s="476"/>
      <c r="BD247" s="131">
        <f t="shared" si="466"/>
        <v>0</v>
      </c>
      <c r="BE247" s="483"/>
      <c r="BF247" s="131">
        <f t="shared" si="430"/>
        <v>0</v>
      </c>
      <c r="BG247" s="131">
        <f t="shared" si="431"/>
        <v>0</v>
      </c>
      <c r="BH247" s="131">
        <f t="shared" si="432"/>
        <v>0</v>
      </c>
      <c r="BI247" s="131">
        <f t="shared" si="433"/>
        <v>0</v>
      </c>
      <c r="BJ247" s="131">
        <f t="shared" si="434"/>
        <v>0</v>
      </c>
      <c r="BK247" s="131">
        <f t="shared" si="435"/>
        <v>0</v>
      </c>
      <c r="BL247" s="131">
        <f t="shared" si="436"/>
        <v>0</v>
      </c>
      <c r="BM247" s="131">
        <f t="shared" si="437"/>
        <v>0</v>
      </c>
      <c r="BN247" s="131">
        <f t="shared" si="438"/>
        <v>0</v>
      </c>
      <c r="BO247" s="483"/>
      <c r="BP247" s="396">
        <f t="shared" si="439"/>
        <v>0</v>
      </c>
      <c r="BQ247" s="396">
        <f t="shared" si="440"/>
        <v>0</v>
      </c>
      <c r="BR247" s="483"/>
      <c r="BS247" s="131">
        <f t="shared" si="441"/>
        <v>0</v>
      </c>
      <c r="BT247" s="131">
        <f t="shared" si="442"/>
        <v>0</v>
      </c>
      <c r="BU247" s="131">
        <f t="shared" si="443"/>
        <v>0</v>
      </c>
      <c r="BV247" s="131">
        <f t="shared" si="444"/>
        <v>0</v>
      </c>
      <c r="BW247" s="131">
        <f t="shared" si="445"/>
        <v>0</v>
      </c>
      <c r="BX247" s="131">
        <f t="shared" si="446"/>
        <v>0</v>
      </c>
      <c r="BY247" s="131">
        <f t="shared" si="447"/>
        <v>0</v>
      </c>
      <c r="BZ247" s="131">
        <f t="shared" si="448"/>
        <v>0</v>
      </c>
      <c r="CA247" s="131">
        <f t="shared" si="449"/>
        <v>0</v>
      </c>
      <c r="CB247" s="131">
        <f t="shared" si="450"/>
        <v>0</v>
      </c>
      <c r="CC247" s="131">
        <f t="shared" si="451"/>
        <v>0</v>
      </c>
      <c r="CD247" s="131">
        <f t="shared" si="452"/>
        <v>0</v>
      </c>
      <c r="CE247" s="131">
        <f t="shared" si="453"/>
        <v>0</v>
      </c>
      <c r="CF247" s="131">
        <f t="shared" si="454"/>
        <v>0</v>
      </c>
      <c r="CG247" s="131">
        <f t="shared" si="455"/>
        <v>0</v>
      </c>
      <c r="CH247" s="131">
        <f t="shared" si="456"/>
        <v>0</v>
      </c>
      <c r="CI247" s="131">
        <f t="shared" si="457"/>
        <v>0</v>
      </c>
      <c r="CJ247" s="131">
        <f t="shared" si="458"/>
        <v>0</v>
      </c>
      <c r="CK247" s="131">
        <f t="shared" si="459"/>
        <v>0</v>
      </c>
      <c r="CL247" s="131">
        <f t="shared" si="460"/>
        <v>0</v>
      </c>
      <c r="CM247" s="131">
        <f t="shared" si="461"/>
        <v>0</v>
      </c>
    </row>
    <row r="248" spans="1:91" s="4" customFormat="1" ht="90" customHeight="1" x14ac:dyDescent="0.2">
      <c r="B248" s="164"/>
      <c r="D248" s="99" t="s">
        <v>550</v>
      </c>
      <c r="E248" s="436" t="s">
        <v>1143</v>
      </c>
      <c r="F248" s="72" t="s">
        <v>110</v>
      </c>
      <c r="G248" s="73" t="s">
        <v>116</v>
      </c>
      <c r="H248" s="73" t="s">
        <v>335</v>
      </c>
      <c r="I248" s="72">
        <v>3</v>
      </c>
      <c r="J248" s="72">
        <v>0</v>
      </c>
      <c r="K248" s="72" t="s">
        <v>562</v>
      </c>
      <c r="L248" s="334">
        <v>478.49680000000001</v>
      </c>
      <c r="M248" s="87"/>
      <c r="N248" s="87"/>
      <c r="O248" s="87"/>
      <c r="P248" s="87"/>
      <c r="Q248" s="87"/>
      <c r="R248" s="87"/>
      <c r="S248" s="87"/>
      <c r="T248" s="87"/>
      <c r="U248" s="87"/>
      <c r="V248" s="87"/>
      <c r="W248" s="87"/>
      <c r="X248" s="87"/>
      <c r="Y248" s="87"/>
      <c r="Z248" s="87"/>
      <c r="AA248" s="89">
        <f t="shared" si="490"/>
        <v>0</v>
      </c>
      <c r="AB248" s="89" t="str">
        <f t="shared" si="295"/>
        <v>No</v>
      </c>
      <c r="AC248" s="166" t="str">
        <f t="shared" si="491"/>
        <v>No</v>
      </c>
      <c r="AE248" s="229">
        <v>3</v>
      </c>
      <c r="AF248" s="230">
        <f t="shared" si="492"/>
        <v>0</v>
      </c>
      <c r="AG248" s="69"/>
      <c r="AH248" s="256">
        <v>16.149999999999999</v>
      </c>
      <c r="AI248" s="265">
        <f t="shared" si="409"/>
        <v>0</v>
      </c>
      <c r="AJ248" s="152">
        <f t="shared" si="493"/>
        <v>0</v>
      </c>
      <c r="AK248" s="152">
        <f t="shared" si="494"/>
        <v>0</v>
      </c>
      <c r="AL248" s="152">
        <f t="shared" si="495"/>
        <v>0</v>
      </c>
      <c r="AM248" s="152">
        <f t="shared" si="496"/>
        <v>0</v>
      </c>
      <c r="AN248" s="152">
        <f t="shared" si="497"/>
        <v>0</v>
      </c>
      <c r="AO248" s="152">
        <f t="shared" si="498"/>
        <v>0</v>
      </c>
      <c r="AP248" s="152">
        <f t="shared" si="499"/>
        <v>0</v>
      </c>
      <c r="AQ248" s="152">
        <f t="shared" si="500"/>
        <v>0</v>
      </c>
      <c r="AR248" s="152">
        <f t="shared" si="501"/>
        <v>0</v>
      </c>
      <c r="AS248" s="152">
        <f t="shared" si="502"/>
        <v>0</v>
      </c>
      <c r="AT248" s="152">
        <f t="shared" si="503"/>
        <v>0</v>
      </c>
      <c r="AU248" s="152">
        <f t="shared" si="504"/>
        <v>0</v>
      </c>
      <c r="AV248" s="152">
        <f t="shared" si="505"/>
        <v>0</v>
      </c>
      <c r="AW248" s="152">
        <f t="shared" si="506"/>
        <v>0</v>
      </c>
      <c r="AX248" s="470">
        <v>3</v>
      </c>
      <c r="AY248" s="476">
        <v>30</v>
      </c>
      <c r="AZ248" s="239">
        <f t="shared" si="464"/>
        <v>0</v>
      </c>
      <c r="BA248" s="476"/>
      <c r="BB248" s="239">
        <f t="shared" si="465"/>
        <v>0</v>
      </c>
      <c r="BC248" s="476"/>
      <c r="BD248" s="131">
        <f t="shared" si="466"/>
        <v>0</v>
      </c>
      <c r="BE248" s="483"/>
      <c r="BF248" s="131">
        <f t="shared" si="430"/>
        <v>0</v>
      </c>
      <c r="BG248" s="131">
        <f t="shared" si="431"/>
        <v>0</v>
      </c>
      <c r="BH248" s="131">
        <f t="shared" si="432"/>
        <v>0</v>
      </c>
      <c r="BI248" s="131">
        <f t="shared" si="433"/>
        <v>0</v>
      </c>
      <c r="BJ248" s="131">
        <f t="shared" si="434"/>
        <v>0</v>
      </c>
      <c r="BK248" s="131">
        <f t="shared" si="435"/>
        <v>0</v>
      </c>
      <c r="BL248" s="131">
        <f t="shared" si="436"/>
        <v>0</v>
      </c>
      <c r="BM248" s="131">
        <f t="shared" si="437"/>
        <v>0</v>
      </c>
      <c r="BN248" s="131">
        <f t="shared" si="438"/>
        <v>0</v>
      </c>
      <c r="BO248" s="483"/>
      <c r="BP248" s="396">
        <f t="shared" si="439"/>
        <v>0</v>
      </c>
      <c r="BQ248" s="396">
        <f t="shared" si="440"/>
        <v>0</v>
      </c>
      <c r="BR248" s="483"/>
      <c r="BS248" s="131">
        <f t="shared" si="441"/>
        <v>0</v>
      </c>
      <c r="BT248" s="131">
        <f t="shared" si="442"/>
        <v>0</v>
      </c>
      <c r="BU248" s="131">
        <f t="shared" si="443"/>
        <v>0</v>
      </c>
      <c r="BV248" s="131">
        <f t="shared" si="444"/>
        <v>0</v>
      </c>
      <c r="BW248" s="131">
        <f t="shared" si="445"/>
        <v>0</v>
      </c>
      <c r="BX248" s="131">
        <f t="shared" si="446"/>
        <v>0</v>
      </c>
      <c r="BY248" s="131">
        <f t="shared" si="447"/>
        <v>0</v>
      </c>
      <c r="BZ248" s="131">
        <f t="shared" si="448"/>
        <v>0</v>
      </c>
      <c r="CA248" s="131">
        <f t="shared" si="449"/>
        <v>0</v>
      </c>
      <c r="CB248" s="131">
        <f t="shared" si="450"/>
        <v>0</v>
      </c>
      <c r="CC248" s="131">
        <f t="shared" si="451"/>
        <v>0</v>
      </c>
      <c r="CD248" s="131">
        <f t="shared" si="452"/>
        <v>0</v>
      </c>
      <c r="CE248" s="131">
        <f t="shared" si="453"/>
        <v>0</v>
      </c>
      <c r="CF248" s="131">
        <f t="shared" si="454"/>
        <v>0</v>
      </c>
      <c r="CG248" s="131">
        <f t="shared" si="455"/>
        <v>0</v>
      </c>
      <c r="CH248" s="131">
        <f t="shared" si="456"/>
        <v>0</v>
      </c>
      <c r="CI248" s="131">
        <f t="shared" si="457"/>
        <v>0</v>
      </c>
      <c r="CJ248" s="131">
        <f t="shared" si="458"/>
        <v>0</v>
      </c>
      <c r="CK248" s="131">
        <f t="shared" si="459"/>
        <v>0</v>
      </c>
      <c r="CL248" s="131">
        <f t="shared" si="460"/>
        <v>0</v>
      </c>
      <c r="CM248" s="131">
        <f t="shared" si="461"/>
        <v>0</v>
      </c>
    </row>
    <row r="249" spans="1:91" s="81" customFormat="1" ht="90" customHeight="1" x14ac:dyDescent="0.2">
      <c r="A249" s="4"/>
      <c r="B249" s="164"/>
      <c r="C249" s="4"/>
      <c r="D249" s="64" t="s">
        <v>309</v>
      </c>
      <c r="E249" s="129" t="s">
        <v>432</v>
      </c>
      <c r="F249" s="63" t="s">
        <v>111</v>
      </c>
      <c r="G249" s="178" t="s">
        <v>119</v>
      </c>
      <c r="H249" s="178" t="s">
        <v>335</v>
      </c>
      <c r="I249" s="63">
        <v>2</v>
      </c>
      <c r="J249" s="63">
        <v>0</v>
      </c>
      <c r="K249" s="63" t="s">
        <v>562</v>
      </c>
      <c r="L249" s="333">
        <v>481.48380000000009</v>
      </c>
      <c r="M249" s="85"/>
      <c r="N249" s="84"/>
      <c r="O249" s="85"/>
      <c r="P249" s="85"/>
      <c r="Q249" s="85"/>
      <c r="R249" s="85"/>
      <c r="S249" s="85"/>
      <c r="T249" s="85"/>
      <c r="U249" s="85"/>
      <c r="V249" s="85"/>
      <c r="W249" s="85"/>
      <c r="X249" s="85"/>
      <c r="Y249" s="85"/>
      <c r="Z249" s="85"/>
      <c r="AA249" s="96">
        <f t="shared" si="490"/>
        <v>0</v>
      </c>
      <c r="AB249" s="82" t="str">
        <f t="shared" ref="AB249" si="525">IF(SUM(M249:Z249)&gt;0,"Yes","No")</f>
        <v>No</v>
      </c>
      <c r="AC249" s="188" t="str">
        <f t="shared" si="491"/>
        <v>No</v>
      </c>
      <c r="AE249" s="229">
        <v>2</v>
      </c>
      <c r="AF249" s="230">
        <f t="shared" ref="AF249" si="526">AE249*SUM(M249:Z249)</f>
        <v>0</v>
      </c>
      <c r="AG249" s="69"/>
      <c r="AH249" s="256">
        <v>13.04</v>
      </c>
      <c r="AI249" s="265">
        <f t="shared" si="409"/>
        <v>0</v>
      </c>
      <c r="AJ249" s="152">
        <f t="shared" si="493"/>
        <v>0</v>
      </c>
      <c r="AK249" s="152">
        <f t="shared" si="494"/>
        <v>0</v>
      </c>
      <c r="AL249" s="152">
        <f t="shared" si="495"/>
        <v>0</v>
      </c>
      <c r="AM249" s="152">
        <f t="shared" si="496"/>
        <v>0</v>
      </c>
      <c r="AN249" s="152">
        <f t="shared" si="497"/>
        <v>0</v>
      </c>
      <c r="AO249" s="152">
        <f t="shared" si="498"/>
        <v>0</v>
      </c>
      <c r="AP249" s="152">
        <f t="shared" si="499"/>
        <v>0</v>
      </c>
      <c r="AQ249" s="152">
        <f t="shared" si="500"/>
        <v>0</v>
      </c>
      <c r="AR249" s="152">
        <f t="shared" si="501"/>
        <v>0</v>
      </c>
      <c r="AS249" s="152">
        <f t="shared" si="502"/>
        <v>0</v>
      </c>
      <c r="AT249" s="152">
        <f t="shared" si="503"/>
        <v>0</v>
      </c>
      <c r="AU249" s="152">
        <f t="shared" si="504"/>
        <v>0</v>
      </c>
      <c r="AV249" s="152">
        <f t="shared" si="505"/>
        <v>0</v>
      </c>
      <c r="AW249" s="152">
        <f t="shared" si="506"/>
        <v>0</v>
      </c>
      <c r="AX249" s="470">
        <v>2</v>
      </c>
      <c r="AY249" s="476">
        <v>20</v>
      </c>
      <c r="AZ249" s="239">
        <f t="shared" si="464"/>
        <v>0</v>
      </c>
      <c r="BA249" s="476"/>
      <c r="BB249" s="239">
        <f t="shared" si="465"/>
        <v>0</v>
      </c>
      <c r="BC249" s="476"/>
      <c r="BD249" s="131">
        <f t="shared" si="466"/>
        <v>0</v>
      </c>
      <c r="BE249" s="483"/>
      <c r="BF249" s="131">
        <f t="shared" si="430"/>
        <v>0</v>
      </c>
      <c r="BG249" s="131">
        <f t="shared" si="431"/>
        <v>0</v>
      </c>
      <c r="BH249" s="131">
        <f t="shared" si="432"/>
        <v>0</v>
      </c>
      <c r="BI249" s="131">
        <f t="shared" si="433"/>
        <v>0</v>
      </c>
      <c r="BJ249" s="131">
        <f t="shared" si="434"/>
        <v>0</v>
      </c>
      <c r="BK249" s="131">
        <f t="shared" si="435"/>
        <v>0</v>
      </c>
      <c r="BL249" s="131">
        <f t="shared" si="436"/>
        <v>0</v>
      </c>
      <c r="BM249" s="131">
        <f t="shared" si="437"/>
        <v>0</v>
      </c>
      <c r="BN249" s="131">
        <f t="shared" si="438"/>
        <v>0</v>
      </c>
      <c r="BO249" s="483"/>
      <c r="BP249" s="396">
        <f t="shared" si="439"/>
        <v>0</v>
      </c>
      <c r="BQ249" s="396">
        <f t="shared" si="440"/>
        <v>0</v>
      </c>
      <c r="BR249" s="483"/>
      <c r="BS249" s="131">
        <f t="shared" si="441"/>
        <v>0</v>
      </c>
      <c r="BT249" s="131">
        <f t="shared" si="442"/>
        <v>0</v>
      </c>
      <c r="BU249" s="131">
        <f t="shared" si="443"/>
        <v>0</v>
      </c>
      <c r="BV249" s="131">
        <f t="shared" si="444"/>
        <v>0</v>
      </c>
      <c r="BW249" s="131">
        <f t="shared" si="445"/>
        <v>0</v>
      </c>
      <c r="BX249" s="131">
        <f t="shared" si="446"/>
        <v>0</v>
      </c>
      <c r="BY249" s="131">
        <f t="shared" si="447"/>
        <v>0</v>
      </c>
      <c r="BZ249" s="131">
        <f t="shared" si="448"/>
        <v>0</v>
      </c>
      <c r="CA249" s="131">
        <f t="shared" si="449"/>
        <v>0</v>
      </c>
      <c r="CB249" s="131">
        <f t="shared" si="450"/>
        <v>0</v>
      </c>
      <c r="CC249" s="131">
        <f t="shared" si="451"/>
        <v>0</v>
      </c>
      <c r="CD249" s="131">
        <f t="shared" si="452"/>
        <v>0</v>
      </c>
      <c r="CE249" s="131">
        <f t="shared" si="453"/>
        <v>0</v>
      </c>
      <c r="CF249" s="131">
        <f t="shared" si="454"/>
        <v>0</v>
      </c>
      <c r="CG249" s="131">
        <f t="shared" si="455"/>
        <v>0</v>
      </c>
      <c r="CH249" s="131">
        <f t="shared" si="456"/>
        <v>0</v>
      </c>
      <c r="CI249" s="131">
        <f t="shared" si="457"/>
        <v>0</v>
      </c>
      <c r="CJ249" s="131">
        <f t="shared" si="458"/>
        <v>0</v>
      </c>
      <c r="CK249" s="131">
        <f t="shared" si="459"/>
        <v>0</v>
      </c>
      <c r="CL249" s="131">
        <f t="shared" si="460"/>
        <v>0</v>
      </c>
      <c r="CM249" s="131">
        <f t="shared" si="461"/>
        <v>0</v>
      </c>
    </row>
    <row r="250" spans="1:91" s="81" customFormat="1" ht="90" customHeight="1" x14ac:dyDescent="0.2">
      <c r="A250" s="4"/>
      <c r="B250" s="164"/>
      <c r="C250" s="4"/>
      <c r="D250" s="64" t="s">
        <v>551</v>
      </c>
      <c r="E250" s="437" t="s">
        <v>1143</v>
      </c>
      <c r="F250" s="63" t="s">
        <v>111</v>
      </c>
      <c r="G250" s="178" t="s">
        <v>119</v>
      </c>
      <c r="H250" s="178" t="s">
        <v>335</v>
      </c>
      <c r="I250" s="63">
        <v>2</v>
      </c>
      <c r="J250" s="63">
        <v>0</v>
      </c>
      <c r="K250" s="63" t="s">
        <v>562</v>
      </c>
      <c r="L250" s="333">
        <v>418.68470000000002</v>
      </c>
      <c r="M250" s="85"/>
      <c r="N250" s="84"/>
      <c r="O250" s="85"/>
      <c r="P250" s="85"/>
      <c r="Q250" s="85"/>
      <c r="R250" s="85"/>
      <c r="S250" s="85"/>
      <c r="T250" s="85"/>
      <c r="U250" s="85"/>
      <c r="V250" s="85"/>
      <c r="W250" s="85"/>
      <c r="X250" s="85"/>
      <c r="Y250" s="85"/>
      <c r="Z250" s="85"/>
      <c r="AA250" s="96">
        <f t="shared" si="490"/>
        <v>0</v>
      </c>
      <c r="AB250" s="82" t="str">
        <f t="shared" si="295"/>
        <v>No</v>
      </c>
      <c r="AC250" s="188" t="str">
        <f t="shared" si="491"/>
        <v>No</v>
      </c>
      <c r="AE250" s="229">
        <v>2</v>
      </c>
      <c r="AF250" s="230">
        <f t="shared" si="492"/>
        <v>0</v>
      </c>
      <c r="AG250" s="69"/>
      <c r="AH250" s="256">
        <v>13.04</v>
      </c>
      <c r="AI250" s="265">
        <f t="shared" si="409"/>
        <v>0</v>
      </c>
      <c r="AJ250" s="152">
        <f t="shared" si="493"/>
        <v>0</v>
      </c>
      <c r="AK250" s="152">
        <f t="shared" si="494"/>
        <v>0</v>
      </c>
      <c r="AL250" s="152">
        <f t="shared" si="495"/>
        <v>0</v>
      </c>
      <c r="AM250" s="152">
        <f t="shared" si="496"/>
        <v>0</v>
      </c>
      <c r="AN250" s="152">
        <f t="shared" si="497"/>
        <v>0</v>
      </c>
      <c r="AO250" s="152">
        <f t="shared" si="498"/>
        <v>0</v>
      </c>
      <c r="AP250" s="152">
        <f t="shared" si="499"/>
        <v>0</v>
      </c>
      <c r="AQ250" s="152">
        <f t="shared" si="500"/>
        <v>0</v>
      </c>
      <c r="AR250" s="152">
        <f t="shared" si="501"/>
        <v>0</v>
      </c>
      <c r="AS250" s="152">
        <f t="shared" si="502"/>
        <v>0</v>
      </c>
      <c r="AT250" s="152">
        <f t="shared" si="503"/>
        <v>0</v>
      </c>
      <c r="AU250" s="152">
        <f t="shared" si="504"/>
        <v>0</v>
      </c>
      <c r="AV250" s="152">
        <f t="shared" si="505"/>
        <v>0</v>
      </c>
      <c r="AW250" s="152">
        <f t="shared" si="506"/>
        <v>0</v>
      </c>
      <c r="AX250" s="470">
        <v>2</v>
      </c>
      <c r="AY250" s="476">
        <v>20</v>
      </c>
      <c r="AZ250" s="239">
        <f t="shared" si="464"/>
        <v>0</v>
      </c>
      <c r="BA250" s="476"/>
      <c r="BB250" s="239">
        <f t="shared" si="465"/>
        <v>0</v>
      </c>
      <c r="BC250" s="476"/>
      <c r="BD250" s="131">
        <f t="shared" si="466"/>
        <v>0</v>
      </c>
      <c r="BE250" s="483"/>
      <c r="BF250" s="131">
        <f t="shared" si="430"/>
        <v>0</v>
      </c>
      <c r="BG250" s="131">
        <f t="shared" si="431"/>
        <v>0</v>
      </c>
      <c r="BH250" s="131">
        <f t="shared" si="432"/>
        <v>0</v>
      </c>
      <c r="BI250" s="131">
        <f t="shared" si="433"/>
        <v>0</v>
      </c>
      <c r="BJ250" s="131">
        <f t="shared" si="434"/>
        <v>0</v>
      </c>
      <c r="BK250" s="131">
        <f t="shared" si="435"/>
        <v>0</v>
      </c>
      <c r="BL250" s="131">
        <f t="shared" si="436"/>
        <v>0</v>
      </c>
      <c r="BM250" s="131">
        <f t="shared" si="437"/>
        <v>0</v>
      </c>
      <c r="BN250" s="131">
        <f t="shared" si="438"/>
        <v>0</v>
      </c>
      <c r="BO250" s="483"/>
      <c r="BP250" s="396">
        <f t="shared" si="439"/>
        <v>0</v>
      </c>
      <c r="BQ250" s="396">
        <f t="shared" si="440"/>
        <v>0</v>
      </c>
      <c r="BR250" s="483"/>
      <c r="BS250" s="131">
        <f t="shared" si="441"/>
        <v>0</v>
      </c>
      <c r="BT250" s="131">
        <f t="shared" si="442"/>
        <v>0</v>
      </c>
      <c r="BU250" s="131">
        <f t="shared" si="443"/>
        <v>0</v>
      </c>
      <c r="BV250" s="131">
        <f t="shared" si="444"/>
        <v>0</v>
      </c>
      <c r="BW250" s="131">
        <f t="shared" si="445"/>
        <v>0</v>
      </c>
      <c r="BX250" s="131">
        <f t="shared" si="446"/>
        <v>0</v>
      </c>
      <c r="BY250" s="131">
        <f t="shared" si="447"/>
        <v>0</v>
      </c>
      <c r="BZ250" s="131">
        <f t="shared" si="448"/>
        <v>0</v>
      </c>
      <c r="CA250" s="131">
        <f t="shared" si="449"/>
        <v>0</v>
      </c>
      <c r="CB250" s="131">
        <f t="shared" si="450"/>
        <v>0</v>
      </c>
      <c r="CC250" s="131">
        <f t="shared" si="451"/>
        <v>0</v>
      </c>
      <c r="CD250" s="131">
        <f t="shared" si="452"/>
        <v>0</v>
      </c>
      <c r="CE250" s="131">
        <f t="shared" si="453"/>
        <v>0</v>
      </c>
      <c r="CF250" s="131">
        <f t="shared" si="454"/>
        <v>0</v>
      </c>
      <c r="CG250" s="131">
        <f t="shared" si="455"/>
        <v>0</v>
      </c>
      <c r="CH250" s="131">
        <f t="shared" si="456"/>
        <v>0</v>
      </c>
      <c r="CI250" s="131">
        <f t="shared" si="457"/>
        <v>0</v>
      </c>
      <c r="CJ250" s="131">
        <f t="shared" si="458"/>
        <v>0</v>
      </c>
      <c r="CK250" s="131">
        <f t="shared" si="459"/>
        <v>0</v>
      </c>
      <c r="CL250" s="131">
        <f t="shared" si="460"/>
        <v>0</v>
      </c>
      <c r="CM250" s="131">
        <f t="shared" si="461"/>
        <v>0</v>
      </c>
    </row>
    <row r="251" spans="1:91" s="4" customFormat="1" ht="90" customHeight="1" x14ac:dyDescent="0.2">
      <c r="B251" s="179"/>
      <c r="D251" s="99" t="s">
        <v>310</v>
      </c>
      <c r="E251" s="177" t="s">
        <v>432</v>
      </c>
      <c r="F251" s="72" t="s">
        <v>112</v>
      </c>
      <c r="G251" s="73" t="s">
        <v>120</v>
      </c>
      <c r="H251" s="73" t="s">
        <v>335</v>
      </c>
      <c r="I251" s="72">
        <v>2</v>
      </c>
      <c r="J251" s="72">
        <v>0</v>
      </c>
      <c r="K251" s="72" t="s">
        <v>562</v>
      </c>
      <c r="L251" s="334">
        <v>567.46305000000007</v>
      </c>
      <c r="M251" s="87"/>
      <c r="N251" s="87"/>
      <c r="O251" s="87"/>
      <c r="P251" s="87"/>
      <c r="Q251" s="87"/>
      <c r="R251" s="87"/>
      <c r="S251" s="87"/>
      <c r="T251" s="87"/>
      <c r="U251" s="87"/>
      <c r="V251" s="87"/>
      <c r="W251" s="87"/>
      <c r="X251" s="87"/>
      <c r="Y251" s="87"/>
      <c r="Z251" s="87"/>
      <c r="AA251" s="89">
        <f t="shared" si="490"/>
        <v>0</v>
      </c>
      <c r="AB251" s="89" t="str">
        <f t="shared" ref="AB251" si="527">IF(SUM(M251:Z251)&gt;0,"Yes","No")</f>
        <v>No</v>
      </c>
      <c r="AC251" s="166" t="str">
        <f t="shared" si="491"/>
        <v>No</v>
      </c>
      <c r="AE251" s="229">
        <v>2</v>
      </c>
      <c r="AF251" s="230">
        <f t="shared" ref="AF251" si="528">AE251*SUM(M251:Z251)</f>
        <v>0</v>
      </c>
      <c r="AG251" s="69"/>
      <c r="AH251" s="256">
        <v>15.38</v>
      </c>
      <c r="AI251" s="265">
        <f t="shared" si="409"/>
        <v>0</v>
      </c>
      <c r="AJ251" s="152">
        <f t="shared" si="493"/>
        <v>0</v>
      </c>
      <c r="AK251" s="152">
        <f t="shared" si="494"/>
        <v>0</v>
      </c>
      <c r="AL251" s="152">
        <f t="shared" si="495"/>
        <v>0</v>
      </c>
      <c r="AM251" s="152">
        <f t="shared" si="496"/>
        <v>0</v>
      </c>
      <c r="AN251" s="152">
        <f t="shared" si="497"/>
        <v>0</v>
      </c>
      <c r="AO251" s="152">
        <f t="shared" si="498"/>
        <v>0</v>
      </c>
      <c r="AP251" s="152">
        <f t="shared" si="499"/>
        <v>0</v>
      </c>
      <c r="AQ251" s="152">
        <f t="shared" si="500"/>
        <v>0</v>
      </c>
      <c r="AR251" s="152">
        <f t="shared" si="501"/>
        <v>0</v>
      </c>
      <c r="AS251" s="152">
        <f t="shared" si="502"/>
        <v>0</v>
      </c>
      <c r="AT251" s="152">
        <f t="shared" si="503"/>
        <v>0</v>
      </c>
      <c r="AU251" s="152">
        <f t="shared" si="504"/>
        <v>0</v>
      </c>
      <c r="AV251" s="152">
        <f t="shared" si="505"/>
        <v>0</v>
      </c>
      <c r="AW251" s="152">
        <f t="shared" si="506"/>
        <v>0</v>
      </c>
      <c r="AX251" s="470">
        <v>2</v>
      </c>
      <c r="AY251" s="476">
        <v>24</v>
      </c>
      <c r="AZ251" s="239">
        <f t="shared" si="464"/>
        <v>0</v>
      </c>
      <c r="BA251" s="476"/>
      <c r="BB251" s="239">
        <f t="shared" si="465"/>
        <v>0</v>
      </c>
      <c r="BC251" s="476"/>
      <c r="BD251" s="131">
        <f t="shared" si="466"/>
        <v>0</v>
      </c>
      <c r="BE251" s="483"/>
      <c r="BF251" s="131">
        <f t="shared" si="430"/>
        <v>0</v>
      </c>
      <c r="BG251" s="131">
        <f t="shared" si="431"/>
        <v>0</v>
      </c>
      <c r="BH251" s="131">
        <f t="shared" si="432"/>
        <v>0</v>
      </c>
      <c r="BI251" s="131">
        <f t="shared" si="433"/>
        <v>0</v>
      </c>
      <c r="BJ251" s="131">
        <f t="shared" si="434"/>
        <v>0</v>
      </c>
      <c r="BK251" s="131">
        <f t="shared" si="435"/>
        <v>0</v>
      </c>
      <c r="BL251" s="131">
        <f t="shared" si="436"/>
        <v>0</v>
      </c>
      <c r="BM251" s="131">
        <f t="shared" si="437"/>
        <v>0</v>
      </c>
      <c r="BN251" s="131">
        <f t="shared" si="438"/>
        <v>0</v>
      </c>
      <c r="BO251" s="483"/>
      <c r="BP251" s="396">
        <f t="shared" si="439"/>
        <v>0</v>
      </c>
      <c r="BQ251" s="396">
        <f t="shared" si="440"/>
        <v>0</v>
      </c>
      <c r="BR251" s="483"/>
      <c r="BS251" s="131">
        <f t="shared" si="441"/>
        <v>0</v>
      </c>
      <c r="BT251" s="131">
        <f t="shared" si="442"/>
        <v>0</v>
      </c>
      <c r="BU251" s="131">
        <f t="shared" si="443"/>
        <v>0</v>
      </c>
      <c r="BV251" s="131">
        <f t="shared" si="444"/>
        <v>0</v>
      </c>
      <c r="BW251" s="131">
        <f t="shared" si="445"/>
        <v>0</v>
      </c>
      <c r="BX251" s="131">
        <f t="shared" si="446"/>
        <v>0</v>
      </c>
      <c r="BY251" s="131">
        <f t="shared" si="447"/>
        <v>0</v>
      </c>
      <c r="BZ251" s="131">
        <f t="shared" si="448"/>
        <v>0</v>
      </c>
      <c r="CA251" s="131">
        <f t="shared" si="449"/>
        <v>0</v>
      </c>
      <c r="CB251" s="131">
        <f t="shared" si="450"/>
        <v>0</v>
      </c>
      <c r="CC251" s="131">
        <f t="shared" si="451"/>
        <v>0</v>
      </c>
      <c r="CD251" s="131">
        <f t="shared" si="452"/>
        <v>0</v>
      </c>
      <c r="CE251" s="131">
        <f t="shared" si="453"/>
        <v>0</v>
      </c>
      <c r="CF251" s="131">
        <f t="shared" si="454"/>
        <v>0</v>
      </c>
      <c r="CG251" s="131">
        <f t="shared" si="455"/>
        <v>0</v>
      </c>
      <c r="CH251" s="131">
        <f t="shared" si="456"/>
        <v>0</v>
      </c>
      <c r="CI251" s="131">
        <f t="shared" si="457"/>
        <v>0</v>
      </c>
      <c r="CJ251" s="131">
        <f t="shared" si="458"/>
        <v>0</v>
      </c>
      <c r="CK251" s="131">
        <f t="shared" si="459"/>
        <v>0</v>
      </c>
      <c r="CL251" s="131">
        <f t="shared" si="460"/>
        <v>0</v>
      </c>
      <c r="CM251" s="131">
        <f t="shared" si="461"/>
        <v>0</v>
      </c>
    </row>
    <row r="252" spans="1:91" s="4" customFormat="1" ht="90" customHeight="1" x14ac:dyDescent="0.2">
      <c r="B252" s="164"/>
      <c r="D252" s="99" t="s">
        <v>552</v>
      </c>
      <c r="E252" s="436" t="s">
        <v>1143</v>
      </c>
      <c r="F252" s="72" t="s">
        <v>112</v>
      </c>
      <c r="G252" s="73" t="s">
        <v>120</v>
      </c>
      <c r="H252" s="73" t="s">
        <v>335</v>
      </c>
      <c r="I252" s="72">
        <v>2</v>
      </c>
      <c r="J252" s="72">
        <v>0</v>
      </c>
      <c r="K252" s="72" t="s">
        <v>562</v>
      </c>
      <c r="L252" s="334">
        <v>493.44209999999998</v>
      </c>
      <c r="M252" s="87"/>
      <c r="N252" s="87"/>
      <c r="O252" s="87"/>
      <c r="P252" s="87"/>
      <c r="Q252" s="87"/>
      <c r="R252" s="87"/>
      <c r="S252" s="87"/>
      <c r="T252" s="87"/>
      <c r="U252" s="87"/>
      <c r="V252" s="87"/>
      <c r="W252" s="87"/>
      <c r="X252" s="87"/>
      <c r="Y252" s="87"/>
      <c r="Z252" s="87"/>
      <c r="AA252" s="89">
        <f t="shared" si="490"/>
        <v>0</v>
      </c>
      <c r="AB252" s="89" t="str">
        <f t="shared" si="295"/>
        <v>No</v>
      </c>
      <c r="AC252" s="166" t="str">
        <f t="shared" si="491"/>
        <v>No</v>
      </c>
      <c r="AE252" s="229">
        <v>2</v>
      </c>
      <c r="AF252" s="230">
        <f t="shared" si="492"/>
        <v>0</v>
      </c>
      <c r="AG252" s="69"/>
      <c r="AH252" s="256">
        <v>15.38</v>
      </c>
      <c r="AI252" s="265">
        <f t="shared" si="409"/>
        <v>0</v>
      </c>
      <c r="AJ252" s="152">
        <f t="shared" si="493"/>
        <v>0</v>
      </c>
      <c r="AK252" s="152">
        <f t="shared" si="494"/>
        <v>0</v>
      </c>
      <c r="AL252" s="152">
        <f t="shared" si="495"/>
        <v>0</v>
      </c>
      <c r="AM252" s="152">
        <f t="shared" si="496"/>
        <v>0</v>
      </c>
      <c r="AN252" s="152">
        <f t="shared" si="497"/>
        <v>0</v>
      </c>
      <c r="AO252" s="152">
        <f t="shared" si="498"/>
        <v>0</v>
      </c>
      <c r="AP252" s="152">
        <f t="shared" si="499"/>
        <v>0</v>
      </c>
      <c r="AQ252" s="152">
        <f t="shared" si="500"/>
        <v>0</v>
      </c>
      <c r="AR252" s="152">
        <f t="shared" si="501"/>
        <v>0</v>
      </c>
      <c r="AS252" s="152">
        <f t="shared" si="502"/>
        <v>0</v>
      </c>
      <c r="AT252" s="152">
        <f t="shared" si="503"/>
        <v>0</v>
      </c>
      <c r="AU252" s="152">
        <f t="shared" si="504"/>
        <v>0</v>
      </c>
      <c r="AV252" s="152">
        <f t="shared" si="505"/>
        <v>0</v>
      </c>
      <c r="AW252" s="152">
        <f t="shared" si="506"/>
        <v>0</v>
      </c>
      <c r="AX252" s="470">
        <v>2</v>
      </c>
      <c r="AY252" s="476">
        <v>24</v>
      </c>
      <c r="AZ252" s="239">
        <f t="shared" si="464"/>
        <v>0</v>
      </c>
      <c r="BA252" s="476"/>
      <c r="BB252" s="239">
        <f t="shared" si="465"/>
        <v>0</v>
      </c>
      <c r="BC252" s="476"/>
      <c r="BD252" s="131">
        <f t="shared" si="466"/>
        <v>0</v>
      </c>
      <c r="BE252" s="483"/>
      <c r="BF252" s="131">
        <f t="shared" si="430"/>
        <v>0</v>
      </c>
      <c r="BG252" s="131">
        <f t="shared" si="431"/>
        <v>0</v>
      </c>
      <c r="BH252" s="131">
        <f t="shared" si="432"/>
        <v>0</v>
      </c>
      <c r="BI252" s="131">
        <f t="shared" si="433"/>
        <v>0</v>
      </c>
      <c r="BJ252" s="131">
        <f t="shared" si="434"/>
        <v>0</v>
      </c>
      <c r="BK252" s="131">
        <f t="shared" si="435"/>
        <v>0</v>
      </c>
      <c r="BL252" s="131">
        <f t="shared" si="436"/>
        <v>0</v>
      </c>
      <c r="BM252" s="131">
        <f t="shared" si="437"/>
        <v>0</v>
      </c>
      <c r="BN252" s="131">
        <f t="shared" si="438"/>
        <v>0</v>
      </c>
      <c r="BO252" s="483"/>
      <c r="BP252" s="396">
        <f t="shared" si="439"/>
        <v>0</v>
      </c>
      <c r="BQ252" s="396">
        <f t="shared" si="440"/>
        <v>0</v>
      </c>
      <c r="BR252" s="483"/>
      <c r="BS252" s="131">
        <f t="shared" si="441"/>
        <v>0</v>
      </c>
      <c r="BT252" s="131">
        <f t="shared" si="442"/>
        <v>0</v>
      </c>
      <c r="BU252" s="131">
        <f t="shared" si="443"/>
        <v>0</v>
      </c>
      <c r="BV252" s="131">
        <f t="shared" si="444"/>
        <v>0</v>
      </c>
      <c r="BW252" s="131">
        <f t="shared" si="445"/>
        <v>0</v>
      </c>
      <c r="BX252" s="131">
        <f t="shared" si="446"/>
        <v>0</v>
      </c>
      <c r="BY252" s="131">
        <f t="shared" si="447"/>
        <v>0</v>
      </c>
      <c r="BZ252" s="131">
        <f t="shared" si="448"/>
        <v>0</v>
      </c>
      <c r="CA252" s="131">
        <f t="shared" si="449"/>
        <v>0</v>
      </c>
      <c r="CB252" s="131">
        <f t="shared" si="450"/>
        <v>0</v>
      </c>
      <c r="CC252" s="131">
        <f t="shared" si="451"/>
        <v>0</v>
      </c>
      <c r="CD252" s="131">
        <f t="shared" si="452"/>
        <v>0</v>
      </c>
      <c r="CE252" s="131">
        <f t="shared" si="453"/>
        <v>0</v>
      </c>
      <c r="CF252" s="131">
        <f t="shared" si="454"/>
        <v>0</v>
      </c>
      <c r="CG252" s="131">
        <f t="shared" si="455"/>
        <v>0</v>
      </c>
      <c r="CH252" s="131">
        <f t="shared" si="456"/>
        <v>0</v>
      </c>
      <c r="CI252" s="131">
        <f t="shared" si="457"/>
        <v>0</v>
      </c>
      <c r="CJ252" s="131">
        <f t="shared" si="458"/>
        <v>0</v>
      </c>
      <c r="CK252" s="131">
        <f t="shared" si="459"/>
        <v>0</v>
      </c>
      <c r="CL252" s="131">
        <f t="shared" si="460"/>
        <v>0</v>
      </c>
      <c r="CM252" s="131">
        <f t="shared" si="461"/>
        <v>0</v>
      </c>
    </row>
    <row r="253" spans="1:91" s="81" customFormat="1" ht="90" customHeight="1" x14ac:dyDescent="0.2">
      <c r="A253" s="4"/>
      <c r="B253" s="164"/>
      <c r="C253" s="4"/>
      <c r="D253" s="64" t="s">
        <v>311</v>
      </c>
      <c r="E253" s="129" t="s">
        <v>432</v>
      </c>
      <c r="F253" s="63" t="s">
        <v>112</v>
      </c>
      <c r="G253" s="178" t="s">
        <v>401</v>
      </c>
      <c r="H253" s="178" t="s">
        <v>335</v>
      </c>
      <c r="I253" s="63">
        <v>1</v>
      </c>
      <c r="J253" s="63">
        <v>0</v>
      </c>
      <c r="K253" s="63" t="s">
        <v>562</v>
      </c>
      <c r="L253" s="333">
        <v>630.5145</v>
      </c>
      <c r="M253" s="85"/>
      <c r="N253" s="84"/>
      <c r="O253" s="85"/>
      <c r="P253" s="85"/>
      <c r="Q253" s="85"/>
      <c r="R253" s="85"/>
      <c r="S253" s="85"/>
      <c r="T253" s="85"/>
      <c r="U253" s="85"/>
      <c r="V253" s="85"/>
      <c r="W253" s="85"/>
      <c r="X253" s="85"/>
      <c r="Y253" s="85"/>
      <c r="Z253" s="85"/>
      <c r="AA253" s="96">
        <f t="shared" si="490"/>
        <v>0</v>
      </c>
      <c r="AB253" s="82" t="str">
        <f t="shared" si="295"/>
        <v>No</v>
      </c>
      <c r="AC253" s="188" t="str">
        <f t="shared" si="491"/>
        <v>No</v>
      </c>
      <c r="AE253" s="229">
        <v>1</v>
      </c>
      <c r="AF253" s="230">
        <f t="shared" si="492"/>
        <v>0</v>
      </c>
      <c r="AG253" s="69"/>
      <c r="AH253" s="256">
        <v>18.010000000000002</v>
      </c>
      <c r="AI253" s="265">
        <f t="shared" si="409"/>
        <v>0</v>
      </c>
      <c r="AJ253" s="152">
        <f t="shared" si="493"/>
        <v>0</v>
      </c>
      <c r="AK253" s="152">
        <f t="shared" si="494"/>
        <v>0</v>
      </c>
      <c r="AL253" s="152">
        <f t="shared" si="495"/>
        <v>0</v>
      </c>
      <c r="AM253" s="152">
        <f t="shared" si="496"/>
        <v>0</v>
      </c>
      <c r="AN253" s="152">
        <f t="shared" si="497"/>
        <v>0</v>
      </c>
      <c r="AO253" s="152">
        <f t="shared" si="498"/>
        <v>0</v>
      </c>
      <c r="AP253" s="152">
        <f t="shared" si="499"/>
        <v>0</v>
      </c>
      <c r="AQ253" s="152">
        <f t="shared" si="500"/>
        <v>0</v>
      </c>
      <c r="AR253" s="152">
        <f t="shared" si="501"/>
        <v>0</v>
      </c>
      <c r="AS253" s="152">
        <f t="shared" si="502"/>
        <v>0</v>
      </c>
      <c r="AT253" s="152">
        <f t="shared" si="503"/>
        <v>0</v>
      </c>
      <c r="AU253" s="152">
        <f t="shared" si="504"/>
        <v>0</v>
      </c>
      <c r="AV253" s="152">
        <f t="shared" si="505"/>
        <v>0</v>
      </c>
      <c r="AW253" s="152">
        <f t="shared" si="506"/>
        <v>0</v>
      </c>
      <c r="AX253" s="470">
        <v>1</v>
      </c>
      <c r="AY253" s="476">
        <v>14</v>
      </c>
      <c r="AZ253" s="239">
        <f t="shared" si="464"/>
        <v>0</v>
      </c>
      <c r="BA253" s="476"/>
      <c r="BB253" s="239">
        <f t="shared" si="465"/>
        <v>0</v>
      </c>
      <c r="BC253" s="476"/>
      <c r="BD253" s="131">
        <f t="shared" si="466"/>
        <v>0</v>
      </c>
      <c r="BE253" s="483"/>
      <c r="BF253" s="131">
        <f t="shared" si="430"/>
        <v>0</v>
      </c>
      <c r="BG253" s="131">
        <f t="shared" si="431"/>
        <v>0</v>
      </c>
      <c r="BH253" s="131">
        <f t="shared" si="432"/>
        <v>0</v>
      </c>
      <c r="BI253" s="131">
        <f t="shared" si="433"/>
        <v>0</v>
      </c>
      <c r="BJ253" s="131">
        <f t="shared" si="434"/>
        <v>0</v>
      </c>
      <c r="BK253" s="131">
        <f t="shared" si="435"/>
        <v>0</v>
      </c>
      <c r="BL253" s="131">
        <f t="shared" si="436"/>
        <v>0</v>
      </c>
      <c r="BM253" s="131">
        <f t="shared" si="437"/>
        <v>0</v>
      </c>
      <c r="BN253" s="131">
        <f t="shared" si="438"/>
        <v>0</v>
      </c>
      <c r="BO253" s="483"/>
      <c r="BP253" s="396">
        <f t="shared" si="439"/>
        <v>0</v>
      </c>
      <c r="BQ253" s="396">
        <f t="shared" si="440"/>
        <v>0</v>
      </c>
      <c r="BR253" s="483"/>
      <c r="BS253" s="131">
        <f t="shared" si="441"/>
        <v>0</v>
      </c>
      <c r="BT253" s="131">
        <f t="shared" si="442"/>
        <v>0</v>
      </c>
      <c r="BU253" s="131">
        <f t="shared" si="443"/>
        <v>0</v>
      </c>
      <c r="BV253" s="131">
        <f t="shared" si="444"/>
        <v>0</v>
      </c>
      <c r="BW253" s="131">
        <f t="shared" si="445"/>
        <v>0</v>
      </c>
      <c r="BX253" s="131">
        <f t="shared" si="446"/>
        <v>0</v>
      </c>
      <c r="BY253" s="131">
        <f t="shared" si="447"/>
        <v>0</v>
      </c>
      <c r="BZ253" s="131">
        <f t="shared" si="448"/>
        <v>0</v>
      </c>
      <c r="CA253" s="131">
        <f t="shared" si="449"/>
        <v>0</v>
      </c>
      <c r="CB253" s="131">
        <f t="shared" si="450"/>
        <v>0</v>
      </c>
      <c r="CC253" s="131">
        <f t="shared" si="451"/>
        <v>0</v>
      </c>
      <c r="CD253" s="131">
        <f t="shared" si="452"/>
        <v>0</v>
      </c>
      <c r="CE253" s="131">
        <f t="shared" si="453"/>
        <v>0</v>
      </c>
      <c r="CF253" s="131">
        <f t="shared" si="454"/>
        <v>0</v>
      </c>
      <c r="CG253" s="131">
        <f t="shared" si="455"/>
        <v>0</v>
      </c>
      <c r="CH253" s="131">
        <f t="shared" si="456"/>
        <v>0</v>
      </c>
      <c r="CI253" s="131">
        <f t="shared" si="457"/>
        <v>0</v>
      </c>
      <c r="CJ253" s="131">
        <f t="shared" si="458"/>
        <v>0</v>
      </c>
      <c r="CK253" s="131">
        <f t="shared" si="459"/>
        <v>0</v>
      </c>
      <c r="CL253" s="131">
        <f t="shared" si="460"/>
        <v>0</v>
      </c>
      <c r="CM253" s="131">
        <f t="shared" si="461"/>
        <v>0</v>
      </c>
    </row>
    <row r="254" spans="1:91" s="81" customFormat="1" ht="90" customHeight="1" x14ac:dyDescent="0.2">
      <c r="A254" s="4"/>
      <c r="B254" s="164"/>
      <c r="C254" s="4"/>
      <c r="D254" s="64" t="s">
        <v>553</v>
      </c>
      <c r="E254" s="437" t="s">
        <v>1143</v>
      </c>
      <c r="F254" s="63" t="s">
        <v>112</v>
      </c>
      <c r="G254" s="178" t="s">
        <v>401</v>
      </c>
      <c r="H254" s="178" t="s">
        <v>335</v>
      </c>
      <c r="I254" s="63">
        <v>1</v>
      </c>
      <c r="J254" s="63">
        <v>0</v>
      </c>
      <c r="K254" s="63" t="s">
        <v>562</v>
      </c>
      <c r="L254" s="333">
        <v>548.26900000000001</v>
      </c>
      <c r="M254" s="85"/>
      <c r="N254" s="84"/>
      <c r="O254" s="85"/>
      <c r="P254" s="85"/>
      <c r="Q254" s="85"/>
      <c r="R254" s="85"/>
      <c r="S254" s="85"/>
      <c r="T254" s="85"/>
      <c r="U254" s="85"/>
      <c r="V254" s="85"/>
      <c r="W254" s="85"/>
      <c r="X254" s="85"/>
      <c r="Y254" s="85"/>
      <c r="Z254" s="85"/>
      <c r="AA254" s="96">
        <f t="shared" si="490"/>
        <v>0</v>
      </c>
      <c r="AB254" s="82" t="str">
        <f t="shared" ref="AB254" si="529">IF(SUM(M254:Z254)&gt;0,"Yes","No")</f>
        <v>No</v>
      </c>
      <c r="AC254" s="188" t="str">
        <f t="shared" si="491"/>
        <v>No</v>
      </c>
      <c r="AE254" s="229">
        <v>1</v>
      </c>
      <c r="AF254" s="230">
        <f t="shared" ref="AF254:AF255" si="530">AE254*SUM(M254:Z254)</f>
        <v>0</v>
      </c>
      <c r="AG254" s="69"/>
      <c r="AH254" s="256">
        <v>18.010000000000002</v>
      </c>
      <c r="AI254" s="265">
        <f t="shared" si="409"/>
        <v>0</v>
      </c>
      <c r="AJ254" s="152">
        <f t="shared" si="493"/>
        <v>0</v>
      </c>
      <c r="AK254" s="152">
        <f t="shared" si="494"/>
        <v>0</v>
      </c>
      <c r="AL254" s="152">
        <f t="shared" si="495"/>
        <v>0</v>
      </c>
      <c r="AM254" s="152">
        <f t="shared" si="496"/>
        <v>0</v>
      </c>
      <c r="AN254" s="152">
        <f t="shared" si="497"/>
        <v>0</v>
      </c>
      <c r="AO254" s="152">
        <f t="shared" si="498"/>
        <v>0</v>
      </c>
      <c r="AP254" s="152">
        <f t="shared" si="499"/>
        <v>0</v>
      </c>
      <c r="AQ254" s="152">
        <f t="shared" si="500"/>
        <v>0</v>
      </c>
      <c r="AR254" s="152">
        <f t="shared" si="501"/>
        <v>0</v>
      </c>
      <c r="AS254" s="152">
        <f t="shared" si="502"/>
        <v>0</v>
      </c>
      <c r="AT254" s="152">
        <f t="shared" si="503"/>
        <v>0</v>
      </c>
      <c r="AU254" s="152">
        <f t="shared" si="504"/>
        <v>0</v>
      </c>
      <c r="AV254" s="152">
        <f t="shared" si="505"/>
        <v>0</v>
      </c>
      <c r="AW254" s="152">
        <f t="shared" si="506"/>
        <v>0</v>
      </c>
      <c r="AX254" s="470">
        <v>1</v>
      </c>
      <c r="AY254" s="476">
        <v>14</v>
      </c>
      <c r="AZ254" s="239">
        <f t="shared" si="464"/>
        <v>0</v>
      </c>
      <c r="BA254" s="476"/>
      <c r="BB254" s="239">
        <f t="shared" si="465"/>
        <v>0</v>
      </c>
      <c r="BC254" s="476"/>
      <c r="BD254" s="131">
        <f t="shared" si="466"/>
        <v>0</v>
      </c>
      <c r="BE254" s="483"/>
      <c r="BF254" s="131">
        <f t="shared" si="430"/>
        <v>0</v>
      </c>
      <c r="BG254" s="131">
        <f t="shared" si="431"/>
        <v>0</v>
      </c>
      <c r="BH254" s="131">
        <f t="shared" si="432"/>
        <v>0</v>
      </c>
      <c r="BI254" s="131">
        <f t="shared" si="433"/>
        <v>0</v>
      </c>
      <c r="BJ254" s="131">
        <f t="shared" si="434"/>
        <v>0</v>
      </c>
      <c r="BK254" s="131">
        <f t="shared" si="435"/>
        <v>0</v>
      </c>
      <c r="BL254" s="131">
        <f t="shared" si="436"/>
        <v>0</v>
      </c>
      <c r="BM254" s="131">
        <f t="shared" si="437"/>
        <v>0</v>
      </c>
      <c r="BN254" s="131">
        <f t="shared" si="438"/>
        <v>0</v>
      </c>
      <c r="BO254" s="483"/>
      <c r="BP254" s="396">
        <f t="shared" si="439"/>
        <v>0</v>
      </c>
      <c r="BQ254" s="396">
        <f t="shared" si="440"/>
        <v>0</v>
      </c>
      <c r="BR254" s="483"/>
      <c r="BS254" s="131">
        <f t="shared" si="441"/>
        <v>0</v>
      </c>
      <c r="BT254" s="131">
        <f t="shared" si="442"/>
        <v>0</v>
      </c>
      <c r="BU254" s="131">
        <f t="shared" si="443"/>
        <v>0</v>
      </c>
      <c r="BV254" s="131">
        <f t="shared" si="444"/>
        <v>0</v>
      </c>
      <c r="BW254" s="131">
        <f t="shared" si="445"/>
        <v>0</v>
      </c>
      <c r="BX254" s="131">
        <f t="shared" si="446"/>
        <v>0</v>
      </c>
      <c r="BY254" s="131">
        <f t="shared" si="447"/>
        <v>0</v>
      </c>
      <c r="BZ254" s="131">
        <f t="shared" si="448"/>
        <v>0</v>
      </c>
      <c r="CA254" s="131">
        <f t="shared" si="449"/>
        <v>0</v>
      </c>
      <c r="CB254" s="131">
        <f t="shared" si="450"/>
        <v>0</v>
      </c>
      <c r="CC254" s="131">
        <f t="shared" si="451"/>
        <v>0</v>
      </c>
      <c r="CD254" s="131">
        <f t="shared" si="452"/>
        <v>0</v>
      </c>
      <c r="CE254" s="131">
        <f t="shared" si="453"/>
        <v>0</v>
      </c>
      <c r="CF254" s="131">
        <f t="shared" si="454"/>
        <v>0</v>
      </c>
      <c r="CG254" s="131">
        <f t="shared" si="455"/>
        <v>0</v>
      </c>
      <c r="CH254" s="131">
        <f t="shared" si="456"/>
        <v>0</v>
      </c>
      <c r="CI254" s="131">
        <f t="shared" si="457"/>
        <v>0</v>
      </c>
      <c r="CJ254" s="131">
        <f t="shared" si="458"/>
        <v>0</v>
      </c>
      <c r="CK254" s="131">
        <f t="shared" si="459"/>
        <v>0</v>
      </c>
      <c r="CL254" s="131">
        <f t="shared" si="460"/>
        <v>0</v>
      </c>
      <c r="CM254" s="131">
        <f t="shared" si="461"/>
        <v>0</v>
      </c>
    </row>
    <row r="255" spans="1:91" s="81" customFormat="1" ht="90" customHeight="1" x14ac:dyDescent="0.2">
      <c r="A255" s="4"/>
      <c r="B255" s="164"/>
      <c r="C255" s="4"/>
      <c r="D255" s="99" t="s">
        <v>312</v>
      </c>
      <c r="E255" s="177" t="s">
        <v>432</v>
      </c>
      <c r="F255" s="72" t="s">
        <v>109</v>
      </c>
      <c r="G255" s="72" t="s">
        <v>121</v>
      </c>
      <c r="H255" s="72" t="s">
        <v>158</v>
      </c>
      <c r="I255" s="72">
        <v>4</v>
      </c>
      <c r="J255" s="72">
        <v>0</v>
      </c>
      <c r="K255" s="72" t="s">
        <v>562</v>
      </c>
      <c r="L255" s="334">
        <v>412.70040000000006</v>
      </c>
      <c r="M255" s="88"/>
      <c r="N255" s="87"/>
      <c r="O255" s="87"/>
      <c r="P255" s="87"/>
      <c r="Q255" s="87"/>
      <c r="R255" s="87"/>
      <c r="S255" s="87"/>
      <c r="T255" s="87"/>
      <c r="U255" s="87"/>
      <c r="V255" s="87"/>
      <c r="W255" s="87"/>
      <c r="X255" s="87"/>
      <c r="Y255" s="87"/>
      <c r="Z255" s="87"/>
      <c r="AA255" s="368">
        <f t="shared" si="490"/>
        <v>0</v>
      </c>
      <c r="AB255" s="89" t="str">
        <f>IF(SUM(M255:Z255)&gt;0,"Yes","No")</f>
        <v>No</v>
      </c>
      <c r="AC255" s="364" t="str">
        <f t="shared" si="491"/>
        <v>No</v>
      </c>
      <c r="AD255" s="357"/>
      <c r="AE255" s="229">
        <v>4</v>
      </c>
      <c r="AF255" s="230">
        <f t="shared" si="530"/>
        <v>0</v>
      </c>
      <c r="AG255" s="69"/>
      <c r="AH255" s="257">
        <v>10.7</v>
      </c>
      <c r="AI255" s="265">
        <f t="shared" si="409"/>
        <v>0</v>
      </c>
      <c r="AJ255" s="152">
        <f t="shared" si="493"/>
        <v>0</v>
      </c>
      <c r="AK255" s="152">
        <f t="shared" si="494"/>
        <v>0</v>
      </c>
      <c r="AL255" s="152">
        <f t="shared" si="495"/>
        <v>0</v>
      </c>
      <c r="AM255" s="152">
        <f t="shared" si="496"/>
        <v>0</v>
      </c>
      <c r="AN255" s="152">
        <f t="shared" si="497"/>
        <v>0</v>
      </c>
      <c r="AO255" s="152">
        <f t="shared" si="498"/>
        <v>0</v>
      </c>
      <c r="AP255" s="152">
        <f t="shared" si="499"/>
        <v>0</v>
      </c>
      <c r="AQ255" s="152">
        <f t="shared" si="500"/>
        <v>0</v>
      </c>
      <c r="AR255" s="152">
        <f t="shared" si="501"/>
        <v>0</v>
      </c>
      <c r="AS255" s="152">
        <f t="shared" si="502"/>
        <v>0</v>
      </c>
      <c r="AT255" s="152">
        <f t="shared" si="503"/>
        <v>0</v>
      </c>
      <c r="AU255" s="152">
        <f t="shared" si="504"/>
        <v>0</v>
      </c>
      <c r="AV255" s="152">
        <f t="shared" si="505"/>
        <v>0</v>
      </c>
      <c r="AW255" s="152">
        <f t="shared" si="506"/>
        <v>0</v>
      </c>
      <c r="AX255" s="470">
        <v>4</v>
      </c>
      <c r="AY255" s="476">
        <v>24</v>
      </c>
      <c r="AZ255" s="239">
        <f t="shared" si="464"/>
        <v>0</v>
      </c>
      <c r="BA255" s="476"/>
      <c r="BB255" s="239">
        <f t="shared" si="465"/>
        <v>0</v>
      </c>
      <c r="BC255" s="476"/>
      <c r="BD255" s="131">
        <f t="shared" si="466"/>
        <v>0</v>
      </c>
      <c r="BE255" s="483"/>
      <c r="BF255" s="131">
        <f t="shared" si="430"/>
        <v>0</v>
      </c>
      <c r="BG255" s="131">
        <f t="shared" si="431"/>
        <v>0</v>
      </c>
      <c r="BH255" s="131">
        <f t="shared" si="432"/>
        <v>0</v>
      </c>
      <c r="BI255" s="131">
        <f t="shared" si="433"/>
        <v>0</v>
      </c>
      <c r="BJ255" s="131">
        <f t="shared" si="434"/>
        <v>0</v>
      </c>
      <c r="BK255" s="131">
        <f t="shared" si="435"/>
        <v>0</v>
      </c>
      <c r="BL255" s="131">
        <f t="shared" si="436"/>
        <v>0</v>
      </c>
      <c r="BM255" s="131">
        <f t="shared" si="437"/>
        <v>0</v>
      </c>
      <c r="BN255" s="131">
        <f t="shared" si="438"/>
        <v>0</v>
      </c>
      <c r="BO255" s="483"/>
      <c r="BP255" s="396">
        <f t="shared" si="439"/>
        <v>0</v>
      </c>
      <c r="BQ255" s="396">
        <f t="shared" si="440"/>
        <v>0</v>
      </c>
      <c r="BR255" s="483"/>
      <c r="BS255" s="131">
        <f t="shared" si="441"/>
        <v>0</v>
      </c>
      <c r="BT255" s="131">
        <f t="shared" si="442"/>
        <v>0</v>
      </c>
      <c r="BU255" s="131">
        <f t="shared" si="443"/>
        <v>0</v>
      </c>
      <c r="BV255" s="131">
        <f t="shared" si="444"/>
        <v>0</v>
      </c>
      <c r="BW255" s="131">
        <f t="shared" si="445"/>
        <v>0</v>
      </c>
      <c r="BX255" s="131">
        <f t="shared" si="446"/>
        <v>0</v>
      </c>
      <c r="BY255" s="131">
        <f t="shared" si="447"/>
        <v>0</v>
      </c>
      <c r="BZ255" s="131">
        <f t="shared" si="448"/>
        <v>0</v>
      </c>
      <c r="CA255" s="131">
        <f t="shared" si="449"/>
        <v>0</v>
      </c>
      <c r="CB255" s="131">
        <f t="shared" si="450"/>
        <v>0</v>
      </c>
      <c r="CC255" s="131">
        <f t="shared" si="451"/>
        <v>0</v>
      </c>
      <c r="CD255" s="131">
        <f t="shared" si="452"/>
        <v>0</v>
      </c>
      <c r="CE255" s="131">
        <f t="shared" si="453"/>
        <v>0</v>
      </c>
      <c r="CF255" s="131">
        <f t="shared" si="454"/>
        <v>0</v>
      </c>
      <c r="CG255" s="131">
        <f t="shared" si="455"/>
        <v>0</v>
      </c>
      <c r="CH255" s="131">
        <f t="shared" si="456"/>
        <v>0</v>
      </c>
      <c r="CI255" s="131">
        <f t="shared" si="457"/>
        <v>0</v>
      </c>
      <c r="CJ255" s="131">
        <f t="shared" si="458"/>
        <v>0</v>
      </c>
      <c r="CK255" s="131">
        <f t="shared" si="459"/>
        <v>0</v>
      </c>
      <c r="CL255" s="131">
        <f t="shared" si="460"/>
        <v>0</v>
      </c>
      <c r="CM255" s="131">
        <f t="shared" si="461"/>
        <v>0</v>
      </c>
    </row>
    <row r="256" spans="1:91" s="81" customFormat="1" ht="90" customHeight="1" x14ac:dyDescent="0.2">
      <c r="A256" s="4"/>
      <c r="B256" s="167"/>
      <c r="C256" s="54"/>
      <c r="D256" s="192" t="s">
        <v>554</v>
      </c>
      <c r="E256" s="439" t="s">
        <v>1143</v>
      </c>
      <c r="F256" s="169" t="s">
        <v>109</v>
      </c>
      <c r="G256" s="169" t="s">
        <v>121</v>
      </c>
      <c r="H256" s="169" t="s">
        <v>158</v>
      </c>
      <c r="I256" s="169">
        <v>4</v>
      </c>
      <c r="J256" s="169">
        <v>0</v>
      </c>
      <c r="K256" s="169" t="s">
        <v>562</v>
      </c>
      <c r="L256" s="336">
        <v>358.87260000000003</v>
      </c>
      <c r="M256" s="172"/>
      <c r="N256" s="172"/>
      <c r="O256" s="172"/>
      <c r="P256" s="172"/>
      <c r="Q256" s="172"/>
      <c r="R256" s="172"/>
      <c r="S256" s="172"/>
      <c r="T256" s="172"/>
      <c r="U256" s="172"/>
      <c r="V256" s="172"/>
      <c r="W256" s="172"/>
      <c r="X256" s="172"/>
      <c r="Y256" s="172"/>
      <c r="Z256" s="172"/>
      <c r="AA256" s="89">
        <f t="shared" si="490"/>
        <v>0</v>
      </c>
      <c r="AB256" s="173" t="str">
        <f>IF(SUM(M256:Z256)&gt;0,"Yes","No")</f>
        <v>No</v>
      </c>
      <c r="AC256" s="174" t="str">
        <f t="shared" si="491"/>
        <v>No</v>
      </c>
      <c r="AE256" s="231">
        <v>4</v>
      </c>
      <c r="AF256" s="232">
        <f t="shared" si="492"/>
        <v>0</v>
      </c>
      <c r="AG256" s="69"/>
      <c r="AH256" s="257">
        <v>10.7</v>
      </c>
      <c r="AI256" s="265">
        <f>SUM(M256:Z256)*AH256</f>
        <v>0</v>
      </c>
      <c r="AJ256" s="152">
        <f t="shared" si="493"/>
        <v>0</v>
      </c>
      <c r="AK256" s="152">
        <f t="shared" si="494"/>
        <v>0</v>
      </c>
      <c r="AL256" s="152">
        <f t="shared" si="495"/>
        <v>0</v>
      </c>
      <c r="AM256" s="152">
        <f t="shared" si="496"/>
        <v>0</v>
      </c>
      <c r="AN256" s="152">
        <f t="shared" si="497"/>
        <v>0</v>
      </c>
      <c r="AO256" s="152">
        <f t="shared" si="498"/>
        <v>0</v>
      </c>
      <c r="AP256" s="152">
        <f t="shared" si="499"/>
        <v>0</v>
      </c>
      <c r="AQ256" s="152">
        <f t="shared" si="500"/>
        <v>0</v>
      </c>
      <c r="AR256" s="152">
        <f t="shared" si="501"/>
        <v>0</v>
      </c>
      <c r="AS256" s="152">
        <f t="shared" si="502"/>
        <v>0</v>
      </c>
      <c r="AT256" s="152">
        <f t="shared" si="503"/>
        <v>0</v>
      </c>
      <c r="AU256" s="152">
        <f t="shared" si="504"/>
        <v>0</v>
      </c>
      <c r="AV256" s="152">
        <f t="shared" si="505"/>
        <v>0</v>
      </c>
      <c r="AW256" s="152">
        <f t="shared" si="506"/>
        <v>0</v>
      </c>
      <c r="AX256" s="470">
        <v>4</v>
      </c>
      <c r="AY256" s="476">
        <v>24</v>
      </c>
      <c r="AZ256" s="239">
        <f t="shared" si="464"/>
        <v>0</v>
      </c>
      <c r="BA256" s="476"/>
      <c r="BB256" s="239">
        <f t="shared" si="465"/>
        <v>0</v>
      </c>
      <c r="BC256" s="476"/>
      <c r="BD256" s="131">
        <f t="shared" si="466"/>
        <v>0</v>
      </c>
      <c r="BE256" s="483"/>
      <c r="BF256" s="131">
        <f t="shared" si="430"/>
        <v>0</v>
      </c>
      <c r="BG256" s="131">
        <f t="shared" si="431"/>
        <v>0</v>
      </c>
      <c r="BH256" s="131">
        <f t="shared" si="432"/>
        <v>0</v>
      </c>
      <c r="BI256" s="131">
        <f t="shared" si="433"/>
        <v>0</v>
      </c>
      <c r="BJ256" s="131">
        <f t="shared" si="434"/>
        <v>0</v>
      </c>
      <c r="BK256" s="131">
        <f t="shared" si="435"/>
        <v>0</v>
      </c>
      <c r="BL256" s="131">
        <f t="shared" si="436"/>
        <v>0</v>
      </c>
      <c r="BM256" s="131">
        <f t="shared" si="437"/>
        <v>0</v>
      </c>
      <c r="BN256" s="131">
        <f t="shared" si="438"/>
        <v>0</v>
      </c>
      <c r="BO256" s="483"/>
      <c r="BP256" s="396">
        <f t="shared" si="439"/>
        <v>0</v>
      </c>
      <c r="BQ256" s="396">
        <f t="shared" si="440"/>
        <v>0</v>
      </c>
      <c r="BR256" s="483"/>
      <c r="BS256" s="131">
        <f t="shared" si="441"/>
        <v>0</v>
      </c>
      <c r="BT256" s="131">
        <f t="shared" si="442"/>
        <v>0</v>
      </c>
      <c r="BU256" s="131">
        <f t="shared" si="443"/>
        <v>0</v>
      </c>
      <c r="BV256" s="131">
        <f t="shared" si="444"/>
        <v>0</v>
      </c>
      <c r="BW256" s="131">
        <f t="shared" si="445"/>
        <v>0</v>
      </c>
      <c r="BX256" s="131">
        <f t="shared" si="446"/>
        <v>0</v>
      </c>
      <c r="BY256" s="131">
        <f t="shared" si="447"/>
        <v>0</v>
      </c>
      <c r="BZ256" s="131">
        <f t="shared" si="448"/>
        <v>0</v>
      </c>
      <c r="CA256" s="131">
        <f t="shared" si="449"/>
        <v>0</v>
      </c>
      <c r="CB256" s="131">
        <f t="shared" si="450"/>
        <v>0</v>
      </c>
      <c r="CC256" s="131">
        <f t="shared" si="451"/>
        <v>0</v>
      </c>
      <c r="CD256" s="131">
        <f t="shared" si="452"/>
        <v>0</v>
      </c>
      <c r="CE256" s="131">
        <f t="shared" si="453"/>
        <v>0</v>
      </c>
      <c r="CF256" s="131">
        <f t="shared" si="454"/>
        <v>0</v>
      </c>
      <c r="CG256" s="131">
        <f t="shared" si="455"/>
        <v>0</v>
      </c>
      <c r="CH256" s="131">
        <f t="shared" si="456"/>
        <v>0</v>
      </c>
      <c r="CI256" s="131">
        <f t="shared" si="457"/>
        <v>0</v>
      </c>
      <c r="CJ256" s="131">
        <f t="shared" si="458"/>
        <v>0</v>
      </c>
      <c r="CK256" s="131">
        <f t="shared" si="459"/>
        <v>0</v>
      </c>
      <c r="CL256" s="131">
        <f t="shared" si="460"/>
        <v>0</v>
      </c>
      <c r="CM256" s="131">
        <f t="shared" si="461"/>
        <v>0</v>
      </c>
    </row>
    <row r="257" spans="1:91" s="81" customFormat="1" ht="40.75" customHeight="1" x14ac:dyDescent="0.2">
      <c r="A257" s="4"/>
      <c r="B257" s="75"/>
      <c r="C257" s="80"/>
      <c r="D257" s="440" t="s">
        <v>368</v>
      </c>
      <c r="E257" s="128"/>
      <c r="F257" s="68"/>
      <c r="G257" s="66"/>
      <c r="H257" s="66"/>
      <c r="I257" s="68"/>
      <c r="J257" s="67"/>
      <c r="K257" s="67"/>
      <c r="L257" s="155"/>
      <c r="M257" s="93"/>
      <c r="Z257" s="4"/>
      <c r="AA257" s="323"/>
      <c r="AB257" s="82"/>
      <c r="AC257" s="83"/>
      <c r="AE257" s="233"/>
      <c r="AF257" s="233"/>
      <c r="AG257" s="69"/>
      <c r="AH257" s="254"/>
      <c r="AI257" s="265"/>
      <c r="AJ257" s="152"/>
      <c r="AK257" s="152"/>
      <c r="AL257" s="152"/>
      <c r="AM257" s="152"/>
      <c r="AN257" s="152"/>
      <c r="AO257" s="152"/>
      <c r="AP257" s="152"/>
      <c r="AQ257" s="152"/>
      <c r="AR257" s="152"/>
      <c r="AS257" s="152"/>
      <c r="AT257" s="152"/>
      <c r="AU257" s="152"/>
      <c r="AV257" s="152"/>
      <c r="AW257" s="152"/>
      <c r="AX257" s="469"/>
      <c r="AY257" s="475"/>
      <c r="AZ257" s="239">
        <f t="shared" si="464"/>
        <v>0</v>
      </c>
      <c r="BA257" s="475"/>
      <c r="BB257" s="239">
        <f t="shared" si="465"/>
        <v>0</v>
      </c>
      <c r="BC257" s="475"/>
      <c r="BD257" s="131">
        <f t="shared" si="466"/>
        <v>0</v>
      </c>
      <c r="BE257" s="483"/>
      <c r="BF257" s="131">
        <f t="shared" si="430"/>
        <v>0</v>
      </c>
      <c r="BG257" s="131">
        <f t="shared" si="431"/>
        <v>0</v>
      </c>
      <c r="BH257" s="131">
        <f t="shared" si="432"/>
        <v>0</v>
      </c>
      <c r="BI257" s="131">
        <f t="shared" si="433"/>
        <v>0</v>
      </c>
      <c r="BJ257" s="131">
        <f t="shared" si="434"/>
        <v>0</v>
      </c>
      <c r="BK257" s="131">
        <f t="shared" si="435"/>
        <v>0</v>
      </c>
      <c r="BL257" s="131">
        <f t="shared" si="436"/>
        <v>0</v>
      </c>
      <c r="BM257" s="131">
        <f t="shared" si="437"/>
        <v>0</v>
      </c>
      <c r="BN257" s="131">
        <f t="shared" si="438"/>
        <v>0</v>
      </c>
      <c r="BO257" s="483"/>
      <c r="BP257" s="396">
        <f t="shared" si="439"/>
        <v>0</v>
      </c>
      <c r="BQ257" s="396">
        <f t="shared" si="440"/>
        <v>0</v>
      </c>
      <c r="BR257" s="483"/>
      <c r="BS257" s="131">
        <f t="shared" si="441"/>
        <v>0</v>
      </c>
      <c r="BT257" s="131">
        <f t="shared" si="442"/>
        <v>0</v>
      </c>
      <c r="BU257" s="131">
        <f t="shared" si="443"/>
        <v>0</v>
      </c>
      <c r="BV257" s="131">
        <f t="shared" si="444"/>
        <v>0</v>
      </c>
      <c r="BW257" s="131">
        <f t="shared" si="445"/>
        <v>0</v>
      </c>
      <c r="BX257" s="131">
        <f t="shared" si="446"/>
        <v>0</v>
      </c>
      <c r="BY257" s="131">
        <f t="shared" si="447"/>
        <v>0</v>
      </c>
      <c r="BZ257" s="131">
        <f t="shared" si="448"/>
        <v>0</v>
      </c>
      <c r="CA257" s="131">
        <f t="shared" si="449"/>
        <v>0</v>
      </c>
      <c r="CB257" s="131">
        <f t="shared" si="450"/>
        <v>0</v>
      </c>
      <c r="CC257" s="131">
        <f t="shared" si="451"/>
        <v>0</v>
      </c>
      <c r="CD257" s="131">
        <f t="shared" si="452"/>
        <v>0</v>
      </c>
      <c r="CE257" s="131">
        <f t="shared" si="453"/>
        <v>0</v>
      </c>
      <c r="CF257" s="131">
        <f t="shared" si="454"/>
        <v>0</v>
      </c>
      <c r="CG257" s="131">
        <f t="shared" si="455"/>
        <v>0</v>
      </c>
      <c r="CH257" s="131">
        <f t="shared" si="456"/>
        <v>0</v>
      </c>
      <c r="CI257" s="131">
        <f t="shared" si="457"/>
        <v>0</v>
      </c>
      <c r="CJ257" s="131">
        <f t="shared" si="458"/>
        <v>0</v>
      </c>
      <c r="CK257" s="131">
        <f t="shared" si="459"/>
        <v>0</v>
      </c>
      <c r="CL257" s="131">
        <f t="shared" si="460"/>
        <v>0</v>
      </c>
      <c r="CM257" s="131">
        <f t="shared" si="461"/>
        <v>0</v>
      </c>
    </row>
    <row r="258" spans="1:91" s="81" customFormat="1" ht="90" customHeight="1" x14ac:dyDescent="0.2">
      <c r="A258" s="4"/>
      <c r="B258" s="156"/>
      <c r="C258" s="101"/>
      <c r="D258" s="199" t="s">
        <v>313</v>
      </c>
      <c r="E258" s="200" t="s">
        <v>432</v>
      </c>
      <c r="F258" s="201" t="s">
        <v>112</v>
      </c>
      <c r="G258" s="202" t="s">
        <v>91</v>
      </c>
      <c r="H258" s="202" t="s">
        <v>156</v>
      </c>
      <c r="I258" s="201">
        <v>1</v>
      </c>
      <c r="J258" s="201">
        <v>41</v>
      </c>
      <c r="K258" s="201" t="s">
        <v>562</v>
      </c>
      <c r="L258" s="344">
        <v>770.53457460000004</v>
      </c>
      <c r="M258" s="204"/>
      <c r="N258" s="203"/>
      <c r="O258" s="204"/>
      <c r="P258" s="204"/>
      <c r="Q258" s="204"/>
      <c r="R258" s="204"/>
      <c r="S258" s="204"/>
      <c r="T258" s="204"/>
      <c r="U258" s="204"/>
      <c r="V258" s="204"/>
      <c r="W258" s="204"/>
      <c r="X258" s="204"/>
      <c r="Y258" s="204"/>
      <c r="Z258" s="204"/>
      <c r="AA258" s="337">
        <f t="shared" ref="AA258:AA271" si="531">L258*M258+L258*N258+L258*O258+L258*P258+L258*Q258+L258*R258+L258*T258+L258*V258+L258*W258+L258*X258+L258*Y258+L258*Z258+L258*U258+L258*S258</f>
        <v>0</v>
      </c>
      <c r="AB258" s="205" t="str">
        <f t="shared" ref="AB258" si="532">IF(SUM(M258:Z258)&gt;0,"Yes","No")</f>
        <v>No</v>
      </c>
      <c r="AC258" s="206" t="str">
        <f t="shared" ref="AC258:AC271" si="533">IF(B258="New","Yes","No")</f>
        <v>No</v>
      </c>
      <c r="AE258" s="229">
        <v>1</v>
      </c>
      <c r="AF258" s="230">
        <f t="shared" ref="AF258" si="534">AE258*SUM(M258:Z258)</f>
        <v>0</v>
      </c>
      <c r="AG258" s="69"/>
      <c r="AH258" s="255">
        <v>34.299999999999997</v>
      </c>
      <c r="AI258" s="265">
        <f>SUM(M258:Z258)*AH258</f>
        <v>0</v>
      </c>
      <c r="AJ258" s="152">
        <f t="shared" ref="AJ258:AJ271" si="535">M258*I258</f>
        <v>0</v>
      </c>
      <c r="AK258" s="152">
        <f t="shared" ref="AK258:AK271" si="536">N258*I258</f>
        <v>0</v>
      </c>
      <c r="AL258" s="152">
        <f t="shared" ref="AL258:AL271" si="537">O258*I258</f>
        <v>0</v>
      </c>
      <c r="AM258" s="152">
        <f t="shared" ref="AM258:AM271" si="538">P258*I258</f>
        <v>0</v>
      </c>
      <c r="AN258" s="152">
        <f t="shared" ref="AN258:AN271" si="539">Q258*I258</f>
        <v>0</v>
      </c>
      <c r="AO258" s="152">
        <f t="shared" ref="AO258:AO271" si="540">R258*I258</f>
        <v>0</v>
      </c>
      <c r="AP258" s="152">
        <f t="shared" ref="AP258:AP271" si="541">S258*I258</f>
        <v>0</v>
      </c>
      <c r="AQ258" s="152">
        <f t="shared" ref="AQ258:AQ271" si="542">T258*I258</f>
        <v>0</v>
      </c>
      <c r="AR258" s="152">
        <f t="shared" ref="AR258:AR271" si="543">U258*I258</f>
        <v>0</v>
      </c>
      <c r="AS258" s="152">
        <f t="shared" ref="AS258:AS271" si="544">V258*I258</f>
        <v>0</v>
      </c>
      <c r="AT258" s="152">
        <f t="shared" ref="AT258:AT271" si="545">W258*I258</f>
        <v>0</v>
      </c>
      <c r="AU258" s="152">
        <f t="shared" ref="AU258:AU271" si="546">X258*I258</f>
        <v>0</v>
      </c>
      <c r="AV258" s="152">
        <f t="shared" ref="AV258:AV271" si="547">Y258*I258</f>
        <v>0</v>
      </c>
      <c r="AW258" s="152">
        <f t="shared" ref="AW258:AW271" si="548">Z258*I258</f>
        <v>0</v>
      </c>
      <c r="AX258" s="470">
        <v>1</v>
      </c>
      <c r="AY258" s="476"/>
      <c r="AZ258" s="239">
        <f t="shared" si="464"/>
        <v>0</v>
      </c>
      <c r="BA258" s="476">
        <v>20</v>
      </c>
      <c r="BB258" s="239">
        <f t="shared" si="465"/>
        <v>0</v>
      </c>
      <c r="BC258" s="480"/>
      <c r="BD258" s="131">
        <f t="shared" si="466"/>
        <v>0</v>
      </c>
      <c r="BE258" s="483"/>
      <c r="BF258" s="131">
        <f t="shared" si="430"/>
        <v>0</v>
      </c>
      <c r="BG258" s="131">
        <f t="shared" si="431"/>
        <v>0</v>
      </c>
      <c r="BH258" s="131">
        <f t="shared" si="432"/>
        <v>0</v>
      </c>
      <c r="BI258" s="131">
        <f t="shared" si="433"/>
        <v>0</v>
      </c>
      <c r="BJ258" s="131">
        <f t="shared" si="434"/>
        <v>0</v>
      </c>
      <c r="BK258" s="131">
        <f t="shared" si="435"/>
        <v>0</v>
      </c>
      <c r="BL258" s="131">
        <f t="shared" si="436"/>
        <v>0</v>
      </c>
      <c r="BM258" s="131">
        <f t="shared" si="437"/>
        <v>0</v>
      </c>
      <c r="BN258" s="131">
        <f t="shared" si="438"/>
        <v>0</v>
      </c>
      <c r="BO258" s="483"/>
      <c r="BP258" s="396">
        <f t="shared" si="439"/>
        <v>0</v>
      </c>
      <c r="BQ258" s="396">
        <f t="shared" si="440"/>
        <v>0</v>
      </c>
      <c r="BR258" s="483"/>
      <c r="BS258" s="131">
        <f t="shared" si="441"/>
        <v>0</v>
      </c>
      <c r="BT258" s="131">
        <f t="shared" si="442"/>
        <v>0</v>
      </c>
      <c r="BU258" s="131">
        <f t="shared" si="443"/>
        <v>0</v>
      </c>
      <c r="BV258" s="131">
        <f t="shared" si="444"/>
        <v>0</v>
      </c>
      <c r="BW258" s="131">
        <f t="shared" si="445"/>
        <v>0</v>
      </c>
      <c r="BX258" s="131">
        <f t="shared" si="446"/>
        <v>0</v>
      </c>
      <c r="BY258" s="131">
        <f t="shared" si="447"/>
        <v>0</v>
      </c>
      <c r="BZ258" s="131">
        <f t="shared" si="448"/>
        <v>0</v>
      </c>
      <c r="CA258" s="131">
        <f t="shared" si="449"/>
        <v>0</v>
      </c>
      <c r="CB258" s="131">
        <f t="shared" si="450"/>
        <v>0</v>
      </c>
      <c r="CC258" s="131">
        <f t="shared" si="451"/>
        <v>0</v>
      </c>
      <c r="CD258" s="131">
        <f t="shared" si="452"/>
        <v>0</v>
      </c>
      <c r="CE258" s="131">
        <f t="shared" si="453"/>
        <v>0</v>
      </c>
      <c r="CF258" s="131">
        <f t="shared" si="454"/>
        <v>0</v>
      </c>
      <c r="CG258" s="131">
        <f t="shared" si="455"/>
        <v>0</v>
      </c>
      <c r="CH258" s="131">
        <f t="shared" si="456"/>
        <v>0</v>
      </c>
      <c r="CI258" s="131">
        <f t="shared" si="457"/>
        <v>0</v>
      </c>
      <c r="CJ258" s="131">
        <f t="shared" si="458"/>
        <v>0</v>
      </c>
      <c r="CK258" s="131">
        <f t="shared" si="459"/>
        <v>0</v>
      </c>
      <c r="CL258" s="131">
        <f t="shared" si="460"/>
        <v>0</v>
      </c>
      <c r="CM258" s="131">
        <f t="shared" si="461"/>
        <v>0</v>
      </c>
    </row>
    <row r="259" spans="1:91" s="81" customFormat="1" ht="90" customHeight="1" x14ac:dyDescent="0.2">
      <c r="A259" s="4"/>
      <c r="B259" s="164"/>
      <c r="C259" s="4"/>
      <c r="D259" s="64" t="s">
        <v>435</v>
      </c>
      <c r="E259" s="437" t="s">
        <v>1143</v>
      </c>
      <c r="F259" s="63" t="s">
        <v>112</v>
      </c>
      <c r="G259" s="178" t="s">
        <v>91</v>
      </c>
      <c r="H259" s="178" t="s">
        <v>156</v>
      </c>
      <c r="I259" s="63">
        <v>1</v>
      </c>
      <c r="J259" s="63">
        <v>41</v>
      </c>
      <c r="K259" s="63" t="s">
        <v>562</v>
      </c>
      <c r="L259" s="333">
        <v>670.02530000000002</v>
      </c>
      <c r="M259" s="379"/>
      <c r="N259" s="84"/>
      <c r="O259" s="85"/>
      <c r="P259" s="85"/>
      <c r="Q259" s="85"/>
      <c r="R259" s="85"/>
      <c r="S259" s="85"/>
      <c r="T259" s="85"/>
      <c r="U259" s="85"/>
      <c r="V259" s="85"/>
      <c r="W259" s="85"/>
      <c r="X259" s="85"/>
      <c r="Y259" s="85"/>
      <c r="Z259" s="379"/>
      <c r="AA259" s="378">
        <f t="shared" si="531"/>
        <v>0</v>
      </c>
      <c r="AB259" s="82" t="str">
        <f t="shared" si="295"/>
        <v>No</v>
      </c>
      <c r="AC259" s="381" t="str">
        <f t="shared" si="533"/>
        <v>No</v>
      </c>
      <c r="AD259" s="357"/>
      <c r="AE259" s="229">
        <v>1</v>
      </c>
      <c r="AF259" s="230">
        <f t="shared" ref="AF259:AF271" si="549">AE259*SUM(M259:Z259)</f>
        <v>0</v>
      </c>
      <c r="AG259" s="69"/>
      <c r="AH259" s="255">
        <v>34.299999999999997</v>
      </c>
      <c r="AI259" s="265">
        <f t="shared" ref="AI259:AI322" si="550">SUM(M259:Z259)*AH259</f>
        <v>0</v>
      </c>
      <c r="AJ259" s="152">
        <f t="shared" si="535"/>
        <v>0</v>
      </c>
      <c r="AK259" s="152">
        <f t="shared" si="536"/>
        <v>0</v>
      </c>
      <c r="AL259" s="152">
        <f t="shared" si="537"/>
        <v>0</v>
      </c>
      <c r="AM259" s="152">
        <f t="shared" si="538"/>
        <v>0</v>
      </c>
      <c r="AN259" s="152">
        <f t="shared" si="539"/>
        <v>0</v>
      </c>
      <c r="AO259" s="152">
        <f t="shared" si="540"/>
        <v>0</v>
      </c>
      <c r="AP259" s="152">
        <f t="shared" si="541"/>
        <v>0</v>
      </c>
      <c r="AQ259" s="152">
        <f t="shared" si="542"/>
        <v>0</v>
      </c>
      <c r="AR259" s="152">
        <f t="shared" si="543"/>
        <v>0</v>
      </c>
      <c r="AS259" s="152">
        <f t="shared" si="544"/>
        <v>0</v>
      </c>
      <c r="AT259" s="152">
        <f t="shared" si="545"/>
        <v>0</v>
      </c>
      <c r="AU259" s="152">
        <f t="shared" si="546"/>
        <v>0</v>
      </c>
      <c r="AV259" s="152">
        <f t="shared" si="547"/>
        <v>0</v>
      </c>
      <c r="AW259" s="152">
        <f t="shared" si="548"/>
        <v>0</v>
      </c>
      <c r="AX259" s="470">
        <v>1</v>
      </c>
      <c r="AY259" s="476"/>
      <c r="AZ259" s="239">
        <f t="shared" si="464"/>
        <v>0</v>
      </c>
      <c r="BA259" s="476">
        <v>20</v>
      </c>
      <c r="BB259" s="239">
        <f t="shared" si="465"/>
        <v>0</v>
      </c>
      <c r="BC259" s="480"/>
      <c r="BD259" s="131">
        <f t="shared" si="466"/>
        <v>0</v>
      </c>
      <c r="BE259" s="483"/>
      <c r="BF259" s="131">
        <f t="shared" si="430"/>
        <v>0</v>
      </c>
      <c r="BG259" s="131">
        <f t="shared" si="431"/>
        <v>0</v>
      </c>
      <c r="BH259" s="131">
        <f t="shared" si="432"/>
        <v>0</v>
      </c>
      <c r="BI259" s="131">
        <f t="shared" si="433"/>
        <v>0</v>
      </c>
      <c r="BJ259" s="131">
        <f t="shared" si="434"/>
        <v>0</v>
      </c>
      <c r="BK259" s="131">
        <f t="shared" si="435"/>
        <v>0</v>
      </c>
      <c r="BL259" s="131">
        <f t="shared" si="436"/>
        <v>0</v>
      </c>
      <c r="BM259" s="131">
        <f t="shared" si="437"/>
        <v>0</v>
      </c>
      <c r="BN259" s="131">
        <f t="shared" si="438"/>
        <v>0</v>
      </c>
      <c r="BO259" s="483"/>
      <c r="BP259" s="396">
        <f t="shared" si="439"/>
        <v>0</v>
      </c>
      <c r="BQ259" s="396">
        <f t="shared" si="440"/>
        <v>0</v>
      </c>
      <c r="BR259" s="483"/>
      <c r="BS259" s="131">
        <f t="shared" si="441"/>
        <v>0</v>
      </c>
      <c r="BT259" s="131">
        <f t="shared" si="442"/>
        <v>0</v>
      </c>
      <c r="BU259" s="131">
        <f t="shared" si="443"/>
        <v>0</v>
      </c>
      <c r="BV259" s="131">
        <f t="shared" si="444"/>
        <v>0</v>
      </c>
      <c r="BW259" s="131">
        <f t="shared" si="445"/>
        <v>0</v>
      </c>
      <c r="BX259" s="131">
        <f t="shared" si="446"/>
        <v>0</v>
      </c>
      <c r="BY259" s="131">
        <f t="shared" si="447"/>
        <v>0</v>
      </c>
      <c r="BZ259" s="131">
        <f t="shared" si="448"/>
        <v>0</v>
      </c>
      <c r="CA259" s="131">
        <f t="shared" si="449"/>
        <v>0</v>
      </c>
      <c r="CB259" s="131">
        <f t="shared" si="450"/>
        <v>0</v>
      </c>
      <c r="CC259" s="131">
        <f t="shared" si="451"/>
        <v>0</v>
      </c>
      <c r="CD259" s="131">
        <f t="shared" si="452"/>
        <v>0</v>
      </c>
      <c r="CE259" s="131">
        <f t="shared" si="453"/>
        <v>0</v>
      </c>
      <c r="CF259" s="131">
        <f t="shared" si="454"/>
        <v>0</v>
      </c>
      <c r="CG259" s="131">
        <f t="shared" si="455"/>
        <v>0</v>
      </c>
      <c r="CH259" s="131">
        <f t="shared" si="456"/>
        <v>0</v>
      </c>
      <c r="CI259" s="131">
        <f t="shared" si="457"/>
        <v>0</v>
      </c>
      <c r="CJ259" s="131">
        <f t="shared" si="458"/>
        <v>0</v>
      </c>
      <c r="CK259" s="131">
        <f t="shared" si="459"/>
        <v>0</v>
      </c>
      <c r="CL259" s="131">
        <f t="shared" si="460"/>
        <v>0</v>
      </c>
      <c r="CM259" s="131">
        <f t="shared" si="461"/>
        <v>0</v>
      </c>
    </row>
    <row r="260" spans="1:91" s="4" customFormat="1" ht="90" customHeight="1" x14ac:dyDescent="0.2">
      <c r="B260" s="179"/>
      <c r="D260" s="99" t="s">
        <v>314</v>
      </c>
      <c r="E260" s="177" t="s">
        <v>432</v>
      </c>
      <c r="F260" s="72" t="s">
        <v>111</v>
      </c>
      <c r="G260" s="73" t="s">
        <v>92</v>
      </c>
      <c r="H260" s="73" t="s">
        <v>156</v>
      </c>
      <c r="I260" s="72">
        <v>1</v>
      </c>
      <c r="J260" s="72">
        <v>22</v>
      </c>
      <c r="K260" s="72" t="s">
        <v>562</v>
      </c>
      <c r="L260" s="334">
        <v>452.82405000000006</v>
      </c>
      <c r="M260" s="87"/>
      <c r="N260" s="87"/>
      <c r="O260" s="87"/>
      <c r="P260" s="87"/>
      <c r="Q260" s="87"/>
      <c r="R260" s="87"/>
      <c r="S260" s="87"/>
      <c r="T260" s="87"/>
      <c r="U260" s="87"/>
      <c r="V260" s="87"/>
      <c r="W260" s="87"/>
      <c r="X260" s="87"/>
      <c r="Y260" s="87"/>
      <c r="Z260" s="87"/>
      <c r="AA260" s="89">
        <f t="shared" si="531"/>
        <v>0</v>
      </c>
      <c r="AB260" s="89" t="str">
        <f t="shared" ref="AB260" si="551">IF(SUM(M260:Z260)&gt;0,"Yes","No")</f>
        <v>No</v>
      </c>
      <c r="AC260" s="166" t="str">
        <f t="shared" si="533"/>
        <v>No</v>
      </c>
      <c r="AE260" s="229">
        <v>1</v>
      </c>
      <c r="AF260" s="230">
        <f t="shared" ref="AF260" si="552">AE260*SUM(M260:Z260)</f>
        <v>0</v>
      </c>
      <c r="AG260" s="69"/>
      <c r="AH260" s="256">
        <v>21.5</v>
      </c>
      <c r="AI260" s="265">
        <f t="shared" si="550"/>
        <v>0</v>
      </c>
      <c r="AJ260" s="152">
        <f t="shared" si="535"/>
        <v>0</v>
      </c>
      <c r="AK260" s="152">
        <f t="shared" si="536"/>
        <v>0</v>
      </c>
      <c r="AL260" s="152">
        <f t="shared" si="537"/>
        <v>0</v>
      </c>
      <c r="AM260" s="152">
        <f t="shared" si="538"/>
        <v>0</v>
      </c>
      <c r="AN260" s="152">
        <f t="shared" si="539"/>
        <v>0</v>
      </c>
      <c r="AO260" s="152">
        <f t="shared" si="540"/>
        <v>0</v>
      </c>
      <c r="AP260" s="152">
        <f t="shared" si="541"/>
        <v>0</v>
      </c>
      <c r="AQ260" s="152">
        <f t="shared" si="542"/>
        <v>0</v>
      </c>
      <c r="AR260" s="152">
        <f t="shared" si="543"/>
        <v>0</v>
      </c>
      <c r="AS260" s="152">
        <f t="shared" si="544"/>
        <v>0</v>
      </c>
      <c r="AT260" s="152">
        <f t="shared" si="545"/>
        <v>0</v>
      </c>
      <c r="AU260" s="152">
        <f t="shared" si="546"/>
        <v>0</v>
      </c>
      <c r="AV260" s="152">
        <f t="shared" si="547"/>
        <v>0</v>
      </c>
      <c r="AW260" s="152">
        <f t="shared" si="548"/>
        <v>0</v>
      </c>
      <c r="AX260" s="470">
        <v>1</v>
      </c>
      <c r="AY260" s="476"/>
      <c r="AZ260" s="239">
        <f t="shared" si="464"/>
        <v>0</v>
      </c>
      <c r="BA260" s="476">
        <v>18</v>
      </c>
      <c r="BB260" s="239">
        <f t="shared" si="465"/>
        <v>0</v>
      </c>
      <c r="BC260" s="480"/>
      <c r="BD260" s="131">
        <f t="shared" si="466"/>
        <v>0</v>
      </c>
      <c r="BE260" s="483"/>
      <c r="BF260" s="131">
        <f t="shared" si="430"/>
        <v>0</v>
      </c>
      <c r="BG260" s="131">
        <f t="shared" si="431"/>
        <v>0</v>
      </c>
      <c r="BH260" s="131">
        <f t="shared" si="432"/>
        <v>0</v>
      </c>
      <c r="BI260" s="131">
        <f t="shared" si="433"/>
        <v>0</v>
      </c>
      <c r="BJ260" s="131">
        <f t="shared" si="434"/>
        <v>0</v>
      </c>
      <c r="BK260" s="131">
        <f t="shared" si="435"/>
        <v>0</v>
      </c>
      <c r="BL260" s="131">
        <f t="shared" si="436"/>
        <v>0</v>
      </c>
      <c r="BM260" s="131">
        <f t="shared" si="437"/>
        <v>0</v>
      </c>
      <c r="BN260" s="131">
        <f t="shared" si="438"/>
        <v>0</v>
      </c>
      <c r="BO260" s="483"/>
      <c r="BP260" s="396">
        <f t="shared" si="439"/>
        <v>0</v>
      </c>
      <c r="BQ260" s="396">
        <f t="shared" si="440"/>
        <v>0</v>
      </c>
      <c r="BR260" s="483"/>
      <c r="BS260" s="131">
        <f t="shared" si="441"/>
        <v>0</v>
      </c>
      <c r="BT260" s="131">
        <f t="shared" si="442"/>
        <v>0</v>
      </c>
      <c r="BU260" s="131">
        <f t="shared" si="443"/>
        <v>0</v>
      </c>
      <c r="BV260" s="131">
        <f t="shared" si="444"/>
        <v>0</v>
      </c>
      <c r="BW260" s="131">
        <f t="shared" si="445"/>
        <v>0</v>
      </c>
      <c r="BX260" s="131">
        <f t="shared" si="446"/>
        <v>0</v>
      </c>
      <c r="BY260" s="131">
        <f t="shared" si="447"/>
        <v>0</v>
      </c>
      <c r="BZ260" s="131">
        <f t="shared" si="448"/>
        <v>0</v>
      </c>
      <c r="CA260" s="131">
        <f t="shared" si="449"/>
        <v>0</v>
      </c>
      <c r="CB260" s="131">
        <f t="shared" si="450"/>
        <v>0</v>
      </c>
      <c r="CC260" s="131">
        <f t="shared" si="451"/>
        <v>0</v>
      </c>
      <c r="CD260" s="131">
        <f t="shared" si="452"/>
        <v>0</v>
      </c>
      <c r="CE260" s="131">
        <f t="shared" si="453"/>
        <v>0</v>
      </c>
      <c r="CF260" s="131">
        <f t="shared" si="454"/>
        <v>0</v>
      </c>
      <c r="CG260" s="131">
        <f t="shared" si="455"/>
        <v>0</v>
      </c>
      <c r="CH260" s="131">
        <f t="shared" si="456"/>
        <v>0</v>
      </c>
      <c r="CI260" s="131">
        <f t="shared" si="457"/>
        <v>0</v>
      </c>
      <c r="CJ260" s="131">
        <f t="shared" si="458"/>
        <v>0</v>
      </c>
      <c r="CK260" s="131">
        <f t="shared" si="459"/>
        <v>0</v>
      </c>
      <c r="CL260" s="131">
        <f t="shared" si="460"/>
        <v>0</v>
      </c>
      <c r="CM260" s="131">
        <f t="shared" si="461"/>
        <v>0</v>
      </c>
    </row>
    <row r="261" spans="1:91" s="4" customFormat="1" ht="90" customHeight="1" x14ac:dyDescent="0.2">
      <c r="B261" s="164"/>
      <c r="D261" s="99" t="s">
        <v>436</v>
      </c>
      <c r="E261" s="436" t="s">
        <v>1143</v>
      </c>
      <c r="F261" s="72" t="s">
        <v>111</v>
      </c>
      <c r="G261" s="73" t="s">
        <v>92</v>
      </c>
      <c r="H261" s="73" t="s">
        <v>156</v>
      </c>
      <c r="I261" s="72">
        <v>1</v>
      </c>
      <c r="J261" s="72">
        <v>22</v>
      </c>
      <c r="K261" s="72" t="s">
        <v>562</v>
      </c>
      <c r="L261" s="334">
        <v>393.75870000000003</v>
      </c>
      <c r="M261" s="87"/>
      <c r="N261" s="87"/>
      <c r="O261" s="87"/>
      <c r="P261" s="87"/>
      <c r="Q261" s="87"/>
      <c r="R261" s="87"/>
      <c r="S261" s="87"/>
      <c r="T261" s="87"/>
      <c r="U261" s="87"/>
      <c r="V261" s="87"/>
      <c r="W261" s="87"/>
      <c r="X261" s="87"/>
      <c r="Y261" s="87"/>
      <c r="Z261" s="87"/>
      <c r="AA261" s="89">
        <f t="shared" si="531"/>
        <v>0</v>
      </c>
      <c r="AB261" s="89" t="str">
        <f t="shared" si="295"/>
        <v>No</v>
      </c>
      <c r="AC261" s="166" t="str">
        <f t="shared" si="533"/>
        <v>No</v>
      </c>
      <c r="AE261" s="229">
        <v>1</v>
      </c>
      <c r="AF261" s="230">
        <f t="shared" si="549"/>
        <v>0</v>
      </c>
      <c r="AG261" s="69"/>
      <c r="AH261" s="256">
        <v>21.5</v>
      </c>
      <c r="AI261" s="265">
        <f t="shared" si="550"/>
        <v>0</v>
      </c>
      <c r="AJ261" s="152">
        <f t="shared" si="535"/>
        <v>0</v>
      </c>
      <c r="AK261" s="152">
        <f t="shared" si="536"/>
        <v>0</v>
      </c>
      <c r="AL261" s="152">
        <f t="shared" si="537"/>
        <v>0</v>
      </c>
      <c r="AM261" s="152">
        <f t="shared" si="538"/>
        <v>0</v>
      </c>
      <c r="AN261" s="152">
        <f t="shared" si="539"/>
        <v>0</v>
      </c>
      <c r="AO261" s="152">
        <f t="shared" si="540"/>
        <v>0</v>
      </c>
      <c r="AP261" s="152">
        <f t="shared" si="541"/>
        <v>0</v>
      </c>
      <c r="AQ261" s="152">
        <f t="shared" si="542"/>
        <v>0</v>
      </c>
      <c r="AR261" s="152">
        <f t="shared" si="543"/>
        <v>0</v>
      </c>
      <c r="AS261" s="152">
        <f t="shared" si="544"/>
        <v>0</v>
      </c>
      <c r="AT261" s="152">
        <f t="shared" si="545"/>
        <v>0</v>
      </c>
      <c r="AU261" s="152">
        <f t="shared" si="546"/>
        <v>0</v>
      </c>
      <c r="AV261" s="152">
        <f t="shared" si="547"/>
        <v>0</v>
      </c>
      <c r="AW261" s="152">
        <f t="shared" si="548"/>
        <v>0</v>
      </c>
      <c r="AX261" s="470">
        <v>1</v>
      </c>
      <c r="AY261" s="476"/>
      <c r="AZ261" s="239">
        <f t="shared" si="464"/>
        <v>0</v>
      </c>
      <c r="BA261" s="476">
        <v>18</v>
      </c>
      <c r="BB261" s="239">
        <f t="shared" si="465"/>
        <v>0</v>
      </c>
      <c r="BC261" s="480"/>
      <c r="BD261" s="131">
        <f t="shared" si="466"/>
        <v>0</v>
      </c>
      <c r="BE261" s="483"/>
      <c r="BF261" s="131">
        <f t="shared" si="430"/>
        <v>0</v>
      </c>
      <c r="BG261" s="131">
        <f t="shared" si="431"/>
        <v>0</v>
      </c>
      <c r="BH261" s="131">
        <f t="shared" si="432"/>
        <v>0</v>
      </c>
      <c r="BI261" s="131">
        <f t="shared" si="433"/>
        <v>0</v>
      </c>
      <c r="BJ261" s="131">
        <f t="shared" si="434"/>
        <v>0</v>
      </c>
      <c r="BK261" s="131">
        <f t="shared" si="435"/>
        <v>0</v>
      </c>
      <c r="BL261" s="131">
        <f t="shared" si="436"/>
        <v>0</v>
      </c>
      <c r="BM261" s="131">
        <f t="shared" si="437"/>
        <v>0</v>
      </c>
      <c r="BN261" s="131">
        <f t="shared" si="438"/>
        <v>0</v>
      </c>
      <c r="BO261" s="483"/>
      <c r="BP261" s="396">
        <f t="shared" si="439"/>
        <v>0</v>
      </c>
      <c r="BQ261" s="396">
        <f t="shared" si="440"/>
        <v>0</v>
      </c>
      <c r="BR261" s="483"/>
      <c r="BS261" s="131">
        <f t="shared" si="441"/>
        <v>0</v>
      </c>
      <c r="BT261" s="131">
        <f t="shared" si="442"/>
        <v>0</v>
      </c>
      <c r="BU261" s="131">
        <f t="shared" si="443"/>
        <v>0</v>
      </c>
      <c r="BV261" s="131">
        <f t="shared" si="444"/>
        <v>0</v>
      </c>
      <c r="BW261" s="131">
        <f t="shared" si="445"/>
        <v>0</v>
      </c>
      <c r="BX261" s="131">
        <f t="shared" si="446"/>
        <v>0</v>
      </c>
      <c r="BY261" s="131">
        <f t="shared" si="447"/>
        <v>0</v>
      </c>
      <c r="BZ261" s="131">
        <f t="shared" si="448"/>
        <v>0</v>
      </c>
      <c r="CA261" s="131">
        <f t="shared" si="449"/>
        <v>0</v>
      </c>
      <c r="CB261" s="131">
        <f t="shared" si="450"/>
        <v>0</v>
      </c>
      <c r="CC261" s="131">
        <f t="shared" si="451"/>
        <v>0</v>
      </c>
      <c r="CD261" s="131">
        <f t="shared" si="452"/>
        <v>0</v>
      </c>
      <c r="CE261" s="131">
        <f t="shared" si="453"/>
        <v>0</v>
      </c>
      <c r="CF261" s="131">
        <f t="shared" si="454"/>
        <v>0</v>
      </c>
      <c r="CG261" s="131">
        <f t="shared" si="455"/>
        <v>0</v>
      </c>
      <c r="CH261" s="131">
        <f t="shared" si="456"/>
        <v>0</v>
      </c>
      <c r="CI261" s="131">
        <f t="shared" si="457"/>
        <v>0</v>
      </c>
      <c r="CJ261" s="131">
        <f t="shared" si="458"/>
        <v>0</v>
      </c>
      <c r="CK261" s="131">
        <f t="shared" si="459"/>
        <v>0</v>
      </c>
      <c r="CL261" s="131">
        <f t="shared" si="460"/>
        <v>0</v>
      </c>
      <c r="CM261" s="131">
        <f t="shared" si="461"/>
        <v>0</v>
      </c>
    </row>
    <row r="262" spans="1:91" s="81" customFormat="1" ht="90" customHeight="1" x14ac:dyDescent="0.2">
      <c r="A262" s="4"/>
      <c r="B262" s="164"/>
      <c r="C262" s="4"/>
      <c r="D262" s="64" t="s">
        <v>315</v>
      </c>
      <c r="E262" s="129" t="s">
        <v>432</v>
      </c>
      <c r="F262" s="63" t="s">
        <v>112</v>
      </c>
      <c r="G262" s="178" t="s">
        <v>93</v>
      </c>
      <c r="H262" s="178" t="s">
        <v>156</v>
      </c>
      <c r="I262" s="63">
        <v>1</v>
      </c>
      <c r="J262" s="63">
        <v>13</v>
      </c>
      <c r="K262" s="63" t="s">
        <v>562</v>
      </c>
      <c r="L262" s="333">
        <v>366.84480000000008</v>
      </c>
      <c r="M262" s="85"/>
      <c r="N262" s="84"/>
      <c r="O262" s="85"/>
      <c r="P262" s="85"/>
      <c r="Q262" s="85"/>
      <c r="R262" s="85"/>
      <c r="S262" s="85"/>
      <c r="T262" s="85"/>
      <c r="U262" s="85"/>
      <c r="V262" s="85"/>
      <c r="W262" s="85"/>
      <c r="X262" s="85"/>
      <c r="Y262" s="85"/>
      <c r="Z262" s="85"/>
      <c r="AA262" s="96">
        <f t="shared" si="531"/>
        <v>0</v>
      </c>
      <c r="AB262" s="82" t="str">
        <f t="shared" ref="AB262" si="553">IF(SUM(M262:Z262)&gt;0,"Yes","No")</f>
        <v>No</v>
      </c>
      <c r="AC262" s="188" t="str">
        <f t="shared" si="533"/>
        <v>No</v>
      </c>
      <c r="AE262" s="229">
        <v>1</v>
      </c>
      <c r="AF262" s="230">
        <f t="shared" ref="AF262" si="554">AE262*SUM(M262:Z262)</f>
        <v>0</v>
      </c>
      <c r="AG262" s="69"/>
      <c r="AH262" s="256">
        <v>15</v>
      </c>
      <c r="AI262" s="265">
        <f t="shared" si="550"/>
        <v>0</v>
      </c>
      <c r="AJ262" s="152">
        <f t="shared" si="535"/>
        <v>0</v>
      </c>
      <c r="AK262" s="152">
        <f t="shared" si="536"/>
        <v>0</v>
      </c>
      <c r="AL262" s="152">
        <f t="shared" si="537"/>
        <v>0</v>
      </c>
      <c r="AM262" s="152">
        <f t="shared" si="538"/>
        <v>0</v>
      </c>
      <c r="AN262" s="152">
        <f t="shared" si="539"/>
        <v>0</v>
      </c>
      <c r="AO262" s="152">
        <f t="shared" si="540"/>
        <v>0</v>
      </c>
      <c r="AP262" s="152">
        <f t="shared" si="541"/>
        <v>0</v>
      </c>
      <c r="AQ262" s="152">
        <f t="shared" si="542"/>
        <v>0</v>
      </c>
      <c r="AR262" s="152">
        <f t="shared" si="543"/>
        <v>0</v>
      </c>
      <c r="AS262" s="152">
        <f t="shared" si="544"/>
        <v>0</v>
      </c>
      <c r="AT262" s="152">
        <f t="shared" si="545"/>
        <v>0</v>
      </c>
      <c r="AU262" s="152">
        <f t="shared" si="546"/>
        <v>0</v>
      </c>
      <c r="AV262" s="152">
        <f t="shared" si="547"/>
        <v>0</v>
      </c>
      <c r="AW262" s="152">
        <f t="shared" si="548"/>
        <v>0</v>
      </c>
      <c r="AX262" s="470">
        <v>1</v>
      </c>
      <c r="AY262" s="476"/>
      <c r="AZ262" s="239">
        <f t="shared" si="464"/>
        <v>0</v>
      </c>
      <c r="BA262" s="476">
        <v>13</v>
      </c>
      <c r="BB262" s="239">
        <f t="shared" si="465"/>
        <v>0</v>
      </c>
      <c r="BC262" s="480"/>
      <c r="BD262" s="131">
        <f t="shared" si="466"/>
        <v>0</v>
      </c>
      <c r="BE262" s="483"/>
      <c r="BF262" s="131">
        <f t="shared" si="430"/>
        <v>0</v>
      </c>
      <c r="BG262" s="131">
        <f t="shared" si="431"/>
        <v>0</v>
      </c>
      <c r="BH262" s="131">
        <f t="shared" si="432"/>
        <v>0</v>
      </c>
      <c r="BI262" s="131">
        <f t="shared" si="433"/>
        <v>0</v>
      </c>
      <c r="BJ262" s="131">
        <f t="shared" si="434"/>
        <v>0</v>
      </c>
      <c r="BK262" s="131">
        <f t="shared" si="435"/>
        <v>0</v>
      </c>
      <c r="BL262" s="131">
        <f t="shared" si="436"/>
        <v>0</v>
      </c>
      <c r="BM262" s="131">
        <f t="shared" si="437"/>
        <v>0</v>
      </c>
      <c r="BN262" s="131">
        <f t="shared" si="438"/>
        <v>0</v>
      </c>
      <c r="BO262" s="483"/>
      <c r="BP262" s="396">
        <f t="shared" si="439"/>
        <v>0</v>
      </c>
      <c r="BQ262" s="396">
        <f t="shared" si="440"/>
        <v>0</v>
      </c>
      <c r="BR262" s="483"/>
      <c r="BS262" s="131">
        <f t="shared" si="441"/>
        <v>0</v>
      </c>
      <c r="BT262" s="131">
        <f t="shared" si="442"/>
        <v>0</v>
      </c>
      <c r="BU262" s="131">
        <f t="shared" si="443"/>
        <v>0</v>
      </c>
      <c r="BV262" s="131">
        <f t="shared" si="444"/>
        <v>0</v>
      </c>
      <c r="BW262" s="131">
        <f t="shared" si="445"/>
        <v>0</v>
      </c>
      <c r="BX262" s="131">
        <f t="shared" si="446"/>
        <v>0</v>
      </c>
      <c r="BY262" s="131">
        <f t="shared" si="447"/>
        <v>0</v>
      </c>
      <c r="BZ262" s="131">
        <f t="shared" si="448"/>
        <v>0</v>
      </c>
      <c r="CA262" s="131">
        <f t="shared" si="449"/>
        <v>0</v>
      </c>
      <c r="CB262" s="131">
        <f t="shared" si="450"/>
        <v>0</v>
      </c>
      <c r="CC262" s="131">
        <f t="shared" si="451"/>
        <v>0</v>
      </c>
      <c r="CD262" s="131">
        <f t="shared" si="452"/>
        <v>0</v>
      </c>
      <c r="CE262" s="131">
        <f t="shared" si="453"/>
        <v>0</v>
      </c>
      <c r="CF262" s="131">
        <f t="shared" si="454"/>
        <v>0</v>
      </c>
      <c r="CG262" s="131">
        <f t="shared" si="455"/>
        <v>0</v>
      </c>
      <c r="CH262" s="131">
        <f t="shared" si="456"/>
        <v>0</v>
      </c>
      <c r="CI262" s="131">
        <f t="shared" si="457"/>
        <v>0</v>
      </c>
      <c r="CJ262" s="131">
        <f t="shared" si="458"/>
        <v>0</v>
      </c>
      <c r="CK262" s="131">
        <f t="shared" si="459"/>
        <v>0</v>
      </c>
      <c r="CL262" s="131">
        <f t="shared" si="460"/>
        <v>0</v>
      </c>
      <c r="CM262" s="131">
        <f t="shared" si="461"/>
        <v>0</v>
      </c>
    </row>
    <row r="263" spans="1:91" s="81" customFormat="1" ht="90" customHeight="1" x14ac:dyDescent="0.2">
      <c r="A263" s="4"/>
      <c r="B263" s="164"/>
      <c r="C263" s="4"/>
      <c r="D263" s="64" t="s">
        <v>437</v>
      </c>
      <c r="E263" s="437" t="s">
        <v>1143</v>
      </c>
      <c r="F263" s="63" t="s">
        <v>112</v>
      </c>
      <c r="G263" s="178" t="s">
        <v>93</v>
      </c>
      <c r="H263" s="178" t="s">
        <v>156</v>
      </c>
      <c r="I263" s="63">
        <v>1</v>
      </c>
      <c r="J263" s="63">
        <v>13</v>
      </c>
      <c r="K263" s="63" t="s">
        <v>562</v>
      </c>
      <c r="L263" s="333">
        <v>318.99099999999999</v>
      </c>
      <c r="M263" s="85"/>
      <c r="N263" s="84"/>
      <c r="O263" s="85"/>
      <c r="P263" s="85"/>
      <c r="Q263" s="85"/>
      <c r="R263" s="85"/>
      <c r="S263" s="85"/>
      <c r="T263" s="85"/>
      <c r="U263" s="85"/>
      <c r="V263" s="85"/>
      <c r="W263" s="85"/>
      <c r="X263" s="85"/>
      <c r="Y263" s="85"/>
      <c r="Z263" s="85"/>
      <c r="AA263" s="96">
        <f t="shared" si="531"/>
        <v>0</v>
      </c>
      <c r="AB263" s="82" t="str">
        <f t="shared" ref="AB263:AB267" si="555">IF(SUM(M263:Z263)&gt;0,"Yes","No")</f>
        <v>No</v>
      </c>
      <c r="AC263" s="188" t="str">
        <f t="shared" si="533"/>
        <v>No</v>
      </c>
      <c r="AE263" s="229">
        <v>1</v>
      </c>
      <c r="AF263" s="230">
        <f t="shared" si="549"/>
        <v>0</v>
      </c>
      <c r="AG263" s="69"/>
      <c r="AH263" s="256">
        <v>15</v>
      </c>
      <c r="AI263" s="265">
        <f t="shared" si="550"/>
        <v>0</v>
      </c>
      <c r="AJ263" s="152">
        <f t="shared" si="535"/>
        <v>0</v>
      </c>
      <c r="AK263" s="152">
        <f t="shared" si="536"/>
        <v>0</v>
      </c>
      <c r="AL263" s="152">
        <f t="shared" si="537"/>
        <v>0</v>
      </c>
      <c r="AM263" s="152">
        <f t="shared" si="538"/>
        <v>0</v>
      </c>
      <c r="AN263" s="152">
        <f t="shared" si="539"/>
        <v>0</v>
      </c>
      <c r="AO263" s="152">
        <f t="shared" si="540"/>
        <v>0</v>
      </c>
      <c r="AP263" s="152">
        <f t="shared" si="541"/>
        <v>0</v>
      </c>
      <c r="AQ263" s="152">
        <f t="shared" si="542"/>
        <v>0</v>
      </c>
      <c r="AR263" s="152">
        <f t="shared" si="543"/>
        <v>0</v>
      </c>
      <c r="AS263" s="152">
        <f t="shared" si="544"/>
        <v>0</v>
      </c>
      <c r="AT263" s="152">
        <f t="shared" si="545"/>
        <v>0</v>
      </c>
      <c r="AU263" s="152">
        <f t="shared" si="546"/>
        <v>0</v>
      </c>
      <c r="AV263" s="152">
        <f t="shared" si="547"/>
        <v>0</v>
      </c>
      <c r="AW263" s="152">
        <f t="shared" si="548"/>
        <v>0</v>
      </c>
      <c r="AX263" s="470">
        <v>1</v>
      </c>
      <c r="AY263" s="476"/>
      <c r="AZ263" s="239">
        <f t="shared" si="464"/>
        <v>0</v>
      </c>
      <c r="BA263" s="476">
        <v>13</v>
      </c>
      <c r="BB263" s="239">
        <f t="shared" si="465"/>
        <v>0</v>
      </c>
      <c r="BC263" s="480"/>
      <c r="BD263" s="131">
        <f t="shared" si="466"/>
        <v>0</v>
      </c>
      <c r="BE263" s="483"/>
      <c r="BF263" s="131">
        <f t="shared" si="430"/>
        <v>0</v>
      </c>
      <c r="BG263" s="131">
        <f t="shared" si="431"/>
        <v>0</v>
      </c>
      <c r="BH263" s="131">
        <f t="shared" si="432"/>
        <v>0</v>
      </c>
      <c r="BI263" s="131">
        <f t="shared" si="433"/>
        <v>0</v>
      </c>
      <c r="BJ263" s="131">
        <f t="shared" si="434"/>
        <v>0</v>
      </c>
      <c r="BK263" s="131">
        <f t="shared" si="435"/>
        <v>0</v>
      </c>
      <c r="BL263" s="131">
        <f t="shared" si="436"/>
        <v>0</v>
      </c>
      <c r="BM263" s="131">
        <f t="shared" si="437"/>
        <v>0</v>
      </c>
      <c r="BN263" s="131">
        <f t="shared" si="438"/>
        <v>0</v>
      </c>
      <c r="BO263" s="483"/>
      <c r="BP263" s="396">
        <f t="shared" si="439"/>
        <v>0</v>
      </c>
      <c r="BQ263" s="396">
        <f t="shared" si="440"/>
        <v>0</v>
      </c>
      <c r="BR263" s="483"/>
      <c r="BS263" s="131">
        <f t="shared" si="441"/>
        <v>0</v>
      </c>
      <c r="BT263" s="131">
        <f t="shared" si="442"/>
        <v>0</v>
      </c>
      <c r="BU263" s="131">
        <f t="shared" si="443"/>
        <v>0</v>
      </c>
      <c r="BV263" s="131">
        <f t="shared" si="444"/>
        <v>0</v>
      </c>
      <c r="BW263" s="131">
        <f t="shared" si="445"/>
        <v>0</v>
      </c>
      <c r="BX263" s="131">
        <f t="shared" si="446"/>
        <v>0</v>
      </c>
      <c r="BY263" s="131">
        <f t="shared" si="447"/>
        <v>0</v>
      </c>
      <c r="BZ263" s="131">
        <f t="shared" si="448"/>
        <v>0</v>
      </c>
      <c r="CA263" s="131">
        <f t="shared" si="449"/>
        <v>0</v>
      </c>
      <c r="CB263" s="131">
        <f t="shared" si="450"/>
        <v>0</v>
      </c>
      <c r="CC263" s="131">
        <f t="shared" si="451"/>
        <v>0</v>
      </c>
      <c r="CD263" s="131">
        <f t="shared" si="452"/>
        <v>0</v>
      </c>
      <c r="CE263" s="131">
        <f t="shared" si="453"/>
        <v>0</v>
      </c>
      <c r="CF263" s="131">
        <f t="shared" si="454"/>
        <v>0</v>
      </c>
      <c r="CG263" s="131">
        <f t="shared" si="455"/>
        <v>0</v>
      </c>
      <c r="CH263" s="131">
        <f t="shared" si="456"/>
        <v>0</v>
      </c>
      <c r="CI263" s="131">
        <f t="shared" si="457"/>
        <v>0</v>
      </c>
      <c r="CJ263" s="131">
        <f t="shared" si="458"/>
        <v>0</v>
      </c>
      <c r="CK263" s="131">
        <f t="shared" si="459"/>
        <v>0</v>
      </c>
      <c r="CL263" s="131">
        <f t="shared" si="460"/>
        <v>0</v>
      </c>
      <c r="CM263" s="131">
        <f t="shared" si="461"/>
        <v>0</v>
      </c>
    </row>
    <row r="264" spans="1:91" s="4" customFormat="1" ht="90" customHeight="1" x14ac:dyDescent="0.2">
      <c r="B264" s="179"/>
      <c r="D264" s="99" t="s">
        <v>316</v>
      </c>
      <c r="E264" s="177" t="s">
        <v>432</v>
      </c>
      <c r="F264" s="72" t="s">
        <v>111</v>
      </c>
      <c r="G264" s="73" t="s">
        <v>94</v>
      </c>
      <c r="H264" s="73" t="s">
        <v>156</v>
      </c>
      <c r="I264" s="72">
        <v>1</v>
      </c>
      <c r="J264" s="72">
        <v>25</v>
      </c>
      <c r="K264" s="72" t="s">
        <v>562</v>
      </c>
      <c r="L264" s="334">
        <v>515.87549999999999</v>
      </c>
      <c r="M264" s="87"/>
      <c r="N264" s="87"/>
      <c r="O264" s="87"/>
      <c r="P264" s="87"/>
      <c r="Q264" s="87"/>
      <c r="R264" s="87"/>
      <c r="S264" s="87"/>
      <c r="T264" s="87"/>
      <c r="U264" s="87"/>
      <c r="V264" s="87"/>
      <c r="W264" s="87"/>
      <c r="X264" s="87"/>
      <c r="Y264" s="87"/>
      <c r="Z264" s="87"/>
      <c r="AA264" s="89">
        <f t="shared" si="531"/>
        <v>0</v>
      </c>
      <c r="AB264" s="89" t="str">
        <f t="shared" ref="AB264" si="556">IF(SUM(M264:Z264)&gt;0,"Yes","No")</f>
        <v>No</v>
      </c>
      <c r="AC264" s="166" t="str">
        <f t="shared" si="533"/>
        <v>No</v>
      </c>
      <c r="AE264" s="229">
        <v>1</v>
      </c>
      <c r="AF264" s="230">
        <f t="shared" ref="AF264" si="557">AE264*SUM(M264:Z264)</f>
        <v>0</v>
      </c>
      <c r="AG264" s="69"/>
      <c r="AH264" s="256">
        <v>42.99</v>
      </c>
      <c r="AI264" s="265">
        <f t="shared" si="550"/>
        <v>0</v>
      </c>
      <c r="AJ264" s="152">
        <f t="shared" si="535"/>
        <v>0</v>
      </c>
      <c r="AK264" s="152">
        <f t="shared" si="536"/>
        <v>0</v>
      </c>
      <c r="AL264" s="152">
        <f t="shared" si="537"/>
        <v>0</v>
      </c>
      <c r="AM264" s="152">
        <f t="shared" si="538"/>
        <v>0</v>
      </c>
      <c r="AN264" s="152">
        <f t="shared" si="539"/>
        <v>0</v>
      </c>
      <c r="AO264" s="152">
        <f t="shared" si="540"/>
        <v>0</v>
      </c>
      <c r="AP264" s="152">
        <f t="shared" si="541"/>
        <v>0</v>
      </c>
      <c r="AQ264" s="152">
        <f t="shared" si="542"/>
        <v>0</v>
      </c>
      <c r="AR264" s="152">
        <f t="shared" si="543"/>
        <v>0</v>
      </c>
      <c r="AS264" s="152">
        <f t="shared" si="544"/>
        <v>0</v>
      </c>
      <c r="AT264" s="152">
        <f t="shared" si="545"/>
        <v>0</v>
      </c>
      <c r="AU264" s="152">
        <f t="shared" si="546"/>
        <v>0</v>
      </c>
      <c r="AV264" s="152">
        <f t="shared" si="547"/>
        <v>0</v>
      </c>
      <c r="AW264" s="152">
        <f t="shared" si="548"/>
        <v>0</v>
      </c>
      <c r="AX264" s="470">
        <v>1</v>
      </c>
      <c r="AY264" s="476"/>
      <c r="AZ264" s="239">
        <f t="shared" si="464"/>
        <v>0</v>
      </c>
      <c r="BA264" s="476">
        <v>15</v>
      </c>
      <c r="BB264" s="239">
        <f t="shared" si="465"/>
        <v>0</v>
      </c>
      <c r="BC264" s="480"/>
      <c r="BD264" s="131">
        <f t="shared" si="466"/>
        <v>0</v>
      </c>
      <c r="BE264" s="483"/>
      <c r="BF264" s="131">
        <f t="shared" si="430"/>
        <v>0</v>
      </c>
      <c r="BG264" s="131">
        <f t="shared" si="431"/>
        <v>0</v>
      </c>
      <c r="BH264" s="131">
        <f t="shared" si="432"/>
        <v>0</v>
      </c>
      <c r="BI264" s="131">
        <f t="shared" si="433"/>
        <v>0</v>
      </c>
      <c r="BJ264" s="131">
        <f t="shared" si="434"/>
        <v>0</v>
      </c>
      <c r="BK264" s="131">
        <f t="shared" si="435"/>
        <v>0</v>
      </c>
      <c r="BL264" s="131">
        <f t="shared" si="436"/>
        <v>0</v>
      </c>
      <c r="BM264" s="131">
        <f t="shared" si="437"/>
        <v>0</v>
      </c>
      <c r="BN264" s="131">
        <f t="shared" si="438"/>
        <v>0</v>
      </c>
      <c r="BO264" s="483"/>
      <c r="BP264" s="396">
        <f t="shared" si="439"/>
        <v>0</v>
      </c>
      <c r="BQ264" s="396">
        <f t="shared" si="440"/>
        <v>0</v>
      </c>
      <c r="BR264" s="483"/>
      <c r="BS264" s="131">
        <f t="shared" si="441"/>
        <v>0</v>
      </c>
      <c r="BT264" s="131">
        <f t="shared" si="442"/>
        <v>0</v>
      </c>
      <c r="BU264" s="131">
        <f t="shared" si="443"/>
        <v>0</v>
      </c>
      <c r="BV264" s="131">
        <f t="shared" si="444"/>
        <v>0</v>
      </c>
      <c r="BW264" s="131">
        <f t="shared" si="445"/>
        <v>0</v>
      </c>
      <c r="BX264" s="131">
        <f t="shared" si="446"/>
        <v>0</v>
      </c>
      <c r="BY264" s="131">
        <f t="shared" si="447"/>
        <v>0</v>
      </c>
      <c r="BZ264" s="131">
        <f t="shared" si="448"/>
        <v>0</v>
      </c>
      <c r="CA264" s="131">
        <f t="shared" si="449"/>
        <v>0</v>
      </c>
      <c r="CB264" s="131">
        <f t="shared" si="450"/>
        <v>0</v>
      </c>
      <c r="CC264" s="131">
        <f t="shared" si="451"/>
        <v>0</v>
      </c>
      <c r="CD264" s="131">
        <f t="shared" si="452"/>
        <v>0</v>
      </c>
      <c r="CE264" s="131">
        <f t="shared" si="453"/>
        <v>0</v>
      </c>
      <c r="CF264" s="131">
        <f t="shared" si="454"/>
        <v>0</v>
      </c>
      <c r="CG264" s="131">
        <f t="shared" si="455"/>
        <v>0</v>
      </c>
      <c r="CH264" s="131">
        <f t="shared" si="456"/>
        <v>0</v>
      </c>
      <c r="CI264" s="131">
        <f t="shared" si="457"/>
        <v>0</v>
      </c>
      <c r="CJ264" s="131">
        <f t="shared" si="458"/>
        <v>0</v>
      </c>
      <c r="CK264" s="131">
        <f t="shared" si="459"/>
        <v>0</v>
      </c>
      <c r="CL264" s="131">
        <f t="shared" si="460"/>
        <v>0</v>
      </c>
      <c r="CM264" s="131">
        <f t="shared" si="461"/>
        <v>0</v>
      </c>
    </row>
    <row r="265" spans="1:91" s="4" customFormat="1" ht="90" customHeight="1" x14ac:dyDescent="0.2">
      <c r="B265" s="164"/>
      <c r="D265" s="99" t="s">
        <v>438</v>
      </c>
      <c r="E265" s="436" t="s">
        <v>1143</v>
      </c>
      <c r="F265" s="72" t="s">
        <v>111</v>
      </c>
      <c r="G265" s="73" t="s">
        <v>94</v>
      </c>
      <c r="H265" s="73" t="s">
        <v>156</v>
      </c>
      <c r="I265" s="72">
        <v>1</v>
      </c>
      <c r="J265" s="72">
        <v>25</v>
      </c>
      <c r="K265" s="72" t="s">
        <v>562</v>
      </c>
      <c r="L265" s="334">
        <v>448.5856</v>
      </c>
      <c r="M265" s="87"/>
      <c r="N265" s="87"/>
      <c r="O265" s="87"/>
      <c r="P265" s="87"/>
      <c r="Q265" s="87"/>
      <c r="R265" s="87"/>
      <c r="S265" s="87"/>
      <c r="T265" s="87"/>
      <c r="U265" s="87"/>
      <c r="V265" s="87"/>
      <c r="W265" s="87"/>
      <c r="X265" s="87"/>
      <c r="Y265" s="87"/>
      <c r="Z265" s="87"/>
      <c r="AA265" s="89">
        <f t="shared" si="531"/>
        <v>0</v>
      </c>
      <c r="AB265" s="89" t="str">
        <f t="shared" si="555"/>
        <v>No</v>
      </c>
      <c r="AC265" s="166" t="str">
        <f t="shared" si="533"/>
        <v>No</v>
      </c>
      <c r="AE265" s="229">
        <v>1</v>
      </c>
      <c r="AF265" s="230">
        <f t="shared" si="549"/>
        <v>0</v>
      </c>
      <c r="AG265" s="69"/>
      <c r="AH265" s="256">
        <v>42.99</v>
      </c>
      <c r="AI265" s="265">
        <f t="shared" si="550"/>
        <v>0</v>
      </c>
      <c r="AJ265" s="152">
        <f t="shared" si="535"/>
        <v>0</v>
      </c>
      <c r="AK265" s="152">
        <f t="shared" si="536"/>
        <v>0</v>
      </c>
      <c r="AL265" s="152">
        <f t="shared" si="537"/>
        <v>0</v>
      </c>
      <c r="AM265" s="152">
        <f t="shared" si="538"/>
        <v>0</v>
      </c>
      <c r="AN265" s="152">
        <f t="shared" si="539"/>
        <v>0</v>
      </c>
      <c r="AO265" s="152">
        <f t="shared" si="540"/>
        <v>0</v>
      </c>
      <c r="AP265" s="152">
        <f t="shared" si="541"/>
        <v>0</v>
      </c>
      <c r="AQ265" s="152">
        <f t="shared" si="542"/>
        <v>0</v>
      </c>
      <c r="AR265" s="152">
        <f t="shared" si="543"/>
        <v>0</v>
      </c>
      <c r="AS265" s="152">
        <f t="shared" si="544"/>
        <v>0</v>
      </c>
      <c r="AT265" s="152">
        <f t="shared" si="545"/>
        <v>0</v>
      </c>
      <c r="AU265" s="152">
        <f t="shared" si="546"/>
        <v>0</v>
      </c>
      <c r="AV265" s="152">
        <f t="shared" si="547"/>
        <v>0</v>
      </c>
      <c r="AW265" s="152">
        <f t="shared" si="548"/>
        <v>0</v>
      </c>
      <c r="AX265" s="470">
        <v>1</v>
      </c>
      <c r="AY265" s="476"/>
      <c r="AZ265" s="239">
        <f t="shared" si="464"/>
        <v>0</v>
      </c>
      <c r="BA265" s="476">
        <v>15</v>
      </c>
      <c r="BB265" s="239">
        <f t="shared" si="465"/>
        <v>0</v>
      </c>
      <c r="BC265" s="480"/>
      <c r="BD265" s="131">
        <f t="shared" si="466"/>
        <v>0</v>
      </c>
      <c r="BE265" s="483"/>
      <c r="BF265" s="131">
        <f t="shared" ref="BF265:BF305" si="558">IF(F265="XS",IF(SUM(M265:Z265)&gt;0,SUM(M265:Z265),0),0)*I265</f>
        <v>0</v>
      </c>
      <c r="BG265" s="131">
        <f t="shared" ref="BG265:BG305" si="559">IF(F265="S",IF(SUM(M265:Z265)&gt;0,SUM(M265:Z265),0),0)*I265</f>
        <v>0</v>
      </c>
      <c r="BH265" s="131">
        <f t="shared" ref="BH265:BH305" si="560">IF(F265="M",IF(SUM(M265:Z265)&gt;0,SUM(M265:Z265),0),0)*I265</f>
        <v>0</v>
      </c>
      <c r="BI265" s="131">
        <f t="shared" ref="BI265:BI305" si="561">IF(F265="L",IF(SUM(M265:Z265)&gt;0,SUM(M265:Z265),0),0)*I265</f>
        <v>0</v>
      </c>
      <c r="BJ265" s="131">
        <f t="shared" ref="BJ265:BJ305" si="562">IF(F265="XL",IF(SUM(M265:Z265)&gt;0,SUM(M265:Z265),0),0)*I265</f>
        <v>0</v>
      </c>
      <c r="BK265" s="131">
        <f t="shared" ref="BK265:BK305" si="563">IF(F265="2XL",IF(SUM(M265:Z265)&gt;0,SUM(M265:Z265),0),0)*I265</f>
        <v>0</v>
      </c>
      <c r="BL265" s="131">
        <f t="shared" ref="BL265:BL305" si="564">IF(F265="3XL",IF(SUM(M265:Z265)&gt;0,SUM(M265:Z265),0),0)*I265</f>
        <v>0</v>
      </c>
      <c r="BM265" s="131">
        <f t="shared" ref="BM265:BM305" si="565">IF(F265="4XL",IF(SUM(M265:Z265)&gt;0,SUM(M265:Z265),0),0)*I265</f>
        <v>0</v>
      </c>
      <c r="BN265" s="131">
        <f t="shared" ref="BN265:BN305" si="566">IF(F265="various",IF(SUM(M265:Z265)&gt;0,SUM(M265:Z265),0),0)*I265</f>
        <v>0</v>
      </c>
      <c r="BO265" s="483"/>
      <c r="BP265" s="396">
        <f t="shared" ref="BP265:BP328" si="567">IF(E265="All tex.",IF(SUM(M265:Z265)&gt;0,SUM(M265:Z265),0),0)*I265</f>
        <v>0</v>
      </c>
      <c r="BQ265" s="396">
        <f t="shared" ref="BQ265:BQ305" si="568">IF(E265="Dual tex.",IF(SUM(M265:Z265)&gt;0,SUM(M265:Z265),0),0)*I265</f>
        <v>0</v>
      </c>
      <c r="BR265" s="483"/>
      <c r="BS265" s="131">
        <f t="shared" ref="BS265:BS305" si="569">IF(H265="sloper",IF(SUM(M265:Z265)&gt;0,SUM(M265:Z265),0),0)*I265</f>
        <v>0</v>
      </c>
      <c r="BT265" s="131">
        <f t="shared" ref="BT265:BT305" si="570">IF(H265="footholds",IF(SUM(M265:Z265)&gt;0,SUM(M265:Z265),0),0)*I265</f>
        <v>0</v>
      </c>
      <c r="BU265" s="131">
        <f t="shared" ref="BU265:BU305" si="571">IF(H265="micros",IF(SUM(M265:Z265)&gt;0,SUM(M265:Z265),0),0)*I265</f>
        <v>0</v>
      </c>
      <c r="BV265" s="131">
        <f t="shared" ref="BV265:BV305" si="572">IF(H265="jug",IF(SUM(M265:Z265)&gt;0,SUM(M265:Z265),0),0)*I265</f>
        <v>0</v>
      </c>
      <c r="BW265" s="131">
        <f t="shared" ref="BW265:BW305" si="573">IF(H265="ledge",IF(SUM(M265:Z265)&gt;0,SUM(M265:Z265),0),0)*I265</f>
        <v>0</v>
      </c>
      <c r="BX265" s="131">
        <f t="shared" ref="BX265:BX305" si="574">IF(H265="edge",IF(SUM(M265:Z265)&gt;0,SUM(M265:Z265),0),0)*I265</f>
        <v>0</v>
      </c>
      <c r="BY265" s="131">
        <f t="shared" ref="BY265:BY305" si="575">IF(H265="crimp",IF(SUM(M265:Z265)&gt;0,SUM(M265:Z265),0),0)*I265</f>
        <v>0</v>
      </c>
      <c r="BZ265" s="131">
        <f t="shared" ref="BZ265:BZ305" si="576">IF(H265="incut",IF(SUM(M265:Z265)&gt;0,SUM(M265:Z265),0),0)*I265</f>
        <v>0</v>
      </c>
      <c r="CA265" s="131">
        <f t="shared" ref="CA265:CA305" si="577">IF(H265="dish",IF(SUM(M265:Z265)&gt;0,SUM(M265:Z265),0),0)*I265</f>
        <v>0</v>
      </c>
      <c r="CB265" s="131">
        <f t="shared" ref="CB265:CB305" si="578">IF(H265="pinch",IF(SUM(M265:Z265)&gt;0,SUM(M265:Z265),0),0)*I265</f>
        <v>0</v>
      </c>
      <c r="CC265" s="131">
        <f t="shared" ref="CC265:CC305" si="579">IF(H265="pocket",IF(SUM(M265:Z265)&gt;0,SUM(M265:Z265),0),0)*I265</f>
        <v>0</v>
      </c>
      <c r="CD265" s="131">
        <f t="shared" ref="CD265:CD305" si="580">IF(H265="insert",IF(SUM(M265:Z265)&gt;0,SUM(M265:Z265),0),0)*I265</f>
        <v>0</v>
      </c>
      <c r="CE265" s="131">
        <f t="shared" ref="CE265:CE305" si="581">IF(H265="feature",IF(SUM(M265:Z265)&gt;0,SUM(M265:Z265),0),0)*I265</f>
        <v>0</v>
      </c>
      <c r="CF265" s="131">
        <f t="shared" ref="CF265:CF305" si="582">IF(H265="scoop",IF(SUM(M265:Z265)&gt;0,SUM(M265:Z265),0),0)*I265</f>
        <v>0</v>
      </c>
      <c r="CG265" s="131">
        <f t="shared" ref="CG265:CG305" si="583">IF(H265="arete",IF(SUM(M265:Z265)&gt;0,SUM(M265:Z265),0),0)*I265</f>
        <v>0</v>
      </c>
      <c r="CH265" s="131">
        <f t="shared" ref="CH265:CH305" si="584">IF(H265="square",IF(SUM(M265:Z265)&gt;0,SUM(M265:Z265),0),0)*I265</f>
        <v>0</v>
      </c>
      <c r="CI265" s="131">
        <f t="shared" ref="CI265:CI305" si="585">IF(H265="positive",IF(SUM(M265:Z265)&gt;0,SUM(M265:Z265),0),0)*I265</f>
        <v>0</v>
      </c>
      <c r="CJ265" s="131">
        <f t="shared" ref="CJ265:CJ305" si="586">IF(H265="pyramid",IF(SUM(M265:Z265)&gt;0,SUM(M265:Z265),0),0)*I265</f>
        <v>0</v>
      </c>
      <c r="CK265" s="131">
        <f t="shared" ref="CK265:CK305" si="587">IF(H265="high profile",IF(SUM(M265:Z265)&gt;0,SUM(M265:Z265),0),0)*I265</f>
        <v>0</v>
      </c>
      <c r="CL265" s="131">
        <f t="shared" ref="CL265:CL305" si="588">IF(H265="rectangle",IF(SUM(M265:Z265)&gt;0,SUM(M265:Z265),0),0)*I265</f>
        <v>0</v>
      </c>
      <c r="CM265" s="131">
        <f t="shared" ref="CM265:CM305" si="589">IF(H265="various",IF(SUM(M265:Z265)&gt;0,SUM(M265:Z265),0),0)*I265</f>
        <v>0</v>
      </c>
    </row>
    <row r="266" spans="1:91" s="81" customFormat="1" ht="90" customHeight="1" x14ac:dyDescent="0.2">
      <c r="A266" s="4"/>
      <c r="B266" s="164"/>
      <c r="C266" s="4"/>
      <c r="D266" s="64" t="s">
        <v>317</v>
      </c>
      <c r="E266" s="129" t="s">
        <v>432</v>
      </c>
      <c r="F266" s="63" t="s">
        <v>112</v>
      </c>
      <c r="G266" s="178" t="s">
        <v>95</v>
      </c>
      <c r="H266" s="178" t="s">
        <v>156</v>
      </c>
      <c r="I266" s="63">
        <v>1</v>
      </c>
      <c r="J266" s="63">
        <v>30</v>
      </c>
      <c r="K266" s="63" t="s">
        <v>562</v>
      </c>
      <c r="L266" s="333">
        <v>676.37009999999998</v>
      </c>
      <c r="M266" s="85"/>
      <c r="N266" s="84"/>
      <c r="O266" s="85"/>
      <c r="P266" s="85"/>
      <c r="Q266" s="85"/>
      <c r="R266" s="85"/>
      <c r="S266" s="85"/>
      <c r="T266" s="85"/>
      <c r="U266" s="85"/>
      <c r="V266" s="85"/>
      <c r="W266" s="85"/>
      <c r="X266" s="85"/>
      <c r="Y266" s="85"/>
      <c r="Z266" s="85"/>
      <c r="AA266" s="96">
        <f t="shared" si="531"/>
        <v>0</v>
      </c>
      <c r="AB266" s="82" t="str">
        <f t="shared" ref="AB266" si="590">IF(SUM(M266:Z266)&gt;0,"Yes","No")</f>
        <v>No</v>
      </c>
      <c r="AC266" s="188" t="str">
        <f t="shared" si="533"/>
        <v>No</v>
      </c>
      <c r="AE266" s="229">
        <v>1</v>
      </c>
      <c r="AF266" s="230">
        <f t="shared" ref="AF266" si="591">AE266*SUM(M266:Z266)</f>
        <v>0</v>
      </c>
      <c r="AG266" s="69"/>
      <c r="AH266" s="256">
        <v>29.45</v>
      </c>
      <c r="AI266" s="265">
        <f t="shared" si="550"/>
        <v>0</v>
      </c>
      <c r="AJ266" s="152">
        <f t="shared" si="535"/>
        <v>0</v>
      </c>
      <c r="AK266" s="152">
        <f t="shared" si="536"/>
        <v>0</v>
      </c>
      <c r="AL266" s="152">
        <f t="shared" si="537"/>
        <v>0</v>
      </c>
      <c r="AM266" s="152">
        <f t="shared" si="538"/>
        <v>0</v>
      </c>
      <c r="AN266" s="152">
        <f t="shared" si="539"/>
        <v>0</v>
      </c>
      <c r="AO266" s="152">
        <f t="shared" si="540"/>
        <v>0</v>
      </c>
      <c r="AP266" s="152">
        <f t="shared" si="541"/>
        <v>0</v>
      </c>
      <c r="AQ266" s="152">
        <f t="shared" si="542"/>
        <v>0</v>
      </c>
      <c r="AR266" s="152">
        <f t="shared" si="543"/>
        <v>0</v>
      </c>
      <c r="AS266" s="152">
        <f t="shared" si="544"/>
        <v>0</v>
      </c>
      <c r="AT266" s="152">
        <f t="shared" si="545"/>
        <v>0</v>
      </c>
      <c r="AU266" s="152">
        <f t="shared" si="546"/>
        <v>0</v>
      </c>
      <c r="AV266" s="152">
        <f t="shared" si="547"/>
        <v>0</v>
      </c>
      <c r="AW266" s="152">
        <f t="shared" si="548"/>
        <v>0</v>
      </c>
      <c r="AX266" s="470">
        <v>1</v>
      </c>
      <c r="AY266" s="476"/>
      <c r="AZ266" s="239">
        <f t="shared" ref="AZ266:AZ329" si="592">SUM(M266:Z266)*AY266</f>
        <v>0</v>
      </c>
      <c r="BA266" s="476">
        <v>18</v>
      </c>
      <c r="BB266" s="239">
        <f t="shared" ref="BB266:BB329" si="593">SUM(M266:Z266)*BA266</f>
        <v>0</v>
      </c>
      <c r="BC266" s="480"/>
      <c r="BD266" s="131">
        <f t="shared" ref="BD266:BD329" si="594">SUM(M266:Z266)*BC266</f>
        <v>0</v>
      </c>
      <c r="BE266" s="483"/>
      <c r="BF266" s="131">
        <f t="shared" si="558"/>
        <v>0</v>
      </c>
      <c r="BG266" s="131">
        <f t="shared" si="559"/>
        <v>0</v>
      </c>
      <c r="BH266" s="131">
        <f t="shared" si="560"/>
        <v>0</v>
      </c>
      <c r="BI266" s="131">
        <f t="shared" si="561"/>
        <v>0</v>
      </c>
      <c r="BJ266" s="131">
        <f t="shared" si="562"/>
        <v>0</v>
      </c>
      <c r="BK266" s="131">
        <f t="shared" si="563"/>
        <v>0</v>
      </c>
      <c r="BL266" s="131">
        <f t="shared" si="564"/>
        <v>0</v>
      </c>
      <c r="BM266" s="131">
        <f t="shared" si="565"/>
        <v>0</v>
      </c>
      <c r="BN266" s="131">
        <f t="shared" si="566"/>
        <v>0</v>
      </c>
      <c r="BO266" s="483"/>
      <c r="BP266" s="396">
        <f t="shared" si="567"/>
        <v>0</v>
      </c>
      <c r="BQ266" s="396">
        <f t="shared" si="568"/>
        <v>0</v>
      </c>
      <c r="BR266" s="483"/>
      <c r="BS266" s="131">
        <f t="shared" si="569"/>
        <v>0</v>
      </c>
      <c r="BT266" s="131">
        <f t="shared" si="570"/>
        <v>0</v>
      </c>
      <c r="BU266" s="131">
        <f t="shared" si="571"/>
        <v>0</v>
      </c>
      <c r="BV266" s="131">
        <f t="shared" si="572"/>
        <v>0</v>
      </c>
      <c r="BW266" s="131">
        <f t="shared" si="573"/>
        <v>0</v>
      </c>
      <c r="BX266" s="131">
        <f t="shared" si="574"/>
        <v>0</v>
      </c>
      <c r="BY266" s="131">
        <f t="shared" si="575"/>
        <v>0</v>
      </c>
      <c r="BZ266" s="131">
        <f t="shared" si="576"/>
        <v>0</v>
      </c>
      <c r="CA266" s="131">
        <f t="shared" si="577"/>
        <v>0</v>
      </c>
      <c r="CB266" s="131">
        <f t="shared" si="578"/>
        <v>0</v>
      </c>
      <c r="CC266" s="131">
        <f t="shared" si="579"/>
        <v>0</v>
      </c>
      <c r="CD266" s="131">
        <f t="shared" si="580"/>
        <v>0</v>
      </c>
      <c r="CE266" s="131">
        <f t="shared" si="581"/>
        <v>0</v>
      </c>
      <c r="CF266" s="131">
        <f t="shared" si="582"/>
        <v>0</v>
      </c>
      <c r="CG266" s="131">
        <f t="shared" si="583"/>
        <v>0</v>
      </c>
      <c r="CH266" s="131">
        <f t="shared" si="584"/>
        <v>0</v>
      </c>
      <c r="CI266" s="131">
        <f t="shared" si="585"/>
        <v>0</v>
      </c>
      <c r="CJ266" s="131">
        <f t="shared" si="586"/>
        <v>0</v>
      </c>
      <c r="CK266" s="131">
        <f t="shared" si="587"/>
        <v>0</v>
      </c>
      <c r="CL266" s="131">
        <f t="shared" si="588"/>
        <v>0</v>
      </c>
      <c r="CM266" s="131">
        <f t="shared" si="589"/>
        <v>0</v>
      </c>
    </row>
    <row r="267" spans="1:91" s="81" customFormat="1" ht="90" customHeight="1" x14ac:dyDescent="0.2">
      <c r="A267" s="4"/>
      <c r="B267" s="164"/>
      <c r="C267" s="4"/>
      <c r="D267" s="64" t="s">
        <v>439</v>
      </c>
      <c r="E267" s="437" t="s">
        <v>1143</v>
      </c>
      <c r="F267" s="63" t="s">
        <v>112</v>
      </c>
      <c r="G267" s="178" t="s">
        <v>95</v>
      </c>
      <c r="H267" s="178" t="s">
        <v>156</v>
      </c>
      <c r="I267" s="63">
        <v>1</v>
      </c>
      <c r="J267" s="63">
        <v>30</v>
      </c>
      <c r="K267" s="63" t="s">
        <v>562</v>
      </c>
      <c r="L267" s="333">
        <v>588.15059999999994</v>
      </c>
      <c r="M267" s="85"/>
      <c r="N267" s="84"/>
      <c r="O267" s="85"/>
      <c r="P267" s="85"/>
      <c r="Q267" s="85"/>
      <c r="R267" s="85"/>
      <c r="S267" s="85"/>
      <c r="T267" s="85"/>
      <c r="U267" s="85"/>
      <c r="V267" s="85"/>
      <c r="W267" s="85"/>
      <c r="X267" s="85"/>
      <c r="Y267" s="85"/>
      <c r="Z267" s="85"/>
      <c r="AA267" s="96">
        <f t="shared" si="531"/>
        <v>0</v>
      </c>
      <c r="AB267" s="82" t="str">
        <f t="shared" si="555"/>
        <v>No</v>
      </c>
      <c r="AC267" s="188" t="str">
        <f t="shared" si="533"/>
        <v>No</v>
      </c>
      <c r="AE267" s="229">
        <v>1</v>
      </c>
      <c r="AF267" s="230">
        <f t="shared" si="549"/>
        <v>0</v>
      </c>
      <c r="AG267" s="69"/>
      <c r="AH267" s="256">
        <v>29.45</v>
      </c>
      <c r="AI267" s="265">
        <f t="shared" si="550"/>
        <v>0</v>
      </c>
      <c r="AJ267" s="152">
        <f t="shared" si="535"/>
        <v>0</v>
      </c>
      <c r="AK267" s="152">
        <f t="shared" si="536"/>
        <v>0</v>
      </c>
      <c r="AL267" s="152">
        <f t="shared" si="537"/>
        <v>0</v>
      </c>
      <c r="AM267" s="152">
        <f t="shared" si="538"/>
        <v>0</v>
      </c>
      <c r="AN267" s="152">
        <f t="shared" si="539"/>
        <v>0</v>
      </c>
      <c r="AO267" s="152">
        <f t="shared" si="540"/>
        <v>0</v>
      </c>
      <c r="AP267" s="152">
        <f t="shared" si="541"/>
        <v>0</v>
      </c>
      <c r="AQ267" s="152">
        <f t="shared" si="542"/>
        <v>0</v>
      </c>
      <c r="AR267" s="152">
        <f t="shared" si="543"/>
        <v>0</v>
      </c>
      <c r="AS267" s="152">
        <f t="shared" si="544"/>
        <v>0</v>
      </c>
      <c r="AT267" s="152">
        <f t="shared" si="545"/>
        <v>0</v>
      </c>
      <c r="AU267" s="152">
        <f t="shared" si="546"/>
        <v>0</v>
      </c>
      <c r="AV267" s="152">
        <f t="shared" si="547"/>
        <v>0</v>
      </c>
      <c r="AW267" s="152">
        <f t="shared" si="548"/>
        <v>0</v>
      </c>
      <c r="AX267" s="470">
        <v>1</v>
      </c>
      <c r="AY267" s="476"/>
      <c r="AZ267" s="239">
        <f t="shared" si="592"/>
        <v>0</v>
      </c>
      <c r="BA267" s="476">
        <v>18</v>
      </c>
      <c r="BB267" s="239">
        <f t="shared" si="593"/>
        <v>0</v>
      </c>
      <c r="BC267" s="480"/>
      <c r="BD267" s="131">
        <f t="shared" si="594"/>
        <v>0</v>
      </c>
      <c r="BE267" s="483"/>
      <c r="BF267" s="131">
        <f t="shared" si="558"/>
        <v>0</v>
      </c>
      <c r="BG267" s="131">
        <f t="shared" si="559"/>
        <v>0</v>
      </c>
      <c r="BH267" s="131">
        <f t="shared" si="560"/>
        <v>0</v>
      </c>
      <c r="BI267" s="131">
        <f t="shared" si="561"/>
        <v>0</v>
      </c>
      <c r="BJ267" s="131">
        <f t="shared" si="562"/>
        <v>0</v>
      </c>
      <c r="BK267" s="131">
        <f t="shared" si="563"/>
        <v>0</v>
      </c>
      <c r="BL267" s="131">
        <f t="shared" si="564"/>
        <v>0</v>
      </c>
      <c r="BM267" s="131">
        <f t="shared" si="565"/>
        <v>0</v>
      </c>
      <c r="BN267" s="131">
        <f t="shared" si="566"/>
        <v>0</v>
      </c>
      <c r="BO267" s="483"/>
      <c r="BP267" s="396">
        <f t="shared" si="567"/>
        <v>0</v>
      </c>
      <c r="BQ267" s="396">
        <f t="shared" si="568"/>
        <v>0</v>
      </c>
      <c r="BR267" s="483"/>
      <c r="BS267" s="131">
        <f t="shared" si="569"/>
        <v>0</v>
      </c>
      <c r="BT267" s="131">
        <f t="shared" si="570"/>
        <v>0</v>
      </c>
      <c r="BU267" s="131">
        <f t="shared" si="571"/>
        <v>0</v>
      </c>
      <c r="BV267" s="131">
        <f t="shared" si="572"/>
        <v>0</v>
      </c>
      <c r="BW267" s="131">
        <f t="shared" si="573"/>
        <v>0</v>
      </c>
      <c r="BX267" s="131">
        <f t="shared" si="574"/>
        <v>0</v>
      </c>
      <c r="BY267" s="131">
        <f t="shared" si="575"/>
        <v>0</v>
      </c>
      <c r="BZ267" s="131">
        <f t="shared" si="576"/>
        <v>0</v>
      </c>
      <c r="CA267" s="131">
        <f t="shared" si="577"/>
        <v>0</v>
      </c>
      <c r="CB267" s="131">
        <f t="shared" si="578"/>
        <v>0</v>
      </c>
      <c r="CC267" s="131">
        <f t="shared" si="579"/>
        <v>0</v>
      </c>
      <c r="CD267" s="131">
        <f t="shared" si="580"/>
        <v>0</v>
      </c>
      <c r="CE267" s="131">
        <f t="shared" si="581"/>
        <v>0</v>
      </c>
      <c r="CF267" s="131">
        <f t="shared" si="582"/>
        <v>0</v>
      </c>
      <c r="CG267" s="131">
        <f t="shared" si="583"/>
        <v>0</v>
      </c>
      <c r="CH267" s="131">
        <f t="shared" si="584"/>
        <v>0</v>
      </c>
      <c r="CI267" s="131">
        <f t="shared" si="585"/>
        <v>0</v>
      </c>
      <c r="CJ267" s="131">
        <f t="shared" si="586"/>
        <v>0</v>
      </c>
      <c r="CK267" s="131">
        <f t="shared" si="587"/>
        <v>0</v>
      </c>
      <c r="CL267" s="131">
        <f t="shared" si="588"/>
        <v>0</v>
      </c>
      <c r="CM267" s="131">
        <f t="shared" si="589"/>
        <v>0</v>
      </c>
    </row>
    <row r="268" spans="1:91" s="4" customFormat="1" ht="90" customHeight="1" x14ac:dyDescent="0.2">
      <c r="B268" s="179"/>
      <c r="D268" s="99" t="s">
        <v>318</v>
      </c>
      <c r="E268" s="177" t="s">
        <v>432</v>
      </c>
      <c r="F268" s="72" t="s">
        <v>111</v>
      </c>
      <c r="G268" s="73" t="s">
        <v>90</v>
      </c>
      <c r="H268" s="73" t="s">
        <v>156</v>
      </c>
      <c r="I268" s="72">
        <v>3</v>
      </c>
      <c r="J268" s="72">
        <v>24</v>
      </c>
      <c r="K268" s="72" t="s">
        <v>562</v>
      </c>
      <c r="L268" s="334">
        <v>1547.6265000000001</v>
      </c>
      <c r="M268" s="87"/>
      <c r="N268" s="87"/>
      <c r="O268" s="87"/>
      <c r="P268" s="87"/>
      <c r="Q268" s="87"/>
      <c r="R268" s="87"/>
      <c r="S268" s="87"/>
      <c r="T268" s="87"/>
      <c r="U268" s="87"/>
      <c r="V268" s="87"/>
      <c r="W268" s="87"/>
      <c r="X268" s="87"/>
      <c r="Y268" s="87"/>
      <c r="Z268" s="87"/>
      <c r="AA268" s="89">
        <f t="shared" si="531"/>
        <v>0</v>
      </c>
      <c r="AB268" s="89" t="str">
        <f>IF(SUM(M268:Z268)&gt;0,"Yes","No")</f>
        <v>No</v>
      </c>
      <c r="AC268" s="166" t="str">
        <f t="shared" si="533"/>
        <v>No</v>
      </c>
      <c r="AE268" s="229">
        <v>3</v>
      </c>
      <c r="AF268" s="230">
        <f t="shared" ref="AF268" si="595">AE268*SUM(M268:Z268)</f>
        <v>0</v>
      </c>
      <c r="AG268" s="69"/>
      <c r="AH268" s="256">
        <v>87.1</v>
      </c>
      <c r="AI268" s="265">
        <f t="shared" si="550"/>
        <v>0</v>
      </c>
      <c r="AJ268" s="152">
        <f t="shared" si="535"/>
        <v>0</v>
      </c>
      <c r="AK268" s="152">
        <f t="shared" si="536"/>
        <v>0</v>
      </c>
      <c r="AL268" s="152">
        <f t="shared" si="537"/>
        <v>0</v>
      </c>
      <c r="AM268" s="152">
        <f t="shared" si="538"/>
        <v>0</v>
      </c>
      <c r="AN268" s="152">
        <f t="shared" si="539"/>
        <v>0</v>
      </c>
      <c r="AO268" s="152">
        <f t="shared" si="540"/>
        <v>0</v>
      </c>
      <c r="AP268" s="152">
        <f t="shared" si="541"/>
        <v>0</v>
      </c>
      <c r="AQ268" s="152">
        <f t="shared" si="542"/>
        <v>0</v>
      </c>
      <c r="AR268" s="152">
        <f t="shared" si="543"/>
        <v>0</v>
      </c>
      <c r="AS268" s="152">
        <f t="shared" si="544"/>
        <v>0</v>
      </c>
      <c r="AT268" s="152">
        <f t="shared" si="545"/>
        <v>0</v>
      </c>
      <c r="AU268" s="152">
        <f t="shared" si="546"/>
        <v>0</v>
      </c>
      <c r="AV268" s="152">
        <f t="shared" si="547"/>
        <v>0</v>
      </c>
      <c r="AW268" s="152">
        <f t="shared" si="548"/>
        <v>0</v>
      </c>
      <c r="AX268" s="470">
        <v>3</v>
      </c>
      <c r="AY268" s="476">
        <v>41</v>
      </c>
      <c r="AZ268" s="239">
        <f t="shared" si="592"/>
        <v>0</v>
      </c>
      <c r="BA268" s="476"/>
      <c r="BB268" s="239">
        <f t="shared" si="593"/>
        <v>0</v>
      </c>
      <c r="BC268" s="480"/>
      <c r="BD268" s="131">
        <f t="shared" si="594"/>
        <v>0</v>
      </c>
      <c r="BE268" s="483"/>
      <c r="BF268" s="131">
        <f t="shared" si="558"/>
        <v>0</v>
      </c>
      <c r="BG268" s="131">
        <f t="shared" si="559"/>
        <v>0</v>
      </c>
      <c r="BH268" s="131">
        <f t="shared" si="560"/>
        <v>0</v>
      </c>
      <c r="BI268" s="131">
        <f t="shared" si="561"/>
        <v>0</v>
      </c>
      <c r="BJ268" s="131">
        <f t="shared" si="562"/>
        <v>0</v>
      </c>
      <c r="BK268" s="131">
        <f t="shared" si="563"/>
        <v>0</v>
      </c>
      <c r="BL268" s="131">
        <f t="shared" si="564"/>
        <v>0</v>
      </c>
      <c r="BM268" s="131">
        <f t="shared" si="565"/>
        <v>0</v>
      </c>
      <c r="BN268" s="131">
        <f t="shared" si="566"/>
        <v>0</v>
      </c>
      <c r="BO268" s="483"/>
      <c r="BP268" s="396">
        <f t="shared" si="567"/>
        <v>0</v>
      </c>
      <c r="BQ268" s="396">
        <f t="shared" si="568"/>
        <v>0</v>
      </c>
      <c r="BR268" s="483"/>
      <c r="BS268" s="131">
        <f t="shared" si="569"/>
        <v>0</v>
      </c>
      <c r="BT268" s="131">
        <f t="shared" si="570"/>
        <v>0</v>
      </c>
      <c r="BU268" s="131">
        <f t="shared" si="571"/>
        <v>0</v>
      </c>
      <c r="BV268" s="131">
        <f t="shared" si="572"/>
        <v>0</v>
      </c>
      <c r="BW268" s="131">
        <f t="shared" si="573"/>
        <v>0</v>
      </c>
      <c r="BX268" s="131">
        <f t="shared" si="574"/>
        <v>0</v>
      </c>
      <c r="BY268" s="131">
        <f t="shared" si="575"/>
        <v>0</v>
      </c>
      <c r="BZ268" s="131">
        <f t="shared" si="576"/>
        <v>0</v>
      </c>
      <c r="CA268" s="131">
        <f t="shared" si="577"/>
        <v>0</v>
      </c>
      <c r="CB268" s="131">
        <f t="shared" si="578"/>
        <v>0</v>
      </c>
      <c r="CC268" s="131">
        <f t="shared" si="579"/>
        <v>0</v>
      </c>
      <c r="CD268" s="131">
        <f t="shared" si="580"/>
        <v>0</v>
      </c>
      <c r="CE268" s="131">
        <f t="shared" si="581"/>
        <v>0</v>
      </c>
      <c r="CF268" s="131">
        <f t="shared" si="582"/>
        <v>0</v>
      </c>
      <c r="CG268" s="131">
        <f t="shared" si="583"/>
        <v>0</v>
      </c>
      <c r="CH268" s="131">
        <f t="shared" si="584"/>
        <v>0</v>
      </c>
      <c r="CI268" s="131">
        <f t="shared" si="585"/>
        <v>0</v>
      </c>
      <c r="CJ268" s="131">
        <f t="shared" si="586"/>
        <v>0</v>
      </c>
      <c r="CK268" s="131">
        <f t="shared" si="587"/>
        <v>0</v>
      </c>
      <c r="CL268" s="131">
        <f t="shared" si="588"/>
        <v>0</v>
      </c>
      <c r="CM268" s="131">
        <f t="shared" si="589"/>
        <v>0</v>
      </c>
    </row>
    <row r="269" spans="1:91" s="4" customFormat="1" ht="90" customHeight="1" x14ac:dyDescent="0.2">
      <c r="B269" s="164"/>
      <c r="D269" s="99" t="s">
        <v>440</v>
      </c>
      <c r="E269" s="436" t="s">
        <v>1143</v>
      </c>
      <c r="F269" s="72" t="s">
        <v>111</v>
      </c>
      <c r="G269" s="73" t="s">
        <v>90</v>
      </c>
      <c r="H269" s="73" t="s">
        <v>156</v>
      </c>
      <c r="I269" s="72">
        <v>3</v>
      </c>
      <c r="J269" s="72">
        <v>24</v>
      </c>
      <c r="K269" s="72" t="s">
        <v>562</v>
      </c>
      <c r="L269" s="334">
        <v>1345.7671</v>
      </c>
      <c r="M269" s="87"/>
      <c r="N269" s="87"/>
      <c r="O269" s="87"/>
      <c r="P269" s="87"/>
      <c r="Q269" s="87"/>
      <c r="R269" s="87"/>
      <c r="S269" s="87"/>
      <c r="T269" s="87"/>
      <c r="U269" s="87"/>
      <c r="V269" s="87"/>
      <c r="W269" s="87"/>
      <c r="X269" s="87"/>
      <c r="Y269" s="87"/>
      <c r="Z269" s="87"/>
      <c r="AA269" s="89">
        <f t="shared" si="531"/>
        <v>0</v>
      </c>
      <c r="AB269" s="89" t="str">
        <f>IF(SUM(M269:Z269)&gt;0,"Yes","No")</f>
        <v>No</v>
      </c>
      <c r="AC269" s="166" t="str">
        <f t="shared" si="533"/>
        <v>No</v>
      </c>
      <c r="AE269" s="229">
        <v>3</v>
      </c>
      <c r="AF269" s="230">
        <f t="shared" si="549"/>
        <v>0</v>
      </c>
      <c r="AG269" s="69"/>
      <c r="AH269" s="256">
        <v>87.1</v>
      </c>
      <c r="AI269" s="265">
        <f t="shared" si="550"/>
        <v>0</v>
      </c>
      <c r="AJ269" s="152">
        <f t="shared" si="535"/>
        <v>0</v>
      </c>
      <c r="AK269" s="152">
        <f t="shared" si="536"/>
        <v>0</v>
      </c>
      <c r="AL269" s="152">
        <f t="shared" si="537"/>
        <v>0</v>
      </c>
      <c r="AM269" s="152">
        <f t="shared" si="538"/>
        <v>0</v>
      </c>
      <c r="AN269" s="152">
        <f t="shared" si="539"/>
        <v>0</v>
      </c>
      <c r="AO269" s="152">
        <f t="shared" si="540"/>
        <v>0</v>
      </c>
      <c r="AP269" s="152">
        <f t="shared" si="541"/>
        <v>0</v>
      </c>
      <c r="AQ269" s="152">
        <f t="shared" si="542"/>
        <v>0</v>
      </c>
      <c r="AR269" s="152">
        <f t="shared" si="543"/>
        <v>0</v>
      </c>
      <c r="AS269" s="152">
        <f t="shared" si="544"/>
        <v>0</v>
      </c>
      <c r="AT269" s="152">
        <f t="shared" si="545"/>
        <v>0</v>
      </c>
      <c r="AU269" s="152">
        <f t="shared" si="546"/>
        <v>0</v>
      </c>
      <c r="AV269" s="152">
        <f t="shared" si="547"/>
        <v>0</v>
      </c>
      <c r="AW269" s="152">
        <f t="shared" si="548"/>
        <v>0</v>
      </c>
      <c r="AX269" s="470">
        <v>3</v>
      </c>
      <c r="AY269" s="476">
        <v>41</v>
      </c>
      <c r="AZ269" s="239">
        <f t="shared" si="592"/>
        <v>0</v>
      </c>
      <c r="BA269" s="476"/>
      <c r="BB269" s="239">
        <f t="shared" si="593"/>
        <v>0</v>
      </c>
      <c r="BC269" s="480"/>
      <c r="BD269" s="131">
        <f t="shared" si="594"/>
        <v>0</v>
      </c>
      <c r="BE269" s="483"/>
      <c r="BF269" s="131">
        <f t="shared" si="558"/>
        <v>0</v>
      </c>
      <c r="BG269" s="131">
        <f t="shared" si="559"/>
        <v>0</v>
      </c>
      <c r="BH269" s="131">
        <f t="shared" si="560"/>
        <v>0</v>
      </c>
      <c r="BI269" s="131">
        <f t="shared" si="561"/>
        <v>0</v>
      </c>
      <c r="BJ269" s="131">
        <f t="shared" si="562"/>
        <v>0</v>
      </c>
      <c r="BK269" s="131">
        <f t="shared" si="563"/>
        <v>0</v>
      </c>
      <c r="BL269" s="131">
        <f t="shared" si="564"/>
        <v>0</v>
      </c>
      <c r="BM269" s="131">
        <f t="shared" si="565"/>
        <v>0</v>
      </c>
      <c r="BN269" s="131">
        <f t="shared" si="566"/>
        <v>0</v>
      </c>
      <c r="BO269" s="483"/>
      <c r="BP269" s="396">
        <f t="shared" si="567"/>
        <v>0</v>
      </c>
      <c r="BQ269" s="396">
        <f t="shared" si="568"/>
        <v>0</v>
      </c>
      <c r="BR269" s="483"/>
      <c r="BS269" s="131">
        <f t="shared" si="569"/>
        <v>0</v>
      </c>
      <c r="BT269" s="131">
        <f t="shared" si="570"/>
        <v>0</v>
      </c>
      <c r="BU269" s="131">
        <f t="shared" si="571"/>
        <v>0</v>
      </c>
      <c r="BV269" s="131">
        <f t="shared" si="572"/>
        <v>0</v>
      </c>
      <c r="BW269" s="131">
        <f t="shared" si="573"/>
        <v>0</v>
      </c>
      <c r="BX269" s="131">
        <f t="shared" si="574"/>
        <v>0</v>
      </c>
      <c r="BY269" s="131">
        <f t="shared" si="575"/>
        <v>0</v>
      </c>
      <c r="BZ269" s="131">
        <f t="shared" si="576"/>
        <v>0</v>
      </c>
      <c r="CA269" s="131">
        <f t="shared" si="577"/>
        <v>0</v>
      </c>
      <c r="CB269" s="131">
        <f t="shared" si="578"/>
        <v>0</v>
      </c>
      <c r="CC269" s="131">
        <f t="shared" si="579"/>
        <v>0</v>
      </c>
      <c r="CD269" s="131">
        <f t="shared" si="580"/>
        <v>0</v>
      </c>
      <c r="CE269" s="131">
        <f t="shared" si="581"/>
        <v>0</v>
      </c>
      <c r="CF269" s="131">
        <f t="shared" si="582"/>
        <v>0</v>
      </c>
      <c r="CG269" s="131">
        <f t="shared" si="583"/>
        <v>0</v>
      </c>
      <c r="CH269" s="131">
        <f t="shared" si="584"/>
        <v>0</v>
      </c>
      <c r="CI269" s="131">
        <f t="shared" si="585"/>
        <v>0</v>
      </c>
      <c r="CJ269" s="131">
        <f t="shared" si="586"/>
        <v>0</v>
      </c>
      <c r="CK269" s="131">
        <f t="shared" si="587"/>
        <v>0</v>
      </c>
      <c r="CL269" s="131">
        <f t="shared" si="588"/>
        <v>0</v>
      </c>
      <c r="CM269" s="131">
        <f t="shared" si="589"/>
        <v>0</v>
      </c>
    </row>
    <row r="270" spans="1:91" s="81" customFormat="1" ht="90" customHeight="1" x14ac:dyDescent="0.2">
      <c r="A270" s="4"/>
      <c r="B270" s="164"/>
      <c r="D270" s="68" t="s">
        <v>319</v>
      </c>
      <c r="E270" s="129" t="s">
        <v>432</v>
      </c>
      <c r="F270" s="69" t="s">
        <v>111</v>
      </c>
      <c r="G270" s="69" t="s">
        <v>90</v>
      </c>
      <c r="H270" s="69" t="s">
        <v>156</v>
      </c>
      <c r="I270" s="69">
        <v>3</v>
      </c>
      <c r="J270" s="69">
        <v>24</v>
      </c>
      <c r="K270" s="69" t="s">
        <v>562</v>
      </c>
      <c r="L270" s="338">
        <v>1547.6265000000001</v>
      </c>
      <c r="M270" s="355"/>
      <c r="N270" s="355"/>
      <c r="O270" s="355"/>
      <c r="P270" s="355"/>
      <c r="Q270" s="355"/>
      <c r="R270" s="355"/>
      <c r="S270" s="355"/>
      <c r="T270" s="355"/>
      <c r="U270" s="355"/>
      <c r="V270" s="355"/>
      <c r="W270" s="355"/>
      <c r="X270" s="355"/>
      <c r="Y270" s="355"/>
      <c r="Z270" s="355"/>
      <c r="AA270" s="378">
        <f t="shared" si="531"/>
        <v>0</v>
      </c>
      <c r="AB270" s="96" t="str">
        <f>IF(SUM(M270:Z270)&gt;0,"Yes","No")</f>
        <v>No</v>
      </c>
      <c r="AC270" s="120" t="str">
        <f t="shared" si="533"/>
        <v>No</v>
      </c>
      <c r="AD270" s="357"/>
      <c r="AE270" s="229">
        <v>3</v>
      </c>
      <c r="AF270" s="230">
        <f t="shared" ref="AF270" si="596">AE270*SUM(M270:Z270)</f>
        <v>0</v>
      </c>
      <c r="AG270" s="69"/>
      <c r="AH270" s="257">
        <v>87.1</v>
      </c>
      <c r="AI270" s="265">
        <f t="shared" si="550"/>
        <v>0</v>
      </c>
      <c r="AJ270" s="152">
        <f t="shared" si="535"/>
        <v>0</v>
      </c>
      <c r="AK270" s="152">
        <f t="shared" si="536"/>
        <v>0</v>
      </c>
      <c r="AL270" s="152">
        <f t="shared" si="537"/>
        <v>0</v>
      </c>
      <c r="AM270" s="152">
        <f t="shared" si="538"/>
        <v>0</v>
      </c>
      <c r="AN270" s="152">
        <f t="shared" si="539"/>
        <v>0</v>
      </c>
      <c r="AO270" s="152">
        <f t="shared" si="540"/>
        <v>0</v>
      </c>
      <c r="AP270" s="152">
        <f t="shared" si="541"/>
        <v>0</v>
      </c>
      <c r="AQ270" s="152">
        <f t="shared" si="542"/>
        <v>0</v>
      </c>
      <c r="AR270" s="152">
        <f t="shared" si="543"/>
        <v>0</v>
      </c>
      <c r="AS270" s="152">
        <f t="shared" si="544"/>
        <v>0</v>
      </c>
      <c r="AT270" s="152">
        <f t="shared" si="545"/>
        <v>0</v>
      </c>
      <c r="AU270" s="152">
        <f t="shared" si="546"/>
        <v>0</v>
      </c>
      <c r="AV270" s="152">
        <f t="shared" si="547"/>
        <v>0</v>
      </c>
      <c r="AW270" s="152">
        <f t="shared" si="548"/>
        <v>0</v>
      </c>
      <c r="AX270" s="470">
        <v>3</v>
      </c>
      <c r="AY270" s="476">
        <v>41</v>
      </c>
      <c r="AZ270" s="239">
        <f t="shared" si="592"/>
        <v>0</v>
      </c>
      <c r="BA270" s="476"/>
      <c r="BB270" s="239">
        <f t="shared" si="593"/>
        <v>0</v>
      </c>
      <c r="BC270" s="480"/>
      <c r="BD270" s="131">
        <f t="shared" si="594"/>
        <v>0</v>
      </c>
      <c r="BE270" s="483"/>
      <c r="BF270" s="131">
        <f t="shared" si="558"/>
        <v>0</v>
      </c>
      <c r="BG270" s="131">
        <f t="shared" si="559"/>
        <v>0</v>
      </c>
      <c r="BH270" s="131">
        <f t="shared" si="560"/>
        <v>0</v>
      </c>
      <c r="BI270" s="131">
        <f t="shared" si="561"/>
        <v>0</v>
      </c>
      <c r="BJ270" s="131">
        <f t="shared" si="562"/>
        <v>0</v>
      </c>
      <c r="BK270" s="131">
        <f t="shared" si="563"/>
        <v>0</v>
      </c>
      <c r="BL270" s="131">
        <f t="shared" si="564"/>
        <v>0</v>
      </c>
      <c r="BM270" s="131">
        <f t="shared" si="565"/>
        <v>0</v>
      </c>
      <c r="BN270" s="131">
        <f t="shared" si="566"/>
        <v>0</v>
      </c>
      <c r="BO270" s="483"/>
      <c r="BP270" s="396">
        <f t="shared" si="567"/>
        <v>0</v>
      </c>
      <c r="BQ270" s="396">
        <f t="shared" si="568"/>
        <v>0</v>
      </c>
      <c r="BR270" s="483"/>
      <c r="BS270" s="131">
        <f t="shared" si="569"/>
        <v>0</v>
      </c>
      <c r="BT270" s="131">
        <f t="shared" si="570"/>
        <v>0</v>
      </c>
      <c r="BU270" s="131">
        <f t="shared" si="571"/>
        <v>0</v>
      </c>
      <c r="BV270" s="131">
        <f t="shared" si="572"/>
        <v>0</v>
      </c>
      <c r="BW270" s="131">
        <f t="shared" si="573"/>
        <v>0</v>
      </c>
      <c r="BX270" s="131">
        <f t="shared" si="574"/>
        <v>0</v>
      </c>
      <c r="BY270" s="131">
        <f t="shared" si="575"/>
        <v>0</v>
      </c>
      <c r="BZ270" s="131">
        <f t="shared" si="576"/>
        <v>0</v>
      </c>
      <c r="CA270" s="131">
        <f t="shared" si="577"/>
        <v>0</v>
      </c>
      <c r="CB270" s="131">
        <f t="shared" si="578"/>
        <v>0</v>
      </c>
      <c r="CC270" s="131">
        <f t="shared" si="579"/>
        <v>0</v>
      </c>
      <c r="CD270" s="131">
        <f t="shared" si="580"/>
        <v>0</v>
      </c>
      <c r="CE270" s="131">
        <f t="shared" si="581"/>
        <v>0</v>
      </c>
      <c r="CF270" s="131">
        <f t="shared" si="582"/>
        <v>0</v>
      </c>
      <c r="CG270" s="131">
        <f t="shared" si="583"/>
        <v>0</v>
      </c>
      <c r="CH270" s="131">
        <f t="shared" si="584"/>
        <v>0</v>
      </c>
      <c r="CI270" s="131">
        <f t="shared" si="585"/>
        <v>0</v>
      </c>
      <c r="CJ270" s="131">
        <f t="shared" si="586"/>
        <v>0</v>
      </c>
      <c r="CK270" s="131">
        <f t="shared" si="587"/>
        <v>0</v>
      </c>
      <c r="CL270" s="131">
        <f t="shared" si="588"/>
        <v>0</v>
      </c>
      <c r="CM270" s="131">
        <f t="shared" si="589"/>
        <v>0</v>
      </c>
    </row>
    <row r="271" spans="1:91" s="81" customFormat="1" ht="90" customHeight="1" x14ac:dyDescent="0.2">
      <c r="A271" s="4"/>
      <c r="B271" s="167"/>
      <c r="C271" s="121"/>
      <c r="D271" s="207" t="s">
        <v>441</v>
      </c>
      <c r="E271" s="438" t="s">
        <v>1143</v>
      </c>
      <c r="F271" s="183" t="s">
        <v>111</v>
      </c>
      <c r="G271" s="183" t="s">
        <v>90</v>
      </c>
      <c r="H271" s="183" t="s">
        <v>156</v>
      </c>
      <c r="I271" s="183">
        <v>3</v>
      </c>
      <c r="J271" s="183">
        <v>24</v>
      </c>
      <c r="K271" s="183" t="s">
        <v>562</v>
      </c>
      <c r="L271" s="345">
        <v>1345.7671</v>
      </c>
      <c r="M271" s="197"/>
      <c r="N271" s="197"/>
      <c r="O271" s="197"/>
      <c r="P271" s="197"/>
      <c r="Q271" s="197"/>
      <c r="R271" s="197"/>
      <c r="S271" s="197"/>
      <c r="T271" s="197"/>
      <c r="U271" s="197"/>
      <c r="V271" s="197"/>
      <c r="W271" s="197"/>
      <c r="X271" s="197"/>
      <c r="Y271" s="197"/>
      <c r="Z271" s="197"/>
      <c r="AA271" s="96">
        <f t="shared" si="531"/>
        <v>0</v>
      </c>
      <c r="AB271" s="186" t="str">
        <f>IF(SUM(M271:Z271)&gt;0,"Yes","No")</f>
        <v>No</v>
      </c>
      <c r="AC271" s="187" t="str">
        <f t="shared" si="533"/>
        <v>No</v>
      </c>
      <c r="AE271" s="231">
        <v>3</v>
      </c>
      <c r="AF271" s="232">
        <f t="shared" si="549"/>
        <v>0</v>
      </c>
      <c r="AG271" s="69"/>
      <c r="AH271" s="257">
        <v>87.1</v>
      </c>
      <c r="AI271" s="265">
        <f t="shared" si="550"/>
        <v>0</v>
      </c>
      <c r="AJ271" s="152">
        <f t="shared" si="535"/>
        <v>0</v>
      </c>
      <c r="AK271" s="152">
        <f t="shared" si="536"/>
        <v>0</v>
      </c>
      <c r="AL271" s="152">
        <f t="shared" si="537"/>
        <v>0</v>
      </c>
      <c r="AM271" s="152">
        <f t="shared" si="538"/>
        <v>0</v>
      </c>
      <c r="AN271" s="152">
        <f t="shared" si="539"/>
        <v>0</v>
      </c>
      <c r="AO271" s="152">
        <f t="shared" si="540"/>
        <v>0</v>
      </c>
      <c r="AP271" s="152">
        <f t="shared" si="541"/>
        <v>0</v>
      </c>
      <c r="AQ271" s="152">
        <f t="shared" si="542"/>
        <v>0</v>
      </c>
      <c r="AR271" s="152">
        <f t="shared" si="543"/>
        <v>0</v>
      </c>
      <c r="AS271" s="152">
        <f t="shared" si="544"/>
        <v>0</v>
      </c>
      <c r="AT271" s="152">
        <f t="shared" si="545"/>
        <v>0</v>
      </c>
      <c r="AU271" s="152">
        <f t="shared" si="546"/>
        <v>0</v>
      </c>
      <c r="AV271" s="152">
        <f t="shared" si="547"/>
        <v>0</v>
      </c>
      <c r="AW271" s="152">
        <f t="shared" si="548"/>
        <v>0</v>
      </c>
      <c r="AX271" s="470">
        <v>3</v>
      </c>
      <c r="AY271" s="476">
        <v>41</v>
      </c>
      <c r="AZ271" s="239">
        <f t="shared" si="592"/>
        <v>0</v>
      </c>
      <c r="BA271" s="476"/>
      <c r="BB271" s="239">
        <f t="shared" si="593"/>
        <v>0</v>
      </c>
      <c r="BC271" s="480"/>
      <c r="BD271" s="131">
        <f t="shared" si="594"/>
        <v>0</v>
      </c>
      <c r="BE271" s="483"/>
      <c r="BF271" s="131">
        <f t="shared" si="558"/>
        <v>0</v>
      </c>
      <c r="BG271" s="131">
        <f t="shared" si="559"/>
        <v>0</v>
      </c>
      <c r="BH271" s="131">
        <f t="shared" si="560"/>
        <v>0</v>
      </c>
      <c r="BI271" s="131">
        <f t="shared" si="561"/>
        <v>0</v>
      </c>
      <c r="BJ271" s="131">
        <f t="shared" si="562"/>
        <v>0</v>
      </c>
      <c r="BK271" s="131">
        <f t="shared" si="563"/>
        <v>0</v>
      </c>
      <c r="BL271" s="131">
        <f t="shared" si="564"/>
        <v>0</v>
      </c>
      <c r="BM271" s="131">
        <f t="shared" si="565"/>
        <v>0</v>
      </c>
      <c r="BN271" s="131">
        <f t="shared" si="566"/>
        <v>0</v>
      </c>
      <c r="BO271" s="483"/>
      <c r="BP271" s="396">
        <f t="shared" si="567"/>
        <v>0</v>
      </c>
      <c r="BQ271" s="396">
        <f t="shared" si="568"/>
        <v>0</v>
      </c>
      <c r="BR271" s="483"/>
      <c r="BS271" s="131">
        <f t="shared" si="569"/>
        <v>0</v>
      </c>
      <c r="BT271" s="131">
        <f t="shared" si="570"/>
        <v>0</v>
      </c>
      <c r="BU271" s="131">
        <f t="shared" si="571"/>
        <v>0</v>
      </c>
      <c r="BV271" s="131">
        <f t="shared" si="572"/>
        <v>0</v>
      </c>
      <c r="BW271" s="131">
        <f t="shared" si="573"/>
        <v>0</v>
      </c>
      <c r="BX271" s="131">
        <f t="shared" si="574"/>
        <v>0</v>
      </c>
      <c r="BY271" s="131">
        <f t="shared" si="575"/>
        <v>0</v>
      </c>
      <c r="BZ271" s="131">
        <f t="shared" si="576"/>
        <v>0</v>
      </c>
      <c r="CA271" s="131">
        <f t="shared" si="577"/>
        <v>0</v>
      </c>
      <c r="CB271" s="131">
        <f t="shared" si="578"/>
        <v>0</v>
      </c>
      <c r="CC271" s="131">
        <f t="shared" si="579"/>
        <v>0</v>
      </c>
      <c r="CD271" s="131">
        <f t="shared" si="580"/>
        <v>0</v>
      </c>
      <c r="CE271" s="131">
        <f t="shared" si="581"/>
        <v>0</v>
      </c>
      <c r="CF271" s="131">
        <f t="shared" si="582"/>
        <v>0</v>
      </c>
      <c r="CG271" s="131">
        <f t="shared" si="583"/>
        <v>0</v>
      </c>
      <c r="CH271" s="131">
        <f t="shared" si="584"/>
        <v>0</v>
      </c>
      <c r="CI271" s="131">
        <f t="shared" si="585"/>
        <v>0</v>
      </c>
      <c r="CJ271" s="131">
        <f t="shared" si="586"/>
        <v>0</v>
      </c>
      <c r="CK271" s="131">
        <f t="shared" si="587"/>
        <v>0</v>
      </c>
      <c r="CL271" s="131">
        <f t="shared" si="588"/>
        <v>0</v>
      </c>
      <c r="CM271" s="131">
        <f t="shared" si="589"/>
        <v>0</v>
      </c>
    </row>
    <row r="272" spans="1:91" s="81" customFormat="1" ht="40.75" customHeight="1" x14ac:dyDescent="0.2">
      <c r="A272" s="4"/>
      <c r="B272" s="75"/>
      <c r="C272" s="80"/>
      <c r="D272" s="440" t="s">
        <v>369</v>
      </c>
      <c r="E272" s="128"/>
      <c r="F272" s="68"/>
      <c r="G272" s="66"/>
      <c r="H272" s="66"/>
      <c r="I272" s="68"/>
      <c r="J272" s="67"/>
      <c r="K272" s="67"/>
      <c r="L272" s="155"/>
      <c r="M272" s="93"/>
      <c r="Z272" s="4"/>
      <c r="AA272" s="323"/>
      <c r="AB272" s="82"/>
      <c r="AC272" s="83"/>
      <c r="AE272" s="69"/>
      <c r="AF272" s="69"/>
      <c r="AG272" s="69"/>
      <c r="AH272" s="254"/>
      <c r="AI272" s="265"/>
      <c r="AJ272" s="152"/>
      <c r="AK272" s="152"/>
      <c r="AL272" s="152"/>
      <c r="AM272" s="152"/>
      <c r="AN272" s="152"/>
      <c r="AO272" s="152"/>
      <c r="AP272" s="152"/>
      <c r="AQ272" s="152"/>
      <c r="AR272" s="152"/>
      <c r="AS272" s="152"/>
      <c r="AT272" s="152"/>
      <c r="AU272" s="152"/>
      <c r="AV272" s="152"/>
      <c r="AW272" s="152"/>
      <c r="AX272" s="469"/>
      <c r="AY272" s="475"/>
      <c r="AZ272" s="239">
        <f t="shared" si="592"/>
        <v>0</v>
      </c>
      <c r="BA272" s="475"/>
      <c r="BB272" s="239">
        <f t="shared" si="593"/>
        <v>0</v>
      </c>
      <c r="BC272" s="475"/>
      <c r="BD272" s="131">
        <f t="shared" si="594"/>
        <v>0</v>
      </c>
      <c r="BE272" s="483"/>
      <c r="BF272" s="131">
        <f t="shared" si="558"/>
        <v>0</v>
      </c>
      <c r="BG272" s="131">
        <f t="shared" si="559"/>
        <v>0</v>
      </c>
      <c r="BH272" s="131">
        <f t="shared" si="560"/>
        <v>0</v>
      </c>
      <c r="BI272" s="131">
        <f t="shared" si="561"/>
        <v>0</v>
      </c>
      <c r="BJ272" s="131">
        <f t="shared" si="562"/>
        <v>0</v>
      </c>
      <c r="BK272" s="131">
        <f t="shared" si="563"/>
        <v>0</v>
      </c>
      <c r="BL272" s="131">
        <f t="shared" si="564"/>
        <v>0</v>
      </c>
      <c r="BM272" s="131">
        <f t="shared" si="565"/>
        <v>0</v>
      </c>
      <c r="BN272" s="131">
        <f t="shared" si="566"/>
        <v>0</v>
      </c>
      <c r="BO272" s="483"/>
      <c r="BP272" s="396">
        <f t="shared" si="567"/>
        <v>0</v>
      </c>
      <c r="BQ272" s="396">
        <f t="shared" si="568"/>
        <v>0</v>
      </c>
      <c r="BR272" s="483"/>
      <c r="BS272" s="131">
        <f t="shared" si="569"/>
        <v>0</v>
      </c>
      <c r="BT272" s="131">
        <f t="shared" si="570"/>
        <v>0</v>
      </c>
      <c r="BU272" s="131">
        <f t="shared" si="571"/>
        <v>0</v>
      </c>
      <c r="BV272" s="131">
        <f t="shared" si="572"/>
        <v>0</v>
      </c>
      <c r="BW272" s="131">
        <f t="shared" si="573"/>
        <v>0</v>
      </c>
      <c r="BX272" s="131">
        <f t="shared" si="574"/>
        <v>0</v>
      </c>
      <c r="BY272" s="131">
        <f t="shared" si="575"/>
        <v>0</v>
      </c>
      <c r="BZ272" s="131">
        <f t="shared" si="576"/>
        <v>0</v>
      </c>
      <c r="CA272" s="131">
        <f t="shared" si="577"/>
        <v>0</v>
      </c>
      <c r="CB272" s="131">
        <f t="shared" si="578"/>
        <v>0</v>
      </c>
      <c r="CC272" s="131">
        <f t="shared" si="579"/>
        <v>0</v>
      </c>
      <c r="CD272" s="131">
        <f t="shared" si="580"/>
        <v>0</v>
      </c>
      <c r="CE272" s="131">
        <f t="shared" si="581"/>
        <v>0</v>
      </c>
      <c r="CF272" s="131">
        <f t="shared" si="582"/>
        <v>0</v>
      </c>
      <c r="CG272" s="131">
        <f t="shared" si="583"/>
        <v>0</v>
      </c>
      <c r="CH272" s="131">
        <f t="shared" si="584"/>
        <v>0</v>
      </c>
      <c r="CI272" s="131">
        <f t="shared" si="585"/>
        <v>0</v>
      </c>
      <c r="CJ272" s="131">
        <f t="shared" si="586"/>
        <v>0</v>
      </c>
      <c r="CK272" s="131">
        <f t="shared" si="587"/>
        <v>0</v>
      </c>
      <c r="CL272" s="131">
        <f t="shared" si="588"/>
        <v>0</v>
      </c>
      <c r="CM272" s="131">
        <f t="shared" si="589"/>
        <v>0</v>
      </c>
    </row>
    <row r="273" spans="1:91" s="4" customFormat="1" ht="90" customHeight="1" x14ac:dyDescent="0.2">
      <c r="B273" s="156"/>
      <c r="C273" s="101"/>
      <c r="D273" s="175" t="s">
        <v>197</v>
      </c>
      <c r="E273" s="176" t="s">
        <v>432</v>
      </c>
      <c r="F273" s="158" t="s">
        <v>108</v>
      </c>
      <c r="G273" s="158" t="s">
        <v>114</v>
      </c>
      <c r="H273" s="158" t="s">
        <v>334</v>
      </c>
      <c r="I273" s="158">
        <v>4</v>
      </c>
      <c r="J273" s="158">
        <v>0</v>
      </c>
      <c r="K273" s="158" t="s">
        <v>562</v>
      </c>
      <c r="L273" s="328">
        <v>343.91700000000003</v>
      </c>
      <c r="M273" s="161"/>
      <c r="N273" s="161"/>
      <c r="O273" s="161"/>
      <c r="P273" s="161"/>
      <c r="Q273" s="161"/>
      <c r="R273" s="161"/>
      <c r="S273" s="161"/>
      <c r="T273" s="161"/>
      <c r="U273" s="161"/>
      <c r="V273" s="161"/>
      <c r="W273" s="161"/>
      <c r="X273" s="161"/>
      <c r="Y273" s="161"/>
      <c r="Z273" s="161"/>
      <c r="AA273" s="89">
        <f t="shared" ref="AA273:AA290" si="597">L273*M273+L273*N273+L273*O273+L273*P273+L273*Q273+L273*R273+L273*T273+L273*V273+L273*W273+L273*X273+L273*Y273+L273*Z273+L273*U273+L273*S273</f>
        <v>0</v>
      </c>
      <c r="AB273" s="162" t="str">
        <f>IF(SUM(M273:Z273)&gt;0,"Yes","No")</f>
        <v>No</v>
      </c>
      <c r="AC273" s="163" t="str">
        <f t="shared" ref="AC273:AC290" si="598">IF(B273="New","Yes","No")</f>
        <v>No</v>
      </c>
      <c r="AE273" s="227">
        <v>4</v>
      </c>
      <c r="AF273" s="228">
        <f t="shared" ref="AF273" si="599">AE273*SUM(M273:Z273)</f>
        <v>0</v>
      </c>
      <c r="AG273" s="69"/>
      <c r="AH273" s="255">
        <v>2.4</v>
      </c>
      <c r="AI273" s="265">
        <f t="shared" si="550"/>
        <v>0</v>
      </c>
      <c r="AJ273" s="152">
        <f t="shared" ref="AJ273:AJ290" si="600">M273*I273</f>
        <v>0</v>
      </c>
      <c r="AK273" s="152">
        <f t="shared" ref="AK273:AK290" si="601">N273*I273</f>
        <v>0</v>
      </c>
      <c r="AL273" s="152">
        <f t="shared" ref="AL273:AL290" si="602">O273*I273</f>
        <v>0</v>
      </c>
      <c r="AM273" s="152">
        <f t="shared" ref="AM273:AM290" si="603">P273*I273</f>
        <v>0</v>
      </c>
      <c r="AN273" s="152">
        <f t="shared" ref="AN273:AN290" si="604">Q273*I273</f>
        <v>0</v>
      </c>
      <c r="AO273" s="152">
        <f t="shared" ref="AO273:AO290" si="605">R273*I273</f>
        <v>0</v>
      </c>
      <c r="AP273" s="152">
        <f t="shared" ref="AP273:AP290" si="606">S273*I273</f>
        <v>0</v>
      </c>
      <c r="AQ273" s="152">
        <f t="shared" ref="AQ273:AQ290" si="607">T273*I273</f>
        <v>0</v>
      </c>
      <c r="AR273" s="152">
        <f t="shared" ref="AR273:AR290" si="608">U273*I273</f>
        <v>0</v>
      </c>
      <c r="AS273" s="152">
        <f t="shared" ref="AS273:AS290" si="609">V273*I273</f>
        <v>0</v>
      </c>
      <c r="AT273" s="152">
        <f t="shared" ref="AT273:AT290" si="610">W273*I273</f>
        <v>0</v>
      </c>
      <c r="AU273" s="152">
        <f t="shared" ref="AU273:AU290" si="611">X273*I273</f>
        <v>0</v>
      </c>
      <c r="AV273" s="152">
        <f t="shared" ref="AV273:AV290" si="612">Y273*I273</f>
        <v>0</v>
      </c>
      <c r="AW273" s="152">
        <f t="shared" ref="AW273:AW290" si="613">Z273*I273</f>
        <v>0</v>
      </c>
      <c r="AX273" s="470">
        <v>4</v>
      </c>
      <c r="AY273" s="476">
        <v>16</v>
      </c>
      <c r="AZ273" s="239">
        <f t="shared" si="592"/>
        <v>0</v>
      </c>
      <c r="BA273" s="480"/>
      <c r="BB273" s="239">
        <f t="shared" si="593"/>
        <v>0</v>
      </c>
      <c r="BC273" s="480"/>
      <c r="BD273" s="131">
        <f t="shared" si="594"/>
        <v>0</v>
      </c>
      <c r="BE273" s="483"/>
      <c r="BF273" s="131">
        <f t="shared" si="558"/>
        <v>0</v>
      </c>
      <c r="BG273" s="131">
        <f t="shared" si="559"/>
        <v>0</v>
      </c>
      <c r="BH273" s="131">
        <f t="shared" si="560"/>
        <v>0</v>
      </c>
      <c r="BI273" s="131">
        <f t="shared" si="561"/>
        <v>0</v>
      </c>
      <c r="BJ273" s="131">
        <f t="shared" si="562"/>
        <v>0</v>
      </c>
      <c r="BK273" s="131">
        <f t="shared" si="563"/>
        <v>0</v>
      </c>
      <c r="BL273" s="131">
        <f t="shared" si="564"/>
        <v>0</v>
      </c>
      <c r="BM273" s="131">
        <f t="shared" si="565"/>
        <v>0</v>
      </c>
      <c r="BN273" s="131">
        <f t="shared" si="566"/>
        <v>0</v>
      </c>
      <c r="BO273" s="483"/>
      <c r="BP273" s="396">
        <f t="shared" si="567"/>
        <v>0</v>
      </c>
      <c r="BQ273" s="396">
        <f t="shared" si="568"/>
        <v>0</v>
      </c>
      <c r="BR273" s="483"/>
      <c r="BS273" s="131">
        <f t="shared" si="569"/>
        <v>0</v>
      </c>
      <c r="BT273" s="131">
        <f t="shared" si="570"/>
        <v>0</v>
      </c>
      <c r="BU273" s="131">
        <f t="shared" si="571"/>
        <v>0</v>
      </c>
      <c r="BV273" s="131">
        <f t="shared" si="572"/>
        <v>0</v>
      </c>
      <c r="BW273" s="131">
        <f t="shared" si="573"/>
        <v>0</v>
      </c>
      <c r="BX273" s="131">
        <f t="shared" si="574"/>
        <v>0</v>
      </c>
      <c r="BY273" s="131">
        <f t="shared" si="575"/>
        <v>0</v>
      </c>
      <c r="BZ273" s="131">
        <f t="shared" si="576"/>
        <v>0</v>
      </c>
      <c r="CA273" s="131">
        <f t="shared" si="577"/>
        <v>0</v>
      </c>
      <c r="CB273" s="131">
        <f t="shared" si="578"/>
        <v>0</v>
      </c>
      <c r="CC273" s="131">
        <f t="shared" si="579"/>
        <v>0</v>
      </c>
      <c r="CD273" s="131">
        <f t="shared" si="580"/>
        <v>0</v>
      </c>
      <c r="CE273" s="131">
        <f t="shared" si="581"/>
        <v>0</v>
      </c>
      <c r="CF273" s="131">
        <f t="shared" si="582"/>
        <v>0</v>
      </c>
      <c r="CG273" s="131">
        <f t="shared" si="583"/>
        <v>0</v>
      </c>
      <c r="CH273" s="131">
        <f t="shared" si="584"/>
        <v>0</v>
      </c>
      <c r="CI273" s="131">
        <f t="shared" si="585"/>
        <v>0</v>
      </c>
      <c r="CJ273" s="131">
        <f t="shared" si="586"/>
        <v>0</v>
      </c>
      <c r="CK273" s="131">
        <f t="shared" si="587"/>
        <v>0</v>
      </c>
      <c r="CL273" s="131">
        <f t="shared" si="588"/>
        <v>0</v>
      </c>
      <c r="CM273" s="131">
        <f t="shared" si="589"/>
        <v>0</v>
      </c>
    </row>
    <row r="274" spans="1:91" s="4" customFormat="1" ht="90" customHeight="1" x14ac:dyDescent="0.2">
      <c r="B274" s="164"/>
      <c r="D274" s="99" t="s">
        <v>442</v>
      </c>
      <c r="E274" s="436" t="s">
        <v>1143</v>
      </c>
      <c r="F274" s="72" t="s">
        <v>108</v>
      </c>
      <c r="G274" s="72" t="s">
        <v>114</v>
      </c>
      <c r="H274" s="72" t="s">
        <v>334</v>
      </c>
      <c r="I274" s="72">
        <v>4</v>
      </c>
      <c r="J274" s="72">
        <v>0</v>
      </c>
      <c r="K274" s="72" t="s">
        <v>562</v>
      </c>
      <c r="L274" s="330">
        <v>299.06050000000005</v>
      </c>
      <c r="M274" s="88"/>
      <c r="N274" s="87"/>
      <c r="O274" s="87"/>
      <c r="P274" s="87"/>
      <c r="Q274" s="87"/>
      <c r="R274" s="87"/>
      <c r="S274" s="87"/>
      <c r="T274" s="87"/>
      <c r="U274" s="87"/>
      <c r="V274" s="87"/>
      <c r="W274" s="87"/>
      <c r="X274" s="87"/>
      <c r="Y274" s="88"/>
      <c r="Z274" s="87"/>
      <c r="AA274" s="368">
        <f t="shared" si="597"/>
        <v>0</v>
      </c>
      <c r="AB274" s="89" t="str">
        <f>IF(SUM(M274:Z274)&gt;0,"Yes","No")</f>
        <v>No</v>
      </c>
      <c r="AC274" s="364" t="str">
        <f t="shared" si="598"/>
        <v>No</v>
      </c>
      <c r="AD274" s="367"/>
      <c r="AE274" s="229">
        <v>4</v>
      </c>
      <c r="AF274" s="230">
        <f t="shared" ref="AF274:AF290" si="614">AE274*SUM(M274:Z274)</f>
        <v>0</v>
      </c>
      <c r="AG274" s="69"/>
      <c r="AH274" s="255">
        <v>2.4</v>
      </c>
      <c r="AI274" s="265">
        <f t="shared" si="550"/>
        <v>0</v>
      </c>
      <c r="AJ274" s="152">
        <f t="shared" si="600"/>
        <v>0</v>
      </c>
      <c r="AK274" s="152">
        <f t="shared" si="601"/>
        <v>0</v>
      </c>
      <c r="AL274" s="152">
        <f t="shared" si="602"/>
        <v>0</v>
      </c>
      <c r="AM274" s="152">
        <f t="shared" si="603"/>
        <v>0</v>
      </c>
      <c r="AN274" s="152">
        <f t="shared" si="604"/>
        <v>0</v>
      </c>
      <c r="AO274" s="152">
        <f t="shared" si="605"/>
        <v>0</v>
      </c>
      <c r="AP274" s="152">
        <f t="shared" si="606"/>
        <v>0</v>
      </c>
      <c r="AQ274" s="152">
        <f t="shared" si="607"/>
        <v>0</v>
      </c>
      <c r="AR274" s="152">
        <f t="shared" si="608"/>
        <v>0</v>
      </c>
      <c r="AS274" s="152">
        <f t="shared" si="609"/>
        <v>0</v>
      </c>
      <c r="AT274" s="152">
        <f t="shared" si="610"/>
        <v>0</v>
      </c>
      <c r="AU274" s="152">
        <f t="shared" si="611"/>
        <v>0</v>
      </c>
      <c r="AV274" s="152">
        <f t="shared" si="612"/>
        <v>0</v>
      </c>
      <c r="AW274" s="152">
        <f t="shared" si="613"/>
        <v>0</v>
      </c>
      <c r="AX274" s="470">
        <v>4</v>
      </c>
      <c r="AY274" s="476">
        <v>16</v>
      </c>
      <c r="AZ274" s="239">
        <f t="shared" si="592"/>
        <v>0</v>
      </c>
      <c r="BA274" s="480"/>
      <c r="BB274" s="239">
        <f t="shared" si="593"/>
        <v>0</v>
      </c>
      <c r="BC274" s="480"/>
      <c r="BD274" s="131">
        <f t="shared" si="594"/>
        <v>0</v>
      </c>
      <c r="BE274" s="483"/>
      <c r="BF274" s="131">
        <f t="shared" si="558"/>
        <v>0</v>
      </c>
      <c r="BG274" s="131">
        <f t="shared" si="559"/>
        <v>0</v>
      </c>
      <c r="BH274" s="131">
        <f t="shared" si="560"/>
        <v>0</v>
      </c>
      <c r="BI274" s="131">
        <f t="shared" si="561"/>
        <v>0</v>
      </c>
      <c r="BJ274" s="131">
        <f t="shared" si="562"/>
        <v>0</v>
      </c>
      <c r="BK274" s="131">
        <f t="shared" si="563"/>
        <v>0</v>
      </c>
      <c r="BL274" s="131">
        <f t="shared" si="564"/>
        <v>0</v>
      </c>
      <c r="BM274" s="131">
        <f t="shared" si="565"/>
        <v>0</v>
      </c>
      <c r="BN274" s="131">
        <f t="shared" si="566"/>
        <v>0</v>
      </c>
      <c r="BO274" s="483"/>
      <c r="BP274" s="396">
        <f t="shared" si="567"/>
        <v>0</v>
      </c>
      <c r="BQ274" s="396">
        <f t="shared" si="568"/>
        <v>0</v>
      </c>
      <c r="BR274" s="483"/>
      <c r="BS274" s="131">
        <f t="shared" si="569"/>
        <v>0</v>
      </c>
      <c r="BT274" s="131">
        <f t="shared" si="570"/>
        <v>0</v>
      </c>
      <c r="BU274" s="131">
        <f t="shared" si="571"/>
        <v>0</v>
      </c>
      <c r="BV274" s="131">
        <f t="shared" si="572"/>
        <v>0</v>
      </c>
      <c r="BW274" s="131">
        <f t="shared" si="573"/>
        <v>0</v>
      </c>
      <c r="BX274" s="131">
        <f t="shared" si="574"/>
        <v>0</v>
      </c>
      <c r="BY274" s="131">
        <f t="shared" si="575"/>
        <v>0</v>
      </c>
      <c r="BZ274" s="131">
        <f t="shared" si="576"/>
        <v>0</v>
      </c>
      <c r="CA274" s="131">
        <f t="shared" si="577"/>
        <v>0</v>
      </c>
      <c r="CB274" s="131">
        <f t="shared" si="578"/>
        <v>0</v>
      </c>
      <c r="CC274" s="131">
        <f t="shared" si="579"/>
        <v>0</v>
      </c>
      <c r="CD274" s="131">
        <f t="shared" si="580"/>
        <v>0</v>
      </c>
      <c r="CE274" s="131">
        <f t="shared" si="581"/>
        <v>0</v>
      </c>
      <c r="CF274" s="131">
        <f t="shared" si="582"/>
        <v>0</v>
      </c>
      <c r="CG274" s="131">
        <f t="shared" si="583"/>
        <v>0</v>
      </c>
      <c r="CH274" s="131">
        <f t="shared" si="584"/>
        <v>0</v>
      </c>
      <c r="CI274" s="131">
        <f t="shared" si="585"/>
        <v>0</v>
      </c>
      <c r="CJ274" s="131">
        <f t="shared" si="586"/>
        <v>0</v>
      </c>
      <c r="CK274" s="131">
        <f t="shared" si="587"/>
        <v>0</v>
      </c>
      <c r="CL274" s="131">
        <f t="shared" si="588"/>
        <v>0</v>
      </c>
      <c r="CM274" s="131">
        <f t="shared" si="589"/>
        <v>0</v>
      </c>
    </row>
    <row r="275" spans="1:91" s="81" customFormat="1" ht="90" customHeight="1" x14ac:dyDescent="0.2">
      <c r="A275" s="4"/>
      <c r="B275" s="164"/>
      <c r="C275" s="4"/>
      <c r="D275" s="64" t="s">
        <v>198</v>
      </c>
      <c r="E275" s="129" t="s">
        <v>432</v>
      </c>
      <c r="F275" s="63" t="s">
        <v>109</v>
      </c>
      <c r="G275" s="178" t="s">
        <v>45</v>
      </c>
      <c r="H275" s="70" t="s">
        <v>1144</v>
      </c>
      <c r="I275" s="63">
        <v>2</v>
      </c>
      <c r="J275" s="63">
        <v>0</v>
      </c>
      <c r="K275" s="63" t="s">
        <v>562</v>
      </c>
      <c r="L275" s="329">
        <v>309.52530000000002</v>
      </c>
      <c r="M275" s="85"/>
      <c r="N275" s="84"/>
      <c r="O275" s="85"/>
      <c r="P275" s="85"/>
      <c r="Q275" s="85"/>
      <c r="R275" s="85"/>
      <c r="S275" s="85"/>
      <c r="T275" s="85"/>
      <c r="U275" s="85"/>
      <c r="V275" s="85"/>
      <c r="W275" s="85"/>
      <c r="X275" s="85"/>
      <c r="Y275" s="85"/>
      <c r="Z275" s="85"/>
      <c r="AA275" s="96">
        <f t="shared" si="597"/>
        <v>0</v>
      </c>
      <c r="AB275" s="82" t="str">
        <f t="shared" ref="AB275" si="615">IF(SUM(M275:Z275)&gt;0,"Yes","No")</f>
        <v>No</v>
      </c>
      <c r="AC275" s="188" t="str">
        <f t="shared" si="598"/>
        <v>No</v>
      </c>
      <c r="AE275" s="229">
        <v>2</v>
      </c>
      <c r="AF275" s="230">
        <f t="shared" ref="AF275" si="616">AE275*SUM(M275:Z275)</f>
        <v>0</v>
      </c>
      <c r="AG275" s="69"/>
      <c r="AH275" s="256">
        <v>4.5999999999999996</v>
      </c>
      <c r="AI275" s="265">
        <f t="shared" si="550"/>
        <v>0</v>
      </c>
      <c r="AJ275" s="152">
        <f t="shared" si="600"/>
        <v>0</v>
      </c>
      <c r="AK275" s="152">
        <f t="shared" si="601"/>
        <v>0</v>
      </c>
      <c r="AL275" s="152">
        <f t="shared" si="602"/>
        <v>0</v>
      </c>
      <c r="AM275" s="152">
        <f t="shared" si="603"/>
        <v>0</v>
      </c>
      <c r="AN275" s="152">
        <f t="shared" si="604"/>
        <v>0</v>
      </c>
      <c r="AO275" s="152">
        <f t="shared" si="605"/>
        <v>0</v>
      </c>
      <c r="AP275" s="152">
        <f t="shared" si="606"/>
        <v>0</v>
      </c>
      <c r="AQ275" s="152">
        <f t="shared" si="607"/>
        <v>0</v>
      </c>
      <c r="AR275" s="152">
        <f t="shared" si="608"/>
        <v>0</v>
      </c>
      <c r="AS275" s="152">
        <f t="shared" si="609"/>
        <v>0</v>
      </c>
      <c r="AT275" s="152">
        <f t="shared" si="610"/>
        <v>0</v>
      </c>
      <c r="AU275" s="152">
        <f t="shared" si="611"/>
        <v>0</v>
      </c>
      <c r="AV275" s="152">
        <f t="shared" si="612"/>
        <v>0</v>
      </c>
      <c r="AW275" s="152">
        <f t="shared" si="613"/>
        <v>0</v>
      </c>
      <c r="AX275" s="470">
        <v>2</v>
      </c>
      <c r="AY275" s="476">
        <v>8</v>
      </c>
      <c r="AZ275" s="239">
        <f t="shared" si="592"/>
        <v>0</v>
      </c>
      <c r="BA275" s="480"/>
      <c r="BB275" s="239">
        <f t="shared" si="593"/>
        <v>0</v>
      </c>
      <c r="BC275" s="480"/>
      <c r="BD275" s="131">
        <f t="shared" si="594"/>
        <v>0</v>
      </c>
      <c r="BE275" s="483"/>
      <c r="BF275" s="131">
        <f t="shared" si="558"/>
        <v>0</v>
      </c>
      <c r="BG275" s="131">
        <f t="shared" si="559"/>
        <v>0</v>
      </c>
      <c r="BH275" s="131">
        <f t="shared" si="560"/>
        <v>0</v>
      </c>
      <c r="BI275" s="131">
        <f t="shared" si="561"/>
        <v>0</v>
      </c>
      <c r="BJ275" s="131">
        <f t="shared" si="562"/>
        <v>0</v>
      </c>
      <c r="BK275" s="131">
        <f t="shared" si="563"/>
        <v>0</v>
      </c>
      <c r="BL275" s="131">
        <f t="shared" si="564"/>
        <v>0</v>
      </c>
      <c r="BM275" s="131">
        <f t="shared" si="565"/>
        <v>0</v>
      </c>
      <c r="BN275" s="131">
        <f t="shared" si="566"/>
        <v>0</v>
      </c>
      <c r="BO275" s="483"/>
      <c r="BP275" s="396">
        <f t="shared" si="567"/>
        <v>0</v>
      </c>
      <c r="BQ275" s="396">
        <f t="shared" si="568"/>
        <v>0</v>
      </c>
      <c r="BR275" s="483"/>
      <c r="BS275" s="131">
        <f t="shared" si="569"/>
        <v>0</v>
      </c>
      <c r="BT275" s="131">
        <f t="shared" si="570"/>
        <v>0</v>
      </c>
      <c r="BU275" s="131">
        <f t="shared" si="571"/>
        <v>0</v>
      </c>
      <c r="BV275" s="131">
        <f t="shared" si="572"/>
        <v>0</v>
      </c>
      <c r="BW275" s="131">
        <f t="shared" si="573"/>
        <v>0</v>
      </c>
      <c r="BX275" s="131">
        <f t="shared" si="574"/>
        <v>0</v>
      </c>
      <c r="BY275" s="131">
        <f t="shared" si="575"/>
        <v>0</v>
      </c>
      <c r="BZ275" s="131">
        <f t="shared" si="576"/>
        <v>0</v>
      </c>
      <c r="CA275" s="131">
        <f t="shared" si="577"/>
        <v>0</v>
      </c>
      <c r="CB275" s="131">
        <f t="shared" si="578"/>
        <v>0</v>
      </c>
      <c r="CC275" s="131">
        <f t="shared" si="579"/>
        <v>0</v>
      </c>
      <c r="CD275" s="131">
        <f t="shared" si="580"/>
        <v>0</v>
      </c>
      <c r="CE275" s="131">
        <f t="shared" si="581"/>
        <v>0</v>
      </c>
      <c r="CF275" s="131">
        <f t="shared" si="582"/>
        <v>0</v>
      </c>
      <c r="CG275" s="131">
        <f t="shared" si="583"/>
        <v>0</v>
      </c>
      <c r="CH275" s="131">
        <f t="shared" si="584"/>
        <v>0</v>
      </c>
      <c r="CI275" s="131">
        <f t="shared" si="585"/>
        <v>0</v>
      </c>
      <c r="CJ275" s="131">
        <f t="shared" si="586"/>
        <v>0</v>
      </c>
      <c r="CK275" s="131">
        <f t="shared" si="587"/>
        <v>0</v>
      </c>
      <c r="CL275" s="131">
        <f t="shared" si="588"/>
        <v>0</v>
      </c>
      <c r="CM275" s="131">
        <f t="shared" si="589"/>
        <v>0</v>
      </c>
    </row>
    <row r="276" spans="1:91" s="81" customFormat="1" ht="90" customHeight="1" x14ac:dyDescent="0.2">
      <c r="A276" s="4"/>
      <c r="B276" s="164"/>
      <c r="C276" s="4"/>
      <c r="D276" s="64" t="s">
        <v>443</v>
      </c>
      <c r="E276" s="437" t="s">
        <v>1143</v>
      </c>
      <c r="F276" s="63" t="s">
        <v>109</v>
      </c>
      <c r="G276" s="178" t="s">
        <v>45</v>
      </c>
      <c r="H276" s="70" t="s">
        <v>1144</v>
      </c>
      <c r="I276" s="63">
        <v>2</v>
      </c>
      <c r="J276" s="63">
        <v>0</v>
      </c>
      <c r="K276" s="63" t="s">
        <v>562</v>
      </c>
      <c r="L276" s="329">
        <v>269.14929999999998</v>
      </c>
      <c r="M276" s="85"/>
      <c r="N276" s="84"/>
      <c r="O276" s="85"/>
      <c r="P276" s="85"/>
      <c r="Q276" s="85"/>
      <c r="R276" s="85"/>
      <c r="S276" s="85"/>
      <c r="T276" s="85"/>
      <c r="U276" s="85"/>
      <c r="V276" s="85"/>
      <c r="W276" s="85"/>
      <c r="X276" s="85"/>
      <c r="Y276" s="85"/>
      <c r="Z276" s="85"/>
      <c r="AA276" s="96">
        <f t="shared" si="597"/>
        <v>0</v>
      </c>
      <c r="AB276" s="82" t="str">
        <f t="shared" ref="AB276:AB290" si="617">IF(SUM(M276:Z276)&gt;0,"Yes","No")</f>
        <v>No</v>
      </c>
      <c r="AC276" s="188" t="str">
        <f t="shared" si="598"/>
        <v>No</v>
      </c>
      <c r="AE276" s="229">
        <v>2</v>
      </c>
      <c r="AF276" s="230">
        <f t="shared" si="614"/>
        <v>0</v>
      </c>
      <c r="AG276" s="69"/>
      <c r="AH276" s="256">
        <v>4.5999999999999996</v>
      </c>
      <c r="AI276" s="265">
        <f t="shared" si="550"/>
        <v>0</v>
      </c>
      <c r="AJ276" s="152">
        <f t="shared" si="600"/>
        <v>0</v>
      </c>
      <c r="AK276" s="152">
        <f t="shared" si="601"/>
        <v>0</v>
      </c>
      <c r="AL276" s="152">
        <f t="shared" si="602"/>
        <v>0</v>
      </c>
      <c r="AM276" s="152">
        <f t="shared" si="603"/>
        <v>0</v>
      </c>
      <c r="AN276" s="152">
        <f t="shared" si="604"/>
        <v>0</v>
      </c>
      <c r="AO276" s="152">
        <f t="shared" si="605"/>
        <v>0</v>
      </c>
      <c r="AP276" s="152">
        <f t="shared" si="606"/>
        <v>0</v>
      </c>
      <c r="AQ276" s="152">
        <f t="shared" si="607"/>
        <v>0</v>
      </c>
      <c r="AR276" s="152">
        <f t="shared" si="608"/>
        <v>0</v>
      </c>
      <c r="AS276" s="152">
        <f t="shared" si="609"/>
        <v>0</v>
      </c>
      <c r="AT276" s="152">
        <f t="shared" si="610"/>
        <v>0</v>
      </c>
      <c r="AU276" s="152">
        <f t="shared" si="611"/>
        <v>0</v>
      </c>
      <c r="AV276" s="152">
        <f t="shared" si="612"/>
        <v>0</v>
      </c>
      <c r="AW276" s="152">
        <f t="shared" si="613"/>
        <v>0</v>
      </c>
      <c r="AX276" s="470">
        <v>2</v>
      </c>
      <c r="AY276" s="476">
        <v>8</v>
      </c>
      <c r="AZ276" s="239">
        <f t="shared" si="592"/>
        <v>0</v>
      </c>
      <c r="BA276" s="480"/>
      <c r="BB276" s="239">
        <f t="shared" si="593"/>
        <v>0</v>
      </c>
      <c r="BC276" s="480"/>
      <c r="BD276" s="131">
        <f t="shared" si="594"/>
        <v>0</v>
      </c>
      <c r="BE276" s="483"/>
      <c r="BF276" s="131">
        <f t="shared" si="558"/>
        <v>0</v>
      </c>
      <c r="BG276" s="131">
        <f t="shared" si="559"/>
        <v>0</v>
      </c>
      <c r="BH276" s="131">
        <f t="shared" si="560"/>
        <v>0</v>
      </c>
      <c r="BI276" s="131">
        <f t="shared" si="561"/>
        <v>0</v>
      </c>
      <c r="BJ276" s="131">
        <f t="shared" si="562"/>
        <v>0</v>
      </c>
      <c r="BK276" s="131">
        <f t="shared" si="563"/>
        <v>0</v>
      </c>
      <c r="BL276" s="131">
        <f t="shared" si="564"/>
        <v>0</v>
      </c>
      <c r="BM276" s="131">
        <f t="shared" si="565"/>
        <v>0</v>
      </c>
      <c r="BN276" s="131">
        <f t="shared" si="566"/>
        <v>0</v>
      </c>
      <c r="BO276" s="483"/>
      <c r="BP276" s="396">
        <f t="shared" si="567"/>
        <v>0</v>
      </c>
      <c r="BQ276" s="396">
        <f t="shared" si="568"/>
        <v>0</v>
      </c>
      <c r="BR276" s="483"/>
      <c r="BS276" s="131">
        <f t="shared" si="569"/>
        <v>0</v>
      </c>
      <c r="BT276" s="131">
        <f t="shared" si="570"/>
        <v>0</v>
      </c>
      <c r="BU276" s="131">
        <f t="shared" si="571"/>
        <v>0</v>
      </c>
      <c r="BV276" s="131">
        <f t="shared" si="572"/>
        <v>0</v>
      </c>
      <c r="BW276" s="131">
        <f t="shared" si="573"/>
        <v>0</v>
      </c>
      <c r="BX276" s="131">
        <f t="shared" si="574"/>
        <v>0</v>
      </c>
      <c r="BY276" s="131">
        <f t="shared" si="575"/>
        <v>0</v>
      </c>
      <c r="BZ276" s="131">
        <f t="shared" si="576"/>
        <v>0</v>
      </c>
      <c r="CA276" s="131">
        <f t="shared" si="577"/>
        <v>0</v>
      </c>
      <c r="CB276" s="131">
        <f t="shared" si="578"/>
        <v>0</v>
      </c>
      <c r="CC276" s="131">
        <f t="shared" si="579"/>
        <v>0</v>
      </c>
      <c r="CD276" s="131">
        <f t="shared" si="580"/>
        <v>0</v>
      </c>
      <c r="CE276" s="131">
        <f t="shared" si="581"/>
        <v>0</v>
      </c>
      <c r="CF276" s="131">
        <f t="shared" si="582"/>
        <v>0</v>
      </c>
      <c r="CG276" s="131">
        <f t="shared" si="583"/>
        <v>0</v>
      </c>
      <c r="CH276" s="131">
        <f t="shared" si="584"/>
        <v>0</v>
      </c>
      <c r="CI276" s="131">
        <f t="shared" si="585"/>
        <v>0</v>
      </c>
      <c r="CJ276" s="131">
        <f t="shared" si="586"/>
        <v>0</v>
      </c>
      <c r="CK276" s="131">
        <f t="shared" si="587"/>
        <v>0</v>
      </c>
      <c r="CL276" s="131">
        <f t="shared" si="588"/>
        <v>0</v>
      </c>
      <c r="CM276" s="131">
        <f t="shared" si="589"/>
        <v>0</v>
      </c>
    </row>
    <row r="277" spans="1:91" s="4" customFormat="1" ht="90" customHeight="1" x14ac:dyDescent="0.2">
      <c r="B277" s="164"/>
      <c r="D277" s="99" t="s">
        <v>199</v>
      </c>
      <c r="E277" s="177" t="s">
        <v>432</v>
      </c>
      <c r="F277" s="303" t="s">
        <v>109</v>
      </c>
      <c r="G277" s="73" t="s">
        <v>46</v>
      </c>
      <c r="H277" s="73" t="s">
        <v>1144</v>
      </c>
      <c r="I277" s="72">
        <v>2</v>
      </c>
      <c r="J277" s="72">
        <v>0</v>
      </c>
      <c r="K277" s="72" t="s">
        <v>562</v>
      </c>
      <c r="L277" s="330">
        <v>343.91700000000003</v>
      </c>
      <c r="M277" s="87"/>
      <c r="N277" s="87"/>
      <c r="O277" s="87"/>
      <c r="P277" s="87"/>
      <c r="Q277" s="87"/>
      <c r="R277" s="87"/>
      <c r="S277" s="87"/>
      <c r="T277" s="87"/>
      <c r="U277" s="87"/>
      <c r="V277" s="87"/>
      <c r="W277" s="87"/>
      <c r="X277" s="87"/>
      <c r="Y277" s="87"/>
      <c r="Z277" s="87"/>
      <c r="AA277" s="89">
        <f t="shared" si="597"/>
        <v>0</v>
      </c>
      <c r="AB277" s="89" t="str">
        <f t="shared" ref="AB277" si="618">IF(SUM(M277:Z277)&gt;0,"Yes","No")</f>
        <v>No</v>
      </c>
      <c r="AC277" s="166" t="str">
        <f t="shared" si="598"/>
        <v>No</v>
      </c>
      <c r="AE277" s="229">
        <v>2</v>
      </c>
      <c r="AF277" s="230">
        <f t="shared" ref="AF277" si="619">AE277*SUM(M277:Z277)</f>
        <v>0</v>
      </c>
      <c r="AG277" s="69"/>
      <c r="AH277" s="256">
        <v>7.6</v>
      </c>
      <c r="AI277" s="265">
        <f t="shared" si="550"/>
        <v>0</v>
      </c>
      <c r="AJ277" s="152">
        <f t="shared" si="600"/>
        <v>0</v>
      </c>
      <c r="AK277" s="152">
        <f t="shared" si="601"/>
        <v>0</v>
      </c>
      <c r="AL277" s="152">
        <f t="shared" si="602"/>
        <v>0</v>
      </c>
      <c r="AM277" s="152">
        <f t="shared" si="603"/>
        <v>0</v>
      </c>
      <c r="AN277" s="152">
        <f t="shared" si="604"/>
        <v>0</v>
      </c>
      <c r="AO277" s="152">
        <f t="shared" si="605"/>
        <v>0</v>
      </c>
      <c r="AP277" s="152">
        <f t="shared" si="606"/>
        <v>0</v>
      </c>
      <c r="AQ277" s="152">
        <f t="shared" si="607"/>
        <v>0</v>
      </c>
      <c r="AR277" s="152">
        <f t="shared" si="608"/>
        <v>0</v>
      </c>
      <c r="AS277" s="152">
        <f t="shared" si="609"/>
        <v>0</v>
      </c>
      <c r="AT277" s="152">
        <f t="shared" si="610"/>
        <v>0</v>
      </c>
      <c r="AU277" s="152">
        <f t="shared" si="611"/>
        <v>0</v>
      </c>
      <c r="AV277" s="152">
        <f t="shared" si="612"/>
        <v>0</v>
      </c>
      <c r="AW277" s="152">
        <f t="shared" si="613"/>
        <v>0</v>
      </c>
      <c r="AX277" s="470">
        <v>2</v>
      </c>
      <c r="AY277" s="476">
        <v>10</v>
      </c>
      <c r="AZ277" s="239">
        <f t="shared" si="592"/>
        <v>0</v>
      </c>
      <c r="BA277" s="480"/>
      <c r="BB277" s="239">
        <f t="shared" si="593"/>
        <v>0</v>
      </c>
      <c r="BC277" s="480"/>
      <c r="BD277" s="131">
        <f t="shared" si="594"/>
        <v>0</v>
      </c>
      <c r="BE277" s="483"/>
      <c r="BF277" s="131">
        <f t="shared" si="558"/>
        <v>0</v>
      </c>
      <c r="BG277" s="131">
        <f t="shared" si="559"/>
        <v>0</v>
      </c>
      <c r="BH277" s="131">
        <f t="shared" si="560"/>
        <v>0</v>
      </c>
      <c r="BI277" s="131">
        <f t="shared" si="561"/>
        <v>0</v>
      </c>
      <c r="BJ277" s="131">
        <f t="shared" si="562"/>
        <v>0</v>
      </c>
      <c r="BK277" s="131">
        <f t="shared" si="563"/>
        <v>0</v>
      </c>
      <c r="BL277" s="131">
        <f t="shared" si="564"/>
        <v>0</v>
      </c>
      <c r="BM277" s="131">
        <f t="shared" si="565"/>
        <v>0</v>
      </c>
      <c r="BN277" s="131">
        <f t="shared" si="566"/>
        <v>0</v>
      </c>
      <c r="BO277" s="483"/>
      <c r="BP277" s="396">
        <f t="shared" si="567"/>
        <v>0</v>
      </c>
      <c r="BQ277" s="396">
        <f t="shared" si="568"/>
        <v>0</v>
      </c>
      <c r="BR277" s="483"/>
      <c r="BS277" s="131">
        <f t="shared" si="569"/>
        <v>0</v>
      </c>
      <c r="BT277" s="131">
        <f t="shared" si="570"/>
        <v>0</v>
      </c>
      <c r="BU277" s="131">
        <f t="shared" si="571"/>
        <v>0</v>
      </c>
      <c r="BV277" s="131">
        <f t="shared" si="572"/>
        <v>0</v>
      </c>
      <c r="BW277" s="131">
        <f t="shared" si="573"/>
        <v>0</v>
      </c>
      <c r="BX277" s="131">
        <f t="shared" si="574"/>
        <v>0</v>
      </c>
      <c r="BY277" s="131">
        <f t="shared" si="575"/>
        <v>0</v>
      </c>
      <c r="BZ277" s="131">
        <f t="shared" si="576"/>
        <v>0</v>
      </c>
      <c r="CA277" s="131">
        <f t="shared" si="577"/>
        <v>0</v>
      </c>
      <c r="CB277" s="131">
        <f t="shared" si="578"/>
        <v>0</v>
      </c>
      <c r="CC277" s="131">
        <f t="shared" si="579"/>
        <v>0</v>
      </c>
      <c r="CD277" s="131">
        <f t="shared" si="580"/>
        <v>0</v>
      </c>
      <c r="CE277" s="131">
        <f t="shared" si="581"/>
        <v>0</v>
      </c>
      <c r="CF277" s="131">
        <f t="shared" si="582"/>
        <v>0</v>
      </c>
      <c r="CG277" s="131">
        <f t="shared" si="583"/>
        <v>0</v>
      </c>
      <c r="CH277" s="131">
        <f t="shared" si="584"/>
        <v>0</v>
      </c>
      <c r="CI277" s="131">
        <f t="shared" si="585"/>
        <v>0</v>
      </c>
      <c r="CJ277" s="131">
        <f t="shared" si="586"/>
        <v>0</v>
      </c>
      <c r="CK277" s="131">
        <f t="shared" si="587"/>
        <v>0</v>
      </c>
      <c r="CL277" s="131">
        <f t="shared" si="588"/>
        <v>0</v>
      </c>
      <c r="CM277" s="131">
        <f t="shared" si="589"/>
        <v>0</v>
      </c>
    </row>
    <row r="278" spans="1:91" s="4" customFormat="1" ht="90" customHeight="1" x14ac:dyDescent="0.2">
      <c r="B278" s="164"/>
      <c r="D278" s="99" t="s">
        <v>444</v>
      </c>
      <c r="E278" s="436" t="s">
        <v>1143</v>
      </c>
      <c r="F278" s="303" t="s">
        <v>109</v>
      </c>
      <c r="G278" s="73" t="s">
        <v>46</v>
      </c>
      <c r="H278" s="73" t="s">
        <v>1144</v>
      </c>
      <c r="I278" s="72">
        <v>2</v>
      </c>
      <c r="J278" s="72">
        <v>0</v>
      </c>
      <c r="K278" s="72" t="s">
        <v>562</v>
      </c>
      <c r="L278" s="330">
        <v>299.06050000000005</v>
      </c>
      <c r="M278" s="87"/>
      <c r="N278" s="87"/>
      <c r="O278" s="87"/>
      <c r="P278" s="87"/>
      <c r="Q278" s="87"/>
      <c r="R278" s="87"/>
      <c r="S278" s="87"/>
      <c r="T278" s="87"/>
      <c r="U278" s="87"/>
      <c r="V278" s="87"/>
      <c r="W278" s="87"/>
      <c r="X278" s="87"/>
      <c r="Y278" s="87"/>
      <c r="Z278" s="87"/>
      <c r="AA278" s="89">
        <f t="shared" si="597"/>
        <v>0</v>
      </c>
      <c r="AB278" s="89" t="str">
        <f t="shared" si="617"/>
        <v>No</v>
      </c>
      <c r="AC278" s="166" t="str">
        <f t="shared" si="598"/>
        <v>No</v>
      </c>
      <c r="AE278" s="229">
        <v>2</v>
      </c>
      <c r="AF278" s="230">
        <f t="shared" si="614"/>
        <v>0</v>
      </c>
      <c r="AG278" s="69"/>
      <c r="AH278" s="256">
        <v>7.6</v>
      </c>
      <c r="AI278" s="265">
        <f t="shared" si="550"/>
        <v>0</v>
      </c>
      <c r="AJ278" s="152">
        <f t="shared" si="600"/>
        <v>0</v>
      </c>
      <c r="AK278" s="152">
        <f t="shared" si="601"/>
        <v>0</v>
      </c>
      <c r="AL278" s="152">
        <f t="shared" si="602"/>
        <v>0</v>
      </c>
      <c r="AM278" s="152">
        <f t="shared" si="603"/>
        <v>0</v>
      </c>
      <c r="AN278" s="152">
        <f t="shared" si="604"/>
        <v>0</v>
      </c>
      <c r="AO278" s="152">
        <f t="shared" si="605"/>
        <v>0</v>
      </c>
      <c r="AP278" s="152">
        <f t="shared" si="606"/>
        <v>0</v>
      </c>
      <c r="AQ278" s="152">
        <f t="shared" si="607"/>
        <v>0</v>
      </c>
      <c r="AR278" s="152">
        <f t="shared" si="608"/>
        <v>0</v>
      </c>
      <c r="AS278" s="152">
        <f t="shared" si="609"/>
        <v>0</v>
      </c>
      <c r="AT278" s="152">
        <f t="shared" si="610"/>
        <v>0</v>
      </c>
      <c r="AU278" s="152">
        <f t="shared" si="611"/>
        <v>0</v>
      </c>
      <c r="AV278" s="152">
        <f t="shared" si="612"/>
        <v>0</v>
      </c>
      <c r="AW278" s="152">
        <f t="shared" si="613"/>
        <v>0</v>
      </c>
      <c r="AX278" s="470">
        <v>2</v>
      </c>
      <c r="AY278" s="476">
        <v>10</v>
      </c>
      <c r="AZ278" s="239">
        <f t="shared" si="592"/>
        <v>0</v>
      </c>
      <c r="BA278" s="480"/>
      <c r="BB278" s="239">
        <f t="shared" si="593"/>
        <v>0</v>
      </c>
      <c r="BC278" s="480"/>
      <c r="BD278" s="131">
        <f t="shared" si="594"/>
        <v>0</v>
      </c>
      <c r="BE278" s="483"/>
      <c r="BF278" s="131">
        <f t="shared" si="558"/>
        <v>0</v>
      </c>
      <c r="BG278" s="131">
        <f t="shared" si="559"/>
        <v>0</v>
      </c>
      <c r="BH278" s="131">
        <f t="shared" si="560"/>
        <v>0</v>
      </c>
      <c r="BI278" s="131">
        <f t="shared" si="561"/>
        <v>0</v>
      </c>
      <c r="BJ278" s="131">
        <f t="shared" si="562"/>
        <v>0</v>
      </c>
      <c r="BK278" s="131">
        <f t="shared" si="563"/>
        <v>0</v>
      </c>
      <c r="BL278" s="131">
        <f t="shared" si="564"/>
        <v>0</v>
      </c>
      <c r="BM278" s="131">
        <f t="shared" si="565"/>
        <v>0</v>
      </c>
      <c r="BN278" s="131">
        <f t="shared" si="566"/>
        <v>0</v>
      </c>
      <c r="BO278" s="483"/>
      <c r="BP278" s="396">
        <f t="shared" si="567"/>
        <v>0</v>
      </c>
      <c r="BQ278" s="396">
        <f t="shared" si="568"/>
        <v>0</v>
      </c>
      <c r="BR278" s="483"/>
      <c r="BS278" s="131">
        <f t="shared" si="569"/>
        <v>0</v>
      </c>
      <c r="BT278" s="131">
        <f t="shared" si="570"/>
        <v>0</v>
      </c>
      <c r="BU278" s="131">
        <f t="shared" si="571"/>
        <v>0</v>
      </c>
      <c r="BV278" s="131">
        <f t="shared" si="572"/>
        <v>0</v>
      </c>
      <c r="BW278" s="131">
        <f t="shared" si="573"/>
        <v>0</v>
      </c>
      <c r="BX278" s="131">
        <f t="shared" si="574"/>
        <v>0</v>
      </c>
      <c r="BY278" s="131">
        <f t="shared" si="575"/>
        <v>0</v>
      </c>
      <c r="BZ278" s="131">
        <f t="shared" si="576"/>
        <v>0</v>
      </c>
      <c r="CA278" s="131">
        <f t="shared" si="577"/>
        <v>0</v>
      </c>
      <c r="CB278" s="131">
        <f t="shared" si="578"/>
        <v>0</v>
      </c>
      <c r="CC278" s="131">
        <f t="shared" si="579"/>
        <v>0</v>
      </c>
      <c r="CD278" s="131">
        <f t="shared" si="580"/>
        <v>0</v>
      </c>
      <c r="CE278" s="131">
        <f t="shared" si="581"/>
        <v>0</v>
      </c>
      <c r="CF278" s="131">
        <f t="shared" si="582"/>
        <v>0</v>
      </c>
      <c r="CG278" s="131">
        <f t="shared" si="583"/>
        <v>0</v>
      </c>
      <c r="CH278" s="131">
        <f t="shared" si="584"/>
        <v>0</v>
      </c>
      <c r="CI278" s="131">
        <f t="shared" si="585"/>
        <v>0</v>
      </c>
      <c r="CJ278" s="131">
        <f t="shared" si="586"/>
        <v>0</v>
      </c>
      <c r="CK278" s="131">
        <f t="shared" si="587"/>
        <v>0</v>
      </c>
      <c r="CL278" s="131">
        <f t="shared" si="588"/>
        <v>0</v>
      </c>
      <c r="CM278" s="131">
        <f t="shared" si="589"/>
        <v>0</v>
      </c>
    </row>
    <row r="279" spans="1:91" s="81" customFormat="1" ht="90" customHeight="1" x14ac:dyDescent="0.2">
      <c r="A279" s="4"/>
      <c r="B279" s="164"/>
      <c r="C279" s="4"/>
      <c r="D279" s="64" t="s">
        <v>200</v>
      </c>
      <c r="E279" s="129" t="s">
        <v>432</v>
      </c>
      <c r="F279" s="63" t="s">
        <v>110</v>
      </c>
      <c r="G279" s="178" t="s">
        <v>47</v>
      </c>
      <c r="H279" s="70" t="s">
        <v>1144</v>
      </c>
      <c r="I279" s="63">
        <v>1</v>
      </c>
      <c r="J279" s="63">
        <v>0</v>
      </c>
      <c r="K279" s="63" t="s">
        <v>562</v>
      </c>
      <c r="L279" s="346">
        <v>229.27800000000002</v>
      </c>
      <c r="M279" s="85"/>
      <c r="N279" s="84"/>
      <c r="O279" s="85"/>
      <c r="P279" s="85"/>
      <c r="Q279" s="85"/>
      <c r="R279" s="85"/>
      <c r="S279" s="85"/>
      <c r="T279" s="85"/>
      <c r="U279" s="85"/>
      <c r="V279" s="85"/>
      <c r="W279" s="85"/>
      <c r="X279" s="85"/>
      <c r="Y279" s="85"/>
      <c r="Z279" s="85"/>
      <c r="AA279" s="96">
        <f t="shared" si="597"/>
        <v>0</v>
      </c>
      <c r="AB279" s="82" t="str">
        <f t="shared" ref="AB279" si="620">IF(SUM(M279:Z279)&gt;0,"Yes","No")</f>
        <v>No</v>
      </c>
      <c r="AC279" s="188" t="str">
        <f t="shared" si="598"/>
        <v>No</v>
      </c>
      <c r="AE279" s="229">
        <v>1</v>
      </c>
      <c r="AF279" s="230">
        <f t="shared" ref="AF279" si="621">AE279*SUM(M279:Z279)</f>
        <v>0</v>
      </c>
      <c r="AG279" s="69"/>
      <c r="AH279" s="256">
        <v>7</v>
      </c>
      <c r="AI279" s="265">
        <f t="shared" si="550"/>
        <v>0</v>
      </c>
      <c r="AJ279" s="152">
        <f t="shared" si="600"/>
        <v>0</v>
      </c>
      <c r="AK279" s="152">
        <f t="shared" si="601"/>
        <v>0</v>
      </c>
      <c r="AL279" s="152">
        <f t="shared" si="602"/>
        <v>0</v>
      </c>
      <c r="AM279" s="152">
        <f t="shared" si="603"/>
        <v>0</v>
      </c>
      <c r="AN279" s="152">
        <f t="shared" si="604"/>
        <v>0</v>
      </c>
      <c r="AO279" s="152">
        <f t="shared" si="605"/>
        <v>0</v>
      </c>
      <c r="AP279" s="152">
        <f t="shared" si="606"/>
        <v>0</v>
      </c>
      <c r="AQ279" s="152">
        <f t="shared" si="607"/>
        <v>0</v>
      </c>
      <c r="AR279" s="152">
        <f t="shared" si="608"/>
        <v>0</v>
      </c>
      <c r="AS279" s="152">
        <f t="shared" si="609"/>
        <v>0</v>
      </c>
      <c r="AT279" s="152">
        <f t="shared" si="610"/>
        <v>0</v>
      </c>
      <c r="AU279" s="152">
        <f t="shared" si="611"/>
        <v>0</v>
      </c>
      <c r="AV279" s="152">
        <f t="shared" si="612"/>
        <v>0</v>
      </c>
      <c r="AW279" s="152">
        <f t="shared" si="613"/>
        <v>0</v>
      </c>
      <c r="AX279" s="470">
        <v>1</v>
      </c>
      <c r="AY279" s="476">
        <v>6</v>
      </c>
      <c r="AZ279" s="239">
        <f t="shared" si="592"/>
        <v>0</v>
      </c>
      <c r="BA279" s="480"/>
      <c r="BB279" s="239">
        <f t="shared" si="593"/>
        <v>0</v>
      </c>
      <c r="BC279" s="480"/>
      <c r="BD279" s="131">
        <f t="shared" si="594"/>
        <v>0</v>
      </c>
      <c r="BE279" s="483"/>
      <c r="BF279" s="131">
        <f t="shared" si="558"/>
        <v>0</v>
      </c>
      <c r="BG279" s="131">
        <f t="shared" si="559"/>
        <v>0</v>
      </c>
      <c r="BH279" s="131">
        <f t="shared" si="560"/>
        <v>0</v>
      </c>
      <c r="BI279" s="131">
        <f t="shared" si="561"/>
        <v>0</v>
      </c>
      <c r="BJ279" s="131">
        <f t="shared" si="562"/>
        <v>0</v>
      </c>
      <c r="BK279" s="131">
        <f t="shared" si="563"/>
        <v>0</v>
      </c>
      <c r="BL279" s="131">
        <f t="shared" si="564"/>
        <v>0</v>
      </c>
      <c r="BM279" s="131">
        <f t="shared" si="565"/>
        <v>0</v>
      </c>
      <c r="BN279" s="131">
        <f t="shared" si="566"/>
        <v>0</v>
      </c>
      <c r="BO279" s="483"/>
      <c r="BP279" s="396">
        <f t="shared" si="567"/>
        <v>0</v>
      </c>
      <c r="BQ279" s="396">
        <f t="shared" si="568"/>
        <v>0</v>
      </c>
      <c r="BR279" s="483"/>
      <c r="BS279" s="131">
        <f t="shared" si="569"/>
        <v>0</v>
      </c>
      <c r="BT279" s="131">
        <f t="shared" si="570"/>
        <v>0</v>
      </c>
      <c r="BU279" s="131">
        <f t="shared" si="571"/>
        <v>0</v>
      </c>
      <c r="BV279" s="131">
        <f t="shared" si="572"/>
        <v>0</v>
      </c>
      <c r="BW279" s="131">
        <f t="shared" si="573"/>
        <v>0</v>
      </c>
      <c r="BX279" s="131">
        <f t="shared" si="574"/>
        <v>0</v>
      </c>
      <c r="BY279" s="131">
        <f t="shared" si="575"/>
        <v>0</v>
      </c>
      <c r="BZ279" s="131">
        <f t="shared" si="576"/>
        <v>0</v>
      </c>
      <c r="CA279" s="131">
        <f t="shared" si="577"/>
        <v>0</v>
      </c>
      <c r="CB279" s="131">
        <f t="shared" si="578"/>
        <v>0</v>
      </c>
      <c r="CC279" s="131">
        <f t="shared" si="579"/>
        <v>0</v>
      </c>
      <c r="CD279" s="131">
        <f t="shared" si="580"/>
        <v>0</v>
      </c>
      <c r="CE279" s="131">
        <f t="shared" si="581"/>
        <v>0</v>
      </c>
      <c r="CF279" s="131">
        <f t="shared" si="582"/>
        <v>0</v>
      </c>
      <c r="CG279" s="131">
        <f t="shared" si="583"/>
        <v>0</v>
      </c>
      <c r="CH279" s="131">
        <f t="shared" si="584"/>
        <v>0</v>
      </c>
      <c r="CI279" s="131">
        <f t="shared" si="585"/>
        <v>0</v>
      </c>
      <c r="CJ279" s="131">
        <f t="shared" si="586"/>
        <v>0</v>
      </c>
      <c r="CK279" s="131">
        <f t="shared" si="587"/>
        <v>0</v>
      </c>
      <c r="CL279" s="131">
        <f t="shared" si="588"/>
        <v>0</v>
      </c>
      <c r="CM279" s="131">
        <f t="shared" si="589"/>
        <v>0</v>
      </c>
    </row>
    <row r="280" spans="1:91" s="81" customFormat="1" ht="90" customHeight="1" x14ac:dyDescent="0.2">
      <c r="A280" s="4"/>
      <c r="B280" s="164"/>
      <c r="C280" s="4"/>
      <c r="D280" s="64" t="s">
        <v>445</v>
      </c>
      <c r="E280" s="437" t="s">
        <v>1143</v>
      </c>
      <c r="F280" s="63" t="s">
        <v>110</v>
      </c>
      <c r="G280" s="178" t="s">
        <v>47</v>
      </c>
      <c r="H280" s="70" t="s">
        <v>1144</v>
      </c>
      <c r="I280" s="63">
        <v>1</v>
      </c>
      <c r="J280" s="63">
        <v>0</v>
      </c>
      <c r="K280" s="63" t="s">
        <v>562</v>
      </c>
      <c r="L280" s="346">
        <v>199.37709999999998</v>
      </c>
      <c r="M280" s="85"/>
      <c r="N280" s="84"/>
      <c r="O280" s="85"/>
      <c r="P280" s="85"/>
      <c r="Q280" s="85"/>
      <c r="R280" s="85"/>
      <c r="S280" s="85"/>
      <c r="T280" s="85"/>
      <c r="U280" s="85"/>
      <c r="V280" s="85"/>
      <c r="W280" s="85"/>
      <c r="X280" s="85"/>
      <c r="Y280" s="85"/>
      <c r="Z280" s="85"/>
      <c r="AA280" s="96">
        <f t="shared" si="597"/>
        <v>0</v>
      </c>
      <c r="AB280" s="82" t="str">
        <f t="shared" si="617"/>
        <v>No</v>
      </c>
      <c r="AC280" s="188" t="str">
        <f t="shared" si="598"/>
        <v>No</v>
      </c>
      <c r="AE280" s="229">
        <v>1</v>
      </c>
      <c r="AF280" s="230">
        <f t="shared" si="614"/>
        <v>0</v>
      </c>
      <c r="AG280" s="69"/>
      <c r="AH280" s="256">
        <v>7</v>
      </c>
      <c r="AI280" s="265">
        <f t="shared" si="550"/>
        <v>0</v>
      </c>
      <c r="AJ280" s="152">
        <f t="shared" si="600"/>
        <v>0</v>
      </c>
      <c r="AK280" s="152">
        <f t="shared" si="601"/>
        <v>0</v>
      </c>
      <c r="AL280" s="152">
        <f t="shared" si="602"/>
        <v>0</v>
      </c>
      <c r="AM280" s="152">
        <f t="shared" si="603"/>
        <v>0</v>
      </c>
      <c r="AN280" s="152">
        <f t="shared" si="604"/>
        <v>0</v>
      </c>
      <c r="AO280" s="152">
        <f t="shared" si="605"/>
        <v>0</v>
      </c>
      <c r="AP280" s="152">
        <f t="shared" si="606"/>
        <v>0</v>
      </c>
      <c r="AQ280" s="152">
        <f t="shared" si="607"/>
        <v>0</v>
      </c>
      <c r="AR280" s="152">
        <f t="shared" si="608"/>
        <v>0</v>
      </c>
      <c r="AS280" s="152">
        <f t="shared" si="609"/>
        <v>0</v>
      </c>
      <c r="AT280" s="152">
        <f t="shared" si="610"/>
        <v>0</v>
      </c>
      <c r="AU280" s="152">
        <f t="shared" si="611"/>
        <v>0</v>
      </c>
      <c r="AV280" s="152">
        <f t="shared" si="612"/>
        <v>0</v>
      </c>
      <c r="AW280" s="152">
        <f t="shared" si="613"/>
        <v>0</v>
      </c>
      <c r="AX280" s="470">
        <v>1</v>
      </c>
      <c r="AY280" s="476">
        <v>6</v>
      </c>
      <c r="AZ280" s="239">
        <f t="shared" si="592"/>
        <v>0</v>
      </c>
      <c r="BA280" s="480"/>
      <c r="BB280" s="239">
        <f t="shared" si="593"/>
        <v>0</v>
      </c>
      <c r="BC280" s="480"/>
      <c r="BD280" s="131">
        <f t="shared" si="594"/>
        <v>0</v>
      </c>
      <c r="BE280" s="483"/>
      <c r="BF280" s="131">
        <f t="shared" si="558"/>
        <v>0</v>
      </c>
      <c r="BG280" s="131">
        <f t="shared" si="559"/>
        <v>0</v>
      </c>
      <c r="BH280" s="131">
        <f t="shared" si="560"/>
        <v>0</v>
      </c>
      <c r="BI280" s="131">
        <f t="shared" si="561"/>
        <v>0</v>
      </c>
      <c r="BJ280" s="131">
        <f t="shared" si="562"/>
        <v>0</v>
      </c>
      <c r="BK280" s="131">
        <f t="shared" si="563"/>
        <v>0</v>
      </c>
      <c r="BL280" s="131">
        <f t="shared" si="564"/>
        <v>0</v>
      </c>
      <c r="BM280" s="131">
        <f t="shared" si="565"/>
        <v>0</v>
      </c>
      <c r="BN280" s="131">
        <f t="shared" si="566"/>
        <v>0</v>
      </c>
      <c r="BO280" s="483"/>
      <c r="BP280" s="396">
        <f t="shared" si="567"/>
        <v>0</v>
      </c>
      <c r="BQ280" s="396">
        <f t="shared" si="568"/>
        <v>0</v>
      </c>
      <c r="BR280" s="483"/>
      <c r="BS280" s="131">
        <f t="shared" si="569"/>
        <v>0</v>
      </c>
      <c r="BT280" s="131">
        <f t="shared" si="570"/>
        <v>0</v>
      </c>
      <c r="BU280" s="131">
        <f t="shared" si="571"/>
        <v>0</v>
      </c>
      <c r="BV280" s="131">
        <f t="shared" si="572"/>
        <v>0</v>
      </c>
      <c r="BW280" s="131">
        <f t="shared" si="573"/>
        <v>0</v>
      </c>
      <c r="BX280" s="131">
        <f t="shared" si="574"/>
        <v>0</v>
      </c>
      <c r="BY280" s="131">
        <f t="shared" si="575"/>
        <v>0</v>
      </c>
      <c r="BZ280" s="131">
        <f t="shared" si="576"/>
        <v>0</v>
      </c>
      <c r="CA280" s="131">
        <f t="shared" si="577"/>
        <v>0</v>
      </c>
      <c r="CB280" s="131">
        <f t="shared" si="578"/>
        <v>0</v>
      </c>
      <c r="CC280" s="131">
        <f t="shared" si="579"/>
        <v>0</v>
      </c>
      <c r="CD280" s="131">
        <f t="shared" si="580"/>
        <v>0</v>
      </c>
      <c r="CE280" s="131">
        <f t="shared" si="581"/>
        <v>0</v>
      </c>
      <c r="CF280" s="131">
        <f t="shared" si="582"/>
        <v>0</v>
      </c>
      <c r="CG280" s="131">
        <f t="shared" si="583"/>
        <v>0</v>
      </c>
      <c r="CH280" s="131">
        <f t="shared" si="584"/>
        <v>0</v>
      </c>
      <c r="CI280" s="131">
        <f t="shared" si="585"/>
        <v>0</v>
      </c>
      <c r="CJ280" s="131">
        <f t="shared" si="586"/>
        <v>0</v>
      </c>
      <c r="CK280" s="131">
        <f t="shared" si="587"/>
        <v>0</v>
      </c>
      <c r="CL280" s="131">
        <f t="shared" si="588"/>
        <v>0</v>
      </c>
      <c r="CM280" s="131">
        <f t="shared" si="589"/>
        <v>0</v>
      </c>
    </row>
    <row r="281" spans="1:91" s="4" customFormat="1" ht="90" customHeight="1" x14ac:dyDescent="0.2">
      <c r="B281" s="164"/>
      <c r="D281" s="99" t="s">
        <v>201</v>
      </c>
      <c r="E281" s="177" t="s">
        <v>432</v>
      </c>
      <c r="F281" s="72" t="s">
        <v>110</v>
      </c>
      <c r="G281" s="72" t="s">
        <v>48</v>
      </c>
      <c r="H281" s="72" t="s">
        <v>1144</v>
      </c>
      <c r="I281" s="72">
        <v>1</v>
      </c>
      <c r="J281" s="72">
        <v>0</v>
      </c>
      <c r="K281" s="72" t="s">
        <v>562</v>
      </c>
      <c r="L281" s="330">
        <v>252.20580000000004</v>
      </c>
      <c r="M281" s="87"/>
      <c r="N281" s="87"/>
      <c r="O281" s="87"/>
      <c r="P281" s="87"/>
      <c r="Q281" s="87"/>
      <c r="R281" s="87"/>
      <c r="S281" s="87"/>
      <c r="T281" s="87"/>
      <c r="U281" s="87"/>
      <c r="V281" s="87"/>
      <c r="W281" s="87"/>
      <c r="X281" s="87"/>
      <c r="Y281" s="87"/>
      <c r="Z281" s="87"/>
      <c r="AA281" s="89">
        <f t="shared" si="597"/>
        <v>0</v>
      </c>
      <c r="AB281" s="89" t="str">
        <f t="shared" ref="AB281" si="622">IF(SUM(M281:Z281)&gt;0,"Yes","No")</f>
        <v>No</v>
      </c>
      <c r="AC281" s="166" t="str">
        <f t="shared" si="598"/>
        <v>No</v>
      </c>
      <c r="AE281" s="229">
        <v>1</v>
      </c>
      <c r="AF281" s="230">
        <f t="shared" ref="AF281" si="623">AE281*SUM(M281:Z281)</f>
        <v>0</v>
      </c>
      <c r="AG281" s="69"/>
      <c r="AH281" s="256">
        <v>9.6999999999999993</v>
      </c>
      <c r="AI281" s="265">
        <f t="shared" si="550"/>
        <v>0</v>
      </c>
      <c r="AJ281" s="152">
        <f t="shared" si="600"/>
        <v>0</v>
      </c>
      <c r="AK281" s="152">
        <f t="shared" si="601"/>
        <v>0</v>
      </c>
      <c r="AL281" s="152">
        <f t="shared" si="602"/>
        <v>0</v>
      </c>
      <c r="AM281" s="152">
        <f t="shared" si="603"/>
        <v>0</v>
      </c>
      <c r="AN281" s="152">
        <f t="shared" si="604"/>
        <v>0</v>
      </c>
      <c r="AO281" s="152">
        <f t="shared" si="605"/>
        <v>0</v>
      </c>
      <c r="AP281" s="152">
        <f t="shared" si="606"/>
        <v>0</v>
      </c>
      <c r="AQ281" s="152">
        <f t="shared" si="607"/>
        <v>0</v>
      </c>
      <c r="AR281" s="152">
        <f t="shared" si="608"/>
        <v>0</v>
      </c>
      <c r="AS281" s="152">
        <f t="shared" si="609"/>
        <v>0</v>
      </c>
      <c r="AT281" s="152">
        <f t="shared" si="610"/>
        <v>0</v>
      </c>
      <c r="AU281" s="152">
        <f t="shared" si="611"/>
        <v>0</v>
      </c>
      <c r="AV281" s="152">
        <f t="shared" si="612"/>
        <v>0</v>
      </c>
      <c r="AW281" s="152">
        <f t="shared" si="613"/>
        <v>0</v>
      </c>
      <c r="AX281" s="470">
        <v>1</v>
      </c>
      <c r="AY281" s="476">
        <v>6</v>
      </c>
      <c r="AZ281" s="239">
        <f t="shared" si="592"/>
        <v>0</v>
      </c>
      <c r="BA281" s="480"/>
      <c r="BB281" s="239">
        <f t="shared" si="593"/>
        <v>0</v>
      </c>
      <c r="BC281" s="480"/>
      <c r="BD281" s="131">
        <f t="shared" si="594"/>
        <v>0</v>
      </c>
      <c r="BE281" s="483"/>
      <c r="BF281" s="131">
        <f t="shared" si="558"/>
        <v>0</v>
      </c>
      <c r="BG281" s="131">
        <f t="shared" si="559"/>
        <v>0</v>
      </c>
      <c r="BH281" s="131">
        <f t="shared" si="560"/>
        <v>0</v>
      </c>
      <c r="BI281" s="131">
        <f t="shared" si="561"/>
        <v>0</v>
      </c>
      <c r="BJ281" s="131">
        <f t="shared" si="562"/>
        <v>0</v>
      </c>
      <c r="BK281" s="131">
        <f t="shared" si="563"/>
        <v>0</v>
      </c>
      <c r="BL281" s="131">
        <f t="shared" si="564"/>
        <v>0</v>
      </c>
      <c r="BM281" s="131">
        <f t="shared" si="565"/>
        <v>0</v>
      </c>
      <c r="BN281" s="131">
        <f t="shared" si="566"/>
        <v>0</v>
      </c>
      <c r="BO281" s="483"/>
      <c r="BP281" s="396">
        <f t="shared" si="567"/>
        <v>0</v>
      </c>
      <c r="BQ281" s="396">
        <f t="shared" si="568"/>
        <v>0</v>
      </c>
      <c r="BR281" s="483"/>
      <c r="BS281" s="131">
        <f t="shared" si="569"/>
        <v>0</v>
      </c>
      <c r="BT281" s="131">
        <f t="shared" si="570"/>
        <v>0</v>
      </c>
      <c r="BU281" s="131">
        <f t="shared" si="571"/>
        <v>0</v>
      </c>
      <c r="BV281" s="131">
        <f t="shared" si="572"/>
        <v>0</v>
      </c>
      <c r="BW281" s="131">
        <f t="shared" si="573"/>
        <v>0</v>
      </c>
      <c r="BX281" s="131">
        <f t="shared" si="574"/>
        <v>0</v>
      </c>
      <c r="BY281" s="131">
        <f t="shared" si="575"/>
        <v>0</v>
      </c>
      <c r="BZ281" s="131">
        <f t="shared" si="576"/>
        <v>0</v>
      </c>
      <c r="CA281" s="131">
        <f t="shared" si="577"/>
        <v>0</v>
      </c>
      <c r="CB281" s="131">
        <f t="shared" si="578"/>
        <v>0</v>
      </c>
      <c r="CC281" s="131">
        <f t="shared" si="579"/>
        <v>0</v>
      </c>
      <c r="CD281" s="131">
        <f t="shared" si="580"/>
        <v>0</v>
      </c>
      <c r="CE281" s="131">
        <f t="shared" si="581"/>
        <v>0</v>
      </c>
      <c r="CF281" s="131">
        <f t="shared" si="582"/>
        <v>0</v>
      </c>
      <c r="CG281" s="131">
        <f t="shared" si="583"/>
        <v>0</v>
      </c>
      <c r="CH281" s="131">
        <f t="shared" si="584"/>
        <v>0</v>
      </c>
      <c r="CI281" s="131">
        <f t="shared" si="585"/>
        <v>0</v>
      </c>
      <c r="CJ281" s="131">
        <f t="shared" si="586"/>
        <v>0</v>
      </c>
      <c r="CK281" s="131">
        <f t="shared" si="587"/>
        <v>0</v>
      </c>
      <c r="CL281" s="131">
        <f t="shared" si="588"/>
        <v>0</v>
      </c>
      <c r="CM281" s="131">
        <f t="shared" si="589"/>
        <v>0</v>
      </c>
    </row>
    <row r="282" spans="1:91" s="4" customFormat="1" ht="90" customHeight="1" x14ac:dyDescent="0.2">
      <c r="B282" s="164"/>
      <c r="D282" s="99" t="s">
        <v>446</v>
      </c>
      <c r="E282" s="436" t="s">
        <v>1143</v>
      </c>
      <c r="F282" s="72" t="s">
        <v>110</v>
      </c>
      <c r="G282" s="72" t="s">
        <v>48</v>
      </c>
      <c r="H282" s="72" t="s">
        <v>1144</v>
      </c>
      <c r="I282" s="72">
        <v>1</v>
      </c>
      <c r="J282" s="72">
        <v>0</v>
      </c>
      <c r="K282" s="72" t="s">
        <v>562</v>
      </c>
      <c r="L282" s="330">
        <v>219.30759999999998</v>
      </c>
      <c r="M282" s="87"/>
      <c r="N282" s="87"/>
      <c r="O282" s="87"/>
      <c r="P282" s="87"/>
      <c r="Q282" s="87"/>
      <c r="R282" s="87"/>
      <c r="S282" s="87"/>
      <c r="T282" s="87"/>
      <c r="U282" s="87"/>
      <c r="V282" s="87"/>
      <c r="W282" s="87"/>
      <c r="X282" s="87"/>
      <c r="Y282" s="87"/>
      <c r="Z282" s="87"/>
      <c r="AA282" s="89">
        <f t="shared" si="597"/>
        <v>0</v>
      </c>
      <c r="AB282" s="89" t="str">
        <f t="shared" si="617"/>
        <v>No</v>
      </c>
      <c r="AC282" s="166" t="str">
        <f t="shared" si="598"/>
        <v>No</v>
      </c>
      <c r="AE282" s="229">
        <v>1</v>
      </c>
      <c r="AF282" s="230">
        <f t="shared" si="614"/>
        <v>0</v>
      </c>
      <c r="AG282" s="69"/>
      <c r="AH282" s="256">
        <v>9.6999999999999993</v>
      </c>
      <c r="AI282" s="265">
        <f t="shared" si="550"/>
        <v>0</v>
      </c>
      <c r="AJ282" s="152">
        <f t="shared" si="600"/>
        <v>0</v>
      </c>
      <c r="AK282" s="152">
        <f t="shared" si="601"/>
        <v>0</v>
      </c>
      <c r="AL282" s="152">
        <f t="shared" si="602"/>
        <v>0</v>
      </c>
      <c r="AM282" s="152">
        <f t="shared" si="603"/>
        <v>0</v>
      </c>
      <c r="AN282" s="152">
        <f t="shared" si="604"/>
        <v>0</v>
      </c>
      <c r="AO282" s="152">
        <f t="shared" si="605"/>
        <v>0</v>
      </c>
      <c r="AP282" s="152">
        <f t="shared" si="606"/>
        <v>0</v>
      </c>
      <c r="AQ282" s="152">
        <f t="shared" si="607"/>
        <v>0</v>
      </c>
      <c r="AR282" s="152">
        <f t="shared" si="608"/>
        <v>0</v>
      </c>
      <c r="AS282" s="152">
        <f t="shared" si="609"/>
        <v>0</v>
      </c>
      <c r="AT282" s="152">
        <f t="shared" si="610"/>
        <v>0</v>
      </c>
      <c r="AU282" s="152">
        <f t="shared" si="611"/>
        <v>0</v>
      </c>
      <c r="AV282" s="152">
        <f t="shared" si="612"/>
        <v>0</v>
      </c>
      <c r="AW282" s="152">
        <f t="shared" si="613"/>
        <v>0</v>
      </c>
      <c r="AX282" s="470">
        <v>1</v>
      </c>
      <c r="AY282" s="476">
        <v>6</v>
      </c>
      <c r="AZ282" s="239">
        <f t="shared" si="592"/>
        <v>0</v>
      </c>
      <c r="BA282" s="480"/>
      <c r="BB282" s="239">
        <f t="shared" si="593"/>
        <v>0</v>
      </c>
      <c r="BC282" s="480"/>
      <c r="BD282" s="131">
        <f t="shared" si="594"/>
        <v>0</v>
      </c>
      <c r="BE282" s="483"/>
      <c r="BF282" s="131">
        <f t="shared" si="558"/>
        <v>0</v>
      </c>
      <c r="BG282" s="131">
        <f t="shared" si="559"/>
        <v>0</v>
      </c>
      <c r="BH282" s="131">
        <f t="shared" si="560"/>
        <v>0</v>
      </c>
      <c r="BI282" s="131">
        <f t="shared" si="561"/>
        <v>0</v>
      </c>
      <c r="BJ282" s="131">
        <f t="shared" si="562"/>
        <v>0</v>
      </c>
      <c r="BK282" s="131">
        <f t="shared" si="563"/>
        <v>0</v>
      </c>
      <c r="BL282" s="131">
        <f t="shared" si="564"/>
        <v>0</v>
      </c>
      <c r="BM282" s="131">
        <f t="shared" si="565"/>
        <v>0</v>
      </c>
      <c r="BN282" s="131">
        <f t="shared" si="566"/>
        <v>0</v>
      </c>
      <c r="BO282" s="483"/>
      <c r="BP282" s="396">
        <f t="shared" si="567"/>
        <v>0</v>
      </c>
      <c r="BQ282" s="396">
        <f t="shared" si="568"/>
        <v>0</v>
      </c>
      <c r="BR282" s="483"/>
      <c r="BS282" s="131">
        <f t="shared" si="569"/>
        <v>0</v>
      </c>
      <c r="BT282" s="131">
        <f t="shared" si="570"/>
        <v>0</v>
      </c>
      <c r="BU282" s="131">
        <f t="shared" si="571"/>
        <v>0</v>
      </c>
      <c r="BV282" s="131">
        <f t="shared" si="572"/>
        <v>0</v>
      </c>
      <c r="BW282" s="131">
        <f t="shared" si="573"/>
        <v>0</v>
      </c>
      <c r="BX282" s="131">
        <f t="shared" si="574"/>
        <v>0</v>
      </c>
      <c r="BY282" s="131">
        <f t="shared" si="575"/>
        <v>0</v>
      </c>
      <c r="BZ282" s="131">
        <f t="shared" si="576"/>
        <v>0</v>
      </c>
      <c r="CA282" s="131">
        <f t="shared" si="577"/>
        <v>0</v>
      </c>
      <c r="CB282" s="131">
        <f t="shared" si="578"/>
        <v>0</v>
      </c>
      <c r="CC282" s="131">
        <f t="shared" si="579"/>
        <v>0</v>
      </c>
      <c r="CD282" s="131">
        <f t="shared" si="580"/>
        <v>0</v>
      </c>
      <c r="CE282" s="131">
        <f t="shared" si="581"/>
        <v>0</v>
      </c>
      <c r="CF282" s="131">
        <f t="shared" si="582"/>
        <v>0</v>
      </c>
      <c r="CG282" s="131">
        <f t="shared" si="583"/>
        <v>0</v>
      </c>
      <c r="CH282" s="131">
        <f t="shared" si="584"/>
        <v>0</v>
      </c>
      <c r="CI282" s="131">
        <f t="shared" si="585"/>
        <v>0</v>
      </c>
      <c r="CJ282" s="131">
        <f t="shared" si="586"/>
        <v>0</v>
      </c>
      <c r="CK282" s="131">
        <f t="shared" si="587"/>
        <v>0</v>
      </c>
      <c r="CL282" s="131">
        <f t="shared" si="588"/>
        <v>0</v>
      </c>
      <c r="CM282" s="131">
        <f t="shared" si="589"/>
        <v>0</v>
      </c>
    </row>
    <row r="283" spans="1:91" s="81" customFormat="1" ht="90" customHeight="1" x14ac:dyDescent="0.2">
      <c r="A283" s="4"/>
      <c r="B283" s="164"/>
      <c r="C283" s="4"/>
      <c r="D283" s="64" t="s">
        <v>202</v>
      </c>
      <c r="E283" s="129" t="s">
        <v>432</v>
      </c>
      <c r="F283" s="63" t="s">
        <v>110</v>
      </c>
      <c r="G283" s="178" t="s">
        <v>49</v>
      </c>
      <c r="H283" s="70" t="s">
        <v>1144</v>
      </c>
      <c r="I283" s="63">
        <v>1</v>
      </c>
      <c r="J283" s="63">
        <v>0</v>
      </c>
      <c r="K283" s="63" t="s">
        <v>562</v>
      </c>
      <c r="L283" s="346">
        <v>252.20580000000004</v>
      </c>
      <c r="M283" s="85"/>
      <c r="N283" s="84"/>
      <c r="O283" s="85"/>
      <c r="P283" s="85"/>
      <c r="Q283" s="85"/>
      <c r="R283" s="85"/>
      <c r="S283" s="85"/>
      <c r="T283" s="85"/>
      <c r="U283" s="85"/>
      <c r="V283" s="85"/>
      <c r="W283" s="85"/>
      <c r="X283" s="85"/>
      <c r="Y283" s="85"/>
      <c r="Z283" s="85"/>
      <c r="AA283" s="96">
        <f t="shared" si="597"/>
        <v>0</v>
      </c>
      <c r="AB283" s="82" t="str">
        <f t="shared" ref="AB283" si="624">IF(SUM(M283:Z283)&gt;0,"Yes","No")</f>
        <v>No</v>
      </c>
      <c r="AC283" s="188" t="str">
        <f t="shared" si="598"/>
        <v>No</v>
      </c>
      <c r="AE283" s="229">
        <v>1</v>
      </c>
      <c r="AF283" s="230">
        <f t="shared" ref="AF283" si="625">AE283*SUM(M283:Z283)</f>
        <v>0</v>
      </c>
      <c r="AG283" s="69"/>
      <c r="AH283" s="256">
        <v>7.31</v>
      </c>
      <c r="AI283" s="265">
        <f t="shared" si="550"/>
        <v>0</v>
      </c>
      <c r="AJ283" s="152">
        <f t="shared" si="600"/>
        <v>0</v>
      </c>
      <c r="AK283" s="152">
        <f t="shared" si="601"/>
        <v>0</v>
      </c>
      <c r="AL283" s="152">
        <f t="shared" si="602"/>
        <v>0</v>
      </c>
      <c r="AM283" s="152">
        <f t="shared" si="603"/>
        <v>0</v>
      </c>
      <c r="AN283" s="152">
        <f t="shared" si="604"/>
        <v>0</v>
      </c>
      <c r="AO283" s="152">
        <f t="shared" si="605"/>
        <v>0</v>
      </c>
      <c r="AP283" s="152">
        <f t="shared" si="606"/>
        <v>0</v>
      </c>
      <c r="AQ283" s="152">
        <f t="shared" si="607"/>
        <v>0</v>
      </c>
      <c r="AR283" s="152">
        <f t="shared" si="608"/>
        <v>0</v>
      </c>
      <c r="AS283" s="152">
        <f t="shared" si="609"/>
        <v>0</v>
      </c>
      <c r="AT283" s="152">
        <f t="shared" si="610"/>
        <v>0</v>
      </c>
      <c r="AU283" s="152">
        <f t="shared" si="611"/>
        <v>0</v>
      </c>
      <c r="AV283" s="152">
        <f t="shared" si="612"/>
        <v>0</v>
      </c>
      <c r="AW283" s="152">
        <f t="shared" si="613"/>
        <v>0</v>
      </c>
      <c r="AX283" s="470">
        <v>1</v>
      </c>
      <c r="AY283" s="476">
        <v>6</v>
      </c>
      <c r="AZ283" s="239">
        <f t="shared" si="592"/>
        <v>0</v>
      </c>
      <c r="BA283" s="480"/>
      <c r="BB283" s="239">
        <f t="shared" si="593"/>
        <v>0</v>
      </c>
      <c r="BC283" s="480"/>
      <c r="BD283" s="131">
        <f t="shared" si="594"/>
        <v>0</v>
      </c>
      <c r="BE283" s="483"/>
      <c r="BF283" s="131">
        <f t="shared" si="558"/>
        <v>0</v>
      </c>
      <c r="BG283" s="131">
        <f t="shared" si="559"/>
        <v>0</v>
      </c>
      <c r="BH283" s="131">
        <f t="shared" si="560"/>
        <v>0</v>
      </c>
      <c r="BI283" s="131">
        <f t="shared" si="561"/>
        <v>0</v>
      </c>
      <c r="BJ283" s="131">
        <f t="shared" si="562"/>
        <v>0</v>
      </c>
      <c r="BK283" s="131">
        <f t="shared" si="563"/>
        <v>0</v>
      </c>
      <c r="BL283" s="131">
        <f t="shared" si="564"/>
        <v>0</v>
      </c>
      <c r="BM283" s="131">
        <f t="shared" si="565"/>
        <v>0</v>
      </c>
      <c r="BN283" s="131">
        <f t="shared" si="566"/>
        <v>0</v>
      </c>
      <c r="BO283" s="483"/>
      <c r="BP283" s="396">
        <f t="shared" si="567"/>
        <v>0</v>
      </c>
      <c r="BQ283" s="396">
        <f t="shared" si="568"/>
        <v>0</v>
      </c>
      <c r="BR283" s="483"/>
      <c r="BS283" s="131">
        <f t="shared" si="569"/>
        <v>0</v>
      </c>
      <c r="BT283" s="131">
        <f t="shared" si="570"/>
        <v>0</v>
      </c>
      <c r="BU283" s="131">
        <f t="shared" si="571"/>
        <v>0</v>
      </c>
      <c r="BV283" s="131">
        <f t="shared" si="572"/>
        <v>0</v>
      </c>
      <c r="BW283" s="131">
        <f t="shared" si="573"/>
        <v>0</v>
      </c>
      <c r="BX283" s="131">
        <f t="shared" si="574"/>
        <v>0</v>
      </c>
      <c r="BY283" s="131">
        <f t="shared" si="575"/>
        <v>0</v>
      </c>
      <c r="BZ283" s="131">
        <f t="shared" si="576"/>
        <v>0</v>
      </c>
      <c r="CA283" s="131">
        <f t="shared" si="577"/>
        <v>0</v>
      </c>
      <c r="CB283" s="131">
        <f t="shared" si="578"/>
        <v>0</v>
      </c>
      <c r="CC283" s="131">
        <f t="shared" si="579"/>
        <v>0</v>
      </c>
      <c r="CD283" s="131">
        <f t="shared" si="580"/>
        <v>0</v>
      </c>
      <c r="CE283" s="131">
        <f t="shared" si="581"/>
        <v>0</v>
      </c>
      <c r="CF283" s="131">
        <f t="shared" si="582"/>
        <v>0</v>
      </c>
      <c r="CG283" s="131">
        <f t="shared" si="583"/>
        <v>0</v>
      </c>
      <c r="CH283" s="131">
        <f t="shared" si="584"/>
        <v>0</v>
      </c>
      <c r="CI283" s="131">
        <f t="shared" si="585"/>
        <v>0</v>
      </c>
      <c r="CJ283" s="131">
        <f t="shared" si="586"/>
        <v>0</v>
      </c>
      <c r="CK283" s="131">
        <f t="shared" si="587"/>
        <v>0</v>
      </c>
      <c r="CL283" s="131">
        <f t="shared" si="588"/>
        <v>0</v>
      </c>
      <c r="CM283" s="131">
        <f t="shared" si="589"/>
        <v>0</v>
      </c>
    </row>
    <row r="284" spans="1:91" s="81" customFormat="1" ht="90" customHeight="1" x14ac:dyDescent="0.2">
      <c r="A284" s="4"/>
      <c r="B284" s="164"/>
      <c r="C284" s="4"/>
      <c r="D284" s="64" t="s">
        <v>447</v>
      </c>
      <c r="E284" s="437" t="s">
        <v>1143</v>
      </c>
      <c r="F284" s="63" t="s">
        <v>110</v>
      </c>
      <c r="G284" s="178" t="s">
        <v>49</v>
      </c>
      <c r="H284" s="70" t="s">
        <v>1144</v>
      </c>
      <c r="I284" s="63">
        <v>1</v>
      </c>
      <c r="J284" s="63">
        <v>0</v>
      </c>
      <c r="K284" s="63" t="s">
        <v>562</v>
      </c>
      <c r="L284" s="346">
        <v>219.30759999999998</v>
      </c>
      <c r="M284" s="85"/>
      <c r="N284" s="84"/>
      <c r="O284" s="85"/>
      <c r="P284" s="85"/>
      <c r="Q284" s="85"/>
      <c r="R284" s="85"/>
      <c r="S284" s="85"/>
      <c r="T284" s="85"/>
      <c r="U284" s="85"/>
      <c r="V284" s="85"/>
      <c r="W284" s="85"/>
      <c r="X284" s="85"/>
      <c r="Y284" s="85"/>
      <c r="Z284" s="85"/>
      <c r="AA284" s="96">
        <f t="shared" si="597"/>
        <v>0</v>
      </c>
      <c r="AB284" s="82" t="str">
        <f t="shared" si="617"/>
        <v>No</v>
      </c>
      <c r="AC284" s="188" t="str">
        <f t="shared" si="598"/>
        <v>No</v>
      </c>
      <c r="AE284" s="229">
        <v>1</v>
      </c>
      <c r="AF284" s="230">
        <f t="shared" si="614"/>
        <v>0</v>
      </c>
      <c r="AG284" s="69"/>
      <c r="AH284" s="256">
        <v>7.31</v>
      </c>
      <c r="AI284" s="265">
        <f t="shared" si="550"/>
        <v>0</v>
      </c>
      <c r="AJ284" s="152">
        <f t="shared" si="600"/>
        <v>0</v>
      </c>
      <c r="AK284" s="152">
        <f t="shared" si="601"/>
        <v>0</v>
      </c>
      <c r="AL284" s="152">
        <f t="shared" si="602"/>
        <v>0</v>
      </c>
      <c r="AM284" s="152">
        <f t="shared" si="603"/>
        <v>0</v>
      </c>
      <c r="AN284" s="152">
        <f t="shared" si="604"/>
        <v>0</v>
      </c>
      <c r="AO284" s="152">
        <f t="shared" si="605"/>
        <v>0</v>
      </c>
      <c r="AP284" s="152">
        <f t="shared" si="606"/>
        <v>0</v>
      </c>
      <c r="AQ284" s="152">
        <f t="shared" si="607"/>
        <v>0</v>
      </c>
      <c r="AR284" s="152">
        <f t="shared" si="608"/>
        <v>0</v>
      </c>
      <c r="AS284" s="152">
        <f t="shared" si="609"/>
        <v>0</v>
      </c>
      <c r="AT284" s="152">
        <f t="shared" si="610"/>
        <v>0</v>
      </c>
      <c r="AU284" s="152">
        <f t="shared" si="611"/>
        <v>0</v>
      </c>
      <c r="AV284" s="152">
        <f t="shared" si="612"/>
        <v>0</v>
      </c>
      <c r="AW284" s="152">
        <f t="shared" si="613"/>
        <v>0</v>
      </c>
      <c r="AX284" s="470">
        <v>1</v>
      </c>
      <c r="AY284" s="476">
        <v>6</v>
      </c>
      <c r="AZ284" s="239">
        <f t="shared" si="592"/>
        <v>0</v>
      </c>
      <c r="BA284" s="480"/>
      <c r="BB284" s="239">
        <f t="shared" si="593"/>
        <v>0</v>
      </c>
      <c r="BC284" s="480"/>
      <c r="BD284" s="131">
        <f t="shared" si="594"/>
        <v>0</v>
      </c>
      <c r="BE284" s="483"/>
      <c r="BF284" s="131">
        <f t="shared" si="558"/>
        <v>0</v>
      </c>
      <c r="BG284" s="131">
        <f t="shared" si="559"/>
        <v>0</v>
      </c>
      <c r="BH284" s="131">
        <f t="shared" si="560"/>
        <v>0</v>
      </c>
      <c r="BI284" s="131">
        <f t="shared" si="561"/>
        <v>0</v>
      </c>
      <c r="BJ284" s="131">
        <f t="shared" si="562"/>
        <v>0</v>
      </c>
      <c r="BK284" s="131">
        <f t="shared" si="563"/>
        <v>0</v>
      </c>
      <c r="BL284" s="131">
        <f t="shared" si="564"/>
        <v>0</v>
      </c>
      <c r="BM284" s="131">
        <f t="shared" si="565"/>
        <v>0</v>
      </c>
      <c r="BN284" s="131">
        <f t="shared" si="566"/>
        <v>0</v>
      </c>
      <c r="BO284" s="483"/>
      <c r="BP284" s="396">
        <f t="shared" si="567"/>
        <v>0</v>
      </c>
      <c r="BQ284" s="396">
        <f t="shared" si="568"/>
        <v>0</v>
      </c>
      <c r="BR284" s="483"/>
      <c r="BS284" s="131">
        <f t="shared" si="569"/>
        <v>0</v>
      </c>
      <c r="BT284" s="131">
        <f t="shared" si="570"/>
        <v>0</v>
      </c>
      <c r="BU284" s="131">
        <f t="shared" si="571"/>
        <v>0</v>
      </c>
      <c r="BV284" s="131">
        <f t="shared" si="572"/>
        <v>0</v>
      </c>
      <c r="BW284" s="131">
        <f t="shared" si="573"/>
        <v>0</v>
      </c>
      <c r="BX284" s="131">
        <f t="shared" si="574"/>
        <v>0</v>
      </c>
      <c r="BY284" s="131">
        <f t="shared" si="575"/>
        <v>0</v>
      </c>
      <c r="BZ284" s="131">
        <f t="shared" si="576"/>
        <v>0</v>
      </c>
      <c r="CA284" s="131">
        <f t="shared" si="577"/>
        <v>0</v>
      </c>
      <c r="CB284" s="131">
        <f t="shared" si="578"/>
        <v>0</v>
      </c>
      <c r="CC284" s="131">
        <f t="shared" si="579"/>
        <v>0</v>
      </c>
      <c r="CD284" s="131">
        <f t="shared" si="580"/>
        <v>0</v>
      </c>
      <c r="CE284" s="131">
        <f t="shared" si="581"/>
        <v>0</v>
      </c>
      <c r="CF284" s="131">
        <f t="shared" si="582"/>
        <v>0</v>
      </c>
      <c r="CG284" s="131">
        <f t="shared" si="583"/>
        <v>0</v>
      </c>
      <c r="CH284" s="131">
        <f t="shared" si="584"/>
        <v>0</v>
      </c>
      <c r="CI284" s="131">
        <f t="shared" si="585"/>
        <v>0</v>
      </c>
      <c r="CJ284" s="131">
        <f t="shared" si="586"/>
        <v>0</v>
      </c>
      <c r="CK284" s="131">
        <f t="shared" si="587"/>
        <v>0</v>
      </c>
      <c r="CL284" s="131">
        <f t="shared" si="588"/>
        <v>0</v>
      </c>
      <c r="CM284" s="131">
        <f t="shared" si="589"/>
        <v>0</v>
      </c>
    </row>
    <row r="285" spans="1:91" s="4" customFormat="1" ht="90" customHeight="1" x14ac:dyDescent="0.2">
      <c r="B285" s="164"/>
      <c r="D285" s="99" t="s">
        <v>203</v>
      </c>
      <c r="E285" s="177" t="s">
        <v>432</v>
      </c>
      <c r="F285" s="72" t="s">
        <v>109</v>
      </c>
      <c r="G285" s="72" t="s">
        <v>50</v>
      </c>
      <c r="H285" s="72" t="s">
        <v>1144</v>
      </c>
      <c r="I285" s="72">
        <v>1</v>
      </c>
      <c r="J285" s="72">
        <v>0</v>
      </c>
      <c r="K285" s="72" t="s">
        <v>562</v>
      </c>
      <c r="L285" s="330">
        <v>114.63900000000001</v>
      </c>
      <c r="M285" s="87"/>
      <c r="N285" s="87"/>
      <c r="O285" s="331"/>
      <c r="P285" s="88"/>
      <c r="Q285" s="87"/>
      <c r="R285" s="331"/>
      <c r="S285" s="87"/>
      <c r="T285" s="88"/>
      <c r="U285" s="87"/>
      <c r="V285" s="87"/>
      <c r="W285" s="87"/>
      <c r="X285" s="331"/>
      <c r="Y285" s="87"/>
      <c r="Z285" s="87"/>
      <c r="AA285" s="89">
        <f t="shared" si="597"/>
        <v>0</v>
      </c>
      <c r="AB285" s="89" t="str">
        <f t="shared" ref="AB285" si="626">IF(SUM(M285:Z285)&gt;0,"Yes","No")</f>
        <v>No</v>
      </c>
      <c r="AC285" s="166" t="str">
        <f t="shared" si="598"/>
        <v>No</v>
      </c>
      <c r="AE285" s="229">
        <v>1</v>
      </c>
      <c r="AF285" s="230">
        <f t="shared" ref="AF285" si="627">AE285*SUM(M285:Z285)</f>
        <v>0</v>
      </c>
      <c r="AG285" s="69"/>
      <c r="AH285" s="256">
        <v>1.77</v>
      </c>
      <c r="AI285" s="265">
        <f t="shared" si="550"/>
        <v>0</v>
      </c>
      <c r="AJ285" s="152">
        <f t="shared" si="600"/>
        <v>0</v>
      </c>
      <c r="AK285" s="152">
        <f t="shared" si="601"/>
        <v>0</v>
      </c>
      <c r="AL285" s="152">
        <f t="shared" si="602"/>
        <v>0</v>
      </c>
      <c r="AM285" s="152">
        <f t="shared" si="603"/>
        <v>0</v>
      </c>
      <c r="AN285" s="152">
        <f t="shared" si="604"/>
        <v>0</v>
      </c>
      <c r="AO285" s="152">
        <f t="shared" si="605"/>
        <v>0</v>
      </c>
      <c r="AP285" s="152">
        <f t="shared" si="606"/>
        <v>0</v>
      </c>
      <c r="AQ285" s="152">
        <f t="shared" si="607"/>
        <v>0</v>
      </c>
      <c r="AR285" s="152">
        <f t="shared" si="608"/>
        <v>0</v>
      </c>
      <c r="AS285" s="152">
        <f t="shared" si="609"/>
        <v>0</v>
      </c>
      <c r="AT285" s="152">
        <f t="shared" si="610"/>
        <v>0</v>
      </c>
      <c r="AU285" s="152">
        <f t="shared" si="611"/>
        <v>0</v>
      </c>
      <c r="AV285" s="152">
        <f t="shared" si="612"/>
        <v>0</v>
      </c>
      <c r="AW285" s="152">
        <f t="shared" si="613"/>
        <v>0</v>
      </c>
      <c r="AX285" s="470">
        <v>1</v>
      </c>
      <c r="AY285" s="476">
        <v>6</v>
      </c>
      <c r="AZ285" s="239">
        <f t="shared" si="592"/>
        <v>0</v>
      </c>
      <c r="BA285" s="480"/>
      <c r="BB285" s="239">
        <f t="shared" si="593"/>
        <v>0</v>
      </c>
      <c r="BC285" s="480"/>
      <c r="BD285" s="131">
        <f t="shared" si="594"/>
        <v>0</v>
      </c>
      <c r="BE285" s="483"/>
      <c r="BF285" s="131">
        <f t="shared" si="558"/>
        <v>0</v>
      </c>
      <c r="BG285" s="131">
        <f t="shared" si="559"/>
        <v>0</v>
      </c>
      <c r="BH285" s="131">
        <f t="shared" si="560"/>
        <v>0</v>
      </c>
      <c r="BI285" s="131">
        <f t="shared" si="561"/>
        <v>0</v>
      </c>
      <c r="BJ285" s="131">
        <f t="shared" si="562"/>
        <v>0</v>
      </c>
      <c r="BK285" s="131">
        <f t="shared" si="563"/>
        <v>0</v>
      </c>
      <c r="BL285" s="131">
        <f t="shared" si="564"/>
        <v>0</v>
      </c>
      <c r="BM285" s="131">
        <f t="shared" si="565"/>
        <v>0</v>
      </c>
      <c r="BN285" s="131">
        <f t="shared" si="566"/>
        <v>0</v>
      </c>
      <c r="BO285" s="483"/>
      <c r="BP285" s="396">
        <f t="shared" si="567"/>
        <v>0</v>
      </c>
      <c r="BQ285" s="396">
        <f t="shared" si="568"/>
        <v>0</v>
      </c>
      <c r="BR285" s="483"/>
      <c r="BS285" s="131">
        <f t="shared" si="569"/>
        <v>0</v>
      </c>
      <c r="BT285" s="131">
        <f t="shared" si="570"/>
        <v>0</v>
      </c>
      <c r="BU285" s="131">
        <f t="shared" si="571"/>
        <v>0</v>
      </c>
      <c r="BV285" s="131">
        <f t="shared" si="572"/>
        <v>0</v>
      </c>
      <c r="BW285" s="131">
        <f t="shared" si="573"/>
        <v>0</v>
      </c>
      <c r="BX285" s="131">
        <f t="shared" si="574"/>
        <v>0</v>
      </c>
      <c r="BY285" s="131">
        <f t="shared" si="575"/>
        <v>0</v>
      </c>
      <c r="BZ285" s="131">
        <f t="shared" si="576"/>
        <v>0</v>
      </c>
      <c r="CA285" s="131">
        <f t="shared" si="577"/>
        <v>0</v>
      </c>
      <c r="CB285" s="131">
        <f t="shared" si="578"/>
        <v>0</v>
      </c>
      <c r="CC285" s="131">
        <f t="shared" si="579"/>
        <v>0</v>
      </c>
      <c r="CD285" s="131">
        <f t="shared" si="580"/>
        <v>0</v>
      </c>
      <c r="CE285" s="131">
        <f t="shared" si="581"/>
        <v>0</v>
      </c>
      <c r="CF285" s="131">
        <f t="shared" si="582"/>
        <v>0</v>
      </c>
      <c r="CG285" s="131">
        <f t="shared" si="583"/>
        <v>0</v>
      </c>
      <c r="CH285" s="131">
        <f t="shared" si="584"/>
        <v>0</v>
      </c>
      <c r="CI285" s="131">
        <f t="shared" si="585"/>
        <v>0</v>
      </c>
      <c r="CJ285" s="131">
        <f t="shared" si="586"/>
        <v>0</v>
      </c>
      <c r="CK285" s="131">
        <f t="shared" si="587"/>
        <v>0</v>
      </c>
      <c r="CL285" s="131">
        <f t="shared" si="588"/>
        <v>0</v>
      </c>
      <c r="CM285" s="131">
        <f t="shared" si="589"/>
        <v>0</v>
      </c>
    </row>
    <row r="286" spans="1:91" s="4" customFormat="1" ht="90" customHeight="1" x14ac:dyDescent="0.2">
      <c r="B286" s="164"/>
      <c r="D286" s="99" t="s">
        <v>448</v>
      </c>
      <c r="E286" s="436" t="s">
        <v>1143</v>
      </c>
      <c r="F286" s="72" t="s">
        <v>109</v>
      </c>
      <c r="G286" s="72" t="s">
        <v>50</v>
      </c>
      <c r="H286" s="72" t="s">
        <v>1144</v>
      </c>
      <c r="I286" s="72">
        <v>1</v>
      </c>
      <c r="J286" s="72">
        <v>0</v>
      </c>
      <c r="K286" s="72" t="s">
        <v>562</v>
      </c>
      <c r="L286" s="330">
        <v>99.683400000000006</v>
      </c>
      <c r="M286" s="87"/>
      <c r="N286" s="87"/>
      <c r="O286" s="331"/>
      <c r="P286" s="88"/>
      <c r="Q286" s="87"/>
      <c r="R286" s="331"/>
      <c r="S286" s="87"/>
      <c r="T286" s="88"/>
      <c r="U286" s="87"/>
      <c r="V286" s="87"/>
      <c r="W286" s="87"/>
      <c r="X286" s="331"/>
      <c r="Y286" s="87"/>
      <c r="Z286" s="87"/>
      <c r="AA286" s="89">
        <f t="shared" si="597"/>
        <v>0</v>
      </c>
      <c r="AB286" s="89" t="str">
        <f t="shared" si="617"/>
        <v>No</v>
      </c>
      <c r="AC286" s="166" t="str">
        <f t="shared" si="598"/>
        <v>No</v>
      </c>
      <c r="AE286" s="229">
        <v>1</v>
      </c>
      <c r="AF286" s="230">
        <f t="shared" si="614"/>
        <v>0</v>
      </c>
      <c r="AG286" s="69"/>
      <c r="AH286" s="256">
        <v>1.77</v>
      </c>
      <c r="AI286" s="265">
        <f t="shared" si="550"/>
        <v>0</v>
      </c>
      <c r="AJ286" s="152">
        <f t="shared" si="600"/>
        <v>0</v>
      </c>
      <c r="AK286" s="152">
        <f t="shared" si="601"/>
        <v>0</v>
      </c>
      <c r="AL286" s="152">
        <f t="shared" si="602"/>
        <v>0</v>
      </c>
      <c r="AM286" s="152">
        <f t="shared" si="603"/>
        <v>0</v>
      </c>
      <c r="AN286" s="152">
        <f t="shared" si="604"/>
        <v>0</v>
      </c>
      <c r="AO286" s="152">
        <f t="shared" si="605"/>
        <v>0</v>
      </c>
      <c r="AP286" s="152">
        <f t="shared" si="606"/>
        <v>0</v>
      </c>
      <c r="AQ286" s="152">
        <f t="shared" si="607"/>
        <v>0</v>
      </c>
      <c r="AR286" s="152">
        <f t="shared" si="608"/>
        <v>0</v>
      </c>
      <c r="AS286" s="152">
        <f t="shared" si="609"/>
        <v>0</v>
      </c>
      <c r="AT286" s="152">
        <f t="shared" si="610"/>
        <v>0</v>
      </c>
      <c r="AU286" s="152">
        <f t="shared" si="611"/>
        <v>0</v>
      </c>
      <c r="AV286" s="152">
        <f t="shared" si="612"/>
        <v>0</v>
      </c>
      <c r="AW286" s="152">
        <f t="shared" si="613"/>
        <v>0</v>
      </c>
      <c r="AX286" s="470">
        <v>1</v>
      </c>
      <c r="AY286" s="476">
        <v>6</v>
      </c>
      <c r="AZ286" s="239">
        <f t="shared" si="592"/>
        <v>0</v>
      </c>
      <c r="BA286" s="480"/>
      <c r="BB286" s="239">
        <f t="shared" si="593"/>
        <v>0</v>
      </c>
      <c r="BC286" s="480"/>
      <c r="BD286" s="131">
        <f t="shared" si="594"/>
        <v>0</v>
      </c>
      <c r="BE286" s="483"/>
      <c r="BF286" s="131">
        <f t="shared" si="558"/>
        <v>0</v>
      </c>
      <c r="BG286" s="131">
        <f t="shared" si="559"/>
        <v>0</v>
      </c>
      <c r="BH286" s="131">
        <f t="shared" si="560"/>
        <v>0</v>
      </c>
      <c r="BI286" s="131">
        <f t="shared" si="561"/>
        <v>0</v>
      </c>
      <c r="BJ286" s="131">
        <f t="shared" si="562"/>
        <v>0</v>
      </c>
      <c r="BK286" s="131">
        <f t="shared" si="563"/>
        <v>0</v>
      </c>
      <c r="BL286" s="131">
        <f t="shared" si="564"/>
        <v>0</v>
      </c>
      <c r="BM286" s="131">
        <f t="shared" si="565"/>
        <v>0</v>
      </c>
      <c r="BN286" s="131">
        <f t="shared" si="566"/>
        <v>0</v>
      </c>
      <c r="BO286" s="483"/>
      <c r="BP286" s="396">
        <f t="shared" si="567"/>
        <v>0</v>
      </c>
      <c r="BQ286" s="396">
        <f t="shared" si="568"/>
        <v>0</v>
      </c>
      <c r="BR286" s="483"/>
      <c r="BS286" s="131">
        <f t="shared" si="569"/>
        <v>0</v>
      </c>
      <c r="BT286" s="131">
        <f t="shared" si="570"/>
        <v>0</v>
      </c>
      <c r="BU286" s="131">
        <f t="shared" si="571"/>
        <v>0</v>
      </c>
      <c r="BV286" s="131">
        <f t="shared" si="572"/>
        <v>0</v>
      </c>
      <c r="BW286" s="131">
        <f t="shared" si="573"/>
        <v>0</v>
      </c>
      <c r="BX286" s="131">
        <f t="shared" si="574"/>
        <v>0</v>
      </c>
      <c r="BY286" s="131">
        <f t="shared" si="575"/>
        <v>0</v>
      </c>
      <c r="BZ286" s="131">
        <f t="shared" si="576"/>
        <v>0</v>
      </c>
      <c r="CA286" s="131">
        <f t="shared" si="577"/>
        <v>0</v>
      </c>
      <c r="CB286" s="131">
        <f t="shared" si="578"/>
        <v>0</v>
      </c>
      <c r="CC286" s="131">
        <f t="shared" si="579"/>
        <v>0</v>
      </c>
      <c r="CD286" s="131">
        <f t="shared" si="580"/>
        <v>0</v>
      </c>
      <c r="CE286" s="131">
        <f t="shared" si="581"/>
        <v>0</v>
      </c>
      <c r="CF286" s="131">
        <f t="shared" si="582"/>
        <v>0</v>
      </c>
      <c r="CG286" s="131">
        <f t="shared" si="583"/>
        <v>0</v>
      </c>
      <c r="CH286" s="131">
        <f t="shared" si="584"/>
        <v>0</v>
      </c>
      <c r="CI286" s="131">
        <f t="shared" si="585"/>
        <v>0</v>
      </c>
      <c r="CJ286" s="131">
        <f t="shared" si="586"/>
        <v>0</v>
      </c>
      <c r="CK286" s="131">
        <f t="shared" si="587"/>
        <v>0</v>
      </c>
      <c r="CL286" s="131">
        <f t="shared" si="588"/>
        <v>0</v>
      </c>
      <c r="CM286" s="131">
        <f t="shared" si="589"/>
        <v>0</v>
      </c>
    </row>
    <row r="287" spans="1:91" s="81" customFormat="1" ht="90" customHeight="1" x14ac:dyDescent="0.2">
      <c r="A287" s="4"/>
      <c r="B287" s="164"/>
      <c r="D287" s="64" t="s">
        <v>320</v>
      </c>
      <c r="E287" s="129" t="s">
        <v>432</v>
      </c>
      <c r="F287" s="63" t="s">
        <v>172</v>
      </c>
      <c r="G287" s="178" t="s">
        <v>344</v>
      </c>
      <c r="H287" s="70" t="s">
        <v>334</v>
      </c>
      <c r="I287" s="63">
        <v>4</v>
      </c>
      <c r="J287" s="63">
        <v>0</v>
      </c>
      <c r="K287" s="63" t="s">
        <v>562</v>
      </c>
      <c r="L287" s="347">
        <v>329.85750000000002</v>
      </c>
      <c r="M287" s="85"/>
      <c r="N287" s="84"/>
      <c r="O287" s="85"/>
      <c r="P287" s="85"/>
      <c r="Q287" s="85"/>
      <c r="R287" s="85"/>
      <c r="S287" s="85"/>
      <c r="T287" s="85"/>
      <c r="U287" s="85"/>
      <c r="V287" s="85"/>
      <c r="W287" s="85"/>
      <c r="X287" s="85"/>
      <c r="Y287" s="85"/>
      <c r="Z287" s="85"/>
      <c r="AA287" s="96">
        <f t="shared" si="597"/>
        <v>0</v>
      </c>
      <c r="AB287" s="82" t="str">
        <f t="shared" ref="AB287" si="628">IF(SUM(M287:Z287)&gt;0,"Yes","No")</f>
        <v>No</v>
      </c>
      <c r="AC287" s="188" t="str">
        <f t="shared" si="598"/>
        <v>No</v>
      </c>
      <c r="AE287" s="229">
        <v>4</v>
      </c>
      <c r="AF287" s="230">
        <f t="shared" ref="AF287" si="629">AE287*SUM(M287:Z287)</f>
        <v>0</v>
      </c>
      <c r="AG287" s="69"/>
      <c r="AH287" s="256">
        <v>1.4</v>
      </c>
      <c r="AI287" s="265">
        <f t="shared" si="550"/>
        <v>0</v>
      </c>
      <c r="AJ287" s="152">
        <f t="shared" si="600"/>
        <v>0</v>
      </c>
      <c r="AK287" s="152">
        <f t="shared" si="601"/>
        <v>0</v>
      </c>
      <c r="AL287" s="152">
        <f t="shared" si="602"/>
        <v>0</v>
      </c>
      <c r="AM287" s="152">
        <f t="shared" si="603"/>
        <v>0</v>
      </c>
      <c r="AN287" s="152">
        <f t="shared" si="604"/>
        <v>0</v>
      </c>
      <c r="AO287" s="152">
        <f t="shared" si="605"/>
        <v>0</v>
      </c>
      <c r="AP287" s="152">
        <f t="shared" si="606"/>
        <v>0</v>
      </c>
      <c r="AQ287" s="152">
        <f t="shared" si="607"/>
        <v>0</v>
      </c>
      <c r="AR287" s="152">
        <f t="shared" si="608"/>
        <v>0</v>
      </c>
      <c r="AS287" s="152">
        <f t="shared" si="609"/>
        <v>0</v>
      </c>
      <c r="AT287" s="152">
        <f t="shared" si="610"/>
        <v>0</v>
      </c>
      <c r="AU287" s="152">
        <f t="shared" si="611"/>
        <v>0</v>
      </c>
      <c r="AV287" s="152">
        <f t="shared" si="612"/>
        <v>0</v>
      </c>
      <c r="AW287" s="152">
        <f t="shared" si="613"/>
        <v>0</v>
      </c>
      <c r="AX287" s="470">
        <v>4</v>
      </c>
      <c r="AY287" s="476">
        <v>12</v>
      </c>
      <c r="AZ287" s="239">
        <f t="shared" si="592"/>
        <v>0</v>
      </c>
      <c r="BA287" s="480"/>
      <c r="BB287" s="239">
        <f t="shared" si="593"/>
        <v>0</v>
      </c>
      <c r="BC287" s="480"/>
      <c r="BD287" s="131">
        <f t="shared" si="594"/>
        <v>0</v>
      </c>
      <c r="BE287" s="483"/>
      <c r="BF287" s="131">
        <f t="shared" si="558"/>
        <v>0</v>
      </c>
      <c r="BG287" s="131">
        <f t="shared" si="559"/>
        <v>0</v>
      </c>
      <c r="BH287" s="131">
        <f t="shared" si="560"/>
        <v>0</v>
      </c>
      <c r="BI287" s="131">
        <f t="shared" si="561"/>
        <v>0</v>
      </c>
      <c r="BJ287" s="131">
        <f t="shared" si="562"/>
        <v>0</v>
      </c>
      <c r="BK287" s="131">
        <f t="shared" si="563"/>
        <v>0</v>
      </c>
      <c r="BL287" s="131">
        <f t="shared" si="564"/>
        <v>0</v>
      </c>
      <c r="BM287" s="131">
        <f t="shared" si="565"/>
        <v>0</v>
      </c>
      <c r="BN287" s="131">
        <f t="shared" si="566"/>
        <v>0</v>
      </c>
      <c r="BO287" s="483"/>
      <c r="BP287" s="396">
        <f t="shared" si="567"/>
        <v>0</v>
      </c>
      <c r="BQ287" s="396">
        <f t="shared" si="568"/>
        <v>0</v>
      </c>
      <c r="BR287" s="483"/>
      <c r="BS287" s="131">
        <f t="shared" si="569"/>
        <v>0</v>
      </c>
      <c r="BT287" s="131">
        <f t="shared" si="570"/>
        <v>0</v>
      </c>
      <c r="BU287" s="131">
        <f t="shared" si="571"/>
        <v>0</v>
      </c>
      <c r="BV287" s="131">
        <f t="shared" si="572"/>
        <v>0</v>
      </c>
      <c r="BW287" s="131">
        <f t="shared" si="573"/>
        <v>0</v>
      </c>
      <c r="BX287" s="131">
        <f t="shared" si="574"/>
        <v>0</v>
      </c>
      <c r="BY287" s="131">
        <f t="shared" si="575"/>
        <v>0</v>
      </c>
      <c r="BZ287" s="131">
        <f t="shared" si="576"/>
        <v>0</v>
      </c>
      <c r="CA287" s="131">
        <f t="shared" si="577"/>
        <v>0</v>
      </c>
      <c r="CB287" s="131">
        <f t="shared" si="578"/>
        <v>0</v>
      </c>
      <c r="CC287" s="131">
        <f t="shared" si="579"/>
        <v>0</v>
      </c>
      <c r="CD287" s="131">
        <f t="shared" si="580"/>
        <v>0</v>
      </c>
      <c r="CE287" s="131">
        <f t="shared" si="581"/>
        <v>0</v>
      </c>
      <c r="CF287" s="131">
        <f t="shared" si="582"/>
        <v>0</v>
      </c>
      <c r="CG287" s="131">
        <f t="shared" si="583"/>
        <v>0</v>
      </c>
      <c r="CH287" s="131">
        <f t="shared" si="584"/>
        <v>0</v>
      </c>
      <c r="CI287" s="131">
        <f t="shared" si="585"/>
        <v>0</v>
      </c>
      <c r="CJ287" s="131">
        <f t="shared" si="586"/>
        <v>0</v>
      </c>
      <c r="CK287" s="131">
        <f t="shared" si="587"/>
        <v>0</v>
      </c>
      <c r="CL287" s="131">
        <f t="shared" si="588"/>
        <v>0</v>
      </c>
      <c r="CM287" s="131">
        <f t="shared" si="589"/>
        <v>0</v>
      </c>
    </row>
    <row r="288" spans="1:91" s="81" customFormat="1" ht="90" customHeight="1" x14ac:dyDescent="0.2">
      <c r="A288" s="4"/>
      <c r="B288" s="164"/>
      <c r="D288" s="64" t="s">
        <v>600</v>
      </c>
      <c r="E288" s="437" t="s">
        <v>1143</v>
      </c>
      <c r="F288" s="63" t="s">
        <v>172</v>
      </c>
      <c r="G288" s="178" t="s">
        <v>344</v>
      </c>
      <c r="H288" s="70" t="s">
        <v>334</v>
      </c>
      <c r="I288" s="63">
        <v>4</v>
      </c>
      <c r="J288" s="63">
        <v>0</v>
      </c>
      <c r="K288" s="63" t="s">
        <v>562</v>
      </c>
      <c r="L288" s="347">
        <v>286.83440000000002</v>
      </c>
      <c r="M288" s="85"/>
      <c r="N288" s="84"/>
      <c r="O288" s="85"/>
      <c r="P288" s="85"/>
      <c r="Q288" s="85"/>
      <c r="R288" s="85"/>
      <c r="S288" s="85"/>
      <c r="T288" s="85"/>
      <c r="U288" s="85"/>
      <c r="V288" s="85"/>
      <c r="W288" s="85"/>
      <c r="X288" s="85"/>
      <c r="Y288" s="85"/>
      <c r="Z288" s="85"/>
      <c r="AA288" s="96">
        <f t="shared" si="597"/>
        <v>0</v>
      </c>
      <c r="AB288" s="82" t="str">
        <f t="shared" si="617"/>
        <v>No</v>
      </c>
      <c r="AC288" s="188" t="str">
        <f t="shared" si="598"/>
        <v>No</v>
      </c>
      <c r="AE288" s="229">
        <v>4</v>
      </c>
      <c r="AF288" s="230">
        <f t="shared" si="614"/>
        <v>0</v>
      </c>
      <c r="AG288" s="69"/>
      <c r="AH288" s="256">
        <v>1.4</v>
      </c>
      <c r="AI288" s="265">
        <f t="shared" si="550"/>
        <v>0</v>
      </c>
      <c r="AJ288" s="152">
        <f t="shared" si="600"/>
        <v>0</v>
      </c>
      <c r="AK288" s="152">
        <f t="shared" si="601"/>
        <v>0</v>
      </c>
      <c r="AL288" s="152">
        <f t="shared" si="602"/>
        <v>0</v>
      </c>
      <c r="AM288" s="152">
        <f t="shared" si="603"/>
        <v>0</v>
      </c>
      <c r="AN288" s="152">
        <f t="shared" si="604"/>
        <v>0</v>
      </c>
      <c r="AO288" s="152">
        <f t="shared" si="605"/>
        <v>0</v>
      </c>
      <c r="AP288" s="152">
        <f t="shared" si="606"/>
        <v>0</v>
      </c>
      <c r="AQ288" s="152">
        <f t="shared" si="607"/>
        <v>0</v>
      </c>
      <c r="AR288" s="152">
        <f t="shared" si="608"/>
        <v>0</v>
      </c>
      <c r="AS288" s="152">
        <f t="shared" si="609"/>
        <v>0</v>
      </c>
      <c r="AT288" s="152">
        <f t="shared" si="610"/>
        <v>0</v>
      </c>
      <c r="AU288" s="152">
        <f t="shared" si="611"/>
        <v>0</v>
      </c>
      <c r="AV288" s="152">
        <f t="shared" si="612"/>
        <v>0</v>
      </c>
      <c r="AW288" s="152">
        <f t="shared" si="613"/>
        <v>0</v>
      </c>
      <c r="AX288" s="470">
        <v>4</v>
      </c>
      <c r="AY288" s="476">
        <v>12</v>
      </c>
      <c r="AZ288" s="239">
        <f t="shared" si="592"/>
        <v>0</v>
      </c>
      <c r="BA288" s="480"/>
      <c r="BB288" s="239">
        <f t="shared" si="593"/>
        <v>0</v>
      </c>
      <c r="BC288" s="480"/>
      <c r="BD288" s="131">
        <f t="shared" si="594"/>
        <v>0</v>
      </c>
      <c r="BE288" s="483"/>
      <c r="BF288" s="131">
        <f t="shared" si="558"/>
        <v>0</v>
      </c>
      <c r="BG288" s="131">
        <f t="shared" si="559"/>
        <v>0</v>
      </c>
      <c r="BH288" s="131">
        <f t="shared" si="560"/>
        <v>0</v>
      </c>
      <c r="BI288" s="131">
        <f t="shared" si="561"/>
        <v>0</v>
      </c>
      <c r="BJ288" s="131">
        <f t="shared" si="562"/>
        <v>0</v>
      </c>
      <c r="BK288" s="131">
        <f t="shared" si="563"/>
        <v>0</v>
      </c>
      <c r="BL288" s="131">
        <f t="shared" si="564"/>
        <v>0</v>
      </c>
      <c r="BM288" s="131">
        <f t="shared" si="565"/>
        <v>0</v>
      </c>
      <c r="BN288" s="131">
        <f t="shared" si="566"/>
        <v>0</v>
      </c>
      <c r="BO288" s="483"/>
      <c r="BP288" s="396">
        <f t="shared" si="567"/>
        <v>0</v>
      </c>
      <c r="BQ288" s="396">
        <f t="shared" si="568"/>
        <v>0</v>
      </c>
      <c r="BR288" s="483"/>
      <c r="BS288" s="131">
        <f t="shared" si="569"/>
        <v>0</v>
      </c>
      <c r="BT288" s="131">
        <f t="shared" si="570"/>
        <v>0</v>
      </c>
      <c r="BU288" s="131">
        <f t="shared" si="571"/>
        <v>0</v>
      </c>
      <c r="BV288" s="131">
        <f t="shared" si="572"/>
        <v>0</v>
      </c>
      <c r="BW288" s="131">
        <f t="shared" si="573"/>
        <v>0</v>
      </c>
      <c r="BX288" s="131">
        <f t="shared" si="574"/>
        <v>0</v>
      </c>
      <c r="BY288" s="131">
        <f t="shared" si="575"/>
        <v>0</v>
      </c>
      <c r="BZ288" s="131">
        <f t="shared" si="576"/>
        <v>0</v>
      </c>
      <c r="CA288" s="131">
        <f t="shared" si="577"/>
        <v>0</v>
      </c>
      <c r="CB288" s="131">
        <f t="shared" si="578"/>
        <v>0</v>
      </c>
      <c r="CC288" s="131">
        <f t="shared" si="579"/>
        <v>0</v>
      </c>
      <c r="CD288" s="131">
        <f t="shared" si="580"/>
        <v>0</v>
      </c>
      <c r="CE288" s="131">
        <f t="shared" si="581"/>
        <v>0</v>
      </c>
      <c r="CF288" s="131">
        <f t="shared" si="582"/>
        <v>0</v>
      </c>
      <c r="CG288" s="131">
        <f t="shared" si="583"/>
        <v>0</v>
      </c>
      <c r="CH288" s="131">
        <f t="shared" si="584"/>
        <v>0</v>
      </c>
      <c r="CI288" s="131">
        <f t="shared" si="585"/>
        <v>0</v>
      </c>
      <c r="CJ288" s="131">
        <f t="shared" si="586"/>
        <v>0</v>
      </c>
      <c r="CK288" s="131">
        <f t="shared" si="587"/>
        <v>0</v>
      </c>
      <c r="CL288" s="131">
        <f t="shared" si="588"/>
        <v>0</v>
      </c>
      <c r="CM288" s="131">
        <f t="shared" si="589"/>
        <v>0</v>
      </c>
    </row>
    <row r="289" spans="1:91" s="81" customFormat="1" ht="90" customHeight="1" x14ac:dyDescent="0.2">
      <c r="A289" s="4"/>
      <c r="B289" s="164"/>
      <c r="D289" s="99" t="s">
        <v>321</v>
      </c>
      <c r="E289" s="177" t="s">
        <v>432</v>
      </c>
      <c r="F289" s="72" t="s">
        <v>109</v>
      </c>
      <c r="G289" s="72" t="s">
        <v>345</v>
      </c>
      <c r="H289" s="72" t="s">
        <v>1144</v>
      </c>
      <c r="I289" s="72">
        <v>2</v>
      </c>
      <c r="J289" s="72">
        <v>0</v>
      </c>
      <c r="K289" s="72" t="s">
        <v>562</v>
      </c>
      <c r="L289" s="350">
        <v>281.19</v>
      </c>
      <c r="M289" s="88"/>
      <c r="N289" s="88"/>
      <c r="O289" s="88"/>
      <c r="P289" s="88"/>
      <c r="Q289" s="88"/>
      <c r="R289" s="88"/>
      <c r="S289" s="88"/>
      <c r="T289" s="88"/>
      <c r="U289" s="88"/>
      <c r="V289" s="88"/>
      <c r="W289" s="88"/>
      <c r="X289" s="88"/>
      <c r="Y289" s="88"/>
      <c r="Z289" s="88"/>
      <c r="AA289" s="368">
        <f t="shared" si="597"/>
        <v>0</v>
      </c>
      <c r="AB289" s="89" t="str">
        <f t="shared" ref="AB289" si="630">IF(SUM(M289:Z289)&gt;0,"Yes","No")</f>
        <v>No</v>
      </c>
      <c r="AC289" s="364" t="str">
        <f t="shared" si="598"/>
        <v>No</v>
      </c>
      <c r="AD289" s="357"/>
      <c r="AE289" s="229">
        <v>2</v>
      </c>
      <c r="AF289" s="230">
        <f t="shared" ref="AF289" si="631">AE289*SUM(M289:Z289)</f>
        <v>0</v>
      </c>
      <c r="AG289" s="69"/>
      <c r="AH289" s="257">
        <v>7</v>
      </c>
      <c r="AI289" s="265">
        <f t="shared" si="550"/>
        <v>0</v>
      </c>
      <c r="AJ289" s="152">
        <f t="shared" si="600"/>
        <v>0</v>
      </c>
      <c r="AK289" s="152">
        <f t="shared" si="601"/>
        <v>0</v>
      </c>
      <c r="AL289" s="152">
        <f t="shared" si="602"/>
        <v>0</v>
      </c>
      <c r="AM289" s="152">
        <f t="shared" si="603"/>
        <v>0</v>
      </c>
      <c r="AN289" s="152">
        <f t="shared" si="604"/>
        <v>0</v>
      </c>
      <c r="AO289" s="152">
        <f t="shared" si="605"/>
        <v>0</v>
      </c>
      <c r="AP289" s="152">
        <f t="shared" si="606"/>
        <v>0</v>
      </c>
      <c r="AQ289" s="152">
        <f t="shared" si="607"/>
        <v>0</v>
      </c>
      <c r="AR289" s="152">
        <f t="shared" si="608"/>
        <v>0</v>
      </c>
      <c r="AS289" s="152">
        <f t="shared" si="609"/>
        <v>0</v>
      </c>
      <c r="AT289" s="152">
        <f t="shared" si="610"/>
        <v>0</v>
      </c>
      <c r="AU289" s="152">
        <f t="shared" si="611"/>
        <v>0</v>
      </c>
      <c r="AV289" s="152">
        <f t="shared" si="612"/>
        <v>0</v>
      </c>
      <c r="AW289" s="152">
        <f t="shared" si="613"/>
        <v>0</v>
      </c>
      <c r="AX289" s="470">
        <v>2</v>
      </c>
      <c r="AY289" s="476">
        <v>8</v>
      </c>
      <c r="AZ289" s="239">
        <f t="shared" si="592"/>
        <v>0</v>
      </c>
      <c r="BA289" s="480"/>
      <c r="BB289" s="239">
        <f t="shared" si="593"/>
        <v>0</v>
      </c>
      <c r="BC289" s="480"/>
      <c r="BD289" s="131">
        <f t="shared" si="594"/>
        <v>0</v>
      </c>
      <c r="BE289" s="483"/>
      <c r="BF289" s="131">
        <f t="shared" si="558"/>
        <v>0</v>
      </c>
      <c r="BG289" s="131">
        <f t="shared" si="559"/>
        <v>0</v>
      </c>
      <c r="BH289" s="131">
        <f t="shared" si="560"/>
        <v>0</v>
      </c>
      <c r="BI289" s="131">
        <f t="shared" si="561"/>
        <v>0</v>
      </c>
      <c r="BJ289" s="131">
        <f t="shared" si="562"/>
        <v>0</v>
      </c>
      <c r="BK289" s="131">
        <f t="shared" si="563"/>
        <v>0</v>
      </c>
      <c r="BL289" s="131">
        <f t="shared" si="564"/>
        <v>0</v>
      </c>
      <c r="BM289" s="131">
        <f t="shared" si="565"/>
        <v>0</v>
      </c>
      <c r="BN289" s="131">
        <f t="shared" si="566"/>
        <v>0</v>
      </c>
      <c r="BO289" s="483"/>
      <c r="BP289" s="396">
        <f t="shared" si="567"/>
        <v>0</v>
      </c>
      <c r="BQ289" s="396">
        <f t="shared" si="568"/>
        <v>0</v>
      </c>
      <c r="BR289" s="483"/>
      <c r="BS289" s="131">
        <f t="shared" si="569"/>
        <v>0</v>
      </c>
      <c r="BT289" s="131">
        <f t="shared" si="570"/>
        <v>0</v>
      </c>
      <c r="BU289" s="131">
        <f t="shared" si="571"/>
        <v>0</v>
      </c>
      <c r="BV289" s="131">
        <f t="shared" si="572"/>
        <v>0</v>
      </c>
      <c r="BW289" s="131">
        <f t="shared" si="573"/>
        <v>0</v>
      </c>
      <c r="BX289" s="131">
        <f t="shared" si="574"/>
        <v>0</v>
      </c>
      <c r="BY289" s="131">
        <f t="shared" si="575"/>
        <v>0</v>
      </c>
      <c r="BZ289" s="131">
        <f t="shared" si="576"/>
        <v>0</v>
      </c>
      <c r="CA289" s="131">
        <f t="shared" si="577"/>
        <v>0</v>
      </c>
      <c r="CB289" s="131">
        <f t="shared" si="578"/>
        <v>0</v>
      </c>
      <c r="CC289" s="131">
        <f t="shared" si="579"/>
        <v>0</v>
      </c>
      <c r="CD289" s="131">
        <f t="shared" si="580"/>
        <v>0</v>
      </c>
      <c r="CE289" s="131">
        <f t="shared" si="581"/>
        <v>0</v>
      </c>
      <c r="CF289" s="131">
        <f t="shared" si="582"/>
        <v>0</v>
      </c>
      <c r="CG289" s="131">
        <f t="shared" si="583"/>
        <v>0</v>
      </c>
      <c r="CH289" s="131">
        <f t="shared" si="584"/>
        <v>0</v>
      </c>
      <c r="CI289" s="131">
        <f t="shared" si="585"/>
        <v>0</v>
      </c>
      <c r="CJ289" s="131">
        <f t="shared" si="586"/>
        <v>0</v>
      </c>
      <c r="CK289" s="131">
        <f t="shared" si="587"/>
        <v>0</v>
      </c>
      <c r="CL289" s="131">
        <f t="shared" si="588"/>
        <v>0</v>
      </c>
      <c r="CM289" s="131">
        <f t="shared" si="589"/>
        <v>0</v>
      </c>
    </row>
    <row r="290" spans="1:91" s="81" customFormat="1" ht="90" customHeight="1" x14ac:dyDescent="0.2">
      <c r="A290" s="4"/>
      <c r="B290" s="167"/>
      <c r="C290" s="121"/>
      <c r="D290" s="192" t="s">
        <v>601</v>
      </c>
      <c r="E290" s="439" t="s">
        <v>1143</v>
      </c>
      <c r="F290" s="169" t="s">
        <v>109</v>
      </c>
      <c r="G290" s="169" t="s">
        <v>345</v>
      </c>
      <c r="H290" s="169" t="s">
        <v>1144</v>
      </c>
      <c r="I290" s="169">
        <v>2</v>
      </c>
      <c r="J290" s="169">
        <v>0</v>
      </c>
      <c r="K290" s="169" t="s">
        <v>562</v>
      </c>
      <c r="L290" s="348">
        <v>244.51169999999999</v>
      </c>
      <c r="M290" s="172"/>
      <c r="N290" s="172"/>
      <c r="O290" s="172"/>
      <c r="P290" s="172"/>
      <c r="Q290" s="172"/>
      <c r="R290" s="172"/>
      <c r="S290" s="172"/>
      <c r="T290" s="172"/>
      <c r="U290" s="172"/>
      <c r="V290" s="172"/>
      <c r="W290" s="172"/>
      <c r="X290" s="172"/>
      <c r="Y290" s="172"/>
      <c r="Z290" s="172"/>
      <c r="AA290" s="89">
        <f t="shared" si="597"/>
        <v>0</v>
      </c>
      <c r="AB290" s="173" t="str">
        <f t="shared" si="617"/>
        <v>No</v>
      </c>
      <c r="AC290" s="174" t="str">
        <f t="shared" si="598"/>
        <v>No</v>
      </c>
      <c r="AE290" s="231">
        <v>2</v>
      </c>
      <c r="AF290" s="232">
        <f t="shared" si="614"/>
        <v>0</v>
      </c>
      <c r="AG290" s="69"/>
      <c r="AH290" s="257">
        <v>7</v>
      </c>
      <c r="AI290" s="265">
        <f t="shared" si="550"/>
        <v>0</v>
      </c>
      <c r="AJ290" s="152">
        <f t="shared" si="600"/>
        <v>0</v>
      </c>
      <c r="AK290" s="152">
        <f t="shared" si="601"/>
        <v>0</v>
      </c>
      <c r="AL290" s="152">
        <f t="shared" si="602"/>
        <v>0</v>
      </c>
      <c r="AM290" s="152">
        <f t="shared" si="603"/>
        <v>0</v>
      </c>
      <c r="AN290" s="152">
        <f t="shared" si="604"/>
        <v>0</v>
      </c>
      <c r="AO290" s="152">
        <f t="shared" si="605"/>
        <v>0</v>
      </c>
      <c r="AP290" s="152">
        <f t="shared" si="606"/>
        <v>0</v>
      </c>
      <c r="AQ290" s="152">
        <f t="shared" si="607"/>
        <v>0</v>
      </c>
      <c r="AR290" s="152">
        <f t="shared" si="608"/>
        <v>0</v>
      </c>
      <c r="AS290" s="152">
        <f t="shared" si="609"/>
        <v>0</v>
      </c>
      <c r="AT290" s="152">
        <f t="shared" si="610"/>
        <v>0</v>
      </c>
      <c r="AU290" s="152">
        <f t="shared" si="611"/>
        <v>0</v>
      </c>
      <c r="AV290" s="152">
        <f t="shared" si="612"/>
        <v>0</v>
      </c>
      <c r="AW290" s="152">
        <f t="shared" si="613"/>
        <v>0</v>
      </c>
      <c r="AX290" s="470">
        <v>2</v>
      </c>
      <c r="AY290" s="476">
        <v>8</v>
      </c>
      <c r="AZ290" s="239">
        <f t="shared" si="592"/>
        <v>0</v>
      </c>
      <c r="BA290" s="480"/>
      <c r="BB290" s="239">
        <f t="shared" si="593"/>
        <v>0</v>
      </c>
      <c r="BC290" s="480"/>
      <c r="BD290" s="131">
        <f t="shared" si="594"/>
        <v>0</v>
      </c>
      <c r="BE290" s="483"/>
      <c r="BF290" s="131">
        <f t="shared" si="558"/>
        <v>0</v>
      </c>
      <c r="BG290" s="131">
        <f t="shared" si="559"/>
        <v>0</v>
      </c>
      <c r="BH290" s="131">
        <f t="shared" si="560"/>
        <v>0</v>
      </c>
      <c r="BI290" s="131">
        <f t="shared" si="561"/>
        <v>0</v>
      </c>
      <c r="BJ290" s="131">
        <f t="shared" si="562"/>
        <v>0</v>
      </c>
      <c r="BK290" s="131">
        <f t="shared" si="563"/>
        <v>0</v>
      </c>
      <c r="BL290" s="131">
        <f t="shared" si="564"/>
        <v>0</v>
      </c>
      <c r="BM290" s="131">
        <f t="shared" si="565"/>
        <v>0</v>
      </c>
      <c r="BN290" s="131">
        <f t="shared" si="566"/>
        <v>0</v>
      </c>
      <c r="BO290" s="483"/>
      <c r="BP290" s="396">
        <f t="shared" si="567"/>
        <v>0</v>
      </c>
      <c r="BQ290" s="396">
        <f t="shared" si="568"/>
        <v>0</v>
      </c>
      <c r="BR290" s="483"/>
      <c r="BS290" s="131">
        <f t="shared" si="569"/>
        <v>0</v>
      </c>
      <c r="BT290" s="131">
        <f t="shared" si="570"/>
        <v>0</v>
      </c>
      <c r="BU290" s="131">
        <f t="shared" si="571"/>
        <v>0</v>
      </c>
      <c r="BV290" s="131">
        <f t="shared" si="572"/>
        <v>0</v>
      </c>
      <c r="BW290" s="131">
        <f t="shared" si="573"/>
        <v>0</v>
      </c>
      <c r="BX290" s="131">
        <f t="shared" si="574"/>
        <v>0</v>
      </c>
      <c r="BY290" s="131">
        <f t="shared" si="575"/>
        <v>0</v>
      </c>
      <c r="BZ290" s="131">
        <f t="shared" si="576"/>
        <v>0</v>
      </c>
      <c r="CA290" s="131">
        <f t="shared" si="577"/>
        <v>0</v>
      </c>
      <c r="CB290" s="131">
        <f t="shared" si="578"/>
        <v>0</v>
      </c>
      <c r="CC290" s="131">
        <f t="shared" si="579"/>
        <v>0</v>
      </c>
      <c r="CD290" s="131">
        <f t="shared" si="580"/>
        <v>0</v>
      </c>
      <c r="CE290" s="131">
        <f t="shared" si="581"/>
        <v>0</v>
      </c>
      <c r="CF290" s="131">
        <f t="shared" si="582"/>
        <v>0</v>
      </c>
      <c r="CG290" s="131">
        <f t="shared" si="583"/>
        <v>0</v>
      </c>
      <c r="CH290" s="131">
        <f t="shared" si="584"/>
        <v>0</v>
      </c>
      <c r="CI290" s="131">
        <f t="shared" si="585"/>
        <v>0</v>
      </c>
      <c r="CJ290" s="131">
        <f t="shared" si="586"/>
        <v>0</v>
      </c>
      <c r="CK290" s="131">
        <f t="shared" si="587"/>
        <v>0</v>
      </c>
      <c r="CL290" s="131">
        <f t="shared" si="588"/>
        <v>0</v>
      </c>
      <c r="CM290" s="131">
        <f t="shared" si="589"/>
        <v>0</v>
      </c>
    </row>
    <row r="291" spans="1:91" s="81" customFormat="1" ht="40.75" customHeight="1" x14ac:dyDescent="0.2">
      <c r="A291" s="4"/>
      <c r="B291" s="75"/>
      <c r="C291" s="80"/>
      <c r="D291" s="440" t="s">
        <v>376</v>
      </c>
      <c r="E291" s="128"/>
      <c r="F291" s="68"/>
      <c r="G291" s="66"/>
      <c r="H291" s="66"/>
      <c r="I291" s="68"/>
      <c r="J291" s="67"/>
      <c r="K291" s="67"/>
      <c r="L291" s="155"/>
      <c r="O291" s="115"/>
      <c r="P291" s="115"/>
      <c r="Q291" s="115"/>
      <c r="R291" s="115"/>
      <c r="S291" s="115"/>
      <c r="T291" s="115"/>
      <c r="U291" s="115"/>
      <c r="V291" s="115"/>
      <c r="W291" s="115"/>
      <c r="X291" s="115"/>
      <c r="Y291" s="115"/>
      <c r="Z291" s="115"/>
      <c r="AA291" s="323"/>
      <c r="AB291" s="96"/>
      <c r="AC291" s="120"/>
      <c r="AE291" s="69"/>
      <c r="AF291" s="113"/>
      <c r="AG291" s="69"/>
      <c r="AH291" s="254"/>
      <c r="AI291" s="265"/>
      <c r="AJ291" s="152"/>
      <c r="AK291" s="152"/>
      <c r="AL291" s="152"/>
      <c r="AM291" s="152"/>
      <c r="AN291" s="152"/>
      <c r="AO291" s="152"/>
      <c r="AP291" s="152"/>
      <c r="AQ291" s="152"/>
      <c r="AR291" s="152"/>
      <c r="AS291" s="152"/>
      <c r="AT291" s="152"/>
      <c r="AU291" s="152"/>
      <c r="AV291" s="152"/>
      <c r="AW291" s="152"/>
      <c r="AX291" s="469"/>
      <c r="AY291" s="475"/>
      <c r="AZ291" s="239">
        <f t="shared" si="592"/>
        <v>0</v>
      </c>
      <c r="BA291" s="475"/>
      <c r="BB291" s="239">
        <f t="shared" si="593"/>
        <v>0</v>
      </c>
      <c r="BC291" s="475"/>
      <c r="BD291" s="131">
        <f t="shared" si="594"/>
        <v>0</v>
      </c>
      <c r="BE291" s="483"/>
      <c r="BF291" s="131">
        <f t="shared" si="558"/>
        <v>0</v>
      </c>
      <c r="BG291" s="131">
        <f t="shared" si="559"/>
        <v>0</v>
      </c>
      <c r="BH291" s="131">
        <f t="shared" si="560"/>
        <v>0</v>
      </c>
      <c r="BI291" s="131">
        <f t="shared" si="561"/>
        <v>0</v>
      </c>
      <c r="BJ291" s="131">
        <f t="shared" si="562"/>
        <v>0</v>
      </c>
      <c r="BK291" s="131">
        <f t="shared" si="563"/>
        <v>0</v>
      </c>
      <c r="BL291" s="131">
        <f t="shared" si="564"/>
        <v>0</v>
      </c>
      <c r="BM291" s="131">
        <f t="shared" si="565"/>
        <v>0</v>
      </c>
      <c r="BN291" s="131">
        <f t="shared" si="566"/>
        <v>0</v>
      </c>
      <c r="BO291" s="483"/>
      <c r="BP291" s="396">
        <f t="shared" si="567"/>
        <v>0</v>
      </c>
      <c r="BQ291" s="396">
        <f t="shared" si="568"/>
        <v>0</v>
      </c>
      <c r="BR291" s="483"/>
      <c r="BS291" s="131">
        <f t="shared" si="569"/>
        <v>0</v>
      </c>
      <c r="BT291" s="131">
        <f t="shared" si="570"/>
        <v>0</v>
      </c>
      <c r="BU291" s="131">
        <f t="shared" si="571"/>
        <v>0</v>
      </c>
      <c r="BV291" s="131">
        <f t="shared" si="572"/>
        <v>0</v>
      </c>
      <c r="BW291" s="131">
        <f t="shared" si="573"/>
        <v>0</v>
      </c>
      <c r="BX291" s="131">
        <f t="shared" si="574"/>
        <v>0</v>
      </c>
      <c r="BY291" s="131">
        <f t="shared" si="575"/>
        <v>0</v>
      </c>
      <c r="BZ291" s="131">
        <f t="shared" si="576"/>
        <v>0</v>
      </c>
      <c r="CA291" s="131">
        <f t="shared" si="577"/>
        <v>0</v>
      </c>
      <c r="CB291" s="131">
        <f t="shared" si="578"/>
        <v>0</v>
      </c>
      <c r="CC291" s="131">
        <f t="shared" si="579"/>
        <v>0</v>
      </c>
      <c r="CD291" s="131">
        <f t="shared" si="580"/>
        <v>0</v>
      </c>
      <c r="CE291" s="131">
        <f t="shared" si="581"/>
        <v>0</v>
      </c>
      <c r="CF291" s="131">
        <f t="shared" si="582"/>
        <v>0</v>
      </c>
      <c r="CG291" s="131">
        <f t="shared" si="583"/>
        <v>0</v>
      </c>
      <c r="CH291" s="131">
        <f t="shared" si="584"/>
        <v>0</v>
      </c>
      <c r="CI291" s="131">
        <f t="shared" si="585"/>
        <v>0</v>
      </c>
      <c r="CJ291" s="131">
        <f t="shared" si="586"/>
        <v>0</v>
      </c>
      <c r="CK291" s="131">
        <f t="shared" si="587"/>
        <v>0</v>
      </c>
      <c r="CL291" s="131">
        <f t="shared" si="588"/>
        <v>0</v>
      </c>
      <c r="CM291" s="131">
        <f t="shared" si="589"/>
        <v>0</v>
      </c>
    </row>
    <row r="292" spans="1:91" s="4" customFormat="1" ht="90" customHeight="1" x14ac:dyDescent="0.2">
      <c r="B292" s="156"/>
      <c r="C292" s="101"/>
      <c r="D292" s="175" t="s">
        <v>322</v>
      </c>
      <c r="E292" s="176" t="s">
        <v>432</v>
      </c>
      <c r="F292" s="158" t="s">
        <v>172</v>
      </c>
      <c r="G292" s="160" t="s">
        <v>346</v>
      </c>
      <c r="H292" s="160" t="s">
        <v>333</v>
      </c>
      <c r="I292" s="158">
        <v>5</v>
      </c>
      <c r="J292" s="158">
        <v>0</v>
      </c>
      <c r="K292" s="158" t="s">
        <v>562</v>
      </c>
      <c r="L292" s="349">
        <v>410.97</v>
      </c>
      <c r="M292" s="161"/>
      <c r="N292" s="161"/>
      <c r="O292" s="161"/>
      <c r="P292" s="161"/>
      <c r="Q292" s="161"/>
      <c r="R292" s="161"/>
      <c r="S292" s="161"/>
      <c r="T292" s="161"/>
      <c r="U292" s="161"/>
      <c r="V292" s="161"/>
      <c r="W292" s="161"/>
      <c r="X292" s="161"/>
      <c r="Y292" s="161"/>
      <c r="Z292" s="161"/>
      <c r="AA292" s="162">
        <f t="shared" ref="AA292:AA305" si="632">L292*M292+L292*N292+L292*O292+L292*P292+L292*Q292+L292*R292+L292*T292+L292*V292+L292*W292+L292*X292+L292*Y292+L292*Z292+L292*U292+L292*S292</f>
        <v>0</v>
      </c>
      <c r="AB292" s="162" t="str">
        <f t="shared" ref="AB292" si="633">IF(SUM(M292:Z292)&gt;0,"Yes","No")</f>
        <v>No</v>
      </c>
      <c r="AC292" s="163" t="str">
        <f t="shared" ref="AC292:AC305" si="634">IF(B292="New","Yes","No")</f>
        <v>No</v>
      </c>
      <c r="AD292" s="81"/>
      <c r="AE292" s="227">
        <v>5</v>
      </c>
      <c r="AF292" s="228">
        <f t="shared" ref="AF292" si="635">AE292*SUM(M292:Z292)</f>
        <v>0</v>
      </c>
      <c r="AG292" s="69"/>
      <c r="AH292" s="255">
        <v>1.6</v>
      </c>
      <c r="AI292" s="265">
        <f t="shared" si="550"/>
        <v>0</v>
      </c>
      <c r="AJ292" s="152">
        <f t="shared" ref="AJ292:AJ305" si="636">M292*I292</f>
        <v>0</v>
      </c>
      <c r="AK292" s="152">
        <f t="shared" ref="AK292:AK305" si="637">N292*I292</f>
        <v>0</v>
      </c>
      <c r="AL292" s="152">
        <f t="shared" ref="AL292:AL305" si="638">O292*I292</f>
        <v>0</v>
      </c>
      <c r="AM292" s="152">
        <f t="shared" ref="AM292:AM305" si="639">P292*I292</f>
        <v>0</v>
      </c>
      <c r="AN292" s="152">
        <f t="shared" ref="AN292:AN305" si="640">Q292*I292</f>
        <v>0</v>
      </c>
      <c r="AO292" s="152">
        <f t="shared" ref="AO292:AO305" si="641">R292*I292</f>
        <v>0</v>
      </c>
      <c r="AP292" s="152">
        <f t="shared" ref="AP292:AP305" si="642">S292*I292</f>
        <v>0</v>
      </c>
      <c r="AQ292" s="152">
        <f t="shared" ref="AQ292:AQ305" si="643">T292*I292</f>
        <v>0</v>
      </c>
      <c r="AR292" s="152">
        <f t="shared" ref="AR292:AR305" si="644">U292*I292</f>
        <v>0</v>
      </c>
      <c r="AS292" s="152">
        <f t="shared" ref="AS292:AS305" si="645">V292*I292</f>
        <v>0</v>
      </c>
      <c r="AT292" s="152">
        <f t="shared" ref="AT292:AT305" si="646">W292*I292</f>
        <v>0</v>
      </c>
      <c r="AU292" s="152">
        <f t="shared" ref="AU292:AU305" si="647">X292*I292</f>
        <v>0</v>
      </c>
      <c r="AV292" s="152">
        <f t="shared" ref="AV292:AV305" si="648">Y292*I292</f>
        <v>0</v>
      </c>
      <c r="AW292" s="152">
        <f t="shared" ref="AW292:AW305" si="649">Z292*I292</f>
        <v>0</v>
      </c>
      <c r="AX292" s="470">
        <v>5</v>
      </c>
      <c r="AY292" s="476">
        <v>15</v>
      </c>
      <c r="AZ292" s="239">
        <f t="shared" si="592"/>
        <v>0</v>
      </c>
      <c r="BA292" s="480"/>
      <c r="BB292" s="239">
        <f t="shared" si="593"/>
        <v>0</v>
      </c>
      <c r="BC292" s="480"/>
      <c r="BD292" s="131">
        <f t="shared" si="594"/>
        <v>0</v>
      </c>
      <c r="BE292" s="483"/>
      <c r="BF292" s="131">
        <f t="shared" si="558"/>
        <v>0</v>
      </c>
      <c r="BG292" s="131">
        <f t="shared" si="559"/>
        <v>0</v>
      </c>
      <c r="BH292" s="131">
        <f t="shared" si="560"/>
        <v>0</v>
      </c>
      <c r="BI292" s="131">
        <f t="shared" si="561"/>
        <v>0</v>
      </c>
      <c r="BJ292" s="131">
        <f t="shared" si="562"/>
        <v>0</v>
      </c>
      <c r="BK292" s="131">
        <f t="shared" si="563"/>
        <v>0</v>
      </c>
      <c r="BL292" s="131">
        <f t="shared" si="564"/>
        <v>0</v>
      </c>
      <c r="BM292" s="131">
        <f t="shared" si="565"/>
        <v>0</v>
      </c>
      <c r="BN292" s="131">
        <f t="shared" si="566"/>
        <v>0</v>
      </c>
      <c r="BO292" s="483"/>
      <c r="BP292" s="396">
        <f t="shared" si="567"/>
        <v>0</v>
      </c>
      <c r="BQ292" s="396">
        <f t="shared" si="568"/>
        <v>0</v>
      </c>
      <c r="BR292" s="483"/>
      <c r="BS292" s="131">
        <f t="shared" si="569"/>
        <v>0</v>
      </c>
      <c r="BT292" s="131">
        <f t="shared" si="570"/>
        <v>0</v>
      </c>
      <c r="BU292" s="131">
        <f t="shared" si="571"/>
        <v>0</v>
      </c>
      <c r="BV292" s="131">
        <f t="shared" si="572"/>
        <v>0</v>
      </c>
      <c r="BW292" s="131">
        <f t="shared" si="573"/>
        <v>0</v>
      </c>
      <c r="BX292" s="131">
        <f t="shared" si="574"/>
        <v>0</v>
      </c>
      <c r="BY292" s="131">
        <f t="shared" si="575"/>
        <v>0</v>
      </c>
      <c r="BZ292" s="131">
        <f t="shared" si="576"/>
        <v>0</v>
      </c>
      <c r="CA292" s="131">
        <f t="shared" si="577"/>
        <v>0</v>
      </c>
      <c r="CB292" s="131">
        <f t="shared" si="578"/>
        <v>0</v>
      </c>
      <c r="CC292" s="131">
        <f t="shared" si="579"/>
        <v>0</v>
      </c>
      <c r="CD292" s="131">
        <f t="shared" si="580"/>
        <v>0</v>
      </c>
      <c r="CE292" s="131">
        <f t="shared" si="581"/>
        <v>0</v>
      </c>
      <c r="CF292" s="131">
        <f t="shared" si="582"/>
        <v>0</v>
      </c>
      <c r="CG292" s="131">
        <f t="shared" si="583"/>
        <v>0</v>
      </c>
      <c r="CH292" s="131">
        <f t="shared" si="584"/>
        <v>0</v>
      </c>
      <c r="CI292" s="131">
        <f t="shared" si="585"/>
        <v>0</v>
      </c>
      <c r="CJ292" s="131">
        <f t="shared" si="586"/>
        <v>0</v>
      </c>
      <c r="CK292" s="131">
        <f t="shared" si="587"/>
        <v>0</v>
      </c>
      <c r="CL292" s="131">
        <f t="shared" si="588"/>
        <v>0</v>
      </c>
      <c r="CM292" s="131">
        <f t="shared" si="589"/>
        <v>0</v>
      </c>
    </row>
    <row r="293" spans="1:91" s="4" customFormat="1" ht="90" customHeight="1" x14ac:dyDescent="0.2">
      <c r="B293" s="164"/>
      <c r="D293" s="99" t="s">
        <v>555</v>
      </c>
      <c r="E293" s="436" t="s">
        <v>1143</v>
      </c>
      <c r="F293" s="72" t="s">
        <v>172</v>
      </c>
      <c r="G293" s="73" t="s">
        <v>346</v>
      </c>
      <c r="H293" s="73" t="s">
        <v>333</v>
      </c>
      <c r="I293" s="72">
        <v>5</v>
      </c>
      <c r="J293" s="72">
        <v>0</v>
      </c>
      <c r="K293" s="72" t="s">
        <v>562</v>
      </c>
      <c r="L293" s="350">
        <v>357.36879999999996</v>
      </c>
      <c r="M293" s="88"/>
      <c r="N293" s="88"/>
      <c r="O293" s="88"/>
      <c r="P293" s="88"/>
      <c r="Q293" s="88"/>
      <c r="R293" s="88"/>
      <c r="S293" s="88"/>
      <c r="T293" s="88"/>
      <c r="U293" s="88"/>
      <c r="V293" s="88"/>
      <c r="W293" s="88"/>
      <c r="X293" s="88"/>
      <c r="Y293" s="88"/>
      <c r="Z293" s="88"/>
      <c r="AA293" s="368">
        <f t="shared" si="632"/>
        <v>0</v>
      </c>
      <c r="AB293" s="89" t="str">
        <f t="shared" ref="AB293:AB305" si="650">IF(SUM(M293:Z293)&gt;0,"Yes","No")</f>
        <v>No</v>
      </c>
      <c r="AC293" s="166" t="str">
        <f t="shared" si="634"/>
        <v>No</v>
      </c>
      <c r="AD293" s="81"/>
      <c r="AE293" s="229">
        <v>5</v>
      </c>
      <c r="AF293" s="230">
        <f t="shared" ref="AF293:AF305" si="651">AE293*SUM(M293:Z293)</f>
        <v>0</v>
      </c>
      <c r="AG293" s="69"/>
      <c r="AH293" s="255">
        <v>1.6</v>
      </c>
      <c r="AI293" s="265">
        <f t="shared" si="550"/>
        <v>0</v>
      </c>
      <c r="AJ293" s="152">
        <f t="shared" si="636"/>
        <v>0</v>
      </c>
      <c r="AK293" s="152">
        <f t="shared" si="637"/>
        <v>0</v>
      </c>
      <c r="AL293" s="152">
        <f t="shared" si="638"/>
        <v>0</v>
      </c>
      <c r="AM293" s="152">
        <f t="shared" si="639"/>
        <v>0</v>
      </c>
      <c r="AN293" s="152">
        <f t="shared" si="640"/>
        <v>0</v>
      </c>
      <c r="AO293" s="152">
        <f t="shared" si="641"/>
        <v>0</v>
      </c>
      <c r="AP293" s="152">
        <f t="shared" si="642"/>
        <v>0</v>
      </c>
      <c r="AQ293" s="152">
        <f t="shared" si="643"/>
        <v>0</v>
      </c>
      <c r="AR293" s="152">
        <f t="shared" si="644"/>
        <v>0</v>
      </c>
      <c r="AS293" s="152">
        <f t="shared" si="645"/>
        <v>0</v>
      </c>
      <c r="AT293" s="152">
        <f t="shared" si="646"/>
        <v>0</v>
      </c>
      <c r="AU293" s="152">
        <f t="shared" si="647"/>
        <v>0</v>
      </c>
      <c r="AV293" s="152">
        <f t="shared" si="648"/>
        <v>0</v>
      </c>
      <c r="AW293" s="152">
        <f t="shared" si="649"/>
        <v>0</v>
      </c>
      <c r="AX293" s="470">
        <v>5</v>
      </c>
      <c r="AY293" s="476">
        <v>15</v>
      </c>
      <c r="AZ293" s="239">
        <f t="shared" si="592"/>
        <v>0</v>
      </c>
      <c r="BA293" s="480"/>
      <c r="BB293" s="239">
        <f t="shared" si="593"/>
        <v>0</v>
      </c>
      <c r="BC293" s="480"/>
      <c r="BD293" s="131">
        <f t="shared" si="594"/>
        <v>0</v>
      </c>
      <c r="BE293" s="483"/>
      <c r="BF293" s="131">
        <f t="shared" si="558"/>
        <v>0</v>
      </c>
      <c r="BG293" s="131">
        <f t="shared" si="559"/>
        <v>0</v>
      </c>
      <c r="BH293" s="131">
        <f t="shared" si="560"/>
        <v>0</v>
      </c>
      <c r="BI293" s="131">
        <f t="shared" si="561"/>
        <v>0</v>
      </c>
      <c r="BJ293" s="131">
        <f t="shared" si="562"/>
        <v>0</v>
      </c>
      <c r="BK293" s="131">
        <f t="shared" si="563"/>
        <v>0</v>
      </c>
      <c r="BL293" s="131">
        <f t="shared" si="564"/>
        <v>0</v>
      </c>
      <c r="BM293" s="131">
        <f t="shared" si="565"/>
        <v>0</v>
      </c>
      <c r="BN293" s="131">
        <f t="shared" si="566"/>
        <v>0</v>
      </c>
      <c r="BO293" s="483"/>
      <c r="BP293" s="396">
        <f t="shared" si="567"/>
        <v>0</v>
      </c>
      <c r="BQ293" s="396">
        <f t="shared" si="568"/>
        <v>0</v>
      </c>
      <c r="BR293" s="483"/>
      <c r="BS293" s="131">
        <f t="shared" si="569"/>
        <v>0</v>
      </c>
      <c r="BT293" s="131">
        <f t="shared" si="570"/>
        <v>0</v>
      </c>
      <c r="BU293" s="131">
        <f t="shared" si="571"/>
        <v>0</v>
      </c>
      <c r="BV293" s="131">
        <f t="shared" si="572"/>
        <v>0</v>
      </c>
      <c r="BW293" s="131">
        <f t="shared" si="573"/>
        <v>0</v>
      </c>
      <c r="BX293" s="131">
        <f t="shared" si="574"/>
        <v>0</v>
      </c>
      <c r="BY293" s="131">
        <f t="shared" si="575"/>
        <v>0</v>
      </c>
      <c r="BZ293" s="131">
        <f t="shared" si="576"/>
        <v>0</v>
      </c>
      <c r="CA293" s="131">
        <f t="shared" si="577"/>
        <v>0</v>
      </c>
      <c r="CB293" s="131">
        <f t="shared" si="578"/>
        <v>0</v>
      </c>
      <c r="CC293" s="131">
        <f t="shared" si="579"/>
        <v>0</v>
      </c>
      <c r="CD293" s="131">
        <f t="shared" si="580"/>
        <v>0</v>
      </c>
      <c r="CE293" s="131">
        <f t="shared" si="581"/>
        <v>0</v>
      </c>
      <c r="CF293" s="131">
        <f t="shared" si="582"/>
        <v>0</v>
      </c>
      <c r="CG293" s="131">
        <f t="shared" si="583"/>
        <v>0</v>
      </c>
      <c r="CH293" s="131">
        <f t="shared" si="584"/>
        <v>0</v>
      </c>
      <c r="CI293" s="131">
        <f t="shared" si="585"/>
        <v>0</v>
      </c>
      <c r="CJ293" s="131">
        <f t="shared" si="586"/>
        <v>0</v>
      </c>
      <c r="CK293" s="131">
        <f t="shared" si="587"/>
        <v>0</v>
      </c>
      <c r="CL293" s="131">
        <f t="shared" si="588"/>
        <v>0</v>
      </c>
      <c r="CM293" s="131">
        <f t="shared" si="589"/>
        <v>0</v>
      </c>
    </row>
    <row r="294" spans="1:91" s="81" customFormat="1" ht="90" customHeight="1" x14ac:dyDescent="0.2">
      <c r="A294" s="4"/>
      <c r="B294" s="164"/>
      <c r="C294" s="4"/>
      <c r="D294" s="64" t="s">
        <v>323</v>
      </c>
      <c r="E294" s="129" t="s">
        <v>432</v>
      </c>
      <c r="F294" s="63" t="s">
        <v>109</v>
      </c>
      <c r="G294" s="178" t="s">
        <v>161</v>
      </c>
      <c r="H294" s="70" t="s">
        <v>333</v>
      </c>
      <c r="I294" s="63">
        <v>2</v>
      </c>
      <c r="J294" s="63">
        <v>0</v>
      </c>
      <c r="K294" s="63" t="s">
        <v>562</v>
      </c>
      <c r="L294" s="347">
        <v>248.745</v>
      </c>
      <c r="M294" s="85"/>
      <c r="N294" s="84"/>
      <c r="O294" s="85"/>
      <c r="P294" s="85"/>
      <c r="Q294" s="85"/>
      <c r="R294" s="85"/>
      <c r="S294" s="85"/>
      <c r="T294" s="85"/>
      <c r="U294" s="85"/>
      <c r="V294" s="85"/>
      <c r="W294" s="85"/>
      <c r="X294" s="85"/>
      <c r="Y294" s="85"/>
      <c r="Z294" s="85"/>
      <c r="AA294" s="96">
        <f t="shared" si="632"/>
        <v>0</v>
      </c>
      <c r="AB294" s="82" t="str">
        <f t="shared" ref="AB294" si="652">IF(SUM(M294:Z294)&gt;0,"Yes","No")</f>
        <v>No</v>
      </c>
      <c r="AC294" s="188" t="str">
        <f t="shared" si="634"/>
        <v>No</v>
      </c>
      <c r="AE294" s="229">
        <v>2</v>
      </c>
      <c r="AF294" s="230">
        <f t="shared" ref="AF294" si="653">AE294*SUM(M294:Z294)</f>
        <v>0</v>
      </c>
      <c r="AG294" s="69"/>
      <c r="AH294" s="256">
        <v>3</v>
      </c>
      <c r="AI294" s="265">
        <f t="shared" si="550"/>
        <v>0</v>
      </c>
      <c r="AJ294" s="152">
        <f t="shared" si="636"/>
        <v>0</v>
      </c>
      <c r="AK294" s="152">
        <f t="shared" si="637"/>
        <v>0</v>
      </c>
      <c r="AL294" s="152">
        <f t="shared" si="638"/>
        <v>0</v>
      </c>
      <c r="AM294" s="152">
        <f t="shared" si="639"/>
        <v>0</v>
      </c>
      <c r="AN294" s="152">
        <f t="shared" si="640"/>
        <v>0</v>
      </c>
      <c r="AO294" s="152">
        <f t="shared" si="641"/>
        <v>0</v>
      </c>
      <c r="AP294" s="152">
        <f t="shared" si="642"/>
        <v>0</v>
      </c>
      <c r="AQ294" s="152">
        <f t="shared" si="643"/>
        <v>0</v>
      </c>
      <c r="AR294" s="152">
        <f t="shared" si="644"/>
        <v>0</v>
      </c>
      <c r="AS294" s="152">
        <f t="shared" si="645"/>
        <v>0</v>
      </c>
      <c r="AT294" s="152">
        <f t="shared" si="646"/>
        <v>0</v>
      </c>
      <c r="AU294" s="152">
        <f t="shared" si="647"/>
        <v>0</v>
      </c>
      <c r="AV294" s="152">
        <f t="shared" si="648"/>
        <v>0</v>
      </c>
      <c r="AW294" s="152">
        <f t="shared" si="649"/>
        <v>0</v>
      </c>
      <c r="AX294" s="470">
        <v>2</v>
      </c>
      <c r="AY294" s="476">
        <v>12</v>
      </c>
      <c r="AZ294" s="239">
        <f t="shared" si="592"/>
        <v>0</v>
      </c>
      <c r="BA294" s="480"/>
      <c r="BB294" s="239">
        <f t="shared" si="593"/>
        <v>0</v>
      </c>
      <c r="BC294" s="480"/>
      <c r="BD294" s="131">
        <f t="shared" si="594"/>
        <v>0</v>
      </c>
      <c r="BE294" s="483"/>
      <c r="BF294" s="131">
        <f t="shared" si="558"/>
        <v>0</v>
      </c>
      <c r="BG294" s="131">
        <f t="shared" si="559"/>
        <v>0</v>
      </c>
      <c r="BH294" s="131">
        <f t="shared" si="560"/>
        <v>0</v>
      </c>
      <c r="BI294" s="131">
        <f t="shared" si="561"/>
        <v>0</v>
      </c>
      <c r="BJ294" s="131">
        <f t="shared" si="562"/>
        <v>0</v>
      </c>
      <c r="BK294" s="131">
        <f t="shared" si="563"/>
        <v>0</v>
      </c>
      <c r="BL294" s="131">
        <f t="shared" si="564"/>
        <v>0</v>
      </c>
      <c r="BM294" s="131">
        <f t="shared" si="565"/>
        <v>0</v>
      </c>
      <c r="BN294" s="131">
        <f t="shared" si="566"/>
        <v>0</v>
      </c>
      <c r="BO294" s="483"/>
      <c r="BP294" s="396">
        <f t="shared" si="567"/>
        <v>0</v>
      </c>
      <c r="BQ294" s="396">
        <f t="shared" si="568"/>
        <v>0</v>
      </c>
      <c r="BR294" s="483"/>
      <c r="BS294" s="131">
        <f t="shared" si="569"/>
        <v>0</v>
      </c>
      <c r="BT294" s="131">
        <f t="shared" si="570"/>
        <v>0</v>
      </c>
      <c r="BU294" s="131">
        <f t="shared" si="571"/>
        <v>0</v>
      </c>
      <c r="BV294" s="131">
        <f t="shared" si="572"/>
        <v>0</v>
      </c>
      <c r="BW294" s="131">
        <f t="shared" si="573"/>
        <v>0</v>
      </c>
      <c r="BX294" s="131">
        <f t="shared" si="574"/>
        <v>0</v>
      </c>
      <c r="BY294" s="131">
        <f t="shared" si="575"/>
        <v>0</v>
      </c>
      <c r="BZ294" s="131">
        <f t="shared" si="576"/>
        <v>0</v>
      </c>
      <c r="CA294" s="131">
        <f t="shared" si="577"/>
        <v>0</v>
      </c>
      <c r="CB294" s="131">
        <f t="shared" si="578"/>
        <v>0</v>
      </c>
      <c r="CC294" s="131">
        <f t="shared" si="579"/>
        <v>0</v>
      </c>
      <c r="CD294" s="131">
        <f t="shared" si="580"/>
        <v>0</v>
      </c>
      <c r="CE294" s="131">
        <f t="shared" si="581"/>
        <v>0</v>
      </c>
      <c r="CF294" s="131">
        <f t="shared" si="582"/>
        <v>0</v>
      </c>
      <c r="CG294" s="131">
        <f t="shared" si="583"/>
        <v>0</v>
      </c>
      <c r="CH294" s="131">
        <f t="shared" si="584"/>
        <v>0</v>
      </c>
      <c r="CI294" s="131">
        <f t="shared" si="585"/>
        <v>0</v>
      </c>
      <c r="CJ294" s="131">
        <f t="shared" si="586"/>
        <v>0</v>
      </c>
      <c r="CK294" s="131">
        <f t="shared" si="587"/>
        <v>0</v>
      </c>
      <c r="CL294" s="131">
        <f t="shared" si="588"/>
        <v>0</v>
      </c>
      <c r="CM294" s="131">
        <f t="shared" si="589"/>
        <v>0</v>
      </c>
    </row>
    <row r="295" spans="1:91" s="81" customFormat="1" ht="90" customHeight="1" x14ac:dyDescent="0.2">
      <c r="A295" s="4"/>
      <c r="B295" s="164"/>
      <c r="C295" s="4"/>
      <c r="D295" s="64" t="s">
        <v>556</v>
      </c>
      <c r="E295" s="437" t="s">
        <v>1143</v>
      </c>
      <c r="F295" s="63" t="s">
        <v>109</v>
      </c>
      <c r="G295" s="178" t="s">
        <v>161</v>
      </c>
      <c r="H295" s="70" t="s">
        <v>333</v>
      </c>
      <c r="I295" s="63">
        <v>2</v>
      </c>
      <c r="J295" s="63">
        <v>0</v>
      </c>
      <c r="K295" s="63" t="s">
        <v>562</v>
      </c>
      <c r="L295" s="347">
        <v>216.3</v>
      </c>
      <c r="M295" s="85"/>
      <c r="N295" s="84"/>
      <c r="O295" s="85"/>
      <c r="P295" s="85"/>
      <c r="Q295" s="85"/>
      <c r="R295" s="85"/>
      <c r="S295" s="85"/>
      <c r="T295" s="85"/>
      <c r="U295" s="85"/>
      <c r="V295" s="85"/>
      <c r="W295" s="85"/>
      <c r="X295" s="85"/>
      <c r="Y295" s="85"/>
      <c r="Z295" s="85"/>
      <c r="AA295" s="96">
        <f t="shared" si="632"/>
        <v>0</v>
      </c>
      <c r="AB295" s="82" t="str">
        <f t="shared" si="650"/>
        <v>No</v>
      </c>
      <c r="AC295" s="188" t="str">
        <f t="shared" si="634"/>
        <v>No</v>
      </c>
      <c r="AE295" s="229">
        <v>2</v>
      </c>
      <c r="AF295" s="230">
        <f t="shared" si="651"/>
        <v>0</v>
      </c>
      <c r="AG295" s="69"/>
      <c r="AH295" s="256">
        <v>3</v>
      </c>
      <c r="AI295" s="265">
        <f t="shared" si="550"/>
        <v>0</v>
      </c>
      <c r="AJ295" s="152">
        <f t="shared" si="636"/>
        <v>0</v>
      </c>
      <c r="AK295" s="152">
        <f t="shared" si="637"/>
        <v>0</v>
      </c>
      <c r="AL295" s="152">
        <f t="shared" si="638"/>
        <v>0</v>
      </c>
      <c r="AM295" s="152">
        <f t="shared" si="639"/>
        <v>0</v>
      </c>
      <c r="AN295" s="152">
        <f t="shared" si="640"/>
        <v>0</v>
      </c>
      <c r="AO295" s="152">
        <f t="shared" si="641"/>
        <v>0</v>
      </c>
      <c r="AP295" s="152">
        <f t="shared" si="642"/>
        <v>0</v>
      </c>
      <c r="AQ295" s="152">
        <f t="shared" si="643"/>
        <v>0</v>
      </c>
      <c r="AR295" s="152">
        <f t="shared" si="644"/>
        <v>0</v>
      </c>
      <c r="AS295" s="152">
        <f t="shared" si="645"/>
        <v>0</v>
      </c>
      <c r="AT295" s="152">
        <f t="shared" si="646"/>
        <v>0</v>
      </c>
      <c r="AU295" s="152">
        <f t="shared" si="647"/>
        <v>0</v>
      </c>
      <c r="AV295" s="152">
        <f t="shared" si="648"/>
        <v>0</v>
      </c>
      <c r="AW295" s="152">
        <f t="shared" si="649"/>
        <v>0</v>
      </c>
      <c r="AX295" s="470">
        <v>2</v>
      </c>
      <c r="AY295" s="476">
        <v>12</v>
      </c>
      <c r="AZ295" s="239">
        <f t="shared" si="592"/>
        <v>0</v>
      </c>
      <c r="BA295" s="480"/>
      <c r="BB295" s="239">
        <f t="shared" si="593"/>
        <v>0</v>
      </c>
      <c r="BC295" s="480"/>
      <c r="BD295" s="131">
        <f t="shared" si="594"/>
        <v>0</v>
      </c>
      <c r="BE295" s="483"/>
      <c r="BF295" s="131">
        <f t="shared" si="558"/>
        <v>0</v>
      </c>
      <c r="BG295" s="131">
        <f t="shared" si="559"/>
        <v>0</v>
      </c>
      <c r="BH295" s="131">
        <f t="shared" si="560"/>
        <v>0</v>
      </c>
      <c r="BI295" s="131">
        <f t="shared" si="561"/>
        <v>0</v>
      </c>
      <c r="BJ295" s="131">
        <f t="shared" si="562"/>
        <v>0</v>
      </c>
      <c r="BK295" s="131">
        <f t="shared" si="563"/>
        <v>0</v>
      </c>
      <c r="BL295" s="131">
        <f t="shared" si="564"/>
        <v>0</v>
      </c>
      <c r="BM295" s="131">
        <f t="shared" si="565"/>
        <v>0</v>
      </c>
      <c r="BN295" s="131">
        <f t="shared" si="566"/>
        <v>0</v>
      </c>
      <c r="BO295" s="483"/>
      <c r="BP295" s="396">
        <f t="shared" si="567"/>
        <v>0</v>
      </c>
      <c r="BQ295" s="396">
        <f t="shared" si="568"/>
        <v>0</v>
      </c>
      <c r="BR295" s="483"/>
      <c r="BS295" s="131">
        <f t="shared" si="569"/>
        <v>0</v>
      </c>
      <c r="BT295" s="131">
        <f t="shared" si="570"/>
        <v>0</v>
      </c>
      <c r="BU295" s="131">
        <f t="shared" si="571"/>
        <v>0</v>
      </c>
      <c r="BV295" s="131">
        <f t="shared" si="572"/>
        <v>0</v>
      </c>
      <c r="BW295" s="131">
        <f t="shared" si="573"/>
        <v>0</v>
      </c>
      <c r="BX295" s="131">
        <f t="shared" si="574"/>
        <v>0</v>
      </c>
      <c r="BY295" s="131">
        <f t="shared" si="575"/>
        <v>0</v>
      </c>
      <c r="BZ295" s="131">
        <f t="shared" si="576"/>
        <v>0</v>
      </c>
      <c r="CA295" s="131">
        <f t="shared" si="577"/>
        <v>0</v>
      </c>
      <c r="CB295" s="131">
        <f t="shared" si="578"/>
        <v>0</v>
      </c>
      <c r="CC295" s="131">
        <f t="shared" si="579"/>
        <v>0</v>
      </c>
      <c r="CD295" s="131">
        <f t="shared" si="580"/>
        <v>0</v>
      </c>
      <c r="CE295" s="131">
        <f t="shared" si="581"/>
        <v>0</v>
      </c>
      <c r="CF295" s="131">
        <f t="shared" si="582"/>
        <v>0</v>
      </c>
      <c r="CG295" s="131">
        <f t="shared" si="583"/>
        <v>0</v>
      </c>
      <c r="CH295" s="131">
        <f t="shared" si="584"/>
        <v>0</v>
      </c>
      <c r="CI295" s="131">
        <f t="shared" si="585"/>
        <v>0</v>
      </c>
      <c r="CJ295" s="131">
        <f t="shared" si="586"/>
        <v>0</v>
      </c>
      <c r="CK295" s="131">
        <f t="shared" si="587"/>
        <v>0</v>
      </c>
      <c r="CL295" s="131">
        <f t="shared" si="588"/>
        <v>0</v>
      </c>
      <c r="CM295" s="131">
        <f t="shared" si="589"/>
        <v>0</v>
      </c>
    </row>
    <row r="296" spans="1:91" s="4" customFormat="1" ht="90" customHeight="1" x14ac:dyDescent="0.2">
      <c r="B296" s="164"/>
      <c r="D296" s="99" t="s">
        <v>324</v>
      </c>
      <c r="E296" s="177" t="s">
        <v>432</v>
      </c>
      <c r="F296" s="72" t="s">
        <v>109</v>
      </c>
      <c r="G296" s="73" t="s">
        <v>162</v>
      </c>
      <c r="H296" s="73" t="s">
        <v>333</v>
      </c>
      <c r="I296" s="72">
        <v>1</v>
      </c>
      <c r="J296" s="72">
        <v>0</v>
      </c>
      <c r="K296" s="72" t="s">
        <v>562</v>
      </c>
      <c r="L296" s="350">
        <v>183.85500000000002</v>
      </c>
      <c r="M296" s="87"/>
      <c r="N296" s="87"/>
      <c r="O296" s="87"/>
      <c r="P296" s="87"/>
      <c r="Q296" s="87"/>
      <c r="R296" s="87"/>
      <c r="S296" s="87"/>
      <c r="T296" s="87"/>
      <c r="U296" s="87"/>
      <c r="V296" s="87"/>
      <c r="W296" s="87"/>
      <c r="X296" s="87"/>
      <c r="Y296" s="87"/>
      <c r="Z296" s="87"/>
      <c r="AA296" s="89">
        <f t="shared" si="632"/>
        <v>0</v>
      </c>
      <c r="AB296" s="89" t="str">
        <f t="shared" ref="AB296" si="654">IF(SUM(M296:Z296)&gt;0,"Yes","No")</f>
        <v>No</v>
      </c>
      <c r="AC296" s="166" t="str">
        <f t="shared" si="634"/>
        <v>No</v>
      </c>
      <c r="AD296" s="81"/>
      <c r="AE296" s="229">
        <v>1</v>
      </c>
      <c r="AF296" s="230">
        <f t="shared" ref="AF296" si="655">AE296*SUM(M296:Z296)</f>
        <v>0</v>
      </c>
      <c r="AG296" s="69"/>
      <c r="AH296" s="256">
        <v>2.25</v>
      </c>
      <c r="AI296" s="265">
        <f t="shared" si="550"/>
        <v>0</v>
      </c>
      <c r="AJ296" s="152">
        <f t="shared" si="636"/>
        <v>0</v>
      </c>
      <c r="AK296" s="152">
        <f t="shared" si="637"/>
        <v>0</v>
      </c>
      <c r="AL296" s="152">
        <f t="shared" si="638"/>
        <v>0</v>
      </c>
      <c r="AM296" s="152">
        <f t="shared" si="639"/>
        <v>0</v>
      </c>
      <c r="AN296" s="152">
        <f t="shared" si="640"/>
        <v>0</v>
      </c>
      <c r="AO296" s="152">
        <f t="shared" si="641"/>
        <v>0</v>
      </c>
      <c r="AP296" s="152">
        <f t="shared" si="642"/>
        <v>0</v>
      </c>
      <c r="AQ296" s="152">
        <f t="shared" si="643"/>
        <v>0</v>
      </c>
      <c r="AR296" s="152">
        <f t="shared" si="644"/>
        <v>0</v>
      </c>
      <c r="AS296" s="152">
        <f t="shared" si="645"/>
        <v>0</v>
      </c>
      <c r="AT296" s="152">
        <f t="shared" si="646"/>
        <v>0</v>
      </c>
      <c r="AU296" s="152">
        <f t="shared" si="647"/>
        <v>0</v>
      </c>
      <c r="AV296" s="152">
        <f t="shared" si="648"/>
        <v>0</v>
      </c>
      <c r="AW296" s="152">
        <f t="shared" si="649"/>
        <v>0</v>
      </c>
      <c r="AX296" s="470">
        <v>1</v>
      </c>
      <c r="AY296" s="476">
        <v>7</v>
      </c>
      <c r="AZ296" s="239">
        <f t="shared" si="592"/>
        <v>0</v>
      </c>
      <c r="BA296" s="480"/>
      <c r="BB296" s="239">
        <f t="shared" si="593"/>
        <v>0</v>
      </c>
      <c r="BC296" s="480"/>
      <c r="BD296" s="131">
        <f t="shared" si="594"/>
        <v>0</v>
      </c>
      <c r="BE296" s="483"/>
      <c r="BF296" s="131">
        <f t="shared" si="558"/>
        <v>0</v>
      </c>
      <c r="BG296" s="131">
        <f t="shared" si="559"/>
        <v>0</v>
      </c>
      <c r="BH296" s="131">
        <f t="shared" si="560"/>
        <v>0</v>
      </c>
      <c r="BI296" s="131">
        <f t="shared" si="561"/>
        <v>0</v>
      </c>
      <c r="BJ296" s="131">
        <f t="shared" si="562"/>
        <v>0</v>
      </c>
      <c r="BK296" s="131">
        <f t="shared" si="563"/>
        <v>0</v>
      </c>
      <c r="BL296" s="131">
        <f t="shared" si="564"/>
        <v>0</v>
      </c>
      <c r="BM296" s="131">
        <f t="shared" si="565"/>
        <v>0</v>
      </c>
      <c r="BN296" s="131">
        <f t="shared" si="566"/>
        <v>0</v>
      </c>
      <c r="BO296" s="483"/>
      <c r="BP296" s="396">
        <f t="shared" si="567"/>
        <v>0</v>
      </c>
      <c r="BQ296" s="396">
        <f t="shared" si="568"/>
        <v>0</v>
      </c>
      <c r="BR296" s="483"/>
      <c r="BS296" s="131">
        <f t="shared" si="569"/>
        <v>0</v>
      </c>
      <c r="BT296" s="131">
        <f t="shared" si="570"/>
        <v>0</v>
      </c>
      <c r="BU296" s="131">
        <f t="shared" si="571"/>
        <v>0</v>
      </c>
      <c r="BV296" s="131">
        <f t="shared" si="572"/>
        <v>0</v>
      </c>
      <c r="BW296" s="131">
        <f t="shared" si="573"/>
        <v>0</v>
      </c>
      <c r="BX296" s="131">
        <f t="shared" si="574"/>
        <v>0</v>
      </c>
      <c r="BY296" s="131">
        <f t="shared" si="575"/>
        <v>0</v>
      </c>
      <c r="BZ296" s="131">
        <f t="shared" si="576"/>
        <v>0</v>
      </c>
      <c r="CA296" s="131">
        <f t="shared" si="577"/>
        <v>0</v>
      </c>
      <c r="CB296" s="131">
        <f t="shared" si="578"/>
        <v>0</v>
      </c>
      <c r="CC296" s="131">
        <f t="shared" si="579"/>
        <v>0</v>
      </c>
      <c r="CD296" s="131">
        <f t="shared" si="580"/>
        <v>0</v>
      </c>
      <c r="CE296" s="131">
        <f t="shared" si="581"/>
        <v>0</v>
      </c>
      <c r="CF296" s="131">
        <f t="shared" si="582"/>
        <v>0</v>
      </c>
      <c r="CG296" s="131">
        <f t="shared" si="583"/>
        <v>0</v>
      </c>
      <c r="CH296" s="131">
        <f t="shared" si="584"/>
        <v>0</v>
      </c>
      <c r="CI296" s="131">
        <f t="shared" si="585"/>
        <v>0</v>
      </c>
      <c r="CJ296" s="131">
        <f t="shared" si="586"/>
        <v>0</v>
      </c>
      <c r="CK296" s="131">
        <f t="shared" si="587"/>
        <v>0</v>
      </c>
      <c r="CL296" s="131">
        <f t="shared" si="588"/>
        <v>0</v>
      </c>
      <c r="CM296" s="131">
        <f t="shared" si="589"/>
        <v>0</v>
      </c>
    </row>
    <row r="297" spans="1:91" s="4" customFormat="1" ht="90" customHeight="1" x14ac:dyDescent="0.2">
      <c r="B297" s="164"/>
      <c r="D297" s="99" t="s">
        <v>557</v>
      </c>
      <c r="E297" s="436" t="s">
        <v>1143</v>
      </c>
      <c r="F297" s="72" t="s">
        <v>109</v>
      </c>
      <c r="G297" s="73" t="s">
        <v>162</v>
      </c>
      <c r="H297" s="73" t="s">
        <v>333</v>
      </c>
      <c r="I297" s="72">
        <v>1</v>
      </c>
      <c r="J297" s="72">
        <v>0</v>
      </c>
      <c r="K297" s="72" t="s">
        <v>562</v>
      </c>
      <c r="L297" s="350">
        <v>159.8766</v>
      </c>
      <c r="M297" s="87"/>
      <c r="N297" s="87"/>
      <c r="O297" s="87"/>
      <c r="P297" s="87"/>
      <c r="Q297" s="87"/>
      <c r="R297" s="87"/>
      <c r="S297" s="87"/>
      <c r="T297" s="87"/>
      <c r="U297" s="87"/>
      <c r="V297" s="87"/>
      <c r="W297" s="87"/>
      <c r="X297" s="87"/>
      <c r="Y297" s="87"/>
      <c r="Z297" s="87"/>
      <c r="AA297" s="89">
        <f t="shared" si="632"/>
        <v>0</v>
      </c>
      <c r="AB297" s="89" t="str">
        <f t="shared" si="650"/>
        <v>No</v>
      </c>
      <c r="AC297" s="166" t="str">
        <f t="shared" si="634"/>
        <v>No</v>
      </c>
      <c r="AD297" s="81"/>
      <c r="AE297" s="229">
        <v>1</v>
      </c>
      <c r="AF297" s="230">
        <f t="shared" si="651"/>
        <v>0</v>
      </c>
      <c r="AG297" s="69"/>
      <c r="AH297" s="256">
        <v>2.25</v>
      </c>
      <c r="AI297" s="265">
        <f t="shared" si="550"/>
        <v>0</v>
      </c>
      <c r="AJ297" s="152">
        <f t="shared" si="636"/>
        <v>0</v>
      </c>
      <c r="AK297" s="152">
        <f t="shared" si="637"/>
        <v>0</v>
      </c>
      <c r="AL297" s="152">
        <f t="shared" si="638"/>
        <v>0</v>
      </c>
      <c r="AM297" s="152">
        <f t="shared" si="639"/>
        <v>0</v>
      </c>
      <c r="AN297" s="152">
        <f t="shared" si="640"/>
        <v>0</v>
      </c>
      <c r="AO297" s="152">
        <f t="shared" si="641"/>
        <v>0</v>
      </c>
      <c r="AP297" s="152">
        <f t="shared" si="642"/>
        <v>0</v>
      </c>
      <c r="AQ297" s="152">
        <f t="shared" si="643"/>
        <v>0</v>
      </c>
      <c r="AR297" s="152">
        <f t="shared" si="644"/>
        <v>0</v>
      </c>
      <c r="AS297" s="152">
        <f t="shared" si="645"/>
        <v>0</v>
      </c>
      <c r="AT297" s="152">
        <f t="shared" si="646"/>
        <v>0</v>
      </c>
      <c r="AU297" s="152">
        <f t="shared" si="647"/>
        <v>0</v>
      </c>
      <c r="AV297" s="152">
        <f t="shared" si="648"/>
        <v>0</v>
      </c>
      <c r="AW297" s="152">
        <f t="shared" si="649"/>
        <v>0</v>
      </c>
      <c r="AX297" s="470">
        <v>1</v>
      </c>
      <c r="AY297" s="476">
        <v>7</v>
      </c>
      <c r="AZ297" s="239">
        <f t="shared" si="592"/>
        <v>0</v>
      </c>
      <c r="BA297" s="480"/>
      <c r="BB297" s="239">
        <f t="shared" si="593"/>
        <v>0</v>
      </c>
      <c r="BC297" s="480"/>
      <c r="BD297" s="131">
        <f t="shared" si="594"/>
        <v>0</v>
      </c>
      <c r="BE297" s="483"/>
      <c r="BF297" s="131">
        <f t="shared" si="558"/>
        <v>0</v>
      </c>
      <c r="BG297" s="131">
        <f t="shared" si="559"/>
        <v>0</v>
      </c>
      <c r="BH297" s="131">
        <f t="shared" si="560"/>
        <v>0</v>
      </c>
      <c r="BI297" s="131">
        <f t="shared" si="561"/>
        <v>0</v>
      </c>
      <c r="BJ297" s="131">
        <f t="shared" si="562"/>
        <v>0</v>
      </c>
      <c r="BK297" s="131">
        <f t="shared" si="563"/>
        <v>0</v>
      </c>
      <c r="BL297" s="131">
        <f t="shared" si="564"/>
        <v>0</v>
      </c>
      <c r="BM297" s="131">
        <f t="shared" si="565"/>
        <v>0</v>
      </c>
      <c r="BN297" s="131">
        <f t="shared" si="566"/>
        <v>0</v>
      </c>
      <c r="BO297" s="483"/>
      <c r="BP297" s="396">
        <f t="shared" si="567"/>
        <v>0</v>
      </c>
      <c r="BQ297" s="396">
        <f t="shared" si="568"/>
        <v>0</v>
      </c>
      <c r="BR297" s="483"/>
      <c r="BS297" s="131">
        <f t="shared" si="569"/>
        <v>0</v>
      </c>
      <c r="BT297" s="131">
        <f t="shared" si="570"/>
        <v>0</v>
      </c>
      <c r="BU297" s="131">
        <f t="shared" si="571"/>
        <v>0</v>
      </c>
      <c r="BV297" s="131">
        <f t="shared" si="572"/>
        <v>0</v>
      </c>
      <c r="BW297" s="131">
        <f t="shared" si="573"/>
        <v>0</v>
      </c>
      <c r="BX297" s="131">
        <f t="shared" si="574"/>
        <v>0</v>
      </c>
      <c r="BY297" s="131">
        <f t="shared" si="575"/>
        <v>0</v>
      </c>
      <c r="BZ297" s="131">
        <f t="shared" si="576"/>
        <v>0</v>
      </c>
      <c r="CA297" s="131">
        <f t="shared" si="577"/>
        <v>0</v>
      </c>
      <c r="CB297" s="131">
        <f t="shared" si="578"/>
        <v>0</v>
      </c>
      <c r="CC297" s="131">
        <f t="shared" si="579"/>
        <v>0</v>
      </c>
      <c r="CD297" s="131">
        <f t="shared" si="580"/>
        <v>0</v>
      </c>
      <c r="CE297" s="131">
        <f t="shared" si="581"/>
        <v>0</v>
      </c>
      <c r="CF297" s="131">
        <f t="shared" si="582"/>
        <v>0</v>
      </c>
      <c r="CG297" s="131">
        <f t="shared" si="583"/>
        <v>0</v>
      </c>
      <c r="CH297" s="131">
        <f t="shared" si="584"/>
        <v>0</v>
      </c>
      <c r="CI297" s="131">
        <f t="shared" si="585"/>
        <v>0</v>
      </c>
      <c r="CJ297" s="131">
        <f t="shared" si="586"/>
        <v>0</v>
      </c>
      <c r="CK297" s="131">
        <f t="shared" si="587"/>
        <v>0</v>
      </c>
      <c r="CL297" s="131">
        <f t="shared" si="588"/>
        <v>0</v>
      </c>
      <c r="CM297" s="131">
        <f t="shared" si="589"/>
        <v>0</v>
      </c>
    </row>
    <row r="298" spans="1:91" s="81" customFormat="1" ht="90" customHeight="1" x14ac:dyDescent="0.2">
      <c r="A298" s="4"/>
      <c r="B298" s="164"/>
      <c r="C298" s="4"/>
      <c r="D298" s="64" t="s">
        <v>325</v>
      </c>
      <c r="E298" s="129" t="s">
        <v>432</v>
      </c>
      <c r="F298" s="63" t="s">
        <v>109</v>
      </c>
      <c r="G298" s="178" t="s">
        <v>163</v>
      </c>
      <c r="H298" s="70" t="s">
        <v>333</v>
      </c>
      <c r="I298" s="63">
        <v>1</v>
      </c>
      <c r="J298" s="63">
        <v>0</v>
      </c>
      <c r="K298" s="63" t="s">
        <v>562</v>
      </c>
      <c r="L298" s="347">
        <v>227.11500000000001</v>
      </c>
      <c r="M298" s="85"/>
      <c r="N298" s="84"/>
      <c r="O298" s="85"/>
      <c r="P298" s="85"/>
      <c r="Q298" s="85"/>
      <c r="R298" s="85"/>
      <c r="S298" s="85"/>
      <c r="T298" s="85"/>
      <c r="U298" s="85"/>
      <c r="V298" s="85"/>
      <c r="W298" s="85"/>
      <c r="X298" s="85"/>
      <c r="Y298" s="85"/>
      <c r="Z298" s="85"/>
      <c r="AA298" s="96">
        <f t="shared" si="632"/>
        <v>0</v>
      </c>
      <c r="AB298" s="82" t="str">
        <f t="shared" ref="AB298" si="656">IF(SUM(M298:Z298)&gt;0,"Yes","No")</f>
        <v>No</v>
      </c>
      <c r="AC298" s="188" t="str">
        <f t="shared" si="634"/>
        <v>No</v>
      </c>
      <c r="AE298" s="229">
        <v>1</v>
      </c>
      <c r="AF298" s="230">
        <f t="shared" ref="AF298" si="657">AE298*SUM(M298:Z298)</f>
        <v>0</v>
      </c>
      <c r="AG298" s="69"/>
      <c r="AH298" s="256">
        <v>3.7</v>
      </c>
      <c r="AI298" s="265">
        <f t="shared" si="550"/>
        <v>0</v>
      </c>
      <c r="AJ298" s="152">
        <f t="shared" si="636"/>
        <v>0</v>
      </c>
      <c r="AK298" s="152">
        <f t="shared" si="637"/>
        <v>0</v>
      </c>
      <c r="AL298" s="152">
        <f t="shared" si="638"/>
        <v>0</v>
      </c>
      <c r="AM298" s="152">
        <f t="shared" si="639"/>
        <v>0</v>
      </c>
      <c r="AN298" s="152">
        <f t="shared" si="640"/>
        <v>0</v>
      </c>
      <c r="AO298" s="152">
        <f t="shared" si="641"/>
        <v>0</v>
      </c>
      <c r="AP298" s="152">
        <f t="shared" si="642"/>
        <v>0</v>
      </c>
      <c r="AQ298" s="152">
        <f t="shared" si="643"/>
        <v>0</v>
      </c>
      <c r="AR298" s="152">
        <f t="shared" si="644"/>
        <v>0</v>
      </c>
      <c r="AS298" s="152">
        <f t="shared" si="645"/>
        <v>0</v>
      </c>
      <c r="AT298" s="152">
        <f t="shared" si="646"/>
        <v>0</v>
      </c>
      <c r="AU298" s="152">
        <f t="shared" si="647"/>
        <v>0</v>
      </c>
      <c r="AV298" s="152">
        <f t="shared" si="648"/>
        <v>0</v>
      </c>
      <c r="AW298" s="152">
        <f t="shared" si="649"/>
        <v>0</v>
      </c>
      <c r="AX298" s="470">
        <v>1</v>
      </c>
      <c r="AY298" s="476">
        <v>6</v>
      </c>
      <c r="AZ298" s="239">
        <f t="shared" si="592"/>
        <v>0</v>
      </c>
      <c r="BA298" s="480"/>
      <c r="BB298" s="239">
        <f t="shared" si="593"/>
        <v>0</v>
      </c>
      <c r="BC298" s="480"/>
      <c r="BD298" s="131">
        <f t="shared" si="594"/>
        <v>0</v>
      </c>
      <c r="BE298" s="483"/>
      <c r="BF298" s="131">
        <f t="shared" si="558"/>
        <v>0</v>
      </c>
      <c r="BG298" s="131">
        <f t="shared" si="559"/>
        <v>0</v>
      </c>
      <c r="BH298" s="131">
        <f t="shared" si="560"/>
        <v>0</v>
      </c>
      <c r="BI298" s="131">
        <f t="shared" si="561"/>
        <v>0</v>
      </c>
      <c r="BJ298" s="131">
        <f t="shared" si="562"/>
        <v>0</v>
      </c>
      <c r="BK298" s="131">
        <f t="shared" si="563"/>
        <v>0</v>
      </c>
      <c r="BL298" s="131">
        <f t="shared" si="564"/>
        <v>0</v>
      </c>
      <c r="BM298" s="131">
        <f t="shared" si="565"/>
        <v>0</v>
      </c>
      <c r="BN298" s="131">
        <f t="shared" si="566"/>
        <v>0</v>
      </c>
      <c r="BO298" s="483"/>
      <c r="BP298" s="396">
        <f t="shared" si="567"/>
        <v>0</v>
      </c>
      <c r="BQ298" s="396">
        <f t="shared" si="568"/>
        <v>0</v>
      </c>
      <c r="BR298" s="483"/>
      <c r="BS298" s="131">
        <f t="shared" si="569"/>
        <v>0</v>
      </c>
      <c r="BT298" s="131">
        <f t="shared" si="570"/>
        <v>0</v>
      </c>
      <c r="BU298" s="131">
        <f t="shared" si="571"/>
        <v>0</v>
      </c>
      <c r="BV298" s="131">
        <f t="shared" si="572"/>
        <v>0</v>
      </c>
      <c r="BW298" s="131">
        <f t="shared" si="573"/>
        <v>0</v>
      </c>
      <c r="BX298" s="131">
        <f t="shared" si="574"/>
        <v>0</v>
      </c>
      <c r="BY298" s="131">
        <f t="shared" si="575"/>
        <v>0</v>
      </c>
      <c r="BZ298" s="131">
        <f t="shared" si="576"/>
        <v>0</v>
      </c>
      <c r="CA298" s="131">
        <f t="shared" si="577"/>
        <v>0</v>
      </c>
      <c r="CB298" s="131">
        <f t="shared" si="578"/>
        <v>0</v>
      </c>
      <c r="CC298" s="131">
        <f t="shared" si="579"/>
        <v>0</v>
      </c>
      <c r="CD298" s="131">
        <f t="shared" si="580"/>
        <v>0</v>
      </c>
      <c r="CE298" s="131">
        <f t="shared" si="581"/>
        <v>0</v>
      </c>
      <c r="CF298" s="131">
        <f t="shared" si="582"/>
        <v>0</v>
      </c>
      <c r="CG298" s="131">
        <f t="shared" si="583"/>
        <v>0</v>
      </c>
      <c r="CH298" s="131">
        <f t="shared" si="584"/>
        <v>0</v>
      </c>
      <c r="CI298" s="131">
        <f t="shared" si="585"/>
        <v>0</v>
      </c>
      <c r="CJ298" s="131">
        <f t="shared" si="586"/>
        <v>0</v>
      </c>
      <c r="CK298" s="131">
        <f t="shared" si="587"/>
        <v>0</v>
      </c>
      <c r="CL298" s="131">
        <f t="shared" si="588"/>
        <v>0</v>
      </c>
      <c r="CM298" s="131">
        <f t="shared" si="589"/>
        <v>0</v>
      </c>
    </row>
    <row r="299" spans="1:91" s="81" customFormat="1" ht="90" customHeight="1" x14ac:dyDescent="0.2">
      <c r="A299" s="4"/>
      <c r="B299" s="164"/>
      <c r="C299" s="4"/>
      <c r="D299" s="64" t="s">
        <v>558</v>
      </c>
      <c r="E299" s="437" t="s">
        <v>1143</v>
      </c>
      <c r="F299" s="63" t="s">
        <v>109</v>
      </c>
      <c r="G299" s="178" t="s">
        <v>163</v>
      </c>
      <c r="H299" s="70" t="s">
        <v>333</v>
      </c>
      <c r="I299" s="63">
        <v>1</v>
      </c>
      <c r="J299" s="63">
        <v>0</v>
      </c>
      <c r="K299" s="63" t="s">
        <v>562</v>
      </c>
      <c r="L299" s="347">
        <v>197.49220000000003</v>
      </c>
      <c r="M299" s="85"/>
      <c r="N299" s="84"/>
      <c r="O299" s="85"/>
      <c r="P299" s="85"/>
      <c r="Q299" s="85"/>
      <c r="R299" s="85"/>
      <c r="S299" s="85"/>
      <c r="T299" s="85"/>
      <c r="U299" s="85"/>
      <c r="V299" s="85"/>
      <c r="W299" s="85"/>
      <c r="X299" s="85"/>
      <c r="Y299" s="85"/>
      <c r="Z299" s="85"/>
      <c r="AA299" s="96">
        <f t="shared" si="632"/>
        <v>0</v>
      </c>
      <c r="AB299" s="82" t="str">
        <f t="shared" si="650"/>
        <v>No</v>
      </c>
      <c r="AC299" s="188" t="str">
        <f t="shared" si="634"/>
        <v>No</v>
      </c>
      <c r="AE299" s="229">
        <v>1</v>
      </c>
      <c r="AF299" s="230">
        <f t="shared" si="651"/>
        <v>0</v>
      </c>
      <c r="AG299" s="69"/>
      <c r="AH299" s="256">
        <v>3.7</v>
      </c>
      <c r="AI299" s="265">
        <f t="shared" si="550"/>
        <v>0</v>
      </c>
      <c r="AJ299" s="152">
        <f t="shared" si="636"/>
        <v>0</v>
      </c>
      <c r="AK299" s="152">
        <f t="shared" si="637"/>
        <v>0</v>
      </c>
      <c r="AL299" s="152">
        <f t="shared" si="638"/>
        <v>0</v>
      </c>
      <c r="AM299" s="152">
        <f t="shared" si="639"/>
        <v>0</v>
      </c>
      <c r="AN299" s="152">
        <f t="shared" si="640"/>
        <v>0</v>
      </c>
      <c r="AO299" s="152">
        <f t="shared" si="641"/>
        <v>0</v>
      </c>
      <c r="AP299" s="152">
        <f t="shared" si="642"/>
        <v>0</v>
      </c>
      <c r="AQ299" s="152">
        <f t="shared" si="643"/>
        <v>0</v>
      </c>
      <c r="AR299" s="152">
        <f t="shared" si="644"/>
        <v>0</v>
      </c>
      <c r="AS299" s="152">
        <f t="shared" si="645"/>
        <v>0</v>
      </c>
      <c r="AT299" s="152">
        <f t="shared" si="646"/>
        <v>0</v>
      </c>
      <c r="AU299" s="152">
        <f t="shared" si="647"/>
        <v>0</v>
      </c>
      <c r="AV299" s="152">
        <f t="shared" si="648"/>
        <v>0</v>
      </c>
      <c r="AW299" s="152">
        <f t="shared" si="649"/>
        <v>0</v>
      </c>
      <c r="AX299" s="470">
        <v>1</v>
      </c>
      <c r="AY299" s="476">
        <v>6</v>
      </c>
      <c r="AZ299" s="239">
        <f t="shared" si="592"/>
        <v>0</v>
      </c>
      <c r="BA299" s="480"/>
      <c r="BB299" s="239">
        <f t="shared" si="593"/>
        <v>0</v>
      </c>
      <c r="BC299" s="480"/>
      <c r="BD299" s="131">
        <f t="shared" si="594"/>
        <v>0</v>
      </c>
      <c r="BE299" s="483"/>
      <c r="BF299" s="131">
        <f t="shared" si="558"/>
        <v>0</v>
      </c>
      <c r="BG299" s="131">
        <f t="shared" si="559"/>
        <v>0</v>
      </c>
      <c r="BH299" s="131">
        <f t="shared" si="560"/>
        <v>0</v>
      </c>
      <c r="BI299" s="131">
        <f t="shared" si="561"/>
        <v>0</v>
      </c>
      <c r="BJ299" s="131">
        <f t="shared" si="562"/>
        <v>0</v>
      </c>
      <c r="BK299" s="131">
        <f t="shared" si="563"/>
        <v>0</v>
      </c>
      <c r="BL299" s="131">
        <f t="shared" si="564"/>
        <v>0</v>
      </c>
      <c r="BM299" s="131">
        <f t="shared" si="565"/>
        <v>0</v>
      </c>
      <c r="BN299" s="131">
        <f t="shared" si="566"/>
        <v>0</v>
      </c>
      <c r="BO299" s="483"/>
      <c r="BP299" s="396">
        <f t="shared" si="567"/>
        <v>0</v>
      </c>
      <c r="BQ299" s="396">
        <f t="shared" si="568"/>
        <v>0</v>
      </c>
      <c r="BR299" s="483"/>
      <c r="BS299" s="131">
        <f t="shared" si="569"/>
        <v>0</v>
      </c>
      <c r="BT299" s="131">
        <f t="shared" si="570"/>
        <v>0</v>
      </c>
      <c r="BU299" s="131">
        <f t="shared" si="571"/>
        <v>0</v>
      </c>
      <c r="BV299" s="131">
        <f t="shared" si="572"/>
        <v>0</v>
      </c>
      <c r="BW299" s="131">
        <f t="shared" si="573"/>
        <v>0</v>
      </c>
      <c r="BX299" s="131">
        <f t="shared" si="574"/>
        <v>0</v>
      </c>
      <c r="BY299" s="131">
        <f t="shared" si="575"/>
        <v>0</v>
      </c>
      <c r="BZ299" s="131">
        <f t="shared" si="576"/>
        <v>0</v>
      </c>
      <c r="CA299" s="131">
        <f t="shared" si="577"/>
        <v>0</v>
      </c>
      <c r="CB299" s="131">
        <f t="shared" si="578"/>
        <v>0</v>
      </c>
      <c r="CC299" s="131">
        <f t="shared" si="579"/>
        <v>0</v>
      </c>
      <c r="CD299" s="131">
        <f t="shared" si="580"/>
        <v>0</v>
      </c>
      <c r="CE299" s="131">
        <f t="shared" si="581"/>
        <v>0</v>
      </c>
      <c r="CF299" s="131">
        <f t="shared" si="582"/>
        <v>0</v>
      </c>
      <c r="CG299" s="131">
        <f t="shared" si="583"/>
        <v>0</v>
      </c>
      <c r="CH299" s="131">
        <f t="shared" si="584"/>
        <v>0</v>
      </c>
      <c r="CI299" s="131">
        <f t="shared" si="585"/>
        <v>0</v>
      </c>
      <c r="CJ299" s="131">
        <f t="shared" si="586"/>
        <v>0</v>
      </c>
      <c r="CK299" s="131">
        <f t="shared" si="587"/>
        <v>0</v>
      </c>
      <c r="CL299" s="131">
        <f t="shared" si="588"/>
        <v>0</v>
      </c>
      <c r="CM299" s="131">
        <f t="shared" si="589"/>
        <v>0</v>
      </c>
    </row>
    <row r="300" spans="1:91" s="4" customFormat="1" ht="90" customHeight="1" x14ac:dyDescent="0.2">
      <c r="B300" s="164"/>
      <c r="D300" s="99" t="s">
        <v>326</v>
      </c>
      <c r="E300" s="177" t="s">
        <v>432</v>
      </c>
      <c r="F300" s="72" t="s">
        <v>111</v>
      </c>
      <c r="G300" s="73" t="s">
        <v>164</v>
      </c>
      <c r="H300" s="73" t="s">
        <v>333</v>
      </c>
      <c r="I300" s="72">
        <v>1</v>
      </c>
      <c r="J300" s="72">
        <v>0</v>
      </c>
      <c r="K300" s="72" t="s">
        <v>562</v>
      </c>
      <c r="L300" s="350">
        <v>292.005</v>
      </c>
      <c r="M300" s="87"/>
      <c r="N300" s="87"/>
      <c r="O300" s="87"/>
      <c r="P300" s="87"/>
      <c r="Q300" s="87"/>
      <c r="R300" s="87"/>
      <c r="S300" s="87"/>
      <c r="T300" s="87"/>
      <c r="U300" s="87"/>
      <c r="V300" s="87"/>
      <c r="W300" s="87"/>
      <c r="X300" s="87"/>
      <c r="Y300" s="87"/>
      <c r="Z300" s="87"/>
      <c r="AA300" s="89">
        <f t="shared" si="632"/>
        <v>0</v>
      </c>
      <c r="AB300" s="89" t="str">
        <f t="shared" ref="AB300" si="658">IF(SUM(M300:Z300)&gt;0,"Yes","No")</f>
        <v>No</v>
      </c>
      <c r="AC300" s="166" t="str">
        <f t="shared" si="634"/>
        <v>No</v>
      </c>
      <c r="AD300" s="81"/>
      <c r="AE300" s="229">
        <v>1</v>
      </c>
      <c r="AF300" s="230">
        <f t="shared" ref="AF300" si="659">AE300*SUM(M300:Z300)</f>
        <v>0</v>
      </c>
      <c r="AG300" s="69"/>
      <c r="AH300" s="256">
        <v>6.35</v>
      </c>
      <c r="AI300" s="265">
        <f t="shared" si="550"/>
        <v>0</v>
      </c>
      <c r="AJ300" s="152">
        <f t="shared" si="636"/>
        <v>0</v>
      </c>
      <c r="AK300" s="152">
        <f t="shared" si="637"/>
        <v>0</v>
      </c>
      <c r="AL300" s="152">
        <f t="shared" si="638"/>
        <v>0</v>
      </c>
      <c r="AM300" s="152">
        <f t="shared" si="639"/>
        <v>0</v>
      </c>
      <c r="AN300" s="152">
        <f t="shared" si="640"/>
        <v>0</v>
      </c>
      <c r="AO300" s="152">
        <f t="shared" si="641"/>
        <v>0</v>
      </c>
      <c r="AP300" s="152">
        <f t="shared" si="642"/>
        <v>0</v>
      </c>
      <c r="AQ300" s="152">
        <f t="shared" si="643"/>
        <v>0</v>
      </c>
      <c r="AR300" s="152">
        <f t="shared" si="644"/>
        <v>0</v>
      </c>
      <c r="AS300" s="152">
        <f t="shared" si="645"/>
        <v>0</v>
      </c>
      <c r="AT300" s="152">
        <f t="shared" si="646"/>
        <v>0</v>
      </c>
      <c r="AU300" s="152">
        <f t="shared" si="647"/>
        <v>0</v>
      </c>
      <c r="AV300" s="152">
        <f t="shared" si="648"/>
        <v>0</v>
      </c>
      <c r="AW300" s="152">
        <f t="shared" si="649"/>
        <v>0</v>
      </c>
      <c r="AX300" s="470">
        <v>1</v>
      </c>
      <c r="AY300" s="476">
        <v>10</v>
      </c>
      <c r="AZ300" s="239">
        <f t="shared" si="592"/>
        <v>0</v>
      </c>
      <c r="BA300" s="480"/>
      <c r="BB300" s="239">
        <f t="shared" si="593"/>
        <v>0</v>
      </c>
      <c r="BC300" s="480"/>
      <c r="BD300" s="131">
        <f t="shared" si="594"/>
        <v>0</v>
      </c>
      <c r="BE300" s="483"/>
      <c r="BF300" s="131">
        <f t="shared" si="558"/>
        <v>0</v>
      </c>
      <c r="BG300" s="131">
        <f t="shared" si="559"/>
        <v>0</v>
      </c>
      <c r="BH300" s="131">
        <f t="shared" si="560"/>
        <v>0</v>
      </c>
      <c r="BI300" s="131">
        <f t="shared" si="561"/>
        <v>0</v>
      </c>
      <c r="BJ300" s="131">
        <f t="shared" si="562"/>
        <v>0</v>
      </c>
      <c r="BK300" s="131">
        <f t="shared" si="563"/>
        <v>0</v>
      </c>
      <c r="BL300" s="131">
        <f t="shared" si="564"/>
        <v>0</v>
      </c>
      <c r="BM300" s="131">
        <f t="shared" si="565"/>
        <v>0</v>
      </c>
      <c r="BN300" s="131">
        <f t="shared" si="566"/>
        <v>0</v>
      </c>
      <c r="BO300" s="483"/>
      <c r="BP300" s="396">
        <f t="shared" si="567"/>
        <v>0</v>
      </c>
      <c r="BQ300" s="396">
        <f t="shared" si="568"/>
        <v>0</v>
      </c>
      <c r="BR300" s="483"/>
      <c r="BS300" s="131">
        <f t="shared" si="569"/>
        <v>0</v>
      </c>
      <c r="BT300" s="131">
        <f t="shared" si="570"/>
        <v>0</v>
      </c>
      <c r="BU300" s="131">
        <f t="shared" si="571"/>
        <v>0</v>
      </c>
      <c r="BV300" s="131">
        <f t="shared" si="572"/>
        <v>0</v>
      </c>
      <c r="BW300" s="131">
        <f t="shared" si="573"/>
        <v>0</v>
      </c>
      <c r="BX300" s="131">
        <f t="shared" si="574"/>
        <v>0</v>
      </c>
      <c r="BY300" s="131">
        <f t="shared" si="575"/>
        <v>0</v>
      </c>
      <c r="BZ300" s="131">
        <f t="shared" si="576"/>
        <v>0</v>
      </c>
      <c r="CA300" s="131">
        <f t="shared" si="577"/>
        <v>0</v>
      </c>
      <c r="CB300" s="131">
        <f t="shared" si="578"/>
        <v>0</v>
      </c>
      <c r="CC300" s="131">
        <f t="shared" si="579"/>
        <v>0</v>
      </c>
      <c r="CD300" s="131">
        <f t="shared" si="580"/>
        <v>0</v>
      </c>
      <c r="CE300" s="131">
        <f t="shared" si="581"/>
        <v>0</v>
      </c>
      <c r="CF300" s="131">
        <f t="shared" si="582"/>
        <v>0</v>
      </c>
      <c r="CG300" s="131">
        <f t="shared" si="583"/>
        <v>0</v>
      </c>
      <c r="CH300" s="131">
        <f t="shared" si="584"/>
        <v>0</v>
      </c>
      <c r="CI300" s="131">
        <f t="shared" si="585"/>
        <v>0</v>
      </c>
      <c r="CJ300" s="131">
        <f t="shared" si="586"/>
        <v>0</v>
      </c>
      <c r="CK300" s="131">
        <f t="shared" si="587"/>
        <v>0</v>
      </c>
      <c r="CL300" s="131">
        <f t="shared" si="588"/>
        <v>0</v>
      </c>
      <c r="CM300" s="131">
        <f t="shared" si="589"/>
        <v>0</v>
      </c>
    </row>
    <row r="301" spans="1:91" s="4" customFormat="1" ht="90" customHeight="1" x14ac:dyDescent="0.2">
      <c r="B301" s="164"/>
      <c r="D301" s="99" t="s">
        <v>559</v>
      </c>
      <c r="E301" s="436" t="s">
        <v>1143</v>
      </c>
      <c r="F301" s="72" t="s">
        <v>111</v>
      </c>
      <c r="G301" s="73" t="s">
        <v>164</v>
      </c>
      <c r="H301" s="73" t="s">
        <v>333</v>
      </c>
      <c r="I301" s="72">
        <v>1</v>
      </c>
      <c r="J301" s="72">
        <v>0</v>
      </c>
      <c r="K301" s="72" t="s">
        <v>562</v>
      </c>
      <c r="L301" s="350">
        <v>253.91560000000001</v>
      </c>
      <c r="M301" s="87"/>
      <c r="N301" s="87"/>
      <c r="O301" s="87"/>
      <c r="P301" s="87"/>
      <c r="Q301" s="87"/>
      <c r="R301" s="87"/>
      <c r="S301" s="87"/>
      <c r="T301" s="87"/>
      <c r="U301" s="87"/>
      <c r="V301" s="87"/>
      <c r="W301" s="87"/>
      <c r="X301" s="87"/>
      <c r="Y301" s="87"/>
      <c r="Z301" s="87"/>
      <c r="AA301" s="89">
        <f t="shared" si="632"/>
        <v>0</v>
      </c>
      <c r="AB301" s="89" t="str">
        <f t="shared" si="650"/>
        <v>No</v>
      </c>
      <c r="AC301" s="166" t="str">
        <f t="shared" si="634"/>
        <v>No</v>
      </c>
      <c r="AD301" s="81"/>
      <c r="AE301" s="229">
        <v>1</v>
      </c>
      <c r="AF301" s="230">
        <f t="shared" si="651"/>
        <v>0</v>
      </c>
      <c r="AG301" s="69"/>
      <c r="AH301" s="256">
        <v>6.35</v>
      </c>
      <c r="AI301" s="265">
        <f t="shared" si="550"/>
        <v>0</v>
      </c>
      <c r="AJ301" s="152">
        <f t="shared" si="636"/>
        <v>0</v>
      </c>
      <c r="AK301" s="152">
        <f t="shared" si="637"/>
        <v>0</v>
      </c>
      <c r="AL301" s="152">
        <f t="shared" si="638"/>
        <v>0</v>
      </c>
      <c r="AM301" s="152">
        <f t="shared" si="639"/>
        <v>0</v>
      </c>
      <c r="AN301" s="152">
        <f t="shared" si="640"/>
        <v>0</v>
      </c>
      <c r="AO301" s="152">
        <f t="shared" si="641"/>
        <v>0</v>
      </c>
      <c r="AP301" s="152">
        <f t="shared" si="642"/>
        <v>0</v>
      </c>
      <c r="AQ301" s="152">
        <f t="shared" si="643"/>
        <v>0</v>
      </c>
      <c r="AR301" s="152">
        <f t="shared" si="644"/>
        <v>0</v>
      </c>
      <c r="AS301" s="152">
        <f t="shared" si="645"/>
        <v>0</v>
      </c>
      <c r="AT301" s="152">
        <f t="shared" si="646"/>
        <v>0</v>
      </c>
      <c r="AU301" s="152">
        <f t="shared" si="647"/>
        <v>0</v>
      </c>
      <c r="AV301" s="152">
        <f t="shared" si="648"/>
        <v>0</v>
      </c>
      <c r="AW301" s="152">
        <f t="shared" si="649"/>
        <v>0</v>
      </c>
      <c r="AX301" s="470">
        <v>1</v>
      </c>
      <c r="AY301" s="476">
        <v>10</v>
      </c>
      <c r="AZ301" s="239">
        <f t="shared" si="592"/>
        <v>0</v>
      </c>
      <c r="BA301" s="480"/>
      <c r="BB301" s="239">
        <f t="shared" si="593"/>
        <v>0</v>
      </c>
      <c r="BC301" s="480"/>
      <c r="BD301" s="131">
        <f t="shared" si="594"/>
        <v>0</v>
      </c>
      <c r="BE301" s="483"/>
      <c r="BF301" s="131">
        <f t="shared" si="558"/>
        <v>0</v>
      </c>
      <c r="BG301" s="131">
        <f t="shared" si="559"/>
        <v>0</v>
      </c>
      <c r="BH301" s="131">
        <f t="shared" si="560"/>
        <v>0</v>
      </c>
      <c r="BI301" s="131">
        <f t="shared" si="561"/>
        <v>0</v>
      </c>
      <c r="BJ301" s="131">
        <f t="shared" si="562"/>
        <v>0</v>
      </c>
      <c r="BK301" s="131">
        <f t="shared" si="563"/>
        <v>0</v>
      </c>
      <c r="BL301" s="131">
        <f t="shared" si="564"/>
        <v>0</v>
      </c>
      <c r="BM301" s="131">
        <f t="shared" si="565"/>
        <v>0</v>
      </c>
      <c r="BN301" s="131">
        <f t="shared" si="566"/>
        <v>0</v>
      </c>
      <c r="BO301" s="483"/>
      <c r="BP301" s="396">
        <f t="shared" si="567"/>
        <v>0</v>
      </c>
      <c r="BQ301" s="396">
        <f t="shared" si="568"/>
        <v>0</v>
      </c>
      <c r="BR301" s="483"/>
      <c r="BS301" s="131">
        <f t="shared" si="569"/>
        <v>0</v>
      </c>
      <c r="BT301" s="131">
        <f t="shared" si="570"/>
        <v>0</v>
      </c>
      <c r="BU301" s="131">
        <f t="shared" si="571"/>
        <v>0</v>
      </c>
      <c r="BV301" s="131">
        <f t="shared" si="572"/>
        <v>0</v>
      </c>
      <c r="BW301" s="131">
        <f t="shared" si="573"/>
        <v>0</v>
      </c>
      <c r="BX301" s="131">
        <f t="shared" si="574"/>
        <v>0</v>
      </c>
      <c r="BY301" s="131">
        <f t="shared" si="575"/>
        <v>0</v>
      </c>
      <c r="BZ301" s="131">
        <f t="shared" si="576"/>
        <v>0</v>
      </c>
      <c r="CA301" s="131">
        <f t="shared" si="577"/>
        <v>0</v>
      </c>
      <c r="CB301" s="131">
        <f t="shared" si="578"/>
        <v>0</v>
      </c>
      <c r="CC301" s="131">
        <f t="shared" si="579"/>
        <v>0</v>
      </c>
      <c r="CD301" s="131">
        <f t="shared" si="580"/>
        <v>0</v>
      </c>
      <c r="CE301" s="131">
        <f t="shared" si="581"/>
        <v>0</v>
      </c>
      <c r="CF301" s="131">
        <f t="shared" si="582"/>
        <v>0</v>
      </c>
      <c r="CG301" s="131">
        <f t="shared" si="583"/>
        <v>0</v>
      </c>
      <c r="CH301" s="131">
        <f t="shared" si="584"/>
        <v>0</v>
      </c>
      <c r="CI301" s="131">
        <f t="shared" si="585"/>
        <v>0</v>
      </c>
      <c r="CJ301" s="131">
        <f t="shared" si="586"/>
        <v>0</v>
      </c>
      <c r="CK301" s="131">
        <f t="shared" si="587"/>
        <v>0</v>
      </c>
      <c r="CL301" s="131">
        <f t="shared" si="588"/>
        <v>0</v>
      </c>
      <c r="CM301" s="131">
        <f t="shared" si="589"/>
        <v>0</v>
      </c>
    </row>
    <row r="302" spans="1:91" s="81" customFormat="1" ht="90" customHeight="1" x14ac:dyDescent="0.2">
      <c r="A302" s="4"/>
      <c r="B302" s="164"/>
      <c r="C302" s="4"/>
      <c r="D302" s="64" t="s">
        <v>327</v>
      </c>
      <c r="E302" s="129" t="s">
        <v>432</v>
      </c>
      <c r="F302" s="63" t="s">
        <v>111</v>
      </c>
      <c r="G302" s="178" t="s">
        <v>165</v>
      </c>
      <c r="H302" s="70" t="s">
        <v>333</v>
      </c>
      <c r="I302" s="63">
        <v>1</v>
      </c>
      <c r="J302" s="63">
        <v>0</v>
      </c>
      <c r="K302" s="63" t="s">
        <v>562</v>
      </c>
      <c r="L302" s="347">
        <v>335.26499999999999</v>
      </c>
      <c r="M302" s="85"/>
      <c r="N302" s="84"/>
      <c r="O302" s="85"/>
      <c r="P302" s="85"/>
      <c r="Q302" s="85"/>
      <c r="R302" s="85"/>
      <c r="S302" s="85"/>
      <c r="T302" s="85"/>
      <c r="U302" s="85"/>
      <c r="V302" s="85"/>
      <c r="W302" s="85"/>
      <c r="X302" s="85"/>
      <c r="Y302" s="85"/>
      <c r="Z302" s="85"/>
      <c r="AA302" s="96">
        <f t="shared" si="632"/>
        <v>0</v>
      </c>
      <c r="AB302" s="82" t="str">
        <f t="shared" ref="AB302" si="660">IF(SUM(M302:Z302)&gt;0,"Yes","No")</f>
        <v>No</v>
      </c>
      <c r="AC302" s="188" t="str">
        <f t="shared" si="634"/>
        <v>No</v>
      </c>
      <c r="AE302" s="229">
        <v>1</v>
      </c>
      <c r="AF302" s="230">
        <f t="shared" ref="AF302" si="661">AE302*SUM(M302:Z302)</f>
        <v>0</v>
      </c>
      <c r="AG302" s="69"/>
      <c r="AH302" s="256">
        <v>10.85</v>
      </c>
      <c r="AI302" s="265">
        <f t="shared" si="550"/>
        <v>0</v>
      </c>
      <c r="AJ302" s="152">
        <f t="shared" si="636"/>
        <v>0</v>
      </c>
      <c r="AK302" s="152">
        <f t="shared" si="637"/>
        <v>0</v>
      </c>
      <c r="AL302" s="152">
        <f t="shared" si="638"/>
        <v>0</v>
      </c>
      <c r="AM302" s="152">
        <f t="shared" si="639"/>
        <v>0</v>
      </c>
      <c r="AN302" s="152">
        <f t="shared" si="640"/>
        <v>0</v>
      </c>
      <c r="AO302" s="152">
        <f t="shared" si="641"/>
        <v>0</v>
      </c>
      <c r="AP302" s="152">
        <f t="shared" si="642"/>
        <v>0</v>
      </c>
      <c r="AQ302" s="152">
        <f t="shared" si="643"/>
        <v>0</v>
      </c>
      <c r="AR302" s="152">
        <f t="shared" si="644"/>
        <v>0</v>
      </c>
      <c r="AS302" s="152">
        <f t="shared" si="645"/>
        <v>0</v>
      </c>
      <c r="AT302" s="152">
        <f t="shared" si="646"/>
        <v>0</v>
      </c>
      <c r="AU302" s="152">
        <f t="shared" si="647"/>
        <v>0</v>
      </c>
      <c r="AV302" s="152">
        <f t="shared" si="648"/>
        <v>0</v>
      </c>
      <c r="AW302" s="152">
        <f t="shared" si="649"/>
        <v>0</v>
      </c>
      <c r="AX302" s="470">
        <v>1</v>
      </c>
      <c r="AY302" s="476">
        <v>10</v>
      </c>
      <c r="AZ302" s="239">
        <f t="shared" si="592"/>
        <v>0</v>
      </c>
      <c r="BA302" s="480"/>
      <c r="BB302" s="239">
        <f t="shared" si="593"/>
        <v>0</v>
      </c>
      <c r="BC302" s="480"/>
      <c r="BD302" s="131">
        <f t="shared" si="594"/>
        <v>0</v>
      </c>
      <c r="BE302" s="483"/>
      <c r="BF302" s="131">
        <f t="shared" si="558"/>
        <v>0</v>
      </c>
      <c r="BG302" s="131">
        <f t="shared" si="559"/>
        <v>0</v>
      </c>
      <c r="BH302" s="131">
        <f t="shared" si="560"/>
        <v>0</v>
      </c>
      <c r="BI302" s="131">
        <f t="shared" si="561"/>
        <v>0</v>
      </c>
      <c r="BJ302" s="131">
        <f t="shared" si="562"/>
        <v>0</v>
      </c>
      <c r="BK302" s="131">
        <f t="shared" si="563"/>
        <v>0</v>
      </c>
      <c r="BL302" s="131">
        <f t="shared" si="564"/>
        <v>0</v>
      </c>
      <c r="BM302" s="131">
        <f t="shared" si="565"/>
        <v>0</v>
      </c>
      <c r="BN302" s="131">
        <f t="shared" si="566"/>
        <v>0</v>
      </c>
      <c r="BO302" s="483"/>
      <c r="BP302" s="396">
        <f t="shared" si="567"/>
        <v>0</v>
      </c>
      <c r="BQ302" s="396">
        <f t="shared" si="568"/>
        <v>0</v>
      </c>
      <c r="BR302" s="483"/>
      <c r="BS302" s="131">
        <f t="shared" si="569"/>
        <v>0</v>
      </c>
      <c r="BT302" s="131">
        <f t="shared" si="570"/>
        <v>0</v>
      </c>
      <c r="BU302" s="131">
        <f t="shared" si="571"/>
        <v>0</v>
      </c>
      <c r="BV302" s="131">
        <f t="shared" si="572"/>
        <v>0</v>
      </c>
      <c r="BW302" s="131">
        <f t="shared" si="573"/>
        <v>0</v>
      </c>
      <c r="BX302" s="131">
        <f t="shared" si="574"/>
        <v>0</v>
      </c>
      <c r="BY302" s="131">
        <f t="shared" si="575"/>
        <v>0</v>
      </c>
      <c r="BZ302" s="131">
        <f t="shared" si="576"/>
        <v>0</v>
      </c>
      <c r="CA302" s="131">
        <f t="shared" si="577"/>
        <v>0</v>
      </c>
      <c r="CB302" s="131">
        <f t="shared" si="578"/>
        <v>0</v>
      </c>
      <c r="CC302" s="131">
        <f t="shared" si="579"/>
        <v>0</v>
      </c>
      <c r="CD302" s="131">
        <f t="shared" si="580"/>
        <v>0</v>
      </c>
      <c r="CE302" s="131">
        <f t="shared" si="581"/>
        <v>0</v>
      </c>
      <c r="CF302" s="131">
        <f t="shared" si="582"/>
        <v>0</v>
      </c>
      <c r="CG302" s="131">
        <f t="shared" si="583"/>
        <v>0</v>
      </c>
      <c r="CH302" s="131">
        <f t="shared" si="584"/>
        <v>0</v>
      </c>
      <c r="CI302" s="131">
        <f t="shared" si="585"/>
        <v>0</v>
      </c>
      <c r="CJ302" s="131">
        <f t="shared" si="586"/>
        <v>0</v>
      </c>
      <c r="CK302" s="131">
        <f t="shared" si="587"/>
        <v>0</v>
      </c>
      <c r="CL302" s="131">
        <f t="shared" si="588"/>
        <v>0</v>
      </c>
      <c r="CM302" s="131">
        <f t="shared" si="589"/>
        <v>0</v>
      </c>
    </row>
    <row r="303" spans="1:91" s="81" customFormat="1" ht="90" customHeight="1" x14ac:dyDescent="0.2">
      <c r="A303" s="4"/>
      <c r="B303" s="164"/>
      <c r="C303" s="4"/>
      <c r="D303" s="64" t="s">
        <v>560</v>
      </c>
      <c r="E303" s="437" t="s">
        <v>1143</v>
      </c>
      <c r="F303" s="63" t="s">
        <v>111</v>
      </c>
      <c r="G303" s="178" t="s">
        <v>165</v>
      </c>
      <c r="H303" s="70" t="s">
        <v>333</v>
      </c>
      <c r="I303" s="63">
        <v>1</v>
      </c>
      <c r="J303" s="63">
        <v>0</v>
      </c>
      <c r="K303" s="63" t="s">
        <v>562</v>
      </c>
      <c r="L303" s="347">
        <v>291.53120000000001</v>
      </c>
      <c r="M303" s="85"/>
      <c r="N303" s="84"/>
      <c r="O303" s="85"/>
      <c r="P303" s="85"/>
      <c r="Q303" s="85"/>
      <c r="R303" s="85"/>
      <c r="S303" s="85"/>
      <c r="T303" s="85"/>
      <c r="U303" s="85"/>
      <c r="V303" s="85"/>
      <c r="W303" s="85"/>
      <c r="X303" s="85"/>
      <c r="Y303" s="85"/>
      <c r="Z303" s="85"/>
      <c r="AA303" s="96">
        <f t="shared" si="632"/>
        <v>0</v>
      </c>
      <c r="AB303" s="82" t="str">
        <f t="shared" si="650"/>
        <v>No</v>
      </c>
      <c r="AC303" s="188" t="str">
        <f t="shared" si="634"/>
        <v>No</v>
      </c>
      <c r="AE303" s="229">
        <v>1</v>
      </c>
      <c r="AF303" s="230">
        <f t="shared" si="651"/>
        <v>0</v>
      </c>
      <c r="AG303" s="69"/>
      <c r="AH303" s="256">
        <v>10.85</v>
      </c>
      <c r="AI303" s="265">
        <f t="shared" si="550"/>
        <v>0</v>
      </c>
      <c r="AJ303" s="152">
        <f t="shared" si="636"/>
        <v>0</v>
      </c>
      <c r="AK303" s="152">
        <f t="shared" si="637"/>
        <v>0</v>
      </c>
      <c r="AL303" s="152">
        <f t="shared" si="638"/>
        <v>0</v>
      </c>
      <c r="AM303" s="152">
        <f t="shared" si="639"/>
        <v>0</v>
      </c>
      <c r="AN303" s="152">
        <f t="shared" si="640"/>
        <v>0</v>
      </c>
      <c r="AO303" s="152">
        <f t="shared" si="641"/>
        <v>0</v>
      </c>
      <c r="AP303" s="152">
        <f t="shared" si="642"/>
        <v>0</v>
      </c>
      <c r="AQ303" s="152">
        <f t="shared" si="643"/>
        <v>0</v>
      </c>
      <c r="AR303" s="152">
        <f t="shared" si="644"/>
        <v>0</v>
      </c>
      <c r="AS303" s="152">
        <f t="shared" si="645"/>
        <v>0</v>
      </c>
      <c r="AT303" s="152">
        <f t="shared" si="646"/>
        <v>0</v>
      </c>
      <c r="AU303" s="152">
        <f t="shared" si="647"/>
        <v>0</v>
      </c>
      <c r="AV303" s="152">
        <f t="shared" si="648"/>
        <v>0</v>
      </c>
      <c r="AW303" s="152">
        <f t="shared" si="649"/>
        <v>0</v>
      </c>
      <c r="AX303" s="470">
        <v>1</v>
      </c>
      <c r="AY303" s="476">
        <v>10</v>
      </c>
      <c r="AZ303" s="239">
        <f t="shared" si="592"/>
        <v>0</v>
      </c>
      <c r="BA303" s="480"/>
      <c r="BB303" s="239">
        <f t="shared" si="593"/>
        <v>0</v>
      </c>
      <c r="BC303" s="480"/>
      <c r="BD303" s="131">
        <f t="shared" si="594"/>
        <v>0</v>
      </c>
      <c r="BE303" s="483"/>
      <c r="BF303" s="131">
        <f t="shared" si="558"/>
        <v>0</v>
      </c>
      <c r="BG303" s="131">
        <f t="shared" si="559"/>
        <v>0</v>
      </c>
      <c r="BH303" s="131">
        <f t="shared" si="560"/>
        <v>0</v>
      </c>
      <c r="BI303" s="131">
        <f t="shared" si="561"/>
        <v>0</v>
      </c>
      <c r="BJ303" s="131">
        <f t="shared" si="562"/>
        <v>0</v>
      </c>
      <c r="BK303" s="131">
        <f t="shared" si="563"/>
        <v>0</v>
      </c>
      <c r="BL303" s="131">
        <f t="shared" si="564"/>
        <v>0</v>
      </c>
      <c r="BM303" s="131">
        <f t="shared" si="565"/>
        <v>0</v>
      </c>
      <c r="BN303" s="131">
        <f t="shared" si="566"/>
        <v>0</v>
      </c>
      <c r="BO303" s="483"/>
      <c r="BP303" s="396">
        <f t="shared" si="567"/>
        <v>0</v>
      </c>
      <c r="BQ303" s="396">
        <f t="shared" si="568"/>
        <v>0</v>
      </c>
      <c r="BR303" s="483"/>
      <c r="BS303" s="131">
        <f t="shared" si="569"/>
        <v>0</v>
      </c>
      <c r="BT303" s="131">
        <f t="shared" si="570"/>
        <v>0</v>
      </c>
      <c r="BU303" s="131">
        <f t="shared" si="571"/>
        <v>0</v>
      </c>
      <c r="BV303" s="131">
        <f t="shared" si="572"/>
        <v>0</v>
      </c>
      <c r="BW303" s="131">
        <f t="shared" si="573"/>
        <v>0</v>
      </c>
      <c r="BX303" s="131">
        <f t="shared" si="574"/>
        <v>0</v>
      </c>
      <c r="BY303" s="131">
        <f t="shared" si="575"/>
        <v>0</v>
      </c>
      <c r="BZ303" s="131">
        <f t="shared" si="576"/>
        <v>0</v>
      </c>
      <c r="CA303" s="131">
        <f t="shared" si="577"/>
        <v>0</v>
      </c>
      <c r="CB303" s="131">
        <f t="shared" si="578"/>
        <v>0</v>
      </c>
      <c r="CC303" s="131">
        <f t="shared" si="579"/>
        <v>0</v>
      </c>
      <c r="CD303" s="131">
        <f t="shared" si="580"/>
        <v>0</v>
      </c>
      <c r="CE303" s="131">
        <f t="shared" si="581"/>
        <v>0</v>
      </c>
      <c r="CF303" s="131">
        <f t="shared" si="582"/>
        <v>0</v>
      </c>
      <c r="CG303" s="131">
        <f t="shared" si="583"/>
        <v>0</v>
      </c>
      <c r="CH303" s="131">
        <f t="shared" si="584"/>
        <v>0</v>
      </c>
      <c r="CI303" s="131">
        <f t="shared" si="585"/>
        <v>0</v>
      </c>
      <c r="CJ303" s="131">
        <f t="shared" si="586"/>
        <v>0</v>
      </c>
      <c r="CK303" s="131">
        <f t="shared" si="587"/>
        <v>0</v>
      </c>
      <c r="CL303" s="131">
        <f t="shared" si="588"/>
        <v>0</v>
      </c>
      <c r="CM303" s="131">
        <f t="shared" si="589"/>
        <v>0</v>
      </c>
    </row>
    <row r="304" spans="1:91" s="4" customFormat="1" ht="90" customHeight="1" x14ac:dyDescent="0.2">
      <c r="B304" s="164"/>
      <c r="D304" s="99" t="s">
        <v>328</v>
      </c>
      <c r="E304" s="177" t="s">
        <v>432</v>
      </c>
      <c r="F304" s="72" t="s">
        <v>110</v>
      </c>
      <c r="G304" s="73" t="s">
        <v>166</v>
      </c>
      <c r="H304" s="73" t="s">
        <v>333</v>
      </c>
      <c r="I304" s="72">
        <v>1</v>
      </c>
      <c r="J304" s="72">
        <v>0</v>
      </c>
      <c r="K304" s="72" t="s">
        <v>562</v>
      </c>
      <c r="L304" s="350">
        <v>248.745</v>
      </c>
      <c r="M304" s="88"/>
      <c r="N304" s="87"/>
      <c r="O304" s="87"/>
      <c r="P304" s="87"/>
      <c r="Q304" s="87"/>
      <c r="R304" s="87"/>
      <c r="S304" s="87"/>
      <c r="T304" s="87"/>
      <c r="U304" s="87"/>
      <c r="V304" s="87"/>
      <c r="W304" s="87"/>
      <c r="X304" s="87"/>
      <c r="Y304" s="87"/>
      <c r="Z304" s="87"/>
      <c r="AA304" s="368">
        <f t="shared" si="632"/>
        <v>0</v>
      </c>
      <c r="AB304" s="89" t="str">
        <f t="shared" ref="AB304" si="662">IF(SUM(M304:Z304)&gt;0,"Yes","No")</f>
        <v>No</v>
      </c>
      <c r="AC304" s="364" t="str">
        <f t="shared" si="634"/>
        <v>No</v>
      </c>
      <c r="AD304" s="357"/>
      <c r="AE304" s="229">
        <v>1</v>
      </c>
      <c r="AF304" s="230">
        <f t="shared" ref="AF304" si="663">AE304*SUM(M304:Z304)</f>
        <v>0</v>
      </c>
      <c r="AG304" s="69"/>
      <c r="AH304" s="257">
        <v>9.75</v>
      </c>
      <c r="AI304" s="265">
        <f t="shared" si="550"/>
        <v>0</v>
      </c>
      <c r="AJ304" s="152">
        <f t="shared" si="636"/>
        <v>0</v>
      </c>
      <c r="AK304" s="152">
        <f t="shared" si="637"/>
        <v>0</v>
      </c>
      <c r="AL304" s="152">
        <f t="shared" si="638"/>
        <v>0</v>
      </c>
      <c r="AM304" s="152">
        <f t="shared" si="639"/>
        <v>0</v>
      </c>
      <c r="AN304" s="152">
        <f t="shared" si="640"/>
        <v>0</v>
      </c>
      <c r="AO304" s="152">
        <f t="shared" si="641"/>
        <v>0</v>
      </c>
      <c r="AP304" s="152">
        <f t="shared" si="642"/>
        <v>0</v>
      </c>
      <c r="AQ304" s="152">
        <f t="shared" si="643"/>
        <v>0</v>
      </c>
      <c r="AR304" s="152">
        <f t="shared" si="644"/>
        <v>0</v>
      </c>
      <c r="AS304" s="152">
        <f t="shared" si="645"/>
        <v>0</v>
      </c>
      <c r="AT304" s="152">
        <f t="shared" si="646"/>
        <v>0</v>
      </c>
      <c r="AU304" s="152">
        <f t="shared" si="647"/>
        <v>0</v>
      </c>
      <c r="AV304" s="152">
        <f t="shared" si="648"/>
        <v>0</v>
      </c>
      <c r="AW304" s="152">
        <f t="shared" si="649"/>
        <v>0</v>
      </c>
      <c r="AX304" s="470">
        <v>1</v>
      </c>
      <c r="AY304" s="476">
        <v>10</v>
      </c>
      <c r="AZ304" s="239">
        <f t="shared" si="592"/>
        <v>0</v>
      </c>
      <c r="BA304" s="480"/>
      <c r="BB304" s="239">
        <f t="shared" si="593"/>
        <v>0</v>
      </c>
      <c r="BC304" s="480"/>
      <c r="BD304" s="131">
        <f t="shared" si="594"/>
        <v>0</v>
      </c>
      <c r="BE304" s="483"/>
      <c r="BF304" s="131">
        <f t="shared" si="558"/>
        <v>0</v>
      </c>
      <c r="BG304" s="131">
        <f t="shared" si="559"/>
        <v>0</v>
      </c>
      <c r="BH304" s="131">
        <f t="shared" si="560"/>
        <v>0</v>
      </c>
      <c r="BI304" s="131">
        <f t="shared" si="561"/>
        <v>0</v>
      </c>
      <c r="BJ304" s="131">
        <f t="shared" si="562"/>
        <v>0</v>
      </c>
      <c r="BK304" s="131">
        <f t="shared" si="563"/>
        <v>0</v>
      </c>
      <c r="BL304" s="131">
        <f t="shared" si="564"/>
        <v>0</v>
      </c>
      <c r="BM304" s="131">
        <f t="shared" si="565"/>
        <v>0</v>
      </c>
      <c r="BN304" s="131">
        <f t="shared" si="566"/>
        <v>0</v>
      </c>
      <c r="BO304" s="483"/>
      <c r="BP304" s="396">
        <f t="shared" si="567"/>
        <v>0</v>
      </c>
      <c r="BQ304" s="396">
        <f t="shared" si="568"/>
        <v>0</v>
      </c>
      <c r="BR304" s="483"/>
      <c r="BS304" s="131">
        <f t="shared" si="569"/>
        <v>0</v>
      </c>
      <c r="BT304" s="131">
        <f t="shared" si="570"/>
        <v>0</v>
      </c>
      <c r="BU304" s="131">
        <f t="shared" si="571"/>
        <v>0</v>
      </c>
      <c r="BV304" s="131">
        <f t="shared" si="572"/>
        <v>0</v>
      </c>
      <c r="BW304" s="131">
        <f t="shared" si="573"/>
        <v>0</v>
      </c>
      <c r="BX304" s="131">
        <f t="shared" si="574"/>
        <v>0</v>
      </c>
      <c r="BY304" s="131">
        <f t="shared" si="575"/>
        <v>0</v>
      </c>
      <c r="BZ304" s="131">
        <f t="shared" si="576"/>
        <v>0</v>
      </c>
      <c r="CA304" s="131">
        <f t="shared" si="577"/>
        <v>0</v>
      </c>
      <c r="CB304" s="131">
        <f t="shared" si="578"/>
        <v>0</v>
      </c>
      <c r="CC304" s="131">
        <f t="shared" si="579"/>
        <v>0</v>
      </c>
      <c r="CD304" s="131">
        <f t="shared" si="580"/>
        <v>0</v>
      </c>
      <c r="CE304" s="131">
        <f t="shared" si="581"/>
        <v>0</v>
      </c>
      <c r="CF304" s="131">
        <f t="shared" si="582"/>
        <v>0</v>
      </c>
      <c r="CG304" s="131">
        <f t="shared" si="583"/>
        <v>0</v>
      </c>
      <c r="CH304" s="131">
        <f t="shared" si="584"/>
        <v>0</v>
      </c>
      <c r="CI304" s="131">
        <f t="shared" si="585"/>
        <v>0</v>
      </c>
      <c r="CJ304" s="131">
        <f t="shared" si="586"/>
        <v>0</v>
      </c>
      <c r="CK304" s="131">
        <f t="shared" si="587"/>
        <v>0</v>
      </c>
      <c r="CL304" s="131">
        <f t="shared" si="588"/>
        <v>0</v>
      </c>
      <c r="CM304" s="131">
        <f t="shared" si="589"/>
        <v>0</v>
      </c>
    </row>
    <row r="305" spans="1:91" s="4" customFormat="1" ht="90" customHeight="1" x14ac:dyDescent="0.2">
      <c r="B305" s="167"/>
      <c r="C305" s="54"/>
      <c r="D305" s="192" t="s">
        <v>561</v>
      </c>
      <c r="E305" s="439" t="s">
        <v>1143</v>
      </c>
      <c r="F305" s="169" t="s">
        <v>110</v>
      </c>
      <c r="G305" s="171" t="s">
        <v>166</v>
      </c>
      <c r="H305" s="171" t="s">
        <v>333</v>
      </c>
      <c r="I305" s="169">
        <v>1</v>
      </c>
      <c r="J305" s="169">
        <v>0</v>
      </c>
      <c r="K305" s="169" t="s">
        <v>562</v>
      </c>
      <c r="L305" s="348">
        <v>216.3</v>
      </c>
      <c r="M305" s="172"/>
      <c r="N305" s="172"/>
      <c r="O305" s="172"/>
      <c r="P305" s="172"/>
      <c r="Q305" s="172"/>
      <c r="R305" s="172"/>
      <c r="S305" s="172"/>
      <c r="T305" s="172"/>
      <c r="U305" s="172"/>
      <c r="V305" s="172"/>
      <c r="W305" s="172"/>
      <c r="X305" s="172"/>
      <c r="Y305" s="172"/>
      <c r="Z305" s="172"/>
      <c r="AA305" s="373">
        <f t="shared" si="632"/>
        <v>0</v>
      </c>
      <c r="AB305" s="173" t="str">
        <f t="shared" si="650"/>
        <v>No</v>
      </c>
      <c r="AC305" s="174" t="str">
        <f t="shared" si="634"/>
        <v>No</v>
      </c>
      <c r="AD305" s="81"/>
      <c r="AE305" s="231">
        <v>1</v>
      </c>
      <c r="AF305" s="232">
        <f t="shared" si="651"/>
        <v>0</v>
      </c>
      <c r="AG305" s="69"/>
      <c r="AH305" s="257">
        <v>9.75</v>
      </c>
      <c r="AI305" s="265">
        <f t="shared" si="550"/>
        <v>0</v>
      </c>
      <c r="AJ305" s="152">
        <f t="shared" si="636"/>
        <v>0</v>
      </c>
      <c r="AK305" s="152">
        <f t="shared" si="637"/>
        <v>0</v>
      </c>
      <c r="AL305" s="152">
        <f t="shared" si="638"/>
        <v>0</v>
      </c>
      <c r="AM305" s="152">
        <f t="shared" si="639"/>
        <v>0</v>
      </c>
      <c r="AN305" s="152">
        <f t="shared" si="640"/>
        <v>0</v>
      </c>
      <c r="AO305" s="152">
        <f t="shared" si="641"/>
        <v>0</v>
      </c>
      <c r="AP305" s="152">
        <f t="shared" si="642"/>
        <v>0</v>
      </c>
      <c r="AQ305" s="152">
        <f t="shared" si="643"/>
        <v>0</v>
      </c>
      <c r="AR305" s="152">
        <f t="shared" si="644"/>
        <v>0</v>
      </c>
      <c r="AS305" s="152">
        <f t="shared" si="645"/>
        <v>0</v>
      </c>
      <c r="AT305" s="152">
        <f t="shared" si="646"/>
        <v>0</v>
      </c>
      <c r="AU305" s="152">
        <f t="shared" si="647"/>
        <v>0</v>
      </c>
      <c r="AV305" s="152">
        <f t="shared" si="648"/>
        <v>0</v>
      </c>
      <c r="AW305" s="152">
        <f t="shared" si="649"/>
        <v>0</v>
      </c>
      <c r="AX305" s="470">
        <v>1</v>
      </c>
      <c r="AY305" s="476">
        <v>10</v>
      </c>
      <c r="AZ305" s="239">
        <f t="shared" si="592"/>
        <v>0</v>
      </c>
      <c r="BA305" s="480"/>
      <c r="BB305" s="239">
        <f t="shared" si="593"/>
        <v>0</v>
      </c>
      <c r="BC305" s="480"/>
      <c r="BD305" s="131">
        <f t="shared" si="594"/>
        <v>0</v>
      </c>
      <c r="BE305" s="483"/>
      <c r="BF305" s="131">
        <f t="shared" si="558"/>
        <v>0</v>
      </c>
      <c r="BG305" s="131">
        <f t="shared" si="559"/>
        <v>0</v>
      </c>
      <c r="BH305" s="131">
        <f t="shared" si="560"/>
        <v>0</v>
      </c>
      <c r="BI305" s="131">
        <f t="shared" si="561"/>
        <v>0</v>
      </c>
      <c r="BJ305" s="131">
        <f t="shared" si="562"/>
        <v>0</v>
      </c>
      <c r="BK305" s="131">
        <f t="shared" si="563"/>
        <v>0</v>
      </c>
      <c r="BL305" s="131">
        <f t="shared" si="564"/>
        <v>0</v>
      </c>
      <c r="BM305" s="131">
        <f t="shared" si="565"/>
        <v>0</v>
      </c>
      <c r="BN305" s="131">
        <f t="shared" si="566"/>
        <v>0</v>
      </c>
      <c r="BO305" s="483"/>
      <c r="BP305" s="396">
        <f t="shared" si="567"/>
        <v>0</v>
      </c>
      <c r="BQ305" s="396">
        <f t="shared" si="568"/>
        <v>0</v>
      </c>
      <c r="BR305" s="483"/>
      <c r="BS305" s="131">
        <f t="shared" si="569"/>
        <v>0</v>
      </c>
      <c r="BT305" s="131">
        <f t="shared" si="570"/>
        <v>0</v>
      </c>
      <c r="BU305" s="131">
        <f t="shared" si="571"/>
        <v>0</v>
      </c>
      <c r="BV305" s="131">
        <f t="shared" si="572"/>
        <v>0</v>
      </c>
      <c r="BW305" s="131">
        <f t="shared" si="573"/>
        <v>0</v>
      </c>
      <c r="BX305" s="131">
        <f t="shared" si="574"/>
        <v>0</v>
      </c>
      <c r="BY305" s="131">
        <f t="shared" si="575"/>
        <v>0</v>
      </c>
      <c r="BZ305" s="131">
        <f t="shared" si="576"/>
        <v>0</v>
      </c>
      <c r="CA305" s="131">
        <f t="shared" si="577"/>
        <v>0</v>
      </c>
      <c r="CB305" s="131">
        <f t="shared" si="578"/>
        <v>0</v>
      </c>
      <c r="CC305" s="131">
        <f t="shared" si="579"/>
        <v>0</v>
      </c>
      <c r="CD305" s="131">
        <f t="shared" si="580"/>
        <v>0</v>
      </c>
      <c r="CE305" s="131">
        <f t="shared" si="581"/>
        <v>0</v>
      </c>
      <c r="CF305" s="131">
        <f t="shared" si="582"/>
        <v>0</v>
      </c>
      <c r="CG305" s="131">
        <f t="shared" si="583"/>
        <v>0</v>
      </c>
      <c r="CH305" s="131">
        <f t="shared" si="584"/>
        <v>0</v>
      </c>
      <c r="CI305" s="131">
        <f t="shared" si="585"/>
        <v>0</v>
      </c>
      <c r="CJ305" s="131">
        <f t="shared" si="586"/>
        <v>0</v>
      </c>
      <c r="CK305" s="131">
        <f t="shared" si="587"/>
        <v>0</v>
      </c>
      <c r="CL305" s="131">
        <f t="shared" si="588"/>
        <v>0</v>
      </c>
      <c r="CM305" s="131">
        <f t="shared" si="589"/>
        <v>0</v>
      </c>
    </row>
    <row r="306" spans="1:91" s="81" customFormat="1" ht="40.75" customHeight="1" x14ac:dyDescent="0.2">
      <c r="A306" s="4"/>
      <c r="B306" s="75"/>
      <c r="C306" s="80"/>
      <c r="D306" s="440" t="s">
        <v>604</v>
      </c>
      <c r="E306" s="352"/>
      <c r="F306" s="68"/>
      <c r="G306" s="66"/>
      <c r="H306" s="66"/>
      <c r="I306" s="68"/>
      <c r="J306" s="67"/>
      <c r="K306" s="67"/>
      <c r="L306" s="155"/>
      <c r="M306" s="115"/>
      <c r="N306" s="115"/>
      <c r="O306" s="115"/>
      <c r="P306" s="115"/>
      <c r="Q306" s="115"/>
      <c r="R306" s="115"/>
      <c r="S306" s="115"/>
      <c r="T306" s="115"/>
      <c r="U306" s="115"/>
      <c r="V306" s="115"/>
      <c r="W306" s="115"/>
      <c r="X306" s="115"/>
      <c r="Y306" s="115"/>
      <c r="Z306" s="115"/>
      <c r="AA306" s="96"/>
      <c r="AB306" s="96"/>
      <c r="AC306" s="120"/>
      <c r="AE306" s="69"/>
      <c r="AF306" s="213"/>
      <c r="AG306" s="69"/>
      <c r="AH306" s="254"/>
      <c r="AI306" s="265"/>
      <c r="AJ306" s="152"/>
      <c r="AK306" s="152"/>
      <c r="AL306" s="152"/>
      <c r="AM306" s="152"/>
      <c r="AN306" s="152"/>
      <c r="AO306" s="152"/>
      <c r="AP306" s="152"/>
      <c r="AQ306" s="152"/>
      <c r="AR306" s="152"/>
      <c r="AS306" s="152"/>
      <c r="AT306" s="152"/>
      <c r="AU306" s="152"/>
      <c r="AV306" s="152"/>
      <c r="AW306" s="152"/>
      <c r="AX306" s="469"/>
      <c r="AY306" s="475"/>
      <c r="AZ306" s="239">
        <f t="shared" si="592"/>
        <v>0</v>
      </c>
      <c r="BA306" s="475"/>
      <c r="BB306" s="239">
        <f t="shared" si="593"/>
        <v>0</v>
      </c>
      <c r="BC306" s="475"/>
      <c r="BD306" s="131">
        <f t="shared" si="594"/>
        <v>0</v>
      </c>
      <c r="BE306" s="483"/>
      <c r="BF306" s="131"/>
      <c r="BG306" s="131"/>
      <c r="BH306" s="131"/>
      <c r="BI306" s="131"/>
      <c r="BJ306" s="131"/>
      <c r="BK306" s="131"/>
      <c r="BL306" s="131"/>
      <c r="BM306" s="131"/>
      <c r="BN306" s="131"/>
      <c r="BO306" s="483"/>
      <c r="BP306" s="396">
        <f t="shared" si="567"/>
        <v>0</v>
      </c>
      <c r="BQ306" s="396"/>
      <c r="BR306" s="483"/>
      <c r="BS306" s="131"/>
      <c r="BT306" s="131"/>
      <c r="BU306" s="131"/>
      <c r="BV306" s="131"/>
      <c r="BW306" s="131"/>
      <c r="BX306" s="131"/>
      <c r="BY306" s="131"/>
      <c r="BZ306" s="131"/>
      <c r="CA306" s="131"/>
      <c r="CB306" s="131"/>
      <c r="CC306" s="131"/>
      <c r="CD306" s="131"/>
      <c r="CE306" s="131"/>
      <c r="CF306" s="131"/>
      <c r="CG306" s="131"/>
      <c r="CH306" s="131"/>
      <c r="CI306" s="131"/>
      <c r="CJ306" s="131"/>
      <c r="CK306" s="131"/>
      <c r="CL306" s="131"/>
      <c r="CM306" s="131"/>
    </row>
    <row r="307" spans="1:91" s="81" customFormat="1" ht="90" customHeight="1" x14ac:dyDescent="0.2">
      <c r="B307" s="156"/>
      <c r="C307" s="353"/>
      <c r="D307" s="157" t="s">
        <v>347</v>
      </c>
      <c r="E307" s="176" t="s">
        <v>432</v>
      </c>
      <c r="F307" s="158" t="s">
        <v>172</v>
      </c>
      <c r="G307" s="160" t="s">
        <v>131</v>
      </c>
      <c r="H307" s="160" t="s">
        <v>157</v>
      </c>
      <c r="I307" s="158">
        <v>2</v>
      </c>
      <c r="J307" s="160">
        <v>0</v>
      </c>
      <c r="K307" s="160" t="s">
        <v>562</v>
      </c>
      <c r="L307" s="328">
        <v>194.56185000000002</v>
      </c>
      <c r="M307" s="161"/>
      <c r="N307" s="161"/>
      <c r="O307" s="161"/>
      <c r="P307" s="161"/>
      <c r="Q307" s="161"/>
      <c r="R307" s="161"/>
      <c r="S307" s="354"/>
      <c r="T307" s="161"/>
      <c r="U307" s="161"/>
      <c r="V307" s="161"/>
      <c r="W307" s="161"/>
      <c r="X307" s="161"/>
      <c r="Y307" s="161"/>
      <c r="Z307" s="161"/>
      <c r="AA307" s="162">
        <f t="shared" ref="AA307:AA326" si="664">L307*M307+L307*N307+L307*O307+L307*P307+L307*Q307+L307*R307+L307*T307+L307*V307+L307*W307+L307*X307+L307*Y307+L307*Z307+L307*U307+L307*S307</f>
        <v>0</v>
      </c>
      <c r="AB307" s="162" t="str">
        <f t="shared" ref="AB307:AB326" si="665">IF(SUM(M307:Z307)&gt;0,"Yes","No")</f>
        <v>No</v>
      </c>
      <c r="AC307" s="163" t="str">
        <f t="shared" ref="AC307:AC326" si="666">IF(B307="New","Yes","No")</f>
        <v>No</v>
      </c>
      <c r="AE307" s="235">
        <v>2</v>
      </c>
      <c r="AF307" s="228">
        <f t="shared" ref="AF307:AF326" si="667">AE307*SUM(M307:Z307)</f>
        <v>0</v>
      </c>
      <c r="AG307" s="69"/>
      <c r="AH307" s="255">
        <v>1.3</v>
      </c>
      <c r="AI307" s="265">
        <f t="shared" si="550"/>
        <v>0</v>
      </c>
      <c r="AJ307" s="152">
        <f t="shared" ref="AJ307:AJ326" si="668">M307*I307</f>
        <v>0</v>
      </c>
      <c r="AK307" s="152">
        <f t="shared" ref="AK307:AK326" si="669">N307*I307</f>
        <v>0</v>
      </c>
      <c r="AL307" s="152">
        <f t="shared" ref="AL307:AL326" si="670">O307*I307</f>
        <v>0</v>
      </c>
      <c r="AM307" s="152">
        <f t="shared" ref="AM307:AM326" si="671">P307*I307</f>
        <v>0</v>
      </c>
      <c r="AN307" s="152">
        <f t="shared" ref="AN307:AN326" si="672">Q307*I307</f>
        <v>0</v>
      </c>
      <c r="AO307" s="152">
        <f t="shared" ref="AO307:AO326" si="673">R307*I307</f>
        <v>0</v>
      </c>
      <c r="AP307" s="152">
        <f t="shared" ref="AP307:AP326" si="674">S307*I307</f>
        <v>0</v>
      </c>
      <c r="AQ307" s="152">
        <f t="shared" ref="AQ307:AQ326" si="675">T307*I307</f>
        <v>0</v>
      </c>
      <c r="AR307" s="152">
        <f t="shared" ref="AR307:AR326" si="676">U307*I307</f>
        <v>0</v>
      </c>
      <c r="AS307" s="152">
        <f t="shared" ref="AS307:AS326" si="677">V307*I307</f>
        <v>0</v>
      </c>
      <c r="AT307" s="152">
        <f t="shared" ref="AT307:AT326" si="678">W307*I307</f>
        <v>0</v>
      </c>
      <c r="AU307" s="152">
        <f t="shared" ref="AU307:AU326" si="679">X307*I307</f>
        <v>0</v>
      </c>
      <c r="AV307" s="152">
        <f t="shared" ref="AV307:AV326" si="680">Y307*I307</f>
        <v>0</v>
      </c>
      <c r="AW307" s="152">
        <f t="shared" ref="AW307:AW326" si="681">Z307*I307</f>
        <v>0</v>
      </c>
      <c r="AX307" s="468">
        <v>2</v>
      </c>
      <c r="AY307" s="474"/>
      <c r="AZ307" s="239">
        <f t="shared" si="592"/>
        <v>0</v>
      </c>
      <c r="BA307" s="476">
        <v>12</v>
      </c>
      <c r="BB307" s="239">
        <f t="shared" si="593"/>
        <v>0</v>
      </c>
      <c r="BC307" s="474"/>
      <c r="BD307" s="131">
        <f t="shared" si="594"/>
        <v>0</v>
      </c>
      <c r="BE307" s="483"/>
      <c r="BF307" s="131">
        <f t="shared" ref="BF307:BF341" si="682">IF(F307="XS",IF(SUM(M307:Z307)&gt;0,SUM(M307:Z307),0),0)*I307</f>
        <v>0</v>
      </c>
      <c r="BG307" s="131">
        <f t="shared" ref="BG307:BG341" si="683">IF(F307="S",IF(SUM(M307:Z307)&gt;0,SUM(M307:Z307),0),0)*I307</f>
        <v>0</v>
      </c>
      <c r="BH307" s="131">
        <f t="shared" ref="BH307:BH341" si="684">IF(F307="M",IF(SUM(M307:Z307)&gt;0,SUM(M307:Z307),0),0)*I307</f>
        <v>0</v>
      </c>
      <c r="BI307" s="131">
        <f t="shared" ref="BI307:BI341" si="685">IF(F307="L",IF(SUM(M307:Z307)&gt;0,SUM(M307:Z307),0),0)*I307</f>
        <v>0</v>
      </c>
      <c r="BJ307" s="131">
        <f t="shared" ref="BJ307:BJ341" si="686">IF(F307="XL",IF(SUM(M307:Z307)&gt;0,SUM(M307:Z307),0),0)*I307</f>
        <v>0</v>
      </c>
      <c r="BK307" s="131">
        <f t="shared" ref="BK307:BK341" si="687">IF(F307="2XL",IF(SUM(M307:Z307)&gt;0,SUM(M307:Z307),0),0)*I307</f>
        <v>0</v>
      </c>
      <c r="BL307" s="131">
        <f t="shared" ref="BL307:BL341" si="688">IF(F307="3XL",IF(SUM(M307:Z307)&gt;0,SUM(M307:Z307),0),0)*I307</f>
        <v>0</v>
      </c>
      <c r="BM307" s="131">
        <f t="shared" ref="BM307:BM341" si="689">IF(F307="4XL",IF(SUM(M307:Z307)&gt;0,SUM(M307:Z307),0),0)*I307</f>
        <v>0</v>
      </c>
      <c r="BN307" s="131">
        <f t="shared" ref="BN307:BN341" si="690">IF(F307="various",IF(SUM(M307:Z307)&gt;0,SUM(M307:Z307),0),0)*I307</f>
        <v>0</v>
      </c>
      <c r="BO307" s="483"/>
      <c r="BP307" s="396">
        <f t="shared" si="567"/>
        <v>0</v>
      </c>
      <c r="BQ307" s="396">
        <f t="shared" ref="BQ307:BQ341" si="691">IF(E307="Dual tex.",IF(SUM(M307:Z307)&gt;0,SUM(M307:Z307),0),0)*I307</f>
        <v>0</v>
      </c>
      <c r="BR307" s="483"/>
      <c r="BS307" s="131">
        <f t="shared" ref="BS307:BS341" si="692">IF(H307="sloper",IF(SUM(M307:Z307)&gt;0,SUM(M307:Z307),0),0)*I307</f>
        <v>0</v>
      </c>
      <c r="BT307" s="131">
        <f t="shared" ref="BT307:BT341" si="693">IF(H307="footholds",IF(SUM(M307:Z307)&gt;0,SUM(M307:Z307),0),0)*I307</f>
        <v>0</v>
      </c>
      <c r="BU307" s="131">
        <f t="shared" ref="BU307:BU341" si="694">IF(H307="micros",IF(SUM(M307:Z307)&gt;0,SUM(M307:Z307),0),0)*I307</f>
        <v>0</v>
      </c>
      <c r="BV307" s="131">
        <f t="shared" ref="BV307:BV341" si="695">IF(H307="jug",IF(SUM(M307:Z307)&gt;0,SUM(M307:Z307),0),0)*I307</f>
        <v>0</v>
      </c>
      <c r="BW307" s="131">
        <f t="shared" ref="BW307:BW341" si="696">IF(H307="ledge",IF(SUM(M307:Z307)&gt;0,SUM(M307:Z307),0),0)*I307</f>
        <v>0</v>
      </c>
      <c r="BX307" s="131">
        <f t="shared" ref="BX307:BX341" si="697">IF(H307="edge",IF(SUM(M307:Z307)&gt;0,SUM(M307:Z307),0),0)*I307</f>
        <v>0</v>
      </c>
      <c r="BY307" s="131">
        <f t="shared" ref="BY307:BY341" si="698">IF(H307="crimp",IF(SUM(M307:Z307)&gt;0,SUM(M307:Z307),0),0)*I307</f>
        <v>0</v>
      </c>
      <c r="BZ307" s="131">
        <f t="shared" ref="BZ307:BZ341" si="699">IF(H307="incut",IF(SUM(M307:Z307)&gt;0,SUM(M307:Z307),0),0)*I307</f>
        <v>0</v>
      </c>
      <c r="CA307" s="131">
        <f t="shared" ref="CA307:CA341" si="700">IF(H307="dish",IF(SUM(M307:Z307)&gt;0,SUM(M307:Z307),0),0)*I307</f>
        <v>0</v>
      </c>
      <c r="CB307" s="131">
        <f t="shared" ref="CB307:CB341" si="701">IF(H307="pinch",IF(SUM(M307:Z307)&gt;0,SUM(M307:Z307),0),0)*I307</f>
        <v>0</v>
      </c>
      <c r="CC307" s="131">
        <f t="shared" ref="CC307:CC341" si="702">IF(H307="pocket",IF(SUM(M307:Z307)&gt;0,SUM(M307:Z307),0),0)*I307</f>
        <v>0</v>
      </c>
      <c r="CD307" s="131">
        <f t="shared" ref="CD307:CD341" si="703">IF(H307="insert",IF(SUM(M307:Z307)&gt;0,SUM(M307:Z307),0),0)*I307</f>
        <v>0</v>
      </c>
      <c r="CE307" s="131">
        <f t="shared" ref="CE307:CE341" si="704">IF(H307="feature",IF(SUM(M307:Z307)&gt;0,SUM(M307:Z307),0),0)*I307</f>
        <v>0</v>
      </c>
      <c r="CF307" s="131">
        <f t="shared" ref="CF307:CF341" si="705">IF(H307="scoop",IF(SUM(M307:Z307)&gt;0,SUM(M307:Z307),0),0)*I307</f>
        <v>0</v>
      </c>
      <c r="CG307" s="131">
        <f t="shared" ref="CG307:CG341" si="706">IF(H307="arete",IF(SUM(M307:Z307)&gt;0,SUM(M307:Z307),0),0)*I307</f>
        <v>0</v>
      </c>
      <c r="CH307" s="131">
        <f t="shared" ref="CH307:CH341" si="707">IF(H307="square",IF(SUM(M307:Z307)&gt;0,SUM(M307:Z307),0),0)*I307</f>
        <v>0</v>
      </c>
      <c r="CI307" s="131">
        <f t="shared" ref="CI307:CI341" si="708">IF(H307="positive",IF(SUM(M307:Z307)&gt;0,SUM(M307:Z307),0),0)*I307</f>
        <v>0</v>
      </c>
      <c r="CJ307" s="131">
        <f t="shared" ref="CJ307:CJ341" si="709">IF(H307="pyramid",IF(SUM(M307:Z307)&gt;0,SUM(M307:Z307),0),0)*I307</f>
        <v>0</v>
      </c>
      <c r="CK307" s="131">
        <f t="shared" ref="CK307:CK341" si="710">IF(H307="high profile",IF(SUM(M307:Z307)&gt;0,SUM(M307:Z307),0),0)*I307</f>
        <v>0</v>
      </c>
      <c r="CL307" s="131">
        <f t="shared" ref="CL307:CL341" si="711">IF(H307="rectangle",IF(SUM(M307:Z307)&gt;0,SUM(M307:Z307),0),0)*I307</f>
        <v>0</v>
      </c>
      <c r="CM307" s="131">
        <f t="shared" ref="CM307:CM341" si="712">IF(H307="various",IF(SUM(M307:Z307)&gt;0,SUM(M307:Z307),0),0)*I307</f>
        <v>0</v>
      </c>
    </row>
    <row r="308" spans="1:91" s="81" customFormat="1" ht="90" customHeight="1" x14ac:dyDescent="0.2">
      <c r="B308" s="164"/>
      <c r="C308" s="62"/>
      <c r="D308" s="118" t="s">
        <v>533</v>
      </c>
      <c r="E308" s="436" t="s">
        <v>1143</v>
      </c>
      <c r="F308" s="72" t="s">
        <v>172</v>
      </c>
      <c r="G308" s="73" t="s">
        <v>131</v>
      </c>
      <c r="H308" s="73" t="s">
        <v>157</v>
      </c>
      <c r="I308" s="72">
        <v>2</v>
      </c>
      <c r="J308" s="73">
        <v>0</v>
      </c>
      <c r="K308" s="73" t="s">
        <v>562</v>
      </c>
      <c r="L308" s="330">
        <v>169.18779999999998</v>
      </c>
      <c r="M308" s="88"/>
      <c r="N308" s="88"/>
      <c r="O308" s="88"/>
      <c r="P308" s="88"/>
      <c r="Q308" s="88"/>
      <c r="R308" s="88"/>
      <c r="S308" s="88"/>
      <c r="T308" s="88"/>
      <c r="U308" s="88"/>
      <c r="V308" s="88"/>
      <c r="W308" s="88"/>
      <c r="X308" s="88"/>
      <c r="Y308" s="88"/>
      <c r="Z308" s="88"/>
      <c r="AA308" s="368">
        <f t="shared" si="664"/>
        <v>0</v>
      </c>
      <c r="AB308" s="89" t="str">
        <f t="shared" si="665"/>
        <v>No</v>
      </c>
      <c r="AC308" s="364" t="str">
        <f t="shared" si="666"/>
        <v>No</v>
      </c>
      <c r="AD308" s="357"/>
      <c r="AE308" s="234">
        <v>2</v>
      </c>
      <c r="AF308" s="230">
        <f t="shared" si="667"/>
        <v>0</v>
      </c>
      <c r="AG308" s="69"/>
      <c r="AH308" s="255">
        <v>1.3</v>
      </c>
      <c r="AI308" s="265">
        <f t="shared" si="550"/>
        <v>0</v>
      </c>
      <c r="AJ308" s="152">
        <f t="shared" si="668"/>
        <v>0</v>
      </c>
      <c r="AK308" s="152">
        <f t="shared" si="669"/>
        <v>0</v>
      </c>
      <c r="AL308" s="152">
        <f t="shared" si="670"/>
        <v>0</v>
      </c>
      <c r="AM308" s="152">
        <f t="shared" si="671"/>
        <v>0</v>
      </c>
      <c r="AN308" s="152">
        <f t="shared" si="672"/>
        <v>0</v>
      </c>
      <c r="AO308" s="152">
        <f t="shared" si="673"/>
        <v>0</v>
      </c>
      <c r="AP308" s="152">
        <f t="shared" si="674"/>
        <v>0</v>
      </c>
      <c r="AQ308" s="152">
        <f t="shared" si="675"/>
        <v>0</v>
      </c>
      <c r="AR308" s="152">
        <f t="shared" si="676"/>
        <v>0</v>
      </c>
      <c r="AS308" s="152">
        <f t="shared" si="677"/>
        <v>0</v>
      </c>
      <c r="AT308" s="152">
        <f t="shared" si="678"/>
        <v>0</v>
      </c>
      <c r="AU308" s="152">
        <f t="shared" si="679"/>
        <v>0</v>
      </c>
      <c r="AV308" s="152">
        <f t="shared" si="680"/>
        <v>0</v>
      </c>
      <c r="AW308" s="152">
        <f t="shared" si="681"/>
        <v>0</v>
      </c>
      <c r="AX308" s="468">
        <v>2</v>
      </c>
      <c r="AY308" s="474"/>
      <c r="AZ308" s="239">
        <f t="shared" si="592"/>
        <v>0</v>
      </c>
      <c r="BA308" s="476">
        <v>12</v>
      </c>
      <c r="BB308" s="239">
        <f t="shared" si="593"/>
        <v>0</v>
      </c>
      <c r="BC308" s="474"/>
      <c r="BD308" s="131">
        <f t="shared" si="594"/>
        <v>0</v>
      </c>
      <c r="BE308" s="483"/>
      <c r="BF308" s="131">
        <f t="shared" si="682"/>
        <v>0</v>
      </c>
      <c r="BG308" s="131">
        <f t="shared" si="683"/>
        <v>0</v>
      </c>
      <c r="BH308" s="131">
        <f t="shared" si="684"/>
        <v>0</v>
      </c>
      <c r="BI308" s="131">
        <f t="shared" si="685"/>
        <v>0</v>
      </c>
      <c r="BJ308" s="131">
        <f t="shared" si="686"/>
        <v>0</v>
      </c>
      <c r="BK308" s="131">
        <f t="shared" si="687"/>
        <v>0</v>
      </c>
      <c r="BL308" s="131">
        <f t="shared" si="688"/>
        <v>0</v>
      </c>
      <c r="BM308" s="131">
        <f t="shared" si="689"/>
        <v>0</v>
      </c>
      <c r="BN308" s="131">
        <f t="shared" si="690"/>
        <v>0</v>
      </c>
      <c r="BO308" s="483"/>
      <c r="BP308" s="396">
        <f t="shared" si="567"/>
        <v>0</v>
      </c>
      <c r="BQ308" s="396">
        <f t="shared" si="691"/>
        <v>0</v>
      </c>
      <c r="BR308" s="483"/>
      <c r="BS308" s="131">
        <f t="shared" si="692"/>
        <v>0</v>
      </c>
      <c r="BT308" s="131">
        <f t="shared" si="693"/>
        <v>0</v>
      </c>
      <c r="BU308" s="131">
        <f t="shared" si="694"/>
        <v>0</v>
      </c>
      <c r="BV308" s="131">
        <f t="shared" si="695"/>
        <v>0</v>
      </c>
      <c r="BW308" s="131">
        <f t="shared" si="696"/>
        <v>0</v>
      </c>
      <c r="BX308" s="131">
        <f t="shared" si="697"/>
        <v>0</v>
      </c>
      <c r="BY308" s="131">
        <f t="shared" si="698"/>
        <v>0</v>
      </c>
      <c r="BZ308" s="131">
        <f t="shared" si="699"/>
        <v>0</v>
      </c>
      <c r="CA308" s="131">
        <f t="shared" si="700"/>
        <v>0</v>
      </c>
      <c r="CB308" s="131">
        <f t="shared" si="701"/>
        <v>0</v>
      </c>
      <c r="CC308" s="131">
        <f t="shared" si="702"/>
        <v>0</v>
      </c>
      <c r="CD308" s="131">
        <f t="shared" si="703"/>
        <v>0</v>
      </c>
      <c r="CE308" s="131">
        <f t="shared" si="704"/>
        <v>0</v>
      </c>
      <c r="CF308" s="131">
        <f t="shared" si="705"/>
        <v>0</v>
      </c>
      <c r="CG308" s="131">
        <f t="shared" si="706"/>
        <v>0</v>
      </c>
      <c r="CH308" s="131">
        <f t="shared" si="707"/>
        <v>0</v>
      </c>
      <c r="CI308" s="131">
        <f t="shared" si="708"/>
        <v>0</v>
      </c>
      <c r="CJ308" s="131">
        <f t="shared" si="709"/>
        <v>0</v>
      </c>
      <c r="CK308" s="131">
        <f t="shared" si="710"/>
        <v>0</v>
      </c>
      <c r="CL308" s="131">
        <f t="shared" si="711"/>
        <v>0</v>
      </c>
      <c r="CM308" s="131">
        <f t="shared" si="712"/>
        <v>0</v>
      </c>
    </row>
    <row r="309" spans="1:91" s="81" customFormat="1" ht="90" customHeight="1" x14ac:dyDescent="0.2">
      <c r="B309" s="164"/>
      <c r="C309" s="62"/>
      <c r="D309" s="117" t="s">
        <v>348</v>
      </c>
      <c r="E309" s="129" t="s">
        <v>432</v>
      </c>
      <c r="F309" s="69" t="s">
        <v>108</v>
      </c>
      <c r="G309" s="70" t="s">
        <v>130</v>
      </c>
      <c r="H309" s="70" t="s">
        <v>157</v>
      </c>
      <c r="I309" s="69">
        <v>2</v>
      </c>
      <c r="J309" s="70">
        <v>0</v>
      </c>
      <c r="K309" s="70" t="s">
        <v>562</v>
      </c>
      <c r="L309" s="329">
        <v>217.48965000000001</v>
      </c>
      <c r="M309" s="355"/>
      <c r="N309" s="95"/>
      <c r="O309" s="115"/>
      <c r="P309" s="95"/>
      <c r="Q309" s="115"/>
      <c r="R309" s="95"/>
      <c r="S309" s="115"/>
      <c r="T309" s="95"/>
      <c r="U309" s="95"/>
      <c r="V309" s="115"/>
      <c r="W309" s="95"/>
      <c r="X309" s="95"/>
      <c r="Y309" s="95"/>
      <c r="Z309" s="94"/>
      <c r="AA309" s="96">
        <f t="shared" si="664"/>
        <v>0</v>
      </c>
      <c r="AB309" s="96" t="str">
        <f t="shared" si="665"/>
        <v>No</v>
      </c>
      <c r="AC309" s="165" t="str">
        <f t="shared" si="666"/>
        <v>No</v>
      </c>
      <c r="AE309" s="234">
        <v>2</v>
      </c>
      <c r="AF309" s="230">
        <f t="shared" si="667"/>
        <v>0</v>
      </c>
      <c r="AG309" s="69"/>
      <c r="AH309" s="256">
        <v>1.8</v>
      </c>
      <c r="AI309" s="265">
        <f t="shared" si="550"/>
        <v>0</v>
      </c>
      <c r="AJ309" s="152">
        <f t="shared" si="668"/>
        <v>0</v>
      </c>
      <c r="AK309" s="152">
        <f t="shared" si="669"/>
        <v>0</v>
      </c>
      <c r="AL309" s="152">
        <f t="shared" si="670"/>
        <v>0</v>
      </c>
      <c r="AM309" s="152">
        <f t="shared" si="671"/>
        <v>0</v>
      </c>
      <c r="AN309" s="152">
        <f t="shared" si="672"/>
        <v>0</v>
      </c>
      <c r="AO309" s="152">
        <f t="shared" si="673"/>
        <v>0</v>
      </c>
      <c r="AP309" s="152">
        <f t="shared" si="674"/>
        <v>0</v>
      </c>
      <c r="AQ309" s="152">
        <f t="shared" si="675"/>
        <v>0</v>
      </c>
      <c r="AR309" s="152">
        <f t="shared" si="676"/>
        <v>0</v>
      </c>
      <c r="AS309" s="152">
        <f t="shared" si="677"/>
        <v>0</v>
      </c>
      <c r="AT309" s="152">
        <f t="shared" si="678"/>
        <v>0</v>
      </c>
      <c r="AU309" s="152">
        <f t="shared" si="679"/>
        <v>0</v>
      </c>
      <c r="AV309" s="152">
        <f t="shared" si="680"/>
        <v>0</v>
      </c>
      <c r="AW309" s="152">
        <f t="shared" si="681"/>
        <v>0</v>
      </c>
      <c r="AX309" s="468">
        <v>2</v>
      </c>
      <c r="AY309" s="474"/>
      <c r="AZ309" s="239">
        <f t="shared" si="592"/>
        <v>0</v>
      </c>
      <c r="BA309" s="476">
        <v>8</v>
      </c>
      <c r="BB309" s="239">
        <f t="shared" si="593"/>
        <v>0</v>
      </c>
      <c r="BC309" s="474"/>
      <c r="BD309" s="131">
        <f t="shared" si="594"/>
        <v>0</v>
      </c>
      <c r="BE309" s="483"/>
      <c r="BF309" s="131">
        <f t="shared" si="682"/>
        <v>0</v>
      </c>
      <c r="BG309" s="131">
        <f t="shared" si="683"/>
        <v>0</v>
      </c>
      <c r="BH309" s="131">
        <f t="shared" si="684"/>
        <v>0</v>
      </c>
      <c r="BI309" s="131">
        <f t="shared" si="685"/>
        <v>0</v>
      </c>
      <c r="BJ309" s="131">
        <f t="shared" si="686"/>
        <v>0</v>
      </c>
      <c r="BK309" s="131">
        <f t="shared" si="687"/>
        <v>0</v>
      </c>
      <c r="BL309" s="131">
        <f t="shared" si="688"/>
        <v>0</v>
      </c>
      <c r="BM309" s="131">
        <f t="shared" si="689"/>
        <v>0</v>
      </c>
      <c r="BN309" s="131">
        <f t="shared" si="690"/>
        <v>0</v>
      </c>
      <c r="BO309" s="483"/>
      <c r="BP309" s="396">
        <f t="shared" si="567"/>
        <v>0</v>
      </c>
      <c r="BQ309" s="396">
        <f t="shared" si="691"/>
        <v>0</v>
      </c>
      <c r="BR309" s="483"/>
      <c r="BS309" s="131">
        <f t="shared" si="692"/>
        <v>0</v>
      </c>
      <c r="BT309" s="131">
        <f t="shared" si="693"/>
        <v>0</v>
      </c>
      <c r="BU309" s="131">
        <f t="shared" si="694"/>
        <v>0</v>
      </c>
      <c r="BV309" s="131">
        <f t="shared" si="695"/>
        <v>0</v>
      </c>
      <c r="BW309" s="131">
        <f t="shared" si="696"/>
        <v>0</v>
      </c>
      <c r="BX309" s="131">
        <f t="shared" si="697"/>
        <v>0</v>
      </c>
      <c r="BY309" s="131">
        <f t="shared" si="698"/>
        <v>0</v>
      </c>
      <c r="BZ309" s="131">
        <f t="shared" si="699"/>
        <v>0</v>
      </c>
      <c r="CA309" s="131">
        <f t="shared" si="700"/>
        <v>0</v>
      </c>
      <c r="CB309" s="131">
        <f t="shared" si="701"/>
        <v>0</v>
      </c>
      <c r="CC309" s="131">
        <f t="shared" si="702"/>
        <v>0</v>
      </c>
      <c r="CD309" s="131">
        <f t="shared" si="703"/>
        <v>0</v>
      </c>
      <c r="CE309" s="131">
        <f t="shared" si="704"/>
        <v>0</v>
      </c>
      <c r="CF309" s="131">
        <f t="shared" si="705"/>
        <v>0</v>
      </c>
      <c r="CG309" s="131">
        <f t="shared" si="706"/>
        <v>0</v>
      </c>
      <c r="CH309" s="131">
        <f t="shared" si="707"/>
        <v>0</v>
      </c>
      <c r="CI309" s="131">
        <f t="shared" si="708"/>
        <v>0</v>
      </c>
      <c r="CJ309" s="131">
        <f t="shared" si="709"/>
        <v>0</v>
      </c>
      <c r="CK309" s="131">
        <f t="shared" si="710"/>
        <v>0</v>
      </c>
      <c r="CL309" s="131">
        <f t="shared" si="711"/>
        <v>0</v>
      </c>
      <c r="CM309" s="131">
        <f t="shared" si="712"/>
        <v>0</v>
      </c>
    </row>
    <row r="310" spans="1:91" s="81" customFormat="1" ht="90" customHeight="1" x14ac:dyDescent="0.2">
      <c r="B310" s="164"/>
      <c r="C310" s="62"/>
      <c r="D310" s="117" t="s">
        <v>535</v>
      </c>
      <c r="E310" s="437" t="s">
        <v>1143</v>
      </c>
      <c r="F310" s="69" t="s">
        <v>108</v>
      </c>
      <c r="G310" s="70" t="s">
        <v>130</v>
      </c>
      <c r="H310" s="70" t="s">
        <v>157</v>
      </c>
      <c r="I310" s="69">
        <v>2</v>
      </c>
      <c r="J310" s="70">
        <v>0</v>
      </c>
      <c r="K310" s="70" t="s">
        <v>562</v>
      </c>
      <c r="L310" s="329">
        <v>189.1183</v>
      </c>
      <c r="M310" s="355"/>
      <c r="N310" s="95"/>
      <c r="O310" s="115"/>
      <c r="P310" s="95"/>
      <c r="Q310" s="115"/>
      <c r="R310" s="95"/>
      <c r="S310" s="115"/>
      <c r="T310" s="95"/>
      <c r="U310" s="95"/>
      <c r="V310" s="115"/>
      <c r="W310" s="95"/>
      <c r="X310" s="95"/>
      <c r="Y310" s="95"/>
      <c r="Z310" s="94"/>
      <c r="AA310" s="96">
        <f t="shared" si="664"/>
        <v>0</v>
      </c>
      <c r="AB310" s="96" t="str">
        <f t="shared" si="665"/>
        <v>No</v>
      </c>
      <c r="AC310" s="165" t="str">
        <f t="shared" si="666"/>
        <v>No</v>
      </c>
      <c r="AE310" s="234">
        <v>2</v>
      </c>
      <c r="AF310" s="230">
        <f t="shared" si="667"/>
        <v>0</v>
      </c>
      <c r="AG310" s="69"/>
      <c r="AH310" s="256">
        <v>1.8</v>
      </c>
      <c r="AI310" s="265">
        <f t="shared" si="550"/>
        <v>0</v>
      </c>
      <c r="AJ310" s="152">
        <f t="shared" si="668"/>
        <v>0</v>
      </c>
      <c r="AK310" s="152">
        <f t="shared" si="669"/>
        <v>0</v>
      </c>
      <c r="AL310" s="152">
        <f t="shared" si="670"/>
        <v>0</v>
      </c>
      <c r="AM310" s="152">
        <f t="shared" si="671"/>
        <v>0</v>
      </c>
      <c r="AN310" s="152">
        <f t="shared" si="672"/>
        <v>0</v>
      </c>
      <c r="AO310" s="152">
        <f t="shared" si="673"/>
        <v>0</v>
      </c>
      <c r="AP310" s="152">
        <f t="shared" si="674"/>
        <v>0</v>
      </c>
      <c r="AQ310" s="152">
        <f t="shared" si="675"/>
        <v>0</v>
      </c>
      <c r="AR310" s="152">
        <f t="shared" si="676"/>
        <v>0</v>
      </c>
      <c r="AS310" s="152">
        <f t="shared" si="677"/>
        <v>0</v>
      </c>
      <c r="AT310" s="152">
        <f t="shared" si="678"/>
        <v>0</v>
      </c>
      <c r="AU310" s="152">
        <f t="shared" si="679"/>
        <v>0</v>
      </c>
      <c r="AV310" s="152">
        <f t="shared" si="680"/>
        <v>0</v>
      </c>
      <c r="AW310" s="152">
        <f t="shared" si="681"/>
        <v>0</v>
      </c>
      <c r="AX310" s="468">
        <v>2</v>
      </c>
      <c r="AY310" s="474"/>
      <c r="AZ310" s="239">
        <f t="shared" si="592"/>
        <v>0</v>
      </c>
      <c r="BA310" s="476">
        <v>8</v>
      </c>
      <c r="BB310" s="239">
        <f t="shared" si="593"/>
        <v>0</v>
      </c>
      <c r="BC310" s="474"/>
      <c r="BD310" s="131">
        <f t="shared" si="594"/>
        <v>0</v>
      </c>
      <c r="BE310" s="483"/>
      <c r="BF310" s="131">
        <f t="shared" si="682"/>
        <v>0</v>
      </c>
      <c r="BG310" s="131">
        <f t="shared" si="683"/>
        <v>0</v>
      </c>
      <c r="BH310" s="131">
        <f t="shared" si="684"/>
        <v>0</v>
      </c>
      <c r="BI310" s="131">
        <f t="shared" si="685"/>
        <v>0</v>
      </c>
      <c r="BJ310" s="131">
        <f t="shared" si="686"/>
        <v>0</v>
      </c>
      <c r="BK310" s="131">
        <f t="shared" si="687"/>
        <v>0</v>
      </c>
      <c r="BL310" s="131">
        <f t="shared" si="688"/>
        <v>0</v>
      </c>
      <c r="BM310" s="131">
        <f t="shared" si="689"/>
        <v>0</v>
      </c>
      <c r="BN310" s="131">
        <f t="shared" si="690"/>
        <v>0</v>
      </c>
      <c r="BO310" s="483"/>
      <c r="BP310" s="396">
        <f t="shared" si="567"/>
        <v>0</v>
      </c>
      <c r="BQ310" s="396">
        <f t="shared" si="691"/>
        <v>0</v>
      </c>
      <c r="BR310" s="483"/>
      <c r="BS310" s="131">
        <f t="shared" si="692"/>
        <v>0</v>
      </c>
      <c r="BT310" s="131">
        <f t="shared" si="693"/>
        <v>0</v>
      </c>
      <c r="BU310" s="131">
        <f t="shared" si="694"/>
        <v>0</v>
      </c>
      <c r="BV310" s="131">
        <f t="shared" si="695"/>
        <v>0</v>
      </c>
      <c r="BW310" s="131">
        <f t="shared" si="696"/>
        <v>0</v>
      </c>
      <c r="BX310" s="131">
        <f t="shared" si="697"/>
        <v>0</v>
      </c>
      <c r="BY310" s="131">
        <f t="shared" si="698"/>
        <v>0</v>
      </c>
      <c r="BZ310" s="131">
        <f t="shared" si="699"/>
        <v>0</v>
      </c>
      <c r="CA310" s="131">
        <f t="shared" si="700"/>
        <v>0</v>
      </c>
      <c r="CB310" s="131">
        <f t="shared" si="701"/>
        <v>0</v>
      </c>
      <c r="CC310" s="131">
        <f t="shared" si="702"/>
        <v>0</v>
      </c>
      <c r="CD310" s="131">
        <f t="shared" si="703"/>
        <v>0</v>
      </c>
      <c r="CE310" s="131">
        <f t="shared" si="704"/>
        <v>0</v>
      </c>
      <c r="CF310" s="131">
        <f t="shared" si="705"/>
        <v>0</v>
      </c>
      <c r="CG310" s="131">
        <f t="shared" si="706"/>
        <v>0</v>
      </c>
      <c r="CH310" s="131">
        <f t="shared" si="707"/>
        <v>0</v>
      </c>
      <c r="CI310" s="131">
        <f t="shared" si="708"/>
        <v>0</v>
      </c>
      <c r="CJ310" s="131">
        <f t="shared" si="709"/>
        <v>0</v>
      </c>
      <c r="CK310" s="131">
        <f t="shared" si="710"/>
        <v>0</v>
      </c>
      <c r="CL310" s="131">
        <f t="shared" si="711"/>
        <v>0</v>
      </c>
      <c r="CM310" s="131">
        <f t="shared" si="712"/>
        <v>0</v>
      </c>
    </row>
    <row r="311" spans="1:91" s="81" customFormat="1" ht="90" customHeight="1" x14ac:dyDescent="0.2">
      <c r="B311" s="164"/>
      <c r="C311" s="62"/>
      <c r="D311" s="118" t="s">
        <v>349</v>
      </c>
      <c r="E311" s="177" t="s">
        <v>432</v>
      </c>
      <c r="F311" s="72" t="s">
        <v>110</v>
      </c>
      <c r="G311" s="73" t="s">
        <v>129</v>
      </c>
      <c r="H311" s="73" t="s">
        <v>157</v>
      </c>
      <c r="I311" s="72">
        <v>2</v>
      </c>
      <c r="J311" s="73">
        <v>0</v>
      </c>
      <c r="K311" s="73" t="s">
        <v>562</v>
      </c>
      <c r="L311" s="330">
        <v>292.005</v>
      </c>
      <c r="M311" s="88"/>
      <c r="N311" s="87"/>
      <c r="O311" s="331"/>
      <c r="P311" s="87"/>
      <c r="Q311" s="331"/>
      <c r="R311" s="87"/>
      <c r="S311" s="331"/>
      <c r="T311" s="87"/>
      <c r="U311" s="87"/>
      <c r="V311" s="331"/>
      <c r="W311" s="87"/>
      <c r="X311" s="87"/>
      <c r="Y311" s="87"/>
      <c r="Z311" s="86"/>
      <c r="AA311" s="89">
        <f t="shared" si="664"/>
        <v>0</v>
      </c>
      <c r="AB311" s="89" t="str">
        <f t="shared" si="665"/>
        <v>No</v>
      </c>
      <c r="AC311" s="166" t="str">
        <f t="shared" si="666"/>
        <v>No</v>
      </c>
      <c r="AE311" s="234">
        <v>2</v>
      </c>
      <c r="AF311" s="230">
        <f t="shared" si="667"/>
        <v>0</v>
      </c>
      <c r="AG311" s="69"/>
      <c r="AH311" s="256">
        <v>5.2</v>
      </c>
      <c r="AI311" s="265">
        <f t="shared" si="550"/>
        <v>0</v>
      </c>
      <c r="AJ311" s="152">
        <f t="shared" si="668"/>
        <v>0</v>
      </c>
      <c r="AK311" s="152">
        <f t="shared" si="669"/>
        <v>0</v>
      </c>
      <c r="AL311" s="152">
        <f t="shared" si="670"/>
        <v>0</v>
      </c>
      <c r="AM311" s="152">
        <f t="shared" si="671"/>
        <v>0</v>
      </c>
      <c r="AN311" s="152">
        <f t="shared" si="672"/>
        <v>0</v>
      </c>
      <c r="AO311" s="152">
        <f t="shared" si="673"/>
        <v>0</v>
      </c>
      <c r="AP311" s="152">
        <f t="shared" si="674"/>
        <v>0</v>
      </c>
      <c r="AQ311" s="152">
        <f t="shared" si="675"/>
        <v>0</v>
      </c>
      <c r="AR311" s="152">
        <f t="shared" si="676"/>
        <v>0</v>
      </c>
      <c r="AS311" s="152">
        <f t="shared" si="677"/>
        <v>0</v>
      </c>
      <c r="AT311" s="152">
        <f t="shared" si="678"/>
        <v>0</v>
      </c>
      <c r="AU311" s="152">
        <f t="shared" si="679"/>
        <v>0</v>
      </c>
      <c r="AV311" s="152">
        <f t="shared" si="680"/>
        <v>0</v>
      </c>
      <c r="AW311" s="152">
        <f t="shared" si="681"/>
        <v>0</v>
      </c>
      <c r="AX311" s="468">
        <v>2</v>
      </c>
      <c r="AY311" s="474"/>
      <c r="AZ311" s="239">
        <f t="shared" si="592"/>
        <v>0</v>
      </c>
      <c r="BA311" s="476">
        <v>20</v>
      </c>
      <c r="BB311" s="239">
        <f t="shared" si="593"/>
        <v>0</v>
      </c>
      <c r="BC311" s="474"/>
      <c r="BD311" s="131">
        <f t="shared" si="594"/>
        <v>0</v>
      </c>
      <c r="BE311" s="483"/>
      <c r="BF311" s="131">
        <f t="shared" si="682"/>
        <v>0</v>
      </c>
      <c r="BG311" s="131">
        <f t="shared" si="683"/>
        <v>0</v>
      </c>
      <c r="BH311" s="131">
        <f t="shared" si="684"/>
        <v>0</v>
      </c>
      <c r="BI311" s="131">
        <f t="shared" si="685"/>
        <v>0</v>
      </c>
      <c r="BJ311" s="131">
        <f t="shared" si="686"/>
        <v>0</v>
      </c>
      <c r="BK311" s="131">
        <f t="shared" si="687"/>
        <v>0</v>
      </c>
      <c r="BL311" s="131">
        <f t="shared" si="688"/>
        <v>0</v>
      </c>
      <c r="BM311" s="131">
        <f t="shared" si="689"/>
        <v>0</v>
      </c>
      <c r="BN311" s="131">
        <f t="shared" si="690"/>
        <v>0</v>
      </c>
      <c r="BO311" s="483"/>
      <c r="BP311" s="396">
        <f t="shared" si="567"/>
        <v>0</v>
      </c>
      <c r="BQ311" s="396">
        <f t="shared" si="691"/>
        <v>0</v>
      </c>
      <c r="BR311" s="483"/>
      <c r="BS311" s="131">
        <f t="shared" si="692"/>
        <v>0</v>
      </c>
      <c r="BT311" s="131">
        <f t="shared" si="693"/>
        <v>0</v>
      </c>
      <c r="BU311" s="131">
        <f t="shared" si="694"/>
        <v>0</v>
      </c>
      <c r="BV311" s="131">
        <f t="shared" si="695"/>
        <v>0</v>
      </c>
      <c r="BW311" s="131">
        <f t="shared" si="696"/>
        <v>0</v>
      </c>
      <c r="BX311" s="131">
        <f t="shared" si="697"/>
        <v>0</v>
      </c>
      <c r="BY311" s="131">
        <f t="shared" si="698"/>
        <v>0</v>
      </c>
      <c r="BZ311" s="131">
        <f t="shared" si="699"/>
        <v>0</v>
      </c>
      <c r="CA311" s="131">
        <f t="shared" si="700"/>
        <v>0</v>
      </c>
      <c r="CB311" s="131">
        <f t="shared" si="701"/>
        <v>0</v>
      </c>
      <c r="CC311" s="131">
        <f t="shared" si="702"/>
        <v>0</v>
      </c>
      <c r="CD311" s="131">
        <f t="shared" si="703"/>
        <v>0</v>
      </c>
      <c r="CE311" s="131">
        <f t="shared" si="704"/>
        <v>0</v>
      </c>
      <c r="CF311" s="131">
        <f t="shared" si="705"/>
        <v>0</v>
      </c>
      <c r="CG311" s="131">
        <f t="shared" si="706"/>
        <v>0</v>
      </c>
      <c r="CH311" s="131">
        <f t="shared" si="707"/>
        <v>0</v>
      </c>
      <c r="CI311" s="131">
        <f t="shared" si="708"/>
        <v>0</v>
      </c>
      <c r="CJ311" s="131">
        <f t="shared" si="709"/>
        <v>0</v>
      </c>
      <c r="CK311" s="131">
        <f t="shared" si="710"/>
        <v>0</v>
      </c>
      <c r="CL311" s="131">
        <f t="shared" si="711"/>
        <v>0</v>
      </c>
      <c r="CM311" s="131">
        <f t="shared" si="712"/>
        <v>0</v>
      </c>
    </row>
    <row r="312" spans="1:91" s="81" customFormat="1" ht="90" customHeight="1" x14ac:dyDescent="0.2">
      <c r="B312" s="164"/>
      <c r="C312" s="62"/>
      <c r="D312" s="118" t="s">
        <v>537</v>
      </c>
      <c r="E312" s="436" t="s">
        <v>1143</v>
      </c>
      <c r="F312" s="72" t="s">
        <v>110</v>
      </c>
      <c r="G312" s="73" t="s">
        <v>129</v>
      </c>
      <c r="H312" s="73" t="s">
        <v>157</v>
      </c>
      <c r="I312" s="72">
        <v>2</v>
      </c>
      <c r="J312" s="73">
        <v>0</v>
      </c>
      <c r="K312" s="73" t="s">
        <v>562</v>
      </c>
      <c r="L312" s="330">
        <v>253.91560000000001</v>
      </c>
      <c r="M312" s="88"/>
      <c r="N312" s="87"/>
      <c r="O312" s="331"/>
      <c r="P312" s="87"/>
      <c r="Q312" s="331"/>
      <c r="R312" s="87"/>
      <c r="S312" s="331"/>
      <c r="T312" s="87"/>
      <c r="U312" s="87"/>
      <c r="V312" s="331"/>
      <c r="W312" s="87"/>
      <c r="X312" s="87"/>
      <c r="Y312" s="87"/>
      <c r="Z312" s="86"/>
      <c r="AA312" s="89">
        <f t="shared" si="664"/>
        <v>0</v>
      </c>
      <c r="AB312" s="89" t="str">
        <f t="shared" si="665"/>
        <v>No</v>
      </c>
      <c r="AC312" s="166" t="str">
        <f t="shared" si="666"/>
        <v>No</v>
      </c>
      <c r="AE312" s="234">
        <v>2</v>
      </c>
      <c r="AF312" s="230">
        <f t="shared" si="667"/>
        <v>0</v>
      </c>
      <c r="AG312" s="69"/>
      <c r="AH312" s="256">
        <v>5.2</v>
      </c>
      <c r="AI312" s="265">
        <f t="shared" si="550"/>
        <v>0</v>
      </c>
      <c r="AJ312" s="152">
        <f t="shared" si="668"/>
        <v>0</v>
      </c>
      <c r="AK312" s="152">
        <f t="shared" si="669"/>
        <v>0</v>
      </c>
      <c r="AL312" s="152">
        <f t="shared" si="670"/>
        <v>0</v>
      </c>
      <c r="AM312" s="152">
        <f t="shared" si="671"/>
        <v>0</v>
      </c>
      <c r="AN312" s="152">
        <f t="shared" si="672"/>
        <v>0</v>
      </c>
      <c r="AO312" s="152">
        <f t="shared" si="673"/>
        <v>0</v>
      </c>
      <c r="AP312" s="152">
        <f t="shared" si="674"/>
        <v>0</v>
      </c>
      <c r="AQ312" s="152">
        <f t="shared" si="675"/>
        <v>0</v>
      </c>
      <c r="AR312" s="152">
        <f t="shared" si="676"/>
        <v>0</v>
      </c>
      <c r="AS312" s="152">
        <f t="shared" si="677"/>
        <v>0</v>
      </c>
      <c r="AT312" s="152">
        <f t="shared" si="678"/>
        <v>0</v>
      </c>
      <c r="AU312" s="152">
        <f t="shared" si="679"/>
        <v>0</v>
      </c>
      <c r="AV312" s="152">
        <f t="shared" si="680"/>
        <v>0</v>
      </c>
      <c r="AW312" s="152">
        <f t="shared" si="681"/>
        <v>0</v>
      </c>
      <c r="AX312" s="468">
        <v>2</v>
      </c>
      <c r="AY312" s="474"/>
      <c r="AZ312" s="239">
        <f t="shared" si="592"/>
        <v>0</v>
      </c>
      <c r="BA312" s="476">
        <v>20</v>
      </c>
      <c r="BB312" s="239">
        <f t="shared" si="593"/>
        <v>0</v>
      </c>
      <c r="BC312" s="474"/>
      <c r="BD312" s="131">
        <f t="shared" si="594"/>
        <v>0</v>
      </c>
      <c r="BE312" s="483"/>
      <c r="BF312" s="131">
        <f t="shared" si="682"/>
        <v>0</v>
      </c>
      <c r="BG312" s="131">
        <f t="shared" si="683"/>
        <v>0</v>
      </c>
      <c r="BH312" s="131">
        <f t="shared" si="684"/>
        <v>0</v>
      </c>
      <c r="BI312" s="131">
        <f t="shared" si="685"/>
        <v>0</v>
      </c>
      <c r="BJ312" s="131">
        <f t="shared" si="686"/>
        <v>0</v>
      </c>
      <c r="BK312" s="131">
        <f t="shared" si="687"/>
        <v>0</v>
      </c>
      <c r="BL312" s="131">
        <f t="shared" si="688"/>
        <v>0</v>
      </c>
      <c r="BM312" s="131">
        <f t="shared" si="689"/>
        <v>0</v>
      </c>
      <c r="BN312" s="131">
        <f t="shared" si="690"/>
        <v>0</v>
      </c>
      <c r="BO312" s="483"/>
      <c r="BP312" s="396">
        <f t="shared" si="567"/>
        <v>0</v>
      </c>
      <c r="BQ312" s="396">
        <f t="shared" si="691"/>
        <v>0</v>
      </c>
      <c r="BR312" s="483"/>
      <c r="BS312" s="131">
        <f t="shared" si="692"/>
        <v>0</v>
      </c>
      <c r="BT312" s="131">
        <f t="shared" si="693"/>
        <v>0</v>
      </c>
      <c r="BU312" s="131">
        <f t="shared" si="694"/>
        <v>0</v>
      </c>
      <c r="BV312" s="131">
        <f t="shared" si="695"/>
        <v>0</v>
      </c>
      <c r="BW312" s="131">
        <f t="shared" si="696"/>
        <v>0</v>
      </c>
      <c r="BX312" s="131">
        <f t="shared" si="697"/>
        <v>0</v>
      </c>
      <c r="BY312" s="131">
        <f t="shared" si="698"/>
        <v>0</v>
      </c>
      <c r="BZ312" s="131">
        <f t="shared" si="699"/>
        <v>0</v>
      </c>
      <c r="CA312" s="131">
        <f t="shared" si="700"/>
        <v>0</v>
      </c>
      <c r="CB312" s="131">
        <f t="shared" si="701"/>
        <v>0</v>
      </c>
      <c r="CC312" s="131">
        <f t="shared" si="702"/>
        <v>0</v>
      </c>
      <c r="CD312" s="131">
        <f t="shared" si="703"/>
        <v>0</v>
      </c>
      <c r="CE312" s="131">
        <f t="shared" si="704"/>
        <v>0</v>
      </c>
      <c r="CF312" s="131">
        <f t="shared" si="705"/>
        <v>0</v>
      </c>
      <c r="CG312" s="131">
        <f t="shared" si="706"/>
        <v>0</v>
      </c>
      <c r="CH312" s="131">
        <f t="shared" si="707"/>
        <v>0</v>
      </c>
      <c r="CI312" s="131">
        <f t="shared" si="708"/>
        <v>0</v>
      </c>
      <c r="CJ312" s="131">
        <f t="shared" si="709"/>
        <v>0</v>
      </c>
      <c r="CK312" s="131">
        <f t="shared" si="710"/>
        <v>0</v>
      </c>
      <c r="CL312" s="131">
        <f t="shared" si="711"/>
        <v>0</v>
      </c>
      <c r="CM312" s="131">
        <f t="shared" si="712"/>
        <v>0</v>
      </c>
    </row>
    <row r="313" spans="1:91" s="81" customFormat="1" ht="90" customHeight="1" x14ac:dyDescent="0.2">
      <c r="B313" s="164"/>
      <c r="C313" s="62"/>
      <c r="D313" s="117" t="s">
        <v>350</v>
      </c>
      <c r="E313" s="129" t="s">
        <v>432</v>
      </c>
      <c r="F313" s="69" t="s">
        <v>172</v>
      </c>
      <c r="G313" s="70" t="s">
        <v>128</v>
      </c>
      <c r="H313" s="70" t="s">
        <v>157</v>
      </c>
      <c r="I313" s="69">
        <v>2</v>
      </c>
      <c r="J313" s="70">
        <v>0</v>
      </c>
      <c r="K313" s="70" t="s">
        <v>562</v>
      </c>
      <c r="L313" s="329">
        <v>200.2938</v>
      </c>
      <c r="M313" s="355"/>
      <c r="N313" s="95"/>
      <c r="O313" s="115"/>
      <c r="P313" s="95"/>
      <c r="Q313" s="115"/>
      <c r="R313" s="95"/>
      <c r="S313" s="115"/>
      <c r="T313" s="95"/>
      <c r="U313" s="95"/>
      <c r="V313" s="115"/>
      <c r="W313" s="95"/>
      <c r="X313" s="95"/>
      <c r="Y313" s="95"/>
      <c r="Z313" s="94"/>
      <c r="AA313" s="96">
        <f t="shared" si="664"/>
        <v>0</v>
      </c>
      <c r="AB313" s="96" t="str">
        <f t="shared" si="665"/>
        <v>No</v>
      </c>
      <c r="AC313" s="165" t="str">
        <f t="shared" si="666"/>
        <v>No</v>
      </c>
      <c r="AE313" s="234">
        <v>2</v>
      </c>
      <c r="AF313" s="230">
        <f t="shared" si="667"/>
        <v>0</v>
      </c>
      <c r="AG313" s="69"/>
      <c r="AH313" s="256">
        <v>1.5</v>
      </c>
      <c r="AI313" s="265">
        <f t="shared" si="550"/>
        <v>0</v>
      </c>
      <c r="AJ313" s="152">
        <f t="shared" si="668"/>
        <v>0</v>
      </c>
      <c r="AK313" s="152">
        <f t="shared" si="669"/>
        <v>0</v>
      </c>
      <c r="AL313" s="152">
        <f t="shared" si="670"/>
        <v>0</v>
      </c>
      <c r="AM313" s="152">
        <f t="shared" si="671"/>
        <v>0</v>
      </c>
      <c r="AN313" s="152">
        <f t="shared" si="672"/>
        <v>0</v>
      </c>
      <c r="AO313" s="152">
        <f t="shared" si="673"/>
        <v>0</v>
      </c>
      <c r="AP313" s="152">
        <f t="shared" si="674"/>
        <v>0</v>
      </c>
      <c r="AQ313" s="152">
        <f t="shared" si="675"/>
        <v>0</v>
      </c>
      <c r="AR313" s="152">
        <f t="shared" si="676"/>
        <v>0</v>
      </c>
      <c r="AS313" s="152">
        <f t="shared" si="677"/>
        <v>0</v>
      </c>
      <c r="AT313" s="152">
        <f t="shared" si="678"/>
        <v>0</v>
      </c>
      <c r="AU313" s="152">
        <f t="shared" si="679"/>
        <v>0</v>
      </c>
      <c r="AV313" s="152">
        <f t="shared" si="680"/>
        <v>0</v>
      </c>
      <c r="AW313" s="152">
        <f t="shared" si="681"/>
        <v>0</v>
      </c>
      <c r="AX313" s="468">
        <v>2</v>
      </c>
      <c r="AY313" s="474"/>
      <c r="AZ313" s="239">
        <f t="shared" si="592"/>
        <v>0</v>
      </c>
      <c r="BA313" s="476">
        <v>12</v>
      </c>
      <c r="BB313" s="239">
        <f t="shared" si="593"/>
        <v>0</v>
      </c>
      <c r="BC313" s="474"/>
      <c r="BD313" s="131">
        <f t="shared" si="594"/>
        <v>0</v>
      </c>
      <c r="BE313" s="483"/>
      <c r="BF313" s="131">
        <f t="shared" si="682"/>
        <v>0</v>
      </c>
      <c r="BG313" s="131">
        <f t="shared" si="683"/>
        <v>0</v>
      </c>
      <c r="BH313" s="131">
        <f t="shared" si="684"/>
        <v>0</v>
      </c>
      <c r="BI313" s="131">
        <f t="shared" si="685"/>
        <v>0</v>
      </c>
      <c r="BJ313" s="131">
        <f t="shared" si="686"/>
        <v>0</v>
      </c>
      <c r="BK313" s="131">
        <f t="shared" si="687"/>
        <v>0</v>
      </c>
      <c r="BL313" s="131">
        <f t="shared" si="688"/>
        <v>0</v>
      </c>
      <c r="BM313" s="131">
        <f t="shared" si="689"/>
        <v>0</v>
      </c>
      <c r="BN313" s="131">
        <f t="shared" si="690"/>
        <v>0</v>
      </c>
      <c r="BO313" s="483"/>
      <c r="BP313" s="396">
        <f t="shared" si="567"/>
        <v>0</v>
      </c>
      <c r="BQ313" s="396">
        <f t="shared" si="691"/>
        <v>0</v>
      </c>
      <c r="BR313" s="483"/>
      <c r="BS313" s="131">
        <f t="shared" si="692"/>
        <v>0</v>
      </c>
      <c r="BT313" s="131">
        <f t="shared" si="693"/>
        <v>0</v>
      </c>
      <c r="BU313" s="131">
        <f t="shared" si="694"/>
        <v>0</v>
      </c>
      <c r="BV313" s="131">
        <f t="shared" si="695"/>
        <v>0</v>
      </c>
      <c r="BW313" s="131">
        <f t="shared" si="696"/>
        <v>0</v>
      </c>
      <c r="BX313" s="131">
        <f t="shared" si="697"/>
        <v>0</v>
      </c>
      <c r="BY313" s="131">
        <f t="shared" si="698"/>
        <v>0</v>
      </c>
      <c r="BZ313" s="131">
        <f t="shared" si="699"/>
        <v>0</v>
      </c>
      <c r="CA313" s="131">
        <f t="shared" si="700"/>
        <v>0</v>
      </c>
      <c r="CB313" s="131">
        <f t="shared" si="701"/>
        <v>0</v>
      </c>
      <c r="CC313" s="131">
        <f t="shared" si="702"/>
        <v>0</v>
      </c>
      <c r="CD313" s="131">
        <f t="shared" si="703"/>
        <v>0</v>
      </c>
      <c r="CE313" s="131">
        <f t="shared" si="704"/>
        <v>0</v>
      </c>
      <c r="CF313" s="131">
        <f t="shared" si="705"/>
        <v>0</v>
      </c>
      <c r="CG313" s="131">
        <f t="shared" si="706"/>
        <v>0</v>
      </c>
      <c r="CH313" s="131">
        <f t="shared" si="707"/>
        <v>0</v>
      </c>
      <c r="CI313" s="131">
        <f t="shared" si="708"/>
        <v>0</v>
      </c>
      <c r="CJ313" s="131">
        <f t="shared" si="709"/>
        <v>0</v>
      </c>
      <c r="CK313" s="131">
        <f t="shared" si="710"/>
        <v>0</v>
      </c>
      <c r="CL313" s="131">
        <f t="shared" si="711"/>
        <v>0</v>
      </c>
      <c r="CM313" s="131">
        <f t="shared" si="712"/>
        <v>0</v>
      </c>
    </row>
    <row r="314" spans="1:91" s="81" customFormat="1" ht="90" customHeight="1" x14ac:dyDescent="0.2">
      <c r="B314" s="164"/>
      <c r="C314" s="62"/>
      <c r="D314" s="117" t="s">
        <v>539</v>
      </c>
      <c r="E314" s="437" t="s">
        <v>1143</v>
      </c>
      <c r="F314" s="69" t="s">
        <v>172</v>
      </c>
      <c r="G314" s="70" t="s">
        <v>128</v>
      </c>
      <c r="H314" s="70" t="s">
        <v>157</v>
      </c>
      <c r="I314" s="69">
        <v>2</v>
      </c>
      <c r="J314" s="70">
        <v>0</v>
      </c>
      <c r="K314" s="70" t="s">
        <v>562</v>
      </c>
      <c r="L314" s="329">
        <v>174.173</v>
      </c>
      <c r="M314" s="355"/>
      <c r="N314" s="95"/>
      <c r="O314" s="115"/>
      <c r="P314" s="95"/>
      <c r="Q314" s="115"/>
      <c r="R314" s="95"/>
      <c r="S314" s="115"/>
      <c r="T314" s="95"/>
      <c r="U314" s="95"/>
      <c r="V314" s="115"/>
      <c r="W314" s="95"/>
      <c r="X314" s="95"/>
      <c r="Y314" s="95"/>
      <c r="Z314" s="94"/>
      <c r="AA314" s="96">
        <f t="shared" si="664"/>
        <v>0</v>
      </c>
      <c r="AB314" s="96" t="str">
        <f t="shared" si="665"/>
        <v>No</v>
      </c>
      <c r="AC314" s="165" t="str">
        <f t="shared" si="666"/>
        <v>No</v>
      </c>
      <c r="AE314" s="234">
        <v>2</v>
      </c>
      <c r="AF314" s="230">
        <f t="shared" si="667"/>
        <v>0</v>
      </c>
      <c r="AG314" s="69"/>
      <c r="AH314" s="256">
        <v>1.5</v>
      </c>
      <c r="AI314" s="265">
        <f t="shared" si="550"/>
        <v>0</v>
      </c>
      <c r="AJ314" s="152">
        <f t="shared" si="668"/>
        <v>0</v>
      </c>
      <c r="AK314" s="152">
        <f t="shared" si="669"/>
        <v>0</v>
      </c>
      <c r="AL314" s="152">
        <f t="shared" si="670"/>
        <v>0</v>
      </c>
      <c r="AM314" s="152">
        <f t="shared" si="671"/>
        <v>0</v>
      </c>
      <c r="AN314" s="152">
        <f t="shared" si="672"/>
        <v>0</v>
      </c>
      <c r="AO314" s="152">
        <f t="shared" si="673"/>
        <v>0</v>
      </c>
      <c r="AP314" s="152">
        <f t="shared" si="674"/>
        <v>0</v>
      </c>
      <c r="AQ314" s="152">
        <f t="shared" si="675"/>
        <v>0</v>
      </c>
      <c r="AR314" s="152">
        <f t="shared" si="676"/>
        <v>0</v>
      </c>
      <c r="AS314" s="152">
        <f t="shared" si="677"/>
        <v>0</v>
      </c>
      <c r="AT314" s="152">
        <f t="shared" si="678"/>
        <v>0</v>
      </c>
      <c r="AU314" s="152">
        <f t="shared" si="679"/>
        <v>0</v>
      </c>
      <c r="AV314" s="152">
        <f t="shared" si="680"/>
        <v>0</v>
      </c>
      <c r="AW314" s="152">
        <f t="shared" si="681"/>
        <v>0</v>
      </c>
      <c r="AX314" s="468">
        <v>2</v>
      </c>
      <c r="AY314" s="474"/>
      <c r="AZ314" s="239">
        <f t="shared" si="592"/>
        <v>0</v>
      </c>
      <c r="BA314" s="476">
        <v>12</v>
      </c>
      <c r="BB314" s="239">
        <f t="shared" si="593"/>
        <v>0</v>
      </c>
      <c r="BC314" s="474"/>
      <c r="BD314" s="131">
        <f t="shared" si="594"/>
        <v>0</v>
      </c>
      <c r="BE314" s="483"/>
      <c r="BF314" s="131">
        <f t="shared" si="682"/>
        <v>0</v>
      </c>
      <c r="BG314" s="131">
        <f t="shared" si="683"/>
        <v>0</v>
      </c>
      <c r="BH314" s="131">
        <f t="shared" si="684"/>
        <v>0</v>
      </c>
      <c r="BI314" s="131">
        <f t="shared" si="685"/>
        <v>0</v>
      </c>
      <c r="BJ314" s="131">
        <f t="shared" si="686"/>
        <v>0</v>
      </c>
      <c r="BK314" s="131">
        <f t="shared" si="687"/>
        <v>0</v>
      </c>
      <c r="BL314" s="131">
        <f t="shared" si="688"/>
        <v>0</v>
      </c>
      <c r="BM314" s="131">
        <f t="shared" si="689"/>
        <v>0</v>
      </c>
      <c r="BN314" s="131">
        <f t="shared" si="690"/>
        <v>0</v>
      </c>
      <c r="BO314" s="483"/>
      <c r="BP314" s="396">
        <f t="shared" si="567"/>
        <v>0</v>
      </c>
      <c r="BQ314" s="396">
        <f t="shared" si="691"/>
        <v>0</v>
      </c>
      <c r="BR314" s="483"/>
      <c r="BS314" s="131">
        <f t="shared" si="692"/>
        <v>0</v>
      </c>
      <c r="BT314" s="131">
        <f t="shared" si="693"/>
        <v>0</v>
      </c>
      <c r="BU314" s="131">
        <f t="shared" si="694"/>
        <v>0</v>
      </c>
      <c r="BV314" s="131">
        <f t="shared" si="695"/>
        <v>0</v>
      </c>
      <c r="BW314" s="131">
        <f t="shared" si="696"/>
        <v>0</v>
      </c>
      <c r="BX314" s="131">
        <f t="shared" si="697"/>
        <v>0</v>
      </c>
      <c r="BY314" s="131">
        <f t="shared" si="698"/>
        <v>0</v>
      </c>
      <c r="BZ314" s="131">
        <f t="shared" si="699"/>
        <v>0</v>
      </c>
      <c r="CA314" s="131">
        <f t="shared" si="700"/>
        <v>0</v>
      </c>
      <c r="CB314" s="131">
        <f t="shared" si="701"/>
        <v>0</v>
      </c>
      <c r="CC314" s="131">
        <f t="shared" si="702"/>
        <v>0</v>
      </c>
      <c r="CD314" s="131">
        <f t="shared" si="703"/>
        <v>0</v>
      </c>
      <c r="CE314" s="131">
        <f t="shared" si="704"/>
        <v>0</v>
      </c>
      <c r="CF314" s="131">
        <f t="shared" si="705"/>
        <v>0</v>
      </c>
      <c r="CG314" s="131">
        <f t="shared" si="706"/>
        <v>0</v>
      </c>
      <c r="CH314" s="131">
        <f t="shared" si="707"/>
        <v>0</v>
      </c>
      <c r="CI314" s="131">
        <f t="shared" si="708"/>
        <v>0</v>
      </c>
      <c r="CJ314" s="131">
        <f t="shared" si="709"/>
        <v>0</v>
      </c>
      <c r="CK314" s="131">
        <f t="shared" si="710"/>
        <v>0</v>
      </c>
      <c r="CL314" s="131">
        <f t="shared" si="711"/>
        <v>0</v>
      </c>
      <c r="CM314" s="131">
        <f t="shared" si="712"/>
        <v>0</v>
      </c>
    </row>
    <row r="315" spans="1:91" s="81" customFormat="1" ht="90" customHeight="1" x14ac:dyDescent="0.2">
      <c r="B315" s="164"/>
      <c r="C315" s="62"/>
      <c r="D315" s="118" t="s">
        <v>351</v>
      </c>
      <c r="E315" s="177" t="s">
        <v>432</v>
      </c>
      <c r="F315" s="72" t="s">
        <v>108</v>
      </c>
      <c r="G315" s="73" t="s">
        <v>127</v>
      </c>
      <c r="H315" s="73" t="s">
        <v>157</v>
      </c>
      <c r="I315" s="72">
        <v>2</v>
      </c>
      <c r="J315" s="73">
        <v>0</v>
      </c>
      <c r="K315" s="73" t="s">
        <v>562</v>
      </c>
      <c r="L315" s="330">
        <v>217.48965000000001</v>
      </c>
      <c r="M315" s="88"/>
      <c r="N315" s="87"/>
      <c r="O315" s="331"/>
      <c r="P315" s="87"/>
      <c r="Q315" s="331"/>
      <c r="R315" s="87"/>
      <c r="S315" s="331"/>
      <c r="T315" s="87"/>
      <c r="U315" s="87"/>
      <c r="V315" s="331"/>
      <c r="W315" s="87"/>
      <c r="X315" s="87"/>
      <c r="Y315" s="87"/>
      <c r="Z315" s="86"/>
      <c r="AA315" s="89">
        <f t="shared" si="664"/>
        <v>0</v>
      </c>
      <c r="AB315" s="89" t="str">
        <f t="shared" si="665"/>
        <v>No</v>
      </c>
      <c r="AC315" s="166" t="str">
        <f t="shared" si="666"/>
        <v>No</v>
      </c>
      <c r="AE315" s="234">
        <v>2</v>
      </c>
      <c r="AF315" s="230">
        <f t="shared" si="667"/>
        <v>0</v>
      </c>
      <c r="AG315" s="69"/>
      <c r="AH315" s="256">
        <v>2.8</v>
      </c>
      <c r="AI315" s="265">
        <f t="shared" si="550"/>
        <v>0</v>
      </c>
      <c r="AJ315" s="152">
        <f t="shared" si="668"/>
        <v>0</v>
      </c>
      <c r="AK315" s="152">
        <f t="shared" si="669"/>
        <v>0</v>
      </c>
      <c r="AL315" s="152">
        <f t="shared" si="670"/>
        <v>0</v>
      </c>
      <c r="AM315" s="152">
        <f t="shared" si="671"/>
        <v>0</v>
      </c>
      <c r="AN315" s="152">
        <f t="shared" si="672"/>
        <v>0</v>
      </c>
      <c r="AO315" s="152">
        <f t="shared" si="673"/>
        <v>0</v>
      </c>
      <c r="AP315" s="152">
        <f t="shared" si="674"/>
        <v>0</v>
      </c>
      <c r="AQ315" s="152">
        <f t="shared" si="675"/>
        <v>0</v>
      </c>
      <c r="AR315" s="152">
        <f t="shared" si="676"/>
        <v>0</v>
      </c>
      <c r="AS315" s="152">
        <f t="shared" si="677"/>
        <v>0</v>
      </c>
      <c r="AT315" s="152">
        <f t="shared" si="678"/>
        <v>0</v>
      </c>
      <c r="AU315" s="152">
        <f t="shared" si="679"/>
        <v>0</v>
      </c>
      <c r="AV315" s="152">
        <f t="shared" si="680"/>
        <v>0</v>
      </c>
      <c r="AW315" s="152">
        <f t="shared" si="681"/>
        <v>0</v>
      </c>
      <c r="AX315" s="468">
        <v>2</v>
      </c>
      <c r="AY315" s="474"/>
      <c r="AZ315" s="239">
        <f t="shared" si="592"/>
        <v>0</v>
      </c>
      <c r="BA315" s="476">
        <v>8</v>
      </c>
      <c r="BB315" s="239">
        <f t="shared" si="593"/>
        <v>0</v>
      </c>
      <c r="BC315" s="474"/>
      <c r="BD315" s="131">
        <f t="shared" si="594"/>
        <v>0</v>
      </c>
      <c r="BE315" s="483"/>
      <c r="BF315" s="131">
        <f t="shared" si="682"/>
        <v>0</v>
      </c>
      <c r="BG315" s="131">
        <f t="shared" si="683"/>
        <v>0</v>
      </c>
      <c r="BH315" s="131">
        <f t="shared" si="684"/>
        <v>0</v>
      </c>
      <c r="BI315" s="131">
        <f t="shared" si="685"/>
        <v>0</v>
      </c>
      <c r="BJ315" s="131">
        <f t="shared" si="686"/>
        <v>0</v>
      </c>
      <c r="BK315" s="131">
        <f t="shared" si="687"/>
        <v>0</v>
      </c>
      <c r="BL315" s="131">
        <f t="shared" si="688"/>
        <v>0</v>
      </c>
      <c r="BM315" s="131">
        <f t="shared" si="689"/>
        <v>0</v>
      </c>
      <c r="BN315" s="131">
        <f t="shared" si="690"/>
        <v>0</v>
      </c>
      <c r="BO315" s="483"/>
      <c r="BP315" s="396">
        <f t="shared" si="567"/>
        <v>0</v>
      </c>
      <c r="BQ315" s="396">
        <f t="shared" si="691"/>
        <v>0</v>
      </c>
      <c r="BR315" s="483"/>
      <c r="BS315" s="131">
        <f t="shared" si="692"/>
        <v>0</v>
      </c>
      <c r="BT315" s="131">
        <f t="shared" si="693"/>
        <v>0</v>
      </c>
      <c r="BU315" s="131">
        <f t="shared" si="694"/>
        <v>0</v>
      </c>
      <c r="BV315" s="131">
        <f t="shared" si="695"/>
        <v>0</v>
      </c>
      <c r="BW315" s="131">
        <f t="shared" si="696"/>
        <v>0</v>
      </c>
      <c r="BX315" s="131">
        <f t="shared" si="697"/>
        <v>0</v>
      </c>
      <c r="BY315" s="131">
        <f t="shared" si="698"/>
        <v>0</v>
      </c>
      <c r="BZ315" s="131">
        <f t="shared" si="699"/>
        <v>0</v>
      </c>
      <c r="CA315" s="131">
        <f t="shared" si="700"/>
        <v>0</v>
      </c>
      <c r="CB315" s="131">
        <f t="shared" si="701"/>
        <v>0</v>
      </c>
      <c r="CC315" s="131">
        <f t="shared" si="702"/>
        <v>0</v>
      </c>
      <c r="CD315" s="131">
        <f t="shared" si="703"/>
        <v>0</v>
      </c>
      <c r="CE315" s="131">
        <f t="shared" si="704"/>
        <v>0</v>
      </c>
      <c r="CF315" s="131">
        <f t="shared" si="705"/>
        <v>0</v>
      </c>
      <c r="CG315" s="131">
        <f t="shared" si="706"/>
        <v>0</v>
      </c>
      <c r="CH315" s="131">
        <f t="shared" si="707"/>
        <v>0</v>
      </c>
      <c r="CI315" s="131">
        <f t="shared" si="708"/>
        <v>0</v>
      </c>
      <c r="CJ315" s="131">
        <f t="shared" si="709"/>
        <v>0</v>
      </c>
      <c r="CK315" s="131">
        <f t="shared" si="710"/>
        <v>0</v>
      </c>
      <c r="CL315" s="131">
        <f t="shared" si="711"/>
        <v>0</v>
      </c>
      <c r="CM315" s="131">
        <f t="shared" si="712"/>
        <v>0</v>
      </c>
    </row>
    <row r="316" spans="1:91" s="81" customFormat="1" ht="90" customHeight="1" x14ac:dyDescent="0.2">
      <c r="B316" s="164"/>
      <c r="C316" s="62"/>
      <c r="D316" s="118" t="s">
        <v>541</v>
      </c>
      <c r="E316" s="436" t="s">
        <v>1143</v>
      </c>
      <c r="F316" s="72" t="s">
        <v>108</v>
      </c>
      <c r="G316" s="73" t="s">
        <v>127</v>
      </c>
      <c r="H316" s="73" t="s">
        <v>157</v>
      </c>
      <c r="I316" s="72">
        <v>2</v>
      </c>
      <c r="J316" s="73">
        <v>0</v>
      </c>
      <c r="K316" s="73" t="s">
        <v>562</v>
      </c>
      <c r="L316" s="330">
        <v>189.1183</v>
      </c>
      <c r="M316" s="88"/>
      <c r="N316" s="87"/>
      <c r="O316" s="331"/>
      <c r="P316" s="87"/>
      <c r="Q316" s="331"/>
      <c r="R316" s="87"/>
      <c r="S316" s="331"/>
      <c r="T316" s="87"/>
      <c r="U316" s="87"/>
      <c r="V316" s="331"/>
      <c r="W316" s="87"/>
      <c r="X316" s="87"/>
      <c r="Y316" s="87"/>
      <c r="Z316" s="86"/>
      <c r="AA316" s="89">
        <f t="shared" si="664"/>
        <v>0</v>
      </c>
      <c r="AB316" s="89" t="str">
        <f t="shared" si="665"/>
        <v>No</v>
      </c>
      <c r="AC316" s="166" t="str">
        <f t="shared" si="666"/>
        <v>No</v>
      </c>
      <c r="AE316" s="234">
        <v>2</v>
      </c>
      <c r="AF316" s="230">
        <f t="shared" si="667"/>
        <v>0</v>
      </c>
      <c r="AG316" s="69"/>
      <c r="AH316" s="256">
        <v>2.8</v>
      </c>
      <c r="AI316" s="265">
        <f t="shared" si="550"/>
        <v>0</v>
      </c>
      <c r="AJ316" s="152">
        <f t="shared" si="668"/>
        <v>0</v>
      </c>
      <c r="AK316" s="152">
        <f t="shared" si="669"/>
        <v>0</v>
      </c>
      <c r="AL316" s="152">
        <f t="shared" si="670"/>
        <v>0</v>
      </c>
      <c r="AM316" s="152">
        <f t="shared" si="671"/>
        <v>0</v>
      </c>
      <c r="AN316" s="152">
        <f t="shared" si="672"/>
        <v>0</v>
      </c>
      <c r="AO316" s="152">
        <f t="shared" si="673"/>
        <v>0</v>
      </c>
      <c r="AP316" s="152">
        <f t="shared" si="674"/>
        <v>0</v>
      </c>
      <c r="AQ316" s="152">
        <f t="shared" si="675"/>
        <v>0</v>
      </c>
      <c r="AR316" s="152">
        <f t="shared" si="676"/>
        <v>0</v>
      </c>
      <c r="AS316" s="152">
        <f t="shared" si="677"/>
        <v>0</v>
      </c>
      <c r="AT316" s="152">
        <f t="shared" si="678"/>
        <v>0</v>
      </c>
      <c r="AU316" s="152">
        <f t="shared" si="679"/>
        <v>0</v>
      </c>
      <c r="AV316" s="152">
        <f t="shared" si="680"/>
        <v>0</v>
      </c>
      <c r="AW316" s="152">
        <f t="shared" si="681"/>
        <v>0</v>
      </c>
      <c r="AX316" s="468">
        <v>2</v>
      </c>
      <c r="AY316" s="474"/>
      <c r="AZ316" s="239">
        <f t="shared" si="592"/>
        <v>0</v>
      </c>
      <c r="BA316" s="476">
        <v>8</v>
      </c>
      <c r="BB316" s="239">
        <f t="shared" si="593"/>
        <v>0</v>
      </c>
      <c r="BC316" s="474"/>
      <c r="BD316" s="131">
        <f t="shared" si="594"/>
        <v>0</v>
      </c>
      <c r="BE316" s="483"/>
      <c r="BF316" s="131">
        <f t="shared" si="682"/>
        <v>0</v>
      </c>
      <c r="BG316" s="131">
        <f t="shared" si="683"/>
        <v>0</v>
      </c>
      <c r="BH316" s="131">
        <f t="shared" si="684"/>
        <v>0</v>
      </c>
      <c r="BI316" s="131">
        <f t="shared" si="685"/>
        <v>0</v>
      </c>
      <c r="BJ316" s="131">
        <f t="shared" si="686"/>
        <v>0</v>
      </c>
      <c r="BK316" s="131">
        <f t="shared" si="687"/>
        <v>0</v>
      </c>
      <c r="BL316" s="131">
        <f t="shared" si="688"/>
        <v>0</v>
      </c>
      <c r="BM316" s="131">
        <f t="shared" si="689"/>
        <v>0</v>
      </c>
      <c r="BN316" s="131">
        <f t="shared" si="690"/>
        <v>0</v>
      </c>
      <c r="BO316" s="483"/>
      <c r="BP316" s="396">
        <f t="shared" si="567"/>
        <v>0</v>
      </c>
      <c r="BQ316" s="396">
        <f t="shared" si="691"/>
        <v>0</v>
      </c>
      <c r="BR316" s="483"/>
      <c r="BS316" s="131">
        <f t="shared" si="692"/>
        <v>0</v>
      </c>
      <c r="BT316" s="131">
        <f t="shared" si="693"/>
        <v>0</v>
      </c>
      <c r="BU316" s="131">
        <f t="shared" si="694"/>
        <v>0</v>
      </c>
      <c r="BV316" s="131">
        <f t="shared" si="695"/>
        <v>0</v>
      </c>
      <c r="BW316" s="131">
        <f t="shared" si="696"/>
        <v>0</v>
      </c>
      <c r="BX316" s="131">
        <f t="shared" si="697"/>
        <v>0</v>
      </c>
      <c r="BY316" s="131">
        <f t="shared" si="698"/>
        <v>0</v>
      </c>
      <c r="BZ316" s="131">
        <f t="shared" si="699"/>
        <v>0</v>
      </c>
      <c r="CA316" s="131">
        <f t="shared" si="700"/>
        <v>0</v>
      </c>
      <c r="CB316" s="131">
        <f t="shared" si="701"/>
        <v>0</v>
      </c>
      <c r="CC316" s="131">
        <f t="shared" si="702"/>
        <v>0</v>
      </c>
      <c r="CD316" s="131">
        <f t="shared" si="703"/>
        <v>0</v>
      </c>
      <c r="CE316" s="131">
        <f t="shared" si="704"/>
        <v>0</v>
      </c>
      <c r="CF316" s="131">
        <f t="shared" si="705"/>
        <v>0</v>
      </c>
      <c r="CG316" s="131">
        <f t="shared" si="706"/>
        <v>0</v>
      </c>
      <c r="CH316" s="131">
        <f t="shared" si="707"/>
        <v>0</v>
      </c>
      <c r="CI316" s="131">
        <f t="shared" si="708"/>
        <v>0</v>
      </c>
      <c r="CJ316" s="131">
        <f t="shared" si="709"/>
        <v>0</v>
      </c>
      <c r="CK316" s="131">
        <f t="shared" si="710"/>
        <v>0</v>
      </c>
      <c r="CL316" s="131">
        <f t="shared" si="711"/>
        <v>0</v>
      </c>
      <c r="CM316" s="131">
        <f t="shared" si="712"/>
        <v>0</v>
      </c>
    </row>
    <row r="317" spans="1:91" s="81" customFormat="1" ht="90" customHeight="1" x14ac:dyDescent="0.2">
      <c r="B317" s="164"/>
      <c r="C317" s="62"/>
      <c r="D317" s="117" t="s">
        <v>352</v>
      </c>
      <c r="E317" s="129" t="s">
        <v>432</v>
      </c>
      <c r="F317" s="69" t="s">
        <v>109</v>
      </c>
      <c r="G317" s="70" t="s">
        <v>126</v>
      </c>
      <c r="H317" s="70" t="s">
        <v>157</v>
      </c>
      <c r="I317" s="69">
        <v>2</v>
      </c>
      <c r="J317" s="70">
        <v>0</v>
      </c>
      <c r="K317" s="70" t="s">
        <v>562</v>
      </c>
      <c r="L317" s="329">
        <v>251.88135000000003</v>
      </c>
      <c r="M317" s="355"/>
      <c r="N317" s="95"/>
      <c r="O317" s="115"/>
      <c r="P317" s="95"/>
      <c r="Q317" s="115"/>
      <c r="R317" s="95"/>
      <c r="S317" s="115"/>
      <c r="T317" s="95"/>
      <c r="U317" s="95"/>
      <c r="V317" s="115"/>
      <c r="W317" s="95"/>
      <c r="X317" s="95"/>
      <c r="Y317" s="95"/>
      <c r="Z317" s="94"/>
      <c r="AA317" s="96">
        <f t="shared" si="664"/>
        <v>0</v>
      </c>
      <c r="AB317" s="96" t="str">
        <f t="shared" si="665"/>
        <v>No</v>
      </c>
      <c r="AC317" s="165" t="str">
        <f t="shared" si="666"/>
        <v>No</v>
      </c>
      <c r="AE317" s="234">
        <v>2</v>
      </c>
      <c r="AF317" s="230">
        <f t="shared" si="667"/>
        <v>0</v>
      </c>
      <c r="AG317" s="69"/>
      <c r="AH317" s="256">
        <v>4.7</v>
      </c>
      <c r="AI317" s="265">
        <f t="shared" si="550"/>
        <v>0</v>
      </c>
      <c r="AJ317" s="152">
        <f t="shared" si="668"/>
        <v>0</v>
      </c>
      <c r="AK317" s="152">
        <f t="shared" si="669"/>
        <v>0</v>
      </c>
      <c r="AL317" s="152">
        <f t="shared" si="670"/>
        <v>0</v>
      </c>
      <c r="AM317" s="152">
        <f t="shared" si="671"/>
        <v>0</v>
      </c>
      <c r="AN317" s="152">
        <f t="shared" si="672"/>
        <v>0</v>
      </c>
      <c r="AO317" s="152">
        <f t="shared" si="673"/>
        <v>0</v>
      </c>
      <c r="AP317" s="152">
        <f t="shared" si="674"/>
        <v>0</v>
      </c>
      <c r="AQ317" s="152">
        <f t="shared" si="675"/>
        <v>0</v>
      </c>
      <c r="AR317" s="152">
        <f t="shared" si="676"/>
        <v>0</v>
      </c>
      <c r="AS317" s="152">
        <f t="shared" si="677"/>
        <v>0</v>
      </c>
      <c r="AT317" s="152">
        <f t="shared" si="678"/>
        <v>0</v>
      </c>
      <c r="AU317" s="152">
        <f t="shared" si="679"/>
        <v>0</v>
      </c>
      <c r="AV317" s="152">
        <f t="shared" si="680"/>
        <v>0</v>
      </c>
      <c r="AW317" s="152">
        <f t="shared" si="681"/>
        <v>0</v>
      </c>
      <c r="AX317" s="468">
        <v>2</v>
      </c>
      <c r="AY317" s="474"/>
      <c r="AZ317" s="239">
        <f t="shared" si="592"/>
        <v>0</v>
      </c>
      <c r="BA317" s="476">
        <v>12</v>
      </c>
      <c r="BB317" s="239">
        <f t="shared" si="593"/>
        <v>0</v>
      </c>
      <c r="BC317" s="474"/>
      <c r="BD317" s="131">
        <f t="shared" si="594"/>
        <v>0</v>
      </c>
      <c r="BE317" s="483"/>
      <c r="BF317" s="131">
        <f t="shared" si="682"/>
        <v>0</v>
      </c>
      <c r="BG317" s="131">
        <f t="shared" si="683"/>
        <v>0</v>
      </c>
      <c r="BH317" s="131">
        <f t="shared" si="684"/>
        <v>0</v>
      </c>
      <c r="BI317" s="131">
        <f t="shared" si="685"/>
        <v>0</v>
      </c>
      <c r="BJ317" s="131">
        <f t="shared" si="686"/>
        <v>0</v>
      </c>
      <c r="BK317" s="131">
        <f t="shared" si="687"/>
        <v>0</v>
      </c>
      <c r="BL317" s="131">
        <f t="shared" si="688"/>
        <v>0</v>
      </c>
      <c r="BM317" s="131">
        <f t="shared" si="689"/>
        <v>0</v>
      </c>
      <c r="BN317" s="131">
        <f t="shared" si="690"/>
        <v>0</v>
      </c>
      <c r="BO317" s="483"/>
      <c r="BP317" s="396">
        <f t="shared" si="567"/>
        <v>0</v>
      </c>
      <c r="BQ317" s="396">
        <f t="shared" si="691"/>
        <v>0</v>
      </c>
      <c r="BR317" s="483"/>
      <c r="BS317" s="131">
        <f t="shared" si="692"/>
        <v>0</v>
      </c>
      <c r="BT317" s="131">
        <f t="shared" si="693"/>
        <v>0</v>
      </c>
      <c r="BU317" s="131">
        <f t="shared" si="694"/>
        <v>0</v>
      </c>
      <c r="BV317" s="131">
        <f t="shared" si="695"/>
        <v>0</v>
      </c>
      <c r="BW317" s="131">
        <f t="shared" si="696"/>
        <v>0</v>
      </c>
      <c r="BX317" s="131">
        <f t="shared" si="697"/>
        <v>0</v>
      </c>
      <c r="BY317" s="131">
        <f t="shared" si="698"/>
        <v>0</v>
      </c>
      <c r="BZ317" s="131">
        <f t="shared" si="699"/>
        <v>0</v>
      </c>
      <c r="CA317" s="131">
        <f t="shared" si="700"/>
        <v>0</v>
      </c>
      <c r="CB317" s="131">
        <f t="shared" si="701"/>
        <v>0</v>
      </c>
      <c r="CC317" s="131">
        <f t="shared" si="702"/>
        <v>0</v>
      </c>
      <c r="CD317" s="131">
        <f t="shared" si="703"/>
        <v>0</v>
      </c>
      <c r="CE317" s="131">
        <f t="shared" si="704"/>
        <v>0</v>
      </c>
      <c r="CF317" s="131">
        <f t="shared" si="705"/>
        <v>0</v>
      </c>
      <c r="CG317" s="131">
        <f t="shared" si="706"/>
        <v>0</v>
      </c>
      <c r="CH317" s="131">
        <f t="shared" si="707"/>
        <v>0</v>
      </c>
      <c r="CI317" s="131">
        <f t="shared" si="708"/>
        <v>0</v>
      </c>
      <c r="CJ317" s="131">
        <f t="shared" si="709"/>
        <v>0</v>
      </c>
      <c r="CK317" s="131">
        <f t="shared" si="710"/>
        <v>0</v>
      </c>
      <c r="CL317" s="131">
        <f t="shared" si="711"/>
        <v>0</v>
      </c>
      <c r="CM317" s="131">
        <f t="shared" si="712"/>
        <v>0</v>
      </c>
    </row>
    <row r="318" spans="1:91" s="81" customFormat="1" ht="90" customHeight="1" x14ac:dyDescent="0.2">
      <c r="B318" s="164"/>
      <c r="C318" s="62"/>
      <c r="D318" s="117" t="s">
        <v>543</v>
      </c>
      <c r="E318" s="437" t="s">
        <v>1143</v>
      </c>
      <c r="F318" s="69" t="s">
        <v>109</v>
      </c>
      <c r="G318" s="70" t="s">
        <v>126</v>
      </c>
      <c r="H318" s="70" t="s">
        <v>157</v>
      </c>
      <c r="I318" s="69">
        <v>2</v>
      </c>
      <c r="J318" s="70">
        <v>0</v>
      </c>
      <c r="K318" s="70" t="s">
        <v>562</v>
      </c>
      <c r="L318" s="329">
        <v>219.02950000000001</v>
      </c>
      <c r="M318" s="355"/>
      <c r="N318" s="95"/>
      <c r="O318" s="115"/>
      <c r="P318" s="95"/>
      <c r="Q318" s="115"/>
      <c r="R318" s="95"/>
      <c r="S318" s="115"/>
      <c r="T318" s="95"/>
      <c r="U318" s="95"/>
      <c r="V318" s="115"/>
      <c r="W318" s="95"/>
      <c r="X318" s="95"/>
      <c r="Y318" s="95"/>
      <c r="Z318" s="94"/>
      <c r="AA318" s="96">
        <f t="shared" si="664"/>
        <v>0</v>
      </c>
      <c r="AB318" s="96" t="str">
        <f t="shared" si="665"/>
        <v>No</v>
      </c>
      <c r="AC318" s="165" t="str">
        <f t="shared" si="666"/>
        <v>No</v>
      </c>
      <c r="AE318" s="234">
        <v>2</v>
      </c>
      <c r="AF318" s="230">
        <f t="shared" si="667"/>
        <v>0</v>
      </c>
      <c r="AG318" s="69"/>
      <c r="AH318" s="256">
        <v>4.7</v>
      </c>
      <c r="AI318" s="265">
        <f t="shared" si="550"/>
        <v>0</v>
      </c>
      <c r="AJ318" s="152">
        <f t="shared" si="668"/>
        <v>0</v>
      </c>
      <c r="AK318" s="152">
        <f t="shared" si="669"/>
        <v>0</v>
      </c>
      <c r="AL318" s="152">
        <f t="shared" si="670"/>
        <v>0</v>
      </c>
      <c r="AM318" s="152">
        <f t="shared" si="671"/>
        <v>0</v>
      </c>
      <c r="AN318" s="152">
        <f t="shared" si="672"/>
        <v>0</v>
      </c>
      <c r="AO318" s="152">
        <f t="shared" si="673"/>
        <v>0</v>
      </c>
      <c r="AP318" s="152">
        <f t="shared" si="674"/>
        <v>0</v>
      </c>
      <c r="AQ318" s="152">
        <f t="shared" si="675"/>
        <v>0</v>
      </c>
      <c r="AR318" s="152">
        <f t="shared" si="676"/>
        <v>0</v>
      </c>
      <c r="AS318" s="152">
        <f t="shared" si="677"/>
        <v>0</v>
      </c>
      <c r="AT318" s="152">
        <f t="shared" si="678"/>
        <v>0</v>
      </c>
      <c r="AU318" s="152">
        <f t="shared" si="679"/>
        <v>0</v>
      </c>
      <c r="AV318" s="152">
        <f t="shared" si="680"/>
        <v>0</v>
      </c>
      <c r="AW318" s="152">
        <f t="shared" si="681"/>
        <v>0</v>
      </c>
      <c r="AX318" s="468">
        <v>2</v>
      </c>
      <c r="AY318" s="474"/>
      <c r="AZ318" s="239">
        <f t="shared" si="592"/>
        <v>0</v>
      </c>
      <c r="BA318" s="476">
        <v>12</v>
      </c>
      <c r="BB318" s="239">
        <f t="shared" si="593"/>
        <v>0</v>
      </c>
      <c r="BC318" s="474"/>
      <c r="BD318" s="131">
        <f t="shared" si="594"/>
        <v>0</v>
      </c>
      <c r="BE318" s="483"/>
      <c r="BF318" s="131">
        <f t="shared" si="682"/>
        <v>0</v>
      </c>
      <c r="BG318" s="131">
        <f t="shared" si="683"/>
        <v>0</v>
      </c>
      <c r="BH318" s="131">
        <f t="shared" si="684"/>
        <v>0</v>
      </c>
      <c r="BI318" s="131">
        <f t="shared" si="685"/>
        <v>0</v>
      </c>
      <c r="BJ318" s="131">
        <f t="shared" si="686"/>
        <v>0</v>
      </c>
      <c r="BK318" s="131">
        <f t="shared" si="687"/>
        <v>0</v>
      </c>
      <c r="BL318" s="131">
        <f t="shared" si="688"/>
        <v>0</v>
      </c>
      <c r="BM318" s="131">
        <f t="shared" si="689"/>
        <v>0</v>
      </c>
      <c r="BN318" s="131">
        <f t="shared" si="690"/>
        <v>0</v>
      </c>
      <c r="BO318" s="483"/>
      <c r="BP318" s="396">
        <f t="shared" si="567"/>
        <v>0</v>
      </c>
      <c r="BQ318" s="396">
        <f t="shared" si="691"/>
        <v>0</v>
      </c>
      <c r="BR318" s="483"/>
      <c r="BS318" s="131">
        <f t="shared" si="692"/>
        <v>0</v>
      </c>
      <c r="BT318" s="131">
        <f t="shared" si="693"/>
        <v>0</v>
      </c>
      <c r="BU318" s="131">
        <f t="shared" si="694"/>
        <v>0</v>
      </c>
      <c r="BV318" s="131">
        <f t="shared" si="695"/>
        <v>0</v>
      </c>
      <c r="BW318" s="131">
        <f t="shared" si="696"/>
        <v>0</v>
      </c>
      <c r="BX318" s="131">
        <f t="shared" si="697"/>
        <v>0</v>
      </c>
      <c r="BY318" s="131">
        <f t="shared" si="698"/>
        <v>0</v>
      </c>
      <c r="BZ318" s="131">
        <f t="shared" si="699"/>
        <v>0</v>
      </c>
      <c r="CA318" s="131">
        <f t="shared" si="700"/>
        <v>0</v>
      </c>
      <c r="CB318" s="131">
        <f t="shared" si="701"/>
        <v>0</v>
      </c>
      <c r="CC318" s="131">
        <f t="shared" si="702"/>
        <v>0</v>
      </c>
      <c r="CD318" s="131">
        <f t="shared" si="703"/>
        <v>0</v>
      </c>
      <c r="CE318" s="131">
        <f t="shared" si="704"/>
        <v>0</v>
      </c>
      <c r="CF318" s="131">
        <f t="shared" si="705"/>
        <v>0</v>
      </c>
      <c r="CG318" s="131">
        <f t="shared" si="706"/>
        <v>0</v>
      </c>
      <c r="CH318" s="131">
        <f t="shared" si="707"/>
        <v>0</v>
      </c>
      <c r="CI318" s="131">
        <f t="shared" si="708"/>
        <v>0</v>
      </c>
      <c r="CJ318" s="131">
        <f t="shared" si="709"/>
        <v>0</v>
      </c>
      <c r="CK318" s="131">
        <f t="shared" si="710"/>
        <v>0</v>
      </c>
      <c r="CL318" s="131">
        <f t="shared" si="711"/>
        <v>0</v>
      </c>
      <c r="CM318" s="131">
        <f t="shared" si="712"/>
        <v>0</v>
      </c>
    </row>
    <row r="319" spans="1:91" s="81" customFormat="1" ht="90" customHeight="1" x14ac:dyDescent="0.2">
      <c r="B319" s="164"/>
      <c r="C319" s="62"/>
      <c r="D319" s="118" t="s">
        <v>353</v>
      </c>
      <c r="E319" s="177" t="s">
        <v>432</v>
      </c>
      <c r="F319" s="72" t="s">
        <v>109</v>
      </c>
      <c r="G319" s="73" t="s">
        <v>85</v>
      </c>
      <c r="H319" s="73" t="s">
        <v>157</v>
      </c>
      <c r="I319" s="72">
        <v>1</v>
      </c>
      <c r="J319" s="73">
        <v>0</v>
      </c>
      <c r="K319" s="73" t="s">
        <v>562</v>
      </c>
      <c r="L319" s="330">
        <v>142.9743</v>
      </c>
      <c r="M319" s="88"/>
      <c r="N319" s="87"/>
      <c r="O319" s="331"/>
      <c r="P319" s="87"/>
      <c r="Q319" s="331"/>
      <c r="R319" s="87"/>
      <c r="S319" s="331"/>
      <c r="T319" s="87"/>
      <c r="U319" s="87"/>
      <c r="V319" s="331"/>
      <c r="W319" s="87"/>
      <c r="X319" s="87"/>
      <c r="Y319" s="87"/>
      <c r="Z319" s="86"/>
      <c r="AA319" s="89">
        <f t="shared" si="664"/>
        <v>0</v>
      </c>
      <c r="AB319" s="89" t="str">
        <f t="shared" si="665"/>
        <v>No</v>
      </c>
      <c r="AC319" s="166" t="str">
        <f t="shared" si="666"/>
        <v>No</v>
      </c>
      <c r="AE319" s="234">
        <v>1</v>
      </c>
      <c r="AF319" s="230">
        <f t="shared" si="667"/>
        <v>0</v>
      </c>
      <c r="AG319" s="69"/>
      <c r="AH319" s="256">
        <v>6</v>
      </c>
      <c r="AI319" s="265">
        <f t="shared" si="550"/>
        <v>0</v>
      </c>
      <c r="AJ319" s="152">
        <f t="shared" si="668"/>
        <v>0</v>
      </c>
      <c r="AK319" s="152">
        <f t="shared" si="669"/>
        <v>0</v>
      </c>
      <c r="AL319" s="152">
        <f t="shared" si="670"/>
        <v>0</v>
      </c>
      <c r="AM319" s="152">
        <f t="shared" si="671"/>
        <v>0</v>
      </c>
      <c r="AN319" s="152">
        <f t="shared" si="672"/>
        <v>0</v>
      </c>
      <c r="AO319" s="152">
        <f t="shared" si="673"/>
        <v>0</v>
      </c>
      <c r="AP319" s="152">
        <f t="shared" si="674"/>
        <v>0</v>
      </c>
      <c r="AQ319" s="152">
        <f t="shared" si="675"/>
        <v>0</v>
      </c>
      <c r="AR319" s="152">
        <f t="shared" si="676"/>
        <v>0</v>
      </c>
      <c r="AS319" s="152">
        <f t="shared" si="677"/>
        <v>0</v>
      </c>
      <c r="AT319" s="152">
        <f t="shared" si="678"/>
        <v>0</v>
      </c>
      <c r="AU319" s="152">
        <f t="shared" si="679"/>
        <v>0</v>
      </c>
      <c r="AV319" s="152">
        <f t="shared" si="680"/>
        <v>0</v>
      </c>
      <c r="AW319" s="152">
        <f t="shared" si="681"/>
        <v>0</v>
      </c>
      <c r="AX319" s="468">
        <v>1</v>
      </c>
      <c r="AY319" s="474"/>
      <c r="AZ319" s="239">
        <f t="shared" si="592"/>
        <v>0</v>
      </c>
      <c r="BA319" s="476">
        <v>6</v>
      </c>
      <c r="BB319" s="239">
        <f t="shared" si="593"/>
        <v>0</v>
      </c>
      <c r="BC319" s="474"/>
      <c r="BD319" s="131">
        <f t="shared" si="594"/>
        <v>0</v>
      </c>
      <c r="BE319" s="483"/>
      <c r="BF319" s="131">
        <f t="shared" si="682"/>
        <v>0</v>
      </c>
      <c r="BG319" s="131">
        <f t="shared" si="683"/>
        <v>0</v>
      </c>
      <c r="BH319" s="131">
        <f t="shared" si="684"/>
        <v>0</v>
      </c>
      <c r="BI319" s="131">
        <f t="shared" si="685"/>
        <v>0</v>
      </c>
      <c r="BJ319" s="131">
        <f t="shared" si="686"/>
        <v>0</v>
      </c>
      <c r="BK319" s="131">
        <f t="shared" si="687"/>
        <v>0</v>
      </c>
      <c r="BL319" s="131">
        <f t="shared" si="688"/>
        <v>0</v>
      </c>
      <c r="BM319" s="131">
        <f t="shared" si="689"/>
        <v>0</v>
      </c>
      <c r="BN319" s="131">
        <f t="shared" si="690"/>
        <v>0</v>
      </c>
      <c r="BO319" s="483"/>
      <c r="BP319" s="396">
        <f t="shared" si="567"/>
        <v>0</v>
      </c>
      <c r="BQ319" s="396">
        <f t="shared" si="691"/>
        <v>0</v>
      </c>
      <c r="BR319" s="483"/>
      <c r="BS319" s="131">
        <f t="shared" si="692"/>
        <v>0</v>
      </c>
      <c r="BT319" s="131">
        <f t="shared" si="693"/>
        <v>0</v>
      </c>
      <c r="BU319" s="131">
        <f t="shared" si="694"/>
        <v>0</v>
      </c>
      <c r="BV319" s="131">
        <f t="shared" si="695"/>
        <v>0</v>
      </c>
      <c r="BW319" s="131">
        <f t="shared" si="696"/>
        <v>0</v>
      </c>
      <c r="BX319" s="131">
        <f t="shared" si="697"/>
        <v>0</v>
      </c>
      <c r="BY319" s="131">
        <f t="shared" si="698"/>
        <v>0</v>
      </c>
      <c r="BZ319" s="131">
        <f t="shared" si="699"/>
        <v>0</v>
      </c>
      <c r="CA319" s="131">
        <f t="shared" si="700"/>
        <v>0</v>
      </c>
      <c r="CB319" s="131">
        <f t="shared" si="701"/>
        <v>0</v>
      </c>
      <c r="CC319" s="131">
        <f t="shared" si="702"/>
        <v>0</v>
      </c>
      <c r="CD319" s="131">
        <f t="shared" si="703"/>
        <v>0</v>
      </c>
      <c r="CE319" s="131">
        <f t="shared" si="704"/>
        <v>0</v>
      </c>
      <c r="CF319" s="131">
        <f t="shared" si="705"/>
        <v>0</v>
      </c>
      <c r="CG319" s="131">
        <f t="shared" si="706"/>
        <v>0</v>
      </c>
      <c r="CH319" s="131">
        <f t="shared" si="707"/>
        <v>0</v>
      </c>
      <c r="CI319" s="131">
        <f t="shared" si="708"/>
        <v>0</v>
      </c>
      <c r="CJ319" s="131">
        <f t="shared" si="709"/>
        <v>0</v>
      </c>
      <c r="CK319" s="131">
        <f t="shared" si="710"/>
        <v>0</v>
      </c>
      <c r="CL319" s="131">
        <f t="shared" si="711"/>
        <v>0</v>
      </c>
      <c r="CM319" s="131">
        <f t="shared" si="712"/>
        <v>0</v>
      </c>
    </row>
    <row r="320" spans="1:91" s="81" customFormat="1" ht="90" customHeight="1" x14ac:dyDescent="0.2">
      <c r="B320" s="164"/>
      <c r="C320" s="62"/>
      <c r="D320" s="118" t="s">
        <v>545</v>
      </c>
      <c r="E320" s="436" t="s">
        <v>1143</v>
      </c>
      <c r="F320" s="72" t="s">
        <v>109</v>
      </c>
      <c r="G320" s="73" t="s">
        <v>85</v>
      </c>
      <c r="H320" s="73" t="s">
        <v>157</v>
      </c>
      <c r="I320" s="72">
        <v>1</v>
      </c>
      <c r="J320" s="73">
        <v>0</v>
      </c>
      <c r="K320" s="73" t="s">
        <v>562</v>
      </c>
      <c r="L320" s="330">
        <v>124.32100000000001</v>
      </c>
      <c r="M320" s="88"/>
      <c r="N320" s="87"/>
      <c r="O320" s="331"/>
      <c r="P320" s="87"/>
      <c r="Q320" s="331"/>
      <c r="R320" s="87"/>
      <c r="S320" s="331"/>
      <c r="T320" s="87"/>
      <c r="U320" s="87"/>
      <c r="V320" s="331"/>
      <c r="W320" s="87"/>
      <c r="X320" s="87"/>
      <c r="Y320" s="87"/>
      <c r="Z320" s="86"/>
      <c r="AA320" s="89">
        <f t="shared" si="664"/>
        <v>0</v>
      </c>
      <c r="AB320" s="89" t="str">
        <f t="shared" si="665"/>
        <v>No</v>
      </c>
      <c r="AC320" s="166" t="str">
        <f t="shared" si="666"/>
        <v>No</v>
      </c>
      <c r="AE320" s="234">
        <v>1</v>
      </c>
      <c r="AF320" s="230">
        <f t="shared" si="667"/>
        <v>0</v>
      </c>
      <c r="AG320" s="69"/>
      <c r="AH320" s="256">
        <v>6</v>
      </c>
      <c r="AI320" s="265">
        <f t="shared" si="550"/>
        <v>0</v>
      </c>
      <c r="AJ320" s="152">
        <f t="shared" si="668"/>
        <v>0</v>
      </c>
      <c r="AK320" s="152">
        <f t="shared" si="669"/>
        <v>0</v>
      </c>
      <c r="AL320" s="152">
        <f t="shared" si="670"/>
        <v>0</v>
      </c>
      <c r="AM320" s="152">
        <f t="shared" si="671"/>
        <v>0</v>
      </c>
      <c r="AN320" s="152">
        <f t="shared" si="672"/>
        <v>0</v>
      </c>
      <c r="AO320" s="152">
        <f t="shared" si="673"/>
        <v>0</v>
      </c>
      <c r="AP320" s="152">
        <f t="shared" si="674"/>
        <v>0</v>
      </c>
      <c r="AQ320" s="152">
        <f t="shared" si="675"/>
        <v>0</v>
      </c>
      <c r="AR320" s="152">
        <f t="shared" si="676"/>
        <v>0</v>
      </c>
      <c r="AS320" s="152">
        <f t="shared" si="677"/>
        <v>0</v>
      </c>
      <c r="AT320" s="152">
        <f t="shared" si="678"/>
        <v>0</v>
      </c>
      <c r="AU320" s="152">
        <f t="shared" si="679"/>
        <v>0</v>
      </c>
      <c r="AV320" s="152">
        <f t="shared" si="680"/>
        <v>0</v>
      </c>
      <c r="AW320" s="152">
        <f t="shared" si="681"/>
        <v>0</v>
      </c>
      <c r="AX320" s="468">
        <v>1</v>
      </c>
      <c r="AY320" s="474"/>
      <c r="AZ320" s="239">
        <f t="shared" si="592"/>
        <v>0</v>
      </c>
      <c r="BA320" s="476">
        <v>6</v>
      </c>
      <c r="BB320" s="239">
        <f t="shared" si="593"/>
        <v>0</v>
      </c>
      <c r="BC320" s="474"/>
      <c r="BD320" s="131">
        <f t="shared" si="594"/>
        <v>0</v>
      </c>
      <c r="BE320" s="483"/>
      <c r="BF320" s="131">
        <f t="shared" si="682"/>
        <v>0</v>
      </c>
      <c r="BG320" s="131">
        <f t="shared" si="683"/>
        <v>0</v>
      </c>
      <c r="BH320" s="131">
        <f t="shared" si="684"/>
        <v>0</v>
      </c>
      <c r="BI320" s="131">
        <f t="shared" si="685"/>
        <v>0</v>
      </c>
      <c r="BJ320" s="131">
        <f t="shared" si="686"/>
        <v>0</v>
      </c>
      <c r="BK320" s="131">
        <f t="shared" si="687"/>
        <v>0</v>
      </c>
      <c r="BL320" s="131">
        <f t="shared" si="688"/>
        <v>0</v>
      </c>
      <c r="BM320" s="131">
        <f t="shared" si="689"/>
        <v>0</v>
      </c>
      <c r="BN320" s="131">
        <f t="shared" si="690"/>
        <v>0</v>
      </c>
      <c r="BO320" s="483"/>
      <c r="BP320" s="396">
        <f t="shared" si="567"/>
        <v>0</v>
      </c>
      <c r="BQ320" s="396">
        <f t="shared" si="691"/>
        <v>0</v>
      </c>
      <c r="BR320" s="483"/>
      <c r="BS320" s="131">
        <f t="shared" si="692"/>
        <v>0</v>
      </c>
      <c r="BT320" s="131">
        <f t="shared" si="693"/>
        <v>0</v>
      </c>
      <c r="BU320" s="131">
        <f t="shared" si="694"/>
        <v>0</v>
      </c>
      <c r="BV320" s="131">
        <f t="shared" si="695"/>
        <v>0</v>
      </c>
      <c r="BW320" s="131">
        <f t="shared" si="696"/>
        <v>0</v>
      </c>
      <c r="BX320" s="131">
        <f t="shared" si="697"/>
        <v>0</v>
      </c>
      <c r="BY320" s="131">
        <f t="shared" si="698"/>
        <v>0</v>
      </c>
      <c r="BZ320" s="131">
        <f t="shared" si="699"/>
        <v>0</v>
      </c>
      <c r="CA320" s="131">
        <f t="shared" si="700"/>
        <v>0</v>
      </c>
      <c r="CB320" s="131">
        <f t="shared" si="701"/>
        <v>0</v>
      </c>
      <c r="CC320" s="131">
        <f t="shared" si="702"/>
        <v>0</v>
      </c>
      <c r="CD320" s="131">
        <f t="shared" si="703"/>
        <v>0</v>
      </c>
      <c r="CE320" s="131">
        <f t="shared" si="704"/>
        <v>0</v>
      </c>
      <c r="CF320" s="131">
        <f t="shared" si="705"/>
        <v>0</v>
      </c>
      <c r="CG320" s="131">
        <f t="shared" si="706"/>
        <v>0</v>
      </c>
      <c r="CH320" s="131">
        <f t="shared" si="707"/>
        <v>0</v>
      </c>
      <c r="CI320" s="131">
        <f t="shared" si="708"/>
        <v>0</v>
      </c>
      <c r="CJ320" s="131">
        <f t="shared" si="709"/>
        <v>0</v>
      </c>
      <c r="CK320" s="131">
        <f t="shared" si="710"/>
        <v>0</v>
      </c>
      <c r="CL320" s="131">
        <f t="shared" si="711"/>
        <v>0</v>
      </c>
      <c r="CM320" s="131">
        <f t="shared" si="712"/>
        <v>0</v>
      </c>
    </row>
    <row r="321" spans="2:91" s="81" customFormat="1" ht="90" customHeight="1" x14ac:dyDescent="0.2">
      <c r="B321" s="164"/>
      <c r="C321" s="62"/>
      <c r="D321" s="117" t="s">
        <v>354</v>
      </c>
      <c r="E321" s="129" t="s">
        <v>432</v>
      </c>
      <c r="F321" s="69" t="s">
        <v>109</v>
      </c>
      <c r="G321" s="215" t="s">
        <v>605</v>
      </c>
      <c r="H321" s="70" t="s">
        <v>157</v>
      </c>
      <c r="I321" s="70">
        <v>1</v>
      </c>
      <c r="J321" s="70">
        <v>0</v>
      </c>
      <c r="K321" s="70" t="s">
        <v>562</v>
      </c>
      <c r="L321" s="356">
        <v>162.22499999999999</v>
      </c>
      <c r="M321" s="355"/>
      <c r="N321" s="355"/>
      <c r="O321" s="355"/>
      <c r="P321" s="95"/>
      <c r="Q321" s="355"/>
      <c r="R321" s="355"/>
      <c r="S321" s="355"/>
      <c r="T321" s="95"/>
      <c r="U321" s="355"/>
      <c r="V321" s="355"/>
      <c r="W321" s="355"/>
      <c r="X321" s="355"/>
      <c r="Y321" s="355"/>
      <c r="Z321" s="95"/>
      <c r="AA321" s="96">
        <f t="shared" si="664"/>
        <v>0</v>
      </c>
      <c r="AB321" s="96" t="str">
        <f t="shared" si="665"/>
        <v>No</v>
      </c>
      <c r="AC321" s="165" t="str">
        <f t="shared" si="666"/>
        <v>No</v>
      </c>
      <c r="AD321" s="357"/>
      <c r="AE321" s="234">
        <v>1</v>
      </c>
      <c r="AF321" s="230">
        <f t="shared" si="667"/>
        <v>0</v>
      </c>
      <c r="AG321" s="69"/>
      <c r="AH321" s="256">
        <v>2.15</v>
      </c>
      <c r="AI321" s="265">
        <f t="shared" si="550"/>
        <v>0</v>
      </c>
      <c r="AJ321" s="152">
        <f t="shared" si="668"/>
        <v>0</v>
      </c>
      <c r="AK321" s="152">
        <f t="shared" si="669"/>
        <v>0</v>
      </c>
      <c r="AL321" s="152">
        <f t="shared" si="670"/>
        <v>0</v>
      </c>
      <c r="AM321" s="152">
        <f t="shared" si="671"/>
        <v>0</v>
      </c>
      <c r="AN321" s="152">
        <f t="shared" si="672"/>
        <v>0</v>
      </c>
      <c r="AO321" s="152">
        <f t="shared" si="673"/>
        <v>0</v>
      </c>
      <c r="AP321" s="152">
        <f t="shared" si="674"/>
        <v>0</v>
      </c>
      <c r="AQ321" s="152">
        <f t="shared" si="675"/>
        <v>0</v>
      </c>
      <c r="AR321" s="152">
        <f t="shared" si="676"/>
        <v>0</v>
      </c>
      <c r="AS321" s="152">
        <f t="shared" si="677"/>
        <v>0</v>
      </c>
      <c r="AT321" s="152">
        <f t="shared" si="678"/>
        <v>0</v>
      </c>
      <c r="AU321" s="152">
        <f t="shared" si="679"/>
        <v>0</v>
      </c>
      <c r="AV321" s="152">
        <f t="shared" si="680"/>
        <v>0</v>
      </c>
      <c r="AW321" s="152">
        <f t="shared" si="681"/>
        <v>0</v>
      </c>
      <c r="AX321" s="468">
        <v>1</v>
      </c>
      <c r="AY321" s="478">
        <v>5</v>
      </c>
      <c r="AZ321" s="239">
        <f t="shared" si="592"/>
        <v>0</v>
      </c>
      <c r="BA321" s="474"/>
      <c r="BB321" s="239">
        <f t="shared" si="593"/>
        <v>0</v>
      </c>
      <c r="BC321" s="474"/>
      <c r="BD321" s="131">
        <f t="shared" si="594"/>
        <v>0</v>
      </c>
      <c r="BE321" s="483"/>
      <c r="BF321" s="131">
        <f t="shared" si="682"/>
        <v>0</v>
      </c>
      <c r="BG321" s="131">
        <f t="shared" si="683"/>
        <v>0</v>
      </c>
      <c r="BH321" s="131">
        <f t="shared" si="684"/>
        <v>0</v>
      </c>
      <c r="BI321" s="131">
        <f t="shared" si="685"/>
        <v>0</v>
      </c>
      <c r="BJ321" s="131">
        <f t="shared" si="686"/>
        <v>0</v>
      </c>
      <c r="BK321" s="131">
        <f t="shared" si="687"/>
        <v>0</v>
      </c>
      <c r="BL321" s="131">
        <f t="shared" si="688"/>
        <v>0</v>
      </c>
      <c r="BM321" s="131">
        <f t="shared" si="689"/>
        <v>0</v>
      </c>
      <c r="BN321" s="131">
        <f t="shared" si="690"/>
        <v>0</v>
      </c>
      <c r="BO321" s="483"/>
      <c r="BP321" s="396">
        <f t="shared" si="567"/>
        <v>0</v>
      </c>
      <c r="BQ321" s="396">
        <f t="shared" si="691"/>
        <v>0</v>
      </c>
      <c r="BR321" s="483"/>
      <c r="BS321" s="131">
        <f t="shared" si="692"/>
        <v>0</v>
      </c>
      <c r="BT321" s="131">
        <f t="shared" si="693"/>
        <v>0</v>
      </c>
      <c r="BU321" s="131">
        <f t="shared" si="694"/>
        <v>0</v>
      </c>
      <c r="BV321" s="131">
        <f t="shared" si="695"/>
        <v>0</v>
      </c>
      <c r="BW321" s="131">
        <f t="shared" si="696"/>
        <v>0</v>
      </c>
      <c r="BX321" s="131">
        <f t="shared" si="697"/>
        <v>0</v>
      </c>
      <c r="BY321" s="131">
        <f t="shared" si="698"/>
        <v>0</v>
      </c>
      <c r="BZ321" s="131">
        <f t="shared" si="699"/>
        <v>0</v>
      </c>
      <c r="CA321" s="131">
        <f t="shared" si="700"/>
        <v>0</v>
      </c>
      <c r="CB321" s="131">
        <f t="shared" si="701"/>
        <v>0</v>
      </c>
      <c r="CC321" s="131">
        <f t="shared" si="702"/>
        <v>0</v>
      </c>
      <c r="CD321" s="131">
        <f t="shared" si="703"/>
        <v>0</v>
      </c>
      <c r="CE321" s="131">
        <f t="shared" si="704"/>
        <v>0</v>
      </c>
      <c r="CF321" s="131">
        <f t="shared" si="705"/>
        <v>0</v>
      </c>
      <c r="CG321" s="131">
        <f t="shared" si="706"/>
        <v>0</v>
      </c>
      <c r="CH321" s="131">
        <f t="shared" si="707"/>
        <v>0</v>
      </c>
      <c r="CI321" s="131">
        <f t="shared" si="708"/>
        <v>0</v>
      </c>
      <c r="CJ321" s="131">
        <f t="shared" si="709"/>
        <v>0</v>
      </c>
      <c r="CK321" s="131">
        <f t="shared" si="710"/>
        <v>0</v>
      </c>
      <c r="CL321" s="131">
        <f t="shared" si="711"/>
        <v>0</v>
      </c>
      <c r="CM321" s="131">
        <f t="shared" si="712"/>
        <v>0</v>
      </c>
    </row>
    <row r="322" spans="2:91" s="81" customFormat="1" ht="90" customHeight="1" x14ac:dyDescent="0.2">
      <c r="B322" s="164"/>
      <c r="C322" s="62"/>
      <c r="D322" s="117" t="s">
        <v>586</v>
      </c>
      <c r="E322" s="437" t="s">
        <v>1143</v>
      </c>
      <c r="F322" s="69" t="s">
        <v>109</v>
      </c>
      <c r="G322" s="215" t="s">
        <v>605</v>
      </c>
      <c r="H322" s="70" t="s">
        <v>157</v>
      </c>
      <c r="I322" s="70">
        <v>1</v>
      </c>
      <c r="J322" s="70">
        <v>0</v>
      </c>
      <c r="K322" s="70" t="s">
        <v>562</v>
      </c>
      <c r="L322" s="356">
        <v>141.06880000000001</v>
      </c>
      <c r="M322" s="355"/>
      <c r="N322" s="355"/>
      <c r="O322" s="355"/>
      <c r="P322" s="95"/>
      <c r="Q322" s="355"/>
      <c r="R322" s="355"/>
      <c r="S322" s="355"/>
      <c r="T322" s="95"/>
      <c r="U322" s="355"/>
      <c r="V322" s="355"/>
      <c r="W322" s="355"/>
      <c r="X322" s="355"/>
      <c r="Y322" s="355"/>
      <c r="Z322" s="95"/>
      <c r="AA322" s="96">
        <f t="shared" si="664"/>
        <v>0</v>
      </c>
      <c r="AB322" s="96" t="str">
        <f t="shared" si="665"/>
        <v>No</v>
      </c>
      <c r="AC322" s="165" t="str">
        <f t="shared" si="666"/>
        <v>No</v>
      </c>
      <c r="AD322" s="357"/>
      <c r="AE322" s="234">
        <v>1</v>
      </c>
      <c r="AF322" s="230">
        <f t="shared" si="667"/>
        <v>0</v>
      </c>
      <c r="AG322" s="69"/>
      <c r="AH322" s="256">
        <v>2.15</v>
      </c>
      <c r="AI322" s="265">
        <f t="shared" si="550"/>
        <v>0</v>
      </c>
      <c r="AJ322" s="152">
        <f t="shared" si="668"/>
        <v>0</v>
      </c>
      <c r="AK322" s="152">
        <f t="shared" si="669"/>
        <v>0</v>
      </c>
      <c r="AL322" s="152">
        <f t="shared" si="670"/>
        <v>0</v>
      </c>
      <c r="AM322" s="152">
        <f t="shared" si="671"/>
        <v>0</v>
      </c>
      <c r="AN322" s="152">
        <f t="shared" si="672"/>
        <v>0</v>
      </c>
      <c r="AO322" s="152">
        <f t="shared" si="673"/>
        <v>0</v>
      </c>
      <c r="AP322" s="152">
        <f t="shared" si="674"/>
        <v>0</v>
      </c>
      <c r="AQ322" s="152">
        <f t="shared" si="675"/>
        <v>0</v>
      </c>
      <c r="AR322" s="152">
        <f t="shared" si="676"/>
        <v>0</v>
      </c>
      <c r="AS322" s="152">
        <f t="shared" si="677"/>
        <v>0</v>
      </c>
      <c r="AT322" s="152">
        <f t="shared" si="678"/>
        <v>0</v>
      </c>
      <c r="AU322" s="152">
        <f t="shared" si="679"/>
        <v>0</v>
      </c>
      <c r="AV322" s="152">
        <f t="shared" si="680"/>
        <v>0</v>
      </c>
      <c r="AW322" s="152">
        <f t="shared" si="681"/>
        <v>0</v>
      </c>
      <c r="AX322" s="468">
        <v>1</v>
      </c>
      <c r="AY322" s="478">
        <v>5</v>
      </c>
      <c r="AZ322" s="239">
        <f t="shared" si="592"/>
        <v>0</v>
      </c>
      <c r="BA322" s="474"/>
      <c r="BB322" s="239">
        <f t="shared" si="593"/>
        <v>0</v>
      </c>
      <c r="BC322" s="474"/>
      <c r="BD322" s="131">
        <f t="shared" si="594"/>
        <v>0</v>
      </c>
      <c r="BE322" s="483"/>
      <c r="BF322" s="131">
        <f t="shared" si="682"/>
        <v>0</v>
      </c>
      <c r="BG322" s="131">
        <f t="shared" si="683"/>
        <v>0</v>
      </c>
      <c r="BH322" s="131">
        <f t="shared" si="684"/>
        <v>0</v>
      </c>
      <c r="BI322" s="131">
        <f t="shared" si="685"/>
        <v>0</v>
      </c>
      <c r="BJ322" s="131">
        <f t="shared" si="686"/>
        <v>0</v>
      </c>
      <c r="BK322" s="131">
        <f t="shared" si="687"/>
        <v>0</v>
      </c>
      <c r="BL322" s="131">
        <f t="shared" si="688"/>
        <v>0</v>
      </c>
      <c r="BM322" s="131">
        <f t="shared" si="689"/>
        <v>0</v>
      </c>
      <c r="BN322" s="131">
        <f t="shared" si="690"/>
        <v>0</v>
      </c>
      <c r="BO322" s="483"/>
      <c r="BP322" s="396">
        <f t="shared" si="567"/>
        <v>0</v>
      </c>
      <c r="BQ322" s="396">
        <f t="shared" si="691"/>
        <v>0</v>
      </c>
      <c r="BR322" s="483"/>
      <c r="BS322" s="131">
        <f t="shared" si="692"/>
        <v>0</v>
      </c>
      <c r="BT322" s="131">
        <f t="shared" si="693"/>
        <v>0</v>
      </c>
      <c r="BU322" s="131">
        <f t="shared" si="694"/>
        <v>0</v>
      </c>
      <c r="BV322" s="131">
        <f t="shared" si="695"/>
        <v>0</v>
      </c>
      <c r="BW322" s="131">
        <f t="shared" si="696"/>
        <v>0</v>
      </c>
      <c r="BX322" s="131">
        <f t="shared" si="697"/>
        <v>0</v>
      </c>
      <c r="BY322" s="131">
        <f t="shared" si="698"/>
        <v>0</v>
      </c>
      <c r="BZ322" s="131">
        <f t="shared" si="699"/>
        <v>0</v>
      </c>
      <c r="CA322" s="131">
        <f t="shared" si="700"/>
        <v>0</v>
      </c>
      <c r="CB322" s="131">
        <f t="shared" si="701"/>
        <v>0</v>
      </c>
      <c r="CC322" s="131">
        <f t="shared" si="702"/>
        <v>0</v>
      </c>
      <c r="CD322" s="131">
        <f t="shared" si="703"/>
        <v>0</v>
      </c>
      <c r="CE322" s="131">
        <f t="shared" si="704"/>
        <v>0</v>
      </c>
      <c r="CF322" s="131">
        <f t="shared" si="705"/>
        <v>0</v>
      </c>
      <c r="CG322" s="131">
        <f t="shared" si="706"/>
        <v>0</v>
      </c>
      <c r="CH322" s="131">
        <f t="shared" si="707"/>
        <v>0</v>
      </c>
      <c r="CI322" s="131">
        <f t="shared" si="708"/>
        <v>0</v>
      </c>
      <c r="CJ322" s="131">
        <f t="shared" si="709"/>
        <v>0</v>
      </c>
      <c r="CK322" s="131">
        <f t="shared" si="710"/>
        <v>0</v>
      </c>
      <c r="CL322" s="131">
        <f t="shared" si="711"/>
        <v>0</v>
      </c>
      <c r="CM322" s="131">
        <f t="shared" si="712"/>
        <v>0</v>
      </c>
    </row>
    <row r="323" spans="2:91" s="81" customFormat="1" ht="90" customHeight="1" x14ac:dyDescent="0.2">
      <c r="B323" s="164"/>
      <c r="C323" s="62"/>
      <c r="D323" s="118" t="s">
        <v>355</v>
      </c>
      <c r="E323" s="177" t="s">
        <v>432</v>
      </c>
      <c r="F323" s="72" t="s">
        <v>110</v>
      </c>
      <c r="G323" s="358" t="s">
        <v>606</v>
      </c>
      <c r="H323" s="73" t="s">
        <v>157</v>
      </c>
      <c r="I323" s="73">
        <v>1</v>
      </c>
      <c r="J323" s="73">
        <v>0</v>
      </c>
      <c r="K323" s="73" t="s">
        <v>562</v>
      </c>
      <c r="L323" s="359">
        <v>194.67000000000002</v>
      </c>
      <c r="M323" s="88"/>
      <c r="N323" s="87"/>
      <c r="O323" s="331"/>
      <c r="P323" s="87"/>
      <c r="Q323" s="331"/>
      <c r="R323" s="87"/>
      <c r="S323" s="331"/>
      <c r="T323" s="87"/>
      <c r="U323" s="87"/>
      <c r="V323" s="331"/>
      <c r="W323" s="87"/>
      <c r="X323" s="87"/>
      <c r="Y323" s="87"/>
      <c r="Z323" s="86"/>
      <c r="AA323" s="89">
        <f t="shared" si="664"/>
        <v>0</v>
      </c>
      <c r="AB323" s="89" t="str">
        <f t="shared" si="665"/>
        <v>No</v>
      </c>
      <c r="AC323" s="166" t="str">
        <f t="shared" si="666"/>
        <v>No</v>
      </c>
      <c r="AE323" s="234">
        <v>1</v>
      </c>
      <c r="AF323" s="230">
        <f t="shared" si="667"/>
        <v>0</v>
      </c>
      <c r="AG323" s="69"/>
      <c r="AH323" s="256">
        <v>2.6</v>
      </c>
      <c r="AI323" s="265">
        <f t="shared" ref="AI323:AI340" si="713">SUM(M323:Z323)*AH323</f>
        <v>0</v>
      </c>
      <c r="AJ323" s="152">
        <f t="shared" si="668"/>
        <v>0</v>
      </c>
      <c r="AK323" s="152">
        <f t="shared" si="669"/>
        <v>0</v>
      </c>
      <c r="AL323" s="152">
        <f t="shared" si="670"/>
        <v>0</v>
      </c>
      <c r="AM323" s="152">
        <f t="shared" si="671"/>
        <v>0</v>
      </c>
      <c r="AN323" s="152">
        <f t="shared" si="672"/>
        <v>0</v>
      </c>
      <c r="AO323" s="152">
        <f t="shared" si="673"/>
        <v>0</v>
      </c>
      <c r="AP323" s="152">
        <f t="shared" si="674"/>
        <v>0</v>
      </c>
      <c r="AQ323" s="152">
        <f t="shared" si="675"/>
        <v>0</v>
      </c>
      <c r="AR323" s="152">
        <f t="shared" si="676"/>
        <v>0</v>
      </c>
      <c r="AS323" s="152">
        <f t="shared" si="677"/>
        <v>0</v>
      </c>
      <c r="AT323" s="152">
        <f t="shared" si="678"/>
        <v>0</v>
      </c>
      <c r="AU323" s="152">
        <f t="shared" si="679"/>
        <v>0</v>
      </c>
      <c r="AV323" s="152">
        <f t="shared" si="680"/>
        <v>0</v>
      </c>
      <c r="AW323" s="152">
        <f t="shared" si="681"/>
        <v>0</v>
      </c>
      <c r="AX323" s="468">
        <v>1</v>
      </c>
      <c r="AY323" s="478">
        <v>5</v>
      </c>
      <c r="AZ323" s="239">
        <f t="shared" si="592"/>
        <v>0</v>
      </c>
      <c r="BA323" s="474"/>
      <c r="BB323" s="239">
        <f t="shared" si="593"/>
        <v>0</v>
      </c>
      <c r="BC323" s="474"/>
      <c r="BD323" s="131">
        <f t="shared" si="594"/>
        <v>0</v>
      </c>
      <c r="BE323" s="483"/>
      <c r="BF323" s="131">
        <f t="shared" si="682"/>
        <v>0</v>
      </c>
      <c r="BG323" s="131">
        <f t="shared" si="683"/>
        <v>0</v>
      </c>
      <c r="BH323" s="131">
        <f t="shared" si="684"/>
        <v>0</v>
      </c>
      <c r="BI323" s="131">
        <f t="shared" si="685"/>
        <v>0</v>
      </c>
      <c r="BJ323" s="131">
        <f t="shared" si="686"/>
        <v>0</v>
      </c>
      <c r="BK323" s="131">
        <f t="shared" si="687"/>
        <v>0</v>
      </c>
      <c r="BL323" s="131">
        <f t="shared" si="688"/>
        <v>0</v>
      </c>
      <c r="BM323" s="131">
        <f t="shared" si="689"/>
        <v>0</v>
      </c>
      <c r="BN323" s="131">
        <f t="shared" si="690"/>
        <v>0</v>
      </c>
      <c r="BO323" s="483"/>
      <c r="BP323" s="396">
        <f t="shared" si="567"/>
        <v>0</v>
      </c>
      <c r="BQ323" s="396">
        <f t="shared" si="691"/>
        <v>0</v>
      </c>
      <c r="BR323" s="483"/>
      <c r="BS323" s="131">
        <f t="shared" si="692"/>
        <v>0</v>
      </c>
      <c r="BT323" s="131">
        <f t="shared" si="693"/>
        <v>0</v>
      </c>
      <c r="BU323" s="131">
        <f t="shared" si="694"/>
        <v>0</v>
      </c>
      <c r="BV323" s="131">
        <f t="shared" si="695"/>
        <v>0</v>
      </c>
      <c r="BW323" s="131">
        <f t="shared" si="696"/>
        <v>0</v>
      </c>
      <c r="BX323" s="131">
        <f t="shared" si="697"/>
        <v>0</v>
      </c>
      <c r="BY323" s="131">
        <f t="shared" si="698"/>
        <v>0</v>
      </c>
      <c r="BZ323" s="131">
        <f t="shared" si="699"/>
        <v>0</v>
      </c>
      <c r="CA323" s="131">
        <f t="shared" si="700"/>
        <v>0</v>
      </c>
      <c r="CB323" s="131">
        <f t="shared" si="701"/>
        <v>0</v>
      </c>
      <c r="CC323" s="131">
        <f t="shared" si="702"/>
        <v>0</v>
      </c>
      <c r="CD323" s="131">
        <f t="shared" si="703"/>
        <v>0</v>
      </c>
      <c r="CE323" s="131">
        <f t="shared" si="704"/>
        <v>0</v>
      </c>
      <c r="CF323" s="131">
        <f t="shared" si="705"/>
        <v>0</v>
      </c>
      <c r="CG323" s="131">
        <f t="shared" si="706"/>
        <v>0</v>
      </c>
      <c r="CH323" s="131">
        <f t="shared" si="707"/>
        <v>0</v>
      </c>
      <c r="CI323" s="131">
        <f t="shared" si="708"/>
        <v>0</v>
      </c>
      <c r="CJ323" s="131">
        <f t="shared" si="709"/>
        <v>0</v>
      </c>
      <c r="CK323" s="131">
        <f t="shared" si="710"/>
        <v>0</v>
      </c>
      <c r="CL323" s="131">
        <f t="shared" si="711"/>
        <v>0</v>
      </c>
      <c r="CM323" s="131">
        <f t="shared" si="712"/>
        <v>0</v>
      </c>
    </row>
    <row r="324" spans="2:91" s="81" customFormat="1" ht="90" customHeight="1" x14ac:dyDescent="0.2">
      <c r="B324" s="164"/>
      <c r="C324" s="62"/>
      <c r="D324" s="118" t="s">
        <v>587</v>
      </c>
      <c r="E324" s="436" t="s">
        <v>1143</v>
      </c>
      <c r="F324" s="72" t="s">
        <v>110</v>
      </c>
      <c r="G324" s="358" t="s">
        <v>606</v>
      </c>
      <c r="H324" s="73" t="s">
        <v>157</v>
      </c>
      <c r="I324" s="73">
        <v>1</v>
      </c>
      <c r="J324" s="73">
        <v>0</v>
      </c>
      <c r="K324" s="73" t="s">
        <v>562</v>
      </c>
      <c r="L324" s="359">
        <v>169.28049999999999</v>
      </c>
      <c r="M324" s="88"/>
      <c r="N324" s="87"/>
      <c r="O324" s="331"/>
      <c r="P324" s="87"/>
      <c r="Q324" s="331"/>
      <c r="R324" s="87"/>
      <c r="S324" s="331"/>
      <c r="T324" s="87"/>
      <c r="U324" s="87"/>
      <c r="V324" s="331"/>
      <c r="W324" s="87"/>
      <c r="X324" s="87"/>
      <c r="Y324" s="87"/>
      <c r="Z324" s="86"/>
      <c r="AA324" s="89">
        <f t="shared" si="664"/>
        <v>0</v>
      </c>
      <c r="AB324" s="89" t="str">
        <f t="shared" si="665"/>
        <v>No</v>
      </c>
      <c r="AC324" s="166" t="str">
        <f t="shared" si="666"/>
        <v>No</v>
      </c>
      <c r="AE324" s="234">
        <v>1</v>
      </c>
      <c r="AF324" s="230">
        <f t="shared" si="667"/>
        <v>0</v>
      </c>
      <c r="AG324" s="69"/>
      <c r="AH324" s="256">
        <v>2.6</v>
      </c>
      <c r="AI324" s="265">
        <f t="shared" si="713"/>
        <v>0</v>
      </c>
      <c r="AJ324" s="152">
        <f t="shared" si="668"/>
        <v>0</v>
      </c>
      <c r="AK324" s="152">
        <f t="shared" si="669"/>
        <v>0</v>
      </c>
      <c r="AL324" s="152">
        <f t="shared" si="670"/>
        <v>0</v>
      </c>
      <c r="AM324" s="152">
        <f t="shared" si="671"/>
        <v>0</v>
      </c>
      <c r="AN324" s="152">
        <f t="shared" si="672"/>
        <v>0</v>
      </c>
      <c r="AO324" s="152">
        <f t="shared" si="673"/>
        <v>0</v>
      </c>
      <c r="AP324" s="152">
        <f t="shared" si="674"/>
        <v>0</v>
      </c>
      <c r="AQ324" s="152">
        <f t="shared" si="675"/>
        <v>0</v>
      </c>
      <c r="AR324" s="152">
        <f t="shared" si="676"/>
        <v>0</v>
      </c>
      <c r="AS324" s="152">
        <f t="shared" si="677"/>
        <v>0</v>
      </c>
      <c r="AT324" s="152">
        <f t="shared" si="678"/>
        <v>0</v>
      </c>
      <c r="AU324" s="152">
        <f t="shared" si="679"/>
        <v>0</v>
      </c>
      <c r="AV324" s="152">
        <f t="shared" si="680"/>
        <v>0</v>
      </c>
      <c r="AW324" s="152">
        <f t="shared" si="681"/>
        <v>0</v>
      </c>
      <c r="AX324" s="468">
        <v>1</v>
      </c>
      <c r="AY324" s="478">
        <v>5</v>
      </c>
      <c r="AZ324" s="239">
        <f t="shared" si="592"/>
        <v>0</v>
      </c>
      <c r="BA324" s="474"/>
      <c r="BB324" s="239">
        <f t="shared" si="593"/>
        <v>0</v>
      </c>
      <c r="BC324" s="474"/>
      <c r="BD324" s="131">
        <f t="shared" si="594"/>
        <v>0</v>
      </c>
      <c r="BE324" s="483"/>
      <c r="BF324" s="131">
        <f t="shared" si="682"/>
        <v>0</v>
      </c>
      <c r="BG324" s="131">
        <f t="shared" si="683"/>
        <v>0</v>
      </c>
      <c r="BH324" s="131">
        <f t="shared" si="684"/>
        <v>0</v>
      </c>
      <c r="BI324" s="131">
        <f t="shared" si="685"/>
        <v>0</v>
      </c>
      <c r="BJ324" s="131">
        <f t="shared" si="686"/>
        <v>0</v>
      </c>
      <c r="BK324" s="131">
        <f t="shared" si="687"/>
        <v>0</v>
      </c>
      <c r="BL324" s="131">
        <f t="shared" si="688"/>
        <v>0</v>
      </c>
      <c r="BM324" s="131">
        <f t="shared" si="689"/>
        <v>0</v>
      </c>
      <c r="BN324" s="131">
        <f t="shared" si="690"/>
        <v>0</v>
      </c>
      <c r="BO324" s="483"/>
      <c r="BP324" s="396">
        <f t="shared" si="567"/>
        <v>0</v>
      </c>
      <c r="BQ324" s="396">
        <f t="shared" si="691"/>
        <v>0</v>
      </c>
      <c r="BR324" s="483"/>
      <c r="BS324" s="131">
        <f t="shared" si="692"/>
        <v>0</v>
      </c>
      <c r="BT324" s="131">
        <f t="shared" si="693"/>
        <v>0</v>
      </c>
      <c r="BU324" s="131">
        <f t="shared" si="694"/>
        <v>0</v>
      </c>
      <c r="BV324" s="131">
        <f t="shared" si="695"/>
        <v>0</v>
      </c>
      <c r="BW324" s="131">
        <f t="shared" si="696"/>
        <v>0</v>
      </c>
      <c r="BX324" s="131">
        <f t="shared" si="697"/>
        <v>0</v>
      </c>
      <c r="BY324" s="131">
        <f t="shared" si="698"/>
        <v>0</v>
      </c>
      <c r="BZ324" s="131">
        <f t="shared" si="699"/>
        <v>0</v>
      </c>
      <c r="CA324" s="131">
        <f t="shared" si="700"/>
        <v>0</v>
      </c>
      <c r="CB324" s="131">
        <f t="shared" si="701"/>
        <v>0</v>
      </c>
      <c r="CC324" s="131">
        <f t="shared" si="702"/>
        <v>0</v>
      </c>
      <c r="CD324" s="131">
        <f t="shared" si="703"/>
        <v>0</v>
      </c>
      <c r="CE324" s="131">
        <f t="shared" si="704"/>
        <v>0</v>
      </c>
      <c r="CF324" s="131">
        <f t="shared" si="705"/>
        <v>0</v>
      </c>
      <c r="CG324" s="131">
        <f t="shared" si="706"/>
        <v>0</v>
      </c>
      <c r="CH324" s="131">
        <f t="shared" si="707"/>
        <v>0</v>
      </c>
      <c r="CI324" s="131">
        <f t="shared" si="708"/>
        <v>0</v>
      </c>
      <c r="CJ324" s="131">
        <f t="shared" si="709"/>
        <v>0</v>
      </c>
      <c r="CK324" s="131">
        <f t="shared" si="710"/>
        <v>0</v>
      </c>
      <c r="CL324" s="131">
        <f t="shared" si="711"/>
        <v>0</v>
      </c>
      <c r="CM324" s="131">
        <f t="shared" si="712"/>
        <v>0</v>
      </c>
    </row>
    <row r="325" spans="2:91" s="81" customFormat="1" ht="90" customHeight="1" x14ac:dyDescent="0.2">
      <c r="B325" s="164"/>
      <c r="D325" s="117" t="s">
        <v>356</v>
      </c>
      <c r="E325" s="129" t="s">
        <v>432</v>
      </c>
      <c r="F325" s="69" t="s">
        <v>110</v>
      </c>
      <c r="G325" s="215" t="s">
        <v>607</v>
      </c>
      <c r="H325" s="70" t="s">
        <v>157</v>
      </c>
      <c r="I325" s="70">
        <v>1</v>
      </c>
      <c r="J325" s="70">
        <v>0</v>
      </c>
      <c r="K325" s="70" t="s">
        <v>562</v>
      </c>
      <c r="L325" s="347">
        <v>210.89250000000001</v>
      </c>
      <c r="M325" s="355"/>
      <c r="N325" s="355"/>
      <c r="O325" s="355"/>
      <c r="P325" s="355"/>
      <c r="Q325" s="355"/>
      <c r="R325" s="355"/>
      <c r="S325" s="355"/>
      <c r="T325" s="355"/>
      <c r="U325" s="355"/>
      <c r="V325" s="355"/>
      <c r="W325" s="355"/>
      <c r="X325" s="355"/>
      <c r="Y325" s="355"/>
      <c r="Z325" s="355"/>
      <c r="AA325" s="378">
        <f t="shared" si="664"/>
        <v>0</v>
      </c>
      <c r="AB325" s="96" t="str">
        <f t="shared" si="665"/>
        <v>No</v>
      </c>
      <c r="AC325" s="120" t="str">
        <f t="shared" si="666"/>
        <v>No</v>
      </c>
      <c r="AD325" s="357"/>
      <c r="AE325" s="234">
        <v>1</v>
      </c>
      <c r="AF325" s="230">
        <f t="shared" si="667"/>
        <v>0</v>
      </c>
      <c r="AG325" s="69"/>
      <c r="AH325" s="257">
        <v>3.05</v>
      </c>
      <c r="AI325" s="265">
        <f t="shared" si="713"/>
        <v>0</v>
      </c>
      <c r="AJ325" s="152">
        <f t="shared" si="668"/>
        <v>0</v>
      </c>
      <c r="AK325" s="152">
        <f t="shared" si="669"/>
        <v>0</v>
      </c>
      <c r="AL325" s="152">
        <f t="shared" si="670"/>
        <v>0</v>
      </c>
      <c r="AM325" s="152">
        <f t="shared" si="671"/>
        <v>0</v>
      </c>
      <c r="AN325" s="152">
        <f t="shared" si="672"/>
        <v>0</v>
      </c>
      <c r="AO325" s="152">
        <f t="shared" si="673"/>
        <v>0</v>
      </c>
      <c r="AP325" s="152">
        <f t="shared" si="674"/>
        <v>0</v>
      </c>
      <c r="AQ325" s="152">
        <f t="shared" si="675"/>
        <v>0</v>
      </c>
      <c r="AR325" s="152">
        <f t="shared" si="676"/>
        <v>0</v>
      </c>
      <c r="AS325" s="152">
        <f t="shared" si="677"/>
        <v>0</v>
      </c>
      <c r="AT325" s="152">
        <f t="shared" si="678"/>
        <v>0</v>
      </c>
      <c r="AU325" s="152">
        <f t="shared" si="679"/>
        <v>0</v>
      </c>
      <c r="AV325" s="152">
        <f t="shared" si="680"/>
        <v>0</v>
      </c>
      <c r="AW325" s="152">
        <f t="shared" si="681"/>
        <v>0</v>
      </c>
      <c r="AX325" s="468">
        <v>1</v>
      </c>
      <c r="AY325" s="478">
        <v>5</v>
      </c>
      <c r="AZ325" s="239">
        <f t="shared" si="592"/>
        <v>0</v>
      </c>
      <c r="BA325" s="474"/>
      <c r="BB325" s="239">
        <f t="shared" si="593"/>
        <v>0</v>
      </c>
      <c r="BC325" s="474"/>
      <c r="BD325" s="131">
        <f t="shared" si="594"/>
        <v>0</v>
      </c>
      <c r="BE325" s="483"/>
      <c r="BF325" s="131">
        <f t="shared" si="682"/>
        <v>0</v>
      </c>
      <c r="BG325" s="131">
        <f t="shared" si="683"/>
        <v>0</v>
      </c>
      <c r="BH325" s="131">
        <f t="shared" si="684"/>
        <v>0</v>
      </c>
      <c r="BI325" s="131">
        <f t="shared" si="685"/>
        <v>0</v>
      </c>
      <c r="BJ325" s="131">
        <f t="shared" si="686"/>
        <v>0</v>
      </c>
      <c r="BK325" s="131">
        <f t="shared" si="687"/>
        <v>0</v>
      </c>
      <c r="BL325" s="131">
        <f t="shared" si="688"/>
        <v>0</v>
      </c>
      <c r="BM325" s="131">
        <f t="shared" si="689"/>
        <v>0</v>
      </c>
      <c r="BN325" s="131">
        <f t="shared" si="690"/>
        <v>0</v>
      </c>
      <c r="BO325" s="483"/>
      <c r="BP325" s="396">
        <f t="shared" si="567"/>
        <v>0</v>
      </c>
      <c r="BQ325" s="396">
        <f t="shared" si="691"/>
        <v>0</v>
      </c>
      <c r="BR325" s="483"/>
      <c r="BS325" s="131">
        <f t="shared" si="692"/>
        <v>0</v>
      </c>
      <c r="BT325" s="131">
        <f t="shared" si="693"/>
        <v>0</v>
      </c>
      <c r="BU325" s="131">
        <f t="shared" si="694"/>
        <v>0</v>
      </c>
      <c r="BV325" s="131">
        <f t="shared" si="695"/>
        <v>0</v>
      </c>
      <c r="BW325" s="131">
        <f t="shared" si="696"/>
        <v>0</v>
      </c>
      <c r="BX325" s="131">
        <f t="shared" si="697"/>
        <v>0</v>
      </c>
      <c r="BY325" s="131">
        <f t="shared" si="698"/>
        <v>0</v>
      </c>
      <c r="BZ325" s="131">
        <f t="shared" si="699"/>
        <v>0</v>
      </c>
      <c r="CA325" s="131">
        <f t="shared" si="700"/>
        <v>0</v>
      </c>
      <c r="CB325" s="131">
        <f t="shared" si="701"/>
        <v>0</v>
      </c>
      <c r="CC325" s="131">
        <f t="shared" si="702"/>
        <v>0</v>
      </c>
      <c r="CD325" s="131">
        <f t="shared" si="703"/>
        <v>0</v>
      </c>
      <c r="CE325" s="131">
        <f t="shared" si="704"/>
        <v>0</v>
      </c>
      <c r="CF325" s="131">
        <f t="shared" si="705"/>
        <v>0</v>
      </c>
      <c r="CG325" s="131">
        <f t="shared" si="706"/>
        <v>0</v>
      </c>
      <c r="CH325" s="131">
        <f t="shared" si="707"/>
        <v>0</v>
      </c>
      <c r="CI325" s="131">
        <f t="shared" si="708"/>
        <v>0</v>
      </c>
      <c r="CJ325" s="131">
        <f t="shared" si="709"/>
        <v>0</v>
      </c>
      <c r="CK325" s="131">
        <f t="shared" si="710"/>
        <v>0</v>
      </c>
      <c r="CL325" s="131">
        <f t="shared" si="711"/>
        <v>0</v>
      </c>
      <c r="CM325" s="131">
        <f t="shared" si="712"/>
        <v>0</v>
      </c>
    </row>
    <row r="326" spans="2:91" s="81" customFormat="1" ht="90" customHeight="1" x14ac:dyDescent="0.2">
      <c r="B326" s="167"/>
      <c r="C326" s="121"/>
      <c r="D326" s="360" t="s">
        <v>588</v>
      </c>
      <c r="E326" s="438" t="s">
        <v>1143</v>
      </c>
      <c r="F326" s="183" t="s">
        <v>110</v>
      </c>
      <c r="G326" s="361" t="s">
        <v>607</v>
      </c>
      <c r="H326" s="362" t="s">
        <v>157</v>
      </c>
      <c r="I326" s="362">
        <v>1</v>
      </c>
      <c r="J326" s="362">
        <v>0</v>
      </c>
      <c r="K326" s="362" t="s">
        <v>562</v>
      </c>
      <c r="L326" s="363">
        <v>183.38120000000001</v>
      </c>
      <c r="M326" s="197"/>
      <c r="N326" s="197"/>
      <c r="O326" s="197"/>
      <c r="P326" s="197"/>
      <c r="Q326" s="197"/>
      <c r="R326" s="197"/>
      <c r="S326" s="197"/>
      <c r="T326" s="197"/>
      <c r="U326" s="197"/>
      <c r="V326" s="197"/>
      <c r="W326" s="197"/>
      <c r="X326" s="197"/>
      <c r="Y326" s="197"/>
      <c r="Z326" s="197"/>
      <c r="AA326" s="378">
        <f t="shared" si="664"/>
        <v>0</v>
      </c>
      <c r="AB326" s="186" t="str">
        <f t="shared" si="665"/>
        <v>No</v>
      </c>
      <c r="AC326" s="187" t="str">
        <f t="shared" si="666"/>
        <v>No</v>
      </c>
      <c r="AE326" s="234">
        <v>1</v>
      </c>
      <c r="AF326" s="230">
        <f t="shared" si="667"/>
        <v>0</v>
      </c>
      <c r="AG326" s="69"/>
      <c r="AH326" s="257">
        <v>3.05</v>
      </c>
      <c r="AI326" s="265">
        <f>SUM(M326:Z326)*AH326</f>
        <v>0</v>
      </c>
      <c r="AJ326" s="152">
        <f t="shared" si="668"/>
        <v>0</v>
      </c>
      <c r="AK326" s="152">
        <f t="shared" si="669"/>
        <v>0</v>
      </c>
      <c r="AL326" s="152">
        <f t="shared" si="670"/>
        <v>0</v>
      </c>
      <c r="AM326" s="152">
        <f t="shared" si="671"/>
        <v>0</v>
      </c>
      <c r="AN326" s="152">
        <f t="shared" si="672"/>
        <v>0</v>
      </c>
      <c r="AO326" s="152">
        <f t="shared" si="673"/>
        <v>0</v>
      </c>
      <c r="AP326" s="152">
        <f t="shared" si="674"/>
        <v>0</v>
      </c>
      <c r="AQ326" s="152">
        <f t="shared" si="675"/>
        <v>0</v>
      </c>
      <c r="AR326" s="152">
        <f t="shared" si="676"/>
        <v>0</v>
      </c>
      <c r="AS326" s="152">
        <f t="shared" si="677"/>
        <v>0</v>
      </c>
      <c r="AT326" s="152">
        <f t="shared" si="678"/>
        <v>0</v>
      </c>
      <c r="AU326" s="152">
        <f t="shared" si="679"/>
        <v>0</v>
      </c>
      <c r="AV326" s="152">
        <f t="shared" si="680"/>
        <v>0</v>
      </c>
      <c r="AW326" s="152">
        <f t="shared" si="681"/>
        <v>0</v>
      </c>
      <c r="AX326" s="468">
        <v>1</v>
      </c>
      <c r="AY326" s="478">
        <v>5</v>
      </c>
      <c r="AZ326" s="239">
        <f t="shared" si="592"/>
        <v>0</v>
      </c>
      <c r="BA326" s="474"/>
      <c r="BB326" s="239">
        <f t="shared" si="593"/>
        <v>0</v>
      </c>
      <c r="BC326" s="474"/>
      <c r="BD326" s="131">
        <f t="shared" si="594"/>
        <v>0</v>
      </c>
      <c r="BE326" s="483"/>
      <c r="BF326" s="131">
        <f t="shared" si="682"/>
        <v>0</v>
      </c>
      <c r="BG326" s="131">
        <f t="shared" si="683"/>
        <v>0</v>
      </c>
      <c r="BH326" s="131">
        <f t="shared" si="684"/>
        <v>0</v>
      </c>
      <c r="BI326" s="131">
        <f t="shared" si="685"/>
        <v>0</v>
      </c>
      <c r="BJ326" s="131">
        <f t="shared" si="686"/>
        <v>0</v>
      </c>
      <c r="BK326" s="131">
        <f t="shared" si="687"/>
        <v>0</v>
      </c>
      <c r="BL326" s="131">
        <f t="shared" si="688"/>
        <v>0</v>
      </c>
      <c r="BM326" s="131">
        <f t="shared" si="689"/>
        <v>0</v>
      </c>
      <c r="BN326" s="131">
        <f t="shared" si="690"/>
        <v>0</v>
      </c>
      <c r="BO326" s="483"/>
      <c r="BP326" s="396">
        <f t="shared" si="567"/>
        <v>0</v>
      </c>
      <c r="BQ326" s="396">
        <f t="shared" si="691"/>
        <v>0</v>
      </c>
      <c r="BR326" s="483"/>
      <c r="BS326" s="131">
        <f t="shared" si="692"/>
        <v>0</v>
      </c>
      <c r="BT326" s="131">
        <f t="shared" si="693"/>
        <v>0</v>
      </c>
      <c r="BU326" s="131">
        <f t="shared" si="694"/>
        <v>0</v>
      </c>
      <c r="BV326" s="131">
        <f t="shared" si="695"/>
        <v>0</v>
      </c>
      <c r="BW326" s="131">
        <f t="shared" si="696"/>
        <v>0</v>
      </c>
      <c r="BX326" s="131">
        <f t="shared" si="697"/>
        <v>0</v>
      </c>
      <c r="BY326" s="131">
        <f t="shared" si="698"/>
        <v>0</v>
      </c>
      <c r="BZ326" s="131">
        <f t="shared" si="699"/>
        <v>0</v>
      </c>
      <c r="CA326" s="131">
        <f t="shared" si="700"/>
        <v>0</v>
      </c>
      <c r="CB326" s="131">
        <f t="shared" si="701"/>
        <v>0</v>
      </c>
      <c r="CC326" s="131">
        <f t="shared" si="702"/>
        <v>0</v>
      </c>
      <c r="CD326" s="131">
        <f t="shared" si="703"/>
        <v>0</v>
      </c>
      <c r="CE326" s="131">
        <f t="shared" si="704"/>
        <v>0</v>
      </c>
      <c r="CF326" s="131">
        <f t="shared" si="705"/>
        <v>0</v>
      </c>
      <c r="CG326" s="131">
        <f t="shared" si="706"/>
        <v>0</v>
      </c>
      <c r="CH326" s="131">
        <f t="shared" si="707"/>
        <v>0</v>
      </c>
      <c r="CI326" s="131">
        <f t="shared" si="708"/>
        <v>0</v>
      </c>
      <c r="CJ326" s="131">
        <f t="shared" si="709"/>
        <v>0</v>
      </c>
      <c r="CK326" s="131">
        <f t="shared" si="710"/>
        <v>0</v>
      </c>
      <c r="CL326" s="131">
        <f t="shared" si="711"/>
        <v>0</v>
      </c>
      <c r="CM326" s="131">
        <f t="shared" si="712"/>
        <v>0</v>
      </c>
    </row>
    <row r="327" spans="2:91" s="81" customFormat="1" ht="40.75" customHeight="1" x14ac:dyDescent="0.2">
      <c r="B327" s="214"/>
      <c r="D327" s="440" t="s">
        <v>433</v>
      </c>
      <c r="E327" s="127"/>
      <c r="F327" s="69"/>
      <c r="G327" s="215"/>
      <c r="H327" s="70"/>
      <c r="I327" s="70"/>
      <c r="J327" s="70"/>
      <c r="K327" s="70"/>
      <c r="L327" s="155"/>
      <c r="M327" s="115"/>
      <c r="N327" s="115"/>
      <c r="O327" s="115"/>
      <c r="P327" s="115"/>
      <c r="Q327" s="115"/>
      <c r="R327" s="115"/>
      <c r="S327" s="115"/>
      <c r="T327" s="115"/>
      <c r="U327" s="115"/>
      <c r="V327" s="115"/>
      <c r="W327" s="115"/>
      <c r="X327" s="115"/>
      <c r="Y327" s="115"/>
      <c r="Z327" s="115"/>
      <c r="AA327" s="337"/>
      <c r="AB327" s="96"/>
      <c r="AC327" s="120"/>
      <c r="AE327" s="154"/>
      <c r="AF327" s="153"/>
      <c r="AG327" s="69"/>
      <c r="AH327" s="256"/>
      <c r="AI327" s="265"/>
      <c r="AJ327" s="152"/>
      <c r="AK327" s="152"/>
      <c r="AL327" s="152"/>
      <c r="AM327" s="152"/>
      <c r="AN327" s="152"/>
      <c r="AO327" s="152"/>
      <c r="AP327" s="152"/>
      <c r="AQ327" s="152"/>
      <c r="AR327" s="152"/>
      <c r="AS327" s="152"/>
      <c r="AT327" s="152"/>
      <c r="AU327" s="152"/>
      <c r="AV327" s="152"/>
      <c r="AW327" s="152"/>
      <c r="AX327" s="468"/>
      <c r="AY327" s="478"/>
      <c r="AZ327" s="239">
        <f t="shared" si="592"/>
        <v>0</v>
      </c>
      <c r="BA327" s="474"/>
      <c r="BB327" s="239">
        <f t="shared" si="593"/>
        <v>0</v>
      </c>
      <c r="BC327" s="474"/>
      <c r="BD327" s="131">
        <f t="shared" si="594"/>
        <v>0</v>
      </c>
      <c r="BE327" s="483"/>
      <c r="BF327" s="131">
        <f t="shared" si="682"/>
        <v>0</v>
      </c>
      <c r="BG327" s="131">
        <f t="shared" si="683"/>
        <v>0</v>
      </c>
      <c r="BH327" s="131">
        <f t="shared" si="684"/>
        <v>0</v>
      </c>
      <c r="BI327" s="131">
        <f t="shared" si="685"/>
        <v>0</v>
      </c>
      <c r="BJ327" s="131">
        <f t="shared" si="686"/>
        <v>0</v>
      </c>
      <c r="BK327" s="131">
        <f t="shared" si="687"/>
        <v>0</v>
      </c>
      <c r="BL327" s="131">
        <f t="shared" si="688"/>
        <v>0</v>
      </c>
      <c r="BM327" s="131">
        <f t="shared" si="689"/>
        <v>0</v>
      </c>
      <c r="BN327" s="131">
        <f t="shared" si="690"/>
        <v>0</v>
      </c>
      <c r="BO327" s="483"/>
      <c r="BP327" s="396">
        <f t="shared" si="567"/>
        <v>0</v>
      </c>
      <c r="BQ327" s="396">
        <f t="shared" si="691"/>
        <v>0</v>
      </c>
      <c r="BR327" s="483"/>
      <c r="BS327" s="131">
        <f t="shared" si="692"/>
        <v>0</v>
      </c>
      <c r="BT327" s="131">
        <f t="shared" si="693"/>
        <v>0</v>
      </c>
      <c r="BU327" s="131">
        <f t="shared" si="694"/>
        <v>0</v>
      </c>
      <c r="BV327" s="131">
        <f t="shared" si="695"/>
        <v>0</v>
      </c>
      <c r="BW327" s="131">
        <f t="shared" si="696"/>
        <v>0</v>
      </c>
      <c r="BX327" s="131">
        <f t="shared" si="697"/>
        <v>0</v>
      </c>
      <c r="BY327" s="131">
        <f t="shared" si="698"/>
        <v>0</v>
      </c>
      <c r="BZ327" s="131">
        <f t="shared" si="699"/>
        <v>0</v>
      </c>
      <c r="CA327" s="131">
        <f t="shared" si="700"/>
        <v>0</v>
      </c>
      <c r="CB327" s="131">
        <f t="shared" si="701"/>
        <v>0</v>
      </c>
      <c r="CC327" s="131">
        <f t="shared" si="702"/>
        <v>0</v>
      </c>
      <c r="CD327" s="131">
        <f t="shared" si="703"/>
        <v>0</v>
      </c>
      <c r="CE327" s="131">
        <f t="shared" si="704"/>
        <v>0</v>
      </c>
      <c r="CF327" s="131">
        <f t="shared" si="705"/>
        <v>0</v>
      </c>
      <c r="CG327" s="131">
        <f t="shared" si="706"/>
        <v>0</v>
      </c>
      <c r="CH327" s="131">
        <f t="shared" si="707"/>
        <v>0</v>
      </c>
      <c r="CI327" s="131">
        <f t="shared" si="708"/>
        <v>0</v>
      </c>
      <c r="CJ327" s="131">
        <f t="shared" si="709"/>
        <v>0</v>
      </c>
      <c r="CK327" s="131">
        <f t="shared" si="710"/>
        <v>0</v>
      </c>
      <c r="CL327" s="131">
        <f t="shared" si="711"/>
        <v>0</v>
      </c>
      <c r="CM327" s="131">
        <f t="shared" si="712"/>
        <v>0</v>
      </c>
    </row>
    <row r="328" spans="2:91" s="81" customFormat="1" ht="90" customHeight="1" x14ac:dyDescent="0.2">
      <c r="B328" s="156"/>
      <c r="C328" s="443"/>
      <c r="D328" s="157" t="s">
        <v>1125</v>
      </c>
      <c r="E328" s="176" t="s">
        <v>432</v>
      </c>
      <c r="F328" s="311" t="s">
        <v>172</v>
      </c>
      <c r="G328" s="159" t="s">
        <v>425</v>
      </c>
      <c r="H328" s="160" t="s">
        <v>339</v>
      </c>
      <c r="I328" s="160">
        <v>2</v>
      </c>
      <c r="J328" s="160">
        <v>0</v>
      </c>
      <c r="K328" s="160" t="s">
        <v>562</v>
      </c>
      <c r="L328" s="351">
        <v>227.76390000000001</v>
      </c>
      <c r="M328" s="354"/>
      <c r="N328" s="354"/>
      <c r="O328" s="354"/>
      <c r="P328" s="354"/>
      <c r="Q328" s="354"/>
      <c r="R328" s="354"/>
      <c r="S328" s="354"/>
      <c r="T328" s="354"/>
      <c r="U328" s="354"/>
      <c r="V328" s="354"/>
      <c r="W328" s="354"/>
      <c r="X328" s="354"/>
      <c r="Y328" s="354"/>
      <c r="Z328" s="354"/>
      <c r="AA328" s="427">
        <f t="shared" ref="AA328:AA340" si="714">L328*M328+L328*N328+L328*O328+L328*P328+L328*Q328+L328*R328+L328*T328+L328*V328+L328*W328+L328*X328+L328*Y328+L328*Z328+L328*U328+L328*S328</f>
        <v>0</v>
      </c>
      <c r="AB328" s="162" t="str">
        <f t="shared" ref="AB328" si="715">IF(SUM(M328:Z328)&gt;0,"Yes","No")</f>
        <v>No</v>
      </c>
      <c r="AC328" s="163" t="str">
        <f t="shared" ref="AC328:AC341" si="716">IF(B328="New","Yes","No")</f>
        <v>No</v>
      </c>
      <c r="AD328" s="357"/>
      <c r="AE328" s="235">
        <v>2</v>
      </c>
      <c r="AF328" s="228">
        <f t="shared" ref="AF328:AF340" si="717">AE328*SUM(M328:Z328)</f>
        <v>0</v>
      </c>
      <c r="AG328" s="69"/>
      <c r="AH328" s="255">
        <v>1.5</v>
      </c>
      <c r="AI328" s="265">
        <f>SUM(M328:Z328)*AH328</f>
        <v>0</v>
      </c>
      <c r="AJ328" s="152">
        <f>M328*$I$328</f>
        <v>0</v>
      </c>
      <c r="AK328" s="152">
        <f t="shared" ref="AK328:AW328" si="718">N328*$I$328</f>
        <v>0</v>
      </c>
      <c r="AL328" s="152">
        <f t="shared" si="718"/>
        <v>0</v>
      </c>
      <c r="AM328" s="152">
        <f t="shared" si="718"/>
        <v>0</v>
      </c>
      <c r="AN328" s="152">
        <f t="shared" si="718"/>
        <v>0</v>
      </c>
      <c r="AO328" s="152">
        <f t="shared" si="718"/>
        <v>0</v>
      </c>
      <c r="AP328" s="152">
        <f t="shared" si="718"/>
        <v>0</v>
      </c>
      <c r="AQ328" s="152">
        <f t="shared" si="718"/>
        <v>0</v>
      </c>
      <c r="AR328" s="152">
        <f t="shared" si="718"/>
        <v>0</v>
      </c>
      <c r="AS328" s="152">
        <f t="shared" si="718"/>
        <v>0</v>
      </c>
      <c r="AT328" s="152">
        <f t="shared" si="718"/>
        <v>0</v>
      </c>
      <c r="AU328" s="152">
        <f t="shared" si="718"/>
        <v>0</v>
      </c>
      <c r="AV328" s="152">
        <f t="shared" si="718"/>
        <v>0</v>
      </c>
      <c r="AW328" s="152">
        <f t="shared" si="718"/>
        <v>0</v>
      </c>
      <c r="AX328" s="468">
        <v>2</v>
      </c>
      <c r="AY328" s="479">
        <v>6</v>
      </c>
      <c r="AZ328" s="239">
        <f t="shared" si="592"/>
        <v>0</v>
      </c>
      <c r="BA328" s="474"/>
      <c r="BB328" s="239">
        <f t="shared" si="593"/>
        <v>0</v>
      </c>
      <c r="BC328" s="474"/>
      <c r="BD328" s="131">
        <f t="shared" si="594"/>
        <v>0</v>
      </c>
      <c r="BE328" s="483"/>
      <c r="BF328" s="131">
        <f t="shared" si="682"/>
        <v>0</v>
      </c>
      <c r="BG328" s="131">
        <f t="shared" si="683"/>
        <v>0</v>
      </c>
      <c r="BH328" s="131">
        <f t="shared" si="684"/>
        <v>0</v>
      </c>
      <c r="BI328" s="131">
        <f t="shared" si="685"/>
        <v>0</v>
      </c>
      <c r="BJ328" s="131">
        <f t="shared" si="686"/>
        <v>0</v>
      </c>
      <c r="BK328" s="131">
        <f t="shared" si="687"/>
        <v>0</v>
      </c>
      <c r="BL328" s="131">
        <f t="shared" si="688"/>
        <v>0</v>
      </c>
      <c r="BM328" s="131">
        <f t="shared" si="689"/>
        <v>0</v>
      </c>
      <c r="BN328" s="131">
        <f t="shared" si="690"/>
        <v>0</v>
      </c>
      <c r="BO328" s="483"/>
      <c r="BP328" s="396">
        <f t="shared" si="567"/>
        <v>0</v>
      </c>
      <c r="BQ328" s="396">
        <f t="shared" si="691"/>
        <v>0</v>
      </c>
      <c r="BR328" s="483"/>
      <c r="BS328" s="131">
        <f t="shared" si="692"/>
        <v>0</v>
      </c>
      <c r="BT328" s="131">
        <f t="shared" si="693"/>
        <v>0</v>
      </c>
      <c r="BU328" s="131">
        <f t="shared" si="694"/>
        <v>0</v>
      </c>
      <c r="BV328" s="131">
        <f t="shared" si="695"/>
        <v>0</v>
      </c>
      <c r="BW328" s="131">
        <f t="shared" si="696"/>
        <v>0</v>
      </c>
      <c r="BX328" s="131">
        <f t="shared" si="697"/>
        <v>0</v>
      </c>
      <c r="BY328" s="131">
        <f t="shared" si="698"/>
        <v>0</v>
      </c>
      <c r="BZ328" s="131">
        <f t="shared" si="699"/>
        <v>0</v>
      </c>
      <c r="CA328" s="131">
        <f t="shared" si="700"/>
        <v>0</v>
      </c>
      <c r="CB328" s="131">
        <f t="shared" si="701"/>
        <v>0</v>
      </c>
      <c r="CC328" s="131">
        <f t="shared" si="702"/>
        <v>0</v>
      </c>
      <c r="CD328" s="131">
        <f t="shared" si="703"/>
        <v>0</v>
      </c>
      <c r="CE328" s="131">
        <f t="shared" si="704"/>
        <v>0</v>
      </c>
      <c r="CF328" s="131">
        <f t="shared" si="705"/>
        <v>0</v>
      </c>
      <c r="CG328" s="131">
        <f t="shared" si="706"/>
        <v>0</v>
      </c>
      <c r="CH328" s="131">
        <f t="shared" si="707"/>
        <v>0</v>
      </c>
      <c r="CI328" s="131">
        <f t="shared" si="708"/>
        <v>0</v>
      </c>
      <c r="CJ328" s="131">
        <f t="shared" si="709"/>
        <v>0</v>
      </c>
      <c r="CK328" s="131">
        <f t="shared" si="710"/>
        <v>0</v>
      </c>
      <c r="CL328" s="131">
        <f t="shared" si="711"/>
        <v>0</v>
      </c>
      <c r="CM328" s="131">
        <f t="shared" si="712"/>
        <v>0</v>
      </c>
    </row>
    <row r="329" spans="2:91" s="81" customFormat="1" ht="90" customHeight="1" x14ac:dyDescent="0.2">
      <c r="B329" s="164"/>
      <c r="D329" s="118" t="s">
        <v>418</v>
      </c>
      <c r="E329" s="436" t="s">
        <v>1143</v>
      </c>
      <c r="F329" s="303" t="s">
        <v>172</v>
      </c>
      <c r="G329" s="114" t="s">
        <v>425</v>
      </c>
      <c r="H329" s="73" t="s">
        <v>339</v>
      </c>
      <c r="I329" s="73">
        <v>2</v>
      </c>
      <c r="J329" s="73">
        <v>0</v>
      </c>
      <c r="K329" s="73" t="s">
        <v>562</v>
      </c>
      <c r="L329" s="426">
        <v>194.67000000000002</v>
      </c>
      <c r="M329" s="86"/>
      <c r="N329" s="87"/>
      <c r="O329" s="87"/>
      <c r="P329" s="87"/>
      <c r="Q329" s="87"/>
      <c r="R329" s="87"/>
      <c r="S329" s="87"/>
      <c r="T329" s="87"/>
      <c r="U329" s="87"/>
      <c r="V329" s="87"/>
      <c r="W329" s="87"/>
      <c r="X329" s="87"/>
      <c r="Y329" s="87"/>
      <c r="Z329" s="88"/>
      <c r="AA329" s="368">
        <f t="shared" si="714"/>
        <v>0</v>
      </c>
      <c r="AB329" s="89" t="str">
        <f t="shared" ref="AB329:AB341" si="719">IF(SUM(M329:Z329)&gt;0,"Yes","No")</f>
        <v>No</v>
      </c>
      <c r="AC329" s="166" t="str">
        <f t="shared" si="716"/>
        <v>No</v>
      </c>
      <c r="AE329" s="234">
        <v>2</v>
      </c>
      <c r="AF329" s="230">
        <f t="shared" si="717"/>
        <v>0</v>
      </c>
      <c r="AG329" s="69"/>
      <c r="AH329" s="255">
        <v>1.5</v>
      </c>
      <c r="AI329" s="265">
        <f t="shared" si="713"/>
        <v>0</v>
      </c>
      <c r="AJ329" s="152">
        <f>M329*I329</f>
        <v>0</v>
      </c>
      <c r="AK329" s="152">
        <f>N329*I329</f>
        <v>0</v>
      </c>
      <c r="AL329" s="152">
        <f>O329*I329</f>
        <v>0</v>
      </c>
      <c r="AM329" s="152">
        <f>P329*I329</f>
        <v>0</v>
      </c>
      <c r="AN329" s="152">
        <f>Q329*I329</f>
        <v>0</v>
      </c>
      <c r="AO329" s="152">
        <f>R329*I329</f>
        <v>0</v>
      </c>
      <c r="AP329" s="152">
        <f>S329*I329</f>
        <v>0</v>
      </c>
      <c r="AQ329" s="152">
        <f>T329*I329</f>
        <v>0</v>
      </c>
      <c r="AR329" s="152">
        <f>U329*I329</f>
        <v>0</v>
      </c>
      <c r="AS329" s="152">
        <f>V329*I329</f>
        <v>0</v>
      </c>
      <c r="AT329" s="152">
        <f>W329*I329</f>
        <v>0</v>
      </c>
      <c r="AU329" s="152">
        <f>X329*I329</f>
        <v>0</v>
      </c>
      <c r="AV329" s="152">
        <f>Y329*I329</f>
        <v>0</v>
      </c>
      <c r="AW329" s="152">
        <f>Z329*I329</f>
        <v>0</v>
      </c>
      <c r="AX329" s="468">
        <v>2</v>
      </c>
      <c r="AY329" s="479">
        <v>6</v>
      </c>
      <c r="AZ329" s="239">
        <f t="shared" si="592"/>
        <v>0</v>
      </c>
      <c r="BA329" s="474"/>
      <c r="BB329" s="239">
        <f t="shared" si="593"/>
        <v>0</v>
      </c>
      <c r="BC329" s="474"/>
      <c r="BD329" s="131">
        <f t="shared" si="594"/>
        <v>0</v>
      </c>
      <c r="BE329" s="483"/>
      <c r="BF329" s="131">
        <f t="shared" si="682"/>
        <v>0</v>
      </c>
      <c r="BG329" s="131">
        <f t="shared" si="683"/>
        <v>0</v>
      </c>
      <c r="BH329" s="131">
        <f t="shared" si="684"/>
        <v>0</v>
      </c>
      <c r="BI329" s="131">
        <f t="shared" si="685"/>
        <v>0</v>
      </c>
      <c r="BJ329" s="131">
        <f t="shared" si="686"/>
        <v>0</v>
      </c>
      <c r="BK329" s="131">
        <f t="shared" si="687"/>
        <v>0</v>
      </c>
      <c r="BL329" s="131">
        <f t="shared" si="688"/>
        <v>0</v>
      </c>
      <c r="BM329" s="131">
        <f t="shared" si="689"/>
        <v>0</v>
      </c>
      <c r="BN329" s="131">
        <f t="shared" si="690"/>
        <v>0</v>
      </c>
      <c r="BO329" s="483"/>
      <c r="BP329" s="396">
        <f t="shared" ref="BP329:BP341" si="720">IF(E329="All tex.",IF(SUM(M329:Z329)&gt;0,SUM(M329:Z329),0),0)*I329</f>
        <v>0</v>
      </c>
      <c r="BQ329" s="396">
        <f t="shared" si="691"/>
        <v>0</v>
      </c>
      <c r="BR329" s="483"/>
      <c r="BS329" s="131">
        <f t="shared" si="692"/>
        <v>0</v>
      </c>
      <c r="BT329" s="131">
        <f t="shared" si="693"/>
        <v>0</v>
      </c>
      <c r="BU329" s="131">
        <f t="shared" si="694"/>
        <v>0</v>
      </c>
      <c r="BV329" s="131">
        <f t="shared" si="695"/>
        <v>0</v>
      </c>
      <c r="BW329" s="131">
        <f t="shared" si="696"/>
        <v>0</v>
      </c>
      <c r="BX329" s="131">
        <f t="shared" si="697"/>
        <v>0</v>
      </c>
      <c r="BY329" s="131">
        <f t="shared" si="698"/>
        <v>0</v>
      </c>
      <c r="BZ329" s="131">
        <f t="shared" si="699"/>
        <v>0</v>
      </c>
      <c r="CA329" s="131">
        <f t="shared" si="700"/>
        <v>0</v>
      </c>
      <c r="CB329" s="131">
        <f t="shared" si="701"/>
        <v>0</v>
      </c>
      <c r="CC329" s="131">
        <f t="shared" si="702"/>
        <v>0</v>
      </c>
      <c r="CD329" s="131">
        <f t="shared" si="703"/>
        <v>0</v>
      </c>
      <c r="CE329" s="131">
        <f t="shared" si="704"/>
        <v>0</v>
      </c>
      <c r="CF329" s="131">
        <f t="shared" si="705"/>
        <v>0</v>
      </c>
      <c r="CG329" s="131">
        <f t="shared" si="706"/>
        <v>0</v>
      </c>
      <c r="CH329" s="131">
        <f t="shared" si="707"/>
        <v>0</v>
      </c>
      <c r="CI329" s="131">
        <f t="shared" si="708"/>
        <v>0</v>
      </c>
      <c r="CJ329" s="131">
        <f t="shared" si="709"/>
        <v>0</v>
      </c>
      <c r="CK329" s="131">
        <f t="shared" si="710"/>
        <v>0</v>
      </c>
      <c r="CL329" s="131">
        <f t="shared" si="711"/>
        <v>0</v>
      </c>
      <c r="CM329" s="131">
        <f t="shared" si="712"/>
        <v>0</v>
      </c>
    </row>
    <row r="330" spans="2:91" s="81" customFormat="1" ht="90" customHeight="1" x14ac:dyDescent="0.2">
      <c r="B330" s="164"/>
      <c r="C330"/>
      <c r="D330" s="117" t="s">
        <v>1126</v>
      </c>
      <c r="E330" s="129" t="s">
        <v>432</v>
      </c>
      <c r="F330" s="113" t="s">
        <v>108</v>
      </c>
      <c r="G330" s="119" t="s">
        <v>426</v>
      </c>
      <c r="H330" s="70" t="s">
        <v>339</v>
      </c>
      <c r="I330" s="70">
        <v>2</v>
      </c>
      <c r="J330" s="70">
        <v>0</v>
      </c>
      <c r="K330" s="70" t="s">
        <v>562</v>
      </c>
      <c r="L330" s="339">
        <v>253.071</v>
      </c>
      <c r="M330" s="95"/>
      <c r="N330" s="95"/>
      <c r="O330" s="95"/>
      <c r="P330" s="95"/>
      <c r="Q330" s="95"/>
      <c r="R330" s="95"/>
      <c r="S330" s="95"/>
      <c r="T330" s="95"/>
      <c r="U330" s="95"/>
      <c r="V330" s="95"/>
      <c r="W330" s="95"/>
      <c r="X330" s="95"/>
      <c r="Y330" s="94"/>
      <c r="Z330" s="94"/>
      <c r="AA330" s="96">
        <f t="shared" si="714"/>
        <v>0</v>
      </c>
      <c r="AB330" s="96" t="str">
        <f t="shared" ref="AB330:AB340" si="721">IF(SUM(M330:Z330)&gt;0,"Yes","No")</f>
        <v>No</v>
      </c>
      <c r="AC330" s="165" t="str">
        <f t="shared" si="716"/>
        <v>No</v>
      </c>
      <c r="AE330" s="234">
        <v>2</v>
      </c>
      <c r="AF330" s="230">
        <f t="shared" si="717"/>
        <v>0</v>
      </c>
      <c r="AG330" s="69"/>
      <c r="AH330" s="256">
        <v>1.8</v>
      </c>
      <c r="AI330" s="265">
        <f t="shared" si="713"/>
        <v>0</v>
      </c>
      <c r="AJ330" s="152">
        <f>M330*$I$330</f>
        <v>0</v>
      </c>
      <c r="AK330" s="152">
        <f t="shared" ref="AK330:AW330" si="722">N330*$I$330</f>
        <v>0</v>
      </c>
      <c r="AL330" s="152">
        <f t="shared" si="722"/>
        <v>0</v>
      </c>
      <c r="AM330" s="152">
        <f t="shared" si="722"/>
        <v>0</v>
      </c>
      <c r="AN330" s="152">
        <f t="shared" si="722"/>
        <v>0</v>
      </c>
      <c r="AO330" s="152">
        <f t="shared" si="722"/>
        <v>0</v>
      </c>
      <c r="AP330" s="152">
        <f t="shared" si="722"/>
        <v>0</v>
      </c>
      <c r="AQ330" s="152">
        <f t="shared" si="722"/>
        <v>0</v>
      </c>
      <c r="AR330" s="152">
        <f t="shared" si="722"/>
        <v>0</v>
      </c>
      <c r="AS330" s="152">
        <f t="shared" si="722"/>
        <v>0</v>
      </c>
      <c r="AT330" s="152">
        <f t="shared" si="722"/>
        <v>0</v>
      </c>
      <c r="AU330" s="152">
        <f t="shared" si="722"/>
        <v>0</v>
      </c>
      <c r="AV330" s="152">
        <f t="shared" si="722"/>
        <v>0</v>
      </c>
      <c r="AW330" s="152">
        <f t="shared" si="722"/>
        <v>0</v>
      </c>
      <c r="AX330" s="468">
        <v>2</v>
      </c>
      <c r="AY330" s="479">
        <v>8</v>
      </c>
      <c r="AZ330" s="239">
        <f t="shared" ref="AZ330:AZ341" si="723">SUM(M330:Z330)*AY330</f>
        <v>0</v>
      </c>
      <c r="BA330" s="474"/>
      <c r="BB330" s="239">
        <f t="shared" ref="BB330:BB341" si="724">SUM(M330:Z330)*BA330</f>
        <v>0</v>
      </c>
      <c r="BC330" s="474"/>
      <c r="BD330" s="131">
        <f t="shared" ref="BD330:BD341" si="725">SUM(M330:Z330)*BC330</f>
        <v>0</v>
      </c>
      <c r="BE330" s="483"/>
      <c r="BF330" s="131">
        <f t="shared" si="682"/>
        <v>0</v>
      </c>
      <c r="BG330" s="131">
        <f t="shared" si="683"/>
        <v>0</v>
      </c>
      <c r="BH330" s="131">
        <f t="shared" si="684"/>
        <v>0</v>
      </c>
      <c r="BI330" s="131">
        <f t="shared" si="685"/>
        <v>0</v>
      </c>
      <c r="BJ330" s="131">
        <f t="shared" si="686"/>
        <v>0</v>
      </c>
      <c r="BK330" s="131">
        <f t="shared" si="687"/>
        <v>0</v>
      </c>
      <c r="BL330" s="131">
        <f t="shared" si="688"/>
        <v>0</v>
      </c>
      <c r="BM330" s="131">
        <f t="shared" si="689"/>
        <v>0</v>
      </c>
      <c r="BN330" s="131">
        <f t="shared" si="690"/>
        <v>0</v>
      </c>
      <c r="BO330" s="483"/>
      <c r="BP330" s="396">
        <f t="shared" si="720"/>
        <v>0</v>
      </c>
      <c r="BQ330" s="396">
        <f t="shared" si="691"/>
        <v>0</v>
      </c>
      <c r="BR330" s="483"/>
      <c r="BS330" s="131">
        <f t="shared" si="692"/>
        <v>0</v>
      </c>
      <c r="BT330" s="131">
        <f t="shared" si="693"/>
        <v>0</v>
      </c>
      <c r="BU330" s="131">
        <f t="shared" si="694"/>
        <v>0</v>
      </c>
      <c r="BV330" s="131">
        <f t="shared" si="695"/>
        <v>0</v>
      </c>
      <c r="BW330" s="131">
        <f t="shared" si="696"/>
        <v>0</v>
      </c>
      <c r="BX330" s="131">
        <f t="shared" si="697"/>
        <v>0</v>
      </c>
      <c r="BY330" s="131">
        <f t="shared" si="698"/>
        <v>0</v>
      </c>
      <c r="BZ330" s="131">
        <f t="shared" si="699"/>
        <v>0</v>
      </c>
      <c r="CA330" s="131">
        <f t="shared" si="700"/>
        <v>0</v>
      </c>
      <c r="CB330" s="131">
        <f t="shared" si="701"/>
        <v>0</v>
      </c>
      <c r="CC330" s="131">
        <f t="shared" si="702"/>
        <v>0</v>
      </c>
      <c r="CD330" s="131">
        <f t="shared" si="703"/>
        <v>0</v>
      </c>
      <c r="CE330" s="131">
        <f t="shared" si="704"/>
        <v>0</v>
      </c>
      <c r="CF330" s="131">
        <f t="shared" si="705"/>
        <v>0</v>
      </c>
      <c r="CG330" s="131">
        <f t="shared" si="706"/>
        <v>0</v>
      </c>
      <c r="CH330" s="131">
        <f t="shared" si="707"/>
        <v>0</v>
      </c>
      <c r="CI330" s="131">
        <f t="shared" si="708"/>
        <v>0</v>
      </c>
      <c r="CJ330" s="131">
        <f t="shared" si="709"/>
        <v>0</v>
      </c>
      <c r="CK330" s="131">
        <f t="shared" si="710"/>
        <v>0</v>
      </c>
      <c r="CL330" s="131">
        <f t="shared" si="711"/>
        <v>0</v>
      </c>
      <c r="CM330" s="131">
        <f t="shared" si="712"/>
        <v>0</v>
      </c>
    </row>
    <row r="331" spans="2:91" s="81" customFormat="1" ht="90" customHeight="1" x14ac:dyDescent="0.2">
      <c r="B331" s="164"/>
      <c r="D331" s="117" t="s">
        <v>419</v>
      </c>
      <c r="E331" s="437" t="s">
        <v>1143</v>
      </c>
      <c r="F331" s="113" t="s">
        <v>108</v>
      </c>
      <c r="G331" s="119" t="s">
        <v>426</v>
      </c>
      <c r="H331" s="70" t="s">
        <v>339</v>
      </c>
      <c r="I331" s="70">
        <v>2</v>
      </c>
      <c r="J331" s="70">
        <v>0</v>
      </c>
      <c r="K331" s="70" t="s">
        <v>562</v>
      </c>
      <c r="L331" s="339">
        <v>216.3</v>
      </c>
      <c r="M331" s="95"/>
      <c r="N331" s="95"/>
      <c r="O331" s="95"/>
      <c r="P331" s="95"/>
      <c r="Q331" s="95"/>
      <c r="R331" s="95"/>
      <c r="S331" s="95"/>
      <c r="T331" s="95"/>
      <c r="U331" s="95"/>
      <c r="V331" s="95"/>
      <c r="W331" s="95"/>
      <c r="X331" s="95"/>
      <c r="Y331" s="94"/>
      <c r="Z331" s="94"/>
      <c r="AA331" s="96">
        <f t="shared" si="714"/>
        <v>0</v>
      </c>
      <c r="AB331" s="96" t="str">
        <f t="shared" si="721"/>
        <v>No</v>
      </c>
      <c r="AC331" s="165" t="str">
        <f t="shared" si="716"/>
        <v>No</v>
      </c>
      <c r="AE331" s="234">
        <v>2</v>
      </c>
      <c r="AF331" s="230">
        <f t="shared" si="717"/>
        <v>0</v>
      </c>
      <c r="AG331" s="69"/>
      <c r="AH331" s="256">
        <v>1.8</v>
      </c>
      <c r="AI331" s="265">
        <f t="shared" si="713"/>
        <v>0</v>
      </c>
      <c r="AJ331" s="152">
        <f>M331*I331</f>
        <v>0</v>
      </c>
      <c r="AK331" s="152">
        <f>N331*I331</f>
        <v>0</v>
      </c>
      <c r="AL331" s="152">
        <f>O331*I331</f>
        <v>0</v>
      </c>
      <c r="AM331" s="152">
        <f>P331*I331</f>
        <v>0</v>
      </c>
      <c r="AN331" s="152">
        <f>Q331*I331</f>
        <v>0</v>
      </c>
      <c r="AO331" s="152">
        <f>R331*I331</f>
        <v>0</v>
      </c>
      <c r="AP331" s="152">
        <f>S331*I331</f>
        <v>0</v>
      </c>
      <c r="AQ331" s="152">
        <f>T331*I331</f>
        <v>0</v>
      </c>
      <c r="AR331" s="152">
        <f>U331*I331</f>
        <v>0</v>
      </c>
      <c r="AS331" s="152">
        <f>V331*I331</f>
        <v>0</v>
      </c>
      <c r="AT331" s="152">
        <f>W331*I331</f>
        <v>0</v>
      </c>
      <c r="AU331" s="152">
        <f>X331*I331</f>
        <v>0</v>
      </c>
      <c r="AV331" s="152">
        <f>Y331*I331</f>
        <v>0</v>
      </c>
      <c r="AW331" s="152">
        <f>Z331*I331</f>
        <v>0</v>
      </c>
      <c r="AX331" s="468">
        <v>2</v>
      </c>
      <c r="AY331" s="479">
        <v>8</v>
      </c>
      <c r="AZ331" s="239">
        <f t="shared" si="723"/>
        <v>0</v>
      </c>
      <c r="BA331" s="474"/>
      <c r="BB331" s="239">
        <f t="shared" si="724"/>
        <v>0</v>
      </c>
      <c r="BC331" s="474"/>
      <c r="BD331" s="131">
        <f t="shared" si="725"/>
        <v>0</v>
      </c>
      <c r="BE331" s="483"/>
      <c r="BF331" s="131">
        <f t="shared" si="682"/>
        <v>0</v>
      </c>
      <c r="BG331" s="131">
        <f t="shared" si="683"/>
        <v>0</v>
      </c>
      <c r="BH331" s="131">
        <f t="shared" si="684"/>
        <v>0</v>
      </c>
      <c r="BI331" s="131">
        <f t="shared" si="685"/>
        <v>0</v>
      </c>
      <c r="BJ331" s="131">
        <f t="shared" si="686"/>
        <v>0</v>
      </c>
      <c r="BK331" s="131">
        <f t="shared" si="687"/>
        <v>0</v>
      </c>
      <c r="BL331" s="131">
        <f t="shared" si="688"/>
        <v>0</v>
      </c>
      <c r="BM331" s="131">
        <f t="shared" si="689"/>
        <v>0</v>
      </c>
      <c r="BN331" s="131">
        <f t="shared" si="690"/>
        <v>0</v>
      </c>
      <c r="BO331" s="483"/>
      <c r="BP331" s="396">
        <f t="shared" si="720"/>
        <v>0</v>
      </c>
      <c r="BQ331" s="396">
        <f t="shared" si="691"/>
        <v>0</v>
      </c>
      <c r="BR331" s="483"/>
      <c r="BS331" s="131">
        <f t="shared" si="692"/>
        <v>0</v>
      </c>
      <c r="BT331" s="131">
        <f t="shared" si="693"/>
        <v>0</v>
      </c>
      <c r="BU331" s="131">
        <f t="shared" si="694"/>
        <v>0</v>
      </c>
      <c r="BV331" s="131">
        <f t="shared" si="695"/>
        <v>0</v>
      </c>
      <c r="BW331" s="131">
        <f t="shared" si="696"/>
        <v>0</v>
      </c>
      <c r="BX331" s="131">
        <f t="shared" si="697"/>
        <v>0</v>
      </c>
      <c r="BY331" s="131">
        <f t="shared" si="698"/>
        <v>0</v>
      </c>
      <c r="BZ331" s="131">
        <f t="shared" si="699"/>
        <v>0</v>
      </c>
      <c r="CA331" s="131">
        <f t="shared" si="700"/>
        <v>0</v>
      </c>
      <c r="CB331" s="131">
        <f t="shared" si="701"/>
        <v>0</v>
      </c>
      <c r="CC331" s="131">
        <f t="shared" si="702"/>
        <v>0</v>
      </c>
      <c r="CD331" s="131">
        <f t="shared" si="703"/>
        <v>0</v>
      </c>
      <c r="CE331" s="131">
        <f t="shared" si="704"/>
        <v>0</v>
      </c>
      <c r="CF331" s="131">
        <f t="shared" si="705"/>
        <v>0</v>
      </c>
      <c r="CG331" s="131">
        <f t="shared" si="706"/>
        <v>0</v>
      </c>
      <c r="CH331" s="131">
        <f t="shared" si="707"/>
        <v>0</v>
      </c>
      <c r="CI331" s="131">
        <f t="shared" si="708"/>
        <v>0</v>
      </c>
      <c r="CJ331" s="131">
        <f t="shared" si="709"/>
        <v>0</v>
      </c>
      <c r="CK331" s="131">
        <f t="shared" si="710"/>
        <v>0</v>
      </c>
      <c r="CL331" s="131">
        <f t="shared" si="711"/>
        <v>0</v>
      </c>
      <c r="CM331" s="131">
        <f t="shared" si="712"/>
        <v>0</v>
      </c>
    </row>
    <row r="332" spans="2:91" s="81" customFormat="1" ht="90" customHeight="1" x14ac:dyDescent="0.2">
      <c r="B332" s="164"/>
      <c r="C332"/>
      <c r="D332" s="118" t="s">
        <v>1123</v>
      </c>
      <c r="E332" s="177" t="s">
        <v>432</v>
      </c>
      <c r="F332" s="303" t="s">
        <v>108</v>
      </c>
      <c r="G332" s="114" t="s">
        <v>427</v>
      </c>
      <c r="H332" s="73" t="s">
        <v>339</v>
      </c>
      <c r="I332" s="73">
        <v>2</v>
      </c>
      <c r="J332" s="73">
        <v>0</v>
      </c>
      <c r="K332" s="73" t="s">
        <v>562</v>
      </c>
      <c r="L332" s="340">
        <v>316.34390000000002</v>
      </c>
      <c r="M332" s="87"/>
      <c r="N332" s="86"/>
      <c r="O332" s="86"/>
      <c r="P332" s="86"/>
      <c r="Q332" s="86"/>
      <c r="R332" s="86"/>
      <c r="S332" s="86"/>
      <c r="T332" s="86"/>
      <c r="U332" s="86"/>
      <c r="V332" s="86"/>
      <c r="W332" s="86"/>
      <c r="X332" s="86"/>
      <c r="Y332" s="86"/>
      <c r="Z332" s="86"/>
      <c r="AA332" s="89">
        <f t="shared" si="714"/>
        <v>0</v>
      </c>
      <c r="AB332" s="89" t="str">
        <f t="shared" si="721"/>
        <v>No</v>
      </c>
      <c r="AC332" s="166" t="str">
        <f t="shared" si="716"/>
        <v>No</v>
      </c>
      <c r="AE332" s="234">
        <v>2</v>
      </c>
      <c r="AF332" s="230">
        <f t="shared" si="717"/>
        <v>0</v>
      </c>
      <c r="AG332" s="69"/>
      <c r="AH332" s="256">
        <v>3.55</v>
      </c>
      <c r="AI332" s="265">
        <f t="shared" si="713"/>
        <v>0</v>
      </c>
      <c r="AJ332" s="152">
        <f>M332*$I$332</f>
        <v>0</v>
      </c>
      <c r="AK332" s="152">
        <f t="shared" ref="AK332:AW332" si="726">N332*$I$332</f>
        <v>0</v>
      </c>
      <c r="AL332" s="152">
        <f t="shared" si="726"/>
        <v>0</v>
      </c>
      <c r="AM332" s="152">
        <f t="shared" si="726"/>
        <v>0</v>
      </c>
      <c r="AN332" s="152">
        <f t="shared" si="726"/>
        <v>0</v>
      </c>
      <c r="AO332" s="152">
        <f t="shared" si="726"/>
        <v>0</v>
      </c>
      <c r="AP332" s="152">
        <f t="shared" si="726"/>
        <v>0</v>
      </c>
      <c r="AQ332" s="152">
        <f t="shared" si="726"/>
        <v>0</v>
      </c>
      <c r="AR332" s="152">
        <f t="shared" si="726"/>
        <v>0</v>
      </c>
      <c r="AS332" s="152">
        <f t="shared" si="726"/>
        <v>0</v>
      </c>
      <c r="AT332" s="152">
        <f t="shared" si="726"/>
        <v>0</v>
      </c>
      <c r="AU332" s="152">
        <f t="shared" si="726"/>
        <v>0</v>
      </c>
      <c r="AV332" s="152">
        <f t="shared" si="726"/>
        <v>0</v>
      </c>
      <c r="AW332" s="152">
        <f t="shared" si="726"/>
        <v>0</v>
      </c>
      <c r="AX332" s="468">
        <v>2</v>
      </c>
      <c r="AY332" s="479">
        <v>8</v>
      </c>
      <c r="AZ332" s="239">
        <f t="shared" si="723"/>
        <v>0</v>
      </c>
      <c r="BA332" s="474"/>
      <c r="BB332" s="239">
        <f t="shared" si="724"/>
        <v>0</v>
      </c>
      <c r="BC332" s="474"/>
      <c r="BD332" s="131">
        <f t="shared" si="725"/>
        <v>0</v>
      </c>
      <c r="BE332" s="483"/>
      <c r="BF332" s="131">
        <f t="shared" si="682"/>
        <v>0</v>
      </c>
      <c r="BG332" s="131">
        <f t="shared" si="683"/>
        <v>0</v>
      </c>
      <c r="BH332" s="131">
        <f t="shared" si="684"/>
        <v>0</v>
      </c>
      <c r="BI332" s="131">
        <f t="shared" si="685"/>
        <v>0</v>
      </c>
      <c r="BJ332" s="131">
        <f t="shared" si="686"/>
        <v>0</v>
      </c>
      <c r="BK332" s="131">
        <f t="shared" si="687"/>
        <v>0</v>
      </c>
      <c r="BL332" s="131">
        <f t="shared" si="688"/>
        <v>0</v>
      </c>
      <c r="BM332" s="131">
        <f t="shared" si="689"/>
        <v>0</v>
      </c>
      <c r="BN332" s="131">
        <f t="shared" si="690"/>
        <v>0</v>
      </c>
      <c r="BO332" s="483"/>
      <c r="BP332" s="396">
        <f t="shared" si="720"/>
        <v>0</v>
      </c>
      <c r="BQ332" s="396">
        <f t="shared" si="691"/>
        <v>0</v>
      </c>
      <c r="BR332" s="483"/>
      <c r="BS332" s="131">
        <f t="shared" si="692"/>
        <v>0</v>
      </c>
      <c r="BT332" s="131">
        <f t="shared" si="693"/>
        <v>0</v>
      </c>
      <c r="BU332" s="131">
        <f t="shared" si="694"/>
        <v>0</v>
      </c>
      <c r="BV332" s="131">
        <f t="shared" si="695"/>
        <v>0</v>
      </c>
      <c r="BW332" s="131">
        <f t="shared" si="696"/>
        <v>0</v>
      </c>
      <c r="BX332" s="131">
        <f t="shared" si="697"/>
        <v>0</v>
      </c>
      <c r="BY332" s="131">
        <f t="shared" si="698"/>
        <v>0</v>
      </c>
      <c r="BZ332" s="131">
        <f t="shared" si="699"/>
        <v>0</v>
      </c>
      <c r="CA332" s="131">
        <f t="shared" si="700"/>
        <v>0</v>
      </c>
      <c r="CB332" s="131">
        <f t="shared" si="701"/>
        <v>0</v>
      </c>
      <c r="CC332" s="131">
        <f t="shared" si="702"/>
        <v>0</v>
      </c>
      <c r="CD332" s="131">
        <f t="shared" si="703"/>
        <v>0</v>
      </c>
      <c r="CE332" s="131">
        <f t="shared" si="704"/>
        <v>0</v>
      </c>
      <c r="CF332" s="131">
        <f t="shared" si="705"/>
        <v>0</v>
      </c>
      <c r="CG332" s="131">
        <f t="shared" si="706"/>
        <v>0</v>
      </c>
      <c r="CH332" s="131">
        <f t="shared" si="707"/>
        <v>0</v>
      </c>
      <c r="CI332" s="131">
        <f t="shared" si="708"/>
        <v>0</v>
      </c>
      <c r="CJ332" s="131">
        <f t="shared" si="709"/>
        <v>0</v>
      </c>
      <c r="CK332" s="131">
        <f t="shared" si="710"/>
        <v>0</v>
      </c>
      <c r="CL332" s="131">
        <f t="shared" si="711"/>
        <v>0</v>
      </c>
      <c r="CM332" s="131">
        <f t="shared" si="712"/>
        <v>0</v>
      </c>
    </row>
    <row r="333" spans="2:91" s="81" customFormat="1" ht="90" customHeight="1" x14ac:dyDescent="0.2">
      <c r="B333" s="164"/>
      <c r="D333" s="118" t="s">
        <v>420</v>
      </c>
      <c r="E333" s="436" t="s">
        <v>1143</v>
      </c>
      <c r="F333" s="303" t="s">
        <v>108</v>
      </c>
      <c r="G333" s="114" t="s">
        <v>427</v>
      </c>
      <c r="H333" s="73" t="s">
        <v>339</v>
      </c>
      <c r="I333" s="73">
        <v>2</v>
      </c>
      <c r="J333" s="73">
        <v>0</v>
      </c>
      <c r="K333" s="73" t="s">
        <v>562</v>
      </c>
      <c r="L333" s="340">
        <v>270.375</v>
      </c>
      <c r="M333" s="87"/>
      <c r="N333" s="86"/>
      <c r="O333" s="86"/>
      <c r="P333" s="86"/>
      <c r="Q333" s="86"/>
      <c r="R333" s="86"/>
      <c r="S333" s="86"/>
      <c r="T333" s="86"/>
      <c r="U333" s="86"/>
      <c r="V333" s="86"/>
      <c r="W333" s="86"/>
      <c r="X333" s="86"/>
      <c r="Y333" s="86"/>
      <c r="Z333" s="86"/>
      <c r="AA333" s="89">
        <f t="shared" si="714"/>
        <v>0</v>
      </c>
      <c r="AB333" s="89" t="str">
        <f t="shared" si="721"/>
        <v>No</v>
      </c>
      <c r="AC333" s="166" t="str">
        <f t="shared" si="716"/>
        <v>No</v>
      </c>
      <c r="AE333" s="234">
        <v>2</v>
      </c>
      <c r="AF333" s="230">
        <f t="shared" si="717"/>
        <v>0</v>
      </c>
      <c r="AG333" s="69"/>
      <c r="AH333" s="256">
        <v>3.55</v>
      </c>
      <c r="AI333" s="265">
        <f t="shared" si="713"/>
        <v>0</v>
      </c>
      <c r="AJ333" s="152">
        <f>M333*I333</f>
        <v>0</v>
      </c>
      <c r="AK333" s="152">
        <f>N333*I333</f>
        <v>0</v>
      </c>
      <c r="AL333" s="152">
        <f>O333*I333</f>
        <v>0</v>
      </c>
      <c r="AM333" s="152">
        <f>P333*I333</f>
        <v>0</v>
      </c>
      <c r="AN333" s="152">
        <f>Q333*I333</f>
        <v>0</v>
      </c>
      <c r="AO333" s="152">
        <f>R333*I333</f>
        <v>0</v>
      </c>
      <c r="AP333" s="152">
        <f>S333*I333</f>
        <v>0</v>
      </c>
      <c r="AQ333" s="152">
        <f>T333*I333</f>
        <v>0</v>
      </c>
      <c r="AR333" s="152">
        <f>U333*I333</f>
        <v>0</v>
      </c>
      <c r="AS333" s="152">
        <f>V333*I333</f>
        <v>0</v>
      </c>
      <c r="AT333" s="152">
        <f>W333*I333</f>
        <v>0</v>
      </c>
      <c r="AU333" s="152">
        <f>X333*I333</f>
        <v>0</v>
      </c>
      <c r="AV333" s="152">
        <f>Y333*I333</f>
        <v>0</v>
      </c>
      <c r="AW333" s="152">
        <f>Z333*I333</f>
        <v>0</v>
      </c>
      <c r="AX333" s="468">
        <v>2</v>
      </c>
      <c r="AY333" s="479">
        <v>8</v>
      </c>
      <c r="AZ333" s="239">
        <f t="shared" si="723"/>
        <v>0</v>
      </c>
      <c r="BA333" s="474"/>
      <c r="BB333" s="239">
        <f t="shared" si="724"/>
        <v>0</v>
      </c>
      <c r="BC333" s="474"/>
      <c r="BD333" s="131">
        <f t="shared" si="725"/>
        <v>0</v>
      </c>
      <c r="BE333" s="483"/>
      <c r="BF333" s="131">
        <f t="shared" si="682"/>
        <v>0</v>
      </c>
      <c r="BG333" s="131">
        <f t="shared" si="683"/>
        <v>0</v>
      </c>
      <c r="BH333" s="131">
        <f t="shared" si="684"/>
        <v>0</v>
      </c>
      <c r="BI333" s="131">
        <f t="shared" si="685"/>
        <v>0</v>
      </c>
      <c r="BJ333" s="131">
        <f t="shared" si="686"/>
        <v>0</v>
      </c>
      <c r="BK333" s="131">
        <f t="shared" si="687"/>
        <v>0</v>
      </c>
      <c r="BL333" s="131">
        <f t="shared" si="688"/>
        <v>0</v>
      </c>
      <c r="BM333" s="131">
        <f t="shared" si="689"/>
        <v>0</v>
      </c>
      <c r="BN333" s="131">
        <f t="shared" si="690"/>
        <v>0</v>
      </c>
      <c r="BO333" s="483"/>
      <c r="BP333" s="396">
        <f t="shared" si="720"/>
        <v>0</v>
      </c>
      <c r="BQ333" s="396">
        <f t="shared" si="691"/>
        <v>0</v>
      </c>
      <c r="BR333" s="483"/>
      <c r="BS333" s="131">
        <f t="shared" si="692"/>
        <v>0</v>
      </c>
      <c r="BT333" s="131">
        <f t="shared" si="693"/>
        <v>0</v>
      </c>
      <c r="BU333" s="131">
        <f t="shared" si="694"/>
        <v>0</v>
      </c>
      <c r="BV333" s="131">
        <f t="shared" si="695"/>
        <v>0</v>
      </c>
      <c r="BW333" s="131">
        <f t="shared" si="696"/>
        <v>0</v>
      </c>
      <c r="BX333" s="131">
        <f t="shared" si="697"/>
        <v>0</v>
      </c>
      <c r="BY333" s="131">
        <f t="shared" si="698"/>
        <v>0</v>
      </c>
      <c r="BZ333" s="131">
        <f t="shared" si="699"/>
        <v>0</v>
      </c>
      <c r="CA333" s="131">
        <f t="shared" si="700"/>
        <v>0</v>
      </c>
      <c r="CB333" s="131">
        <f t="shared" si="701"/>
        <v>0</v>
      </c>
      <c r="CC333" s="131">
        <f t="shared" si="702"/>
        <v>0</v>
      </c>
      <c r="CD333" s="131">
        <f t="shared" si="703"/>
        <v>0</v>
      </c>
      <c r="CE333" s="131">
        <f t="shared" si="704"/>
        <v>0</v>
      </c>
      <c r="CF333" s="131">
        <f t="shared" si="705"/>
        <v>0</v>
      </c>
      <c r="CG333" s="131">
        <f t="shared" si="706"/>
        <v>0</v>
      </c>
      <c r="CH333" s="131">
        <f t="shared" si="707"/>
        <v>0</v>
      </c>
      <c r="CI333" s="131">
        <f t="shared" si="708"/>
        <v>0</v>
      </c>
      <c r="CJ333" s="131">
        <f t="shared" si="709"/>
        <v>0</v>
      </c>
      <c r="CK333" s="131">
        <f t="shared" si="710"/>
        <v>0</v>
      </c>
      <c r="CL333" s="131">
        <f t="shared" si="711"/>
        <v>0</v>
      </c>
      <c r="CM333" s="131">
        <f t="shared" si="712"/>
        <v>0</v>
      </c>
    </row>
    <row r="334" spans="2:91" s="81" customFormat="1" ht="90" customHeight="1" x14ac:dyDescent="0.2">
      <c r="B334" s="164"/>
      <c r="C334"/>
      <c r="D334" s="117" t="s">
        <v>1122</v>
      </c>
      <c r="E334" s="129" t="s">
        <v>432</v>
      </c>
      <c r="F334" s="113" t="s">
        <v>109</v>
      </c>
      <c r="G334" s="119" t="s">
        <v>428</v>
      </c>
      <c r="H334" s="70" t="s">
        <v>339</v>
      </c>
      <c r="I334" s="70">
        <v>2</v>
      </c>
      <c r="J334" s="70">
        <v>0</v>
      </c>
      <c r="K334" s="70" t="s">
        <v>562</v>
      </c>
      <c r="L334" s="339">
        <v>341.65100000000001</v>
      </c>
      <c r="M334" s="95"/>
      <c r="N334" s="94"/>
      <c r="O334" s="94"/>
      <c r="P334" s="94"/>
      <c r="Q334" s="94"/>
      <c r="R334" s="94"/>
      <c r="S334" s="94"/>
      <c r="T334" s="94"/>
      <c r="U334" s="94"/>
      <c r="V334" s="94"/>
      <c r="W334" s="94"/>
      <c r="X334" s="94"/>
      <c r="Y334" s="94"/>
      <c r="Z334" s="94"/>
      <c r="AA334" s="96">
        <f t="shared" si="714"/>
        <v>0</v>
      </c>
      <c r="AB334" s="96" t="str">
        <f t="shared" si="721"/>
        <v>No</v>
      </c>
      <c r="AC334" s="165" t="str">
        <f t="shared" si="716"/>
        <v>No</v>
      </c>
      <c r="AE334" s="234">
        <v>2</v>
      </c>
      <c r="AF334" s="230">
        <f t="shared" si="717"/>
        <v>0</v>
      </c>
      <c r="AG334" s="69"/>
      <c r="AH334" s="256">
        <v>4.8</v>
      </c>
      <c r="AI334" s="265">
        <f t="shared" si="713"/>
        <v>0</v>
      </c>
      <c r="AJ334" s="152">
        <f>M334*$I$334</f>
        <v>0</v>
      </c>
      <c r="AK334" s="152">
        <f t="shared" ref="AK334:AW334" si="727">N334*$I$334</f>
        <v>0</v>
      </c>
      <c r="AL334" s="152">
        <f t="shared" si="727"/>
        <v>0</v>
      </c>
      <c r="AM334" s="152">
        <f t="shared" si="727"/>
        <v>0</v>
      </c>
      <c r="AN334" s="152">
        <f t="shared" si="727"/>
        <v>0</v>
      </c>
      <c r="AO334" s="152">
        <f t="shared" si="727"/>
        <v>0</v>
      </c>
      <c r="AP334" s="152">
        <f t="shared" si="727"/>
        <v>0</v>
      </c>
      <c r="AQ334" s="152">
        <f t="shared" si="727"/>
        <v>0</v>
      </c>
      <c r="AR334" s="152">
        <f t="shared" si="727"/>
        <v>0</v>
      </c>
      <c r="AS334" s="152">
        <f t="shared" si="727"/>
        <v>0</v>
      </c>
      <c r="AT334" s="152">
        <f t="shared" si="727"/>
        <v>0</v>
      </c>
      <c r="AU334" s="152">
        <f t="shared" si="727"/>
        <v>0</v>
      </c>
      <c r="AV334" s="152">
        <f t="shared" si="727"/>
        <v>0</v>
      </c>
      <c r="AW334" s="152">
        <f t="shared" si="727"/>
        <v>0</v>
      </c>
      <c r="AX334" s="468">
        <v>2</v>
      </c>
      <c r="AY334" s="479">
        <v>8</v>
      </c>
      <c r="AZ334" s="239">
        <f t="shared" si="723"/>
        <v>0</v>
      </c>
      <c r="BA334" s="474"/>
      <c r="BB334" s="239">
        <f t="shared" si="724"/>
        <v>0</v>
      </c>
      <c r="BC334" s="474"/>
      <c r="BD334" s="131">
        <f t="shared" si="725"/>
        <v>0</v>
      </c>
      <c r="BE334" s="483"/>
      <c r="BF334" s="131">
        <f t="shared" si="682"/>
        <v>0</v>
      </c>
      <c r="BG334" s="131">
        <f t="shared" si="683"/>
        <v>0</v>
      </c>
      <c r="BH334" s="131">
        <f t="shared" si="684"/>
        <v>0</v>
      </c>
      <c r="BI334" s="131">
        <f t="shared" si="685"/>
        <v>0</v>
      </c>
      <c r="BJ334" s="131">
        <f t="shared" si="686"/>
        <v>0</v>
      </c>
      <c r="BK334" s="131">
        <f t="shared" si="687"/>
        <v>0</v>
      </c>
      <c r="BL334" s="131">
        <f t="shared" si="688"/>
        <v>0</v>
      </c>
      <c r="BM334" s="131">
        <f t="shared" si="689"/>
        <v>0</v>
      </c>
      <c r="BN334" s="131">
        <f t="shared" si="690"/>
        <v>0</v>
      </c>
      <c r="BO334" s="483"/>
      <c r="BP334" s="396">
        <f t="shared" si="720"/>
        <v>0</v>
      </c>
      <c r="BQ334" s="396">
        <f t="shared" si="691"/>
        <v>0</v>
      </c>
      <c r="BR334" s="483"/>
      <c r="BS334" s="131">
        <f t="shared" si="692"/>
        <v>0</v>
      </c>
      <c r="BT334" s="131">
        <f t="shared" si="693"/>
        <v>0</v>
      </c>
      <c r="BU334" s="131">
        <f t="shared" si="694"/>
        <v>0</v>
      </c>
      <c r="BV334" s="131">
        <f t="shared" si="695"/>
        <v>0</v>
      </c>
      <c r="BW334" s="131">
        <f t="shared" si="696"/>
        <v>0</v>
      </c>
      <c r="BX334" s="131">
        <f t="shared" si="697"/>
        <v>0</v>
      </c>
      <c r="BY334" s="131">
        <f t="shared" si="698"/>
        <v>0</v>
      </c>
      <c r="BZ334" s="131">
        <f t="shared" si="699"/>
        <v>0</v>
      </c>
      <c r="CA334" s="131">
        <f t="shared" si="700"/>
        <v>0</v>
      </c>
      <c r="CB334" s="131">
        <f t="shared" si="701"/>
        <v>0</v>
      </c>
      <c r="CC334" s="131">
        <f t="shared" si="702"/>
        <v>0</v>
      </c>
      <c r="CD334" s="131">
        <f t="shared" si="703"/>
        <v>0</v>
      </c>
      <c r="CE334" s="131">
        <f t="shared" si="704"/>
        <v>0</v>
      </c>
      <c r="CF334" s="131">
        <f t="shared" si="705"/>
        <v>0</v>
      </c>
      <c r="CG334" s="131">
        <f t="shared" si="706"/>
        <v>0</v>
      </c>
      <c r="CH334" s="131">
        <f t="shared" si="707"/>
        <v>0</v>
      </c>
      <c r="CI334" s="131">
        <f t="shared" si="708"/>
        <v>0</v>
      </c>
      <c r="CJ334" s="131">
        <f t="shared" si="709"/>
        <v>0</v>
      </c>
      <c r="CK334" s="131">
        <f t="shared" si="710"/>
        <v>0</v>
      </c>
      <c r="CL334" s="131">
        <f t="shared" si="711"/>
        <v>0</v>
      </c>
      <c r="CM334" s="131">
        <f t="shared" si="712"/>
        <v>0</v>
      </c>
    </row>
    <row r="335" spans="2:91" s="81" customFormat="1" ht="90" customHeight="1" x14ac:dyDescent="0.2">
      <c r="B335" s="164"/>
      <c r="D335" s="117" t="s">
        <v>421</v>
      </c>
      <c r="E335" s="437" t="s">
        <v>1143</v>
      </c>
      <c r="F335" s="113" t="s">
        <v>109</v>
      </c>
      <c r="G335" s="119" t="s">
        <v>428</v>
      </c>
      <c r="H335" s="70" t="s">
        <v>339</v>
      </c>
      <c r="I335" s="70">
        <v>2</v>
      </c>
      <c r="J335" s="70">
        <v>0</v>
      </c>
      <c r="K335" s="70" t="s">
        <v>562</v>
      </c>
      <c r="L335" s="339">
        <v>292.005</v>
      </c>
      <c r="M335" s="95"/>
      <c r="N335" s="95"/>
      <c r="O335" s="95"/>
      <c r="P335" s="95"/>
      <c r="Q335" s="95"/>
      <c r="R335" s="95"/>
      <c r="S335" s="95"/>
      <c r="T335" s="95"/>
      <c r="U335" s="95"/>
      <c r="V335" s="95"/>
      <c r="W335" s="95"/>
      <c r="X335" s="95"/>
      <c r="Y335" s="95"/>
      <c r="Z335" s="95"/>
      <c r="AA335" s="96">
        <f t="shared" si="714"/>
        <v>0</v>
      </c>
      <c r="AB335" s="96" t="str">
        <f t="shared" si="721"/>
        <v>No</v>
      </c>
      <c r="AC335" s="165" t="str">
        <f t="shared" si="716"/>
        <v>No</v>
      </c>
      <c r="AE335" s="234">
        <v>2</v>
      </c>
      <c r="AF335" s="230">
        <f t="shared" si="717"/>
        <v>0</v>
      </c>
      <c r="AG335" s="69"/>
      <c r="AH335" s="256">
        <v>4.8</v>
      </c>
      <c r="AI335" s="265">
        <f t="shared" si="713"/>
        <v>0</v>
      </c>
      <c r="AJ335" s="152">
        <f>M335*I335</f>
        <v>0</v>
      </c>
      <c r="AK335" s="152">
        <f>N335*I335</f>
        <v>0</v>
      </c>
      <c r="AL335" s="152">
        <f>O335*I335</f>
        <v>0</v>
      </c>
      <c r="AM335" s="152">
        <f>P335*I335</f>
        <v>0</v>
      </c>
      <c r="AN335" s="152">
        <f>Q335*I335</f>
        <v>0</v>
      </c>
      <c r="AO335" s="152">
        <f>R335*I335</f>
        <v>0</v>
      </c>
      <c r="AP335" s="152">
        <f>S335*I335</f>
        <v>0</v>
      </c>
      <c r="AQ335" s="152">
        <f>T335*I335</f>
        <v>0</v>
      </c>
      <c r="AR335" s="152">
        <f>U335*I335</f>
        <v>0</v>
      </c>
      <c r="AS335" s="152">
        <f>V335*I335</f>
        <v>0</v>
      </c>
      <c r="AT335" s="152">
        <f>W335*I335</f>
        <v>0</v>
      </c>
      <c r="AU335" s="152">
        <f>X335*I335</f>
        <v>0</v>
      </c>
      <c r="AV335" s="152">
        <f>Y335*I335</f>
        <v>0</v>
      </c>
      <c r="AW335" s="152">
        <f>Z335*I335</f>
        <v>0</v>
      </c>
      <c r="AX335" s="468">
        <v>2</v>
      </c>
      <c r="AY335" s="479">
        <v>8</v>
      </c>
      <c r="AZ335" s="239">
        <f t="shared" si="723"/>
        <v>0</v>
      </c>
      <c r="BA335" s="474"/>
      <c r="BB335" s="239">
        <f t="shared" si="724"/>
        <v>0</v>
      </c>
      <c r="BC335" s="474"/>
      <c r="BD335" s="131">
        <f t="shared" si="725"/>
        <v>0</v>
      </c>
      <c r="BE335" s="483"/>
      <c r="BF335" s="131">
        <f t="shared" si="682"/>
        <v>0</v>
      </c>
      <c r="BG335" s="131">
        <f t="shared" si="683"/>
        <v>0</v>
      </c>
      <c r="BH335" s="131">
        <f t="shared" si="684"/>
        <v>0</v>
      </c>
      <c r="BI335" s="131">
        <f t="shared" si="685"/>
        <v>0</v>
      </c>
      <c r="BJ335" s="131">
        <f t="shared" si="686"/>
        <v>0</v>
      </c>
      <c r="BK335" s="131">
        <f t="shared" si="687"/>
        <v>0</v>
      </c>
      <c r="BL335" s="131">
        <f t="shared" si="688"/>
        <v>0</v>
      </c>
      <c r="BM335" s="131">
        <f t="shared" si="689"/>
        <v>0</v>
      </c>
      <c r="BN335" s="131">
        <f t="shared" si="690"/>
        <v>0</v>
      </c>
      <c r="BO335" s="483"/>
      <c r="BP335" s="396">
        <f t="shared" si="720"/>
        <v>0</v>
      </c>
      <c r="BQ335" s="396">
        <f t="shared" si="691"/>
        <v>0</v>
      </c>
      <c r="BR335" s="483"/>
      <c r="BS335" s="131">
        <f t="shared" si="692"/>
        <v>0</v>
      </c>
      <c r="BT335" s="131">
        <f t="shared" si="693"/>
        <v>0</v>
      </c>
      <c r="BU335" s="131">
        <f t="shared" si="694"/>
        <v>0</v>
      </c>
      <c r="BV335" s="131">
        <f t="shared" si="695"/>
        <v>0</v>
      </c>
      <c r="BW335" s="131">
        <f t="shared" si="696"/>
        <v>0</v>
      </c>
      <c r="BX335" s="131">
        <f t="shared" si="697"/>
        <v>0</v>
      </c>
      <c r="BY335" s="131">
        <f t="shared" si="698"/>
        <v>0</v>
      </c>
      <c r="BZ335" s="131">
        <f t="shared" si="699"/>
        <v>0</v>
      </c>
      <c r="CA335" s="131">
        <f t="shared" si="700"/>
        <v>0</v>
      </c>
      <c r="CB335" s="131">
        <f t="shared" si="701"/>
        <v>0</v>
      </c>
      <c r="CC335" s="131">
        <f t="shared" si="702"/>
        <v>0</v>
      </c>
      <c r="CD335" s="131">
        <f t="shared" si="703"/>
        <v>0</v>
      </c>
      <c r="CE335" s="131">
        <f t="shared" si="704"/>
        <v>0</v>
      </c>
      <c r="CF335" s="131">
        <f t="shared" si="705"/>
        <v>0</v>
      </c>
      <c r="CG335" s="131">
        <f t="shared" si="706"/>
        <v>0</v>
      </c>
      <c r="CH335" s="131">
        <f t="shared" si="707"/>
        <v>0</v>
      </c>
      <c r="CI335" s="131">
        <f t="shared" si="708"/>
        <v>0</v>
      </c>
      <c r="CJ335" s="131">
        <f t="shared" si="709"/>
        <v>0</v>
      </c>
      <c r="CK335" s="131">
        <f t="shared" si="710"/>
        <v>0</v>
      </c>
      <c r="CL335" s="131">
        <f t="shared" si="711"/>
        <v>0</v>
      </c>
      <c r="CM335" s="131">
        <f t="shared" si="712"/>
        <v>0</v>
      </c>
    </row>
    <row r="336" spans="2:91" s="81" customFormat="1" ht="90" customHeight="1" x14ac:dyDescent="0.2">
      <c r="B336" s="164"/>
      <c r="C336"/>
      <c r="D336" s="118" t="s">
        <v>1124</v>
      </c>
      <c r="E336" s="177" t="s">
        <v>432</v>
      </c>
      <c r="F336" s="303" t="s">
        <v>109</v>
      </c>
      <c r="G336" s="114" t="s">
        <v>430</v>
      </c>
      <c r="H336" s="73" t="s">
        <v>339</v>
      </c>
      <c r="I336" s="73">
        <v>2</v>
      </c>
      <c r="J336" s="73">
        <v>0</v>
      </c>
      <c r="K336" s="73" t="s">
        <v>562</v>
      </c>
      <c r="L336" s="340">
        <v>366.9581</v>
      </c>
      <c r="M336" s="87"/>
      <c r="N336" s="87"/>
      <c r="O336" s="87"/>
      <c r="P336" s="87"/>
      <c r="Q336" s="87"/>
      <c r="R336" s="87"/>
      <c r="S336" s="87"/>
      <c r="T336" s="87"/>
      <c r="U336" s="87"/>
      <c r="V336" s="87"/>
      <c r="W336" s="87"/>
      <c r="X336" s="87"/>
      <c r="Y336" s="87"/>
      <c r="Z336" s="87"/>
      <c r="AA336" s="89">
        <f t="shared" si="714"/>
        <v>0</v>
      </c>
      <c r="AB336" s="89" t="str">
        <f t="shared" si="721"/>
        <v>No</v>
      </c>
      <c r="AC336" s="166" t="str">
        <f t="shared" si="716"/>
        <v>No</v>
      </c>
      <c r="AE336" s="234">
        <v>2</v>
      </c>
      <c r="AF336" s="230">
        <f t="shared" si="717"/>
        <v>0</v>
      </c>
      <c r="AG336" s="69"/>
      <c r="AH336" s="256">
        <v>6.6</v>
      </c>
      <c r="AI336" s="265">
        <f t="shared" si="713"/>
        <v>0</v>
      </c>
      <c r="AJ336" s="152">
        <f>M336*$I$336</f>
        <v>0</v>
      </c>
      <c r="AK336" s="152">
        <f t="shared" ref="AK336:AW336" si="728">N336*$I$336</f>
        <v>0</v>
      </c>
      <c r="AL336" s="152">
        <f t="shared" si="728"/>
        <v>0</v>
      </c>
      <c r="AM336" s="152">
        <f t="shared" si="728"/>
        <v>0</v>
      </c>
      <c r="AN336" s="152">
        <f t="shared" si="728"/>
        <v>0</v>
      </c>
      <c r="AO336" s="152">
        <f t="shared" si="728"/>
        <v>0</v>
      </c>
      <c r="AP336" s="152">
        <f t="shared" si="728"/>
        <v>0</v>
      </c>
      <c r="AQ336" s="152">
        <f t="shared" si="728"/>
        <v>0</v>
      </c>
      <c r="AR336" s="152">
        <f t="shared" si="728"/>
        <v>0</v>
      </c>
      <c r="AS336" s="152">
        <f t="shared" si="728"/>
        <v>0</v>
      </c>
      <c r="AT336" s="152">
        <f t="shared" si="728"/>
        <v>0</v>
      </c>
      <c r="AU336" s="152">
        <f t="shared" si="728"/>
        <v>0</v>
      </c>
      <c r="AV336" s="152">
        <f t="shared" si="728"/>
        <v>0</v>
      </c>
      <c r="AW336" s="152">
        <f t="shared" si="728"/>
        <v>0</v>
      </c>
      <c r="AX336" s="468">
        <v>2</v>
      </c>
      <c r="AY336" s="479">
        <v>10</v>
      </c>
      <c r="AZ336" s="239">
        <f t="shared" si="723"/>
        <v>0</v>
      </c>
      <c r="BA336" s="474"/>
      <c r="BB336" s="239">
        <f t="shared" si="724"/>
        <v>0</v>
      </c>
      <c r="BC336" s="474"/>
      <c r="BD336" s="131">
        <f t="shared" si="725"/>
        <v>0</v>
      </c>
      <c r="BE336" s="483"/>
      <c r="BF336" s="131">
        <f t="shared" si="682"/>
        <v>0</v>
      </c>
      <c r="BG336" s="131">
        <f t="shared" si="683"/>
        <v>0</v>
      </c>
      <c r="BH336" s="131">
        <f t="shared" si="684"/>
        <v>0</v>
      </c>
      <c r="BI336" s="131">
        <f t="shared" si="685"/>
        <v>0</v>
      </c>
      <c r="BJ336" s="131">
        <f t="shared" si="686"/>
        <v>0</v>
      </c>
      <c r="BK336" s="131">
        <f t="shared" si="687"/>
        <v>0</v>
      </c>
      <c r="BL336" s="131">
        <f t="shared" si="688"/>
        <v>0</v>
      </c>
      <c r="BM336" s="131">
        <f t="shared" si="689"/>
        <v>0</v>
      </c>
      <c r="BN336" s="131">
        <f t="shared" si="690"/>
        <v>0</v>
      </c>
      <c r="BO336" s="483"/>
      <c r="BP336" s="396">
        <f t="shared" si="720"/>
        <v>0</v>
      </c>
      <c r="BQ336" s="396">
        <f t="shared" si="691"/>
        <v>0</v>
      </c>
      <c r="BR336" s="483"/>
      <c r="BS336" s="131">
        <f t="shared" si="692"/>
        <v>0</v>
      </c>
      <c r="BT336" s="131">
        <f t="shared" si="693"/>
        <v>0</v>
      </c>
      <c r="BU336" s="131">
        <f t="shared" si="694"/>
        <v>0</v>
      </c>
      <c r="BV336" s="131">
        <f t="shared" si="695"/>
        <v>0</v>
      </c>
      <c r="BW336" s="131">
        <f t="shared" si="696"/>
        <v>0</v>
      </c>
      <c r="BX336" s="131">
        <f t="shared" si="697"/>
        <v>0</v>
      </c>
      <c r="BY336" s="131">
        <f t="shared" si="698"/>
        <v>0</v>
      </c>
      <c r="BZ336" s="131">
        <f t="shared" si="699"/>
        <v>0</v>
      </c>
      <c r="CA336" s="131">
        <f t="shared" si="700"/>
        <v>0</v>
      </c>
      <c r="CB336" s="131">
        <f t="shared" si="701"/>
        <v>0</v>
      </c>
      <c r="CC336" s="131">
        <f t="shared" si="702"/>
        <v>0</v>
      </c>
      <c r="CD336" s="131">
        <f t="shared" si="703"/>
        <v>0</v>
      </c>
      <c r="CE336" s="131">
        <f t="shared" si="704"/>
        <v>0</v>
      </c>
      <c r="CF336" s="131">
        <f t="shared" si="705"/>
        <v>0</v>
      </c>
      <c r="CG336" s="131">
        <f t="shared" si="706"/>
        <v>0</v>
      </c>
      <c r="CH336" s="131">
        <f t="shared" si="707"/>
        <v>0</v>
      </c>
      <c r="CI336" s="131">
        <f t="shared" si="708"/>
        <v>0</v>
      </c>
      <c r="CJ336" s="131">
        <f t="shared" si="709"/>
        <v>0</v>
      </c>
      <c r="CK336" s="131">
        <f t="shared" si="710"/>
        <v>0</v>
      </c>
      <c r="CL336" s="131">
        <f t="shared" si="711"/>
        <v>0</v>
      </c>
      <c r="CM336" s="131">
        <f t="shared" si="712"/>
        <v>0</v>
      </c>
    </row>
    <row r="337" spans="2:91" s="81" customFormat="1" ht="90" customHeight="1" x14ac:dyDescent="0.2">
      <c r="B337" s="164"/>
      <c r="D337" s="118" t="s">
        <v>422</v>
      </c>
      <c r="E337" s="436" t="s">
        <v>1143</v>
      </c>
      <c r="F337" s="303" t="s">
        <v>109</v>
      </c>
      <c r="G337" s="114" t="s">
        <v>430</v>
      </c>
      <c r="H337" s="73" t="s">
        <v>339</v>
      </c>
      <c r="I337" s="73">
        <v>2</v>
      </c>
      <c r="J337" s="73">
        <v>0</v>
      </c>
      <c r="K337" s="73" t="s">
        <v>562</v>
      </c>
      <c r="L337" s="340">
        <v>313.63499999999999</v>
      </c>
      <c r="M337" s="87"/>
      <c r="N337" s="87"/>
      <c r="O337" s="87"/>
      <c r="P337" s="87"/>
      <c r="Q337" s="87"/>
      <c r="R337" s="87"/>
      <c r="S337" s="87"/>
      <c r="T337" s="87"/>
      <c r="U337" s="87"/>
      <c r="V337" s="87"/>
      <c r="W337" s="87"/>
      <c r="X337" s="87"/>
      <c r="Y337" s="87"/>
      <c r="Z337" s="87"/>
      <c r="AA337" s="89">
        <f t="shared" si="714"/>
        <v>0</v>
      </c>
      <c r="AB337" s="89" t="str">
        <f t="shared" si="721"/>
        <v>No</v>
      </c>
      <c r="AC337" s="166" t="str">
        <f t="shared" si="716"/>
        <v>No</v>
      </c>
      <c r="AE337" s="234">
        <v>2</v>
      </c>
      <c r="AF337" s="230">
        <f t="shared" si="717"/>
        <v>0</v>
      </c>
      <c r="AG337" s="69"/>
      <c r="AH337" s="256">
        <v>6.6</v>
      </c>
      <c r="AI337" s="265">
        <f t="shared" si="713"/>
        <v>0</v>
      </c>
      <c r="AJ337" s="152">
        <f>M337*I337</f>
        <v>0</v>
      </c>
      <c r="AK337" s="152">
        <f>N337*I337</f>
        <v>0</v>
      </c>
      <c r="AL337" s="152">
        <f>O337*I337</f>
        <v>0</v>
      </c>
      <c r="AM337" s="152">
        <f>P337*I337</f>
        <v>0</v>
      </c>
      <c r="AN337" s="152">
        <f>Q337*I337</f>
        <v>0</v>
      </c>
      <c r="AO337" s="152">
        <f>R337*I337</f>
        <v>0</v>
      </c>
      <c r="AP337" s="152">
        <f>S337*I337</f>
        <v>0</v>
      </c>
      <c r="AQ337" s="152">
        <f>T337*I337</f>
        <v>0</v>
      </c>
      <c r="AR337" s="152">
        <f>U337*I337</f>
        <v>0</v>
      </c>
      <c r="AS337" s="152">
        <f>V337*I337</f>
        <v>0</v>
      </c>
      <c r="AT337" s="152">
        <f>W337*I337</f>
        <v>0</v>
      </c>
      <c r="AU337" s="152">
        <f>X337*I337</f>
        <v>0</v>
      </c>
      <c r="AV337" s="152">
        <f>Y337*I337</f>
        <v>0</v>
      </c>
      <c r="AW337" s="152">
        <f>Z337*I337</f>
        <v>0</v>
      </c>
      <c r="AX337" s="468">
        <v>2</v>
      </c>
      <c r="AY337" s="479">
        <v>10</v>
      </c>
      <c r="AZ337" s="239">
        <f t="shared" si="723"/>
        <v>0</v>
      </c>
      <c r="BA337" s="474"/>
      <c r="BB337" s="239">
        <f t="shared" si="724"/>
        <v>0</v>
      </c>
      <c r="BC337" s="474"/>
      <c r="BD337" s="131">
        <f t="shared" si="725"/>
        <v>0</v>
      </c>
      <c r="BE337" s="483"/>
      <c r="BF337" s="131">
        <f t="shared" si="682"/>
        <v>0</v>
      </c>
      <c r="BG337" s="131">
        <f t="shared" si="683"/>
        <v>0</v>
      </c>
      <c r="BH337" s="131">
        <f t="shared" si="684"/>
        <v>0</v>
      </c>
      <c r="BI337" s="131">
        <f t="shared" si="685"/>
        <v>0</v>
      </c>
      <c r="BJ337" s="131">
        <f t="shared" si="686"/>
        <v>0</v>
      </c>
      <c r="BK337" s="131">
        <f t="shared" si="687"/>
        <v>0</v>
      </c>
      <c r="BL337" s="131">
        <f t="shared" si="688"/>
        <v>0</v>
      </c>
      <c r="BM337" s="131">
        <f t="shared" si="689"/>
        <v>0</v>
      </c>
      <c r="BN337" s="131">
        <f t="shared" si="690"/>
        <v>0</v>
      </c>
      <c r="BO337" s="483"/>
      <c r="BP337" s="396">
        <f t="shared" si="720"/>
        <v>0</v>
      </c>
      <c r="BQ337" s="396">
        <f t="shared" si="691"/>
        <v>0</v>
      </c>
      <c r="BR337" s="483"/>
      <c r="BS337" s="131">
        <f t="shared" si="692"/>
        <v>0</v>
      </c>
      <c r="BT337" s="131">
        <f t="shared" si="693"/>
        <v>0</v>
      </c>
      <c r="BU337" s="131">
        <f t="shared" si="694"/>
        <v>0</v>
      </c>
      <c r="BV337" s="131">
        <f t="shared" si="695"/>
        <v>0</v>
      </c>
      <c r="BW337" s="131">
        <f t="shared" si="696"/>
        <v>0</v>
      </c>
      <c r="BX337" s="131">
        <f t="shared" si="697"/>
        <v>0</v>
      </c>
      <c r="BY337" s="131">
        <f t="shared" si="698"/>
        <v>0</v>
      </c>
      <c r="BZ337" s="131">
        <f t="shared" si="699"/>
        <v>0</v>
      </c>
      <c r="CA337" s="131">
        <f t="shared" si="700"/>
        <v>0</v>
      </c>
      <c r="CB337" s="131">
        <f t="shared" si="701"/>
        <v>0</v>
      </c>
      <c r="CC337" s="131">
        <f t="shared" si="702"/>
        <v>0</v>
      </c>
      <c r="CD337" s="131">
        <f t="shared" si="703"/>
        <v>0</v>
      </c>
      <c r="CE337" s="131">
        <f t="shared" si="704"/>
        <v>0</v>
      </c>
      <c r="CF337" s="131">
        <f t="shared" si="705"/>
        <v>0</v>
      </c>
      <c r="CG337" s="131">
        <f t="shared" si="706"/>
        <v>0</v>
      </c>
      <c r="CH337" s="131">
        <f t="shared" si="707"/>
        <v>0</v>
      </c>
      <c r="CI337" s="131">
        <f t="shared" si="708"/>
        <v>0</v>
      </c>
      <c r="CJ337" s="131">
        <f t="shared" si="709"/>
        <v>0</v>
      </c>
      <c r="CK337" s="131">
        <f t="shared" si="710"/>
        <v>0</v>
      </c>
      <c r="CL337" s="131">
        <f t="shared" si="711"/>
        <v>0</v>
      </c>
      <c r="CM337" s="131">
        <f t="shared" si="712"/>
        <v>0</v>
      </c>
    </row>
    <row r="338" spans="2:91" s="81" customFormat="1" ht="90" customHeight="1" x14ac:dyDescent="0.2">
      <c r="B338" s="164"/>
      <c r="C338"/>
      <c r="D338" s="117" t="s">
        <v>1120</v>
      </c>
      <c r="E338" s="129" t="s">
        <v>432</v>
      </c>
      <c r="F338" s="113" t="s">
        <v>110</v>
      </c>
      <c r="G338" s="119" t="s">
        <v>429</v>
      </c>
      <c r="H338" s="70" t="s">
        <v>339</v>
      </c>
      <c r="I338" s="70">
        <v>2</v>
      </c>
      <c r="J338" s="70">
        <v>0</v>
      </c>
      <c r="K338" s="70" t="s">
        <v>562</v>
      </c>
      <c r="L338" s="339">
        <v>442.87940000000003</v>
      </c>
      <c r="M338" s="95"/>
      <c r="N338" s="95"/>
      <c r="O338" s="95"/>
      <c r="P338" s="95"/>
      <c r="Q338" s="95"/>
      <c r="R338" s="95"/>
      <c r="S338" s="95"/>
      <c r="T338" s="95"/>
      <c r="U338" s="95"/>
      <c r="V338" s="95"/>
      <c r="W338" s="95"/>
      <c r="X338" s="95"/>
      <c r="Y338" s="95"/>
      <c r="Z338" s="95"/>
      <c r="AA338" s="96">
        <f t="shared" si="714"/>
        <v>0</v>
      </c>
      <c r="AB338" s="96" t="str">
        <f t="shared" si="721"/>
        <v>No</v>
      </c>
      <c r="AC338" s="165" t="str">
        <f t="shared" si="716"/>
        <v>No</v>
      </c>
      <c r="AE338" s="234">
        <v>2</v>
      </c>
      <c r="AF338" s="230">
        <f t="shared" si="717"/>
        <v>0</v>
      </c>
      <c r="AG338" s="69"/>
      <c r="AH338" s="256">
        <v>9.5500000000000007</v>
      </c>
      <c r="AI338" s="265">
        <f t="shared" si="713"/>
        <v>0</v>
      </c>
      <c r="AJ338" s="152">
        <f>M338*$I$338</f>
        <v>0</v>
      </c>
      <c r="AK338" s="152">
        <f t="shared" ref="AK338:AW338" si="729">N338*$I$338</f>
        <v>0</v>
      </c>
      <c r="AL338" s="152">
        <f t="shared" si="729"/>
        <v>0</v>
      </c>
      <c r="AM338" s="152">
        <f t="shared" si="729"/>
        <v>0</v>
      </c>
      <c r="AN338" s="152">
        <f t="shared" si="729"/>
        <v>0</v>
      </c>
      <c r="AO338" s="152">
        <f t="shared" si="729"/>
        <v>0</v>
      </c>
      <c r="AP338" s="152">
        <f t="shared" si="729"/>
        <v>0</v>
      </c>
      <c r="AQ338" s="152">
        <f t="shared" si="729"/>
        <v>0</v>
      </c>
      <c r="AR338" s="152">
        <f t="shared" si="729"/>
        <v>0</v>
      </c>
      <c r="AS338" s="152">
        <f t="shared" si="729"/>
        <v>0</v>
      </c>
      <c r="AT338" s="152">
        <f t="shared" si="729"/>
        <v>0</v>
      </c>
      <c r="AU338" s="152">
        <f t="shared" si="729"/>
        <v>0</v>
      </c>
      <c r="AV338" s="152">
        <f t="shared" si="729"/>
        <v>0</v>
      </c>
      <c r="AW338" s="152">
        <f t="shared" si="729"/>
        <v>0</v>
      </c>
      <c r="AX338" s="468">
        <v>2</v>
      </c>
      <c r="AY338" s="479">
        <v>11</v>
      </c>
      <c r="AZ338" s="239">
        <f t="shared" si="723"/>
        <v>0</v>
      </c>
      <c r="BA338" s="474"/>
      <c r="BB338" s="239">
        <f t="shared" si="724"/>
        <v>0</v>
      </c>
      <c r="BC338" s="474"/>
      <c r="BD338" s="131">
        <f t="shared" si="725"/>
        <v>0</v>
      </c>
      <c r="BE338" s="483"/>
      <c r="BF338" s="131">
        <f t="shared" si="682"/>
        <v>0</v>
      </c>
      <c r="BG338" s="131">
        <f t="shared" si="683"/>
        <v>0</v>
      </c>
      <c r="BH338" s="131">
        <f t="shared" si="684"/>
        <v>0</v>
      </c>
      <c r="BI338" s="131">
        <f t="shared" si="685"/>
        <v>0</v>
      </c>
      <c r="BJ338" s="131">
        <f t="shared" si="686"/>
        <v>0</v>
      </c>
      <c r="BK338" s="131">
        <f t="shared" si="687"/>
        <v>0</v>
      </c>
      <c r="BL338" s="131">
        <f t="shared" si="688"/>
        <v>0</v>
      </c>
      <c r="BM338" s="131">
        <f t="shared" si="689"/>
        <v>0</v>
      </c>
      <c r="BN338" s="131">
        <f t="shared" si="690"/>
        <v>0</v>
      </c>
      <c r="BO338" s="483"/>
      <c r="BP338" s="396">
        <f t="shared" si="720"/>
        <v>0</v>
      </c>
      <c r="BQ338" s="396">
        <f t="shared" si="691"/>
        <v>0</v>
      </c>
      <c r="BR338" s="483"/>
      <c r="BS338" s="131">
        <f t="shared" si="692"/>
        <v>0</v>
      </c>
      <c r="BT338" s="131">
        <f t="shared" si="693"/>
        <v>0</v>
      </c>
      <c r="BU338" s="131">
        <f t="shared" si="694"/>
        <v>0</v>
      </c>
      <c r="BV338" s="131">
        <f t="shared" si="695"/>
        <v>0</v>
      </c>
      <c r="BW338" s="131">
        <f t="shared" si="696"/>
        <v>0</v>
      </c>
      <c r="BX338" s="131">
        <f t="shared" si="697"/>
        <v>0</v>
      </c>
      <c r="BY338" s="131">
        <f t="shared" si="698"/>
        <v>0</v>
      </c>
      <c r="BZ338" s="131">
        <f t="shared" si="699"/>
        <v>0</v>
      </c>
      <c r="CA338" s="131">
        <f t="shared" si="700"/>
        <v>0</v>
      </c>
      <c r="CB338" s="131">
        <f t="shared" si="701"/>
        <v>0</v>
      </c>
      <c r="CC338" s="131">
        <f t="shared" si="702"/>
        <v>0</v>
      </c>
      <c r="CD338" s="131">
        <f t="shared" si="703"/>
        <v>0</v>
      </c>
      <c r="CE338" s="131">
        <f t="shared" si="704"/>
        <v>0</v>
      </c>
      <c r="CF338" s="131">
        <f t="shared" si="705"/>
        <v>0</v>
      </c>
      <c r="CG338" s="131">
        <f t="shared" si="706"/>
        <v>0</v>
      </c>
      <c r="CH338" s="131">
        <f t="shared" si="707"/>
        <v>0</v>
      </c>
      <c r="CI338" s="131">
        <f t="shared" si="708"/>
        <v>0</v>
      </c>
      <c r="CJ338" s="131">
        <f t="shared" si="709"/>
        <v>0</v>
      </c>
      <c r="CK338" s="131">
        <f t="shared" si="710"/>
        <v>0</v>
      </c>
      <c r="CL338" s="131">
        <f t="shared" si="711"/>
        <v>0</v>
      </c>
      <c r="CM338" s="131">
        <f t="shared" si="712"/>
        <v>0</v>
      </c>
    </row>
    <row r="339" spans="2:91" s="81" customFormat="1" ht="90" customHeight="1" x14ac:dyDescent="0.2">
      <c r="B339" s="164"/>
      <c r="D339" s="117" t="s">
        <v>423</v>
      </c>
      <c r="E339" s="437" t="s">
        <v>1143</v>
      </c>
      <c r="F339" s="113" t="s">
        <v>110</v>
      </c>
      <c r="G339" s="119" t="s">
        <v>429</v>
      </c>
      <c r="H339" s="70" t="s">
        <v>339</v>
      </c>
      <c r="I339" s="70">
        <v>2</v>
      </c>
      <c r="J339" s="70">
        <v>0</v>
      </c>
      <c r="K339" s="70" t="s">
        <v>562</v>
      </c>
      <c r="L339" s="339">
        <v>378.52500000000003</v>
      </c>
      <c r="M339" s="95"/>
      <c r="N339" s="95"/>
      <c r="O339" s="95"/>
      <c r="P339" s="95"/>
      <c r="Q339" s="95"/>
      <c r="R339" s="95"/>
      <c r="S339" s="95"/>
      <c r="T339" s="95"/>
      <c r="U339" s="95"/>
      <c r="V339" s="95"/>
      <c r="W339" s="95"/>
      <c r="X339" s="95"/>
      <c r="Y339" s="95"/>
      <c r="Z339" s="95"/>
      <c r="AA339" s="96">
        <f t="shared" si="714"/>
        <v>0</v>
      </c>
      <c r="AB339" s="96" t="str">
        <f t="shared" si="721"/>
        <v>No</v>
      </c>
      <c r="AC339" s="165" t="str">
        <f t="shared" si="716"/>
        <v>No</v>
      </c>
      <c r="AE339" s="234">
        <v>2</v>
      </c>
      <c r="AF339" s="230">
        <f t="shared" si="717"/>
        <v>0</v>
      </c>
      <c r="AG339" s="69"/>
      <c r="AH339" s="256">
        <v>9.5500000000000007</v>
      </c>
      <c r="AI339" s="265">
        <f t="shared" si="713"/>
        <v>0</v>
      </c>
      <c r="AJ339" s="152">
        <f>M339*I339</f>
        <v>0</v>
      </c>
      <c r="AK339" s="152">
        <f>N339*I339</f>
        <v>0</v>
      </c>
      <c r="AL339" s="152">
        <f>O339*I339</f>
        <v>0</v>
      </c>
      <c r="AM339" s="152">
        <f>P339*I339</f>
        <v>0</v>
      </c>
      <c r="AN339" s="152">
        <f>Q339*I339</f>
        <v>0</v>
      </c>
      <c r="AO339" s="152">
        <f>R339*I339</f>
        <v>0</v>
      </c>
      <c r="AP339" s="152">
        <f>S339*I339</f>
        <v>0</v>
      </c>
      <c r="AQ339" s="152">
        <f>T339*I339</f>
        <v>0</v>
      </c>
      <c r="AR339" s="152">
        <f>U339*I339</f>
        <v>0</v>
      </c>
      <c r="AS339" s="152">
        <f>V339*I339</f>
        <v>0</v>
      </c>
      <c r="AT339" s="152">
        <f>W339*I339</f>
        <v>0</v>
      </c>
      <c r="AU339" s="152">
        <f>X339*I339</f>
        <v>0</v>
      </c>
      <c r="AV339" s="152">
        <f>Y339*I339</f>
        <v>0</v>
      </c>
      <c r="AW339" s="152">
        <f>Z339*I339</f>
        <v>0</v>
      </c>
      <c r="AX339" s="468">
        <v>2</v>
      </c>
      <c r="AY339" s="479">
        <v>11</v>
      </c>
      <c r="AZ339" s="239">
        <f t="shared" si="723"/>
        <v>0</v>
      </c>
      <c r="BA339" s="474"/>
      <c r="BB339" s="239">
        <f t="shared" si="724"/>
        <v>0</v>
      </c>
      <c r="BC339" s="474"/>
      <c r="BD339" s="131">
        <f t="shared" si="725"/>
        <v>0</v>
      </c>
      <c r="BE339" s="483"/>
      <c r="BF339" s="131">
        <f t="shared" si="682"/>
        <v>0</v>
      </c>
      <c r="BG339" s="131">
        <f t="shared" si="683"/>
        <v>0</v>
      </c>
      <c r="BH339" s="131">
        <f t="shared" si="684"/>
        <v>0</v>
      </c>
      <c r="BI339" s="131">
        <f t="shared" si="685"/>
        <v>0</v>
      </c>
      <c r="BJ339" s="131">
        <f t="shared" si="686"/>
        <v>0</v>
      </c>
      <c r="BK339" s="131">
        <f t="shared" si="687"/>
        <v>0</v>
      </c>
      <c r="BL339" s="131">
        <f t="shared" si="688"/>
        <v>0</v>
      </c>
      <c r="BM339" s="131">
        <f t="shared" si="689"/>
        <v>0</v>
      </c>
      <c r="BN339" s="131">
        <f t="shared" si="690"/>
        <v>0</v>
      </c>
      <c r="BO339" s="483"/>
      <c r="BP339" s="396">
        <f t="shared" si="720"/>
        <v>0</v>
      </c>
      <c r="BQ339" s="396">
        <f t="shared" si="691"/>
        <v>0</v>
      </c>
      <c r="BR339" s="483"/>
      <c r="BS339" s="131">
        <f t="shared" si="692"/>
        <v>0</v>
      </c>
      <c r="BT339" s="131">
        <f t="shared" si="693"/>
        <v>0</v>
      </c>
      <c r="BU339" s="131">
        <f t="shared" si="694"/>
        <v>0</v>
      </c>
      <c r="BV339" s="131">
        <f t="shared" si="695"/>
        <v>0</v>
      </c>
      <c r="BW339" s="131">
        <f t="shared" si="696"/>
        <v>0</v>
      </c>
      <c r="BX339" s="131">
        <f t="shared" si="697"/>
        <v>0</v>
      </c>
      <c r="BY339" s="131">
        <f t="shared" si="698"/>
        <v>0</v>
      </c>
      <c r="BZ339" s="131">
        <f t="shared" si="699"/>
        <v>0</v>
      </c>
      <c r="CA339" s="131">
        <f t="shared" si="700"/>
        <v>0</v>
      </c>
      <c r="CB339" s="131">
        <f t="shared" si="701"/>
        <v>0</v>
      </c>
      <c r="CC339" s="131">
        <f t="shared" si="702"/>
        <v>0</v>
      </c>
      <c r="CD339" s="131">
        <f t="shared" si="703"/>
        <v>0</v>
      </c>
      <c r="CE339" s="131">
        <f t="shared" si="704"/>
        <v>0</v>
      </c>
      <c r="CF339" s="131">
        <f t="shared" si="705"/>
        <v>0</v>
      </c>
      <c r="CG339" s="131">
        <f t="shared" si="706"/>
        <v>0</v>
      </c>
      <c r="CH339" s="131">
        <f t="shared" si="707"/>
        <v>0</v>
      </c>
      <c r="CI339" s="131">
        <f t="shared" si="708"/>
        <v>0</v>
      </c>
      <c r="CJ339" s="131">
        <f t="shared" si="709"/>
        <v>0</v>
      </c>
      <c r="CK339" s="131">
        <f t="shared" si="710"/>
        <v>0</v>
      </c>
      <c r="CL339" s="131">
        <f t="shared" si="711"/>
        <v>0</v>
      </c>
      <c r="CM339" s="131">
        <f t="shared" si="712"/>
        <v>0</v>
      </c>
    </row>
    <row r="340" spans="2:91" s="81" customFormat="1" ht="90" customHeight="1" x14ac:dyDescent="0.2">
      <c r="B340" s="164"/>
      <c r="C340"/>
      <c r="D340" s="118" t="s">
        <v>1121</v>
      </c>
      <c r="E340" s="177" t="s">
        <v>432</v>
      </c>
      <c r="F340" s="303" t="s">
        <v>111</v>
      </c>
      <c r="G340" s="114" t="s">
        <v>431</v>
      </c>
      <c r="H340" s="73" t="s">
        <v>339</v>
      </c>
      <c r="I340" s="73">
        <v>2</v>
      </c>
      <c r="J340" s="73">
        <v>0</v>
      </c>
      <c r="K340" s="73" t="s">
        <v>562</v>
      </c>
      <c r="L340" s="426">
        <v>468.18650000000002</v>
      </c>
      <c r="M340" s="86"/>
      <c r="N340" s="87"/>
      <c r="O340" s="87"/>
      <c r="P340" s="87"/>
      <c r="Q340" s="87"/>
      <c r="R340" s="87"/>
      <c r="S340" s="87"/>
      <c r="T340" s="87"/>
      <c r="U340" s="87"/>
      <c r="V340" s="87"/>
      <c r="W340" s="87"/>
      <c r="X340" s="87"/>
      <c r="Y340" s="87"/>
      <c r="Z340" s="87"/>
      <c r="AA340" s="89">
        <f t="shared" si="714"/>
        <v>0</v>
      </c>
      <c r="AB340" s="89" t="str">
        <f t="shared" si="721"/>
        <v>No</v>
      </c>
      <c r="AC340" s="166" t="str">
        <f t="shared" si="716"/>
        <v>No</v>
      </c>
      <c r="AE340" s="234">
        <v>2</v>
      </c>
      <c r="AF340" s="230">
        <f t="shared" si="717"/>
        <v>0</v>
      </c>
      <c r="AG340" s="69"/>
      <c r="AH340" s="257">
        <v>13.35</v>
      </c>
      <c r="AI340" s="265">
        <f t="shared" si="713"/>
        <v>0</v>
      </c>
      <c r="AJ340" s="152">
        <f>M340*$I$340</f>
        <v>0</v>
      </c>
      <c r="AK340" s="152">
        <f t="shared" ref="AK340:AW340" si="730">N340*$I$340</f>
        <v>0</v>
      </c>
      <c r="AL340" s="152">
        <f>O340*$I$340</f>
        <v>0</v>
      </c>
      <c r="AM340" s="152">
        <f t="shared" si="730"/>
        <v>0</v>
      </c>
      <c r="AN340" s="152">
        <f t="shared" si="730"/>
        <v>0</v>
      </c>
      <c r="AO340" s="152">
        <f t="shared" si="730"/>
        <v>0</v>
      </c>
      <c r="AP340" s="152">
        <f t="shared" si="730"/>
        <v>0</v>
      </c>
      <c r="AQ340" s="152">
        <f t="shared" si="730"/>
        <v>0</v>
      </c>
      <c r="AR340" s="152">
        <f t="shared" si="730"/>
        <v>0</v>
      </c>
      <c r="AS340" s="152">
        <f t="shared" si="730"/>
        <v>0</v>
      </c>
      <c r="AT340" s="152">
        <f t="shared" si="730"/>
        <v>0</v>
      </c>
      <c r="AU340" s="152">
        <f t="shared" si="730"/>
        <v>0</v>
      </c>
      <c r="AV340" s="152">
        <f t="shared" si="730"/>
        <v>0</v>
      </c>
      <c r="AW340" s="152">
        <f t="shared" si="730"/>
        <v>0</v>
      </c>
      <c r="AX340" s="468">
        <v>2</v>
      </c>
      <c r="AY340" s="479">
        <v>16</v>
      </c>
      <c r="AZ340" s="239">
        <f t="shared" si="723"/>
        <v>0</v>
      </c>
      <c r="BA340" s="474"/>
      <c r="BB340" s="239">
        <f t="shared" si="724"/>
        <v>0</v>
      </c>
      <c r="BC340" s="474"/>
      <c r="BD340" s="131">
        <f t="shared" si="725"/>
        <v>0</v>
      </c>
      <c r="BE340" s="483"/>
      <c r="BF340" s="131">
        <f t="shared" si="682"/>
        <v>0</v>
      </c>
      <c r="BG340" s="131">
        <f t="shared" si="683"/>
        <v>0</v>
      </c>
      <c r="BH340" s="131">
        <f t="shared" si="684"/>
        <v>0</v>
      </c>
      <c r="BI340" s="131">
        <f t="shared" si="685"/>
        <v>0</v>
      </c>
      <c r="BJ340" s="131">
        <f t="shared" si="686"/>
        <v>0</v>
      </c>
      <c r="BK340" s="131">
        <f t="shared" si="687"/>
        <v>0</v>
      </c>
      <c r="BL340" s="131">
        <f t="shared" si="688"/>
        <v>0</v>
      </c>
      <c r="BM340" s="131">
        <f t="shared" si="689"/>
        <v>0</v>
      </c>
      <c r="BN340" s="131">
        <f t="shared" si="690"/>
        <v>0</v>
      </c>
      <c r="BO340" s="483"/>
      <c r="BP340" s="396">
        <f t="shared" si="720"/>
        <v>0</v>
      </c>
      <c r="BQ340" s="396">
        <f t="shared" si="691"/>
        <v>0</v>
      </c>
      <c r="BR340" s="483"/>
      <c r="BS340" s="131">
        <f t="shared" si="692"/>
        <v>0</v>
      </c>
      <c r="BT340" s="131">
        <f t="shared" si="693"/>
        <v>0</v>
      </c>
      <c r="BU340" s="131">
        <f t="shared" si="694"/>
        <v>0</v>
      </c>
      <c r="BV340" s="131">
        <f t="shared" si="695"/>
        <v>0</v>
      </c>
      <c r="BW340" s="131">
        <f t="shared" si="696"/>
        <v>0</v>
      </c>
      <c r="BX340" s="131">
        <f t="shared" si="697"/>
        <v>0</v>
      </c>
      <c r="BY340" s="131">
        <f t="shared" si="698"/>
        <v>0</v>
      </c>
      <c r="BZ340" s="131">
        <f t="shared" si="699"/>
        <v>0</v>
      </c>
      <c r="CA340" s="131">
        <f t="shared" si="700"/>
        <v>0</v>
      </c>
      <c r="CB340" s="131">
        <f t="shared" si="701"/>
        <v>0</v>
      </c>
      <c r="CC340" s="131">
        <f t="shared" si="702"/>
        <v>0</v>
      </c>
      <c r="CD340" s="131">
        <f t="shared" si="703"/>
        <v>0</v>
      </c>
      <c r="CE340" s="131">
        <f t="shared" si="704"/>
        <v>0</v>
      </c>
      <c r="CF340" s="131">
        <f t="shared" si="705"/>
        <v>0</v>
      </c>
      <c r="CG340" s="131">
        <f t="shared" si="706"/>
        <v>0</v>
      </c>
      <c r="CH340" s="131">
        <f t="shared" si="707"/>
        <v>0</v>
      </c>
      <c r="CI340" s="131">
        <f t="shared" si="708"/>
        <v>0</v>
      </c>
      <c r="CJ340" s="131">
        <f t="shared" si="709"/>
        <v>0</v>
      </c>
      <c r="CK340" s="131">
        <f t="shared" si="710"/>
        <v>0</v>
      </c>
      <c r="CL340" s="131">
        <f t="shared" si="711"/>
        <v>0</v>
      </c>
      <c r="CM340" s="131">
        <f t="shared" si="712"/>
        <v>0</v>
      </c>
    </row>
    <row r="341" spans="2:91" s="81" customFormat="1" ht="90" customHeight="1" x14ac:dyDescent="0.2">
      <c r="B341" s="167"/>
      <c r="C341" s="121"/>
      <c r="D341" s="168" t="s">
        <v>424</v>
      </c>
      <c r="E341" s="439" t="s">
        <v>1143</v>
      </c>
      <c r="F341" s="246" t="s">
        <v>111</v>
      </c>
      <c r="G341" s="170" t="s">
        <v>431</v>
      </c>
      <c r="H341" s="171" t="s">
        <v>339</v>
      </c>
      <c r="I341" s="171">
        <v>2</v>
      </c>
      <c r="J341" s="171">
        <v>0</v>
      </c>
      <c r="K341" s="171" t="s">
        <v>562</v>
      </c>
      <c r="L341" s="343">
        <v>400.15500000000003</v>
      </c>
      <c r="M341" s="172"/>
      <c r="N341" s="172"/>
      <c r="O341" s="172"/>
      <c r="P341" s="172"/>
      <c r="Q341" s="172"/>
      <c r="R341" s="172"/>
      <c r="S341" s="172"/>
      <c r="T341" s="172"/>
      <c r="U341" s="172"/>
      <c r="V341" s="172"/>
      <c r="W341" s="172"/>
      <c r="X341" s="172"/>
      <c r="Y341" s="172"/>
      <c r="Z341" s="172"/>
      <c r="AA341" s="173">
        <f>L341*M341+L341*N341+L341*O341+L341*P341+L341*Q341+L341*R341+L341*T341+L341*V341+L341*W341+L341*X341+L341*Y341+L341*Z341+L341*U341+L341*S341</f>
        <v>0</v>
      </c>
      <c r="AB341" s="173" t="str">
        <f t="shared" si="719"/>
        <v>No</v>
      </c>
      <c r="AC341" s="174" t="str">
        <f t="shared" si="716"/>
        <v>No</v>
      </c>
      <c r="AE341" s="236">
        <v>2</v>
      </c>
      <c r="AF341" s="232">
        <f>AE341*SUM(M341:Z341)</f>
        <v>0</v>
      </c>
      <c r="AG341" s="69"/>
      <c r="AH341" s="257">
        <v>13.35</v>
      </c>
      <c r="AI341" s="265">
        <f>SUM(M341:Z341)*AH341</f>
        <v>0</v>
      </c>
      <c r="AJ341" s="152">
        <f>M341*I341</f>
        <v>0</v>
      </c>
      <c r="AK341" s="152">
        <f>N341*I341</f>
        <v>0</v>
      </c>
      <c r="AL341" s="152">
        <f>O341*I341</f>
        <v>0</v>
      </c>
      <c r="AM341" s="152">
        <f>P341*I341</f>
        <v>0</v>
      </c>
      <c r="AN341" s="152">
        <f>Q341*I341</f>
        <v>0</v>
      </c>
      <c r="AO341" s="152">
        <f>R341*I341</f>
        <v>0</v>
      </c>
      <c r="AP341" s="152">
        <f>S341*I341</f>
        <v>0</v>
      </c>
      <c r="AQ341" s="152">
        <f>T341*I341</f>
        <v>0</v>
      </c>
      <c r="AR341" s="152">
        <f>U341*I341</f>
        <v>0</v>
      </c>
      <c r="AS341" s="152">
        <f>V341*I341</f>
        <v>0</v>
      </c>
      <c r="AT341" s="152">
        <f>W341*I341</f>
        <v>0</v>
      </c>
      <c r="AU341" s="152">
        <f>X341*I341</f>
        <v>0</v>
      </c>
      <c r="AV341" s="152">
        <f>Y341*I341</f>
        <v>0</v>
      </c>
      <c r="AW341" s="152">
        <f>Z341*I341</f>
        <v>0</v>
      </c>
      <c r="AX341" s="468">
        <v>2</v>
      </c>
      <c r="AY341" s="479">
        <v>16</v>
      </c>
      <c r="AZ341" s="239">
        <f t="shared" si="723"/>
        <v>0</v>
      </c>
      <c r="BA341" s="474"/>
      <c r="BB341" s="239">
        <f t="shared" si="724"/>
        <v>0</v>
      </c>
      <c r="BC341" s="474"/>
      <c r="BD341" s="131">
        <f t="shared" si="725"/>
        <v>0</v>
      </c>
      <c r="BE341" s="483"/>
      <c r="BF341" s="131">
        <f t="shared" si="682"/>
        <v>0</v>
      </c>
      <c r="BG341" s="131">
        <f t="shared" si="683"/>
        <v>0</v>
      </c>
      <c r="BH341" s="131">
        <f t="shared" si="684"/>
        <v>0</v>
      </c>
      <c r="BI341" s="131">
        <f t="shared" si="685"/>
        <v>0</v>
      </c>
      <c r="BJ341" s="131">
        <f t="shared" si="686"/>
        <v>0</v>
      </c>
      <c r="BK341" s="131">
        <f t="shared" si="687"/>
        <v>0</v>
      </c>
      <c r="BL341" s="131">
        <f t="shared" si="688"/>
        <v>0</v>
      </c>
      <c r="BM341" s="131">
        <f t="shared" si="689"/>
        <v>0</v>
      </c>
      <c r="BN341" s="131">
        <f t="shared" si="690"/>
        <v>0</v>
      </c>
      <c r="BO341" s="483"/>
      <c r="BP341" s="396">
        <f t="shared" si="720"/>
        <v>0</v>
      </c>
      <c r="BQ341" s="396">
        <f t="shared" si="691"/>
        <v>0</v>
      </c>
      <c r="BR341" s="483"/>
      <c r="BS341" s="131">
        <f t="shared" si="692"/>
        <v>0</v>
      </c>
      <c r="BT341" s="131">
        <f t="shared" si="693"/>
        <v>0</v>
      </c>
      <c r="BU341" s="131">
        <f t="shared" si="694"/>
        <v>0</v>
      </c>
      <c r="BV341" s="131">
        <f t="shared" si="695"/>
        <v>0</v>
      </c>
      <c r="BW341" s="131">
        <f t="shared" si="696"/>
        <v>0</v>
      </c>
      <c r="BX341" s="131">
        <f t="shared" si="697"/>
        <v>0</v>
      </c>
      <c r="BY341" s="131">
        <f t="shared" si="698"/>
        <v>0</v>
      </c>
      <c r="BZ341" s="131">
        <f t="shared" si="699"/>
        <v>0</v>
      </c>
      <c r="CA341" s="131">
        <f t="shared" si="700"/>
        <v>0</v>
      </c>
      <c r="CB341" s="131">
        <f t="shared" si="701"/>
        <v>0</v>
      </c>
      <c r="CC341" s="131">
        <f t="shared" si="702"/>
        <v>0</v>
      </c>
      <c r="CD341" s="131">
        <f t="shared" si="703"/>
        <v>0</v>
      </c>
      <c r="CE341" s="131">
        <f t="shared" si="704"/>
        <v>0</v>
      </c>
      <c r="CF341" s="131">
        <f t="shared" si="705"/>
        <v>0</v>
      </c>
      <c r="CG341" s="131">
        <f t="shared" si="706"/>
        <v>0</v>
      </c>
      <c r="CH341" s="131">
        <f t="shared" si="707"/>
        <v>0</v>
      </c>
      <c r="CI341" s="131">
        <f t="shared" si="708"/>
        <v>0</v>
      </c>
      <c r="CJ341" s="131">
        <f t="shared" si="709"/>
        <v>0</v>
      </c>
      <c r="CK341" s="131">
        <f t="shared" si="710"/>
        <v>0</v>
      </c>
      <c r="CL341" s="131">
        <f t="shared" si="711"/>
        <v>0</v>
      </c>
      <c r="CM341" s="131">
        <f t="shared" si="712"/>
        <v>0</v>
      </c>
    </row>
    <row r="342" spans="2:91" x14ac:dyDescent="0.25">
      <c r="AG342" s="69"/>
    </row>
    <row r="343" spans="2:91" x14ac:dyDescent="0.25">
      <c r="AG343" s="69"/>
    </row>
    <row r="344" spans="2:91" x14ac:dyDescent="0.25">
      <c r="AG344" s="69"/>
    </row>
    <row r="345" spans="2:91" x14ac:dyDescent="0.25">
      <c r="AG345" s="69"/>
    </row>
    <row r="346" spans="2:91" x14ac:dyDescent="0.25">
      <c r="AG346" s="69"/>
    </row>
  </sheetData>
  <sheetProtection algorithmName="SHA-512" hashValue="3RN6+XoUpphb06YbeDq/+XKF0zeKECc9OvorUM6rqvNM7co/zuB0937sjQl+Nts+rdU9QvOP2GH0pG3iaImf1g==" saltValue="rSAE4tNhuCj7kv5ohBbB0w==" spinCount="100000" sheet="1" sort="0" autoFilter="0"/>
  <autoFilter ref="AB6:AC341" xr:uid="{00000000-0001-0000-0100-000000000000}"/>
  <mergeCells count="7">
    <mergeCell ref="B1:C4"/>
    <mergeCell ref="CP1:CQ5"/>
    <mergeCell ref="CS1:CT5"/>
    <mergeCell ref="L1:M1"/>
    <mergeCell ref="L3:M3"/>
    <mergeCell ref="CN3:CN4"/>
    <mergeCell ref="AA2:AB2"/>
  </mergeCells>
  <conditionalFormatting sqref="M9:M28">
    <cfRule type="notContainsBlanks" dxfId="66" priority="424">
      <formula>LEN(TRIM(M9))&gt;0</formula>
    </cfRule>
  </conditionalFormatting>
  <conditionalFormatting sqref="M30:M45">
    <cfRule type="notContainsBlanks" dxfId="65" priority="450">
      <formula>LEN(TRIM(M30))&gt;0</formula>
    </cfRule>
  </conditionalFormatting>
  <conditionalFormatting sqref="M47:M80">
    <cfRule type="notContainsBlanks" dxfId="64" priority="476">
      <formula>LEN(TRIM(M47))&gt;0</formula>
    </cfRule>
  </conditionalFormatting>
  <conditionalFormatting sqref="M82:M97">
    <cfRule type="notContainsBlanks" dxfId="63" priority="502">
      <formula>LEN(TRIM(M82))&gt;0</formula>
    </cfRule>
  </conditionalFormatting>
  <conditionalFormatting sqref="M99:M128">
    <cfRule type="notContainsBlanks" dxfId="62" priority="528">
      <formula>LEN(TRIM(M99))&gt;0</formula>
    </cfRule>
  </conditionalFormatting>
  <conditionalFormatting sqref="M130:M161">
    <cfRule type="notContainsBlanks" dxfId="61" priority="37">
      <formula>LEN(TRIM(M130))&gt;0</formula>
    </cfRule>
  </conditionalFormatting>
  <conditionalFormatting sqref="M163:M198">
    <cfRule type="notContainsBlanks" dxfId="60" priority="619">
      <formula>LEN(TRIM(M163))&gt;0</formula>
    </cfRule>
  </conditionalFormatting>
  <conditionalFormatting sqref="M200:M225">
    <cfRule type="notContainsBlanks" dxfId="59" priority="21">
      <formula>LEN(TRIM(M200))&gt;0</formula>
    </cfRule>
  </conditionalFormatting>
  <conditionalFormatting sqref="M227:M256">
    <cfRule type="notContainsBlanks" dxfId="58" priority="697">
      <formula>LEN(TRIM(M227))&gt;0</formula>
    </cfRule>
  </conditionalFormatting>
  <conditionalFormatting sqref="M258:M271">
    <cfRule type="notContainsBlanks" dxfId="57" priority="723">
      <formula>LEN(TRIM(M258))&gt;0</formula>
    </cfRule>
  </conditionalFormatting>
  <conditionalFormatting sqref="M273:M341">
    <cfRule type="notContainsBlanks" dxfId="56" priority="9">
      <formula>LEN(TRIM(M273))&gt;0</formula>
    </cfRule>
  </conditionalFormatting>
  <conditionalFormatting sqref="N9:N28">
    <cfRule type="notContainsBlanks" dxfId="55" priority="423">
      <formula>LEN(TRIM(N9))&gt;0</formula>
    </cfRule>
  </conditionalFormatting>
  <conditionalFormatting sqref="N30:N45">
    <cfRule type="notContainsBlanks" dxfId="54" priority="449">
      <formula>LEN(TRIM(N30))&gt;0</formula>
    </cfRule>
  </conditionalFormatting>
  <conditionalFormatting sqref="N47:N80">
    <cfRule type="notContainsBlanks" dxfId="53" priority="475">
      <formula>LEN(TRIM(N47))&gt;0</formula>
    </cfRule>
  </conditionalFormatting>
  <conditionalFormatting sqref="N82:N97">
    <cfRule type="notContainsBlanks" dxfId="52" priority="501">
      <formula>LEN(TRIM(N82))&gt;0</formula>
    </cfRule>
  </conditionalFormatting>
  <conditionalFormatting sqref="N99:N128">
    <cfRule type="notContainsBlanks" dxfId="51" priority="527">
      <formula>LEN(TRIM(N99))&gt;0</formula>
    </cfRule>
  </conditionalFormatting>
  <conditionalFormatting sqref="N130:N161">
    <cfRule type="notContainsBlanks" dxfId="50" priority="36">
      <formula>LEN(TRIM(N130))&gt;0</formula>
    </cfRule>
  </conditionalFormatting>
  <conditionalFormatting sqref="N163:N198">
    <cfRule type="notContainsBlanks" dxfId="49" priority="618">
      <formula>LEN(TRIM(N163))&gt;0</formula>
    </cfRule>
  </conditionalFormatting>
  <conditionalFormatting sqref="N200:N225">
    <cfRule type="notContainsBlanks" dxfId="48" priority="20">
      <formula>LEN(TRIM(N200))&gt;0</formula>
    </cfRule>
  </conditionalFormatting>
  <conditionalFormatting sqref="N227:N256">
    <cfRule type="notContainsBlanks" dxfId="47" priority="696">
      <formula>LEN(TRIM(N227))&gt;0</formula>
    </cfRule>
  </conditionalFormatting>
  <conditionalFormatting sqref="N258:N271">
    <cfRule type="notContainsBlanks" dxfId="46" priority="722">
      <formula>LEN(TRIM(N258))&gt;0</formula>
    </cfRule>
  </conditionalFormatting>
  <conditionalFormatting sqref="N273:N341">
    <cfRule type="notContainsBlanks" dxfId="45" priority="8">
      <formula>LEN(TRIM(N273))&gt;0</formula>
    </cfRule>
  </conditionalFormatting>
  <conditionalFormatting sqref="O1:O4 O8:O1048576">
    <cfRule type="notContainsBlanks" dxfId="44" priority="115">
      <formula>LEN(TRIM(O1))&gt;0</formula>
    </cfRule>
  </conditionalFormatting>
  <conditionalFormatting sqref="P4 P8:P1048576">
    <cfRule type="notContainsBlanks" dxfId="43" priority="114">
      <formula>LEN(TRIM(P4))&gt;0</formula>
    </cfRule>
  </conditionalFormatting>
  <conditionalFormatting sqref="Q9:Q341">
    <cfRule type="notContainsBlanks" dxfId="42" priority="10">
      <formula>LEN(TRIM(Q9))&gt;0</formula>
    </cfRule>
  </conditionalFormatting>
  <conditionalFormatting sqref="R9:R305">
    <cfRule type="notContainsBlanks" dxfId="41" priority="17">
      <formula>LEN(TRIM(R9))&gt;0</formula>
    </cfRule>
  </conditionalFormatting>
  <conditionalFormatting sqref="R306:S306 R307:R341">
    <cfRule type="notContainsBlanks" dxfId="40" priority="5">
      <formula>LEN(TRIM(R306))&gt;0</formula>
    </cfRule>
  </conditionalFormatting>
  <conditionalFormatting sqref="S8:S305 S307:S341">
    <cfRule type="notContainsBlanks" dxfId="39" priority="12">
      <formula>LEN(TRIM(S8))&gt;0</formula>
    </cfRule>
  </conditionalFormatting>
  <conditionalFormatting sqref="T9:T341">
    <cfRule type="notContainsBlanks" dxfId="38" priority="4">
      <formula>LEN(TRIM(T9))&gt;0</formula>
    </cfRule>
  </conditionalFormatting>
  <conditionalFormatting sqref="U9:U341">
    <cfRule type="notContainsBlanks" dxfId="37" priority="2">
      <formula>LEN(TRIM(U9))&gt;0</formula>
    </cfRule>
  </conditionalFormatting>
  <conditionalFormatting sqref="V9:V341">
    <cfRule type="notContainsBlanks" dxfId="36" priority="3">
      <formula>LEN(TRIM(V9))&gt;0</formula>
    </cfRule>
  </conditionalFormatting>
  <conditionalFormatting sqref="W9:W341">
    <cfRule type="notContainsBlanks" dxfId="35" priority="11">
      <formula>LEN(TRIM(W9))&gt;0</formula>
    </cfRule>
  </conditionalFormatting>
  <conditionalFormatting sqref="X9:X341">
    <cfRule type="notContainsBlanks" dxfId="34" priority="1">
      <formula>LEN(TRIM(X9))&gt;0</formula>
    </cfRule>
  </conditionalFormatting>
  <conditionalFormatting sqref="Y9:Y28">
    <cfRule type="notContainsBlanks" dxfId="33" priority="414">
      <formula>LEN(TRIM(Y9))&gt;0</formula>
    </cfRule>
  </conditionalFormatting>
  <conditionalFormatting sqref="Y30:Y45">
    <cfRule type="notContainsBlanks" dxfId="32" priority="440">
      <formula>LEN(TRIM(Y30))&gt;0</formula>
    </cfRule>
  </conditionalFormatting>
  <conditionalFormatting sqref="Y47:Y80">
    <cfRule type="notContainsBlanks" dxfId="31" priority="466">
      <formula>LEN(TRIM(Y47))&gt;0</formula>
    </cfRule>
  </conditionalFormatting>
  <conditionalFormatting sqref="Y82:Y97">
    <cfRule type="notContainsBlanks" dxfId="30" priority="492">
      <formula>LEN(TRIM(Y82))&gt;0</formula>
    </cfRule>
  </conditionalFormatting>
  <conditionalFormatting sqref="Y99:Y128">
    <cfRule type="notContainsBlanks" dxfId="29" priority="518">
      <formula>LEN(TRIM(Y99))&gt;0</formula>
    </cfRule>
  </conditionalFormatting>
  <conditionalFormatting sqref="Y130:Y161">
    <cfRule type="notContainsBlanks" dxfId="28" priority="35">
      <formula>LEN(TRIM(Y130))&gt;0</formula>
    </cfRule>
  </conditionalFormatting>
  <conditionalFormatting sqref="Y163:Y198">
    <cfRule type="notContainsBlanks" dxfId="27" priority="609">
      <formula>LEN(TRIM(Y163))&gt;0</formula>
    </cfRule>
  </conditionalFormatting>
  <conditionalFormatting sqref="Y200:Y225">
    <cfRule type="notContainsBlanks" dxfId="26" priority="18">
      <formula>LEN(TRIM(Y200))&gt;0</formula>
    </cfRule>
  </conditionalFormatting>
  <conditionalFormatting sqref="Y227:Y256">
    <cfRule type="notContainsBlanks" dxfId="25" priority="687">
      <formula>LEN(TRIM(Y227))&gt;0</formula>
    </cfRule>
  </conditionalFormatting>
  <conditionalFormatting sqref="Y258:Y341">
    <cfRule type="notContainsBlanks" dxfId="24" priority="7">
      <formula>LEN(TRIM(Y258))&gt;0</formula>
    </cfRule>
  </conditionalFormatting>
  <conditionalFormatting sqref="Z9:Z28">
    <cfRule type="notContainsBlanks" dxfId="23" priority="413">
      <formula>LEN(TRIM(Z9))&gt;0</formula>
    </cfRule>
  </conditionalFormatting>
  <conditionalFormatting sqref="Z30:Z45">
    <cfRule type="notContainsBlanks" dxfId="22" priority="439">
      <formula>LEN(TRIM(Z30))&gt;0</formula>
    </cfRule>
  </conditionalFormatting>
  <conditionalFormatting sqref="Z47:Z80">
    <cfRule type="notContainsBlanks" dxfId="21" priority="465">
      <formula>LEN(TRIM(Z47))&gt;0</formula>
    </cfRule>
  </conditionalFormatting>
  <conditionalFormatting sqref="Z82:Z97">
    <cfRule type="notContainsBlanks" dxfId="20" priority="491">
      <formula>LEN(TRIM(Z82))&gt;0</formula>
    </cfRule>
  </conditionalFormatting>
  <conditionalFormatting sqref="Z99:Z128">
    <cfRule type="notContainsBlanks" dxfId="19" priority="517">
      <formula>LEN(TRIM(Z99))&gt;0</formula>
    </cfRule>
  </conditionalFormatting>
  <conditionalFormatting sqref="Z130:Z161">
    <cfRule type="notContainsBlanks" dxfId="18" priority="34">
      <formula>LEN(TRIM(Z130))&gt;0</formula>
    </cfRule>
  </conditionalFormatting>
  <conditionalFormatting sqref="Z163:Z198">
    <cfRule type="notContainsBlanks" dxfId="17" priority="608">
      <formula>LEN(TRIM(Z163))&gt;0</formula>
    </cfRule>
  </conditionalFormatting>
  <conditionalFormatting sqref="Z200:Z225">
    <cfRule type="notContainsBlanks" dxfId="16" priority="19">
      <formula>LEN(TRIM(Z200))&gt;0</formula>
    </cfRule>
  </conditionalFormatting>
  <conditionalFormatting sqref="Z227:Z256">
    <cfRule type="notContainsBlanks" dxfId="15" priority="686">
      <formula>LEN(TRIM(Z227))&gt;0</formula>
    </cfRule>
  </conditionalFormatting>
  <conditionalFormatting sqref="Z258:Z271">
    <cfRule type="notContainsBlanks" dxfId="14" priority="712">
      <formula>LEN(TRIM(Z258))&gt;0</formula>
    </cfRule>
  </conditionalFormatting>
  <conditionalFormatting sqref="Z273:Z341">
    <cfRule type="notContainsBlanks" dxfId="13" priority="6">
      <formula>LEN(TRIM(Z273))&gt;0</formula>
    </cfRule>
  </conditionalFormatting>
  <pageMargins left="0.25" right="0.25" top="0.75" bottom="0.75" header="0.3" footer="0.3"/>
  <pageSetup paperSize="9" scale="25" fitToHeight="0" orientation="portrait" horizontalDpi="4294967292" verticalDpi="4294967292"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pageSetUpPr fitToPage="1"/>
  </sheetPr>
  <dimension ref="A1:U338"/>
  <sheetViews>
    <sheetView showGridLines="0" zoomScaleNormal="100" workbookViewId="0">
      <selection activeCell="Q5" sqref="Q5:Q338"/>
    </sheetView>
  </sheetViews>
  <sheetFormatPr baseColWidth="10" defaultColWidth="12.33203125" defaultRowHeight="23.25" customHeight="1" x14ac:dyDescent="0.2"/>
  <cols>
    <col min="1" max="1" width="16.1640625" style="9" customWidth="1"/>
    <col min="2" max="2" width="6.5" style="9" customWidth="1"/>
    <col min="3" max="15" width="6.6640625" style="17" customWidth="1"/>
    <col min="16" max="16" width="7.5" style="17" bestFit="1" customWidth="1"/>
    <col min="17" max="17" width="6" style="9" customWidth="1"/>
    <col min="18" max="18" width="5.83203125" style="9" customWidth="1"/>
    <col min="19" max="19" width="10.5" style="17" bestFit="1" customWidth="1"/>
    <col min="20" max="20" width="5.1640625" style="17" customWidth="1"/>
    <col min="21" max="21" width="9.5" style="9" customWidth="1"/>
    <col min="22" max="26" width="12.33203125" style="9" customWidth="1"/>
    <col min="27" max="16384" width="12.33203125" style="9"/>
  </cols>
  <sheetData>
    <row r="1" spans="1:21" ht="23.25" customHeight="1" x14ac:dyDescent="0.2">
      <c r="A1" s="15" t="s">
        <v>1205</v>
      </c>
      <c r="B1" s="15"/>
      <c r="C1" s="16"/>
      <c r="D1" s="9"/>
      <c r="K1" s="57"/>
      <c r="L1" s="57"/>
      <c r="M1" s="57"/>
      <c r="N1" s="57"/>
      <c r="O1" s="21" t="s">
        <v>5</v>
      </c>
      <c r="P1" s="56">
        <f>'Simpl. all tex-DT PLYWOOD'!L3</f>
        <v>0</v>
      </c>
    </row>
    <row r="2" spans="1:21" ht="23.25" customHeight="1" x14ac:dyDescent="0.2">
      <c r="A2" s="55" t="s">
        <v>35</v>
      </c>
      <c r="B2" s="55"/>
      <c r="C2" s="55"/>
      <c r="D2" s="9"/>
      <c r="E2" s="9"/>
      <c r="F2" s="9"/>
      <c r="G2" s="20"/>
      <c r="H2" s="10">
        <v>0</v>
      </c>
      <c r="I2" s="10"/>
      <c r="J2" s="10"/>
      <c r="K2" s="9"/>
      <c r="L2" s="9"/>
      <c r="M2" s="23" t="s">
        <v>30</v>
      </c>
      <c r="N2" s="9"/>
    </row>
    <row r="3" spans="1:21" s="23" customFormat="1" ht="46" customHeight="1" x14ac:dyDescent="0.5">
      <c r="A3" s="721">
        <f>'PRODUCTION LIST SIMPL GRP'!A3</f>
        <v>0</v>
      </c>
      <c r="B3" s="722"/>
      <c r="C3" s="722"/>
      <c r="D3" s="722"/>
      <c r="E3" s="722"/>
      <c r="F3" s="722"/>
      <c r="G3" s="722"/>
      <c r="H3" s="722"/>
      <c r="I3" s="722"/>
      <c r="J3" s="722"/>
      <c r="K3" s="723"/>
      <c r="L3" s="58"/>
      <c r="M3" s="725">
        <f>'PRODUCTION LIST SIMPL GRP'!N3</f>
        <v>0</v>
      </c>
      <c r="N3" s="725"/>
      <c r="O3" s="725"/>
      <c r="T3" s="22"/>
      <c r="U3" s="9"/>
    </row>
    <row r="4" spans="1:21" ht="21" customHeight="1" thickBot="1" x14ac:dyDescent="0.25">
      <c r="J4" s="13"/>
      <c r="K4" s="13"/>
      <c r="L4" s="726"/>
      <c r="M4" s="726"/>
      <c r="Q4" s="60">
        <f>SUM(Q6:Q338)</f>
        <v>0</v>
      </c>
      <c r="R4" s="60">
        <f>SUM(R6:R338)</f>
        <v>0</v>
      </c>
      <c r="S4" s="453">
        <f>SUM(S6:S338)</f>
        <v>0</v>
      </c>
      <c r="T4" s="12"/>
    </row>
    <row r="5" spans="1:21" ht="25.75" customHeight="1" x14ac:dyDescent="0.2">
      <c r="A5" s="14" t="s">
        <v>15</v>
      </c>
      <c r="B5" s="433" t="s">
        <v>579</v>
      </c>
      <c r="C5" s="25" t="s">
        <v>1</v>
      </c>
      <c r="D5" s="26" t="s">
        <v>2</v>
      </c>
      <c r="E5" s="26" t="s">
        <v>9</v>
      </c>
      <c r="F5" s="26" t="s">
        <v>24</v>
      </c>
      <c r="G5" s="26" t="s">
        <v>3</v>
      </c>
      <c r="H5" s="24" t="s">
        <v>621</v>
      </c>
      <c r="I5" s="24" t="s">
        <v>585</v>
      </c>
      <c r="J5" s="24" t="s">
        <v>622</v>
      </c>
      <c r="K5" s="24" t="s">
        <v>100</v>
      </c>
      <c r="L5" s="26" t="s">
        <v>14</v>
      </c>
      <c r="M5" s="26" t="s">
        <v>29</v>
      </c>
      <c r="N5" s="26" t="s">
        <v>16</v>
      </c>
      <c r="O5" s="26" t="s">
        <v>43</v>
      </c>
      <c r="P5" s="24" t="s">
        <v>44</v>
      </c>
      <c r="Q5" s="59" t="s">
        <v>18</v>
      </c>
      <c r="R5" s="59" t="s">
        <v>105</v>
      </c>
      <c r="S5" s="59" t="s">
        <v>106</v>
      </c>
    </row>
    <row r="6" spans="1:21" ht="23.25" customHeight="1" x14ac:dyDescent="0.2">
      <c r="A6" s="18" t="str">
        <f>'Simpl. all tex-DT PLYWOOD'!D9</f>
        <v>SIMPL-1A</v>
      </c>
      <c r="B6" s="432" t="s">
        <v>1138</v>
      </c>
      <c r="C6" s="19" t="str">
        <f>IF('Simpl. all tex-DT PLYWOOD'!M9=0,"",'Simpl. all tex-DT PLYWOOD'!M9)</f>
        <v/>
      </c>
      <c r="D6" s="19" t="str">
        <f>IF('Simpl. all tex-DT PLYWOOD'!N9=0,"",'Simpl. all tex-DT PLYWOOD'!N9)</f>
        <v/>
      </c>
      <c r="E6" s="19" t="str">
        <f>IF('Simpl. all tex-DT PLYWOOD'!O9=0,"",'Simpl. all tex-DT PLYWOOD'!O9)</f>
        <v/>
      </c>
      <c r="F6" s="19" t="str">
        <f>IF('Simpl. all tex-DT PLYWOOD'!P9=0,"",'Simpl. all tex-DT PLYWOOD'!P9)</f>
        <v/>
      </c>
      <c r="G6" s="19" t="str">
        <f>IF('Simpl. all tex-DT PLYWOOD'!Q9=0,"",'Simpl. all tex-DT PLYWOOD'!Q9)</f>
        <v/>
      </c>
      <c r="H6" s="19" t="str">
        <f>IF('Simpl. all tex-DT PLYWOOD'!R9=0,"",'Simpl. all tex-DT PLYWOOD'!R9)</f>
        <v/>
      </c>
      <c r="I6" s="19" t="str">
        <f>IF('Simpl. all tex-DT PLYWOOD'!S9=0,"",'Simpl. all tex-DT PLYWOOD'!S9)</f>
        <v/>
      </c>
      <c r="J6" s="19" t="str">
        <f>IF('Simpl. all tex-DT PLYWOOD'!T9=0,"",'Simpl. all tex-DT PLYWOOD'!T9)</f>
        <v/>
      </c>
      <c r="K6" s="19" t="str">
        <f>IF('Simpl. all tex-DT PLYWOOD'!U9=0,"",'Simpl. all tex-DT PLYWOOD'!U9)</f>
        <v/>
      </c>
      <c r="L6" s="19" t="str">
        <f>IF('Simpl. all tex-DT PLYWOOD'!V9=0,"",'Simpl. all tex-DT PLYWOOD'!V9)</f>
        <v/>
      </c>
      <c r="M6" s="19" t="str">
        <f>IF('Simpl. all tex-DT PLYWOOD'!W9=0,"",'Simpl. all tex-DT PLYWOOD'!W9)</f>
        <v/>
      </c>
      <c r="N6" s="19" t="str">
        <f>IF('Simpl. all tex-DT PLYWOOD'!X9=0,"",'Simpl. all tex-DT PLYWOOD'!X9)</f>
        <v/>
      </c>
      <c r="O6" s="19" t="str">
        <f>IF('Simpl. all tex-DT PLYWOOD'!Y9=0,"",'Simpl. all tex-DT PLYWOOD'!Y9)</f>
        <v/>
      </c>
      <c r="P6" s="19" t="str">
        <f>IF('Simpl. all tex-DT PLYWOOD'!Z9=0,"",'Simpl. all tex-DT PLYWOOD'!Z9)</f>
        <v/>
      </c>
      <c r="Q6" s="306">
        <f>SUM(C6:P6)</f>
        <v>0</v>
      </c>
      <c r="R6" s="11">
        <f>Q6*'Simpl. all tex-DT PLYWOOD'!I9</f>
        <v>0</v>
      </c>
      <c r="S6" s="11">
        <f>Q6*'Simpl. all tex-DT PLYWOOD'!AX9</f>
        <v>0</v>
      </c>
    </row>
    <row r="7" spans="1:21" ht="23.25" customHeight="1" x14ac:dyDescent="0.2">
      <c r="A7" s="18" t="str">
        <f>'Simpl. all tex-DT PLYWOOD'!D10</f>
        <v>SIMPL-1A-T</v>
      </c>
      <c r="B7" s="432" t="s">
        <v>1139</v>
      </c>
      <c r="C7" s="19" t="str">
        <f>IF('Simpl. all tex-DT PLYWOOD'!M10=0,"",'Simpl. all tex-DT PLYWOOD'!M10)</f>
        <v/>
      </c>
      <c r="D7" s="19" t="str">
        <f>IF('Simpl. all tex-DT PLYWOOD'!N10=0,"",'Simpl. all tex-DT PLYWOOD'!N10)</f>
        <v/>
      </c>
      <c r="E7" s="19" t="str">
        <f>IF('Simpl. all tex-DT PLYWOOD'!O10=0,"",'Simpl. all tex-DT PLYWOOD'!O10)</f>
        <v/>
      </c>
      <c r="F7" s="19" t="str">
        <f>IF('Simpl. all tex-DT PLYWOOD'!P10=0,"",'Simpl. all tex-DT PLYWOOD'!P10)</f>
        <v/>
      </c>
      <c r="G7" s="19" t="str">
        <f>IF('Simpl. all tex-DT PLYWOOD'!Q10=0,"",'Simpl. all tex-DT PLYWOOD'!Q10)</f>
        <v/>
      </c>
      <c r="H7" s="19" t="str">
        <f>IF('Simpl. all tex-DT PLYWOOD'!R10=0,"",'Simpl. all tex-DT PLYWOOD'!R10)</f>
        <v/>
      </c>
      <c r="I7" s="19" t="str">
        <f>IF('Simpl. all tex-DT PLYWOOD'!S10=0,"",'Simpl. all tex-DT PLYWOOD'!S10)</f>
        <v/>
      </c>
      <c r="J7" s="19" t="str">
        <f>IF('Simpl. all tex-DT PLYWOOD'!T10=0,"",'Simpl. all tex-DT PLYWOOD'!T10)</f>
        <v/>
      </c>
      <c r="K7" s="19" t="str">
        <f>IF('Simpl. all tex-DT PLYWOOD'!U10=0,"",'Simpl. all tex-DT PLYWOOD'!U10)</f>
        <v/>
      </c>
      <c r="L7" s="19" t="str">
        <f>IF('Simpl. all tex-DT PLYWOOD'!V10=0,"",'Simpl. all tex-DT PLYWOOD'!V10)</f>
        <v/>
      </c>
      <c r="M7" s="19" t="str">
        <f>IF('Simpl. all tex-DT PLYWOOD'!W10=0,"",'Simpl. all tex-DT PLYWOOD'!W10)</f>
        <v/>
      </c>
      <c r="N7" s="19" t="str">
        <f>IF('Simpl. all tex-DT PLYWOOD'!X10=0,"",'Simpl. all tex-DT PLYWOOD'!X10)</f>
        <v/>
      </c>
      <c r="O7" s="19" t="str">
        <f>IF('Simpl. all tex-DT PLYWOOD'!Y10=0,"",'Simpl. all tex-DT PLYWOOD'!Y10)</f>
        <v/>
      </c>
      <c r="P7" s="19" t="str">
        <f>IF('Simpl. all tex-DT PLYWOOD'!Z10=0,"",'Simpl. all tex-DT PLYWOOD'!Z10)</f>
        <v/>
      </c>
      <c r="Q7" s="306">
        <f t="shared" ref="Q7:Q70" si="0">SUM(C7:P7)</f>
        <v>0</v>
      </c>
      <c r="R7" s="11">
        <f>Q7*'Simpl. all tex-DT PLYWOOD'!I10</f>
        <v>0</v>
      </c>
      <c r="S7" s="11">
        <f>Q7*'Simpl. all tex-DT PLYWOOD'!AX10</f>
        <v>0</v>
      </c>
    </row>
    <row r="8" spans="1:21" ht="23.25" customHeight="1" x14ac:dyDescent="0.2">
      <c r="A8" s="18" t="str">
        <f>'Simpl. all tex-DT PLYWOOD'!D11</f>
        <v>SIMPL-1B</v>
      </c>
      <c r="B8" s="432" t="s">
        <v>1138</v>
      </c>
      <c r="C8" s="19" t="str">
        <f>IF('Simpl. all tex-DT PLYWOOD'!M11=0,"",'Simpl. all tex-DT PLYWOOD'!M11)</f>
        <v/>
      </c>
      <c r="D8" s="19" t="str">
        <f>IF('Simpl. all tex-DT PLYWOOD'!N11=0,"",'Simpl. all tex-DT PLYWOOD'!N11)</f>
        <v/>
      </c>
      <c r="E8" s="19" t="str">
        <f>IF('Simpl. all tex-DT PLYWOOD'!O11=0,"",'Simpl. all tex-DT PLYWOOD'!O11)</f>
        <v/>
      </c>
      <c r="F8" s="19" t="str">
        <f>IF('Simpl. all tex-DT PLYWOOD'!P11=0,"",'Simpl. all tex-DT PLYWOOD'!P11)</f>
        <v/>
      </c>
      <c r="G8" s="19" t="str">
        <f>IF('Simpl. all tex-DT PLYWOOD'!Q11=0,"",'Simpl. all tex-DT PLYWOOD'!Q11)</f>
        <v/>
      </c>
      <c r="H8" s="19" t="str">
        <f>IF('Simpl. all tex-DT PLYWOOD'!R11=0,"",'Simpl. all tex-DT PLYWOOD'!R11)</f>
        <v/>
      </c>
      <c r="I8" s="19" t="str">
        <f>IF('Simpl. all tex-DT PLYWOOD'!S11=0,"",'Simpl. all tex-DT PLYWOOD'!S11)</f>
        <v/>
      </c>
      <c r="J8" s="19" t="str">
        <f>IF('Simpl. all tex-DT PLYWOOD'!T11=0,"",'Simpl. all tex-DT PLYWOOD'!T11)</f>
        <v/>
      </c>
      <c r="K8" s="19" t="str">
        <f>IF('Simpl. all tex-DT PLYWOOD'!U11=0,"",'Simpl. all tex-DT PLYWOOD'!U11)</f>
        <v/>
      </c>
      <c r="L8" s="19" t="str">
        <f>IF('Simpl. all tex-DT PLYWOOD'!V11=0,"",'Simpl. all tex-DT PLYWOOD'!V11)</f>
        <v/>
      </c>
      <c r="M8" s="19" t="str">
        <f>IF('Simpl. all tex-DT PLYWOOD'!W11=0,"",'Simpl. all tex-DT PLYWOOD'!W11)</f>
        <v/>
      </c>
      <c r="N8" s="19" t="str">
        <f>IF('Simpl. all tex-DT PLYWOOD'!X11=0,"",'Simpl. all tex-DT PLYWOOD'!X11)</f>
        <v/>
      </c>
      <c r="O8" s="19" t="str">
        <f>IF('Simpl. all tex-DT PLYWOOD'!Y11=0,"",'Simpl. all tex-DT PLYWOOD'!Y11)</f>
        <v/>
      </c>
      <c r="P8" s="19" t="str">
        <f>IF('Simpl. all tex-DT PLYWOOD'!Z11=0,"",'Simpl. all tex-DT PLYWOOD'!Z11)</f>
        <v/>
      </c>
      <c r="Q8" s="306">
        <f t="shared" si="0"/>
        <v>0</v>
      </c>
      <c r="R8" s="11">
        <f>Q8*'Simpl. all tex-DT PLYWOOD'!I11</f>
        <v>0</v>
      </c>
      <c r="S8" s="11">
        <f>Q8*'Simpl. all tex-DT PLYWOOD'!AX11</f>
        <v>0</v>
      </c>
    </row>
    <row r="9" spans="1:21" ht="23.25" customHeight="1" x14ac:dyDescent="0.2">
      <c r="A9" s="18" t="str">
        <f>'Simpl. all tex-DT PLYWOOD'!D12</f>
        <v>SIMPL-1B-T</v>
      </c>
      <c r="B9" s="432" t="s">
        <v>1139</v>
      </c>
      <c r="C9" s="19" t="str">
        <f>IF('Simpl. all tex-DT PLYWOOD'!M12=0,"",'Simpl. all tex-DT PLYWOOD'!M12)</f>
        <v/>
      </c>
      <c r="D9" s="19" t="str">
        <f>IF('Simpl. all tex-DT PLYWOOD'!N12=0,"",'Simpl. all tex-DT PLYWOOD'!N12)</f>
        <v/>
      </c>
      <c r="E9" s="19" t="str">
        <f>IF('Simpl. all tex-DT PLYWOOD'!O12=0,"",'Simpl. all tex-DT PLYWOOD'!O12)</f>
        <v/>
      </c>
      <c r="F9" s="19" t="str">
        <f>IF('Simpl. all tex-DT PLYWOOD'!P12=0,"",'Simpl. all tex-DT PLYWOOD'!P12)</f>
        <v/>
      </c>
      <c r="G9" s="19" t="str">
        <f>IF('Simpl. all tex-DT PLYWOOD'!Q12=0,"",'Simpl. all tex-DT PLYWOOD'!Q12)</f>
        <v/>
      </c>
      <c r="H9" s="19" t="str">
        <f>IF('Simpl. all tex-DT PLYWOOD'!R12=0,"",'Simpl. all tex-DT PLYWOOD'!R12)</f>
        <v/>
      </c>
      <c r="I9" s="19" t="str">
        <f>IF('Simpl. all tex-DT PLYWOOD'!S12=0,"",'Simpl. all tex-DT PLYWOOD'!S12)</f>
        <v/>
      </c>
      <c r="J9" s="19" t="str">
        <f>IF('Simpl. all tex-DT PLYWOOD'!T12=0,"",'Simpl. all tex-DT PLYWOOD'!T12)</f>
        <v/>
      </c>
      <c r="K9" s="19" t="str">
        <f>IF('Simpl. all tex-DT PLYWOOD'!U12=0,"",'Simpl. all tex-DT PLYWOOD'!U12)</f>
        <v/>
      </c>
      <c r="L9" s="19" t="str">
        <f>IF('Simpl. all tex-DT PLYWOOD'!V12=0,"",'Simpl. all tex-DT PLYWOOD'!V12)</f>
        <v/>
      </c>
      <c r="M9" s="19" t="str">
        <f>IF('Simpl. all tex-DT PLYWOOD'!W12=0,"",'Simpl. all tex-DT PLYWOOD'!W12)</f>
        <v/>
      </c>
      <c r="N9" s="19" t="str">
        <f>IF('Simpl. all tex-DT PLYWOOD'!X12=0,"",'Simpl. all tex-DT PLYWOOD'!X12)</f>
        <v/>
      </c>
      <c r="O9" s="19" t="str">
        <f>IF('Simpl. all tex-DT PLYWOOD'!Y12=0,"",'Simpl. all tex-DT PLYWOOD'!Y12)</f>
        <v/>
      </c>
      <c r="P9" s="19" t="str">
        <f>IF('Simpl. all tex-DT PLYWOOD'!Z12=0,"",'Simpl. all tex-DT PLYWOOD'!Z12)</f>
        <v/>
      </c>
      <c r="Q9" s="306">
        <f t="shared" si="0"/>
        <v>0</v>
      </c>
      <c r="R9" s="11">
        <f>Q9*'Simpl. all tex-DT PLYWOOD'!I12</f>
        <v>0</v>
      </c>
      <c r="S9" s="11">
        <f>Q9*'Simpl. all tex-DT PLYWOOD'!AX12</f>
        <v>0</v>
      </c>
    </row>
    <row r="10" spans="1:21" ht="23.25" customHeight="1" x14ac:dyDescent="0.2">
      <c r="A10" s="18" t="str">
        <f>'Simpl. all tex-DT PLYWOOD'!D13</f>
        <v>SIMPL-1C</v>
      </c>
      <c r="B10" s="432" t="s">
        <v>1138</v>
      </c>
      <c r="C10" s="19" t="str">
        <f>IF('Simpl. all tex-DT PLYWOOD'!M13=0,"",'Simpl. all tex-DT PLYWOOD'!M13)</f>
        <v/>
      </c>
      <c r="D10" s="19" t="str">
        <f>IF('Simpl. all tex-DT PLYWOOD'!N13=0,"",'Simpl. all tex-DT PLYWOOD'!N13)</f>
        <v/>
      </c>
      <c r="E10" s="19" t="str">
        <f>IF('Simpl. all tex-DT PLYWOOD'!O13=0,"",'Simpl. all tex-DT PLYWOOD'!O13)</f>
        <v/>
      </c>
      <c r="F10" s="19" t="str">
        <f>IF('Simpl. all tex-DT PLYWOOD'!P13=0,"",'Simpl. all tex-DT PLYWOOD'!P13)</f>
        <v/>
      </c>
      <c r="G10" s="19" t="str">
        <f>IF('Simpl. all tex-DT PLYWOOD'!Q13=0,"",'Simpl. all tex-DT PLYWOOD'!Q13)</f>
        <v/>
      </c>
      <c r="H10" s="19" t="str">
        <f>IF('Simpl. all tex-DT PLYWOOD'!R13=0,"",'Simpl. all tex-DT PLYWOOD'!R13)</f>
        <v/>
      </c>
      <c r="I10" s="19" t="str">
        <f>IF('Simpl. all tex-DT PLYWOOD'!S13=0,"",'Simpl. all tex-DT PLYWOOD'!S13)</f>
        <v/>
      </c>
      <c r="J10" s="19" t="str">
        <f>IF('Simpl. all tex-DT PLYWOOD'!T13=0,"",'Simpl. all tex-DT PLYWOOD'!T13)</f>
        <v/>
      </c>
      <c r="K10" s="19" t="str">
        <f>IF('Simpl. all tex-DT PLYWOOD'!U13=0,"",'Simpl. all tex-DT PLYWOOD'!U13)</f>
        <v/>
      </c>
      <c r="L10" s="19" t="str">
        <f>IF('Simpl. all tex-DT PLYWOOD'!V13=0,"",'Simpl. all tex-DT PLYWOOD'!V13)</f>
        <v/>
      </c>
      <c r="M10" s="19" t="str">
        <f>IF('Simpl. all tex-DT PLYWOOD'!W13=0,"",'Simpl. all tex-DT PLYWOOD'!W13)</f>
        <v/>
      </c>
      <c r="N10" s="19" t="str">
        <f>IF('Simpl. all tex-DT PLYWOOD'!X13=0,"",'Simpl. all tex-DT PLYWOOD'!X13)</f>
        <v/>
      </c>
      <c r="O10" s="19" t="str">
        <f>IF('Simpl. all tex-DT PLYWOOD'!Y13=0,"",'Simpl. all tex-DT PLYWOOD'!Y13)</f>
        <v/>
      </c>
      <c r="P10" s="19" t="str">
        <f>IF('Simpl. all tex-DT PLYWOOD'!Z13=0,"",'Simpl. all tex-DT PLYWOOD'!Z13)</f>
        <v/>
      </c>
      <c r="Q10" s="306">
        <f t="shared" si="0"/>
        <v>0</v>
      </c>
      <c r="R10" s="11">
        <f>Q10*'Simpl. all tex-DT PLYWOOD'!I13</f>
        <v>0</v>
      </c>
      <c r="S10" s="11">
        <f>Q10*'Simpl. all tex-DT PLYWOOD'!AX13</f>
        <v>0</v>
      </c>
    </row>
    <row r="11" spans="1:21" ht="23.25" customHeight="1" x14ac:dyDescent="0.2">
      <c r="A11" s="18" t="str">
        <f>'Simpl. all tex-DT PLYWOOD'!D14</f>
        <v>SIMPL-1C-T</v>
      </c>
      <c r="B11" s="432" t="s">
        <v>1139</v>
      </c>
      <c r="C11" s="19" t="str">
        <f>IF('Simpl. all tex-DT PLYWOOD'!M14=0,"",'Simpl. all tex-DT PLYWOOD'!M14)</f>
        <v/>
      </c>
      <c r="D11" s="19" t="str">
        <f>IF('Simpl. all tex-DT PLYWOOD'!N14=0,"",'Simpl. all tex-DT PLYWOOD'!N14)</f>
        <v/>
      </c>
      <c r="E11" s="19" t="str">
        <f>IF('Simpl. all tex-DT PLYWOOD'!O14=0,"",'Simpl. all tex-DT PLYWOOD'!O14)</f>
        <v/>
      </c>
      <c r="F11" s="19" t="str">
        <f>IF('Simpl. all tex-DT PLYWOOD'!P14=0,"",'Simpl. all tex-DT PLYWOOD'!P14)</f>
        <v/>
      </c>
      <c r="G11" s="19" t="str">
        <f>IF('Simpl. all tex-DT PLYWOOD'!Q14=0,"",'Simpl. all tex-DT PLYWOOD'!Q14)</f>
        <v/>
      </c>
      <c r="H11" s="19" t="str">
        <f>IF('Simpl. all tex-DT PLYWOOD'!R14=0,"",'Simpl. all tex-DT PLYWOOD'!R14)</f>
        <v/>
      </c>
      <c r="I11" s="19" t="str">
        <f>IF('Simpl. all tex-DT PLYWOOD'!S14=0,"",'Simpl. all tex-DT PLYWOOD'!S14)</f>
        <v/>
      </c>
      <c r="J11" s="19" t="str">
        <f>IF('Simpl. all tex-DT PLYWOOD'!T14=0,"",'Simpl. all tex-DT PLYWOOD'!T14)</f>
        <v/>
      </c>
      <c r="K11" s="19" t="str">
        <f>IF('Simpl. all tex-DT PLYWOOD'!U14=0,"",'Simpl. all tex-DT PLYWOOD'!U14)</f>
        <v/>
      </c>
      <c r="L11" s="19" t="str">
        <f>IF('Simpl. all tex-DT PLYWOOD'!V14=0,"",'Simpl. all tex-DT PLYWOOD'!V14)</f>
        <v/>
      </c>
      <c r="M11" s="19" t="str">
        <f>IF('Simpl. all tex-DT PLYWOOD'!W14=0,"",'Simpl. all tex-DT PLYWOOD'!W14)</f>
        <v/>
      </c>
      <c r="N11" s="19" t="str">
        <f>IF('Simpl. all tex-DT PLYWOOD'!X14=0,"",'Simpl. all tex-DT PLYWOOD'!X14)</f>
        <v/>
      </c>
      <c r="O11" s="19" t="str">
        <f>IF('Simpl. all tex-DT PLYWOOD'!Y14=0,"",'Simpl. all tex-DT PLYWOOD'!Y14)</f>
        <v/>
      </c>
      <c r="P11" s="19" t="str">
        <f>IF('Simpl. all tex-DT PLYWOOD'!Z14=0,"",'Simpl. all tex-DT PLYWOOD'!Z14)</f>
        <v/>
      </c>
      <c r="Q11" s="306">
        <f t="shared" si="0"/>
        <v>0</v>
      </c>
      <c r="R11" s="11">
        <f>Q11*'Simpl. all tex-DT PLYWOOD'!I14</f>
        <v>0</v>
      </c>
      <c r="S11" s="11">
        <f>Q11*'Simpl. all tex-DT PLYWOOD'!AX14</f>
        <v>0</v>
      </c>
    </row>
    <row r="12" spans="1:21" ht="23.25" customHeight="1" x14ac:dyDescent="0.2">
      <c r="A12" s="18" t="str">
        <f>'Simpl. all tex-DT PLYWOOD'!D15</f>
        <v>SIMPL-1D</v>
      </c>
      <c r="B12" s="432" t="s">
        <v>1138</v>
      </c>
      <c r="C12" s="19" t="str">
        <f>IF('Simpl. all tex-DT PLYWOOD'!M15=0,"",'Simpl. all tex-DT PLYWOOD'!M15)</f>
        <v/>
      </c>
      <c r="D12" s="19" t="str">
        <f>IF('Simpl. all tex-DT PLYWOOD'!N15=0,"",'Simpl. all tex-DT PLYWOOD'!N15)</f>
        <v/>
      </c>
      <c r="E12" s="19" t="str">
        <f>IF('Simpl. all tex-DT PLYWOOD'!O15=0,"",'Simpl. all tex-DT PLYWOOD'!O15)</f>
        <v/>
      </c>
      <c r="F12" s="19" t="str">
        <f>IF('Simpl. all tex-DT PLYWOOD'!P15=0,"",'Simpl. all tex-DT PLYWOOD'!P15)</f>
        <v/>
      </c>
      <c r="G12" s="19" t="str">
        <f>IF('Simpl. all tex-DT PLYWOOD'!Q15=0,"",'Simpl. all tex-DT PLYWOOD'!Q15)</f>
        <v/>
      </c>
      <c r="H12" s="19" t="str">
        <f>IF('Simpl. all tex-DT PLYWOOD'!R15=0,"",'Simpl. all tex-DT PLYWOOD'!R15)</f>
        <v/>
      </c>
      <c r="I12" s="19" t="str">
        <f>IF('Simpl. all tex-DT PLYWOOD'!S15=0,"",'Simpl. all tex-DT PLYWOOD'!S15)</f>
        <v/>
      </c>
      <c r="J12" s="19" t="str">
        <f>IF('Simpl. all tex-DT PLYWOOD'!T15=0,"",'Simpl. all tex-DT PLYWOOD'!T15)</f>
        <v/>
      </c>
      <c r="K12" s="19" t="str">
        <f>IF('Simpl. all tex-DT PLYWOOD'!U15=0,"",'Simpl. all tex-DT PLYWOOD'!U15)</f>
        <v/>
      </c>
      <c r="L12" s="19" t="str">
        <f>IF('Simpl. all tex-DT PLYWOOD'!V15=0,"",'Simpl. all tex-DT PLYWOOD'!V15)</f>
        <v/>
      </c>
      <c r="M12" s="19" t="str">
        <f>IF('Simpl. all tex-DT PLYWOOD'!W15=0,"",'Simpl. all tex-DT PLYWOOD'!W15)</f>
        <v/>
      </c>
      <c r="N12" s="19" t="str">
        <f>IF('Simpl. all tex-DT PLYWOOD'!X15=0,"",'Simpl. all tex-DT PLYWOOD'!X15)</f>
        <v/>
      </c>
      <c r="O12" s="19" t="str">
        <f>IF('Simpl. all tex-DT PLYWOOD'!Y15=0,"",'Simpl. all tex-DT PLYWOOD'!Y15)</f>
        <v/>
      </c>
      <c r="P12" s="19" t="str">
        <f>IF('Simpl. all tex-DT PLYWOOD'!Z15=0,"",'Simpl. all tex-DT PLYWOOD'!Z15)</f>
        <v/>
      </c>
      <c r="Q12" s="306">
        <f t="shared" si="0"/>
        <v>0</v>
      </c>
      <c r="R12" s="11">
        <f>Q12*'Simpl. all tex-DT PLYWOOD'!I15</f>
        <v>0</v>
      </c>
      <c r="S12" s="11">
        <f>Q12*'Simpl. all tex-DT PLYWOOD'!AX15</f>
        <v>0</v>
      </c>
    </row>
    <row r="13" spans="1:21" ht="23.25" customHeight="1" x14ac:dyDescent="0.2">
      <c r="A13" s="18" t="str">
        <f>'Simpl. all tex-DT PLYWOOD'!D16</f>
        <v>SIMPL-1D-T</v>
      </c>
      <c r="B13" s="432" t="s">
        <v>1139</v>
      </c>
      <c r="C13" s="19" t="str">
        <f>IF('Simpl. all tex-DT PLYWOOD'!M16=0,"",'Simpl. all tex-DT PLYWOOD'!M16)</f>
        <v/>
      </c>
      <c r="D13" s="19" t="str">
        <f>IF('Simpl. all tex-DT PLYWOOD'!N16=0,"",'Simpl. all tex-DT PLYWOOD'!N16)</f>
        <v/>
      </c>
      <c r="E13" s="19" t="str">
        <f>IF('Simpl. all tex-DT PLYWOOD'!O16=0,"",'Simpl. all tex-DT PLYWOOD'!O16)</f>
        <v/>
      </c>
      <c r="F13" s="19" t="str">
        <f>IF('Simpl. all tex-DT PLYWOOD'!P16=0,"",'Simpl. all tex-DT PLYWOOD'!P16)</f>
        <v/>
      </c>
      <c r="G13" s="19" t="str">
        <f>IF('Simpl. all tex-DT PLYWOOD'!Q16=0,"",'Simpl. all tex-DT PLYWOOD'!Q16)</f>
        <v/>
      </c>
      <c r="H13" s="19" t="str">
        <f>IF('Simpl. all tex-DT PLYWOOD'!R16=0,"",'Simpl. all tex-DT PLYWOOD'!R16)</f>
        <v/>
      </c>
      <c r="I13" s="19" t="str">
        <f>IF('Simpl. all tex-DT PLYWOOD'!S16=0,"",'Simpl. all tex-DT PLYWOOD'!S16)</f>
        <v/>
      </c>
      <c r="J13" s="19" t="str">
        <f>IF('Simpl. all tex-DT PLYWOOD'!T16=0,"",'Simpl. all tex-DT PLYWOOD'!T16)</f>
        <v/>
      </c>
      <c r="K13" s="19" t="str">
        <f>IF('Simpl. all tex-DT PLYWOOD'!U16=0,"",'Simpl. all tex-DT PLYWOOD'!U16)</f>
        <v/>
      </c>
      <c r="L13" s="19" t="str">
        <f>IF('Simpl. all tex-DT PLYWOOD'!V16=0,"",'Simpl. all tex-DT PLYWOOD'!V16)</f>
        <v/>
      </c>
      <c r="M13" s="19" t="str">
        <f>IF('Simpl. all tex-DT PLYWOOD'!W16=0,"",'Simpl. all tex-DT PLYWOOD'!W16)</f>
        <v/>
      </c>
      <c r="N13" s="19" t="str">
        <f>IF('Simpl. all tex-DT PLYWOOD'!X16=0,"",'Simpl. all tex-DT PLYWOOD'!X16)</f>
        <v/>
      </c>
      <c r="O13" s="19" t="str">
        <f>IF('Simpl. all tex-DT PLYWOOD'!Y16=0,"",'Simpl. all tex-DT PLYWOOD'!Y16)</f>
        <v/>
      </c>
      <c r="P13" s="19" t="str">
        <f>IF('Simpl. all tex-DT PLYWOOD'!Z16=0,"",'Simpl. all tex-DT PLYWOOD'!Z16)</f>
        <v/>
      </c>
      <c r="Q13" s="306">
        <f t="shared" si="0"/>
        <v>0</v>
      </c>
      <c r="R13" s="11">
        <f>Q13*'Simpl. all tex-DT PLYWOOD'!I16</f>
        <v>0</v>
      </c>
      <c r="S13" s="11">
        <f>Q13*'Simpl. all tex-DT PLYWOOD'!AX16</f>
        <v>0</v>
      </c>
    </row>
    <row r="14" spans="1:21" ht="23.25" customHeight="1" x14ac:dyDescent="0.2">
      <c r="A14" s="18" t="str">
        <f>'Simpl. all tex-DT PLYWOOD'!D17</f>
        <v>SIMPL-1E</v>
      </c>
      <c r="B14" s="432" t="s">
        <v>1138</v>
      </c>
      <c r="C14" s="19" t="str">
        <f>IF('Simpl. all tex-DT PLYWOOD'!M17=0,"",'Simpl. all tex-DT PLYWOOD'!M17)</f>
        <v/>
      </c>
      <c r="D14" s="19" t="str">
        <f>IF('Simpl. all tex-DT PLYWOOD'!N17=0,"",'Simpl. all tex-DT PLYWOOD'!N17)</f>
        <v/>
      </c>
      <c r="E14" s="19" t="str">
        <f>IF('Simpl. all tex-DT PLYWOOD'!O17=0,"",'Simpl. all tex-DT PLYWOOD'!O17)</f>
        <v/>
      </c>
      <c r="F14" s="19" t="str">
        <f>IF('Simpl. all tex-DT PLYWOOD'!P17=0,"",'Simpl. all tex-DT PLYWOOD'!P17)</f>
        <v/>
      </c>
      <c r="G14" s="19" t="str">
        <f>IF('Simpl. all tex-DT PLYWOOD'!Q17=0,"",'Simpl. all tex-DT PLYWOOD'!Q17)</f>
        <v/>
      </c>
      <c r="H14" s="19" t="str">
        <f>IF('Simpl. all tex-DT PLYWOOD'!R17=0,"",'Simpl. all tex-DT PLYWOOD'!R17)</f>
        <v/>
      </c>
      <c r="I14" s="19" t="str">
        <f>IF('Simpl. all tex-DT PLYWOOD'!S17=0,"",'Simpl. all tex-DT PLYWOOD'!S17)</f>
        <v/>
      </c>
      <c r="J14" s="19" t="str">
        <f>IF('Simpl. all tex-DT PLYWOOD'!T17=0,"",'Simpl. all tex-DT PLYWOOD'!T17)</f>
        <v/>
      </c>
      <c r="K14" s="19" t="str">
        <f>IF('Simpl. all tex-DT PLYWOOD'!U17=0,"",'Simpl. all tex-DT PLYWOOD'!U17)</f>
        <v/>
      </c>
      <c r="L14" s="19" t="str">
        <f>IF('Simpl. all tex-DT PLYWOOD'!V17=0,"",'Simpl. all tex-DT PLYWOOD'!V17)</f>
        <v/>
      </c>
      <c r="M14" s="19" t="str">
        <f>IF('Simpl. all tex-DT PLYWOOD'!W17=0,"",'Simpl. all tex-DT PLYWOOD'!W17)</f>
        <v/>
      </c>
      <c r="N14" s="19" t="str">
        <f>IF('Simpl. all tex-DT PLYWOOD'!X17=0,"",'Simpl. all tex-DT PLYWOOD'!X17)</f>
        <v/>
      </c>
      <c r="O14" s="19" t="str">
        <f>IF('Simpl. all tex-DT PLYWOOD'!Y17=0,"",'Simpl. all tex-DT PLYWOOD'!Y17)</f>
        <v/>
      </c>
      <c r="P14" s="19" t="str">
        <f>IF('Simpl. all tex-DT PLYWOOD'!Z17=0,"",'Simpl. all tex-DT PLYWOOD'!Z17)</f>
        <v/>
      </c>
      <c r="Q14" s="306">
        <f t="shared" si="0"/>
        <v>0</v>
      </c>
      <c r="R14" s="11">
        <f>Q14*'Simpl. all tex-DT PLYWOOD'!I17</f>
        <v>0</v>
      </c>
      <c r="S14" s="11">
        <f>Q14*'Simpl. all tex-DT PLYWOOD'!AX17</f>
        <v>0</v>
      </c>
    </row>
    <row r="15" spans="1:21" ht="23.25" customHeight="1" x14ac:dyDescent="0.2">
      <c r="A15" s="18" t="str">
        <f>'Simpl. all tex-DT PLYWOOD'!D18</f>
        <v>SIMPL-1E-T</v>
      </c>
      <c r="B15" s="432" t="s">
        <v>1139</v>
      </c>
      <c r="C15" s="19" t="str">
        <f>IF('Simpl. all tex-DT PLYWOOD'!M18=0,"",'Simpl. all tex-DT PLYWOOD'!M18)</f>
        <v/>
      </c>
      <c r="D15" s="19" t="str">
        <f>IF('Simpl. all tex-DT PLYWOOD'!N18=0,"",'Simpl. all tex-DT PLYWOOD'!N18)</f>
        <v/>
      </c>
      <c r="E15" s="19" t="str">
        <f>IF('Simpl. all tex-DT PLYWOOD'!O18=0,"",'Simpl. all tex-DT PLYWOOD'!O18)</f>
        <v/>
      </c>
      <c r="F15" s="19" t="str">
        <f>IF('Simpl. all tex-DT PLYWOOD'!P18=0,"",'Simpl. all tex-DT PLYWOOD'!P18)</f>
        <v/>
      </c>
      <c r="G15" s="19" t="str">
        <f>IF('Simpl. all tex-DT PLYWOOD'!Q18=0,"",'Simpl. all tex-DT PLYWOOD'!Q18)</f>
        <v/>
      </c>
      <c r="H15" s="19" t="str">
        <f>IF('Simpl. all tex-DT PLYWOOD'!R18=0,"",'Simpl. all tex-DT PLYWOOD'!R18)</f>
        <v/>
      </c>
      <c r="I15" s="19" t="str">
        <f>IF('Simpl. all tex-DT PLYWOOD'!S18=0,"",'Simpl. all tex-DT PLYWOOD'!S18)</f>
        <v/>
      </c>
      <c r="J15" s="19" t="str">
        <f>IF('Simpl. all tex-DT PLYWOOD'!T18=0,"",'Simpl. all tex-DT PLYWOOD'!T18)</f>
        <v/>
      </c>
      <c r="K15" s="19" t="str">
        <f>IF('Simpl. all tex-DT PLYWOOD'!U18=0,"",'Simpl. all tex-DT PLYWOOD'!U18)</f>
        <v/>
      </c>
      <c r="L15" s="19" t="str">
        <f>IF('Simpl. all tex-DT PLYWOOD'!V18=0,"",'Simpl. all tex-DT PLYWOOD'!V18)</f>
        <v/>
      </c>
      <c r="M15" s="19" t="str">
        <f>IF('Simpl. all tex-DT PLYWOOD'!W18=0,"",'Simpl. all tex-DT PLYWOOD'!W18)</f>
        <v/>
      </c>
      <c r="N15" s="19" t="str">
        <f>IF('Simpl. all tex-DT PLYWOOD'!X18=0,"",'Simpl. all tex-DT PLYWOOD'!X18)</f>
        <v/>
      </c>
      <c r="O15" s="19" t="str">
        <f>IF('Simpl. all tex-DT PLYWOOD'!Y18=0,"",'Simpl. all tex-DT PLYWOOD'!Y18)</f>
        <v/>
      </c>
      <c r="P15" s="19" t="str">
        <f>IF('Simpl. all tex-DT PLYWOOD'!Z18=0,"",'Simpl. all tex-DT PLYWOOD'!Z18)</f>
        <v/>
      </c>
      <c r="Q15" s="306">
        <f t="shared" si="0"/>
        <v>0</v>
      </c>
      <c r="R15" s="11">
        <f>Q15*'Simpl. all tex-DT PLYWOOD'!I18</f>
        <v>0</v>
      </c>
      <c r="S15" s="11">
        <f>Q15*'Simpl. all tex-DT PLYWOOD'!AX18</f>
        <v>0</v>
      </c>
    </row>
    <row r="16" spans="1:21" ht="23.25" customHeight="1" x14ac:dyDescent="0.2">
      <c r="A16" s="18" t="str">
        <f>'Simpl. all tex-DT PLYWOOD'!D19</f>
        <v>SIMPL-1F</v>
      </c>
      <c r="B16" s="432" t="s">
        <v>1138</v>
      </c>
      <c r="C16" s="19" t="str">
        <f>IF('Simpl. all tex-DT PLYWOOD'!M19=0,"",'Simpl. all tex-DT PLYWOOD'!M19)</f>
        <v/>
      </c>
      <c r="D16" s="19" t="str">
        <f>IF('Simpl. all tex-DT PLYWOOD'!N19=0,"",'Simpl. all tex-DT PLYWOOD'!N19)</f>
        <v/>
      </c>
      <c r="E16" s="19" t="str">
        <f>IF('Simpl. all tex-DT PLYWOOD'!O19=0,"",'Simpl. all tex-DT PLYWOOD'!O19)</f>
        <v/>
      </c>
      <c r="F16" s="19" t="str">
        <f>IF('Simpl. all tex-DT PLYWOOD'!P19=0,"",'Simpl. all tex-DT PLYWOOD'!P19)</f>
        <v/>
      </c>
      <c r="G16" s="19" t="str">
        <f>IF('Simpl. all tex-DT PLYWOOD'!Q19=0,"",'Simpl. all tex-DT PLYWOOD'!Q19)</f>
        <v/>
      </c>
      <c r="H16" s="19" t="str">
        <f>IF('Simpl. all tex-DT PLYWOOD'!R19=0,"",'Simpl. all tex-DT PLYWOOD'!R19)</f>
        <v/>
      </c>
      <c r="I16" s="19" t="str">
        <f>IF('Simpl. all tex-DT PLYWOOD'!S19=0,"",'Simpl. all tex-DT PLYWOOD'!S19)</f>
        <v/>
      </c>
      <c r="J16" s="19" t="str">
        <f>IF('Simpl. all tex-DT PLYWOOD'!T19=0,"",'Simpl. all tex-DT PLYWOOD'!T19)</f>
        <v/>
      </c>
      <c r="K16" s="19" t="str">
        <f>IF('Simpl. all tex-DT PLYWOOD'!U19=0,"",'Simpl. all tex-DT PLYWOOD'!U19)</f>
        <v/>
      </c>
      <c r="L16" s="19" t="str">
        <f>IF('Simpl. all tex-DT PLYWOOD'!V19=0,"",'Simpl. all tex-DT PLYWOOD'!V19)</f>
        <v/>
      </c>
      <c r="M16" s="19" t="str">
        <f>IF('Simpl. all tex-DT PLYWOOD'!W19=0,"",'Simpl. all tex-DT PLYWOOD'!W19)</f>
        <v/>
      </c>
      <c r="N16" s="19" t="str">
        <f>IF('Simpl. all tex-DT PLYWOOD'!X19=0,"",'Simpl. all tex-DT PLYWOOD'!X19)</f>
        <v/>
      </c>
      <c r="O16" s="19" t="str">
        <f>IF('Simpl. all tex-DT PLYWOOD'!Y19=0,"",'Simpl. all tex-DT PLYWOOD'!Y19)</f>
        <v/>
      </c>
      <c r="P16" s="19" t="str">
        <f>IF('Simpl. all tex-DT PLYWOOD'!Z19=0,"",'Simpl. all tex-DT PLYWOOD'!Z19)</f>
        <v/>
      </c>
      <c r="Q16" s="306">
        <f t="shared" si="0"/>
        <v>0</v>
      </c>
      <c r="R16" s="11">
        <f>Q16*'Simpl. all tex-DT PLYWOOD'!I19</f>
        <v>0</v>
      </c>
      <c r="S16" s="11">
        <f>Q16*'Simpl. all tex-DT PLYWOOD'!AX19</f>
        <v>0</v>
      </c>
    </row>
    <row r="17" spans="1:19" ht="23.25" customHeight="1" x14ac:dyDescent="0.2">
      <c r="A17" s="18" t="str">
        <f>'Simpl. all tex-DT PLYWOOD'!D20</f>
        <v>SIMPL-1F-T</v>
      </c>
      <c r="B17" s="432" t="s">
        <v>1139</v>
      </c>
      <c r="C17" s="19" t="str">
        <f>IF('Simpl. all tex-DT PLYWOOD'!M20=0,"",'Simpl. all tex-DT PLYWOOD'!M20)</f>
        <v/>
      </c>
      <c r="D17" s="19" t="str">
        <f>IF('Simpl. all tex-DT PLYWOOD'!N20=0,"",'Simpl. all tex-DT PLYWOOD'!N20)</f>
        <v/>
      </c>
      <c r="E17" s="19" t="str">
        <f>IF('Simpl. all tex-DT PLYWOOD'!O20=0,"",'Simpl. all tex-DT PLYWOOD'!O20)</f>
        <v/>
      </c>
      <c r="F17" s="19" t="str">
        <f>IF('Simpl. all tex-DT PLYWOOD'!P20=0,"",'Simpl. all tex-DT PLYWOOD'!P20)</f>
        <v/>
      </c>
      <c r="G17" s="19" t="str">
        <f>IF('Simpl. all tex-DT PLYWOOD'!Q20=0,"",'Simpl. all tex-DT PLYWOOD'!Q20)</f>
        <v/>
      </c>
      <c r="H17" s="19" t="str">
        <f>IF('Simpl. all tex-DT PLYWOOD'!R20=0,"",'Simpl. all tex-DT PLYWOOD'!R20)</f>
        <v/>
      </c>
      <c r="I17" s="19" t="str">
        <f>IF('Simpl. all tex-DT PLYWOOD'!S20=0,"",'Simpl. all tex-DT PLYWOOD'!S20)</f>
        <v/>
      </c>
      <c r="J17" s="19" t="str">
        <f>IF('Simpl. all tex-DT PLYWOOD'!T20=0,"",'Simpl. all tex-DT PLYWOOD'!T20)</f>
        <v/>
      </c>
      <c r="K17" s="19" t="str">
        <f>IF('Simpl. all tex-DT PLYWOOD'!U20=0,"",'Simpl. all tex-DT PLYWOOD'!U20)</f>
        <v/>
      </c>
      <c r="L17" s="19" t="str">
        <f>IF('Simpl. all tex-DT PLYWOOD'!V20=0,"",'Simpl. all tex-DT PLYWOOD'!V20)</f>
        <v/>
      </c>
      <c r="M17" s="19" t="str">
        <f>IF('Simpl. all tex-DT PLYWOOD'!W20=0,"",'Simpl. all tex-DT PLYWOOD'!W20)</f>
        <v/>
      </c>
      <c r="N17" s="19" t="str">
        <f>IF('Simpl. all tex-DT PLYWOOD'!X20=0,"",'Simpl. all tex-DT PLYWOOD'!X20)</f>
        <v/>
      </c>
      <c r="O17" s="19" t="str">
        <f>IF('Simpl. all tex-DT PLYWOOD'!Y20=0,"",'Simpl. all tex-DT PLYWOOD'!Y20)</f>
        <v/>
      </c>
      <c r="P17" s="19" t="str">
        <f>IF('Simpl. all tex-DT PLYWOOD'!Z20=0,"",'Simpl. all tex-DT PLYWOOD'!Z20)</f>
        <v/>
      </c>
      <c r="Q17" s="306">
        <f t="shared" si="0"/>
        <v>0</v>
      </c>
      <c r="R17" s="11">
        <f>Q17*'Simpl. all tex-DT PLYWOOD'!I20</f>
        <v>0</v>
      </c>
      <c r="S17" s="11">
        <f>Q17*'Simpl. all tex-DT PLYWOOD'!AX20</f>
        <v>0</v>
      </c>
    </row>
    <row r="18" spans="1:19" ht="23.25" customHeight="1" x14ac:dyDescent="0.2">
      <c r="A18" s="18" t="str">
        <f>'Simpl. all tex-DT PLYWOOD'!D21</f>
        <v>SIMPL-1G</v>
      </c>
      <c r="B18" s="432" t="s">
        <v>1138</v>
      </c>
      <c r="C18" s="19" t="str">
        <f>IF('Simpl. all tex-DT PLYWOOD'!M21=0,"",'Simpl. all tex-DT PLYWOOD'!M21)</f>
        <v/>
      </c>
      <c r="D18" s="19" t="str">
        <f>IF('Simpl. all tex-DT PLYWOOD'!N21=0,"",'Simpl. all tex-DT PLYWOOD'!N21)</f>
        <v/>
      </c>
      <c r="E18" s="19" t="str">
        <f>IF('Simpl. all tex-DT PLYWOOD'!O21=0,"",'Simpl. all tex-DT PLYWOOD'!O21)</f>
        <v/>
      </c>
      <c r="F18" s="19" t="str">
        <f>IF('Simpl. all tex-DT PLYWOOD'!P21=0,"",'Simpl. all tex-DT PLYWOOD'!P21)</f>
        <v/>
      </c>
      <c r="G18" s="19" t="str">
        <f>IF('Simpl. all tex-DT PLYWOOD'!Q21=0,"",'Simpl. all tex-DT PLYWOOD'!Q21)</f>
        <v/>
      </c>
      <c r="H18" s="19" t="str">
        <f>IF('Simpl. all tex-DT PLYWOOD'!R21=0,"",'Simpl. all tex-DT PLYWOOD'!R21)</f>
        <v/>
      </c>
      <c r="I18" s="19" t="str">
        <f>IF('Simpl. all tex-DT PLYWOOD'!S21=0,"",'Simpl. all tex-DT PLYWOOD'!S21)</f>
        <v/>
      </c>
      <c r="J18" s="19" t="str">
        <f>IF('Simpl. all tex-DT PLYWOOD'!T21=0,"",'Simpl. all tex-DT PLYWOOD'!T21)</f>
        <v/>
      </c>
      <c r="K18" s="19" t="str">
        <f>IF('Simpl. all tex-DT PLYWOOD'!U21=0,"",'Simpl. all tex-DT PLYWOOD'!U21)</f>
        <v/>
      </c>
      <c r="L18" s="19" t="str">
        <f>IF('Simpl. all tex-DT PLYWOOD'!V21=0,"",'Simpl. all tex-DT PLYWOOD'!V21)</f>
        <v/>
      </c>
      <c r="M18" s="19" t="str">
        <f>IF('Simpl. all tex-DT PLYWOOD'!W21=0,"",'Simpl. all tex-DT PLYWOOD'!W21)</f>
        <v/>
      </c>
      <c r="N18" s="19" t="str">
        <f>IF('Simpl. all tex-DT PLYWOOD'!X21=0,"",'Simpl. all tex-DT PLYWOOD'!X21)</f>
        <v/>
      </c>
      <c r="O18" s="19" t="str">
        <f>IF('Simpl. all tex-DT PLYWOOD'!Y21=0,"",'Simpl. all tex-DT PLYWOOD'!Y21)</f>
        <v/>
      </c>
      <c r="P18" s="19" t="str">
        <f>IF('Simpl. all tex-DT PLYWOOD'!Z21=0,"",'Simpl. all tex-DT PLYWOOD'!Z21)</f>
        <v/>
      </c>
      <c r="Q18" s="306">
        <f t="shared" si="0"/>
        <v>0</v>
      </c>
      <c r="R18" s="11">
        <f>Q18*'Simpl. all tex-DT PLYWOOD'!I21</f>
        <v>0</v>
      </c>
      <c r="S18" s="11">
        <f>Q18*'Simpl. all tex-DT PLYWOOD'!AX21</f>
        <v>0</v>
      </c>
    </row>
    <row r="19" spans="1:19" ht="23.25" customHeight="1" x14ac:dyDescent="0.2">
      <c r="A19" s="18" t="str">
        <f>'Simpl. all tex-DT PLYWOOD'!D22</f>
        <v>SIMPL-1G-T</v>
      </c>
      <c r="B19" s="432" t="s">
        <v>1139</v>
      </c>
      <c r="C19" s="19" t="str">
        <f>IF('Simpl. all tex-DT PLYWOOD'!M22=0,"",'Simpl. all tex-DT PLYWOOD'!M22)</f>
        <v/>
      </c>
      <c r="D19" s="19" t="str">
        <f>IF('Simpl. all tex-DT PLYWOOD'!N22=0,"",'Simpl. all tex-DT PLYWOOD'!N22)</f>
        <v/>
      </c>
      <c r="E19" s="19" t="str">
        <f>IF('Simpl. all tex-DT PLYWOOD'!O22=0,"",'Simpl. all tex-DT PLYWOOD'!O22)</f>
        <v/>
      </c>
      <c r="F19" s="19" t="str">
        <f>IF('Simpl. all tex-DT PLYWOOD'!P22=0,"",'Simpl. all tex-DT PLYWOOD'!P22)</f>
        <v/>
      </c>
      <c r="G19" s="19" t="str">
        <f>IF('Simpl. all tex-DT PLYWOOD'!Q22=0,"",'Simpl. all tex-DT PLYWOOD'!Q22)</f>
        <v/>
      </c>
      <c r="H19" s="19" t="str">
        <f>IF('Simpl. all tex-DT PLYWOOD'!R22=0,"",'Simpl. all tex-DT PLYWOOD'!R22)</f>
        <v/>
      </c>
      <c r="I19" s="19" t="str">
        <f>IF('Simpl. all tex-DT PLYWOOD'!S22=0,"",'Simpl. all tex-DT PLYWOOD'!S22)</f>
        <v/>
      </c>
      <c r="J19" s="19" t="str">
        <f>IF('Simpl. all tex-DT PLYWOOD'!T22=0,"",'Simpl. all tex-DT PLYWOOD'!T22)</f>
        <v/>
      </c>
      <c r="K19" s="19" t="str">
        <f>IF('Simpl. all tex-DT PLYWOOD'!U22=0,"",'Simpl. all tex-DT PLYWOOD'!U22)</f>
        <v/>
      </c>
      <c r="L19" s="19" t="str">
        <f>IF('Simpl. all tex-DT PLYWOOD'!V22=0,"",'Simpl. all tex-DT PLYWOOD'!V22)</f>
        <v/>
      </c>
      <c r="M19" s="19" t="str">
        <f>IF('Simpl. all tex-DT PLYWOOD'!W22=0,"",'Simpl. all tex-DT PLYWOOD'!W22)</f>
        <v/>
      </c>
      <c r="N19" s="19" t="str">
        <f>IF('Simpl. all tex-DT PLYWOOD'!X22=0,"",'Simpl. all tex-DT PLYWOOD'!X22)</f>
        <v/>
      </c>
      <c r="O19" s="19" t="str">
        <f>IF('Simpl. all tex-DT PLYWOOD'!Y22=0,"",'Simpl. all tex-DT PLYWOOD'!Y22)</f>
        <v/>
      </c>
      <c r="P19" s="19" t="str">
        <f>IF('Simpl. all tex-DT PLYWOOD'!Z22=0,"",'Simpl. all tex-DT PLYWOOD'!Z22)</f>
        <v/>
      </c>
      <c r="Q19" s="306">
        <f t="shared" si="0"/>
        <v>0</v>
      </c>
      <c r="R19" s="11">
        <f>Q19*'Simpl. all tex-DT PLYWOOD'!I22</f>
        <v>0</v>
      </c>
      <c r="S19" s="11">
        <f>Q19*'Simpl. all tex-DT PLYWOOD'!AX22</f>
        <v>0</v>
      </c>
    </row>
    <row r="20" spans="1:19" ht="23.25" customHeight="1" x14ac:dyDescent="0.2">
      <c r="A20" s="18" t="str">
        <f>'Simpl. all tex-DT PLYWOOD'!D23</f>
        <v>SIMPL-1H</v>
      </c>
      <c r="B20" s="432" t="s">
        <v>1138</v>
      </c>
      <c r="C20" s="19" t="str">
        <f>IF('Simpl. all tex-DT PLYWOOD'!M23=0,"",'Simpl. all tex-DT PLYWOOD'!M23)</f>
        <v/>
      </c>
      <c r="D20" s="19" t="str">
        <f>IF('Simpl. all tex-DT PLYWOOD'!N23=0,"",'Simpl. all tex-DT PLYWOOD'!N23)</f>
        <v/>
      </c>
      <c r="E20" s="19" t="str">
        <f>IF('Simpl. all tex-DT PLYWOOD'!O23=0,"",'Simpl. all tex-DT PLYWOOD'!O23)</f>
        <v/>
      </c>
      <c r="F20" s="19" t="str">
        <f>IF('Simpl. all tex-DT PLYWOOD'!P23=0,"",'Simpl. all tex-DT PLYWOOD'!P23)</f>
        <v/>
      </c>
      <c r="G20" s="19" t="str">
        <f>IF('Simpl. all tex-DT PLYWOOD'!Q23=0,"",'Simpl. all tex-DT PLYWOOD'!Q23)</f>
        <v/>
      </c>
      <c r="H20" s="19" t="str">
        <f>IF('Simpl. all tex-DT PLYWOOD'!R23=0,"",'Simpl. all tex-DT PLYWOOD'!R23)</f>
        <v/>
      </c>
      <c r="I20" s="19" t="str">
        <f>IF('Simpl. all tex-DT PLYWOOD'!S23=0,"",'Simpl. all tex-DT PLYWOOD'!S23)</f>
        <v/>
      </c>
      <c r="J20" s="19" t="str">
        <f>IF('Simpl. all tex-DT PLYWOOD'!T23=0,"",'Simpl. all tex-DT PLYWOOD'!T23)</f>
        <v/>
      </c>
      <c r="K20" s="19" t="str">
        <f>IF('Simpl. all tex-DT PLYWOOD'!U23=0,"",'Simpl. all tex-DT PLYWOOD'!U23)</f>
        <v/>
      </c>
      <c r="L20" s="19" t="str">
        <f>IF('Simpl. all tex-DT PLYWOOD'!V23=0,"",'Simpl. all tex-DT PLYWOOD'!V23)</f>
        <v/>
      </c>
      <c r="M20" s="19" t="str">
        <f>IF('Simpl. all tex-DT PLYWOOD'!W23=0,"",'Simpl. all tex-DT PLYWOOD'!W23)</f>
        <v/>
      </c>
      <c r="N20" s="19" t="str">
        <f>IF('Simpl. all tex-DT PLYWOOD'!X23=0,"",'Simpl. all tex-DT PLYWOOD'!X23)</f>
        <v/>
      </c>
      <c r="O20" s="19" t="str">
        <f>IF('Simpl. all tex-DT PLYWOOD'!Y23=0,"",'Simpl. all tex-DT PLYWOOD'!Y23)</f>
        <v/>
      </c>
      <c r="P20" s="19" t="str">
        <f>IF('Simpl. all tex-DT PLYWOOD'!Z23=0,"",'Simpl. all tex-DT PLYWOOD'!Z23)</f>
        <v/>
      </c>
      <c r="Q20" s="306">
        <f t="shared" si="0"/>
        <v>0</v>
      </c>
      <c r="R20" s="11">
        <f>Q20*'Simpl. all tex-DT PLYWOOD'!I23</f>
        <v>0</v>
      </c>
      <c r="S20" s="11">
        <f>Q20*'Simpl. all tex-DT PLYWOOD'!AX23</f>
        <v>0</v>
      </c>
    </row>
    <row r="21" spans="1:19" ht="23.25" customHeight="1" x14ac:dyDescent="0.2">
      <c r="A21" s="18" t="str">
        <f>'Simpl. all tex-DT PLYWOOD'!D24</f>
        <v>SIMPL-1H-T</v>
      </c>
      <c r="B21" s="432" t="s">
        <v>1139</v>
      </c>
      <c r="C21" s="19" t="str">
        <f>IF('Simpl. all tex-DT PLYWOOD'!M24=0,"",'Simpl. all tex-DT PLYWOOD'!M24)</f>
        <v/>
      </c>
      <c r="D21" s="19" t="str">
        <f>IF('Simpl. all tex-DT PLYWOOD'!N24=0,"",'Simpl. all tex-DT PLYWOOD'!N24)</f>
        <v/>
      </c>
      <c r="E21" s="19" t="str">
        <f>IF('Simpl. all tex-DT PLYWOOD'!O24=0,"",'Simpl. all tex-DT PLYWOOD'!O24)</f>
        <v/>
      </c>
      <c r="F21" s="19" t="str">
        <f>IF('Simpl. all tex-DT PLYWOOD'!P24=0,"",'Simpl. all tex-DT PLYWOOD'!P24)</f>
        <v/>
      </c>
      <c r="G21" s="19" t="str">
        <f>IF('Simpl. all tex-DT PLYWOOD'!Q24=0,"",'Simpl. all tex-DT PLYWOOD'!Q24)</f>
        <v/>
      </c>
      <c r="H21" s="19" t="str">
        <f>IF('Simpl. all tex-DT PLYWOOD'!R24=0,"",'Simpl. all tex-DT PLYWOOD'!R24)</f>
        <v/>
      </c>
      <c r="I21" s="19" t="str">
        <f>IF('Simpl. all tex-DT PLYWOOD'!S24=0,"",'Simpl. all tex-DT PLYWOOD'!S24)</f>
        <v/>
      </c>
      <c r="J21" s="19" t="str">
        <f>IF('Simpl. all tex-DT PLYWOOD'!T24=0,"",'Simpl. all tex-DT PLYWOOD'!T24)</f>
        <v/>
      </c>
      <c r="K21" s="19" t="str">
        <f>IF('Simpl. all tex-DT PLYWOOD'!U24=0,"",'Simpl. all tex-DT PLYWOOD'!U24)</f>
        <v/>
      </c>
      <c r="L21" s="19" t="str">
        <f>IF('Simpl. all tex-DT PLYWOOD'!V24=0,"",'Simpl. all tex-DT PLYWOOD'!V24)</f>
        <v/>
      </c>
      <c r="M21" s="19" t="str">
        <f>IF('Simpl. all tex-DT PLYWOOD'!W24=0,"",'Simpl. all tex-DT PLYWOOD'!W24)</f>
        <v/>
      </c>
      <c r="N21" s="19" t="str">
        <f>IF('Simpl. all tex-DT PLYWOOD'!X24=0,"",'Simpl. all tex-DT PLYWOOD'!X24)</f>
        <v/>
      </c>
      <c r="O21" s="19" t="str">
        <f>IF('Simpl. all tex-DT PLYWOOD'!Y24=0,"",'Simpl. all tex-DT PLYWOOD'!Y24)</f>
        <v/>
      </c>
      <c r="P21" s="19" t="str">
        <f>IF('Simpl. all tex-DT PLYWOOD'!Z24=0,"",'Simpl. all tex-DT PLYWOOD'!Z24)</f>
        <v/>
      </c>
      <c r="Q21" s="306">
        <f t="shared" si="0"/>
        <v>0</v>
      </c>
      <c r="R21" s="11">
        <f>Q21*'Simpl. all tex-DT PLYWOOD'!I24</f>
        <v>0</v>
      </c>
      <c r="S21" s="11">
        <f>Q21*'Simpl. all tex-DT PLYWOOD'!AX24</f>
        <v>0</v>
      </c>
    </row>
    <row r="22" spans="1:19" ht="23.25" customHeight="1" x14ac:dyDescent="0.2">
      <c r="A22" s="18" t="str">
        <f>'Simpl. all tex-DT PLYWOOD'!D25</f>
        <v>SIMPL-1I</v>
      </c>
      <c r="B22" s="432" t="s">
        <v>1138</v>
      </c>
      <c r="C22" s="19" t="str">
        <f>IF('Simpl. all tex-DT PLYWOOD'!M25=0,"",'Simpl. all tex-DT PLYWOOD'!M25)</f>
        <v/>
      </c>
      <c r="D22" s="19" t="str">
        <f>IF('Simpl. all tex-DT PLYWOOD'!N25=0,"",'Simpl. all tex-DT PLYWOOD'!N25)</f>
        <v/>
      </c>
      <c r="E22" s="19" t="str">
        <f>IF('Simpl. all tex-DT PLYWOOD'!O25=0,"",'Simpl. all tex-DT PLYWOOD'!O25)</f>
        <v/>
      </c>
      <c r="F22" s="19" t="str">
        <f>IF('Simpl. all tex-DT PLYWOOD'!P25=0,"",'Simpl. all tex-DT PLYWOOD'!P25)</f>
        <v/>
      </c>
      <c r="G22" s="19" t="str">
        <f>IF('Simpl. all tex-DT PLYWOOD'!Q25=0,"",'Simpl. all tex-DT PLYWOOD'!Q25)</f>
        <v/>
      </c>
      <c r="H22" s="19" t="str">
        <f>IF('Simpl. all tex-DT PLYWOOD'!R25=0,"",'Simpl. all tex-DT PLYWOOD'!R25)</f>
        <v/>
      </c>
      <c r="I22" s="19" t="str">
        <f>IF('Simpl. all tex-DT PLYWOOD'!S25=0,"",'Simpl. all tex-DT PLYWOOD'!S25)</f>
        <v/>
      </c>
      <c r="J22" s="19" t="str">
        <f>IF('Simpl. all tex-DT PLYWOOD'!T25=0,"",'Simpl. all tex-DT PLYWOOD'!T25)</f>
        <v/>
      </c>
      <c r="K22" s="19" t="str">
        <f>IF('Simpl. all tex-DT PLYWOOD'!U25=0,"",'Simpl. all tex-DT PLYWOOD'!U25)</f>
        <v/>
      </c>
      <c r="L22" s="19" t="str">
        <f>IF('Simpl. all tex-DT PLYWOOD'!V25=0,"",'Simpl. all tex-DT PLYWOOD'!V25)</f>
        <v/>
      </c>
      <c r="M22" s="19" t="str">
        <f>IF('Simpl. all tex-DT PLYWOOD'!W25=0,"",'Simpl. all tex-DT PLYWOOD'!W25)</f>
        <v/>
      </c>
      <c r="N22" s="19" t="str">
        <f>IF('Simpl. all tex-DT PLYWOOD'!X25=0,"",'Simpl. all tex-DT PLYWOOD'!X25)</f>
        <v/>
      </c>
      <c r="O22" s="19" t="str">
        <f>IF('Simpl. all tex-DT PLYWOOD'!Y25=0,"",'Simpl. all tex-DT PLYWOOD'!Y25)</f>
        <v/>
      </c>
      <c r="P22" s="19" t="str">
        <f>IF('Simpl. all tex-DT PLYWOOD'!Z25=0,"",'Simpl. all tex-DT PLYWOOD'!Z25)</f>
        <v/>
      </c>
      <c r="Q22" s="306">
        <f t="shared" si="0"/>
        <v>0</v>
      </c>
      <c r="R22" s="11">
        <f>Q22*'Simpl. all tex-DT PLYWOOD'!I25</f>
        <v>0</v>
      </c>
      <c r="S22" s="11">
        <f>Q22*'Simpl. all tex-DT PLYWOOD'!AX25</f>
        <v>0</v>
      </c>
    </row>
    <row r="23" spans="1:19" ht="23.25" customHeight="1" x14ac:dyDescent="0.2">
      <c r="A23" s="18" t="str">
        <f>'Simpl. all tex-DT PLYWOOD'!D26</f>
        <v>SIMPL-1I-T</v>
      </c>
      <c r="B23" s="432" t="s">
        <v>1139</v>
      </c>
      <c r="C23" s="19" t="str">
        <f>IF('Simpl. all tex-DT PLYWOOD'!M26=0,"",'Simpl. all tex-DT PLYWOOD'!M26)</f>
        <v/>
      </c>
      <c r="D23" s="19" t="str">
        <f>IF('Simpl. all tex-DT PLYWOOD'!N26=0,"",'Simpl. all tex-DT PLYWOOD'!N26)</f>
        <v/>
      </c>
      <c r="E23" s="19" t="str">
        <f>IF('Simpl. all tex-DT PLYWOOD'!O26=0,"",'Simpl. all tex-DT PLYWOOD'!O26)</f>
        <v/>
      </c>
      <c r="F23" s="19" t="str">
        <f>IF('Simpl. all tex-DT PLYWOOD'!P26=0,"",'Simpl. all tex-DT PLYWOOD'!P26)</f>
        <v/>
      </c>
      <c r="G23" s="19" t="str">
        <f>IF('Simpl. all tex-DT PLYWOOD'!Q26=0,"",'Simpl. all tex-DT PLYWOOD'!Q26)</f>
        <v/>
      </c>
      <c r="H23" s="19" t="str">
        <f>IF('Simpl. all tex-DT PLYWOOD'!R26=0,"",'Simpl. all tex-DT PLYWOOD'!R26)</f>
        <v/>
      </c>
      <c r="I23" s="19" t="str">
        <f>IF('Simpl. all tex-DT PLYWOOD'!S26=0,"",'Simpl. all tex-DT PLYWOOD'!S26)</f>
        <v/>
      </c>
      <c r="J23" s="19" t="str">
        <f>IF('Simpl. all tex-DT PLYWOOD'!T26=0,"",'Simpl. all tex-DT PLYWOOD'!T26)</f>
        <v/>
      </c>
      <c r="K23" s="19" t="str">
        <f>IF('Simpl. all tex-DT PLYWOOD'!U26=0,"",'Simpl. all tex-DT PLYWOOD'!U26)</f>
        <v/>
      </c>
      <c r="L23" s="19" t="str">
        <f>IF('Simpl. all tex-DT PLYWOOD'!V26=0,"",'Simpl. all tex-DT PLYWOOD'!V26)</f>
        <v/>
      </c>
      <c r="M23" s="19" t="str">
        <f>IF('Simpl. all tex-DT PLYWOOD'!W26=0,"",'Simpl. all tex-DT PLYWOOD'!W26)</f>
        <v/>
      </c>
      <c r="N23" s="19" t="str">
        <f>IF('Simpl. all tex-DT PLYWOOD'!X26=0,"",'Simpl. all tex-DT PLYWOOD'!X26)</f>
        <v/>
      </c>
      <c r="O23" s="19" t="str">
        <f>IF('Simpl. all tex-DT PLYWOOD'!Y26=0,"",'Simpl. all tex-DT PLYWOOD'!Y26)</f>
        <v/>
      </c>
      <c r="P23" s="19" t="str">
        <f>IF('Simpl. all tex-DT PLYWOOD'!Z26=0,"",'Simpl. all tex-DT PLYWOOD'!Z26)</f>
        <v/>
      </c>
      <c r="Q23" s="306">
        <f t="shared" si="0"/>
        <v>0</v>
      </c>
      <c r="R23" s="11">
        <f>Q23*'Simpl. all tex-DT PLYWOOD'!I26</f>
        <v>0</v>
      </c>
      <c r="S23" s="11">
        <f>Q23*'Simpl. all tex-DT PLYWOOD'!AX26</f>
        <v>0</v>
      </c>
    </row>
    <row r="24" spans="1:19" ht="23.25" customHeight="1" x14ac:dyDescent="0.2">
      <c r="A24" s="18" t="str">
        <f>'Simpl. all tex-DT PLYWOOD'!D27</f>
        <v>SIMPL-1K</v>
      </c>
      <c r="B24" s="432" t="s">
        <v>1138</v>
      </c>
      <c r="C24" s="19" t="str">
        <f>IF('Simpl. all tex-DT PLYWOOD'!M27=0,"",'Simpl. all tex-DT PLYWOOD'!M27)</f>
        <v/>
      </c>
      <c r="D24" s="19" t="str">
        <f>IF('Simpl. all tex-DT PLYWOOD'!N27=0,"",'Simpl. all tex-DT PLYWOOD'!N27)</f>
        <v/>
      </c>
      <c r="E24" s="19" t="str">
        <f>IF('Simpl. all tex-DT PLYWOOD'!O27=0,"",'Simpl. all tex-DT PLYWOOD'!O27)</f>
        <v/>
      </c>
      <c r="F24" s="19" t="str">
        <f>IF('Simpl. all tex-DT PLYWOOD'!P27=0,"",'Simpl. all tex-DT PLYWOOD'!P27)</f>
        <v/>
      </c>
      <c r="G24" s="19" t="str">
        <f>IF('Simpl. all tex-DT PLYWOOD'!Q27=0,"",'Simpl. all tex-DT PLYWOOD'!Q27)</f>
        <v/>
      </c>
      <c r="H24" s="19" t="str">
        <f>IF('Simpl. all tex-DT PLYWOOD'!R27=0,"",'Simpl. all tex-DT PLYWOOD'!R27)</f>
        <v/>
      </c>
      <c r="I24" s="19" t="str">
        <f>IF('Simpl. all tex-DT PLYWOOD'!S27=0,"",'Simpl. all tex-DT PLYWOOD'!S27)</f>
        <v/>
      </c>
      <c r="J24" s="19" t="str">
        <f>IF('Simpl. all tex-DT PLYWOOD'!T27=0,"",'Simpl. all tex-DT PLYWOOD'!T27)</f>
        <v/>
      </c>
      <c r="K24" s="19" t="str">
        <f>IF('Simpl. all tex-DT PLYWOOD'!U27=0,"",'Simpl. all tex-DT PLYWOOD'!U27)</f>
        <v/>
      </c>
      <c r="L24" s="19" t="str">
        <f>IF('Simpl. all tex-DT PLYWOOD'!V27=0,"",'Simpl. all tex-DT PLYWOOD'!V27)</f>
        <v/>
      </c>
      <c r="M24" s="19" t="str">
        <f>IF('Simpl. all tex-DT PLYWOOD'!W27=0,"",'Simpl. all tex-DT PLYWOOD'!W27)</f>
        <v/>
      </c>
      <c r="N24" s="19" t="str">
        <f>IF('Simpl. all tex-DT PLYWOOD'!X27=0,"",'Simpl. all tex-DT PLYWOOD'!X27)</f>
        <v/>
      </c>
      <c r="O24" s="19" t="str">
        <f>IF('Simpl. all tex-DT PLYWOOD'!Y27=0,"",'Simpl. all tex-DT PLYWOOD'!Y27)</f>
        <v/>
      </c>
      <c r="P24" s="19" t="str">
        <f>IF('Simpl. all tex-DT PLYWOOD'!Z27=0,"",'Simpl. all tex-DT PLYWOOD'!Z27)</f>
        <v/>
      </c>
      <c r="Q24" s="306">
        <f t="shared" si="0"/>
        <v>0</v>
      </c>
      <c r="R24" s="11">
        <f>Q24*'Simpl. all tex-DT PLYWOOD'!I27</f>
        <v>0</v>
      </c>
      <c r="S24" s="11">
        <f>Q24*'Simpl. all tex-DT PLYWOOD'!AX27</f>
        <v>0</v>
      </c>
    </row>
    <row r="25" spans="1:19" ht="23.25" customHeight="1" x14ac:dyDescent="0.2">
      <c r="A25" s="18" t="str">
        <f>'Simpl. all tex-DT PLYWOOD'!D28</f>
        <v>SIMPL-1K-T</v>
      </c>
      <c r="B25" s="432" t="s">
        <v>1139</v>
      </c>
      <c r="C25" s="19" t="str">
        <f>IF('Simpl. all tex-DT PLYWOOD'!M28=0,"",'Simpl. all tex-DT PLYWOOD'!M28)</f>
        <v/>
      </c>
      <c r="D25" s="19" t="str">
        <f>IF('Simpl. all tex-DT PLYWOOD'!N28=0,"",'Simpl. all tex-DT PLYWOOD'!N28)</f>
        <v/>
      </c>
      <c r="E25" s="19" t="str">
        <f>IF('Simpl. all tex-DT PLYWOOD'!O28=0,"",'Simpl. all tex-DT PLYWOOD'!O28)</f>
        <v/>
      </c>
      <c r="F25" s="19" t="str">
        <f>IF('Simpl. all tex-DT PLYWOOD'!P28=0,"",'Simpl. all tex-DT PLYWOOD'!P28)</f>
        <v/>
      </c>
      <c r="G25" s="19" t="str">
        <f>IF('Simpl. all tex-DT PLYWOOD'!Q28=0,"",'Simpl. all tex-DT PLYWOOD'!Q28)</f>
        <v/>
      </c>
      <c r="H25" s="19" t="str">
        <f>IF('Simpl. all tex-DT PLYWOOD'!R28=0,"",'Simpl. all tex-DT PLYWOOD'!R28)</f>
        <v/>
      </c>
      <c r="I25" s="19" t="str">
        <f>IF('Simpl. all tex-DT PLYWOOD'!S28=0,"",'Simpl. all tex-DT PLYWOOD'!S28)</f>
        <v/>
      </c>
      <c r="J25" s="19" t="str">
        <f>IF('Simpl. all tex-DT PLYWOOD'!T28=0,"",'Simpl. all tex-DT PLYWOOD'!T28)</f>
        <v/>
      </c>
      <c r="K25" s="19" t="str">
        <f>IF('Simpl. all tex-DT PLYWOOD'!U28=0,"",'Simpl. all tex-DT PLYWOOD'!U28)</f>
        <v/>
      </c>
      <c r="L25" s="19" t="str">
        <f>IF('Simpl. all tex-DT PLYWOOD'!V28=0,"",'Simpl. all tex-DT PLYWOOD'!V28)</f>
        <v/>
      </c>
      <c r="M25" s="19" t="str">
        <f>IF('Simpl. all tex-DT PLYWOOD'!W28=0,"",'Simpl. all tex-DT PLYWOOD'!W28)</f>
        <v/>
      </c>
      <c r="N25" s="19" t="str">
        <f>IF('Simpl. all tex-DT PLYWOOD'!X28=0,"",'Simpl. all tex-DT PLYWOOD'!X28)</f>
        <v/>
      </c>
      <c r="O25" s="19" t="str">
        <f>IF('Simpl. all tex-DT PLYWOOD'!Y28=0,"",'Simpl. all tex-DT PLYWOOD'!Y28)</f>
        <v/>
      </c>
      <c r="P25" s="19" t="str">
        <f>IF('Simpl. all tex-DT PLYWOOD'!Z28=0,"",'Simpl. all tex-DT PLYWOOD'!Z28)</f>
        <v/>
      </c>
      <c r="Q25" s="306">
        <f t="shared" si="0"/>
        <v>0</v>
      </c>
      <c r="R25" s="11">
        <f>Q25*'Simpl. all tex-DT PLYWOOD'!I28</f>
        <v>0</v>
      </c>
      <c r="S25" s="11">
        <f>Q25*'Simpl. all tex-DT PLYWOOD'!AX28</f>
        <v>0</v>
      </c>
    </row>
    <row r="26" spans="1:19" ht="23.25" customHeight="1" x14ac:dyDescent="0.2">
      <c r="A26" s="18" t="str">
        <f>'Simpl. all tex-DT PLYWOOD'!D29</f>
        <v>2 - CLASSIC</v>
      </c>
      <c r="B26" s="432"/>
      <c r="C26" s="19" t="str">
        <f>IF('Simpl. all tex-DT PLYWOOD'!M29=0,"",'Simpl. all tex-DT PLYWOOD'!M29)</f>
        <v/>
      </c>
      <c r="D26" s="19" t="str">
        <f>IF('Simpl. all tex-DT PLYWOOD'!N29=0,"",'Simpl. all tex-DT PLYWOOD'!N29)</f>
        <v/>
      </c>
      <c r="E26" s="19" t="str">
        <f>IF('Simpl. all tex-DT PLYWOOD'!O29=0,"",'Simpl. all tex-DT PLYWOOD'!O29)</f>
        <v/>
      </c>
      <c r="F26" s="19" t="str">
        <f>IF('Simpl. all tex-DT PLYWOOD'!P29=0,"",'Simpl. all tex-DT PLYWOOD'!P29)</f>
        <v/>
      </c>
      <c r="G26" s="19" t="str">
        <f>IF('Simpl. all tex-DT PLYWOOD'!Q29=0,"",'Simpl. all tex-DT PLYWOOD'!Q29)</f>
        <v/>
      </c>
      <c r="H26" s="19" t="str">
        <f>IF('Simpl. all tex-DT PLYWOOD'!R29=0,"",'Simpl. all tex-DT PLYWOOD'!R29)</f>
        <v/>
      </c>
      <c r="I26" s="19" t="str">
        <f>IF('Simpl. all tex-DT PLYWOOD'!S29=0,"",'Simpl. all tex-DT PLYWOOD'!S29)</f>
        <v/>
      </c>
      <c r="J26" s="19" t="str">
        <f>IF('Simpl. all tex-DT PLYWOOD'!T29=0,"",'Simpl. all tex-DT PLYWOOD'!T29)</f>
        <v/>
      </c>
      <c r="K26" s="19" t="str">
        <f>IF('Simpl. all tex-DT PLYWOOD'!U29=0,"",'Simpl. all tex-DT PLYWOOD'!U29)</f>
        <v/>
      </c>
      <c r="L26" s="19" t="str">
        <f>IF('Simpl. all tex-DT PLYWOOD'!V29=0,"",'Simpl. all tex-DT PLYWOOD'!V29)</f>
        <v/>
      </c>
      <c r="M26" s="19" t="str">
        <f>IF('Simpl. all tex-DT PLYWOOD'!W29=0,"",'Simpl. all tex-DT PLYWOOD'!W29)</f>
        <v/>
      </c>
      <c r="N26" s="19" t="str">
        <f>IF('Simpl. all tex-DT PLYWOOD'!X29=0,"",'Simpl. all tex-DT PLYWOOD'!X29)</f>
        <v/>
      </c>
      <c r="O26" s="19" t="str">
        <f>IF('Simpl. all tex-DT PLYWOOD'!Y29=0,"",'Simpl. all tex-DT PLYWOOD'!Y29)</f>
        <v/>
      </c>
      <c r="P26" s="19" t="str">
        <f>IF('Simpl. all tex-DT PLYWOOD'!Z29=0,"",'Simpl. all tex-DT PLYWOOD'!Z29)</f>
        <v/>
      </c>
      <c r="Q26" s="306">
        <f t="shared" si="0"/>
        <v>0</v>
      </c>
      <c r="R26" s="11">
        <f>Q26*'Simpl. all tex-DT PLYWOOD'!I29</f>
        <v>0</v>
      </c>
      <c r="S26" s="11">
        <f>Q26*'Simpl. all tex-DT PLYWOOD'!AX29</f>
        <v>0</v>
      </c>
    </row>
    <row r="27" spans="1:19" ht="23.25" customHeight="1" x14ac:dyDescent="0.2">
      <c r="A27" s="18" t="str">
        <f>'Simpl. all tex-DT PLYWOOD'!D30</f>
        <v>SIMPL-2A</v>
      </c>
      <c r="B27" s="432" t="s">
        <v>1138</v>
      </c>
      <c r="C27" s="19" t="str">
        <f>IF('Simpl. all tex-DT PLYWOOD'!M30=0,"",'Simpl. all tex-DT PLYWOOD'!M30)</f>
        <v/>
      </c>
      <c r="D27" s="19" t="str">
        <f>IF('Simpl. all tex-DT PLYWOOD'!N30=0,"",'Simpl. all tex-DT PLYWOOD'!N30)</f>
        <v/>
      </c>
      <c r="E27" s="19" t="str">
        <f>IF('Simpl. all tex-DT PLYWOOD'!O30=0,"",'Simpl. all tex-DT PLYWOOD'!O30)</f>
        <v/>
      </c>
      <c r="F27" s="19" t="str">
        <f>IF('Simpl. all tex-DT PLYWOOD'!P30=0,"",'Simpl. all tex-DT PLYWOOD'!P30)</f>
        <v/>
      </c>
      <c r="G27" s="19" t="str">
        <f>IF('Simpl. all tex-DT PLYWOOD'!Q30=0,"",'Simpl. all tex-DT PLYWOOD'!Q30)</f>
        <v/>
      </c>
      <c r="H27" s="19" t="str">
        <f>IF('Simpl. all tex-DT PLYWOOD'!R30=0,"",'Simpl. all tex-DT PLYWOOD'!R30)</f>
        <v/>
      </c>
      <c r="I27" s="19" t="str">
        <f>IF('Simpl. all tex-DT PLYWOOD'!S30=0,"",'Simpl. all tex-DT PLYWOOD'!S30)</f>
        <v/>
      </c>
      <c r="J27" s="19" t="str">
        <f>IF('Simpl. all tex-DT PLYWOOD'!T30=0,"",'Simpl. all tex-DT PLYWOOD'!T30)</f>
        <v/>
      </c>
      <c r="K27" s="19" t="str">
        <f>IF('Simpl. all tex-DT PLYWOOD'!U30=0,"",'Simpl. all tex-DT PLYWOOD'!U30)</f>
        <v/>
      </c>
      <c r="L27" s="19" t="str">
        <f>IF('Simpl. all tex-DT PLYWOOD'!V30=0,"",'Simpl. all tex-DT PLYWOOD'!V30)</f>
        <v/>
      </c>
      <c r="M27" s="19" t="str">
        <f>IF('Simpl. all tex-DT PLYWOOD'!W30=0,"",'Simpl. all tex-DT PLYWOOD'!W30)</f>
        <v/>
      </c>
      <c r="N27" s="19" t="str">
        <f>IF('Simpl. all tex-DT PLYWOOD'!X30=0,"",'Simpl. all tex-DT PLYWOOD'!X30)</f>
        <v/>
      </c>
      <c r="O27" s="19" t="str">
        <f>IF('Simpl. all tex-DT PLYWOOD'!Y30=0,"",'Simpl. all tex-DT PLYWOOD'!Y30)</f>
        <v/>
      </c>
      <c r="P27" s="19" t="str">
        <f>IF('Simpl. all tex-DT PLYWOOD'!Z30=0,"",'Simpl. all tex-DT PLYWOOD'!Z30)</f>
        <v/>
      </c>
      <c r="Q27" s="306">
        <f t="shared" si="0"/>
        <v>0</v>
      </c>
      <c r="R27" s="11">
        <f>Q27*'Simpl. all tex-DT PLYWOOD'!I30</f>
        <v>0</v>
      </c>
      <c r="S27" s="11">
        <f>Q27*'Simpl. all tex-DT PLYWOOD'!AX30</f>
        <v>0</v>
      </c>
    </row>
    <row r="28" spans="1:19" ht="23.25" customHeight="1" x14ac:dyDescent="0.2">
      <c r="A28" s="18" t="str">
        <f>'Simpl. all tex-DT PLYWOOD'!D31</f>
        <v>SIMPL-2A-T</v>
      </c>
      <c r="B28" s="432" t="s">
        <v>1139</v>
      </c>
      <c r="C28" s="19" t="str">
        <f>IF('Simpl. all tex-DT PLYWOOD'!M31=0,"",'Simpl. all tex-DT PLYWOOD'!M31)</f>
        <v/>
      </c>
      <c r="D28" s="19" t="str">
        <f>IF('Simpl. all tex-DT PLYWOOD'!N31=0,"",'Simpl. all tex-DT PLYWOOD'!N31)</f>
        <v/>
      </c>
      <c r="E28" s="19" t="str">
        <f>IF('Simpl. all tex-DT PLYWOOD'!O31=0,"",'Simpl. all tex-DT PLYWOOD'!O31)</f>
        <v/>
      </c>
      <c r="F28" s="19" t="str">
        <f>IF('Simpl. all tex-DT PLYWOOD'!P31=0,"",'Simpl. all tex-DT PLYWOOD'!P31)</f>
        <v/>
      </c>
      <c r="G28" s="19" t="str">
        <f>IF('Simpl. all tex-DT PLYWOOD'!Q31=0,"",'Simpl. all tex-DT PLYWOOD'!Q31)</f>
        <v/>
      </c>
      <c r="H28" s="19" t="str">
        <f>IF('Simpl. all tex-DT PLYWOOD'!R31=0,"",'Simpl. all tex-DT PLYWOOD'!R31)</f>
        <v/>
      </c>
      <c r="I28" s="19" t="str">
        <f>IF('Simpl. all tex-DT PLYWOOD'!S31=0,"",'Simpl. all tex-DT PLYWOOD'!S31)</f>
        <v/>
      </c>
      <c r="J28" s="19" t="str">
        <f>IF('Simpl. all tex-DT PLYWOOD'!T31=0,"",'Simpl. all tex-DT PLYWOOD'!T31)</f>
        <v/>
      </c>
      <c r="K28" s="19" t="str">
        <f>IF('Simpl. all tex-DT PLYWOOD'!U31=0,"",'Simpl. all tex-DT PLYWOOD'!U31)</f>
        <v/>
      </c>
      <c r="L28" s="19" t="str">
        <f>IF('Simpl. all tex-DT PLYWOOD'!V31=0,"",'Simpl. all tex-DT PLYWOOD'!V31)</f>
        <v/>
      </c>
      <c r="M28" s="19" t="str">
        <f>IF('Simpl. all tex-DT PLYWOOD'!W31=0,"",'Simpl. all tex-DT PLYWOOD'!W31)</f>
        <v/>
      </c>
      <c r="N28" s="19" t="str">
        <f>IF('Simpl. all tex-DT PLYWOOD'!X31=0,"",'Simpl. all tex-DT PLYWOOD'!X31)</f>
        <v/>
      </c>
      <c r="O28" s="19" t="str">
        <f>IF('Simpl. all tex-DT PLYWOOD'!Y31=0,"",'Simpl. all tex-DT PLYWOOD'!Y31)</f>
        <v/>
      </c>
      <c r="P28" s="19" t="str">
        <f>IF('Simpl. all tex-DT PLYWOOD'!Z31=0,"",'Simpl. all tex-DT PLYWOOD'!Z31)</f>
        <v/>
      </c>
      <c r="Q28" s="306">
        <f t="shared" si="0"/>
        <v>0</v>
      </c>
      <c r="R28" s="11">
        <f>Q28*'Simpl. all tex-DT PLYWOOD'!I31</f>
        <v>0</v>
      </c>
      <c r="S28" s="11">
        <f>Q28*'Simpl. all tex-DT PLYWOOD'!AX31</f>
        <v>0</v>
      </c>
    </row>
    <row r="29" spans="1:19" ht="23.25" customHeight="1" x14ac:dyDescent="0.2">
      <c r="A29" s="18" t="str">
        <f>'Simpl. all tex-DT PLYWOOD'!D32</f>
        <v>SIMPL-2B</v>
      </c>
      <c r="B29" s="432" t="s">
        <v>1138</v>
      </c>
      <c r="C29" s="19" t="str">
        <f>IF('Simpl. all tex-DT PLYWOOD'!M32=0,"",'Simpl. all tex-DT PLYWOOD'!M32)</f>
        <v/>
      </c>
      <c r="D29" s="19" t="str">
        <f>IF('Simpl. all tex-DT PLYWOOD'!N32=0,"",'Simpl. all tex-DT PLYWOOD'!N32)</f>
        <v/>
      </c>
      <c r="E29" s="19" t="str">
        <f>IF('Simpl. all tex-DT PLYWOOD'!O32=0,"",'Simpl. all tex-DT PLYWOOD'!O32)</f>
        <v/>
      </c>
      <c r="F29" s="19" t="str">
        <f>IF('Simpl. all tex-DT PLYWOOD'!P32=0,"",'Simpl. all tex-DT PLYWOOD'!P32)</f>
        <v/>
      </c>
      <c r="G29" s="19" t="str">
        <f>IF('Simpl. all tex-DT PLYWOOD'!Q32=0,"",'Simpl. all tex-DT PLYWOOD'!Q32)</f>
        <v/>
      </c>
      <c r="H29" s="19" t="str">
        <f>IF('Simpl. all tex-DT PLYWOOD'!R32=0,"",'Simpl. all tex-DT PLYWOOD'!R32)</f>
        <v/>
      </c>
      <c r="I29" s="19" t="str">
        <f>IF('Simpl. all tex-DT PLYWOOD'!S32=0,"",'Simpl. all tex-DT PLYWOOD'!S32)</f>
        <v/>
      </c>
      <c r="J29" s="19" t="str">
        <f>IF('Simpl. all tex-DT PLYWOOD'!T32=0,"",'Simpl. all tex-DT PLYWOOD'!T32)</f>
        <v/>
      </c>
      <c r="K29" s="19" t="str">
        <f>IF('Simpl. all tex-DT PLYWOOD'!U32=0,"",'Simpl. all tex-DT PLYWOOD'!U32)</f>
        <v/>
      </c>
      <c r="L29" s="19" t="str">
        <f>IF('Simpl. all tex-DT PLYWOOD'!V32=0,"",'Simpl. all tex-DT PLYWOOD'!V32)</f>
        <v/>
      </c>
      <c r="M29" s="19" t="str">
        <f>IF('Simpl. all tex-DT PLYWOOD'!W32=0,"",'Simpl. all tex-DT PLYWOOD'!W32)</f>
        <v/>
      </c>
      <c r="N29" s="19" t="str">
        <f>IF('Simpl. all tex-DT PLYWOOD'!X32=0,"",'Simpl. all tex-DT PLYWOOD'!X32)</f>
        <v/>
      </c>
      <c r="O29" s="19" t="str">
        <f>IF('Simpl. all tex-DT PLYWOOD'!Y32=0,"",'Simpl. all tex-DT PLYWOOD'!Y32)</f>
        <v/>
      </c>
      <c r="P29" s="19" t="str">
        <f>IF('Simpl. all tex-DT PLYWOOD'!Z32=0,"",'Simpl. all tex-DT PLYWOOD'!Z32)</f>
        <v/>
      </c>
      <c r="Q29" s="306">
        <f t="shared" si="0"/>
        <v>0</v>
      </c>
      <c r="R29" s="11">
        <f>Q29*'Simpl. all tex-DT PLYWOOD'!I32</f>
        <v>0</v>
      </c>
      <c r="S29" s="11">
        <f>Q29*'Simpl. all tex-DT PLYWOOD'!AX32</f>
        <v>0</v>
      </c>
    </row>
    <row r="30" spans="1:19" ht="23.25" customHeight="1" x14ac:dyDescent="0.2">
      <c r="A30" s="18" t="str">
        <f>'Simpl. all tex-DT PLYWOOD'!D33</f>
        <v>SIMPL-2B-T</v>
      </c>
      <c r="B30" s="432" t="s">
        <v>1139</v>
      </c>
      <c r="C30" s="19" t="str">
        <f>IF('Simpl. all tex-DT PLYWOOD'!M33=0,"",'Simpl. all tex-DT PLYWOOD'!M33)</f>
        <v/>
      </c>
      <c r="D30" s="19" t="str">
        <f>IF('Simpl. all tex-DT PLYWOOD'!N33=0,"",'Simpl. all tex-DT PLYWOOD'!N33)</f>
        <v/>
      </c>
      <c r="E30" s="19" t="str">
        <f>IF('Simpl. all tex-DT PLYWOOD'!O33=0,"",'Simpl. all tex-DT PLYWOOD'!O33)</f>
        <v/>
      </c>
      <c r="F30" s="19" t="str">
        <f>IF('Simpl. all tex-DT PLYWOOD'!P33=0,"",'Simpl. all tex-DT PLYWOOD'!P33)</f>
        <v/>
      </c>
      <c r="G30" s="19" t="str">
        <f>IF('Simpl. all tex-DT PLYWOOD'!Q33=0,"",'Simpl. all tex-DT PLYWOOD'!Q33)</f>
        <v/>
      </c>
      <c r="H30" s="19" t="str">
        <f>IF('Simpl. all tex-DT PLYWOOD'!R33=0,"",'Simpl. all tex-DT PLYWOOD'!R33)</f>
        <v/>
      </c>
      <c r="I30" s="19" t="str">
        <f>IF('Simpl. all tex-DT PLYWOOD'!S33=0,"",'Simpl. all tex-DT PLYWOOD'!S33)</f>
        <v/>
      </c>
      <c r="J30" s="19" t="str">
        <f>IF('Simpl. all tex-DT PLYWOOD'!T33=0,"",'Simpl. all tex-DT PLYWOOD'!T33)</f>
        <v/>
      </c>
      <c r="K30" s="19" t="str">
        <f>IF('Simpl. all tex-DT PLYWOOD'!U33=0,"",'Simpl. all tex-DT PLYWOOD'!U33)</f>
        <v/>
      </c>
      <c r="L30" s="19" t="str">
        <f>IF('Simpl. all tex-DT PLYWOOD'!V33=0,"",'Simpl. all tex-DT PLYWOOD'!V33)</f>
        <v/>
      </c>
      <c r="M30" s="19" t="str">
        <f>IF('Simpl. all tex-DT PLYWOOD'!W33=0,"",'Simpl. all tex-DT PLYWOOD'!W33)</f>
        <v/>
      </c>
      <c r="N30" s="19" t="str">
        <f>IF('Simpl. all tex-DT PLYWOOD'!X33=0,"",'Simpl. all tex-DT PLYWOOD'!X33)</f>
        <v/>
      </c>
      <c r="O30" s="19" t="str">
        <f>IF('Simpl. all tex-DT PLYWOOD'!Y33=0,"",'Simpl. all tex-DT PLYWOOD'!Y33)</f>
        <v/>
      </c>
      <c r="P30" s="19" t="str">
        <f>IF('Simpl. all tex-DT PLYWOOD'!Z33=0,"",'Simpl. all tex-DT PLYWOOD'!Z33)</f>
        <v/>
      </c>
      <c r="Q30" s="306">
        <f t="shared" si="0"/>
        <v>0</v>
      </c>
      <c r="R30" s="11">
        <f>Q30*'Simpl. all tex-DT PLYWOOD'!I33</f>
        <v>0</v>
      </c>
      <c r="S30" s="11">
        <f>Q30*'Simpl. all tex-DT PLYWOOD'!AX33</f>
        <v>0</v>
      </c>
    </row>
    <row r="31" spans="1:19" ht="23.25" customHeight="1" x14ac:dyDescent="0.2">
      <c r="A31" s="18" t="str">
        <f>'Simpl. all tex-DT PLYWOOD'!D34</f>
        <v>SIMPL-2C</v>
      </c>
      <c r="B31" s="432" t="s">
        <v>1138</v>
      </c>
      <c r="C31" s="19" t="str">
        <f>IF('Simpl. all tex-DT PLYWOOD'!M34=0,"",'Simpl. all tex-DT PLYWOOD'!M34)</f>
        <v/>
      </c>
      <c r="D31" s="19" t="str">
        <f>IF('Simpl. all tex-DT PLYWOOD'!N34=0,"",'Simpl. all tex-DT PLYWOOD'!N34)</f>
        <v/>
      </c>
      <c r="E31" s="19" t="str">
        <f>IF('Simpl. all tex-DT PLYWOOD'!O34=0,"",'Simpl. all tex-DT PLYWOOD'!O34)</f>
        <v/>
      </c>
      <c r="F31" s="19" t="str">
        <f>IF('Simpl. all tex-DT PLYWOOD'!P34=0,"",'Simpl. all tex-DT PLYWOOD'!P34)</f>
        <v/>
      </c>
      <c r="G31" s="19" t="str">
        <f>IF('Simpl. all tex-DT PLYWOOD'!Q34=0,"",'Simpl. all tex-DT PLYWOOD'!Q34)</f>
        <v/>
      </c>
      <c r="H31" s="19" t="str">
        <f>IF('Simpl. all tex-DT PLYWOOD'!R34=0,"",'Simpl. all tex-DT PLYWOOD'!R34)</f>
        <v/>
      </c>
      <c r="I31" s="19" t="str">
        <f>IF('Simpl. all tex-DT PLYWOOD'!S34=0,"",'Simpl. all tex-DT PLYWOOD'!S34)</f>
        <v/>
      </c>
      <c r="J31" s="19" t="str">
        <f>IF('Simpl. all tex-DT PLYWOOD'!T34=0,"",'Simpl. all tex-DT PLYWOOD'!T34)</f>
        <v/>
      </c>
      <c r="K31" s="19" t="str">
        <f>IF('Simpl. all tex-DT PLYWOOD'!U34=0,"",'Simpl. all tex-DT PLYWOOD'!U34)</f>
        <v/>
      </c>
      <c r="L31" s="19" t="str">
        <f>IF('Simpl. all tex-DT PLYWOOD'!V34=0,"",'Simpl. all tex-DT PLYWOOD'!V34)</f>
        <v/>
      </c>
      <c r="M31" s="19" t="str">
        <f>IF('Simpl. all tex-DT PLYWOOD'!W34=0,"",'Simpl. all tex-DT PLYWOOD'!W34)</f>
        <v/>
      </c>
      <c r="N31" s="19" t="str">
        <f>IF('Simpl. all tex-DT PLYWOOD'!X34=0,"",'Simpl. all tex-DT PLYWOOD'!X34)</f>
        <v/>
      </c>
      <c r="O31" s="19" t="str">
        <f>IF('Simpl. all tex-DT PLYWOOD'!Y34=0,"",'Simpl. all tex-DT PLYWOOD'!Y34)</f>
        <v/>
      </c>
      <c r="P31" s="19" t="str">
        <f>IF('Simpl. all tex-DT PLYWOOD'!Z34=0,"",'Simpl. all tex-DT PLYWOOD'!Z34)</f>
        <v/>
      </c>
      <c r="Q31" s="306">
        <f t="shared" si="0"/>
        <v>0</v>
      </c>
      <c r="R31" s="11">
        <f>Q31*'Simpl. all tex-DT PLYWOOD'!I34</f>
        <v>0</v>
      </c>
      <c r="S31" s="11">
        <f>Q31*'Simpl. all tex-DT PLYWOOD'!AX34</f>
        <v>0</v>
      </c>
    </row>
    <row r="32" spans="1:19" ht="23.25" customHeight="1" x14ac:dyDescent="0.2">
      <c r="A32" s="18" t="str">
        <f>'Simpl. all tex-DT PLYWOOD'!D35</f>
        <v>SIMPL-2C-T</v>
      </c>
      <c r="B32" s="432" t="s">
        <v>1139</v>
      </c>
      <c r="C32" s="19" t="str">
        <f>IF('Simpl. all tex-DT PLYWOOD'!M35=0,"",'Simpl. all tex-DT PLYWOOD'!M35)</f>
        <v/>
      </c>
      <c r="D32" s="19" t="str">
        <f>IF('Simpl. all tex-DT PLYWOOD'!N35=0,"",'Simpl. all tex-DT PLYWOOD'!N35)</f>
        <v/>
      </c>
      <c r="E32" s="19" t="str">
        <f>IF('Simpl. all tex-DT PLYWOOD'!O35=0,"",'Simpl. all tex-DT PLYWOOD'!O35)</f>
        <v/>
      </c>
      <c r="F32" s="19" t="str">
        <f>IF('Simpl. all tex-DT PLYWOOD'!P35=0,"",'Simpl. all tex-DT PLYWOOD'!P35)</f>
        <v/>
      </c>
      <c r="G32" s="19" t="str">
        <f>IF('Simpl. all tex-DT PLYWOOD'!Q35=0,"",'Simpl. all tex-DT PLYWOOD'!Q35)</f>
        <v/>
      </c>
      <c r="H32" s="19" t="str">
        <f>IF('Simpl. all tex-DT PLYWOOD'!R35=0,"",'Simpl. all tex-DT PLYWOOD'!R35)</f>
        <v/>
      </c>
      <c r="I32" s="19" t="str">
        <f>IF('Simpl. all tex-DT PLYWOOD'!S35=0,"",'Simpl. all tex-DT PLYWOOD'!S35)</f>
        <v/>
      </c>
      <c r="J32" s="19" t="str">
        <f>IF('Simpl. all tex-DT PLYWOOD'!T35=0,"",'Simpl. all tex-DT PLYWOOD'!T35)</f>
        <v/>
      </c>
      <c r="K32" s="19" t="str">
        <f>IF('Simpl. all tex-DT PLYWOOD'!U35=0,"",'Simpl. all tex-DT PLYWOOD'!U35)</f>
        <v/>
      </c>
      <c r="L32" s="19" t="str">
        <f>IF('Simpl. all tex-DT PLYWOOD'!V35=0,"",'Simpl. all tex-DT PLYWOOD'!V35)</f>
        <v/>
      </c>
      <c r="M32" s="19" t="str">
        <f>IF('Simpl. all tex-DT PLYWOOD'!W35=0,"",'Simpl. all tex-DT PLYWOOD'!W35)</f>
        <v/>
      </c>
      <c r="N32" s="19" t="str">
        <f>IF('Simpl. all tex-DT PLYWOOD'!X35=0,"",'Simpl. all tex-DT PLYWOOD'!X35)</f>
        <v/>
      </c>
      <c r="O32" s="19" t="str">
        <f>IF('Simpl. all tex-DT PLYWOOD'!Y35=0,"",'Simpl. all tex-DT PLYWOOD'!Y35)</f>
        <v/>
      </c>
      <c r="P32" s="19" t="str">
        <f>IF('Simpl. all tex-DT PLYWOOD'!Z35=0,"",'Simpl. all tex-DT PLYWOOD'!Z35)</f>
        <v/>
      </c>
      <c r="Q32" s="306">
        <f t="shared" si="0"/>
        <v>0</v>
      </c>
      <c r="R32" s="11">
        <f>Q32*'Simpl. all tex-DT PLYWOOD'!I35</f>
        <v>0</v>
      </c>
      <c r="S32" s="11">
        <f>Q32*'Simpl. all tex-DT PLYWOOD'!AX35</f>
        <v>0</v>
      </c>
    </row>
    <row r="33" spans="1:19" ht="23.25" customHeight="1" x14ac:dyDescent="0.2">
      <c r="A33" s="18" t="str">
        <f>'Simpl. all tex-DT PLYWOOD'!D36</f>
        <v>SIMPL-2D</v>
      </c>
      <c r="B33" s="432" t="s">
        <v>1138</v>
      </c>
      <c r="C33" s="19" t="str">
        <f>IF('Simpl. all tex-DT PLYWOOD'!M36=0,"",'Simpl. all tex-DT PLYWOOD'!M36)</f>
        <v/>
      </c>
      <c r="D33" s="19" t="str">
        <f>IF('Simpl. all tex-DT PLYWOOD'!N36=0,"",'Simpl. all tex-DT PLYWOOD'!N36)</f>
        <v/>
      </c>
      <c r="E33" s="19" t="str">
        <f>IF('Simpl. all tex-DT PLYWOOD'!O36=0,"",'Simpl. all tex-DT PLYWOOD'!O36)</f>
        <v/>
      </c>
      <c r="F33" s="19" t="str">
        <f>IF('Simpl. all tex-DT PLYWOOD'!P36=0,"",'Simpl. all tex-DT PLYWOOD'!P36)</f>
        <v/>
      </c>
      <c r="G33" s="19" t="str">
        <f>IF('Simpl. all tex-DT PLYWOOD'!Q36=0,"",'Simpl. all tex-DT PLYWOOD'!Q36)</f>
        <v/>
      </c>
      <c r="H33" s="19" t="str">
        <f>IF('Simpl. all tex-DT PLYWOOD'!R36=0,"",'Simpl. all tex-DT PLYWOOD'!R36)</f>
        <v/>
      </c>
      <c r="I33" s="19" t="str">
        <f>IF('Simpl. all tex-DT PLYWOOD'!S36=0,"",'Simpl. all tex-DT PLYWOOD'!S36)</f>
        <v/>
      </c>
      <c r="J33" s="19" t="str">
        <f>IF('Simpl. all tex-DT PLYWOOD'!T36=0,"",'Simpl. all tex-DT PLYWOOD'!T36)</f>
        <v/>
      </c>
      <c r="K33" s="19" t="str">
        <f>IF('Simpl. all tex-DT PLYWOOD'!U36=0,"",'Simpl. all tex-DT PLYWOOD'!U36)</f>
        <v/>
      </c>
      <c r="L33" s="19" t="str">
        <f>IF('Simpl. all tex-DT PLYWOOD'!V36=0,"",'Simpl. all tex-DT PLYWOOD'!V36)</f>
        <v/>
      </c>
      <c r="M33" s="19" t="str">
        <f>IF('Simpl. all tex-DT PLYWOOD'!W36=0,"",'Simpl. all tex-DT PLYWOOD'!W36)</f>
        <v/>
      </c>
      <c r="N33" s="19" t="str">
        <f>IF('Simpl. all tex-DT PLYWOOD'!X36=0,"",'Simpl. all tex-DT PLYWOOD'!X36)</f>
        <v/>
      </c>
      <c r="O33" s="19" t="str">
        <f>IF('Simpl. all tex-DT PLYWOOD'!Y36=0,"",'Simpl. all tex-DT PLYWOOD'!Y36)</f>
        <v/>
      </c>
      <c r="P33" s="19" t="str">
        <f>IF('Simpl. all tex-DT PLYWOOD'!Z36=0,"",'Simpl. all tex-DT PLYWOOD'!Z36)</f>
        <v/>
      </c>
      <c r="Q33" s="306">
        <f t="shared" si="0"/>
        <v>0</v>
      </c>
      <c r="R33" s="11">
        <f>Q33*'Simpl. all tex-DT PLYWOOD'!I36</f>
        <v>0</v>
      </c>
      <c r="S33" s="11">
        <f>Q33*'Simpl. all tex-DT PLYWOOD'!AX36</f>
        <v>0</v>
      </c>
    </row>
    <row r="34" spans="1:19" ht="23.25" customHeight="1" x14ac:dyDescent="0.2">
      <c r="A34" s="18" t="str">
        <f>'Simpl. all tex-DT PLYWOOD'!D37</f>
        <v>SIMPL-2D-T</v>
      </c>
      <c r="B34" s="432" t="s">
        <v>1139</v>
      </c>
      <c r="C34" s="19" t="str">
        <f>IF('Simpl. all tex-DT PLYWOOD'!M37=0,"",'Simpl. all tex-DT PLYWOOD'!M37)</f>
        <v/>
      </c>
      <c r="D34" s="19" t="str">
        <f>IF('Simpl. all tex-DT PLYWOOD'!N37=0,"",'Simpl. all tex-DT PLYWOOD'!N37)</f>
        <v/>
      </c>
      <c r="E34" s="19" t="str">
        <f>IF('Simpl. all tex-DT PLYWOOD'!O37=0,"",'Simpl. all tex-DT PLYWOOD'!O37)</f>
        <v/>
      </c>
      <c r="F34" s="19" t="str">
        <f>IF('Simpl. all tex-DT PLYWOOD'!P37=0,"",'Simpl. all tex-DT PLYWOOD'!P37)</f>
        <v/>
      </c>
      <c r="G34" s="19" t="str">
        <f>IF('Simpl. all tex-DT PLYWOOD'!Q37=0,"",'Simpl. all tex-DT PLYWOOD'!Q37)</f>
        <v/>
      </c>
      <c r="H34" s="19" t="str">
        <f>IF('Simpl. all tex-DT PLYWOOD'!R37=0,"",'Simpl. all tex-DT PLYWOOD'!R37)</f>
        <v/>
      </c>
      <c r="I34" s="19" t="str">
        <f>IF('Simpl. all tex-DT PLYWOOD'!S37=0,"",'Simpl. all tex-DT PLYWOOD'!S37)</f>
        <v/>
      </c>
      <c r="J34" s="19" t="str">
        <f>IF('Simpl. all tex-DT PLYWOOD'!T37=0,"",'Simpl. all tex-DT PLYWOOD'!T37)</f>
        <v/>
      </c>
      <c r="K34" s="19" t="str">
        <f>IF('Simpl. all tex-DT PLYWOOD'!U37=0,"",'Simpl. all tex-DT PLYWOOD'!U37)</f>
        <v/>
      </c>
      <c r="L34" s="19" t="str">
        <f>IF('Simpl. all tex-DT PLYWOOD'!V37=0,"",'Simpl. all tex-DT PLYWOOD'!V37)</f>
        <v/>
      </c>
      <c r="M34" s="19" t="str">
        <f>IF('Simpl. all tex-DT PLYWOOD'!W37=0,"",'Simpl. all tex-DT PLYWOOD'!W37)</f>
        <v/>
      </c>
      <c r="N34" s="19" t="str">
        <f>IF('Simpl. all tex-DT PLYWOOD'!X37=0,"",'Simpl. all tex-DT PLYWOOD'!X37)</f>
        <v/>
      </c>
      <c r="O34" s="19" t="str">
        <f>IF('Simpl. all tex-DT PLYWOOD'!Y37=0,"",'Simpl. all tex-DT PLYWOOD'!Y37)</f>
        <v/>
      </c>
      <c r="P34" s="19" t="str">
        <f>IF('Simpl. all tex-DT PLYWOOD'!Z37=0,"",'Simpl. all tex-DT PLYWOOD'!Z37)</f>
        <v/>
      </c>
      <c r="Q34" s="306">
        <f t="shared" si="0"/>
        <v>0</v>
      </c>
      <c r="R34" s="11">
        <f>Q34*'Simpl. all tex-DT PLYWOOD'!I37</f>
        <v>0</v>
      </c>
      <c r="S34" s="11">
        <f>Q34*'Simpl. all tex-DT PLYWOOD'!AX37</f>
        <v>0</v>
      </c>
    </row>
    <row r="35" spans="1:19" ht="23.25" customHeight="1" x14ac:dyDescent="0.2">
      <c r="A35" s="18" t="str">
        <f>'Simpl. all tex-DT PLYWOOD'!D38</f>
        <v>SIMPL-2E</v>
      </c>
      <c r="B35" s="432" t="s">
        <v>1138</v>
      </c>
      <c r="C35" s="19" t="str">
        <f>IF('Simpl. all tex-DT PLYWOOD'!M38=0,"",'Simpl. all tex-DT PLYWOOD'!M38)</f>
        <v/>
      </c>
      <c r="D35" s="19" t="str">
        <f>IF('Simpl. all tex-DT PLYWOOD'!N38=0,"",'Simpl. all tex-DT PLYWOOD'!N38)</f>
        <v/>
      </c>
      <c r="E35" s="19" t="str">
        <f>IF('Simpl. all tex-DT PLYWOOD'!O38=0,"",'Simpl. all tex-DT PLYWOOD'!O38)</f>
        <v/>
      </c>
      <c r="F35" s="19" t="str">
        <f>IF('Simpl. all tex-DT PLYWOOD'!P38=0,"",'Simpl. all tex-DT PLYWOOD'!P38)</f>
        <v/>
      </c>
      <c r="G35" s="19" t="str">
        <f>IF('Simpl. all tex-DT PLYWOOD'!Q38=0,"",'Simpl. all tex-DT PLYWOOD'!Q38)</f>
        <v/>
      </c>
      <c r="H35" s="19" t="str">
        <f>IF('Simpl. all tex-DT PLYWOOD'!R38=0,"",'Simpl. all tex-DT PLYWOOD'!R38)</f>
        <v/>
      </c>
      <c r="I35" s="19" t="str">
        <f>IF('Simpl. all tex-DT PLYWOOD'!S38=0,"",'Simpl. all tex-DT PLYWOOD'!S38)</f>
        <v/>
      </c>
      <c r="J35" s="19" t="str">
        <f>IF('Simpl. all tex-DT PLYWOOD'!T38=0,"",'Simpl. all tex-DT PLYWOOD'!T38)</f>
        <v/>
      </c>
      <c r="K35" s="19" t="str">
        <f>IF('Simpl. all tex-DT PLYWOOD'!U38=0,"",'Simpl. all tex-DT PLYWOOD'!U38)</f>
        <v/>
      </c>
      <c r="L35" s="19" t="str">
        <f>IF('Simpl. all tex-DT PLYWOOD'!V38=0,"",'Simpl. all tex-DT PLYWOOD'!V38)</f>
        <v/>
      </c>
      <c r="M35" s="19" t="str">
        <f>IF('Simpl. all tex-DT PLYWOOD'!W38=0,"",'Simpl. all tex-DT PLYWOOD'!W38)</f>
        <v/>
      </c>
      <c r="N35" s="19" t="str">
        <f>IF('Simpl. all tex-DT PLYWOOD'!X38=0,"",'Simpl. all tex-DT PLYWOOD'!X38)</f>
        <v/>
      </c>
      <c r="O35" s="19" t="str">
        <f>IF('Simpl. all tex-DT PLYWOOD'!Y38=0,"",'Simpl. all tex-DT PLYWOOD'!Y38)</f>
        <v/>
      </c>
      <c r="P35" s="19" t="str">
        <f>IF('Simpl. all tex-DT PLYWOOD'!Z38=0,"",'Simpl. all tex-DT PLYWOOD'!Z38)</f>
        <v/>
      </c>
      <c r="Q35" s="306">
        <f t="shared" si="0"/>
        <v>0</v>
      </c>
      <c r="R35" s="11">
        <f>Q35*'Simpl. all tex-DT PLYWOOD'!I38</f>
        <v>0</v>
      </c>
      <c r="S35" s="11">
        <f>Q35*'Simpl. all tex-DT PLYWOOD'!AX38</f>
        <v>0</v>
      </c>
    </row>
    <row r="36" spans="1:19" ht="23.25" customHeight="1" x14ac:dyDescent="0.2">
      <c r="A36" s="18" t="str">
        <f>'Simpl. all tex-DT PLYWOOD'!D39</f>
        <v>SIMPL-2E-T</v>
      </c>
      <c r="B36" s="432" t="s">
        <v>1139</v>
      </c>
      <c r="C36" s="19" t="str">
        <f>IF('Simpl. all tex-DT PLYWOOD'!M39=0,"",'Simpl. all tex-DT PLYWOOD'!M39)</f>
        <v/>
      </c>
      <c r="D36" s="19" t="str">
        <f>IF('Simpl. all tex-DT PLYWOOD'!N39=0,"",'Simpl. all tex-DT PLYWOOD'!N39)</f>
        <v/>
      </c>
      <c r="E36" s="19" t="str">
        <f>IF('Simpl. all tex-DT PLYWOOD'!O39=0,"",'Simpl. all tex-DT PLYWOOD'!O39)</f>
        <v/>
      </c>
      <c r="F36" s="19" t="str">
        <f>IF('Simpl. all tex-DT PLYWOOD'!P39=0,"",'Simpl. all tex-DT PLYWOOD'!P39)</f>
        <v/>
      </c>
      <c r="G36" s="19" t="str">
        <f>IF('Simpl. all tex-DT PLYWOOD'!Q39=0,"",'Simpl. all tex-DT PLYWOOD'!Q39)</f>
        <v/>
      </c>
      <c r="H36" s="19" t="str">
        <f>IF('Simpl. all tex-DT PLYWOOD'!R39=0,"",'Simpl. all tex-DT PLYWOOD'!R39)</f>
        <v/>
      </c>
      <c r="I36" s="19" t="str">
        <f>IF('Simpl. all tex-DT PLYWOOD'!S39=0,"",'Simpl. all tex-DT PLYWOOD'!S39)</f>
        <v/>
      </c>
      <c r="J36" s="19" t="str">
        <f>IF('Simpl. all tex-DT PLYWOOD'!T39=0,"",'Simpl. all tex-DT PLYWOOD'!T39)</f>
        <v/>
      </c>
      <c r="K36" s="19" t="str">
        <f>IF('Simpl. all tex-DT PLYWOOD'!U39=0,"",'Simpl. all tex-DT PLYWOOD'!U39)</f>
        <v/>
      </c>
      <c r="L36" s="19" t="str">
        <f>IF('Simpl. all tex-DT PLYWOOD'!V39=0,"",'Simpl. all tex-DT PLYWOOD'!V39)</f>
        <v/>
      </c>
      <c r="M36" s="19" t="str">
        <f>IF('Simpl. all tex-DT PLYWOOD'!W39=0,"",'Simpl. all tex-DT PLYWOOD'!W39)</f>
        <v/>
      </c>
      <c r="N36" s="19" t="str">
        <f>IF('Simpl. all tex-DT PLYWOOD'!X39=0,"",'Simpl. all tex-DT PLYWOOD'!X39)</f>
        <v/>
      </c>
      <c r="O36" s="19" t="str">
        <f>IF('Simpl. all tex-DT PLYWOOD'!Y39=0,"",'Simpl. all tex-DT PLYWOOD'!Y39)</f>
        <v/>
      </c>
      <c r="P36" s="19" t="str">
        <f>IF('Simpl. all tex-DT PLYWOOD'!Z39=0,"",'Simpl. all tex-DT PLYWOOD'!Z39)</f>
        <v/>
      </c>
      <c r="Q36" s="306">
        <f t="shared" si="0"/>
        <v>0</v>
      </c>
      <c r="R36" s="11">
        <f>Q36*'Simpl. all tex-DT PLYWOOD'!I39</f>
        <v>0</v>
      </c>
      <c r="S36" s="11">
        <f>Q36*'Simpl. all tex-DT PLYWOOD'!AX39</f>
        <v>0</v>
      </c>
    </row>
    <row r="37" spans="1:19" ht="23.25" customHeight="1" x14ac:dyDescent="0.2">
      <c r="A37" s="18" t="str">
        <f>'Simpl. all tex-DT PLYWOOD'!D40</f>
        <v>SIMPL-2F</v>
      </c>
      <c r="B37" s="432" t="s">
        <v>1138</v>
      </c>
      <c r="C37" s="19" t="str">
        <f>IF('Simpl. all tex-DT PLYWOOD'!M40=0,"",'Simpl. all tex-DT PLYWOOD'!M40)</f>
        <v/>
      </c>
      <c r="D37" s="19" t="str">
        <f>IF('Simpl. all tex-DT PLYWOOD'!N40=0,"",'Simpl. all tex-DT PLYWOOD'!N40)</f>
        <v/>
      </c>
      <c r="E37" s="19" t="str">
        <f>IF('Simpl. all tex-DT PLYWOOD'!O40=0,"",'Simpl. all tex-DT PLYWOOD'!O40)</f>
        <v/>
      </c>
      <c r="F37" s="19" t="str">
        <f>IF('Simpl. all tex-DT PLYWOOD'!P40=0,"",'Simpl. all tex-DT PLYWOOD'!P40)</f>
        <v/>
      </c>
      <c r="G37" s="19" t="str">
        <f>IF('Simpl. all tex-DT PLYWOOD'!Q40=0,"",'Simpl. all tex-DT PLYWOOD'!Q40)</f>
        <v/>
      </c>
      <c r="H37" s="19" t="str">
        <f>IF('Simpl. all tex-DT PLYWOOD'!R40=0,"",'Simpl. all tex-DT PLYWOOD'!R40)</f>
        <v/>
      </c>
      <c r="I37" s="19" t="str">
        <f>IF('Simpl. all tex-DT PLYWOOD'!S40=0,"",'Simpl. all tex-DT PLYWOOD'!S40)</f>
        <v/>
      </c>
      <c r="J37" s="19" t="str">
        <f>IF('Simpl. all tex-DT PLYWOOD'!T40=0,"",'Simpl. all tex-DT PLYWOOD'!T40)</f>
        <v/>
      </c>
      <c r="K37" s="19" t="str">
        <f>IF('Simpl. all tex-DT PLYWOOD'!U40=0,"",'Simpl. all tex-DT PLYWOOD'!U40)</f>
        <v/>
      </c>
      <c r="L37" s="19" t="str">
        <f>IF('Simpl. all tex-DT PLYWOOD'!V40=0,"",'Simpl. all tex-DT PLYWOOD'!V40)</f>
        <v/>
      </c>
      <c r="M37" s="19" t="str">
        <f>IF('Simpl. all tex-DT PLYWOOD'!W40=0,"",'Simpl. all tex-DT PLYWOOD'!W40)</f>
        <v/>
      </c>
      <c r="N37" s="19" t="str">
        <f>IF('Simpl. all tex-DT PLYWOOD'!X40=0,"",'Simpl. all tex-DT PLYWOOD'!X40)</f>
        <v/>
      </c>
      <c r="O37" s="19" t="str">
        <f>IF('Simpl. all tex-DT PLYWOOD'!Y40=0,"",'Simpl. all tex-DT PLYWOOD'!Y40)</f>
        <v/>
      </c>
      <c r="P37" s="19" t="str">
        <f>IF('Simpl. all tex-DT PLYWOOD'!Z40=0,"",'Simpl. all tex-DT PLYWOOD'!Z40)</f>
        <v/>
      </c>
      <c r="Q37" s="306">
        <f t="shared" si="0"/>
        <v>0</v>
      </c>
      <c r="R37" s="11">
        <f>Q37*'Simpl. all tex-DT PLYWOOD'!I40</f>
        <v>0</v>
      </c>
      <c r="S37" s="11">
        <f>Q37*'Simpl. all tex-DT PLYWOOD'!AX40</f>
        <v>0</v>
      </c>
    </row>
    <row r="38" spans="1:19" ht="23.25" customHeight="1" x14ac:dyDescent="0.2">
      <c r="A38" s="18" t="str">
        <f>'Simpl. all tex-DT PLYWOOD'!D41</f>
        <v>SIMPL-2F-T</v>
      </c>
      <c r="B38" s="432" t="s">
        <v>1139</v>
      </c>
      <c r="C38" s="19" t="str">
        <f>IF('Simpl. all tex-DT PLYWOOD'!M41=0,"",'Simpl. all tex-DT PLYWOOD'!M41)</f>
        <v/>
      </c>
      <c r="D38" s="19" t="str">
        <f>IF('Simpl. all tex-DT PLYWOOD'!N41=0,"",'Simpl. all tex-DT PLYWOOD'!N41)</f>
        <v/>
      </c>
      <c r="E38" s="19" t="str">
        <f>IF('Simpl. all tex-DT PLYWOOD'!O41=0,"",'Simpl. all tex-DT PLYWOOD'!O41)</f>
        <v/>
      </c>
      <c r="F38" s="19" t="str">
        <f>IF('Simpl. all tex-DT PLYWOOD'!P41=0,"",'Simpl. all tex-DT PLYWOOD'!P41)</f>
        <v/>
      </c>
      <c r="G38" s="19" t="str">
        <f>IF('Simpl. all tex-DT PLYWOOD'!Q41=0,"",'Simpl. all tex-DT PLYWOOD'!Q41)</f>
        <v/>
      </c>
      <c r="H38" s="19" t="str">
        <f>IF('Simpl. all tex-DT PLYWOOD'!R41=0,"",'Simpl. all tex-DT PLYWOOD'!R41)</f>
        <v/>
      </c>
      <c r="I38" s="19" t="str">
        <f>IF('Simpl. all tex-DT PLYWOOD'!S41=0,"",'Simpl. all tex-DT PLYWOOD'!S41)</f>
        <v/>
      </c>
      <c r="J38" s="19" t="str">
        <f>IF('Simpl. all tex-DT PLYWOOD'!T41=0,"",'Simpl. all tex-DT PLYWOOD'!T41)</f>
        <v/>
      </c>
      <c r="K38" s="19" t="str">
        <f>IF('Simpl. all tex-DT PLYWOOD'!U41=0,"",'Simpl. all tex-DT PLYWOOD'!U41)</f>
        <v/>
      </c>
      <c r="L38" s="19" t="str">
        <f>IF('Simpl. all tex-DT PLYWOOD'!V41=0,"",'Simpl. all tex-DT PLYWOOD'!V41)</f>
        <v/>
      </c>
      <c r="M38" s="19" t="str">
        <f>IF('Simpl. all tex-DT PLYWOOD'!W41=0,"",'Simpl. all tex-DT PLYWOOD'!W41)</f>
        <v/>
      </c>
      <c r="N38" s="19" t="str">
        <f>IF('Simpl. all tex-DT PLYWOOD'!X41=0,"",'Simpl. all tex-DT PLYWOOD'!X41)</f>
        <v/>
      </c>
      <c r="O38" s="19" t="str">
        <f>IF('Simpl. all tex-DT PLYWOOD'!Y41=0,"",'Simpl. all tex-DT PLYWOOD'!Y41)</f>
        <v/>
      </c>
      <c r="P38" s="19" t="str">
        <f>IF('Simpl. all tex-DT PLYWOOD'!Z41=0,"",'Simpl. all tex-DT PLYWOOD'!Z41)</f>
        <v/>
      </c>
      <c r="Q38" s="306">
        <f t="shared" si="0"/>
        <v>0</v>
      </c>
      <c r="R38" s="11">
        <f>Q38*'Simpl. all tex-DT PLYWOOD'!I41</f>
        <v>0</v>
      </c>
      <c r="S38" s="11">
        <f>Q38*'Simpl. all tex-DT PLYWOOD'!AX41</f>
        <v>0</v>
      </c>
    </row>
    <row r="39" spans="1:19" ht="23.25" customHeight="1" x14ac:dyDescent="0.2">
      <c r="A39" s="18" t="str">
        <f>'Simpl. all tex-DT PLYWOOD'!D42</f>
        <v>SIMPL-2G</v>
      </c>
      <c r="B39" s="432" t="s">
        <v>1138</v>
      </c>
      <c r="C39" s="19" t="str">
        <f>IF('Simpl. all tex-DT PLYWOOD'!M42=0,"",'Simpl. all tex-DT PLYWOOD'!M42)</f>
        <v/>
      </c>
      <c r="D39" s="19" t="str">
        <f>IF('Simpl. all tex-DT PLYWOOD'!N42=0,"",'Simpl. all tex-DT PLYWOOD'!N42)</f>
        <v/>
      </c>
      <c r="E39" s="19" t="str">
        <f>IF('Simpl. all tex-DT PLYWOOD'!O42=0,"",'Simpl. all tex-DT PLYWOOD'!O42)</f>
        <v/>
      </c>
      <c r="F39" s="19" t="str">
        <f>IF('Simpl. all tex-DT PLYWOOD'!P42=0,"",'Simpl. all tex-DT PLYWOOD'!P42)</f>
        <v/>
      </c>
      <c r="G39" s="19" t="str">
        <f>IF('Simpl. all tex-DT PLYWOOD'!Q42=0,"",'Simpl. all tex-DT PLYWOOD'!Q42)</f>
        <v/>
      </c>
      <c r="H39" s="19" t="str">
        <f>IF('Simpl. all tex-DT PLYWOOD'!R42=0,"",'Simpl. all tex-DT PLYWOOD'!R42)</f>
        <v/>
      </c>
      <c r="I39" s="19" t="str">
        <f>IF('Simpl. all tex-DT PLYWOOD'!S42=0,"",'Simpl. all tex-DT PLYWOOD'!S42)</f>
        <v/>
      </c>
      <c r="J39" s="19" t="str">
        <f>IF('Simpl. all tex-DT PLYWOOD'!T42=0,"",'Simpl. all tex-DT PLYWOOD'!T42)</f>
        <v/>
      </c>
      <c r="K39" s="19" t="str">
        <f>IF('Simpl. all tex-DT PLYWOOD'!U42=0,"",'Simpl. all tex-DT PLYWOOD'!U42)</f>
        <v/>
      </c>
      <c r="L39" s="19" t="str">
        <f>IF('Simpl. all tex-DT PLYWOOD'!V42=0,"",'Simpl. all tex-DT PLYWOOD'!V42)</f>
        <v/>
      </c>
      <c r="M39" s="19" t="str">
        <f>IF('Simpl. all tex-DT PLYWOOD'!W42=0,"",'Simpl. all tex-DT PLYWOOD'!W42)</f>
        <v/>
      </c>
      <c r="N39" s="19" t="str">
        <f>IF('Simpl. all tex-DT PLYWOOD'!X42=0,"",'Simpl. all tex-DT PLYWOOD'!X42)</f>
        <v/>
      </c>
      <c r="O39" s="19" t="str">
        <f>IF('Simpl. all tex-DT PLYWOOD'!Y42=0,"",'Simpl. all tex-DT PLYWOOD'!Y42)</f>
        <v/>
      </c>
      <c r="P39" s="19" t="str">
        <f>IF('Simpl. all tex-DT PLYWOOD'!Z42=0,"",'Simpl. all tex-DT PLYWOOD'!Z42)</f>
        <v/>
      </c>
      <c r="Q39" s="306">
        <f t="shared" si="0"/>
        <v>0</v>
      </c>
      <c r="R39" s="11">
        <f>Q39*'Simpl. all tex-DT PLYWOOD'!I42</f>
        <v>0</v>
      </c>
      <c r="S39" s="11">
        <f>Q39*'Simpl. all tex-DT PLYWOOD'!AX42</f>
        <v>0</v>
      </c>
    </row>
    <row r="40" spans="1:19" ht="23.25" customHeight="1" x14ac:dyDescent="0.2">
      <c r="A40" s="18" t="str">
        <f>'Simpl. all tex-DT PLYWOOD'!D43</f>
        <v>SIMPL-2G-T</v>
      </c>
      <c r="B40" s="432" t="s">
        <v>1139</v>
      </c>
      <c r="C40" s="19" t="str">
        <f>IF('Simpl. all tex-DT PLYWOOD'!M43=0,"",'Simpl. all tex-DT PLYWOOD'!M43)</f>
        <v/>
      </c>
      <c r="D40" s="19" t="str">
        <f>IF('Simpl. all tex-DT PLYWOOD'!N43=0,"",'Simpl. all tex-DT PLYWOOD'!N43)</f>
        <v/>
      </c>
      <c r="E40" s="19" t="str">
        <f>IF('Simpl. all tex-DT PLYWOOD'!O43=0,"",'Simpl. all tex-DT PLYWOOD'!O43)</f>
        <v/>
      </c>
      <c r="F40" s="19" t="str">
        <f>IF('Simpl. all tex-DT PLYWOOD'!P43=0,"",'Simpl. all tex-DT PLYWOOD'!P43)</f>
        <v/>
      </c>
      <c r="G40" s="19" t="str">
        <f>IF('Simpl. all tex-DT PLYWOOD'!Q43=0,"",'Simpl. all tex-DT PLYWOOD'!Q43)</f>
        <v/>
      </c>
      <c r="H40" s="19" t="str">
        <f>IF('Simpl. all tex-DT PLYWOOD'!R43=0,"",'Simpl. all tex-DT PLYWOOD'!R43)</f>
        <v/>
      </c>
      <c r="I40" s="19" t="str">
        <f>IF('Simpl. all tex-DT PLYWOOD'!S43=0,"",'Simpl. all tex-DT PLYWOOD'!S43)</f>
        <v/>
      </c>
      <c r="J40" s="19" t="str">
        <f>IF('Simpl. all tex-DT PLYWOOD'!T43=0,"",'Simpl. all tex-DT PLYWOOD'!T43)</f>
        <v/>
      </c>
      <c r="K40" s="19" t="str">
        <f>IF('Simpl. all tex-DT PLYWOOD'!U43=0,"",'Simpl. all tex-DT PLYWOOD'!U43)</f>
        <v/>
      </c>
      <c r="L40" s="19" t="str">
        <f>IF('Simpl. all tex-DT PLYWOOD'!V43=0,"",'Simpl. all tex-DT PLYWOOD'!V43)</f>
        <v/>
      </c>
      <c r="M40" s="19" t="str">
        <f>IF('Simpl. all tex-DT PLYWOOD'!W43=0,"",'Simpl. all tex-DT PLYWOOD'!W43)</f>
        <v/>
      </c>
      <c r="N40" s="19" t="str">
        <f>IF('Simpl. all tex-DT PLYWOOD'!X43=0,"",'Simpl. all tex-DT PLYWOOD'!X43)</f>
        <v/>
      </c>
      <c r="O40" s="19" t="str">
        <f>IF('Simpl. all tex-DT PLYWOOD'!Y43=0,"",'Simpl. all tex-DT PLYWOOD'!Y43)</f>
        <v/>
      </c>
      <c r="P40" s="19" t="str">
        <f>IF('Simpl. all tex-DT PLYWOOD'!Z43=0,"",'Simpl. all tex-DT PLYWOOD'!Z43)</f>
        <v/>
      </c>
      <c r="Q40" s="306">
        <f t="shared" si="0"/>
        <v>0</v>
      </c>
      <c r="R40" s="11">
        <f>Q40*'Simpl. all tex-DT PLYWOOD'!I43</f>
        <v>0</v>
      </c>
      <c r="S40" s="11">
        <f>Q40*'Simpl. all tex-DT PLYWOOD'!AX43</f>
        <v>0</v>
      </c>
    </row>
    <row r="41" spans="1:19" ht="23.25" customHeight="1" x14ac:dyDescent="0.2">
      <c r="A41" s="18" t="str">
        <f>'Simpl. all tex-DT PLYWOOD'!D44</f>
        <v>SIMPL-2H</v>
      </c>
      <c r="B41" s="432" t="s">
        <v>1138</v>
      </c>
      <c r="C41" s="19" t="str">
        <f>IF('Simpl. all tex-DT PLYWOOD'!M44=0,"",'Simpl. all tex-DT PLYWOOD'!M44)</f>
        <v/>
      </c>
      <c r="D41" s="19" t="str">
        <f>IF('Simpl. all tex-DT PLYWOOD'!N44=0,"",'Simpl. all tex-DT PLYWOOD'!N44)</f>
        <v/>
      </c>
      <c r="E41" s="19" t="str">
        <f>IF('Simpl. all tex-DT PLYWOOD'!O44=0,"",'Simpl. all tex-DT PLYWOOD'!O44)</f>
        <v/>
      </c>
      <c r="F41" s="19" t="str">
        <f>IF('Simpl. all tex-DT PLYWOOD'!P44=0,"",'Simpl. all tex-DT PLYWOOD'!P44)</f>
        <v/>
      </c>
      <c r="G41" s="19" t="str">
        <f>IF('Simpl. all tex-DT PLYWOOD'!Q44=0,"",'Simpl. all tex-DT PLYWOOD'!Q44)</f>
        <v/>
      </c>
      <c r="H41" s="19" t="str">
        <f>IF('Simpl. all tex-DT PLYWOOD'!R44=0,"",'Simpl. all tex-DT PLYWOOD'!R44)</f>
        <v/>
      </c>
      <c r="I41" s="19" t="str">
        <f>IF('Simpl. all tex-DT PLYWOOD'!S44=0,"",'Simpl. all tex-DT PLYWOOD'!S44)</f>
        <v/>
      </c>
      <c r="J41" s="19" t="str">
        <f>IF('Simpl. all tex-DT PLYWOOD'!T44=0,"",'Simpl. all tex-DT PLYWOOD'!T44)</f>
        <v/>
      </c>
      <c r="K41" s="19" t="str">
        <f>IF('Simpl. all tex-DT PLYWOOD'!U44=0,"",'Simpl. all tex-DT PLYWOOD'!U44)</f>
        <v/>
      </c>
      <c r="L41" s="19" t="str">
        <f>IF('Simpl. all tex-DT PLYWOOD'!V44=0,"",'Simpl. all tex-DT PLYWOOD'!V44)</f>
        <v/>
      </c>
      <c r="M41" s="19" t="str">
        <f>IF('Simpl. all tex-DT PLYWOOD'!W44=0,"",'Simpl. all tex-DT PLYWOOD'!W44)</f>
        <v/>
      </c>
      <c r="N41" s="19" t="str">
        <f>IF('Simpl. all tex-DT PLYWOOD'!X44=0,"",'Simpl. all tex-DT PLYWOOD'!X44)</f>
        <v/>
      </c>
      <c r="O41" s="19" t="str">
        <f>IF('Simpl. all tex-DT PLYWOOD'!Y44=0,"",'Simpl. all tex-DT PLYWOOD'!Y44)</f>
        <v/>
      </c>
      <c r="P41" s="19" t="str">
        <f>IF('Simpl. all tex-DT PLYWOOD'!Z44=0,"",'Simpl. all tex-DT PLYWOOD'!Z44)</f>
        <v/>
      </c>
      <c r="Q41" s="306">
        <f t="shared" si="0"/>
        <v>0</v>
      </c>
      <c r="R41" s="11">
        <f>Q41*'Simpl. all tex-DT PLYWOOD'!I44</f>
        <v>0</v>
      </c>
      <c r="S41" s="11">
        <f>Q41*'Simpl. all tex-DT PLYWOOD'!AX44</f>
        <v>0</v>
      </c>
    </row>
    <row r="42" spans="1:19" ht="23.25" customHeight="1" x14ac:dyDescent="0.2">
      <c r="A42" s="18" t="str">
        <f>'Simpl. all tex-DT PLYWOOD'!D45</f>
        <v>SIMPL-2H-T</v>
      </c>
      <c r="B42" s="432" t="s">
        <v>1139</v>
      </c>
      <c r="C42" s="19" t="str">
        <f>IF('Simpl. all tex-DT PLYWOOD'!M45=0,"",'Simpl. all tex-DT PLYWOOD'!M45)</f>
        <v/>
      </c>
      <c r="D42" s="19" t="str">
        <f>IF('Simpl. all tex-DT PLYWOOD'!N45=0,"",'Simpl. all tex-DT PLYWOOD'!N45)</f>
        <v/>
      </c>
      <c r="E42" s="19" t="str">
        <f>IF('Simpl. all tex-DT PLYWOOD'!O45=0,"",'Simpl. all tex-DT PLYWOOD'!O45)</f>
        <v/>
      </c>
      <c r="F42" s="19" t="str">
        <f>IF('Simpl. all tex-DT PLYWOOD'!P45=0,"",'Simpl. all tex-DT PLYWOOD'!P45)</f>
        <v/>
      </c>
      <c r="G42" s="19" t="str">
        <f>IF('Simpl. all tex-DT PLYWOOD'!Q45=0,"",'Simpl. all tex-DT PLYWOOD'!Q45)</f>
        <v/>
      </c>
      <c r="H42" s="19" t="str">
        <f>IF('Simpl. all tex-DT PLYWOOD'!R45=0,"",'Simpl. all tex-DT PLYWOOD'!R45)</f>
        <v/>
      </c>
      <c r="I42" s="19" t="str">
        <f>IF('Simpl. all tex-DT PLYWOOD'!S45=0,"",'Simpl. all tex-DT PLYWOOD'!S45)</f>
        <v/>
      </c>
      <c r="J42" s="19" t="str">
        <f>IF('Simpl. all tex-DT PLYWOOD'!T45=0,"",'Simpl. all tex-DT PLYWOOD'!T45)</f>
        <v/>
      </c>
      <c r="K42" s="19" t="str">
        <f>IF('Simpl. all tex-DT PLYWOOD'!U45=0,"",'Simpl. all tex-DT PLYWOOD'!U45)</f>
        <v/>
      </c>
      <c r="L42" s="19" t="str">
        <f>IF('Simpl. all tex-DT PLYWOOD'!V45=0,"",'Simpl. all tex-DT PLYWOOD'!V45)</f>
        <v/>
      </c>
      <c r="M42" s="19" t="str">
        <f>IF('Simpl. all tex-DT PLYWOOD'!W45=0,"",'Simpl. all tex-DT PLYWOOD'!W45)</f>
        <v/>
      </c>
      <c r="N42" s="19" t="str">
        <f>IF('Simpl. all tex-DT PLYWOOD'!X45=0,"",'Simpl. all tex-DT PLYWOOD'!X45)</f>
        <v/>
      </c>
      <c r="O42" s="19" t="str">
        <f>IF('Simpl. all tex-DT PLYWOOD'!Y45=0,"",'Simpl. all tex-DT PLYWOOD'!Y45)</f>
        <v/>
      </c>
      <c r="P42" s="19" t="str">
        <f>IF('Simpl. all tex-DT PLYWOOD'!Z45=0,"",'Simpl. all tex-DT PLYWOOD'!Z45)</f>
        <v/>
      </c>
      <c r="Q42" s="306">
        <f t="shared" si="0"/>
        <v>0</v>
      </c>
      <c r="R42" s="11">
        <f>Q42*'Simpl. all tex-DT PLYWOOD'!I45</f>
        <v>0</v>
      </c>
      <c r="S42" s="11">
        <f>Q42*'Simpl. all tex-DT PLYWOOD'!AX45</f>
        <v>0</v>
      </c>
    </row>
    <row r="43" spans="1:19" ht="23.25" customHeight="1" x14ac:dyDescent="0.2">
      <c r="A43" s="18" t="str">
        <f>'Simpl. all tex-DT PLYWOOD'!D46</f>
        <v>3 - TRAPEZ</v>
      </c>
      <c r="B43" s="432"/>
      <c r="C43" s="19" t="str">
        <f>IF('Simpl. all tex-DT PLYWOOD'!M46=0,"",'Simpl. all tex-DT PLYWOOD'!M46)</f>
        <v/>
      </c>
      <c r="D43" s="19" t="str">
        <f>IF('Simpl. all tex-DT PLYWOOD'!N46=0,"",'Simpl. all tex-DT PLYWOOD'!N46)</f>
        <v/>
      </c>
      <c r="E43" s="19" t="str">
        <f>IF('Simpl. all tex-DT PLYWOOD'!O46=0,"",'Simpl. all tex-DT PLYWOOD'!O46)</f>
        <v/>
      </c>
      <c r="F43" s="19" t="str">
        <f>IF('Simpl. all tex-DT PLYWOOD'!P46=0,"",'Simpl. all tex-DT PLYWOOD'!P46)</f>
        <v/>
      </c>
      <c r="G43" s="19" t="str">
        <f>IF('Simpl. all tex-DT PLYWOOD'!Q46=0,"",'Simpl. all tex-DT PLYWOOD'!Q46)</f>
        <v/>
      </c>
      <c r="H43" s="19" t="str">
        <f>IF('Simpl. all tex-DT PLYWOOD'!R46=0,"",'Simpl. all tex-DT PLYWOOD'!R46)</f>
        <v/>
      </c>
      <c r="I43" s="19" t="str">
        <f>IF('Simpl. all tex-DT PLYWOOD'!S46=0,"",'Simpl. all tex-DT PLYWOOD'!S46)</f>
        <v/>
      </c>
      <c r="J43" s="19" t="str">
        <f>IF('Simpl. all tex-DT PLYWOOD'!T46=0,"",'Simpl. all tex-DT PLYWOOD'!T46)</f>
        <v/>
      </c>
      <c r="K43" s="19" t="str">
        <f>IF('Simpl. all tex-DT PLYWOOD'!U46=0,"",'Simpl. all tex-DT PLYWOOD'!U46)</f>
        <v/>
      </c>
      <c r="L43" s="19" t="str">
        <f>IF('Simpl. all tex-DT PLYWOOD'!V46=0,"",'Simpl. all tex-DT PLYWOOD'!V46)</f>
        <v/>
      </c>
      <c r="M43" s="19" t="str">
        <f>IF('Simpl. all tex-DT PLYWOOD'!W46=0,"",'Simpl. all tex-DT PLYWOOD'!W46)</f>
        <v/>
      </c>
      <c r="N43" s="19" t="str">
        <f>IF('Simpl. all tex-DT PLYWOOD'!X46=0,"",'Simpl. all tex-DT PLYWOOD'!X46)</f>
        <v/>
      </c>
      <c r="O43" s="19" t="str">
        <f>IF('Simpl. all tex-DT PLYWOOD'!Y46=0,"",'Simpl. all tex-DT PLYWOOD'!Y46)</f>
        <v/>
      </c>
      <c r="P43" s="19" t="str">
        <f>IF('Simpl. all tex-DT PLYWOOD'!Z46=0,"",'Simpl. all tex-DT PLYWOOD'!Z46)</f>
        <v/>
      </c>
      <c r="Q43" s="306">
        <f t="shared" si="0"/>
        <v>0</v>
      </c>
      <c r="R43" s="11">
        <f>Q43*'Simpl. all tex-DT PLYWOOD'!I46</f>
        <v>0</v>
      </c>
      <c r="S43" s="11">
        <f>Q43*'Simpl. all tex-DT PLYWOOD'!AX46</f>
        <v>0</v>
      </c>
    </row>
    <row r="44" spans="1:19" ht="23.25" customHeight="1" x14ac:dyDescent="0.2">
      <c r="A44" s="18" t="str">
        <f>'Simpl. all tex-DT PLYWOOD'!D47</f>
        <v>SIMPL-3A</v>
      </c>
      <c r="B44" s="432" t="s">
        <v>1138</v>
      </c>
      <c r="C44" s="19" t="str">
        <f>IF('Simpl. all tex-DT PLYWOOD'!M47=0,"",'Simpl. all tex-DT PLYWOOD'!M47)</f>
        <v/>
      </c>
      <c r="D44" s="19" t="str">
        <f>IF('Simpl. all tex-DT PLYWOOD'!N47=0,"",'Simpl. all tex-DT PLYWOOD'!N47)</f>
        <v/>
      </c>
      <c r="E44" s="19" t="str">
        <f>IF('Simpl. all tex-DT PLYWOOD'!O47=0,"",'Simpl. all tex-DT PLYWOOD'!O47)</f>
        <v/>
      </c>
      <c r="F44" s="19" t="str">
        <f>IF('Simpl. all tex-DT PLYWOOD'!P47=0,"",'Simpl. all tex-DT PLYWOOD'!P47)</f>
        <v/>
      </c>
      <c r="G44" s="19" t="str">
        <f>IF('Simpl. all tex-DT PLYWOOD'!Q47=0,"",'Simpl. all tex-DT PLYWOOD'!Q47)</f>
        <v/>
      </c>
      <c r="H44" s="19" t="str">
        <f>IF('Simpl. all tex-DT PLYWOOD'!R47=0,"",'Simpl. all tex-DT PLYWOOD'!R47)</f>
        <v/>
      </c>
      <c r="I44" s="19" t="str">
        <f>IF('Simpl. all tex-DT PLYWOOD'!S47=0,"",'Simpl. all tex-DT PLYWOOD'!S47)</f>
        <v/>
      </c>
      <c r="J44" s="19" t="str">
        <f>IF('Simpl. all tex-DT PLYWOOD'!T47=0,"",'Simpl. all tex-DT PLYWOOD'!T47)</f>
        <v/>
      </c>
      <c r="K44" s="19" t="str">
        <f>IF('Simpl. all tex-DT PLYWOOD'!U47=0,"",'Simpl. all tex-DT PLYWOOD'!U47)</f>
        <v/>
      </c>
      <c r="L44" s="19" t="str">
        <f>IF('Simpl. all tex-DT PLYWOOD'!V47=0,"",'Simpl. all tex-DT PLYWOOD'!V47)</f>
        <v/>
      </c>
      <c r="M44" s="19" t="str">
        <f>IF('Simpl. all tex-DT PLYWOOD'!W47=0,"",'Simpl. all tex-DT PLYWOOD'!W47)</f>
        <v/>
      </c>
      <c r="N44" s="19" t="str">
        <f>IF('Simpl. all tex-DT PLYWOOD'!X47=0,"",'Simpl. all tex-DT PLYWOOD'!X47)</f>
        <v/>
      </c>
      <c r="O44" s="19" t="str">
        <f>IF('Simpl. all tex-DT PLYWOOD'!Y47=0,"",'Simpl. all tex-DT PLYWOOD'!Y47)</f>
        <v/>
      </c>
      <c r="P44" s="19" t="str">
        <f>IF('Simpl. all tex-DT PLYWOOD'!Z47=0,"",'Simpl. all tex-DT PLYWOOD'!Z47)</f>
        <v/>
      </c>
      <c r="Q44" s="306">
        <f t="shared" si="0"/>
        <v>0</v>
      </c>
      <c r="R44" s="11">
        <f>Q44*'Simpl. all tex-DT PLYWOOD'!I47</f>
        <v>0</v>
      </c>
      <c r="S44" s="11">
        <f>Q44*'Simpl. all tex-DT PLYWOOD'!AX47</f>
        <v>0</v>
      </c>
    </row>
    <row r="45" spans="1:19" ht="23.25" customHeight="1" x14ac:dyDescent="0.2">
      <c r="A45" s="18" t="str">
        <f>'Simpl. all tex-DT PLYWOOD'!D48</f>
        <v>SIMPL-3A-T</v>
      </c>
      <c r="B45" s="432" t="s">
        <v>1139</v>
      </c>
      <c r="C45" s="19" t="str">
        <f>IF('Simpl. all tex-DT PLYWOOD'!M48=0,"",'Simpl. all tex-DT PLYWOOD'!M48)</f>
        <v/>
      </c>
      <c r="D45" s="19" t="str">
        <f>IF('Simpl. all tex-DT PLYWOOD'!N48=0,"",'Simpl. all tex-DT PLYWOOD'!N48)</f>
        <v/>
      </c>
      <c r="E45" s="19" t="str">
        <f>IF('Simpl. all tex-DT PLYWOOD'!O48=0,"",'Simpl. all tex-DT PLYWOOD'!O48)</f>
        <v/>
      </c>
      <c r="F45" s="19" t="str">
        <f>IF('Simpl. all tex-DT PLYWOOD'!P48=0,"",'Simpl. all tex-DT PLYWOOD'!P48)</f>
        <v/>
      </c>
      <c r="G45" s="19" t="str">
        <f>IF('Simpl. all tex-DT PLYWOOD'!Q48=0,"",'Simpl. all tex-DT PLYWOOD'!Q48)</f>
        <v/>
      </c>
      <c r="H45" s="19" t="str">
        <f>IF('Simpl. all tex-DT PLYWOOD'!R48=0,"",'Simpl. all tex-DT PLYWOOD'!R48)</f>
        <v/>
      </c>
      <c r="I45" s="19" t="str">
        <f>IF('Simpl. all tex-DT PLYWOOD'!S48=0,"",'Simpl. all tex-DT PLYWOOD'!S48)</f>
        <v/>
      </c>
      <c r="J45" s="19" t="str">
        <f>IF('Simpl. all tex-DT PLYWOOD'!T48=0,"",'Simpl. all tex-DT PLYWOOD'!T48)</f>
        <v/>
      </c>
      <c r="K45" s="19" t="str">
        <f>IF('Simpl. all tex-DT PLYWOOD'!U48=0,"",'Simpl. all tex-DT PLYWOOD'!U48)</f>
        <v/>
      </c>
      <c r="L45" s="19" t="str">
        <f>IF('Simpl. all tex-DT PLYWOOD'!V48=0,"",'Simpl. all tex-DT PLYWOOD'!V48)</f>
        <v/>
      </c>
      <c r="M45" s="19" t="str">
        <f>IF('Simpl. all tex-DT PLYWOOD'!W48=0,"",'Simpl. all tex-DT PLYWOOD'!W48)</f>
        <v/>
      </c>
      <c r="N45" s="19" t="str">
        <f>IF('Simpl. all tex-DT PLYWOOD'!X48=0,"",'Simpl. all tex-DT PLYWOOD'!X48)</f>
        <v/>
      </c>
      <c r="O45" s="19" t="str">
        <f>IF('Simpl. all tex-DT PLYWOOD'!Y48=0,"",'Simpl. all tex-DT PLYWOOD'!Y48)</f>
        <v/>
      </c>
      <c r="P45" s="19" t="str">
        <f>IF('Simpl. all tex-DT PLYWOOD'!Z48=0,"",'Simpl. all tex-DT PLYWOOD'!Z48)</f>
        <v/>
      </c>
      <c r="Q45" s="306">
        <f t="shared" si="0"/>
        <v>0</v>
      </c>
      <c r="R45" s="11">
        <f>Q45*'Simpl. all tex-DT PLYWOOD'!I48</f>
        <v>0</v>
      </c>
      <c r="S45" s="11">
        <f>Q45*'Simpl. all tex-DT PLYWOOD'!AX48</f>
        <v>0</v>
      </c>
    </row>
    <row r="46" spans="1:19" ht="23.25" customHeight="1" x14ac:dyDescent="0.2">
      <c r="A46" s="18" t="str">
        <f>'Simpl. all tex-DT PLYWOOD'!D49</f>
        <v>SIMPL-3B</v>
      </c>
      <c r="B46" s="432" t="s">
        <v>1138</v>
      </c>
      <c r="C46" s="19" t="str">
        <f>IF('Simpl. all tex-DT PLYWOOD'!M49=0,"",'Simpl. all tex-DT PLYWOOD'!M49)</f>
        <v/>
      </c>
      <c r="D46" s="19" t="str">
        <f>IF('Simpl. all tex-DT PLYWOOD'!N49=0,"",'Simpl. all tex-DT PLYWOOD'!N49)</f>
        <v/>
      </c>
      <c r="E46" s="19" t="str">
        <f>IF('Simpl. all tex-DT PLYWOOD'!O49=0,"",'Simpl. all tex-DT PLYWOOD'!O49)</f>
        <v/>
      </c>
      <c r="F46" s="19" t="str">
        <f>IF('Simpl. all tex-DT PLYWOOD'!P49=0,"",'Simpl. all tex-DT PLYWOOD'!P49)</f>
        <v/>
      </c>
      <c r="G46" s="19" t="str">
        <f>IF('Simpl. all tex-DT PLYWOOD'!Q49=0,"",'Simpl. all tex-DT PLYWOOD'!Q49)</f>
        <v/>
      </c>
      <c r="H46" s="19" t="str">
        <f>IF('Simpl. all tex-DT PLYWOOD'!R49=0,"",'Simpl. all tex-DT PLYWOOD'!R49)</f>
        <v/>
      </c>
      <c r="I46" s="19" t="str">
        <f>IF('Simpl. all tex-DT PLYWOOD'!S49=0,"",'Simpl. all tex-DT PLYWOOD'!S49)</f>
        <v/>
      </c>
      <c r="J46" s="19" t="str">
        <f>IF('Simpl. all tex-DT PLYWOOD'!T49=0,"",'Simpl. all tex-DT PLYWOOD'!T49)</f>
        <v/>
      </c>
      <c r="K46" s="19" t="str">
        <f>IF('Simpl. all tex-DT PLYWOOD'!U49=0,"",'Simpl. all tex-DT PLYWOOD'!U49)</f>
        <v/>
      </c>
      <c r="L46" s="19" t="str">
        <f>IF('Simpl. all tex-DT PLYWOOD'!V49=0,"",'Simpl. all tex-DT PLYWOOD'!V49)</f>
        <v/>
      </c>
      <c r="M46" s="19" t="str">
        <f>IF('Simpl. all tex-DT PLYWOOD'!W49=0,"",'Simpl. all tex-DT PLYWOOD'!W49)</f>
        <v/>
      </c>
      <c r="N46" s="19" t="str">
        <f>IF('Simpl. all tex-DT PLYWOOD'!X49=0,"",'Simpl. all tex-DT PLYWOOD'!X49)</f>
        <v/>
      </c>
      <c r="O46" s="19" t="str">
        <f>IF('Simpl. all tex-DT PLYWOOD'!Y49=0,"",'Simpl. all tex-DT PLYWOOD'!Y49)</f>
        <v/>
      </c>
      <c r="P46" s="19" t="str">
        <f>IF('Simpl. all tex-DT PLYWOOD'!Z49=0,"",'Simpl. all tex-DT PLYWOOD'!Z49)</f>
        <v/>
      </c>
      <c r="Q46" s="306">
        <f t="shared" si="0"/>
        <v>0</v>
      </c>
      <c r="R46" s="11">
        <f>Q46*'Simpl. all tex-DT PLYWOOD'!I49</f>
        <v>0</v>
      </c>
      <c r="S46" s="11">
        <f>Q46*'Simpl. all tex-DT PLYWOOD'!AX49</f>
        <v>0</v>
      </c>
    </row>
    <row r="47" spans="1:19" ht="23.25" customHeight="1" x14ac:dyDescent="0.2">
      <c r="A47" s="18" t="str">
        <f>'Simpl. all tex-DT PLYWOOD'!D50</f>
        <v>SIMPL-3B-T</v>
      </c>
      <c r="B47" s="432" t="s">
        <v>1139</v>
      </c>
      <c r="C47" s="19" t="str">
        <f>IF('Simpl. all tex-DT PLYWOOD'!M50=0,"",'Simpl. all tex-DT PLYWOOD'!M50)</f>
        <v/>
      </c>
      <c r="D47" s="19" t="str">
        <f>IF('Simpl. all tex-DT PLYWOOD'!N50=0,"",'Simpl. all tex-DT PLYWOOD'!N50)</f>
        <v/>
      </c>
      <c r="E47" s="19" t="str">
        <f>IF('Simpl. all tex-DT PLYWOOD'!O50=0,"",'Simpl. all tex-DT PLYWOOD'!O50)</f>
        <v/>
      </c>
      <c r="F47" s="19" t="str">
        <f>IF('Simpl. all tex-DT PLYWOOD'!P50=0,"",'Simpl. all tex-DT PLYWOOD'!P50)</f>
        <v/>
      </c>
      <c r="G47" s="19" t="str">
        <f>IF('Simpl. all tex-DT PLYWOOD'!Q50=0,"",'Simpl. all tex-DT PLYWOOD'!Q50)</f>
        <v/>
      </c>
      <c r="H47" s="19" t="str">
        <f>IF('Simpl. all tex-DT PLYWOOD'!R50=0,"",'Simpl. all tex-DT PLYWOOD'!R50)</f>
        <v/>
      </c>
      <c r="I47" s="19" t="str">
        <f>IF('Simpl. all tex-DT PLYWOOD'!S50=0,"",'Simpl. all tex-DT PLYWOOD'!S50)</f>
        <v/>
      </c>
      <c r="J47" s="19" t="str">
        <f>IF('Simpl. all tex-DT PLYWOOD'!T50=0,"",'Simpl. all tex-DT PLYWOOD'!T50)</f>
        <v/>
      </c>
      <c r="K47" s="19" t="str">
        <f>IF('Simpl. all tex-DT PLYWOOD'!U50=0,"",'Simpl. all tex-DT PLYWOOD'!U50)</f>
        <v/>
      </c>
      <c r="L47" s="19" t="str">
        <f>IF('Simpl. all tex-DT PLYWOOD'!V50=0,"",'Simpl. all tex-DT PLYWOOD'!V50)</f>
        <v/>
      </c>
      <c r="M47" s="19" t="str">
        <f>IF('Simpl. all tex-DT PLYWOOD'!W50=0,"",'Simpl. all tex-DT PLYWOOD'!W50)</f>
        <v/>
      </c>
      <c r="N47" s="19" t="str">
        <f>IF('Simpl. all tex-DT PLYWOOD'!X50=0,"",'Simpl. all tex-DT PLYWOOD'!X50)</f>
        <v/>
      </c>
      <c r="O47" s="19" t="str">
        <f>IF('Simpl. all tex-DT PLYWOOD'!Y50=0,"",'Simpl. all tex-DT PLYWOOD'!Y50)</f>
        <v/>
      </c>
      <c r="P47" s="19" t="str">
        <f>IF('Simpl. all tex-DT PLYWOOD'!Z50=0,"",'Simpl. all tex-DT PLYWOOD'!Z50)</f>
        <v/>
      </c>
      <c r="Q47" s="306">
        <f t="shared" si="0"/>
        <v>0</v>
      </c>
      <c r="R47" s="11">
        <f>Q47*'Simpl. all tex-DT PLYWOOD'!I50</f>
        <v>0</v>
      </c>
      <c r="S47" s="11">
        <f>Q47*'Simpl. all tex-DT PLYWOOD'!AX50</f>
        <v>0</v>
      </c>
    </row>
    <row r="48" spans="1:19" ht="23.25" customHeight="1" x14ac:dyDescent="0.2">
      <c r="A48" s="18" t="str">
        <f>'Simpl. all tex-DT PLYWOOD'!D51</f>
        <v>SIMPL-3C</v>
      </c>
      <c r="B48" s="432" t="s">
        <v>1138</v>
      </c>
      <c r="C48" s="19" t="str">
        <f>IF('Simpl. all tex-DT PLYWOOD'!M51=0,"",'Simpl. all tex-DT PLYWOOD'!M51)</f>
        <v/>
      </c>
      <c r="D48" s="19" t="str">
        <f>IF('Simpl. all tex-DT PLYWOOD'!N51=0,"",'Simpl. all tex-DT PLYWOOD'!N51)</f>
        <v/>
      </c>
      <c r="E48" s="19" t="str">
        <f>IF('Simpl. all tex-DT PLYWOOD'!O51=0,"",'Simpl. all tex-DT PLYWOOD'!O51)</f>
        <v/>
      </c>
      <c r="F48" s="19" t="str">
        <f>IF('Simpl. all tex-DT PLYWOOD'!P51=0,"",'Simpl. all tex-DT PLYWOOD'!P51)</f>
        <v/>
      </c>
      <c r="G48" s="19" t="str">
        <f>IF('Simpl. all tex-DT PLYWOOD'!Q51=0,"",'Simpl. all tex-DT PLYWOOD'!Q51)</f>
        <v/>
      </c>
      <c r="H48" s="19" t="str">
        <f>IF('Simpl. all tex-DT PLYWOOD'!R51=0,"",'Simpl. all tex-DT PLYWOOD'!R51)</f>
        <v/>
      </c>
      <c r="I48" s="19" t="str">
        <f>IF('Simpl. all tex-DT PLYWOOD'!S51=0,"",'Simpl. all tex-DT PLYWOOD'!S51)</f>
        <v/>
      </c>
      <c r="J48" s="19" t="str">
        <f>IF('Simpl. all tex-DT PLYWOOD'!T51=0,"",'Simpl. all tex-DT PLYWOOD'!T51)</f>
        <v/>
      </c>
      <c r="K48" s="19" t="str">
        <f>IF('Simpl. all tex-DT PLYWOOD'!U51=0,"",'Simpl. all tex-DT PLYWOOD'!U51)</f>
        <v/>
      </c>
      <c r="L48" s="19" t="str">
        <f>IF('Simpl. all tex-DT PLYWOOD'!V51=0,"",'Simpl. all tex-DT PLYWOOD'!V51)</f>
        <v/>
      </c>
      <c r="M48" s="19" t="str">
        <f>IF('Simpl. all tex-DT PLYWOOD'!W51=0,"",'Simpl. all tex-DT PLYWOOD'!W51)</f>
        <v/>
      </c>
      <c r="N48" s="19" t="str">
        <f>IF('Simpl. all tex-DT PLYWOOD'!X51=0,"",'Simpl. all tex-DT PLYWOOD'!X51)</f>
        <v/>
      </c>
      <c r="O48" s="19" t="str">
        <f>IF('Simpl. all tex-DT PLYWOOD'!Y51=0,"",'Simpl. all tex-DT PLYWOOD'!Y51)</f>
        <v/>
      </c>
      <c r="P48" s="19" t="str">
        <f>IF('Simpl. all tex-DT PLYWOOD'!Z51=0,"",'Simpl. all tex-DT PLYWOOD'!Z51)</f>
        <v/>
      </c>
      <c r="Q48" s="306">
        <f t="shared" si="0"/>
        <v>0</v>
      </c>
      <c r="R48" s="11">
        <f>Q48*'Simpl. all tex-DT PLYWOOD'!I51</f>
        <v>0</v>
      </c>
      <c r="S48" s="11">
        <f>Q48*'Simpl. all tex-DT PLYWOOD'!AX51</f>
        <v>0</v>
      </c>
    </row>
    <row r="49" spans="1:19" ht="23.25" customHeight="1" x14ac:dyDescent="0.2">
      <c r="A49" s="18" t="str">
        <f>'Simpl. all tex-DT PLYWOOD'!D52</f>
        <v>SIMPL-3C-T</v>
      </c>
      <c r="B49" s="432" t="s">
        <v>1139</v>
      </c>
      <c r="C49" s="19" t="str">
        <f>IF('Simpl. all tex-DT PLYWOOD'!M52=0,"",'Simpl. all tex-DT PLYWOOD'!M52)</f>
        <v/>
      </c>
      <c r="D49" s="19" t="str">
        <f>IF('Simpl. all tex-DT PLYWOOD'!N52=0,"",'Simpl. all tex-DT PLYWOOD'!N52)</f>
        <v/>
      </c>
      <c r="E49" s="19" t="str">
        <f>IF('Simpl. all tex-DT PLYWOOD'!O52=0,"",'Simpl. all tex-DT PLYWOOD'!O52)</f>
        <v/>
      </c>
      <c r="F49" s="19" t="str">
        <f>IF('Simpl. all tex-DT PLYWOOD'!P52=0,"",'Simpl. all tex-DT PLYWOOD'!P52)</f>
        <v/>
      </c>
      <c r="G49" s="19" t="str">
        <f>IF('Simpl. all tex-DT PLYWOOD'!Q52=0,"",'Simpl. all tex-DT PLYWOOD'!Q52)</f>
        <v/>
      </c>
      <c r="H49" s="19" t="str">
        <f>IF('Simpl. all tex-DT PLYWOOD'!R52=0,"",'Simpl. all tex-DT PLYWOOD'!R52)</f>
        <v/>
      </c>
      <c r="I49" s="19" t="str">
        <f>IF('Simpl. all tex-DT PLYWOOD'!S52=0,"",'Simpl. all tex-DT PLYWOOD'!S52)</f>
        <v/>
      </c>
      <c r="J49" s="19" t="str">
        <f>IF('Simpl. all tex-DT PLYWOOD'!T52=0,"",'Simpl. all tex-DT PLYWOOD'!T52)</f>
        <v/>
      </c>
      <c r="K49" s="19" t="str">
        <f>IF('Simpl. all tex-DT PLYWOOD'!U52=0,"",'Simpl. all tex-DT PLYWOOD'!U52)</f>
        <v/>
      </c>
      <c r="L49" s="19" t="str">
        <f>IF('Simpl. all tex-DT PLYWOOD'!V52=0,"",'Simpl. all tex-DT PLYWOOD'!V52)</f>
        <v/>
      </c>
      <c r="M49" s="19" t="str">
        <f>IF('Simpl. all tex-DT PLYWOOD'!W52=0,"",'Simpl. all tex-DT PLYWOOD'!W52)</f>
        <v/>
      </c>
      <c r="N49" s="19" t="str">
        <f>IF('Simpl. all tex-DT PLYWOOD'!X52=0,"",'Simpl. all tex-DT PLYWOOD'!X52)</f>
        <v/>
      </c>
      <c r="O49" s="19" t="str">
        <f>IF('Simpl. all tex-DT PLYWOOD'!Y52=0,"",'Simpl. all tex-DT PLYWOOD'!Y52)</f>
        <v/>
      </c>
      <c r="P49" s="19" t="str">
        <f>IF('Simpl. all tex-DT PLYWOOD'!Z52=0,"",'Simpl. all tex-DT PLYWOOD'!Z52)</f>
        <v/>
      </c>
      <c r="Q49" s="306">
        <f t="shared" si="0"/>
        <v>0</v>
      </c>
      <c r="R49" s="11">
        <f>Q49*'Simpl. all tex-DT PLYWOOD'!I52</f>
        <v>0</v>
      </c>
      <c r="S49" s="11">
        <f>Q49*'Simpl. all tex-DT PLYWOOD'!AX52</f>
        <v>0</v>
      </c>
    </row>
    <row r="50" spans="1:19" ht="23.25" customHeight="1" x14ac:dyDescent="0.2">
      <c r="A50" s="18" t="str">
        <f>'Simpl. all tex-DT PLYWOOD'!D53</f>
        <v>SIMPL-3D</v>
      </c>
      <c r="B50" s="432" t="s">
        <v>1138</v>
      </c>
      <c r="C50" s="19" t="str">
        <f>IF('Simpl. all tex-DT PLYWOOD'!M53=0,"",'Simpl. all tex-DT PLYWOOD'!M53)</f>
        <v/>
      </c>
      <c r="D50" s="19" t="str">
        <f>IF('Simpl. all tex-DT PLYWOOD'!N53=0,"",'Simpl. all tex-DT PLYWOOD'!N53)</f>
        <v/>
      </c>
      <c r="E50" s="19" t="str">
        <f>IF('Simpl. all tex-DT PLYWOOD'!O53=0,"",'Simpl. all tex-DT PLYWOOD'!O53)</f>
        <v/>
      </c>
      <c r="F50" s="19" t="str">
        <f>IF('Simpl. all tex-DT PLYWOOD'!P53=0,"",'Simpl. all tex-DT PLYWOOD'!P53)</f>
        <v/>
      </c>
      <c r="G50" s="19" t="str">
        <f>IF('Simpl. all tex-DT PLYWOOD'!Q53=0,"",'Simpl. all tex-DT PLYWOOD'!Q53)</f>
        <v/>
      </c>
      <c r="H50" s="19" t="str">
        <f>IF('Simpl. all tex-DT PLYWOOD'!R53=0,"",'Simpl. all tex-DT PLYWOOD'!R53)</f>
        <v/>
      </c>
      <c r="I50" s="19" t="str">
        <f>IF('Simpl. all tex-DT PLYWOOD'!S53=0,"",'Simpl. all tex-DT PLYWOOD'!S53)</f>
        <v/>
      </c>
      <c r="J50" s="19" t="str">
        <f>IF('Simpl. all tex-DT PLYWOOD'!T53=0,"",'Simpl. all tex-DT PLYWOOD'!T53)</f>
        <v/>
      </c>
      <c r="K50" s="19" t="str">
        <f>IF('Simpl. all tex-DT PLYWOOD'!U53=0,"",'Simpl. all tex-DT PLYWOOD'!U53)</f>
        <v/>
      </c>
      <c r="L50" s="19" t="str">
        <f>IF('Simpl. all tex-DT PLYWOOD'!V53=0,"",'Simpl. all tex-DT PLYWOOD'!V53)</f>
        <v/>
      </c>
      <c r="M50" s="19" t="str">
        <f>IF('Simpl. all tex-DT PLYWOOD'!W53=0,"",'Simpl. all tex-DT PLYWOOD'!W53)</f>
        <v/>
      </c>
      <c r="N50" s="19" t="str">
        <f>IF('Simpl. all tex-DT PLYWOOD'!X53=0,"",'Simpl. all tex-DT PLYWOOD'!X53)</f>
        <v/>
      </c>
      <c r="O50" s="19" t="str">
        <f>IF('Simpl. all tex-DT PLYWOOD'!Y53=0,"",'Simpl. all tex-DT PLYWOOD'!Y53)</f>
        <v/>
      </c>
      <c r="P50" s="19" t="str">
        <f>IF('Simpl. all tex-DT PLYWOOD'!Z53=0,"",'Simpl. all tex-DT PLYWOOD'!Z53)</f>
        <v/>
      </c>
      <c r="Q50" s="306">
        <f t="shared" si="0"/>
        <v>0</v>
      </c>
      <c r="R50" s="11">
        <f>Q50*'Simpl. all tex-DT PLYWOOD'!I53</f>
        <v>0</v>
      </c>
      <c r="S50" s="11">
        <f>Q50*'Simpl. all tex-DT PLYWOOD'!AX53</f>
        <v>0</v>
      </c>
    </row>
    <row r="51" spans="1:19" ht="23.25" customHeight="1" x14ac:dyDescent="0.2">
      <c r="A51" s="18" t="str">
        <f>'Simpl. all tex-DT PLYWOOD'!D54</f>
        <v>SIMPL-3D-T</v>
      </c>
      <c r="B51" s="432" t="s">
        <v>1139</v>
      </c>
      <c r="C51" s="19" t="str">
        <f>IF('Simpl. all tex-DT PLYWOOD'!M54=0,"",'Simpl. all tex-DT PLYWOOD'!M54)</f>
        <v/>
      </c>
      <c r="D51" s="19" t="str">
        <f>IF('Simpl. all tex-DT PLYWOOD'!N54=0,"",'Simpl. all tex-DT PLYWOOD'!N54)</f>
        <v/>
      </c>
      <c r="E51" s="19" t="str">
        <f>IF('Simpl. all tex-DT PLYWOOD'!O54=0,"",'Simpl. all tex-DT PLYWOOD'!O54)</f>
        <v/>
      </c>
      <c r="F51" s="19" t="str">
        <f>IF('Simpl. all tex-DT PLYWOOD'!P54=0,"",'Simpl. all tex-DT PLYWOOD'!P54)</f>
        <v/>
      </c>
      <c r="G51" s="19" t="str">
        <f>IF('Simpl. all tex-DT PLYWOOD'!Q54=0,"",'Simpl. all tex-DT PLYWOOD'!Q54)</f>
        <v/>
      </c>
      <c r="H51" s="19" t="str">
        <f>IF('Simpl. all tex-DT PLYWOOD'!R54=0,"",'Simpl. all tex-DT PLYWOOD'!R54)</f>
        <v/>
      </c>
      <c r="I51" s="19" t="str">
        <f>IF('Simpl. all tex-DT PLYWOOD'!S54=0,"",'Simpl. all tex-DT PLYWOOD'!S54)</f>
        <v/>
      </c>
      <c r="J51" s="19" t="str">
        <f>IF('Simpl. all tex-DT PLYWOOD'!T54=0,"",'Simpl. all tex-DT PLYWOOD'!T54)</f>
        <v/>
      </c>
      <c r="K51" s="19" t="str">
        <f>IF('Simpl. all tex-DT PLYWOOD'!U54=0,"",'Simpl. all tex-DT PLYWOOD'!U54)</f>
        <v/>
      </c>
      <c r="L51" s="19" t="str">
        <f>IF('Simpl. all tex-DT PLYWOOD'!V54=0,"",'Simpl. all tex-DT PLYWOOD'!V54)</f>
        <v/>
      </c>
      <c r="M51" s="19" t="str">
        <f>IF('Simpl. all tex-DT PLYWOOD'!W54=0,"",'Simpl. all tex-DT PLYWOOD'!W54)</f>
        <v/>
      </c>
      <c r="N51" s="19" t="str">
        <f>IF('Simpl. all tex-DT PLYWOOD'!X54=0,"",'Simpl. all tex-DT PLYWOOD'!X54)</f>
        <v/>
      </c>
      <c r="O51" s="19" t="str">
        <f>IF('Simpl. all tex-DT PLYWOOD'!Y54=0,"",'Simpl. all tex-DT PLYWOOD'!Y54)</f>
        <v/>
      </c>
      <c r="P51" s="19" t="str">
        <f>IF('Simpl. all tex-DT PLYWOOD'!Z54=0,"",'Simpl. all tex-DT PLYWOOD'!Z54)</f>
        <v/>
      </c>
      <c r="Q51" s="306">
        <f t="shared" si="0"/>
        <v>0</v>
      </c>
      <c r="R51" s="11">
        <f>Q51*'Simpl. all tex-DT PLYWOOD'!I54</f>
        <v>0</v>
      </c>
      <c r="S51" s="11">
        <f>Q51*'Simpl. all tex-DT PLYWOOD'!AX54</f>
        <v>0</v>
      </c>
    </row>
    <row r="52" spans="1:19" ht="23.25" customHeight="1" x14ac:dyDescent="0.2">
      <c r="A52" s="18" t="str">
        <f>'Simpl. all tex-DT PLYWOOD'!D55</f>
        <v>SIMPL-3E</v>
      </c>
      <c r="B52" s="432" t="s">
        <v>1138</v>
      </c>
      <c r="C52" s="19" t="str">
        <f>IF('Simpl. all tex-DT PLYWOOD'!M55=0,"",'Simpl. all tex-DT PLYWOOD'!M55)</f>
        <v/>
      </c>
      <c r="D52" s="19" t="str">
        <f>IF('Simpl. all tex-DT PLYWOOD'!N55=0,"",'Simpl. all tex-DT PLYWOOD'!N55)</f>
        <v/>
      </c>
      <c r="E52" s="19" t="str">
        <f>IF('Simpl. all tex-DT PLYWOOD'!O55=0,"",'Simpl. all tex-DT PLYWOOD'!O55)</f>
        <v/>
      </c>
      <c r="F52" s="19" t="str">
        <f>IF('Simpl. all tex-DT PLYWOOD'!P55=0,"",'Simpl. all tex-DT PLYWOOD'!P55)</f>
        <v/>
      </c>
      <c r="G52" s="19" t="str">
        <f>IF('Simpl. all tex-DT PLYWOOD'!Q55=0,"",'Simpl. all tex-DT PLYWOOD'!Q55)</f>
        <v/>
      </c>
      <c r="H52" s="19" t="str">
        <f>IF('Simpl. all tex-DT PLYWOOD'!R55=0,"",'Simpl. all tex-DT PLYWOOD'!R55)</f>
        <v/>
      </c>
      <c r="I52" s="19" t="str">
        <f>IF('Simpl. all tex-DT PLYWOOD'!S55=0,"",'Simpl. all tex-DT PLYWOOD'!S55)</f>
        <v/>
      </c>
      <c r="J52" s="19" t="str">
        <f>IF('Simpl. all tex-DT PLYWOOD'!T55=0,"",'Simpl. all tex-DT PLYWOOD'!T55)</f>
        <v/>
      </c>
      <c r="K52" s="19" t="str">
        <f>IF('Simpl. all tex-DT PLYWOOD'!U55=0,"",'Simpl. all tex-DT PLYWOOD'!U55)</f>
        <v/>
      </c>
      <c r="L52" s="19" t="str">
        <f>IF('Simpl. all tex-DT PLYWOOD'!V55=0,"",'Simpl. all tex-DT PLYWOOD'!V55)</f>
        <v/>
      </c>
      <c r="M52" s="19" t="str">
        <f>IF('Simpl. all tex-DT PLYWOOD'!W55=0,"",'Simpl. all tex-DT PLYWOOD'!W55)</f>
        <v/>
      </c>
      <c r="N52" s="19" t="str">
        <f>IF('Simpl. all tex-DT PLYWOOD'!X55=0,"",'Simpl. all tex-DT PLYWOOD'!X55)</f>
        <v/>
      </c>
      <c r="O52" s="19" t="str">
        <f>IF('Simpl. all tex-DT PLYWOOD'!Y55=0,"",'Simpl. all tex-DT PLYWOOD'!Y55)</f>
        <v/>
      </c>
      <c r="P52" s="19" t="str">
        <f>IF('Simpl. all tex-DT PLYWOOD'!Z55=0,"",'Simpl. all tex-DT PLYWOOD'!Z55)</f>
        <v/>
      </c>
      <c r="Q52" s="306">
        <f t="shared" si="0"/>
        <v>0</v>
      </c>
      <c r="R52" s="11">
        <f>Q52*'Simpl. all tex-DT PLYWOOD'!I55</f>
        <v>0</v>
      </c>
      <c r="S52" s="11">
        <f>Q52*'Simpl. all tex-DT PLYWOOD'!AX55</f>
        <v>0</v>
      </c>
    </row>
    <row r="53" spans="1:19" ht="23.25" customHeight="1" x14ac:dyDescent="0.2">
      <c r="A53" s="18" t="str">
        <f>'Simpl. all tex-DT PLYWOOD'!D56</f>
        <v>SIMPL-3E-T</v>
      </c>
      <c r="B53" s="432" t="s">
        <v>1139</v>
      </c>
      <c r="C53" s="19" t="str">
        <f>IF('Simpl. all tex-DT PLYWOOD'!M56=0,"",'Simpl. all tex-DT PLYWOOD'!M56)</f>
        <v/>
      </c>
      <c r="D53" s="19" t="str">
        <f>IF('Simpl. all tex-DT PLYWOOD'!N56=0,"",'Simpl. all tex-DT PLYWOOD'!N56)</f>
        <v/>
      </c>
      <c r="E53" s="19" t="str">
        <f>IF('Simpl. all tex-DT PLYWOOD'!O56=0,"",'Simpl. all tex-DT PLYWOOD'!O56)</f>
        <v/>
      </c>
      <c r="F53" s="19" t="str">
        <f>IF('Simpl. all tex-DT PLYWOOD'!P56=0,"",'Simpl. all tex-DT PLYWOOD'!P56)</f>
        <v/>
      </c>
      <c r="G53" s="19" t="str">
        <f>IF('Simpl. all tex-DT PLYWOOD'!Q56=0,"",'Simpl. all tex-DT PLYWOOD'!Q56)</f>
        <v/>
      </c>
      <c r="H53" s="19" t="str">
        <f>IF('Simpl. all tex-DT PLYWOOD'!R56=0,"",'Simpl. all tex-DT PLYWOOD'!R56)</f>
        <v/>
      </c>
      <c r="I53" s="19" t="str">
        <f>IF('Simpl. all tex-DT PLYWOOD'!S56=0,"",'Simpl. all tex-DT PLYWOOD'!S56)</f>
        <v/>
      </c>
      <c r="J53" s="19" t="str">
        <f>IF('Simpl. all tex-DT PLYWOOD'!T56=0,"",'Simpl. all tex-DT PLYWOOD'!T56)</f>
        <v/>
      </c>
      <c r="K53" s="19" t="str">
        <f>IF('Simpl. all tex-DT PLYWOOD'!U56=0,"",'Simpl. all tex-DT PLYWOOD'!U56)</f>
        <v/>
      </c>
      <c r="L53" s="19" t="str">
        <f>IF('Simpl. all tex-DT PLYWOOD'!V56=0,"",'Simpl. all tex-DT PLYWOOD'!V56)</f>
        <v/>
      </c>
      <c r="M53" s="19" t="str">
        <f>IF('Simpl. all tex-DT PLYWOOD'!W56=0,"",'Simpl. all tex-DT PLYWOOD'!W56)</f>
        <v/>
      </c>
      <c r="N53" s="19" t="str">
        <f>IF('Simpl. all tex-DT PLYWOOD'!X56=0,"",'Simpl. all tex-DT PLYWOOD'!X56)</f>
        <v/>
      </c>
      <c r="O53" s="19" t="str">
        <f>IF('Simpl. all tex-DT PLYWOOD'!Y56=0,"",'Simpl. all tex-DT PLYWOOD'!Y56)</f>
        <v/>
      </c>
      <c r="P53" s="19" t="str">
        <f>IF('Simpl. all tex-DT PLYWOOD'!Z56=0,"",'Simpl. all tex-DT PLYWOOD'!Z56)</f>
        <v/>
      </c>
      <c r="Q53" s="306">
        <f t="shared" si="0"/>
        <v>0</v>
      </c>
      <c r="R53" s="11">
        <f>Q53*'Simpl. all tex-DT PLYWOOD'!I56</f>
        <v>0</v>
      </c>
      <c r="S53" s="11">
        <f>Q53*'Simpl. all tex-DT PLYWOOD'!AX56</f>
        <v>0</v>
      </c>
    </row>
    <row r="54" spans="1:19" ht="23.25" customHeight="1" x14ac:dyDescent="0.2">
      <c r="A54" s="18" t="str">
        <f>'Simpl. all tex-DT PLYWOOD'!D57</f>
        <v>SIMPL-3F</v>
      </c>
      <c r="B54" s="432" t="s">
        <v>1138</v>
      </c>
      <c r="C54" s="19" t="str">
        <f>IF('Simpl. all tex-DT PLYWOOD'!M57=0,"",'Simpl. all tex-DT PLYWOOD'!M57)</f>
        <v/>
      </c>
      <c r="D54" s="19" t="str">
        <f>IF('Simpl. all tex-DT PLYWOOD'!N57=0,"",'Simpl. all tex-DT PLYWOOD'!N57)</f>
        <v/>
      </c>
      <c r="E54" s="19" t="str">
        <f>IF('Simpl. all tex-DT PLYWOOD'!O57=0,"",'Simpl. all tex-DT PLYWOOD'!O57)</f>
        <v/>
      </c>
      <c r="F54" s="19" t="str">
        <f>IF('Simpl. all tex-DT PLYWOOD'!P57=0,"",'Simpl. all tex-DT PLYWOOD'!P57)</f>
        <v/>
      </c>
      <c r="G54" s="19" t="str">
        <f>IF('Simpl. all tex-DT PLYWOOD'!Q57=0,"",'Simpl. all tex-DT PLYWOOD'!Q57)</f>
        <v/>
      </c>
      <c r="H54" s="19" t="str">
        <f>IF('Simpl. all tex-DT PLYWOOD'!R57=0,"",'Simpl. all tex-DT PLYWOOD'!R57)</f>
        <v/>
      </c>
      <c r="I54" s="19" t="str">
        <f>IF('Simpl. all tex-DT PLYWOOD'!S57=0,"",'Simpl. all tex-DT PLYWOOD'!S57)</f>
        <v/>
      </c>
      <c r="J54" s="19" t="str">
        <f>IF('Simpl. all tex-DT PLYWOOD'!T57=0,"",'Simpl. all tex-DT PLYWOOD'!T57)</f>
        <v/>
      </c>
      <c r="K54" s="19" t="str">
        <f>IF('Simpl. all tex-DT PLYWOOD'!U57=0,"",'Simpl. all tex-DT PLYWOOD'!U57)</f>
        <v/>
      </c>
      <c r="L54" s="19" t="str">
        <f>IF('Simpl. all tex-DT PLYWOOD'!V57=0,"",'Simpl. all tex-DT PLYWOOD'!V57)</f>
        <v/>
      </c>
      <c r="M54" s="19" t="str">
        <f>IF('Simpl. all tex-DT PLYWOOD'!W57=0,"",'Simpl. all tex-DT PLYWOOD'!W57)</f>
        <v/>
      </c>
      <c r="N54" s="19" t="str">
        <f>IF('Simpl. all tex-DT PLYWOOD'!X57=0,"",'Simpl. all tex-DT PLYWOOD'!X57)</f>
        <v/>
      </c>
      <c r="O54" s="19" t="str">
        <f>IF('Simpl. all tex-DT PLYWOOD'!Y57=0,"",'Simpl. all tex-DT PLYWOOD'!Y57)</f>
        <v/>
      </c>
      <c r="P54" s="19" t="str">
        <f>IF('Simpl. all tex-DT PLYWOOD'!Z57=0,"",'Simpl. all tex-DT PLYWOOD'!Z57)</f>
        <v/>
      </c>
      <c r="Q54" s="306">
        <f t="shared" si="0"/>
        <v>0</v>
      </c>
      <c r="R54" s="11">
        <f>Q54*'Simpl. all tex-DT PLYWOOD'!I57</f>
        <v>0</v>
      </c>
      <c r="S54" s="11">
        <f>Q54*'Simpl. all tex-DT PLYWOOD'!AX57</f>
        <v>0</v>
      </c>
    </row>
    <row r="55" spans="1:19" ht="23.25" customHeight="1" x14ac:dyDescent="0.2">
      <c r="A55" s="18" t="str">
        <f>'Simpl. all tex-DT PLYWOOD'!D58</f>
        <v>SIMPL-3F-T</v>
      </c>
      <c r="B55" s="432" t="s">
        <v>1139</v>
      </c>
      <c r="C55" s="19" t="str">
        <f>IF('Simpl. all tex-DT PLYWOOD'!M58=0,"",'Simpl. all tex-DT PLYWOOD'!M58)</f>
        <v/>
      </c>
      <c r="D55" s="19" t="str">
        <f>IF('Simpl. all tex-DT PLYWOOD'!N58=0,"",'Simpl. all tex-DT PLYWOOD'!N58)</f>
        <v/>
      </c>
      <c r="E55" s="19" t="str">
        <f>IF('Simpl. all tex-DT PLYWOOD'!O58=0,"",'Simpl. all tex-DT PLYWOOD'!O58)</f>
        <v/>
      </c>
      <c r="F55" s="19" t="str">
        <f>IF('Simpl. all tex-DT PLYWOOD'!P58=0,"",'Simpl. all tex-DT PLYWOOD'!P58)</f>
        <v/>
      </c>
      <c r="G55" s="19" t="str">
        <f>IF('Simpl. all tex-DT PLYWOOD'!Q58=0,"",'Simpl. all tex-DT PLYWOOD'!Q58)</f>
        <v/>
      </c>
      <c r="H55" s="19" t="str">
        <f>IF('Simpl. all tex-DT PLYWOOD'!R58=0,"",'Simpl. all tex-DT PLYWOOD'!R58)</f>
        <v/>
      </c>
      <c r="I55" s="19" t="str">
        <f>IF('Simpl. all tex-DT PLYWOOD'!S58=0,"",'Simpl. all tex-DT PLYWOOD'!S58)</f>
        <v/>
      </c>
      <c r="J55" s="19" t="str">
        <f>IF('Simpl. all tex-DT PLYWOOD'!T58=0,"",'Simpl. all tex-DT PLYWOOD'!T58)</f>
        <v/>
      </c>
      <c r="K55" s="19" t="str">
        <f>IF('Simpl. all tex-DT PLYWOOD'!U58=0,"",'Simpl. all tex-DT PLYWOOD'!U58)</f>
        <v/>
      </c>
      <c r="L55" s="19" t="str">
        <f>IF('Simpl. all tex-DT PLYWOOD'!V58=0,"",'Simpl. all tex-DT PLYWOOD'!V58)</f>
        <v/>
      </c>
      <c r="M55" s="19" t="str">
        <f>IF('Simpl. all tex-DT PLYWOOD'!W58=0,"",'Simpl. all tex-DT PLYWOOD'!W58)</f>
        <v/>
      </c>
      <c r="N55" s="19" t="str">
        <f>IF('Simpl. all tex-DT PLYWOOD'!X58=0,"",'Simpl. all tex-DT PLYWOOD'!X58)</f>
        <v/>
      </c>
      <c r="O55" s="19" t="str">
        <f>IF('Simpl. all tex-DT PLYWOOD'!Y58=0,"",'Simpl. all tex-DT PLYWOOD'!Y58)</f>
        <v/>
      </c>
      <c r="P55" s="19" t="str">
        <f>IF('Simpl. all tex-DT PLYWOOD'!Z58=0,"",'Simpl. all tex-DT PLYWOOD'!Z58)</f>
        <v/>
      </c>
      <c r="Q55" s="306">
        <f t="shared" si="0"/>
        <v>0</v>
      </c>
      <c r="R55" s="11">
        <f>Q55*'Simpl. all tex-DT PLYWOOD'!I58</f>
        <v>0</v>
      </c>
      <c r="S55" s="11">
        <f>Q55*'Simpl. all tex-DT PLYWOOD'!AX58</f>
        <v>0</v>
      </c>
    </row>
    <row r="56" spans="1:19" ht="23.25" customHeight="1" x14ac:dyDescent="0.2">
      <c r="A56" s="18" t="str">
        <f>'Simpl. all tex-DT PLYWOOD'!D59</f>
        <v>SIMPL-3G</v>
      </c>
      <c r="B56" s="432" t="s">
        <v>1138</v>
      </c>
      <c r="C56" s="19" t="str">
        <f>IF('Simpl. all tex-DT PLYWOOD'!M59=0,"",'Simpl. all tex-DT PLYWOOD'!M59)</f>
        <v/>
      </c>
      <c r="D56" s="19" t="str">
        <f>IF('Simpl. all tex-DT PLYWOOD'!N59=0,"",'Simpl. all tex-DT PLYWOOD'!N59)</f>
        <v/>
      </c>
      <c r="E56" s="19" t="str">
        <f>IF('Simpl. all tex-DT PLYWOOD'!O59=0,"",'Simpl. all tex-DT PLYWOOD'!O59)</f>
        <v/>
      </c>
      <c r="F56" s="19" t="str">
        <f>IF('Simpl. all tex-DT PLYWOOD'!P59=0,"",'Simpl. all tex-DT PLYWOOD'!P59)</f>
        <v/>
      </c>
      <c r="G56" s="19" t="str">
        <f>IF('Simpl. all tex-DT PLYWOOD'!Q59=0,"",'Simpl. all tex-DT PLYWOOD'!Q59)</f>
        <v/>
      </c>
      <c r="H56" s="19" t="str">
        <f>IF('Simpl. all tex-DT PLYWOOD'!R59=0,"",'Simpl. all tex-DT PLYWOOD'!R59)</f>
        <v/>
      </c>
      <c r="I56" s="19" t="str">
        <f>IF('Simpl. all tex-DT PLYWOOD'!S59=0,"",'Simpl. all tex-DT PLYWOOD'!S59)</f>
        <v/>
      </c>
      <c r="J56" s="19" t="str">
        <f>IF('Simpl. all tex-DT PLYWOOD'!T59=0,"",'Simpl. all tex-DT PLYWOOD'!T59)</f>
        <v/>
      </c>
      <c r="K56" s="19" t="str">
        <f>IF('Simpl. all tex-DT PLYWOOD'!U59=0,"",'Simpl. all tex-DT PLYWOOD'!U59)</f>
        <v/>
      </c>
      <c r="L56" s="19" t="str">
        <f>IF('Simpl. all tex-DT PLYWOOD'!V59=0,"",'Simpl. all tex-DT PLYWOOD'!V59)</f>
        <v/>
      </c>
      <c r="M56" s="19" t="str">
        <f>IF('Simpl. all tex-DT PLYWOOD'!W59=0,"",'Simpl. all tex-DT PLYWOOD'!W59)</f>
        <v/>
      </c>
      <c r="N56" s="19" t="str">
        <f>IF('Simpl. all tex-DT PLYWOOD'!X59=0,"",'Simpl. all tex-DT PLYWOOD'!X59)</f>
        <v/>
      </c>
      <c r="O56" s="19" t="str">
        <f>IF('Simpl. all tex-DT PLYWOOD'!Y59=0,"",'Simpl. all tex-DT PLYWOOD'!Y59)</f>
        <v/>
      </c>
      <c r="P56" s="19" t="str">
        <f>IF('Simpl. all tex-DT PLYWOOD'!Z59=0,"",'Simpl. all tex-DT PLYWOOD'!Z59)</f>
        <v/>
      </c>
      <c r="Q56" s="306">
        <f t="shared" si="0"/>
        <v>0</v>
      </c>
      <c r="R56" s="11">
        <f>Q56*'Simpl. all tex-DT PLYWOOD'!I59</f>
        <v>0</v>
      </c>
      <c r="S56" s="11">
        <f>Q56*'Simpl. all tex-DT PLYWOOD'!AX59</f>
        <v>0</v>
      </c>
    </row>
    <row r="57" spans="1:19" ht="23.25" customHeight="1" x14ac:dyDescent="0.2">
      <c r="A57" s="18" t="str">
        <f>'Simpl. all tex-DT PLYWOOD'!D60</f>
        <v>SIMPL-3G-T</v>
      </c>
      <c r="B57" s="432" t="s">
        <v>1139</v>
      </c>
      <c r="C57" s="19" t="str">
        <f>IF('Simpl. all tex-DT PLYWOOD'!M60=0,"",'Simpl. all tex-DT PLYWOOD'!M60)</f>
        <v/>
      </c>
      <c r="D57" s="19" t="str">
        <f>IF('Simpl. all tex-DT PLYWOOD'!N60=0,"",'Simpl. all tex-DT PLYWOOD'!N60)</f>
        <v/>
      </c>
      <c r="E57" s="19" t="str">
        <f>IF('Simpl. all tex-DT PLYWOOD'!O60=0,"",'Simpl. all tex-DT PLYWOOD'!O60)</f>
        <v/>
      </c>
      <c r="F57" s="19" t="str">
        <f>IF('Simpl. all tex-DT PLYWOOD'!P60=0,"",'Simpl. all tex-DT PLYWOOD'!P60)</f>
        <v/>
      </c>
      <c r="G57" s="19" t="str">
        <f>IF('Simpl. all tex-DT PLYWOOD'!Q60=0,"",'Simpl. all tex-DT PLYWOOD'!Q60)</f>
        <v/>
      </c>
      <c r="H57" s="19" t="str">
        <f>IF('Simpl. all tex-DT PLYWOOD'!R60=0,"",'Simpl. all tex-DT PLYWOOD'!R60)</f>
        <v/>
      </c>
      <c r="I57" s="19" t="str">
        <f>IF('Simpl. all tex-DT PLYWOOD'!S60=0,"",'Simpl. all tex-DT PLYWOOD'!S60)</f>
        <v/>
      </c>
      <c r="J57" s="19" t="str">
        <f>IF('Simpl. all tex-DT PLYWOOD'!T60=0,"",'Simpl. all tex-DT PLYWOOD'!T60)</f>
        <v/>
      </c>
      <c r="K57" s="19" t="str">
        <f>IF('Simpl. all tex-DT PLYWOOD'!U60=0,"",'Simpl. all tex-DT PLYWOOD'!U60)</f>
        <v/>
      </c>
      <c r="L57" s="19" t="str">
        <f>IF('Simpl. all tex-DT PLYWOOD'!V60=0,"",'Simpl. all tex-DT PLYWOOD'!V60)</f>
        <v/>
      </c>
      <c r="M57" s="19" t="str">
        <f>IF('Simpl. all tex-DT PLYWOOD'!W60=0,"",'Simpl. all tex-DT PLYWOOD'!W60)</f>
        <v/>
      </c>
      <c r="N57" s="19" t="str">
        <f>IF('Simpl. all tex-DT PLYWOOD'!X60=0,"",'Simpl. all tex-DT PLYWOOD'!X60)</f>
        <v/>
      </c>
      <c r="O57" s="19" t="str">
        <f>IF('Simpl. all tex-DT PLYWOOD'!Y60=0,"",'Simpl. all tex-DT PLYWOOD'!Y60)</f>
        <v/>
      </c>
      <c r="P57" s="19" t="str">
        <f>IF('Simpl. all tex-DT PLYWOOD'!Z60=0,"",'Simpl. all tex-DT PLYWOOD'!Z60)</f>
        <v/>
      </c>
      <c r="Q57" s="306">
        <f t="shared" si="0"/>
        <v>0</v>
      </c>
      <c r="R57" s="11">
        <f>Q57*'Simpl. all tex-DT PLYWOOD'!I60</f>
        <v>0</v>
      </c>
      <c r="S57" s="11">
        <f>Q57*'Simpl. all tex-DT PLYWOOD'!AX60</f>
        <v>0</v>
      </c>
    </row>
    <row r="58" spans="1:19" ht="23.25" customHeight="1" x14ac:dyDescent="0.2">
      <c r="A58" s="18" t="str">
        <f>'Simpl. all tex-DT PLYWOOD'!D61</f>
        <v>SIMPL-3H</v>
      </c>
      <c r="B58" s="432" t="s">
        <v>1138</v>
      </c>
      <c r="C58" s="19" t="str">
        <f>IF('Simpl. all tex-DT PLYWOOD'!M61=0,"",'Simpl. all tex-DT PLYWOOD'!M61)</f>
        <v/>
      </c>
      <c r="D58" s="19" t="str">
        <f>IF('Simpl. all tex-DT PLYWOOD'!N61=0,"",'Simpl. all tex-DT PLYWOOD'!N61)</f>
        <v/>
      </c>
      <c r="E58" s="19" t="str">
        <f>IF('Simpl. all tex-DT PLYWOOD'!O61=0,"",'Simpl. all tex-DT PLYWOOD'!O61)</f>
        <v/>
      </c>
      <c r="F58" s="19" t="str">
        <f>IF('Simpl. all tex-DT PLYWOOD'!P61=0,"",'Simpl. all tex-DT PLYWOOD'!P61)</f>
        <v/>
      </c>
      <c r="G58" s="19" t="str">
        <f>IF('Simpl. all tex-DT PLYWOOD'!Q61=0,"",'Simpl. all tex-DT PLYWOOD'!Q61)</f>
        <v/>
      </c>
      <c r="H58" s="19" t="str">
        <f>IF('Simpl. all tex-DT PLYWOOD'!R61=0,"",'Simpl. all tex-DT PLYWOOD'!R61)</f>
        <v/>
      </c>
      <c r="I58" s="19" t="str">
        <f>IF('Simpl. all tex-DT PLYWOOD'!S61=0,"",'Simpl. all tex-DT PLYWOOD'!S61)</f>
        <v/>
      </c>
      <c r="J58" s="19" t="str">
        <f>IF('Simpl. all tex-DT PLYWOOD'!T61=0,"",'Simpl. all tex-DT PLYWOOD'!T61)</f>
        <v/>
      </c>
      <c r="K58" s="19" t="str">
        <f>IF('Simpl. all tex-DT PLYWOOD'!U61=0,"",'Simpl. all tex-DT PLYWOOD'!U61)</f>
        <v/>
      </c>
      <c r="L58" s="19" t="str">
        <f>IF('Simpl. all tex-DT PLYWOOD'!V61=0,"",'Simpl. all tex-DT PLYWOOD'!V61)</f>
        <v/>
      </c>
      <c r="M58" s="19" t="str">
        <f>IF('Simpl. all tex-DT PLYWOOD'!W61=0,"",'Simpl. all tex-DT PLYWOOD'!W61)</f>
        <v/>
      </c>
      <c r="N58" s="19" t="str">
        <f>IF('Simpl. all tex-DT PLYWOOD'!X61=0,"",'Simpl. all tex-DT PLYWOOD'!X61)</f>
        <v/>
      </c>
      <c r="O58" s="19" t="str">
        <f>IF('Simpl. all tex-DT PLYWOOD'!Y61=0,"",'Simpl. all tex-DT PLYWOOD'!Y61)</f>
        <v/>
      </c>
      <c r="P58" s="19" t="str">
        <f>IF('Simpl. all tex-DT PLYWOOD'!Z61=0,"",'Simpl. all tex-DT PLYWOOD'!Z61)</f>
        <v/>
      </c>
      <c r="Q58" s="306">
        <f t="shared" si="0"/>
        <v>0</v>
      </c>
      <c r="R58" s="11">
        <f>Q58*'Simpl. all tex-DT PLYWOOD'!I61</f>
        <v>0</v>
      </c>
      <c r="S58" s="11">
        <f>Q58*'Simpl. all tex-DT PLYWOOD'!AX61</f>
        <v>0</v>
      </c>
    </row>
    <row r="59" spans="1:19" ht="23.25" customHeight="1" x14ac:dyDescent="0.2">
      <c r="A59" s="18" t="str">
        <f>'Simpl. all tex-DT PLYWOOD'!D62</f>
        <v>SIMPL-3H-T</v>
      </c>
      <c r="B59" s="432" t="s">
        <v>1139</v>
      </c>
      <c r="C59" s="19" t="str">
        <f>IF('Simpl. all tex-DT PLYWOOD'!M62=0,"",'Simpl. all tex-DT PLYWOOD'!M62)</f>
        <v/>
      </c>
      <c r="D59" s="19" t="str">
        <f>IF('Simpl. all tex-DT PLYWOOD'!N62=0,"",'Simpl. all tex-DT PLYWOOD'!N62)</f>
        <v/>
      </c>
      <c r="E59" s="19" t="str">
        <f>IF('Simpl. all tex-DT PLYWOOD'!O62=0,"",'Simpl. all tex-DT PLYWOOD'!O62)</f>
        <v/>
      </c>
      <c r="F59" s="19" t="str">
        <f>IF('Simpl. all tex-DT PLYWOOD'!P62=0,"",'Simpl. all tex-DT PLYWOOD'!P62)</f>
        <v/>
      </c>
      <c r="G59" s="19" t="str">
        <f>IF('Simpl. all tex-DT PLYWOOD'!Q62=0,"",'Simpl. all tex-DT PLYWOOD'!Q62)</f>
        <v/>
      </c>
      <c r="H59" s="19" t="str">
        <f>IF('Simpl. all tex-DT PLYWOOD'!R62=0,"",'Simpl. all tex-DT PLYWOOD'!R62)</f>
        <v/>
      </c>
      <c r="I59" s="19" t="str">
        <f>IF('Simpl. all tex-DT PLYWOOD'!S62=0,"",'Simpl. all tex-DT PLYWOOD'!S62)</f>
        <v/>
      </c>
      <c r="J59" s="19" t="str">
        <f>IF('Simpl. all tex-DT PLYWOOD'!T62=0,"",'Simpl. all tex-DT PLYWOOD'!T62)</f>
        <v/>
      </c>
      <c r="K59" s="19" t="str">
        <f>IF('Simpl. all tex-DT PLYWOOD'!U62=0,"",'Simpl. all tex-DT PLYWOOD'!U62)</f>
        <v/>
      </c>
      <c r="L59" s="19" t="str">
        <f>IF('Simpl. all tex-DT PLYWOOD'!V62=0,"",'Simpl. all tex-DT PLYWOOD'!V62)</f>
        <v/>
      </c>
      <c r="M59" s="19" t="str">
        <f>IF('Simpl. all tex-DT PLYWOOD'!W62=0,"",'Simpl. all tex-DT PLYWOOD'!W62)</f>
        <v/>
      </c>
      <c r="N59" s="19" t="str">
        <f>IF('Simpl. all tex-DT PLYWOOD'!X62=0,"",'Simpl. all tex-DT PLYWOOD'!X62)</f>
        <v/>
      </c>
      <c r="O59" s="19" t="str">
        <f>IF('Simpl. all tex-DT PLYWOOD'!Y62=0,"",'Simpl. all tex-DT PLYWOOD'!Y62)</f>
        <v/>
      </c>
      <c r="P59" s="19" t="str">
        <f>IF('Simpl. all tex-DT PLYWOOD'!Z62=0,"",'Simpl. all tex-DT PLYWOOD'!Z62)</f>
        <v/>
      </c>
      <c r="Q59" s="306">
        <f t="shared" si="0"/>
        <v>0</v>
      </c>
      <c r="R59" s="11">
        <f>Q59*'Simpl. all tex-DT PLYWOOD'!I62</f>
        <v>0</v>
      </c>
      <c r="S59" s="11">
        <f>Q59*'Simpl. all tex-DT PLYWOOD'!AX62</f>
        <v>0</v>
      </c>
    </row>
    <row r="60" spans="1:19" ht="23.25" customHeight="1" x14ac:dyDescent="0.2">
      <c r="A60" s="18" t="str">
        <f>'Simpl. all tex-DT PLYWOOD'!D63</f>
        <v>SIMPL-3I</v>
      </c>
      <c r="B60" s="432" t="s">
        <v>1138</v>
      </c>
      <c r="C60" s="19" t="str">
        <f>IF('Simpl. all tex-DT PLYWOOD'!M63=0,"",'Simpl. all tex-DT PLYWOOD'!M63)</f>
        <v/>
      </c>
      <c r="D60" s="19" t="str">
        <f>IF('Simpl. all tex-DT PLYWOOD'!N63=0,"",'Simpl. all tex-DT PLYWOOD'!N63)</f>
        <v/>
      </c>
      <c r="E60" s="19" t="str">
        <f>IF('Simpl. all tex-DT PLYWOOD'!O63=0,"",'Simpl. all tex-DT PLYWOOD'!O63)</f>
        <v/>
      </c>
      <c r="F60" s="19" t="str">
        <f>IF('Simpl. all tex-DT PLYWOOD'!P63=0,"",'Simpl. all tex-DT PLYWOOD'!P63)</f>
        <v/>
      </c>
      <c r="G60" s="19" t="str">
        <f>IF('Simpl. all tex-DT PLYWOOD'!Q63=0,"",'Simpl. all tex-DT PLYWOOD'!Q63)</f>
        <v/>
      </c>
      <c r="H60" s="19" t="str">
        <f>IF('Simpl. all tex-DT PLYWOOD'!R63=0,"",'Simpl. all tex-DT PLYWOOD'!R63)</f>
        <v/>
      </c>
      <c r="I60" s="19" t="str">
        <f>IF('Simpl. all tex-DT PLYWOOD'!S63=0,"",'Simpl. all tex-DT PLYWOOD'!S63)</f>
        <v/>
      </c>
      <c r="J60" s="19" t="str">
        <f>IF('Simpl. all tex-DT PLYWOOD'!T63=0,"",'Simpl. all tex-DT PLYWOOD'!T63)</f>
        <v/>
      </c>
      <c r="K60" s="19" t="str">
        <f>IF('Simpl. all tex-DT PLYWOOD'!U63=0,"",'Simpl. all tex-DT PLYWOOD'!U63)</f>
        <v/>
      </c>
      <c r="L60" s="19" t="str">
        <f>IF('Simpl. all tex-DT PLYWOOD'!V63=0,"",'Simpl. all tex-DT PLYWOOD'!V63)</f>
        <v/>
      </c>
      <c r="M60" s="19" t="str">
        <f>IF('Simpl. all tex-DT PLYWOOD'!W63=0,"",'Simpl. all tex-DT PLYWOOD'!W63)</f>
        <v/>
      </c>
      <c r="N60" s="19" t="str">
        <f>IF('Simpl. all tex-DT PLYWOOD'!X63=0,"",'Simpl. all tex-DT PLYWOOD'!X63)</f>
        <v/>
      </c>
      <c r="O60" s="19" t="str">
        <f>IF('Simpl. all tex-DT PLYWOOD'!Y63=0,"",'Simpl. all tex-DT PLYWOOD'!Y63)</f>
        <v/>
      </c>
      <c r="P60" s="19" t="str">
        <f>IF('Simpl. all tex-DT PLYWOOD'!Z63=0,"",'Simpl. all tex-DT PLYWOOD'!Z63)</f>
        <v/>
      </c>
      <c r="Q60" s="306">
        <f t="shared" si="0"/>
        <v>0</v>
      </c>
      <c r="R60" s="11">
        <f>Q60*'Simpl. all tex-DT PLYWOOD'!I63</f>
        <v>0</v>
      </c>
      <c r="S60" s="11">
        <f>Q60*'Simpl. all tex-DT PLYWOOD'!AX63</f>
        <v>0</v>
      </c>
    </row>
    <row r="61" spans="1:19" ht="23.25" customHeight="1" x14ac:dyDescent="0.2">
      <c r="A61" s="18" t="str">
        <f>'Simpl. all tex-DT PLYWOOD'!D64</f>
        <v>SIMPL-3I-T</v>
      </c>
      <c r="B61" s="432" t="s">
        <v>1139</v>
      </c>
      <c r="C61" s="19" t="str">
        <f>IF('Simpl. all tex-DT PLYWOOD'!M64=0,"",'Simpl. all tex-DT PLYWOOD'!M64)</f>
        <v/>
      </c>
      <c r="D61" s="19" t="str">
        <f>IF('Simpl. all tex-DT PLYWOOD'!N64=0,"",'Simpl. all tex-DT PLYWOOD'!N64)</f>
        <v/>
      </c>
      <c r="E61" s="19" t="str">
        <f>IF('Simpl. all tex-DT PLYWOOD'!O64=0,"",'Simpl. all tex-DT PLYWOOD'!O64)</f>
        <v/>
      </c>
      <c r="F61" s="19" t="str">
        <f>IF('Simpl. all tex-DT PLYWOOD'!P64=0,"",'Simpl. all tex-DT PLYWOOD'!P64)</f>
        <v/>
      </c>
      <c r="G61" s="19" t="str">
        <f>IF('Simpl. all tex-DT PLYWOOD'!Q64=0,"",'Simpl. all tex-DT PLYWOOD'!Q64)</f>
        <v/>
      </c>
      <c r="H61" s="19" t="str">
        <f>IF('Simpl. all tex-DT PLYWOOD'!R64=0,"",'Simpl. all tex-DT PLYWOOD'!R64)</f>
        <v/>
      </c>
      <c r="I61" s="19" t="str">
        <f>IF('Simpl. all tex-DT PLYWOOD'!S64=0,"",'Simpl. all tex-DT PLYWOOD'!S64)</f>
        <v/>
      </c>
      <c r="J61" s="19" t="str">
        <f>IF('Simpl. all tex-DT PLYWOOD'!T64=0,"",'Simpl. all tex-DT PLYWOOD'!T64)</f>
        <v/>
      </c>
      <c r="K61" s="19" t="str">
        <f>IF('Simpl. all tex-DT PLYWOOD'!U64=0,"",'Simpl. all tex-DT PLYWOOD'!U64)</f>
        <v/>
      </c>
      <c r="L61" s="19" t="str">
        <f>IF('Simpl. all tex-DT PLYWOOD'!V64=0,"",'Simpl. all tex-DT PLYWOOD'!V64)</f>
        <v/>
      </c>
      <c r="M61" s="19" t="str">
        <f>IF('Simpl. all tex-DT PLYWOOD'!W64=0,"",'Simpl. all tex-DT PLYWOOD'!W64)</f>
        <v/>
      </c>
      <c r="N61" s="19" t="str">
        <f>IF('Simpl. all tex-DT PLYWOOD'!X64=0,"",'Simpl. all tex-DT PLYWOOD'!X64)</f>
        <v/>
      </c>
      <c r="O61" s="19" t="str">
        <f>IF('Simpl. all tex-DT PLYWOOD'!Y64=0,"",'Simpl. all tex-DT PLYWOOD'!Y64)</f>
        <v/>
      </c>
      <c r="P61" s="19" t="str">
        <f>IF('Simpl. all tex-DT PLYWOOD'!Z64=0,"",'Simpl. all tex-DT PLYWOOD'!Z64)</f>
        <v/>
      </c>
      <c r="Q61" s="306">
        <f t="shared" si="0"/>
        <v>0</v>
      </c>
      <c r="R61" s="11">
        <f>Q61*'Simpl. all tex-DT PLYWOOD'!I64</f>
        <v>0</v>
      </c>
      <c r="S61" s="11">
        <f>Q61*'Simpl. all tex-DT PLYWOOD'!AX64</f>
        <v>0</v>
      </c>
    </row>
    <row r="62" spans="1:19" ht="23.25" customHeight="1" x14ac:dyDescent="0.2">
      <c r="A62" s="18" t="str">
        <f>'Simpl. all tex-DT PLYWOOD'!D65</f>
        <v>SIMPL-3J</v>
      </c>
      <c r="B62" s="432" t="s">
        <v>1138</v>
      </c>
      <c r="C62" s="19" t="str">
        <f>IF('Simpl. all tex-DT PLYWOOD'!M65=0,"",'Simpl. all tex-DT PLYWOOD'!M65)</f>
        <v/>
      </c>
      <c r="D62" s="19" t="str">
        <f>IF('Simpl. all tex-DT PLYWOOD'!N65=0,"",'Simpl. all tex-DT PLYWOOD'!N65)</f>
        <v/>
      </c>
      <c r="E62" s="19" t="str">
        <f>IF('Simpl. all tex-DT PLYWOOD'!O65=0,"",'Simpl. all tex-DT PLYWOOD'!O65)</f>
        <v/>
      </c>
      <c r="F62" s="19" t="str">
        <f>IF('Simpl. all tex-DT PLYWOOD'!P65=0,"",'Simpl. all tex-DT PLYWOOD'!P65)</f>
        <v/>
      </c>
      <c r="G62" s="19" t="str">
        <f>IF('Simpl. all tex-DT PLYWOOD'!Q65=0,"",'Simpl. all tex-DT PLYWOOD'!Q65)</f>
        <v/>
      </c>
      <c r="H62" s="19" t="str">
        <f>IF('Simpl. all tex-DT PLYWOOD'!R65=0,"",'Simpl. all tex-DT PLYWOOD'!R65)</f>
        <v/>
      </c>
      <c r="I62" s="19" t="str">
        <f>IF('Simpl. all tex-DT PLYWOOD'!S65=0,"",'Simpl. all tex-DT PLYWOOD'!S65)</f>
        <v/>
      </c>
      <c r="J62" s="19" t="str">
        <f>IF('Simpl. all tex-DT PLYWOOD'!T65=0,"",'Simpl. all tex-DT PLYWOOD'!T65)</f>
        <v/>
      </c>
      <c r="K62" s="19" t="str">
        <f>IF('Simpl. all tex-DT PLYWOOD'!U65=0,"",'Simpl. all tex-DT PLYWOOD'!U65)</f>
        <v/>
      </c>
      <c r="L62" s="19" t="str">
        <f>IF('Simpl. all tex-DT PLYWOOD'!V65=0,"",'Simpl. all tex-DT PLYWOOD'!V65)</f>
        <v/>
      </c>
      <c r="M62" s="19" t="str">
        <f>IF('Simpl. all tex-DT PLYWOOD'!W65=0,"",'Simpl. all tex-DT PLYWOOD'!W65)</f>
        <v/>
      </c>
      <c r="N62" s="19" t="str">
        <f>IF('Simpl. all tex-DT PLYWOOD'!X65=0,"",'Simpl. all tex-DT PLYWOOD'!X65)</f>
        <v/>
      </c>
      <c r="O62" s="19" t="str">
        <f>IF('Simpl. all tex-DT PLYWOOD'!Y65=0,"",'Simpl. all tex-DT PLYWOOD'!Y65)</f>
        <v/>
      </c>
      <c r="P62" s="19" t="str">
        <f>IF('Simpl. all tex-DT PLYWOOD'!Z65=0,"",'Simpl. all tex-DT PLYWOOD'!Z65)</f>
        <v/>
      </c>
      <c r="Q62" s="306">
        <f t="shared" si="0"/>
        <v>0</v>
      </c>
      <c r="R62" s="11">
        <f>Q62*'Simpl. all tex-DT PLYWOOD'!I65</f>
        <v>0</v>
      </c>
      <c r="S62" s="11">
        <f>Q62*'Simpl. all tex-DT PLYWOOD'!AX65</f>
        <v>0</v>
      </c>
    </row>
    <row r="63" spans="1:19" ht="23.25" customHeight="1" x14ac:dyDescent="0.2">
      <c r="A63" s="18" t="str">
        <f>'Simpl. all tex-DT PLYWOOD'!D66</f>
        <v>SIMPL-3J-T</v>
      </c>
      <c r="B63" s="432" t="s">
        <v>1139</v>
      </c>
      <c r="C63" s="19" t="str">
        <f>IF('Simpl. all tex-DT PLYWOOD'!M66=0,"",'Simpl. all tex-DT PLYWOOD'!M66)</f>
        <v/>
      </c>
      <c r="D63" s="19" t="str">
        <f>IF('Simpl. all tex-DT PLYWOOD'!N66=0,"",'Simpl. all tex-DT PLYWOOD'!N66)</f>
        <v/>
      </c>
      <c r="E63" s="19" t="str">
        <f>IF('Simpl. all tex-DT PLYWOOD'!O66=0,"",'Simpl. all tex-DT PLYWOOD'!O66)</f>
        <v/>
      </c>
      <c r="F63" s="19" t="str">
        <f>IF('Simpl. all tex-DT PLYWOOD'!P66=0,"",'Simpl. all tex-DT PLYWOOD'!P66)</f>
        <v/>
      </c>
      <c r="G63" s="19" t="str">
        <f>IF('Simpl. all tex-DT PLYWOOD'!Q66=0,"",'Simpl. all tex-DT PLYWOOD'!Q66)</f>
        <v/>
      </c>
      <c r="H63" s="19" t="str">
        <f>IF('Simpl. all tex-DT PLYWOOD'!R66=0,"",'Simpl. all tex-DT PLYWOOD'!R66)</f>
        <v/>
      </c>
      <c r="I63" s="19" t="str">
        <f>IF('Simpl. all tex-DT PLYWOOD'!S66=0,"",'Simpl. all tex-DT PLYWOOD'!S66)</f>
        <v/>
      </c>
      <c r="J63" s="19" t="str">
        <f>IF('Simpl. all tex-DT PLYWOOD'!T66=0,"",'Simpl. all tex-DT PLYWOOD'!T66)</f>
        <v/>
      </c>
      <c r="K63" s="19" t="str">
        <f>IF('Simpl. all tex-DT PLYWOOD'!U66=0,"",'Simpl. all tex-DT PLYWOOD'!U66)</f>
        <v/>
      </c>
      <c r="L63" s="19" t="str">
        <f>IF('Simpl. all tex-DT PLYWOOD'!V66=0,"",'Simpl. all tex-DT PLYWOOD'!V66)</f>
        <v/>
      </c>
      <c r="M63" s="19" t="str">
        <f>IF('Simpl. all tex-DT PLYWOOD'!W66=0,"",'Simpl. all tex-DT PLYWOOD'!W66)</f>
        <v/>
      </c>
      <c r="N63" s="19" t="str">
        <f>IF('Simpl. all tex-DT PLYWOOD'!X66=0,"",'Simpl. all tex-DT PLYWOOD'!X66)</f>
        <v/>
      </c>
      <c r="O63" s="19" t="str">
        <f>IF('Simpl. all tex-DT PLYWOOD'!Y66=0,"",'Simpl. all tex-DT PLYWOOD'!Y66)</f>
        <v/>
      </c>
      <c r="P63" s="19" t="str">
        <f>IF('Simpl. all tex-DT PLYWOOD'!Z66=0,"",'Simpl. all tex-DT PLYWOOD'!Z66)</f>
        <v/>
      </c>
      <c r="Q63" s="306">
        <f t="shared" si="0"/>
        <v>0</v>
      </c>
      <c r="R63" s="11">
        <f>Q63*'Simpl. all tex-DT PLYWOOD'!I66</f>
        <v>0</v>
      </c>
      <c r="S63" s="11">
        <f>Q63*'Simpl. all tex-DT PLYWOOD'!AX66</f>
        <v>0</v>
      </c>
    </row>
    <row r="64" spans="1:19" ht="23.25" customHeight="1" x14ac:dyDescent="0.2">
      <c r="A64" s="18" t="str">
        <f>'Simpl. all tex-DT PLYWOOD'!D67</f>
        <v>SIMPL-3K</v>
      </c>
      <c r="B64" s="432" t="s">
        <v>1138</v>
      </c>
      <c r="C64" s="19" t="str">
        <f>IF('Simpl. all tex-DT PLYWOOD'!M67=0,"",'Simpl. all tex-DT PLYWOOD'!M67)</f>
        <v/>
      </c>
      <c r="D64" s="19" t="str">
        <f>IF('Simpl. all tex-DT PLYWOOD'!N67=0,"",'Simpl. all tex-DT PLYWOOD'!N67)</f>
        <v/>
      </c>
      <c r="E64" s="19" t="str">
        <f>IF('Simpl. all tex-DT PLYWOOD'!O67=0,"",'Simpl. all tex-DT PLYWOOD'!O67)</f>
        <v/>
      </c>
      <c r="F64" s="19" t="str">
        <f>IF('Simpl. all tex-DT PLYWOOD'!P67=0,"",'Simpl. all tex-DT PLYWOOD'!P67)</f>
        <v/>
      </c>
      <c r="G64" s="19" t="str">
        <f>IF('Simpl. all tex-DT PLYWOOD'!Q67=0,"",'Simpl. all tex-DT PLYWOOD'!Q67)</f>
        <v/>
      </c>
      <c r="H64" s="19" t="str">
        <f>IF('Simpl. all tex-DT PLYWOOD'!R67=0,"",'Simpl. all tex-DT PLYWOOD'!R67)</f>
        <v/>
      </c>
      <c r="I64" s="19" t="str">
        <f>IF('Simpl. all tex-DT PLYWOOD'!S67=0,"",'Simpl. all tex-DT PLYWOOD'!S67)</f>
        <v/>
      </c>
      <c r="J64" s="19" t="str">
        <f>IF('Simpl. all tex-DT PLYWOOD'!T67=0,"",'Simpl. all tex-DT PLYWOOD'!T67)</f>
        <v/>
      </c>
      <c r="K64" s="19" t="str">
        <f>IF('Simpl. all tex-DT PLYWOOD'!U67=0,"",'Simpl. all tex-DT PLYWOOD'!U67)</f>
        <v/>
      </c>
      <c r="L64" s="19" t="str">
        <f>IF('Simpl. all tex-DT PLYWOOD'!V67=0,"",'Simpl. all tex-DT PLYWOOD'!V67)</f>
        <v/>
      </c>
      <c r="M64" s="19" t="str">
        <f>IF('Simpl. all tex-DT PLYWOOD'!W67=0,"",'Simpl. all tex-DT PLYWOOD'!W67)</f>
        <v/>
      </c>
      <c r="N64" s="19" t="str">
        <f>IF('Simpl. all tex-DT PLYWOOD'!X67=0,"",'Simpl. all tex-DT PLYWOOD'!X67)</f>
        <v/>
      </c>
      <c r="O64" s="19" t="str">
        <f>IF('Simpl. all tex-DT PLYWOOD'!Y67=0,"",'Simpl. all tex-DT PLYWOOD'!Y67)</f>
        <v/>
      </c>
      <c r="P64" s="19" t="str">
        <f>IF('Simpl. all tex-DT PLYWOOD'!Z67=0,"",'Simpl. all tex-DT PLYWOOD'!Z67)</f>
        <v/>
      </c>
      <c r="Q64" s="306">
        <f t="shared" si="0"/>
        <v>0</v>
      </c>
      <c r="R64" s="11">
        <f>Q64*'Simpl. all tex-DT PLYWOOD'!I67</f>
        <v>0</v>
      </c>
      <c r="S64" s="11">
        <f>Q64*'Simpl. all tex-DT PLYWOOD'!AX67</f>
        <v>0</v>
      </c>
    </row>
    <row r="65" spans="1:19" ht="23.25" customHeight="1" x14ac:dyDescent="0.2">
      <c r="A65" s="18" t="str">
        <f>'Simpl. all tex-DT PLYWOOD'!D68</f>
        <v>SIMPL-3K-T</v>
      </c>
      <c r="B65" s="432" t="s">
        <v>1139</v>
      </c>
      <c r="C65" s="19" t="str">
        <f>IF('Simpl. all tex-DT PLYWOOD'!M68=0,"",'Simpl. all tex-DT PLYWOOD'!M68)</f>
        <v/>
      </c>
      <c r="D65" s="19" t="str">
        <f>IF('Simpl. all tex-DT PLYWOOD'!N68=0,"",'Simpl. all tex-DT PLYWOOD'!N68)</f>
        <v/>
      </c>
      <c r="E65" s="19" t="str">
        <f>IF('Simpl. all tex-DT PLYWOOD'!O68=0,"",'Simpl. all tex-DT PLYWOOD'!O68)</f>
        <v/>
      </c>
      <c r="F65" s="19" t="str">
        <f>IF('Simpl. all tex-DT PLYWOOD'!P68=0,"",'Simpl. all tex-DT PLYWOOD'!P68)</f>
        <v/>
      </c>
      <c r="G65" s="19" t="str">
        <f>IF('Simpl. all tex-DT PLYWOOD'!Q68=0,"",'Simpl. all tex-DT PLYWOOD'!Q68)</f>
        <v/>
      </c>
      <c r="H65" s="19" t="str">
        <f>IF('Simpl. all tex-DT PLYWOOD'!R68=0,"",'Simpl. all tex-DT PLYWOOD'!R68)</f>
        <v/>
      </c>
      <c r="I65" s="19" t="str">
        <f>IF('Simpl. all tex-DT PLYWOOD'!S68=0,"",'Simpl. all tex-DT PLYWOOD'!S68)</f>
        <v/>
      </c>
      <c r="J65" s="19" t="str">
        <f>IF('Simpl. all tex-DT PLYWOOD'!T68=0,"",'Simpl. all tex-DT PLYWOOD'!T68)</f>
        <v/>
      </c>
      <c r="K65" s="19" t="str">
        <f>IF('Simpl. all tex-DT PLYWOOD'!U68=0,"",'Simpl. all tex-DT PLYWOOD'!U68)</f>
        <v/>
      </c>
      <c r="L65" s="19" t="str">
        <f>IF('Simpl. all tex-DT PLYWOOD'!V68=0,"",'Simpl. all tex-DT PLYWOOD'!V68)</f>
        <v/>
      </c>
      <c r="M65" s="19" t="str">
        <f>IF('Simpl. all tex-DT PLYWOOD'!W68=0,"",'Simpl. all tex-DT PLYWOOD'!W68)</f>
        <v/>
      </c>
      <c r="N65" s="19" t="str">
        <f>IF('Simpl. all tex-DT PLYWOOD'!X68=0,"",'Simpl. all tex-DT PLYWOOD'!X68)</f>
        <v/>
      </c>
      <c r="O65" s="19" t="str">
        <f>IF('Simpl. all tex-DT PLYWOOD'!Y68=0,"",'Simpl. all tex-DT PLYWOOD'!Y68)</f>
        <v/>
      </c>
      <c r="P65" s="19" t="str">
        <f>IF('Simpl. all tex-DT PLYWOOD'!Z68=0,"",'Simpl. all tex-DT PLYWOOD'!Z68)</f>
        <v/>
      </c>
      <c r="Q65" s="306">
        <f t="shared" si="0"/>
        <v>0</v>
      </c>
      <c r="R65" s="11">
        <f>Q65*'Simpl. all tex-DT PLYWOOD'!I68</f>
        <v>0</v>
      </c>
      <c r="S65" s="11">
        <f>Q65*'Simpl. all tex-DT PLYWOOD'!AX68</f>
        <v>0</v>
      </c>
    </row>
    <row r="66" spans="1:19" ht="23.25" customHeight="1" x14ac:dyDescent="0.2">
      <c r="A66" s="18" t="str">
        <f>'Simpl. all tex-DT PLYWOOD'!D69</f>
        <v>SIMPL-3L</v>
      </c>
      <c r="B66" s="432" t="s">
        <v>1138</v>
      </c>
      <c r="C66" s="19" t="str">
        <f>IF('Simpl. all tex-DT PLYWOOD'!M69=0,"",'Simpl. all tex-DT PLYWOOD'!M69)</f>
        <v/>
      </c>
      <c r="D66" s="19" t="str">
        <f>IF('Simpl. all tex-DT PLYWOOD'!N69=0,"",'Simpl. all tex-DT PLYWOOD'!N69)</f>
        <v/>
      </c>
      <c r="E66" s="19" t="str">
        <f>IF('Simpl. all tex-DT PLYWOOD'!O69=0,"",'Simpl. all tex-DT PLYWOOD'!O69)</f>
        <v/>
      </c>
      <c r="F66" s="19" t="str">
        <f>IF('Simpl. all tex-DT PLYWOOD'!P69=0,"",'Simpl. all tex-DT PLYWOOD'!P69)</f>
        <v/>
      </c>
      <c r="G66" s="19" t="str">
        <f>IF('Simpl. all tex-DT PLYWOOD'!Q69=0,"",'Simpl. all tex-DT PLYWOOD'!Q69)</f>
        <v/>
      </c>
      <c r="H66" s="19" t="str">
        <f>IF('Simpl. all tex-DT PLYWOOD'!R69=0,"",'Simpl. all tex-DT PLYWOOD'!R69)</f>
        <v/>
      </c>
      <c r="I66" s="19" t="str">
        <f>IF('Simpl. all tex-DT PLYWOOD'!S69=0,"",'Simpl. all tex-DT PLYWOOD'!S69)</f>
        <v/>
      </c>
      <c r="J66" s="19" t="str">
        <f>IF('Simpl. all tex-DT PLYWOOD'!T69=0,"",'Simpl. all tex-DT PLYWOOD'!T69)</f>
        <v/>
      </c>
      <c r="K66" s="19" t="str">
        <f>IF('Simpl. all tex-DT PLYWOOD'!U69=0,"",'Simpl. all tex-DT PLYWOOD'!U69)</f>
        <v/>
      </c>
      <c r="L66" s="19" t="str">
        <f>IF('Simpl. all tex-DT PLYWOOD'!V69=0,"",'Simpl. all tex-DT PLYWOOD'!V69)</f>
        <v/>
      </c>
      <c r="M66" s="19" t="str">
        <f>IF('Simpl. all tex-DT PLYWOOD'!W69=0,"",'Simpl. all tex-DT PLYWOOD'!W69)</f>
        <v/>
      </c>
      <c r="N66" s="19" t="str">
        <f>IF('Simpl. all tex-DT PLYWOOD'!X69=0,"",'Simpl. all tex-DT PLYWOOD'!X69)</f>
        <v/>
      </c>
      <c r="O66" s="19" t="str">
        <f>IF('Simpl. all tex-DT PLYWOOD'!Y69=0,"",'Simpl. all tex-DT PLYWOOD'!Y69)</f>
        <v/>
      </c>
      <c r="P66" s="19" t="str">
        <f>IF('Simpl. all tex-DT PLYWOOD'!Z69=0,"",'Simpl. all tex-DT PLYWOOD'!Z69)</f>
        <v/>
      </c>
      <c r="Q66" s="306">
        <f t="shared" si="0"/>
        <v>0</v>
      </c>
      <c r="R66" s="11">
        <f>Q66*'Simpl. all tex-DT PLYWOOD'!I69</f>
        <v>0</v>
      </c>
      <c r="S66" s="11">
        <f>Q66*'Simpl. all tex-DT PLYWOOD'!AX69</f>
        <v>0</v>
      </c>
    </row>
    <row r="67" spans="1:19" ht="23.25" customHeight="1" x14ac:dyDescent="0.2">
      <c r="A67" s="18" t="str">
        <f>'Simpl. all tex-DT PLYWOOD'!D70</f>
        <v>SIMPL-3L-T</v>
      </c>
      <c r="B67" s="432" t="s">
        <v>1139</v>
      </c>
      <c r="C67" s="19" t="str">
        <f>IF('Simpl. all tex-DT PLYWOOD'!M70=0,"",'Simpl. all tex-DT PLYWOOD'!M70)</f>
        <v/>
      </c>
      <c r="D67" s="19" t="str">
        <f>IF('Simpl. all tex-DT PLYWOOD'!N70=0,"",'Simpl. all tex-DT PLYWOOD'!N70)</f>
        <v/>
      </c>
      <c r="E67" s="19" t="str">
        <f>IF('Simpl. all tex-DT PLYWOOD'!O70=0,"",'Simpl. all tex-DT PLYWOOD'!O70)</f>
        <v/>
      </c>
      <c r="F67" s="19" t="str">
        <f>IF('Simpl. all tex-DT PLYWOOD'!P70=0,"",'Simpl. all tex-DT PLYWOOD'!P70)</f>
        <v/>
      </c>
      <c r="G67" s="19" t="str">
        <f>IF('Simpl. all tex-DT PLYWOOD'!Q70=0,"",'Simpl. all tex-DT PLYWOOD'!Q70)</f>
        <v/>
      </c>
      <c r="H67" s="19" t="str">
        <f>IF('Simpl. all tex-DT PLYWOOD'!R70=0,"",'Simpl. all tex-DT PLYWOOD'!R70)</f>
        <v/>
      </c>
      <c r="I67" s="19" t="str">
        <f>IF('Simpl. all tex-DT PLYWOOD'!S70=0,"",'Simpl. all tex-DT PLYWOOD'!S70)</f>
        <v/>
      </c>
      <c r="J67" s="19" t="str">
        <f>IF('Simpl. all tex-DT PLYWOOD'!T70=0,"",'Simpl. all tex-DT PLYWOOD'!T70)</f>
        <v/>
      </c>
      <c r="K67" s="19" t="str">
        <f>IF('Simpl. all tex-DT PLYWOOD'!U70=0,"",'Simpl. all tex-DT PLYWOOD'!U70)</f>
        <v/>
      </c>
      <c r="L67" s="19" t="str">
        <f>IF('Simpl. all tex-DT PLYWOOD'!V70=0,"",'Simpl. all tex-DT PLYWOOD'!V70)</f>
        <v/>
      </c>
      <c r="M67" s="19" t="str">
        <f>IF('Simpl. all tex-DT PLYWOOD'!W70=0,"",'Simpl. all tex-DT PLYWOOD'!W70)</f>
        <v/>
      </c>
      <c r="N67" s="19" t="str">
        <f>IF('Simpl. all tex-DT PLYWOOD'!X70=0,"",'Simpl. all tex-DT PLYWOOD'!X70)</f>
        <v/>
      </c>
      <c r="O67" s="19" t="str">
        <f>IF('Simpl. all tex-DT PLYWOOD'!Y70=0,"",'Simpl. all tex-DT PLYWOOD'!Y70)</f>
        <v/>
      </c>
      <c r="P67" s="19" t="str">
        <f>IF('Simpl. all tex-DT PLYWOOD'!Z70=0,"",'Simpl. all tex-DT PLYWOOD'!Z70)</f>
        <v/>
      </c>
      <c r="Q67" s="306">
        <f t="shared" si="0"/>
        <v>0</v>
      </c>
      <c r="R67" s="11">
        <f>Q67*'Simpl. all tex-DT PLYWOOD'!I70</f>
        <v>0</v>
      </c>
      <c r="S67" s="11">
        <f>Q67*'Simpl. all tex-DT PLYWOOD'!AX70</f>
        <v>0</v>
      </c>
    </row>
    <row r="68" spans="1:19" ht="23.25" customHeight="1" x14ac:dyDescent="0.2">
      <c r="A68" s="18" t="str">
        <f>'Simpl. all tex-DT PLYWOOD'!D71</f>
        <v>SIMPL-3M</v>
      </c>
      <c r="B68" s="432" t="s">
        <v>1138</v>
      </c>
      <c r="C68" s="19" t="str">
        <f>IF('Simpl. all tex-DT PLYWOOD'!M71=0,"",'Simpl. all tex-DT PLYWOOD'!M71)</f>
        <v/>
      </c>
      <c r="D68" s="19" t="str">
        <f>IF('Simpl. all tex-DT PLYWOOD'!N71=0,"",'Simpl. all tex-DT PLYWOOD'!N71)</f>
        <v/>
      </c>
      <c r="E68" s="19" t="str">
        <f>IF('Simpl. all tex-DT PLYWOOD'!O71=0,"",'Simpl. all tex-DT PLYWOOD'!O71)</f>
        <v/>
      </c>
      <c r="F68" s="19" t="str">
        <f>IF('Simpl. all tex-DT PLYWOOD'!P71=0,"",'Simpl. all tex-DT PLYWOOD'!P71)</f>
        <v/>
      </c>
      <c r="G68" s="19" t="str">
        <f>IF('Simpl. all tex-DT PLYWOOD'!Q71=0,"",'Simpl. all tex-DT PLYWOOD'!Q71)</f>
        <v/>
      </c>
      <c r="H68" s="19" t="str">
        <f>IF('Simpl. all tex-DT PLYWOOD'!R71=0,"",'Simpl. all tex-DT PLYWOOD'!R71)</f>
        <v/>
      </c>
      <c r="I68" s="19" t="str">
        <f>IF('Simpl. all tex-DT PLYWOOD'!S71=0,"",'Simpl. all tex-DT PLYWOOD'!S71)</f>
        <v/>
      </c>
      <c r="J68" s="19" t="str">
        <f>IF('Simpl. all tex-DT PLYWOOD'!T71=0,"",'Simpl. all tex-DT PLYWOOD'!T71)</f>
        <v/>
      </c>
      <c r="K68" s="19" t="str">
        <f>IF('Simpl. all tex-DT PLYWOOD'!U71=0,"",'Simpl. all tex-DT PLYWOOD'!U71)</f>
        <v/>
      </c>
      <c r="L68" s="19" t="str">
        <f>IF('Simpl. all tex-DT PLYWOOD'!V71=0,"",'Simpl. all tex-DT PLYWOOD'!V71)</f>
        <v/>
      </c>
      <c r="M68" s="19" t="str">
        <f>IF('Simpl. all tex-DT PLYWOOD'!W71=0,"",'Simpl. all tex-DT PLYWOOD'!W71)</f>
        <v/>
      </c>
      <c r="N68" s="19" t="str">
        <f>IF('Simpl. all tex-DT PLYWOOD'!X71=0,"",'Simpl. all tex-DT PLYWOOD'!X71)</f>
        <v/>
      </c>
      <c r="O68" s="19" t="str">
        <f>IF('Simpl. all tex-DT PLYWOOD'!Y71=0,"",'Simpl. all tex-DT PLYWOOD'!Y71)</f>
        <v/>
      </c>
      <c r="P68" s="19" t="str">
        <f>IF('Simpl. all tex-DT PLYWOOD'!Z71=0,"",'Simpl. all tex-DT PLYWOOD'!Z71)</f>
        <v/>
      </c>
      <c r="Q68" s="306">
        <f t="shared" si="0"/>
        <v>0</v>
      </c>
      <c r="R68" s="11">
        <f>Q68*'Simpl. all tex-DT PLYWOOD'!I71</f>
        <v>0</v>
      </c>
      <c r="S68" s="11">
        <f>Q68*'Simpl. all tex-DT PLYWOOD'!AX71</f>
        <v>0</v>
      </c>
    </row>
    <row r="69" spans="1:19" ht="23.25" customHeight="1" x14ac:dyDescent="0.2">
      <c r="A69" s="18" t="str">
        <f>'Simpl. all tex-DT PLYWOOD'!D72</f>
        <v>SIMPL-3M-T</v>
      </c>
      <c r="B69" s="432" t="s">
        <v>1139</v>
      </c>
      <c r="C69" s="19" t="str">
        <f>IF('Simpl. all tex-DT PLYWOOD'!M72=0,"",'Simpl. all tex-DT PLYWOOD'!M72)</f>
        <v/>
      </c>
      <c r="D69" s="19" t="str">
        <f>IF('Simpl. all tex-DT PLYWOOD'!N72=0,"",'Simpl. all tex-DT PLYWOOD'!N72)</f>
        <v/>
      </c>
      <c r="E69" s="19" t="str">
        <f>IF('Simpl. all tex-DT PLYWOOD'!O72=0,"",'Simpl. all tex-DT PLYWOOD'!O72)</f>
        <v/>
      </c>
      <c r="F69" s="19" t="str">
        <f>IF('Simpl. all tex-DT PLYWOOD'!P72=0,"",'Simpl. all tex-DT PLYWOOD'!P72)</f>
        <v/>
      </c>
      <c r="G69" s="19" t="str">
        <f>IF('Simpl. all tex-DT PLYWOOD'!Q72=0,"",'Simpl. all tex-DT PLYWOOD'!Q72)</f>
        <v/>
      </c>
      <c r="H69" s="19" t="str">
        <f>IF('Simpl. all tex-DT PLYWOOD'!R72=0,"",'Simpl. all tex-DT PLYWOOD'!R72)</f>
        <v/>
      </c>
      <c r="I69" s="19" t="str">
        <f>IF('Simpl. all tex-DT PLYWOOD'!S72=0,"",'Simpl. all tex-DT PLYWOOD'!S72)</f>
        <v/>
      </c>
      <c r="J69" s="19" t="str">
        <f>IF('Simpl. all tex-DT PLYWOOD'!T72=0,"",'Simpl. all tex-DT PLYWOOD'!T72)</f>
        <v/>
      </c>
      <c r="K69" s="19" t="str">
        <f>IF('Simpl. all tex-DT PLYWOOD'!U72=0,"",'Simpl. all tex-DT PLYWOOD'!U72)</f>
        <v/>
      </c>
      <c r="L69" s="19" t="str">
        <f>IF('Simpl. all tex-DT PLYWOOD'!V72=0,"",'Simpl. all tex-DT PLYWOOD'!V72)</f>
        <v/>
      </c>
      <c r="M69" s="19" t="str">
        <f>IF('Simpl. all tex-DT PLYWOOD'!W72=0,"",'Simpl. all tex-DT PLYWOOD'!W72)</f>
        <v/>
      </c>
      <c r="N69" s="19" t="str">
        <f>IF('Simpl. all tex-DT PLYWOOD'!X72=0,"",'Simpl. all tex-DT PLYWOOD'!X72)</f>
        <v/>
      </c>
      <c r="O69" s="19" t="str">
        <f>IF('Simpl. all tex-DT PLYWOOD'!Y72=0,"",'Simpl. all tex-DT PLYWOOD'!Y72)</f>
        <v/>
      </c>
      <c r="P69" s="19" t="str">
        <f>IF('Simpl. all tex-DT PLYWOOD'!Z72=0,"",'Simpl. all tex-DT PLYWOOD'!Z72)</f>
        <v/>
      </c>
      <c r="Q69" s="306">
        <f t="shared" si="0"/>
        <v>0</v>
      </c>
      <c r="R69" s="11">
        <f>Q69*'Simpl. all tex-DT PLYWOOD'!I72</f>
        <v>0</v>
      </c>
      <c r="S69" s="11">
        <f>Q69*'Simpl. all tex-DT PLYWOOD'!AX72</f>
        <v>0</v>
      </c>
    </row>
    <row r="70" spans="1:19" ht="23.25" customHeight="1" x14ac:dyDescent="0.2">
      <c r="A70" s="18" t="str">
        <f>'Simpl. all tex-DT PLYWOOD'!D73</f>
        <v>SIMPL-3N</v>
      </c>
      <c r="B70" s="432" t="s">
        <v>1138</v>
      </c>
      <c r="C70" s="19" t="str">
        <f>IF('Simpl. all tex-DT PLYWOOD'!M73=0,"",'Simpl. all tex-DT PLYWOOD'!M73)</f>
        <v/>
      </c>
      <c r="D70" s="19" t="str">
        <f>IF('Simpl. all tex-DT PLYWOOD'!N73=0,"",'Simpl. all tex-DT PLYWOOD'!N73)</f>
        <v/>
      </c>
      <c r="E70" s="19" t="str">
        <f>IF('Simpl. all tex-DT PLYWOOD'!O73=0,"",'Simpl. all tex-DT PLYWOOD'!O73)</f>
        <v/>
      </c>
      <c r="F70" s="19" t="str">
        <f>IF('Simpl. all tex-DT PLYWOOD'!P73=0,"",'Simpl. all tex-DT PLYWOOD'!P73)</f>
        <v/>
      </c>
      <c r="G70" s="19" t="str">
        <f>IF('Simpl. all tex-DT PLYWOOD'!Q73=0,"",'Simpl. all tex-DT PLYWOOD'!Q73)</f>
        <v/>
      </c>
      <c r="H70" s="19" t="str">
        <f>IF('Simpl. all tex-DT PLYWOOD'!R73=0,"",'Simpl. all tex-DT PLYWOOD'!R73)</f>
        <v/>
      </c>
      <c r="I70" s="19" t="str">
        <f>IF('Simpl. all tex-DT PLYWOOD'!S73=0,"",'Simpl. all tex-DT PLYWOOD'!S73)</f>
        <v/>
      </c>
      <c r="J70" s="19" t="str">
        <f>IF('Simpl. all tex-DT PLYWOOD'!T73=0,"",'Simpl. all tex-DT PLYWOOD'!T73)</f>
        <v/>
      </c>
      <c r="K70" s="19" t="str">
        <f>IF('Simpl. all tex-DT PLYWOOD'!U73=0,"",'Simpl. all tex-DT PLYWOOD'!U73)</f>
        <v/>
      </c>
      <c r="L70" s="19" t="str">
        <f>IF('Simpl. all tex-DT PLYWOOD'!V73=0,"",'Simpl. all tex-DT PLYWOOD'!V73)</f>
        <v/>
      </c>
      <c r="M70" s="19" t="str">
        <f>IF('Simpl. all tex-DT PLYWOOD'!W73=0,"",'Simpl. all tex-DT PLYWOOD'!W73)</f>
        <v/>
      </c>
      <c r="N70" s="19" t="str">
        <f>IF('Simpl. all tex-DT PLYWOOD'!X73=0,"",'Simpl. all tex-DT PLYWOOD'!X73)</f>
        <v/>
      </c>
      <c r="O70" s="19" t="str">
        <f>IF('Simpl. all tex-DT PLYWOOD'!Y73=0,"",'Simpl. all tex-DT PLYWOOD'!Y73)</f>
        <v/>
      </c>
      <c r="P70" s="19" t="str">
        <f>IF('Simpl. all tex-DT PLYWOOD'!Z73=0,"",'Simpl. all tex-DT PLYWOOD'!Z73)</f>
        <v/>
      </c>
      <c r="Q70" s="306">
        <f t="shared" si="0"/>
        <v>0</v>
      </c>
      <c r="R70" s="11">
        <f>Q70*'Simpl. all tex-DT PLYWOOD'!I73</f>
        <v>0</v>
      </c>
      <c r="S70" s="11">
        <f>Q70*'Simpl. all tex-DT PLYWOOD'!AX73</f>
        <v>0</v>
      </c>
    </row>
    <row r="71" spans="1:19" ht="23.25" customHeight="1" x14ac:dyDescent="0.2">
      <c r="A71" s="18" t="str">
        <f>'Simpl. all tex-DT PLYWOOD'!D74</f>
        <v>SIMPL-3N-T</v>
      </c>
      <c r="B71" s="432" t="s">
        <v>1139</v>
      </c>
      <c r="C71" s="19" t="str">
        <f>IF('Simpl. all tex-DT PLYWOOD'!M74=0,"",'Simpl. all tex-DT PLYWOOD'!M74)</f>
        <v/>
      </c>
      <c r="D71" s="19" t="str">
        <f>IF('Simpl. all tex-DT PLYWOOD'!N74=0,"",'Simpl. all tex-DT PLYWOOD'!N74)</f>
        <v/>
      </c>
      <c r="E71" s="19" t="str">
        <f>IF('Simpl. all tex-DT PLYWOOD'!O74=0,"",'Simpl. all tex-DT PLYWOOD'!O74)</f>
        <v/>
      </c>
      <c r="F71" s="19" t="str">
        <f>IF('Simpl. all tex-DT PLYWOOD'!P74=0,"",'Simpl. all tex-DT PLYWOOD'!P74)</f>
        <v/>
      </c>
      <c r="G71" s="19" t="str">
        <f>IF('Simpl. all tex-DT PLYWOOD'!Q74=0,"",'Simpl. all tex-DT PLYWOOD'!Q74)</f>
        <v/>
      </c>
      <c r="H71" s="19" t="str">
        <f>IF('Simpl. all tex-DT PLYWOOD'!R74=0,"",'Simpl. all tex-DT PLYWOOD'!R74)</f>
        <v/>
      </c>
      <c r="I71" s="19" t="str">
        <f>IF('Simpl. all tex-DT PLYWOOD'!S74=0,"",'Simpl. all tex-DT PLYWOOD'!S74)</f>
        <v/>
      </c>
      <c r="J71" s="19" t="str">
        <f>IF('Simpl. all tex-DT PLYWOOD'!T74=0,"",'Simpl. all tex-DT PLYWOOD'!T74)</f>
        <v/>
      </c>
      <c r="K71" s="19" t="str">
        <f>IF('Simpl. all tex-DT PLYWOOD'!U74=0,"",'Simpl. all tex-DT PLYWOOD'!U74)</f>
        <v/>
      </c>
      <c r="L71" s="19" t="str">
        <f>IF('Simpl. all tex-DT PLYWOOD'!V74=0,"",'Simpl. all tex-DT PLYWOOD'!V74)</f>
        <v/>
      </c>
      <c r="M71" s="19" t="str">
        <f>IF('Simpl. all tex-DT PLYWOOD'!W74=0,"",'Simpl. all tex-DT PLYWOOD'!W74)</f>
        <v/>
      </c>
      <c r="N71" s="19" t="str">
        <f>IF('Simpl. all tex-DT PLYWOOD'!X74=0,"",'Simpl. all tex-DT PLYWOOD'!X74)</f>
        <v/>
      </c>
      <c r="O71" s="19" t="str">
        <f>IF('Simpl. all tex-DT PLYWOOD'!Y74=0,"",'Simpl. all tex-DT PLYWOOD'!Y74)</f>
        <v/>
      </c>
      <c r="P71" s="19" t="str">
        <f>IF('Simpl. all tex-DT PLYWOOD'!Z74=0,"",'Simpl. all tex-DT PLYWOOD'!Z74)</f>
        <v/>
      </c>
      <c r="Q71" s="306">
        <f t="shared" ref="Q71:Q134" si="1">SUM(C71:P71)</f>
        <v>0</v>
      </c>
      <c r="R71" s="11">
        <f>Q71*'Simpl. all tex-DT PLYWOOD'!I74</f>
        <v>0</v>
      </c>
      <c r="S71" s="11">
        <f>Q71*'Simpl. all tex-DT PLYWOOD'!AX74</f>
        <v>0</v>
      </c>
    </row>
    <row r="72" spans="1:19" ht="23.25" customHeight="1" x14ac:dyDescent="0.2">
      <c r="A72" s="18" t="str">
        <f>'Simpl. all tex-DT PLYWOOD'!D75</f>
        <v>SIMPL-3O</v>
      </c>
      <c r="B72" s="432" t="s">
        <v>1138</v>
      </c>
      <c r="C72" s="19" t="str">
        <f>IF('Simpl. all tex-DT PLYWOOD'!M75=0,"",'Simpl. all tex-DT PLYWOOD'!M75)</f>
        <v/>
      </c>
      <c r="D72" s="19" t="str">
        <f>IF('Simpl. all tex-DT PLYWOOD'!N75=0,"",'Simpl. all tex-DT PLYWOOD'!N75)</f>
        <v/>
      </c>
      <c r="E72" s="19" t="str">
        <f>IF('Simpl. all tex-DT PLYWOOD'!O75=0,"",'Simpl. all tex-DT PLYWOOD'!O75)</f>
        <v/>
      </c>
      <c r="F72" s="19" t="str">
        <f>IF('Simpl. all tex-DT PLYWOOD'!P75=0,"",'Simpl. all tex-DT PLYWOOD'!P75)</f>
        <v/>
      </c>
      <c r="G72" s="19" t="str">
        <f>IF('Simpl. all tex-DT PLYWOOD'!Q75=0,"",'Simpl. all tex-DT PLYWOOD'!Q75)</f>
        <v/>
      </c>
      <c r="H72" s="19" t="str">
        <f>IF('Simpl. all tex-DT PLYWOOD'!R75=0,"",'Simpl. all tex-DT PLYWOOD'!R75)</f>
        <v/>
      </c>
      <c r="I72" s="19" t="str">
        <f>IF('Simpl. all tex-DT PLYWOOD'!S75=0,"",'Simpl. all tex-DT PLYWOOD'!S75)</f>
        <v/>
      </c>
      <c r="J72" s="19" t="str">
        <f>IF('Simpl. all tex-DT PLYWOOD'!T75=0,"",'Simpl. all tex-DT PLYWOOD'!T75)</f>
        <v/>
      </c>
      <c r="K72" s="19" t="str">
        <f>IF('Simpl. all tex-DT PLYWOOD'!U75=0,"",'Simpl. all tex-DT PLYWOOD'!U75)</f>
        <v/>
      </c>
      <c r="L72" s="19" t="str">
        <f>IF('Simpl. all tex-DT PLYWOOD'!V75=0,"",'Simpl. all tex-DT PLYWOOD'!V75)</f>
        <v/>
      </c>
      <c r="M72" s="19" t="str">
        <f>IF('Simpl. all tex-DT PLYWOOD'!W75=0,"",'Simpl. all tex-DT PLYWOOD'!W75)</f>
        <v/>
      </c>
      <c r="N72" s="19" t="str">
        <f>IF('Simpl. all tex-DT PLYWOOD'!X75=0,"",'Simpl. all tex-DT PLYWOOD'!X75)</f>
        <v/>
      </c>
      <c r="O72" s="19" t="str">
        <f>IF('Simpl. all tex-DT PLYWOOD'!Y75=0,"",'Simpl. all tex-DT PLYWOOD'!Y75)</f>
        <v/>
      </c>
      <c r="P72" s="19" t="str">
        <f>IF('Simpl. all tex-DT PLYWOOD'!Z75=0,"",'Simpl. all tex-DT PLYWOOD'!Z75)</f>
        <v/>
      </c>
      <c r="Q72" s="306">
        <f t="shared" si="1"/>
        <v>0</v>
      </c>
      <c r="R72" s="11">
        <f>Q72*'Simpl. all tex-DT PLYWOOD'!I75</f>
        <v>0</v>
      </c>
      <c r="S72" s="11">
        <f>Q72*'Simpl. all tex-DT PLYWOOD'!AX75</f>
        <v>0</v>
      </c>
    </row>
    <row r="73" spans="1:19" ht="23.25" customHeight="1" x14ac:dyDescent="0.2">
      <c r="A73" s="18" t="str">
        <f>'Simpl. all tex-DT PLYWOOD'!D76</f>
        <v>SIMPL-3O-T</v>
      </c>
      <c r="B73" s="432" t="s">
        <v>1139</v>
      </c>
      <c r="C73" s="19" t="str">
        <f>IF('Simpl. all tex-DT PLYWOOD'!M76=0,"",'Simpl. all tex-DT PLYWOOD'!M76)</f>
        <v/>
      </c>
      <c r="D73" s="19" t="str">
        <f>IF('Simpl. all tex-DT PLYWOOD'!N76=0,"",'Simpl. all tex-DT PLYWOOD'!N76)</f>
        <v/>
      </c>
      <c r="E73" s="19" t="str">
        <f>IF('Simpl. all tex-DT PLYWOOD'!O76=0,"",'Simpl. all tex-DT PLYWOOD'!O76)</f>
        <v/>
      </c>
      <c r="F73" s="19" t="str">
        <f>IF('Simpl. all tex-DT PLYWOOD'!P76=0,"",'Simpl. all tex-DT PLYWOOD'!P76)</f>
        <v/>
      </c>
      <c r="G73" s="19" t="str">
        <f>IF('Simpl. all tex-DT PLYWOOD'!Q76=0,"",'Simpl. all tex-DT PLYWOOD'!Q76)</f>
        <v/>
      </c>
      <c r="H73" s="19" t="str">
        <f>IF('Simpl. all tex-DT PLYWOOD'!R76=0,"",'Simpl. all tex-DT PLYWOOD'!R76)</f>
        <v/>
      </c>
      <c r="I73" s="19" t="str">
        <f>IF('Simpl. all tex-DT PLYWOOD'!S76=0,"",'Simpl. all tex-DT PLYWOOD'!S76)</f>
        <v/>
      </c>
      <c r="J73" s="19" t="str">
        <f>IF('Simpl. all tex-DT PLYWOOD'!T76=0,"",'Simpl. all tex-DT PLYWOOD'!T76)</f>
        <v/>
      </c>
      <c r="K73" s="19" t="str">
        <f>IF('Simpl. all tex-DT PLYWOOD'!U76=0,"",'Simpl. all tex-DT PLYWOOD'!U76)</f>
        <v/>
      </c>
      <c r="L73" s="19" t="str">
        <f>IF('Simpl. all tex-DT PLYWOOD'!V76=0,"",'Simpl. all tex-DT PLYWOOD'!V76)</f>
        <v/>
      </c>
      <c r="M73" s="19" t="str">
        <f>IF('Simpl. all tex-DT PLYWOOD'!W76=0,"",'Simpl. all tex-DT PLYWOOD'!W76)</f>
        <v/>
      </c>
      <c r="N73" s="19" t="str">
        <f>IF('Simpl. all tex-DT PLYWOOD'!X76=0,"",'Simpl. all tex-DT PLYWOOD'!X76)</f>
        <v/>
      </c>
      <c r="O73" s="19" t="str">
        <f>IF('Simpl. all tex-DT PLYWOOD'!Y76=0,"",'Simpl. all tex-DT PLYWOOD'!Y76)</f>
        <v/>
      </c>
      <c r="P73" s="19" t="str">
        <f>IF('Simpl. all tex-DT PLYWOOD'!Z76=0,"",'Simpl. all tex-DT PLYWOOD'!Z76)</f>
        <v/>
      </c>
      <c r="Q73" s="306">
        <f t="shared" si="1"/>
        <v>0</v>
      </c>
      <c r="R73" s="11">
        <f>Q73*'Simpl. all tex-DT PLYWOOD'!I76</f>
        <v>0</v>
      </c>
      <c r="S73" s="11">
        <f>Q73*'Simpl. all tex-DT PLYWOOD'!AX76</f>
        <v>0</v>
      </c>
    </row>
    <row r="74" spans="1:19" ht="23.25" customHeight="1" x14ac:dyDescent="0.2">
      <c r="A74" s="18" t="str">
        <f>'Simpl. all tex-DT PLYWOOD'!D77</f>
        <v>SIMPL-3P</v>
      </c>
      <c r="B74" s="432" t="s">
        <v>1138</v>
      </c>
      <c r="C74" s="19" t="str">
        <f>IF('Simpl. all tex-DT PLYWOOD'!M77=0,"",'Simpl. all tex-DT PLYWOOD'!M77)</f>
        <v/>
      </c>
      <c r="D74" s="19" t="str">
        <f>IF('Simpl. all tex-DT PLYWOOD'!N77=0,"",'Simpl. all tex-DT PLYWOOD'!N77)</f>
        <v/>
      </c>
      <c r="E74" s="19" t="str">
        <f>IF('Simpl. all tex-DT PLYWOOD'!O77=0,"",'Simpl. all tex-DT PLYWOOD'!O77)</f>
        <v/>
      </c>
      <c r="F74" s="19" t="str">
        <f>IF('Simpl. all tex-DT PLYWOOD'!P77=0,"",'Simpl. all tex-DT PLYWOOD'!P77)</f>
        <v/>
      </c>
      <c r="G74" s="19" t="str">
        <f>IF('Simpl. all tex-DT PLYWOOD'!Q77=0,"",'Simpl. all tex-DT PLYWOOD'!Q77)</f>
        <v/>
      </c>
      <c r="H74" s="19" t="str">
        <f>IF('Simpl. all tex-DT PLYWOOD'!R77=0,"",'Simpl. all tex-DT PLYWOOD'!R77)</f>
        <v/>
      </c>
      <c r="I74" s="19" t="str">
        <f>IF('Simpl. all tex-DT PLYWOOD'!S77=0,"",'Simpl. all tex-DT PLYWOOD'!S77)</f>
        <v/>
      </c>
      <c r="J74" s="19" t="str">
        <f>IF('Simpl. all tex-DT PLYWOOD'!T77=0,"",'Simpl. all tex-DT PLYWOOD'!T77)</f>
        <v/>
      </c>
      <c r="K74" s="19" t="str">
        <f>IF('Simpl. all tex-DT PLYWOOD'!U77=0,"",'Simpl. all tex-DT PLYWOOD'!U77)</f>
        <v/>
      </c>
      <c r="L74" s="19" t="str">
        <f>IF('Simpl. all tex-DT PLYWOOD'!V77=0,"",'Simpl. all tex-DT PLYWOOD'!V77)</f>
        <v/>
      </c>
      <c r="M74" s="19" t="str">
        <f>IF('Simpl. all tex-DT PLYWOOD'!W77=0,"",'Simpl. all tex-DT PLYWOOD'!W77)</f>
        <v/>
      </c>
      <c r="N74" s="19" t="str">
        <f>IF('Simpl. all tex-DT PLYWOOD'!X77=0,"",'Simpl. all tex-DT PLYWOOD'!X77)</f>
        <v/>
      </c>
      <c r="O74" s="19" t="str">
        <f>IF('Simpl. all tex-DT PLYWOOD'!Y77=0,"",'Simpl. all tex-DT PLYWOOD'!Y77)</f>
        <v/>
      </c>
      <c r="P74" s="19" t="str">
        <f>IF('Simpl. all tex-DT PLYWOOD'!Z77=0,"",'Simpl. all tex-DT PLYWOOD'!Z77)</f>
        <v/>
      </c>
      <c r="Q74" s="306">
        <f t="shared" si="1"/>
        <v>0</v>
      </c>
      <c r="R74" s="11">
        <f>Q74*'Simpl. all tex-DT PLYWOOD'!I77</f>
        <v>0</v>
      </c>
      <c r="S74" s="11">
        <f>Q74*'Simpl. all tex-DT PLYWOOD'!AX77</f>
        <v>0</v>
      </c>
    </row>
    <row r="75" spans="1:19" ht="23.25" customHeight="1" x14ac:dyDescent="0.2">
      <c r="A75" s="18" t="str">
        <f>'Simpl. all tex-DT PLYWOOD'!D78</f>
        <v>SIMPL-3P-T</v>
      </c>
      <c r="B75" s="432" t="s">
        <v>1139</v>
      </c>
      <c r="C75" s="19" t="str">
        <f>IF('Simpl. all tex-DT PLYWOOD'!M78=0,"",'Simpl. all tex-DT PLYWOOD'!M78)</f>
        <v/>
      </c>
      <c r="D75" s="19" t="str">
        <f>IF('Simpl. all tex-DT PLYWOOD'!N78=0,"",'Simpl. all tex-DT PLYWOOD'!N78)</f>
        <v/>
      </c>
      <c r="E75" s="19" t="str">
        <f>IF('Simpl. all tex-DT PLYWOOD'!O78=0,"",'Simpl. all tex-DT PLYWOOD'!O78)</f>
        <v/>
      </c>
      <c r="F75" s="19" t="str">
        <f>IF('Simpl. all tex-DT PLYWOOD'!P78=0,"",'Simpl. all tex-DT PLYWOOD'!P78)</f>
        <v/>
      </c>
      <c r="G75" s="19" t="str">
        <f>IF('Simpl. all tex-DT PLYWOOD'!Q78=0,"",'Simpl. all tex-DT PLYWOOD'!Q78)</f>
        <v/>
      </c>
      <c r="H75" s="19" t="str">
        <f>IF('Simpl. all tex-DT PLYWOOD'!R78=0,"",'Simpl. all tex-DT PLYWOOD'!R78)</f>
        <v/>
      </c>
      <c r="I75" s="19" t="str">
        <f>IF('Simpl. all tex-DT PLYWOOD'!S78=0,"",'Simpl. all tex-DT PLYWOOD'!S78)</f>
        <v/>
      </c>
      <c r="J75" s="19" t="str">
        <f>IF('Simpl. all tex-DT PLYWOOD'!T78=0,"",'Simpl. all tex-DT PLYWOOD'!T78)</f>
        <v/>
      </c>
      <c r="K75" s="19" t="str">
        <f>IF('Simpl. all tex-DT PLYWOOD'!U78=0,"",'Simpl. all tex-DT PLYWOOD'!U78)</f>
        <v/>
      </c>
      <c r="L75" s="19" t="str">
        <f>IF('Simpl. all tex-DT PLYWOOD'!V78=0,"",'Simpl. all tex-DT PLYWOOD'!V78)</f>
        <v/>
      </c>
      <c r="M75" s="19" t="str">
        <f>IF('Simpl. all tex-DT PLYWOOD'!W78=0,"",'Simpl. all tex-DT PLYWOOD'!W78)</f>
        <v/>
      </c>
      <c r="N75" s="19" t="str">
        <f>IF('Simpl. all tex-DT PLYWOOD'!X78=0,"",'Simpl. all tex-DT PLYWOOD'!X78)</f>
        <v/>
      </c>
      <c r="O75" s="19" t="str">
        <f>IF('Simpl. all tex-DT PLYWOOD'!Y78=0,"",'Simpl. all tex-DT PLYWOOD'!Y78)</f>
        <v/>
      </c>
      <c r="P75" s="19" t="str">
        <f>IF('Simpl. all tex-DT PLYWOOD'!Z78=0,"",'Simpl. all tex-DT PLYWOOD'!Z78)</f>
        <v/>
      </c>
      <c r="Q75" s="306">
        <f t="shared" si="1"/>
        <v>0</v>
      </c>
      <c r="R75" s="11">
        <f>Q75*'Simpl. all tex-DT PLYWOOD'!I78</f>
        <v>0</v>
      </c>
      <c r="S75" s="11">
        <f>Q75*'Simpl. all tex-DT PLYWOOD'!AX78</f>
        <v>0</v>
      </c>
    </row>
    <row r="76" spans="1:19" ht="23.25" customHeight="1" x14ac:dyDescent="0.2">
      <c r="A76" s="18" t="str">
        <f>'Simpl. all tex-DT PLYWOOD'!D79</f>
        <v>SIMPL-3R</v>
      </c>
      <c r="B76" s="432" t="s">
        <v>1138</v>
      </c>
      <c r="C76" s="19" t="str">
        <f>IF('Simpl. all tex-DT PLYWOOD'!M79=0,"",'Simpl. all tex-DT PLYWOOD'!M79)</f>
        <v/>
      </c>
      <c r="D76" s="19" t="str">
        <f>IF('Simpl. all tex-DT PLYWOOD'!N79=0,"",'Simpl. all tex-DT PLYWOOD'!N79)</f>
        <v/>
      </c>
      <c r="E76" s="19" t="str">
        <f>IF('Simpl. all tex-DT PLYWOOD'!O79=0,"",'Simpl. all tex-DT PLYWOOD'!O79)</f>
        <v/>
      </c>
      <c r="F76" s="19" t="str">
        <f>IF('Simpl. all tex-DT PLYWOOD'!P79=0,"",'Simpl. all tex-DT PLYWOOD'!P79)</f>
        <v/>
      </c>
      <c r="G76" s="19" t="str">
        <f>IF('Simpl. all tex-DT PLYWOOD'!Q79=0,"",'Simpl. all tex-DT PLYWOOD'!Q79)</f>
        <v/>
      </c>
      <c r="H76" s="19" t="str">
        <f>IF('Simpl. all tex-DT PLYWOOD'!R79=0,"",'Simpl. all tex-DT PLYWOOD'!R79)</f>
        <v/>
      </c>
      <c r="I76" s="19" t="str">
        <f>IF('Simpl. all tex-DT PLYWOOD'!S79=0,"",'Simpl. all tex-DT PLYWOOD'!S79)</f>
        <v/>
      </c>
      <c r="J76" s="19" t="str">
        <f>IF('Simpl. all tex-DT PLYWOOD'!T79=0,"",'Simpl. all tex-DT PLYWOOD'!T79)</f>
        <v/>
      </c>
      <c r="K76" s="19" t="str">
        <f>IF('Simpl. all tex-DT PLYWOOD'!U79=0,"",'Simpl. all tex-DT PLYWOOD'!U79)</f>
        <v/>
      </c>
      <c r="L76" s="19" t="str">
        <f>IF('Simpl. all tex-DT PLYWOOD'!V79=0,"",'Simpl. all tex-DT PLYWOOD'!V79)</f>
        <v/>
      </c>
      <c r="M76" s="19" t="str">
        <f>IF('Simpl. all tex-DT PLYWOOD'!W79=0,"",'Simpl. all tex-DT PLYWOOD'!W79)</f>
        <v/>
      </c>
      <c r="N76" s="19" t="str">
        <f>IF('Simpl. all tex-DT PLYWOOD'!X79=0,"",'Simpl. all tex-DT PLYWOOD'!X79)</f>
        <v/>
      </c>
      <c r="O76" s="19" t="str">
        <f>IF('Simpl. all tex-DT PLYWOOD'!Y79=0,"",'Simpl. all tex-DT PLYWOOD'!Y79)</f>
        <v/>
      </c>
      <c r="P76" s="19" t="str">
        <f>IF('Simpl. all tex-DT PLYWOOD'!Z79=0,"",'Simpl. all tex-DT PLYWOOD'!Z79)</f>
        <v/>
      </c>
      <c r="Q76" s="306">
        <f t="shared" si="1"/>
        <v>0</v>
      </c>
      <c r="R76" s="11">
        <f>Q76*'Simpl. all tex-DT PLYWOOD'!I79</f>
        <v>0</v>
      </c>
      <c r="S76" s="11">
        <f>Q76*'Simpl. all tex-DT PLYWOOD'!AX79</f>
        <v>0</v>
      </c>
    </row>
    <row r="77" spans="1:19" ht="23.25" customHeight="1" x14ac:dyDescent="0.2">
      <c r="A77" s="18" t="str">
        <f>'Simpl. all tex-DT PLYWOOD'!D80</f>
        <v>SIMPL-3R-T</v>
      </c>
      <c r="B77" s="432" t="s">
        <v>1139</v>
      </c>
      <c r="C77" s="19" t="str">
        <f>IF('Simpl. all tex-DT PLYWOOD'!M80=0,"",'Simpl. all tex-DT PLYWOOD'!M80)</f>
        <v/>
      </c>
      <c r="D77" s="19" t="str">
        <f>IF('Simpl. all tex-DT PLYWOOD'!N80=0,"",'Simpl. all tex-DT PLYWOOD'!N80)</f>
        <v/>
      </c>
      <c r="E77" s="19" t="str">
        <f>IF('Simpl. all tex-DT PLYWOOD'!O80=0,"",'Simpl. all tex-DT PLYWOOD'!O80)</f>
        <v/>
      </c>
      <c r="F77" s="19" t="str">
        <f>IF('Simpl. all tex-DT PLYWOOD'!P80=0,"",'Simpl. all tex-DT PLYWOOD'!P80)</f>
        <v/>
      </c>
      <c r="G77" s="19" t="str">
        <f>IF('Simpl. all tex-DT PLYWOOD'!Q80=0,"",'Simpl. all tex-DT PLYWOOD'!Q80)</f>
        <v/>
      </c>
      <c r="H77" s="19" t="str">
        <f>IF('Simpl. all tex-DT PLYWOOD'!R80=0,"",'Simpl. all tex-DT PLYWOOD'!R80)</f>
        <v/>
      </c>
      <c r="I77" s="19" t="str">
        <f>IF('Simpl. all tex-DT PLYWOOD'!S80=0,"",'Simpl. all tex-DT PLYWOOD'!S80)</f>
        <v/>
      </c>
      <c r="J77" s="19" t="str">
        <f>IF('Simpl. all tex-DT PLYWOOD'!T80=0,"",'Simpl. all tex-DT PLYWOOD'!T80)</f>
        <v/>
      </c>
      <c r="K77" s="19" t="str">
        <f>IF('Simpl. all tex-DT PLYWOOD'!U80=0,"",'Simpl. all tex-DT PLYWOOD'!U80)</f>
        <v/>
      </c>
      <c r="L77" s="19" t="str">
        <f>IF('Simpl. all tex-DT PLYWOOD'!V80=0,"",'Simpl. all tex-DT PLYWOOD'!V80)</f>
        <v/>
      </c>
      <c r="M77" s="19" t="str">
        <f>IF('Simpl. all tex-DT PLYWOOD'!W80=0,"",'Simpl. all tex-DT PLYWOOD'!W80)</f>
        <v/>
      </c>
      <c r="N77" s="19" t="str">
        <f>IF('Simpl. all tex-DT PLYWOOD'!X80=0,"",'Simpl. all tex-DT PLYWOOD'!X80)</f>
        <v/>
      </c>
      <c r="O77" s="19" t="str">
        <f>IF('Simpl. all tex-DT PLYWOOD'!Y80=0,"",'Simpl. all tex-DT PLYWOOD'!Y80)</f>
        <v/>
      </c>
      <c r="P77" s="19" t="str">
        <f>IF('Simpl. all tex-DT PLYWOOD'!Z80=0,"",'Simpl. all tex-DT PLYWOOD'!Z80)</f>
        <v/>
      </c>
      <c r="Q77" s="306">
        <f t="shared" si="1"/>
        <v>0</v>
      </c>
      <c r="R77" s="11">
        <f>Q77*'Simpl. all tex-DT PLYWOOD'!I80</f>
        <v>0</v>
      </c>
      <c r="S77" s="11">
        <f>Q77*'Simpl. all tex-DT PLYWOOD'!AX80</f>
        <v>0</v>
      </c>
    </row>
    <row r="78" spans="1:19" ht="23.25" customHeight="1" x14ac:dyDescent="0.2">
      <c r="A78" s="18" t="str">
        <f>'Simpl. all tex-DT PLYWOOD'!D81</f>
        <v>4 - PRISMS</v>
      </c>
      <c r="B78" s="432"/>
      <c r="C78" s="19" t="str">
        <f>IF('Simpl. all tex-DT PLYWOOD'!M81=0,"",'Simpl. all tex-DT PLYWOOD'!M81)</f>
        <v/>
      </c>
      <c r="D78" s="19" t="str">
        <f>IF('Simpl. all tex-DT PLYWOOD'!N81=0,"",'Simpl. all tex-DT PLYWOOD'!N81)</f>
        <v/>
      </c>
      <c r="E78" s="19" t="str">
        <f>IF('Simpl. all tex-DT PLYWOOD'!O81=0,"",'Simpl. all tex-DT PLYWOOD'!O81)</f>
        <v/>
      </c>
      <c r="F78" s="19" t="str">
        <f>IF('Simpl. all tex-DT PLYWOOD'!P81=0,"",'Simpl. all tex-DT PLYWOOD'!P81)</f>
        <v/>
      </c>
      <c r="G78" s="19" t="str">
        <f>IF('Simpl. all tex-DT PLYWOOD'!Q81=0,"",'Simpl. all tex-DT PLYWOOD'!Q81)</f>
        <v/>
      </c>
      <c r="H78" s="19" t="str">
        <f>IF('Simpl. all tex-DT PLYWOOD'!R81=0,"",'Simpl. all tex-DT PLYWOOD'!R81)</f>
        <v/>
      </c>
      <c r="I78" s="19" t="str">
        <f>IF('Simpl. all tex-DT PLYWOOD'!S81=0,"",'Simpl. all tex-DT PLYWOOD'!S81)</f>
        <v/>
      </c>
      <c r="J78" s="19" t="str">
        <f>IF('Simpl. all tex-DT PLYWOOD'!T81=0,"",'Simpl. all tex-DT PLYWOOD'!T81)</f>
        <v/>
      </c>
      <c r="K78" s="19" t="str">
        <f>IF('Simpl. all tex-DT PLYWOOD'!U81=0,"",'Simpl. all tex-DT PLYWOOD'!U81)</f>
        <v/>
      </c>
      <c r="L78" s="19" t="str">
        <f>IF('Simpl. all tex-DT PLYWOOD'!V81=0,"",'Simpl. all tex-DT PLYWOOD'!V81)</f>
        <v/>
      </c>
      <c r="M78" s="19" t="str">
        <f>IF('Simpl. all tex-DT PLYWOOD'!W81=0,"",'Simpl. all tex-DT PLYWOOD'!W81)</f>
        <v/>
      </c>
      <c r="N78" s="19" t="str">
        <f>IF('Simpl. all tex-DT PLYWOOD'!X81=0,"",'Simpl. all tex-DT PLYWOOD'!X81)</f>
        <v/>
      </c>
      <c r="O78" s="19" t="str">
        <f>IF('Simpl. all tex-DT PLYWOOD'!Y81=0,"",'Simpl. all tex-DT PLYWOOD'!Y81)</f>
        <v/>
      </c>
      <c r="P78" s="19" t="str">
        <f>IF('Simpl. all tex-DT PLYWOOD'!Z81=0,"",'Simpl. all tex-DT PLYWOOD'!Z81)</f>
        <v/>
      </c>
      <c r="Q78" s="306">
        <f t="shared" si="1"/>
        <v>0</v>
      </c>
      <c r="R78" s="11">
        <f>Q78*'Simpl. all tex-DT PLYWOOD'!I81</f>
        <v>0</v>
      </c>
      <c r="S78" s="11">
        <f>Q78*'Simpl. all tex-DT PLYWOOD'!AX81</f>
        <v>0</v>
      </c>
    </row>
    <row r="79" spans="1:19" ht="23.25" customHeight="1" x14ac:dyDescent="0.2">
      <c r="A79" s="18" t="str">
        <f>'Simpl. all tex-DT PLYWOOD'!D82</f>
        <v>SIMPL-4A</v>
      </c>
      <c r="B79" s="432" t="s">
        <v>1138</v>
      </c>
      <c r="C79" s="19" t="str">
        <f>IF('Simpl. all tex-DT PLYWOOD'!M82=0,"",'Simpl. all tex-DT PLYWOOD'!M82)</f>
        <v/>
      </c>
      <c r="D79" s="19" t="str">
        <f>IF('Simpl. all tex-DT PLYWOOD'!N82=0,"",'Simpl. all tex-DT PLYWOOD'!N82)</f>
        <v/>
      </c>
      <c r="E79" s="19" t="str">
        <f>IF('Simpl. all tex-DT PLYWOOD'!O82=0,"",'Simpl. all tex-DT PLYWOOD'!O82)</f>
        <v/>
      </c>
      <c r="F79" s="19" t="str">
        <f>IF('Simpl. all tex-DT PLYWOOD'!P82=0,"",'Simpl. all tex-DT PLYWOOD'!P82)</f>
        <v/>
      </c>
      <c r="G79" s="19" t="str">
        <f>IF('Simpl. all tex-DT PLYWOOD'!Q82=0,"",'Simpl. all tex-DT PLYWOOD'!Q82)</f>
        <v/>
      </c>
      <c r="H79" s="19" t="str">
        <f>IF('Simpl. all tex-DT PLYWOOD'!R82=0,"",'Simpl. all tex-DT PLYWOOD'!R82)</f>
        <v/>
      </c>
      <c r="I79" s="19" t="str">
        <f>IF('Simpl. all tex-DT PLYWOOD'!S82=0,"",'Simpl. all tex-DT PLYWOOD'!S82)</f>
        <v/>
      </c>
      <c r="J79" s="19" t="str">
        <f>IF('Simpl. all tex-DT PLYWOOD'!T82=0,"",'Simpl. all tex-DT PLYWOOD'!T82)</f>
        <v/>
      </c>
      <c r="K79" s="19" t="str">
        <f>IF('Simpl. all tex-DT PLYWOOD'!U82=0,"",'Simpl. all tex-DT PLYWOOD'!U82)</f>
        <v/>
      </c>
      <c r="L79" s="19" t="str">
        <f>IF('Simpl. all tex-DT PLYWOOD'!V82=0,"",'Simpl. all tex-DT PLYWOOD'!V82)</f>
        <v/>
      </c>
      <c r="M79" s="19" t="str">
        <f>IF('Simpl. all tex-DT PLYWOOD'!W82=0,"",'Simpl. all tex-DT PLYWOOD'!W82)</f>
        <v/>
      </c>
      <c r="N79" s="19" t="str">
        <f>IF('Simpl. all tex-DT PLYWOOD'!X82=0,"",'Simpl. all tex-DT PLYWOOD'!X82)</f>
        <v/>
      </c>
      <c r="O79" s="19" t="str">
        <f>IF('Simpl. all tex-DT PLYWOOD'!Y82=0,"",'Simpl. all tex-DT PLYWOOD'!Y82)</f>
        <v/>
      </c>
      <c r="P79" s="19" t="str">
        <f>IF('Simpl. all tex-DT PLYWOOD'!Z82=0,"",'Simpl. all tex-DT PLYWOOD'!Z82)</f>
        <v/>
      </c>
      <c r="Q79" s="306">
        <f t="shared" si="1"/>
        <v>0</v>
      </c>
      <c r="R79" s="11">
        <f>Q79*'Simpl. all tex-DT PLYWOOD'!I82</f>
        <v>0</v>
      </c>
      <c r="S79" s="11">
        <f>Q79*'Simpl. all tex-DT PLYWOOD'!AX82</f>
        <v>0</v>
      </c>
    </row>
    <row r="80" spans="1:19" ht="23.25" customHeight="1" x14ac:dyDescent="0.2">
      <c r="A80" s="18" t="str">
        <f>'Simpl. all tex-DT PLYWOOD'!D83</f>
        <v>SIMPL-4A-T</v>
      </c>
      <c r="B80" s="432" t="s">
        <v>1139</v>
      </c>
      <c r="C80" s="19" t="str">
        <f>IF('Simpl. all tex-DT PLYWOOD'!M83=0,"",'Simpl. all tex-DT PLYWOOD'!M83)</f>
        <v/>
      </c>
      <c r="D80" s="19" t="str">
        <f>IF('Simpl. all tex-DT PLYWOOD'!N83=0,"",'Simpl. all tex-DT PLYWOOD'!N83)</f>
        <v/>
      </c>
      <c r="E80" s="19" t="str">
        <f>IF('Simpl. all tex-DT PLYWOOD'!O83=0,"",'Simpl. all tex-DT PLYWOOD'!O83)</f>
        <v/>
      </c>
      <c r="F80" s="19" t="str">
        <f>IF('Simpl. all tex-DT PLYWOOD'!P83=0,"",'Simpl. all tex-DT PLYWOOD'!P83)</f>
        <v/>
      </c>
      <c r="G80" s="19" t="str">
        <f>IF('Simpl. all tex-DT PLYWOOD'!Q83=0,"",'Simpl. all tex-DT PLYWOOD'!Q83)</f>
        <v/>
      </c>
      <c r="H80" s="19" t="str">
        <f>IF('Simpl. all tex-DT PLYWOOD'!R83=0,"",'Simpl. all tex-DT PLYWOOD'!R83)</f>
        <v/>
      </c>
      <c r="I80" s="19" t="str">
        <f>IF('Simpl. all tex-DT PLYWOOD'!S83=0,"",'Simpl. all tex-DT PLYWOOD'!S83)</f>
        <v/>
      </c>
      <c r="J80" s="19" t="str">
        <f>IF('Simpl. all tex-DT PLYWOOD'!T83=0,"",'Simpl. all tex-DT PLYWOOD'!T83)</f>
        <v/>
      </c>
      <c r="K80" s="19" t="str">
        <f>IF('Simpl. all tex-DT PLYWOOD'!U83=0,"",'Simpl. all tex-DT PLYWOOD'!U83)</f>
        <v/>
      </c>
      <c r="L80" s="19" t="str">
        <f>IF('Simpl. all tex-DT PLYWOOD'!V83=0,"",'Simpl. all tex-DT PLYWOOD'!V83)</f>
        <v/>
      </c>
      <c r="M80" s="19" t="str">
        <f>IF('Simpl. all tex-DT PLYWOOD'!W83=0,"",'Simpl. all tex-DT PLYWOOD'!W83)</f>
        <v/>
      </c>
      <c r="N80" s="19" t="str">
        <f>IF('Simpl. all tex-DT PLYWOOD'!X83=0,"",'Simpl. all tex-DT PLYWOOD'!X83)</f>
        <v/>
      </c>
      <c r="O80" s="19" t="str">
        <f>IF('Simpl. all tex-DT PLYWOOD'!Y83=0,"",'Simpl. all tex-DT PLYWOOD'!Y83)</f>
        <v/>
      </c>
      <c r="P80" s="19" t="str">
        <f>IF('Simpl. all tex-DT PLYWOOD'!Z83=0,"",'Simpl. all tex-DT PLYWOOD'!Z83)</f>
        <v/>
      </c>
      <c r="Q80" s="306">
        <f t="shared" si="1"/>
        <v>0</v>
      </c>
      <c r="R80" s="11">
        <f>Q80*'Simpl. all tex-DT PLYWOOD'!I83</f>
        <v>0</v>
      </c>
      <c r="S80" s="11">
        <f>Q80*'Simpl. all tex-DT PLYWOOD'!AX83</f>
        <v>0</v>
      </c>
    </row>
    <row r="81" spans="1:19" ht="23.25" customHeight="1" x14ac:dyDescent="0.2">
      <c r="A81" s="18" t="str">
        <f>'Simpl. all tex-DT PLYWOOD'!D84</f>
        <v>SIMPL-4B</v>
      </c>
      <c r="B81" s="432" t="s">
        <v>1138</v>
      </c>
      <c r="C81" s="19" t="str">
        <f>IF('Simpl. all tex-DT PLYWOOD'!M84=0,"",'Simpl. all tex-DT PLYWOOD'!M84)</f>
        <v/>
      </c>
      <c r="D81" s="19" t="str">
        <f>IF('Simpl. all tex-DT PLYWOOD'!N84=0,"",'Simpl. all tex-DT PLYWOOD'!N84)</f>
        <v/>
      </c>
      <c r="E81" s="19" t="str">
        <f>IF('Simpl. all tex-DT PLYWOOD'!O84=0,"",'Simpl. all tex-DT PLYWOOD'!O84)</f>
        <v/>
      </c>
      <c r="F81" s="19" t="str">
        <f>IF('Simpl. all tex-DT PLYWOOD'!P84=0,"",'Simpl. all tex-DT PLYWOOD'!P84)</f>
        <v/>
      </c>
      <c r="G81" s="19" t="str">
        <f>IF('Simpl. all tex-DT PLYWOOD'!Q84=0,"",'Simpl. all tex-DT PLYWOOD'!Q84)</f>
        <v/>
      </c>
      <c r="H81" s="19" t="str">
        <f>IF('Simpl. all tex-DT PLYWOOD'!R84=0,"",'Simpl. all tex-DT PLYWOOD'!R84)</f>
        <v/>
      </c>
      <c r="I81" s="19" t="str">
        <f>IF('Simpl. all tex-DT PLYWOOD'!S84=0,"",'Simpl. all tex-DT PLYWOOD'!S84)</f>
        <v/>
      </c>
      <c r="J81" s="19" t="str">
        <f>IF('Simpl. all tex-DT PLYWOOD'!T84=0,"",'Simpl. all tex-DT PLYWOOD'!T84)</f>
        <v/>
      </c>
      <c r="K81" s="19" t="str">
        <f>IF('Simpl. all tex-DT PLYWOOD'!U84=0,"",'Simpl. all tex-DT PLYWOOD'!U84)</f>
        <v/>
      </c>
      <c r="L81" s="19" t="str">
        <f>IF('Simpl. all tex-DT PLYWOOD'!V84=0,"",'Simpl. all tex-DT PLYWOOD'!V84)</f>
        <v/>
      </c>
      <c r="M81" s="19" t="str">
        <f>IF('Simpl. all tex-DT PLYWOOD'!W84=0,"",'Simpl. all tex-DT PLYWOOD'!W84)</f>
        <v/>
      </c>
      <c r="N81" s="19" t="str">
        <f>IF('Simpl. all tex-DT PLYWOOD'!X84=0,"",'Simpl. all tex-DT PLYWOOD'!X84)</f>
        <v/>
      </c>
      <c r="O81" s="19" t="str">
        <f>IF('Simpl. all tex-DT PLYWOOD'!Y84=0,"",'Simpl. all tex-DT PLYWOOD'!Y84)</f>
        <v/>
      </c>
      <c r="P81" s="19" t="str">
        <f>IF('Simpl. all tex-DT PLYWOOD'!Z84=0,"",'Simpl. all tex-DT PLYWOOD'!Z84)</f>
        <v/>
      </c>
      <c r="Q81" s="306">
        <f t="shared" si="1"/>
        <v>0</v>
      </c>
      <c r="R81" s="11">
        <f>Q81*'Simpl. all tex-DT PLYWOOD'!I84</f>
        <v>0</v>
      </c>
      <c r="S81" s="11">
        <f>Q81*'Simpl. all tex-DT PLYWOOD'!AX84</f>
        <v>0</v>
      </c>
    </row>
    <row r="82" spans="1:19" ht="23.25" customHeight="1" x14ac:dyDescent="0.2">
      <c r="A82" s="18" t="str">
        <f>'Simpl. all tex-DT PLYWOOD'!D85</f>
        <v>SIMPL-4B-T</v>
      </c>
      <c r="B82" s="432" t="s">
        <v>1139</v>
      </c>
      <c r="C82" s="19" t="str">
        <f>IF('Simpl. all tex-DT PLYWOOD'!M85=0,"",'Simpl. all tex-DT PLYWOOD'!M85)</f>
        <v/>
      </c>
      <c r="D82" s="19" t="str">
        <f>IF('Simpl. all tex-DT PLYWOOD'!N85=0,"",'Simpl. all tex-DT PLYWOOD'!N85)</f>
        <v/>
      </c>
      <c r="E82" s="19" t="str">
        <f>IF('Simpl. all tex-DT PLYWOOD'!O85=0,"",'Simpl. all tex-DT PLYWOOD'!O85)</f>
        <v/>
      </c>
      <c r="F82" s="19" t="str">
        <f>IF('Simpl. all tex-DT PLYWOOD'!P85=0,"",'Simpl. all tex-DT PLYWOOD'!P85)</f>
        <v/>
      </c>
      <c r="G82" s="19" t="str">
        <f>IF('Simpl. all tex-DT PLYWOOD'!Q85=0,"",'Simpl. all tex-DT PLYWOOD'!Q85)</f>
        <v/>
      </c>
      <c r="H82" s="19" t="str">
        <f>IF('Simpl. all tex-DT PLYWOOD'!R85=0,"",'Simpl. all tex-DT PLYWOOD'!R85)</f>
        <v/>
      </c>
      <c r="I82" s="19" t="str">
        <f>IF('Simpl. all tex-DT PLYWOOD'!S85=0,"",'Simpl. all tex-DT PLYWOOD'!S85)</f>
        <v/>
      </c>
      <c r="J82" s="19" t="str">
        <f>IF('Simpl. all tex-DT PLYWOOD'!T85=0,"",'Simpl. all tex-DT PLYWOOD'!T85)</f>
        <v/>
      </c>
      <c r="K82" s="19" t="str">
        <f>IF('Simpl. all tex-DT PLYWOOD'!U85=0,"",'Simpl. all tex-DT PLYWOOD'!U85)</f>
        <v/>
      </c>
      <c r="L82" s="19" t="str">
        <f>IF('Simpl. all tex-DT PLYWOOD'!V85=0,"",'Simpl. all tex-DT PLYWOOD'!V85)</f>
        <v/>
      </c>
      <c r="M82" s="19" t="str">
        <f>IF('Simpl. all tex-DT PLYWOOD'!W85=0,"",'Simpl. all tex-DT PLYWOOD'!W85)</f>
        <v/>
      </c>
      <c r="N82" s="19" t="str">
        <f>IF('Simpl. all tex-DT PLYWOOD'!X85=0,"",'Simpl. all tex-DT PLYWOOD'!X85)</f>
        <v/>
      </c>
      <c r="O82" s="19" t="str">
        <f>IF('Simpl. all tex-DT PLYWOOD'!Y85=0,"",'Simpl. all tex-DT PLYWOOD'!Y85)</f>
        <v/>
      </c>
      <c r="P82" s="19" t="str">
        <f>IF('Simpl. all tex-DT PLYWOOD'!Z85=0,"",'Simpl. all tex-DT PLYWOOD'!Z85)</f>
        <v/>
      </c>
      <c r="Q82" s="306">
        <f t="shared" si="1"/>
        <v>0</v>
      </c>
      <c r="R82" s="11">
        <f>Q82*'Simpl. all tex-DT PLYWOOD'!I85</f>
        <v>0</v>
      </c>
      <c r="S82" s="11">
        <f>Q82*'Simpl. all tex-DT PLYWOOD'!AX85</f>
        <v>0</v>
      </c>
    </row>
    <row r="83" spans="1:19" ht="23.25" customHeight="1" x14ac:dyDescent="0.2">
      <c r="A83" s="18" t="str">
        <f>'Simpl. all tex-DT PLYWOOD'!D86</f>
        <v>SIMPL-4C</v>
      </c>
      <c r="B83" s="432" t="s">
        <v>1138</v>
      </c>
      <c r="C83" s="19" t="str">
        <f>IF('Simpl. all tex-DT PLYWOOD'!M86=0,"",'Simpl. all tex-DT PLYWOOD'!M86)</f>
        <v/>
      </c>
      <c r="D83" s="19" t="str">
        <f>IF('Simpl. all tex-DT PLYWOOD'!N86=0,"",'Simpl. all tex-DT PLYWOOD'!N86)</f>
        <v/>
      </c>
      <c r="E83" s="19" t="str">
        <f>IF('Simpl. all tex-DT PLYWOOD'!O86=0,"",'Simpl. all tex-DT PLYWOOD'!O86)</f>
        <v/>
      </c>
      <c r="F83" s="19" t="str">
        <f>IF('Simpl. all tex-DT PLYWOOD'!P86=0,"",'Simpl. all tex-DT PLYWOOD'!P86)</f>
        <v/>
      </c>
      <c r="G83" s="19" t="str">
        <f>IF('Simpl. all tex-DT PLYWOOD'!Q86=0,"",'Simpl. all tex-DT PLYWOOD'!Q86)</f>
        <v/>
      </c>
      <c r="H83" s="19" t="str">
        <f>IF('Simpl. all tex-DT PLYWOOD'!R86=0,"",'Simpl. all tex-DT PLYWOOD'!R86)</f>
        <v/>
      </c>
      <c r="I83" s="19" t="str">
        <f>IF('Simpl. all tex-DT PLYWOOD'!S86=0,"",'Simpl. all tex-DT PLYWOOD'!S86)</f>
        <v/>
      </c>
      <c r="J83" s="19" t="str">
        <f>IF('Simpl. all tex-DT PLYWOOD'!T86=0,"",'Simpl. all tex-DT PLYWOOD'!T86)</f>
        <v/>
      </c>
      <c r="K83" s="19" t="str">
        <f>IF('Simpl. all tex-DT PLYWOOD'!U86=0,"",'Simpl. all tex-DT PLYWOOD'!U86)</f>
        <v/>
      </c>
      <c r="L83" s="19" t="str">
        <f>IF('Simpl. all tex-DT PLYWOOD'!V86=0,"",'Simpl. all tex-DT PLYWOOD'!V86)</f>
        <v/>
      </c>
      <c r="M83" s="19" t="str">
        <f>IF('Simpl. all tex-DT PLYWOOD'!W86=0,"",'Simpl. all tex-DT PLYWOOD'!W86)</f>
        <v/>
      </c>
      <c r="N83" s="19" t="str">
        <f>IF('Simpl. all tex-DT PLYWOOD'!X86=0,"",'Simpl. all tex-DT PLYWOOD'!X86)</f>
        <v/>
      </c>
      <c r="O83" s="19" t="str">
        <f>IF('Simpl. all tex-DT PLYWOOD'!Y86=0,"",'Simpl. all tex-DT PLYWOOD'!Y86)</f>
        <v/>
      </c>
      <c r="P83" s="19" t="str">
        <f>IF('Simpl. all tex-DT PLYWOOD'!Z86=0,"",'Simpl. all tex-DT PLYWOOD'!Z86)</f>
        <v/>
      </c>
      <c r="Q83" s="306">
        <f t="shared" si="1"/>
        <v>0</v>
      </c>
      <c r="R83" s="11">
        <f>Q83*'Simpl. all tex-DT PLYWOOD'!I86</f>
        <v>0</v>
      </c>
      <c r="S83" s="11">
        <f>Q83*'Simpl. all tex-DT PLYWOOD'!AX86</f>
        <v>0</v>
      </c>
    </row>
    <row r="84" spans="1:19" ht="23.25" customHeight="1" x14ac:dyDescent="0.2">
      <c r="A84" s="18" t="str">
        <f>'Simpl. all tex-DT PLYWOOD'!D87</f>
        <v>SIMPL-4C-T</v>
      </c>
      <c r="B84" s="432" t="s">
        <v>1139</v>
      </c>
      <c r="C84" s="19" t="str">
        <f>IF('Simpl. all tex-DT PLYWOOD'!M87=0,"",'Simpl. all tex-DT PLYWOOD'!M87)</f>
        <v/>
      </c>
      <c r="D84" s="19" t="str">
        <f>IF('Simpl. all tex-DT PLYWOOD'!N87=0,"",'Simpl. all tex-DT PLYWOOD'!N87)</f>
        <v/>
      </c>
      <c r="E84" s="19" t="str">
        <f>IF('Simpl. all tex-DT PLYWOOD'!O87=0,"",'Simpl. all tex-DT PLYWOOD'!O87)</f>
        <v/>
      </c>
      <c r="F84" s="19" t="str">
        <f>IF('Simpl. all tex-DT PLYWOOD'!P87=0,"",'Simpl. all tex-DT PLYWOOD'!P87)</f>
        <v/>
      </c>
      <c r="G84" s="19" t="str">
        <f>IF('Simpl. all tex-DT PLYWOOD'!Q87=0,"",'Simpl. all tex-DT PLYWOOD'!Q87)</f>
        <v/>
      </c>
      <c r="H84" s="19" t="str">
        <f>IF('Simpl. all tex-DT PLYWOOD'!R87=0,"",'Simpl. all tex-DT PLYWOOD'!R87)</f>
        <v/>
      </c>
      <c r="I84" s="19" t="str">
        <f>IF('Simpl. all tex-DT PLYWOOD'!S87=0,"",'Simpl. all tex-DT PLYWOOD'!S87)</f>
        <v/>
      </c>
      <c r="J84" s="19" t="str">
        <f>IF('Simpl. all tex-DT PLYWOOD'!T87=0,"",'Simpl. all tex-DT PLYWOOD'!T87)</f>
        <v/>
      </c>
      <c r="K84" s="19" t="str">
        <f>IF('Simpl. all tex-DT PLYWOOD'!U87=0,"",'Simpl. all tex-DT PLYWOOD'!U87)</f>
        <v/>
      </c>
      <c r="L84" s="19" t="str">
        <f>IF('Simpl. all tex-DT PLYWOOD'!V87=0,"",'Simpl. all tex-DT PLYWOOD'!V87)</f>
        <v/>
      </c>
      <c r="M84" s="19" t="str">
        <f>IF('Simpl. all tex-DT PLYWOOD'!W87=0,"",'Simpl. all tex-DT PLYWOOD'!W87)</f>
        <v/>
      </c>
      <c r="N84" s="19" t="str">
        <f>IF('Simpl. all tex-DT PLYWOOD'!X87=0,"",'Simpl. all tex-DT PLYWOOD'!X87)</f>
        <v/>
      </c>
      <c r="O84" s="19" t="str">
        <f>IF('Simpl. all tex-DT PLYWOOD'!Y87=0,"",'Simpl. all tex-DT PLYWOOD'!Y87)</f>
        <v/>
      </c>
      <c r="P84" s="19" t="str">
        <f>IF('Simpl. all tex-DT PLYWOOD'!Z87=0,"",'Simpl. all tex-DT PLYWOOD'!Z87)</f>
        <v/>
      </c>
      <c r="Q84" s="306">
        <f t="shared" si="1"/>
        <v>0</v>
      </c>
      <c r="R84" s="11">
        <f>Q84*'Simpl. all tex-DT PLYWOOD'!I87</f>
        <v>0</v>
      </c>
      <c r="S84" s="11">
        <f>Q84*'Simpl. all tex-DT PLYWOOD'!AX87</f>
        <v>0</v>
      </c>
    </row>
    <row r="85" spans="1:19" ht="23.25" customHeight="1" x14ac:dyDescent="0.2">
      <c r="A85" s="18" t="str">
        <f>'Simpl. all tex-DT PLYWOOD'!D88</f>
        <v>SIMPL-4D</v>
      </c>
      <c r="B85" s="432" t="s">
        <v>1138</v>
      </c>
      <c r="C85" s="19" t="str">
        <f>IF('Simpl. all tex-DT PLYWOOD'!M88=0,"",'Simpl. all tex-DT PLYWOOD'!M88)</f>
        <v/>
      </c>
      <c r="D85" s="19" t="str">
        <f>IF('Simpl. all tex-DT PLYWOOD'!N88=0,"",'Simpl. all tex-DT PLYWOOD'!N88)</f>
        <v/>
      </c>
      <c r="E85" s="19" t="str">
        <f>IF('Simpl. all tex-DT PLYWOOD'!O88=0,"",'Simpl. all tex-DT PLYWOOD'!O88)</f>
        <v/>
      </c>
      <c r="F85" s="19" t="str">
        <f>IF('Simpl. all tex-DT PLYWOOD'!P88=0,"",'Simpl. all tex-DT PLYWOOD'!P88)</f>
        <v/>
      </c>
      <c r="G85" s="19" t="str">
        <f>IF('Simpl. all tex-DT PLYWOOD'!Q88=0,"",'Simpl. all tex-DT PLYWOOD'!Q88)</f>
        <v/>
      </c>
      <c r="H85" s="19" t="str">
        <f>IF('Simpl. all tex-DT PLYWOOD'!R88=0,"",'Simpl. all tex-DT PLYWOOD'!R88)</f>
        <v/>
      </c>
      <c r="I85" s="19" t="str">
        <f>IF('Simpl. all tex-DT PLYWOOD'!S88=0,"",'Simpl. all tex-DT PLYWOOD'!S88)</f>
        <v/>
      </c>
      <c r="J85" s="19" t="str">
        <f>IF('Simpl. all tex-DT PLYWOOD'!T88=0,"",'Simpl. all tex-DT PLYWOOD'!T88)</f>
        <v/>
      </c>
      <c r="K85" s="19" t="str">
        <f>IF('Simpl. all tex-DT PLYWOOD'!U88=0,"",'Simpl. all tex-DT PLYWOOD'!U88)</f>
        <v/>
      </c>
      <c r="L85" s="19" t="str">
        <f>IF('Simpl. all tex-DT PLYWOOD'!V88=0,"",'Simpl. all tex-DT PLYWOOD'!V88)</f>
        <v/>
      </c>
      <c r="M85" s="19" t="str">
        <f>IF('Simpl. all tex-DT PLYWOOD'!W88=0,"",'Simpl. all tex-DT PLYWOOD'!W88)</f>
        <v/>
      </c>
      <c r="N85" s="19" t="str">
        <f>IF('Simpl. all tex-DT PLYWOOD'!X88=0,"",'Simpl. all tex-DT PLYWOOD'!X88)</f>
        <v/>
      </c>
      <c r="O85" s="19" t="str">
        <f>IF('Simpl. all tex-DT PLYWOOD'!Y88=0,"",'Simpl. all tex-DT PLYWOOD'!Y88)</f>
        <v/>
      </c>
      <c r="P85" s="19" t="str">
        <f>IF('Simpl. all tex-DT PLYWOOD'!Z88=0,"",'Simpl. all tex-DT PLYWOOD'!Z88)</f>
        <v/>
      </c>
      <c r="Q85" s="306">
        <f t="shared" si="1"/>
        <v>0</v>
      </c>
      <c r="R85" s="11">
        <f>Q85*'Simpl. all tex-DT PLYWOOD'!I88</f>
        <v>0</v>
      </c>
      <c r="S85" s="11">
        <f>Q85*'Simpl. all tex-DT PLYWOOD'!AX88</f>
        <v>0</v>
      </c>
    </row>
    <row r="86" spans="1:19" ht="23.25" customHeight="1" x14ac:dyDescent="0.2">
      <c r="A86" s="18" t="str">
        <f>'Simpl. all tex-DT PLYWOOD'!D89</f>
        <v>SIMPL-4D-T</v>
      </c>
      <c r="B86" s="432" t="s">
        <v>1139</v>
      </c>
      <c r="C86" s="19" t="str">
        <f>IF('Simpl. all tex-DT PLYWOOD'!M89=0,"",'Simpl. all tex-DT PLYWOOD'!M89)</f>
        <v/>
      </c>
      <c r="D86" s="19" t="str">
        <f>IF('Simpl. all tex-DT PLYWOOD'!N89=0,"",'Simpl. all tex-DT PLYWOOD'!N89)</f>
        <v/>
      </c>
      <c r="E86" s="19" t="str">
        <f>IF('Simpl. all tex-DT PLYWOOD'!O89=0,"",'Simpl. all tex-DT PLYWOOD'!O89)</f>
        <v/>
      </c>
      <c r="F86" s="19" t="str">
        <f>IF('Simpl. all tex-DT PLYWOOD'!P89=0,"",'Simpl. all tex-DT PLYWOOD'!P89)</f>
        <v/>
      </c>
      <c r="G86" s="19" t="str">
        <f>IF('Simpl. all tex-DT PLYWOOD'!Q89=0,"",'Simpl. all tex-DT PLYWOOD'!Q89)</f>
        <v/>
      </c>
      <c r="H86" s="19" t="str">
        <f>IF('Simpl. all tex-DT PLYWOOD'!R89=0,"",'Simpl. all tex-DT PLYWOOD'!R89)</f>
        <v/>
      </c>
      <c r="I86" s="19" t="str">
        <f>IF('Simpl. all tex-DT PLYWOOD'!S89=0,"",'Simpl. all tex-DT PLYWOOD'!S89)</f>
        <v/>
      </c>
      <c r="J86" s="19" t="str">
        <f>IF('Simpl. all tex-DT PLYWOOD'!T89=0,"",'Simpl. all tex-DT PLYWOOD'!T89)</f>
        <v/>
      </c>
      <c r="K86" s="19" t="str">
        <f>IF('Simpl. all tex-DT PLYWOOD'!U89=0,"",'Simpl. all tex-DT PLYWOOD'!U89)</f>
        <v/>
      </c>
      <c r="L86" s="19" t="str">
        <f>IF('Simpl. all tex-DT PLYWOOD'!V89=0,"",'Simpl. all tex-DT PLYWOOD'!V89)</f>
        <v/>
      </c>
      <c r="M86" s="19" t="str">
        <f>IF('Simpl. all tex-DT PLYWOOD'!W89=0,"",'Simpl. all tex-DT PLYWOOD'!W89)</f>
        <v/>
      </c>
      <c r="N86" s="19" t="str">
        <f>IF('Simpl. all tex-DT PLYWOOD'!X89=0,"",'Simpl. all tex-DT PLYWOOD'!X89)</f>
        <v/>
      </c>
      <c r="O86" s="19" t="str">
        <f>IF('Simpl. all tex-DT PLYWOOD'!Y89=0,"",'Simpl. all tex-DT PLYWOOD'!Y89)</f>
        <v/>
      </c>
      <c r="P86" s="19" t="str">
        <f>IF('Simpl. all tex-DT PLYWOOD'!Z89=0,"",'Simpl. all tex-DT PLYWOOD'!Z89)</f>
        <v/>
      </c>
      <c r="Q86" s="306">
        <f t="shared" si="1"/>
        <v>0</v>
      </c>
      <c r="R86" s="11">
        <f>Q86*'Simpl. all tex-DT PLYWOOD'!I89</f>
        <v>0</v>
      </c>
      <c r="S86" s="11">
        <f>Q86*'Simpl. all tex-DT PLYWOOD'!AX89</f>
        <v>0</v>
      </c>
    </row>
    <row r="87" spans="1:19" ht="23.25" customHeight="1" x14ac:dyDescent="0.2">
      <c r="A87" s="18" t="str">
        <f>'Simpl. all tex-DT PLYWOOD'!D90</f>
        <v>SIMPL-4E</v>
      </c>
      <c r="B87" s="432" t="s">
        <v>1138</v>
      </c>
      <c r="C87" s="19" t="str">
        <f>IF('Simpl. all tex-DT PLYWOOD'!M90=0,"",'Simpl. all tex-DT PLYWOOD'!M90)</f>
        <v/>
      </c>
      <c r="D87" s="19" t="str">
        <f>IF('Simpl. all tex-DT PLYWOOD'!N90=0,"",'Simpl. all tex-DT PLYWOOD'!N90)</f>
        <v/>
      </c>
      <c r="E87" s="19" t="str">
        <f>IF('Simpl. all tex-DT PLYWOOD'!O90=0,"",'Simpl. all tex-DT PLYWOOD'!O90)</f>
        <v/>
      </c>
      <c r="F87" s="19" t="str">
        <f>IF('Simpl. all tex-DT PLYWOOD'!P90=0,"",'Simpl. all tex-DT PLYWOOD'!P90)</f>
        <v/>
      </c>
      <c r="G87" s="19" t="str">
        <f>IF('Simpl. all tex-DT PLYWOOD'!Q90=0,"",'Simpl. all tex-DT PLYWOOD'!Q90)</f>
        <v/>
      </c>
      <c r="H87" s="19" t="str">
        <f>IF('Simpl. all tex-DT PLYWOOD'!R90=0,"",'Simpl. all tex-DT PLYWOOD'!R90)</f>
        <v/>
      </c>
      <c r="I87" s="19" t="str">
        <f>IF('Simpl. all tex-DT PLYWOOD'!S90=0,"",'Simpl. all tex-DT PLYWOOD'!S90)</f>
        <v/>
      </c>
      <c r="J87" s="19" t="str">
        <f>IF('Simpl. all tex-DT PLYWOOD'!T90=0,"",'Simpl. all tex-DT PLYWOOD'!T90)</f>
        <v/>
      </c>
      <c r="K87" s="19" t="str">
        <f>IF('Simpl. all tex-DT PLYWOOD'!U90=0,"",'Simpl. all tex-DT PLYWOOD'!U90)</f>
        <v/>
      </c>
      <c r="L87" s="19" t="str">
        <f>IF('Simpl. all tex-DT PLYWOOD'!V90=0,"",'Simpl. all tex-DT PLYWOOD'!V90)</f>
        <v/>
      </c>
      <c r="M87" s="19" t="str">
        <f>IF('Simpl. all tex-DT PLYWOOD'!W90=0,"",'Simpl. all tex-DT PLYWOOD'!W90)</f>
        <v/>
      </c>
      <c r="N87" s="19" t="str">
        <f>IF('Simpl. all tex-DT PLYWOOD'!X90=0,"",'Simpl. all tex-DT PLYWOOD'!X90)</f>
        <v/>
      </c>
      <c r="O87" s="19" t="str">
        <f>IF('Simpl. all tex-DT PLYWOOD'!Y90=0,"",'Simpl. all tex-DT PLYWOOD'!Y90)</f>
        <v/>
      </c>
      <c r="P87" s="19" t="str">
        <f>IF('Simpl. all tex-DT PLYWOOD'!Z90=0,"",'Simpl. all tex-DT PLYWOOD'!Z90)</f>
        <v/>
      </c>
      <c r="Q87" s="306">
        <f t="shared" si="1"/>
        <v>0</v>
      </c>
      <c r="R87" s="11">
        <f>Q87*'Simpl. all tex-DT PLYWOOD'!I90</f>
        <v>0</v>
      </c>
      <c r="S87" s="11">
        <f>Q87*'Simpl. all tex-DT PLYWOOD'!AX90</f>
        <v>0</v>
      </c>
    </row>
    <row r="88" spans="1:19" ht="23.25" customHeight="1" x14ac:dyDescent="0.2">
      <c r="A88" s="18" t="str">
        <f>'Simpl. all tex-DT PLYWOOD'!D91</f>
        <v>SIMPL-4E-T</v>
      </c>
      <c r="B88" s="432" t="s">
        <v>1139</v>
      </c>
      <c r="C88" s="19" t="str">
        <f>IF('Simpl. all tex-DT PLYWOOD'!M91=0,"",'Simpl. all tex-DT PLYWOOD'!M91)</f>
        <v/>
      </c>
      <c r="D88" s="19" t="str">
        <f>IF('Simpl. all tex-DT PLYWOOD'!N91=0,"",'Simpl. all tex-DT PLYWOOD'!N91)</f>
        <v/>
      </c>
      <c r="E88" s="19" t="str">
        <f>IF('Simpl. all tex-DT PLYWOOD'!O91=0,"",'Simpl. all tex-DT PLYWOOD'!O91)</f>
        <v/>
      </c>
      <c r="F88" s="19" t="str">
        <f>IF('Simpl. all tex-DT PLYWOOD'!P91=0,"",'Simpl. all tex-DT PLYWOOD'!P91)</f>
        <v/>
      </c>
      <c r="G88" s="19" t="str">
        <f>IF('Simpl. all tex-DT PLYWOOD'!Q91=0,"",'Simpl. all tex-DT PLYWOOD'!Q91)</f>
        <v/>
      </c>
      <c r="H88" s="19" t="str">
        <f>IF('Simpl. all tex-DT PLYWOOD'!R91=0,"",'Simpl. all tex-DT PLYWOOD'!R91)</f>
        <v/>
      </c>
      <c r="I88" s="19" t="str">
        <f>IF('Simpl. all tex-DT PLYWOOD'!S91=0,"",'Simpl. all tex-DT PLYWOOD'!S91)</f>
        <v/>
      </c>
      <c r="J88" s="19" t="str">
        <f>IF('Simpl. all tex-DT PLYWOOD'!T91=0,"",'Simpl. all tex-DT PLYWOOD'!T91)</f>
        <v/>
      </c>
      <c r="K88" s="19" t="str">
        <f>IF('Simpl. all tex-DT PLYWOOD'!U91=0,"",'Simpl. all tex-DT PLYWOOD'!U91)</f>
        <v/>
      </c>
      <c r="L88" s="19" t="str">
        <f>IF('Simpl. all tex-DT PLYWOOD'!V91=0,"",'Simpl. all tex-DT PLYWOOD'!V91)</f>
        <v/>
      </c>
      <c r="M88" s="19" t="str">
        <f>IF('Simpl. all tex-DT PLYWOOD'!W91=0,"",'Simpl. all tex-DT PLYWOOD'!W91)</f>
        <v/>
      </c>
      <c r="N88" s="19" t="str">
        <f>IF('Simpl. all tex-DT PLYWOOD'!X91=0,"",'Simpl. all tex-DT PLYWOOD'!X91)</f>
        <v/>
      </c>
      <c r="O88" s="19" t="str">
        <f>IF('Simpl. all tex-DT PLYWOOD'!Y91=0,"",'Simpl. all tex-DT PLYWOOD'!Y91)</f>
        <v/>
      </c>
      <c r="P88" s="19" t="str">
        <f>IF('Simpl. all tex-DT PLYWOOD'!Z91=0,"",'Simpl. all tex-DT PLYWOOD'!Z91)</f>
        <v/>
      </c>
      <c r="Q88" s="306">
        <f t="shared" si="1"/>
        <v>0</v>
      </c>
      <c r="R88" s="11">
        <f>Q88*'Simpl. all tex-DT PLYWOOD'!I91</f>
        <v>0</v>
      </c>
      <c r="S88" s="11">
        <f>Q88*'Simpl. all tex-DT PLYWOOD'!AX91</f>
        <v>0</v>
      </c>
    </row>
    <row r="89" spans="1:19" ht="23.25" customHeight="1" x14ac:dyDescent="0.2">
      <c r="A89" s="18" t="str">
        <f>'Simpl. all tex-DT PLYWOOD'!D92</f>
        <v>SIMPL-4F</v>
      </c>
      <c r="B89" s="432" t="s">
        <v>1138</v>
      </c>
      <c r="C89" s="19" t="str">
        <f>IF('Simpl. all tex-DT PLYWOOD'!M92=0,"",'Simpl. all tex-DT PLYWOOD'!M92)</f>
        <v/>
      </c>
      <c r="D89" s="19" t="str">
        <f>IF('Simpl. all tex-DT PLYWOOD'!N92=0,"",'Simpl. all tex-DT PLYWOOD'!N92)</f>
        <v/>
      </c>
      <c r="E89" s="19" t="str">
        <f>IF('Simpl. all tex-DT PLYWOOD'!O92=0,"",'Simpl. all tex-DT PLYWOOD'!O92)</f>
        <v/>
      </c>
      <c r="F89" s="19" t="str">
        <f>IF('Simpl. all tex-DT PLYWOOD'!P92=0,"",'Simpl. all tex-DT PLYWOOD'!P92)</f>
        <v/>
      </c>
      <c r="G89" s="19" t="str">
        <f>IF('Simpl. all tex-DT PLYWOOD'!Q92=0,"",'Simpl. all tex-DT PLYWOOD'!Q92)</f>
        <v/>
      </c>
      <c r="H89" s="19" t="str">
        <f>IF('Simpl. all tex-DT PLYWOOD'!R92=0,"",'Simpl. all tex-DT PLYWOOD'!R92)</f>
        <v/>
      </c>
      <c r="I89" s="19" t="str">
        <f>IF('Simpl. all tex-DT PLYWOOD'!S92=0,"",'Simpl. all tex-DT PLYWOOD'!S92)</f>
        <v/>
      </c>
      <c r="J89" s="19" t="str">
        <f>IF('Simpl. all tex-DT PLYWOOD'!T92=0,"",'Simpl. all tex-DT PLYWOOD'!T92)</f>
        <v/>
      </c>
      <c r="K89" s="19" t="str">
        <f>IF('Simpl. all tex-DT PLYWOOD'!U92=0,"",'Simpl. all tex-DT PLYWOOD'!U92)</f>
        <v/>
      </c>
      <c r="L89" s="19" t="str">
        <f>IF('Simpl. all tex-DT PLYWOOD'!V92=0,"",'Simpl. all tex-DT PLYWOOD'!V92)</f>
        <v/>
      </c>
      <c r="M89" s="19" t="str">
        <f>IF('Simpl. all tex-DT PLYWOOD'!W92=0,"",'Simpl. all tex-DT PLYWOOD'!W92)</f>
        <v/>
      </c>
      <c r="N89" s="19" t="str">
        <f>IF('Simpl. all tex-DT PLYWOOD'!X92=0,"",'Simpl. all tex-DT PLYWOOD'!X92)</f>
        <v/>
      </c>
      <c r="O89" s="19" t="str">
        <f>IF('Simpl. all tex-DT PLYWOOD'!Y92=0,"",'Simpl. all tex-DT PLYWOOD'!Y92)</f>
        <v/>
      </c>
      <c r="P89" s="19" t="str">
        <f>IF('Simpl. all tex-DT PLYWOOD'!Z92=0,"",'Simpl. all tex-DT PLYWOOD'!Z92)</f>
        <v/>
      </c>
      <c r="Q89" s="306">
        <f t="shared" si="1"/>
        <v>0</v>
      </c>
      <c r="R89" s="11">
        <f>Q89*'Simpl. all tex-DT PLYWOOD'!I92</f>
        <v>0</v>
      </c>
      <c r="S89" s="11">
        <f>Q89*'Simpl. all tex-DT PLYWOOD'!AX92</f>
        <v>0</v>
      </c>
    </row>
    <row r="90" spans="1:19" ht="23.25" customHeight="1" x14ac:dyDescent="0.2">
      <c r="A90" s="18" t="str">
        <f>'Simpl. all tex-DT PLYWOOD'!D93</f>
        <v>SIMPL-4F-T</v>
      </c>
      <c r="B90" s="432" t="s">
        <v>1139</v>
      </c>
      <c r="C90" s="19" t="str">
        <f>IF('Simpl. all tex-DT PLYWOOD'!M93=0,"",'Simpl. all tex-DT PLYWOOD'!M93)</f>
        <v/>
      </c>
      <c r="D90" s="19" t="str">
        <f>IF('Simpl. all tex-DT PLYWOOD'!N93=0,"",'Simpl. all tex-DT PLYWOOD'!N93)</f>
        <v/>
      </c>
      <c r="E90" s="19" t="str">
        <f>IF('Simpl. all tex-DT PLYWOOD'!O93=0,"",'Simpl. all tex-DT PLYWOOD'!O93)</f>
        <v/>
      </c>
      <c r="F90" s="19" t="str">
        <f>IF('Simpl. all tex-DT PLYWOOD'!P93=0,"",'Simpl. all tex-DT PLYWOOD'!P93)</f>
        <v/>
      </c>
      <c r="G90" s="19" t="str">
        <f>IF('Simpl. all tex-DT PLYWOOD'!Q93=0,"",'Simpl. all tex-DT PLYWOOD'!Q93)</f>
        <v/>
      </c>
      <c r="H90" s="19" t="str">
        <f>IF('Simpl. all tex-DT PLYWOOD'!R93=0,"",'Simpl. all tex-DT PLYWOOD'!R93)</f>
        <v/>
      </c>
      <c r="I90" s="19" t="str">
        <f>IF('Simpl. all tex-DT PLYWOOD'!S93=0,"",'Simpl. all tex-DT PLYWOOD'!S93)</f>
        <v/>
      </c>
      <c r="J90" s="19" t="str">
        <f>IF('Simpl. all tex-DT PLYWOOD'!T93=0,"",'Simpl. all tex-DT PLYWOOD'!T93)</f>
        <v/>
      </c>
      <c r="K90" s="19" t="str">
        <f>IF('Simpl. all tex-DT PLYWOOD'!U93=0,"",'Simpl. all tex-DT PLYWOOD'!U93)</f>
        <v/>
      </c>
      <c r="L90" s="19" t="str">
        <f>IF('Simpl. all tex-DT PLYWOOD'!V93=0,"",'Simpl. all tex-DT PLYWOOD'!V93)</f>
        <v/>
      </c>
      <c r="M90" s="19" t="str">
        <f>IF('Simpl. all tex-DT PLYWOOD'!W93=0,"",'Simpl. all tex-DT PLYWOOD'!W93)</f>
        <v/>
      </c>
      <c r="N90" s="19" t="str">
        <f>IF('Simpl. all tex-DT PLYWOOD'!X93=0,"",'Simpl. all tex-DT PLYWOOD'!X93)</f>
        <v/>
      </c>
      <c r="O90" s="19" t="str">
        <f>IF('Simpl. all tex-DT PLYWOOD'!Y93=0,"",'Simpl. all tex-DT PLYWOOD'!Y93)</f>
        <v/>
      </c>
      <c r="P90" s="19" t="str">
        <f>IF('Simpl. all tex-DT PLYWOOD'!Z93=0,"",'Simpl. all tex-DT PLYWOOD'!Z93)</f>
        <v/>
      </c>
      <c r="Q90" s="306">
        <f t="shared" si="1"/>
        <v>0</v>
      </c>
      <c r="R90" s="11">
        <f>Q90*'Simpl. all tex-DT PLYWOOD'!I93</f>
        <v>0</v>
      </c>
      <c r="S90" s="11">
        <f>Q90*'Simpl. all tex-DT PLYWOOD'!AX93</f>
        <v>0</v>
      </c>
    </row>
    <row r="91" spans="1:19" ht="23.25" customHeight="1" x14ac:dyDescent="0.2">
      <c r="A91" s="18" t="str">
        <f>'Simpl. all tex-DT PLYWOOD'!D94</f>
        <v>SIMPL-4I</v>
      </c>
      <c r="B91" s="432" t="s">
        <v>1138</v>
      </c>
      <c r="C91" s="19" t="str">
        <f>IF('Simpl. all tex-DT PLYWOOD'!M94=0,"",'Simpl. all tex-DT PLYWOOD'!M94)</f>
        <v/>
      </c>
      <c r="D91" s="19" t="str">
        <f>IF('Simpl. all tex-DT PLYWOOD'!N94=0,"",'Simpl. all tex-DT PLYWOOD'!N94)</f>
        <v/>
      </c>
      <c r="E91" s="19" t="str">
        <f>IF('Simpl. all tex-DT PLYWOOD'!O94=0,"",'Simpl. all tex-DT PLYWOOD'!O94)</f>
        <v/>
      </c>
      <c r="F91" s="19" t="str">
        <f>IF('Simpl. all tex-DT PLYWOOD'!P94=0,"",'Simpl. all tex-DT PLYWOOD'!P94)</f>
        <v/>
      </c>
      <c r="G91" s="19" t="str">
        <f>IF('Simpl. all tex-DT PLYWOOD'!Q94=0,"",'Simpl. all tex-DT PLYWOOD'!Q94)</f>
        <v/>
      </c>
      <c r="H91" s="19" t="str">
        <f>IF('Simpl. all tex-DT PLYWOOD'!R94=0,"",'Simpl. all tex-DT PLYWOOD'!R94)</f>
        <v/>
      </c>
      <c r="I91" s="19" t="str">
        <f>IF('Simpl. all tex-DT PLYWOOD'!S94=0,"",'Simpl. all tex-DT PLYWOOD'!S94)</f>
        <v/>
      </c>
      <c r="J91" s="19" t="str">
        <f>IF('Simpl. all tex-DT PLYWOOD'!T94=0,"",'Simpl. all tex-DT PLYWOOD'!T94)</f>
        <v/>
      </c>
      <c r="K91" s="19" t="str">
        <f>IF('Simpl. all tex-DT PLYWOOD'!U94=0,"",'Simpl. all tex-DT PLYWOOD'!U94)</f>
        <v/>
      </c>
      <c r="L91" s="19" t="str">
        <f>IF('Simpl. all tex-DT PLYWOOD'!V94=0,"",'Simpl. all tex-DT PLYWOOD'!V94)</f>
        <v/>
      </c>
      <c r="M91" s="19" t="str">
        <f>IF('Simpl. all tex-DT PLYWOOD'!W94=0,"",'Simpl. all tex-DT PLYWOOD'!W94)</f>
        <v/>
      </c>
      <c r="N91" s="19" t="str">
        <f>IF('Simpl. all tex-DT PLYWOOD'!X94=0,"",'Simpl. all tex-DT PLYWOOD'!X94)</f>
        <v/>
      </c>
      <c r="O91" s="19" t="str">
        <f>IF('Simpl. all tex-DT PLYWOOD'!Y94=0,"",'Simpl. all tex-DT PLYWOOD'!Y94)</f>
        <v/>
      </c>
      <c r="P91" s="19" t="str">
        <f>IF('Simpl. all tex-DT PLYWOOD'!Z94=0,"",'Simpl. all tex-DT PLYWOOD'!Z94)</f>
        <v/>
      </c>
      <c r="Q91" s="306">
        <f t="shared" si="1"/>
        <v>0</v>
      </c>
      <c r="R91" s="11">
        <f>Q91*'Simpl. all tex-DT PLYWOOD'!I94</f>
        <v>0</v>
      </c>
      <c r="S91" s="11">
        <f>Q91*'Simpl. all tex-DT PLYWOOD'!AX94</f>
        <v>0</v>
      </c>
    </row>
    <row r="92" spans="1:19" ht="23.25" customHeight="1" x14ac:dyDescent="0.2">
      <c r="A92" s="18" t="str">
        <f>'Simpl. all tex-DT PLYWOOD'!D95</f>
        <v>SIMPL-4I-T</v>
      </c>
      <c r="B92" s="432" t="s">
        <v>1139</v>
      </c>
      <c r="C92" s="19" t="str">
        <f>IF('Simpl. all tex-DT PLYWOOD'!M95=0,"",'Simpl. all tex-DT PLYWOOD'!M95)</f>
        <v/>
      </c>
      <c r="D92" s="19" t="str">
        <f>IF('Simpl. all tex-DT PLYWOOD'!N95=0,"",'Simpl. all tex-DT PLYWOOD'!N95)</f>
        <v/>
      </c>
      <c r="E92" s="19" t="str">
        <f>IF('Simpl. all tex-DT PLYWOOD'!O95=0,"",'Simpl. all tex-DT PLYWOOD'!O95)</f>
        <v/>
      </c>
      <c r="F92" s="19" t="str">
        <f>IF('Simpl. all tex-DT PLYWOOD'!P95=0,"",'Simpl. all tex-DT PLYWOOD'!P95)</f>
        <v/>
      </c>
      <c r="G92" s="19" t="str">
        <f>IF('Simpl. all tex-DT PLYWOOD'!Q95=0,"",'Simpl. all tex-DT PLYWOOD'!Q95)</f>
        <v/>
      </c>
      <c r="H92" s="19" t="str">
        <f>IF('Simpl. all tex-DT PLYWOOD'!R95=0,"",'Simpl. all tex-DT PLYWOOD'!R95)</f>
        <v/>
      </c>
      <c r="I92" s="19" t="str">
        <f>IF('Simpl. all tex-DT PLYWOOD'!S95=0,"",'Simpl. all tex-DT PLYWOOD'!S95)</f>
        <v/>
      </c>
      <c r="J92" s="19" t="str">
        <f>IF('Simpl. all tex-DT PLYWOOD'!T95=0,"",'Simpl. all tex-DT PLYWOOD'!T95)</f>
        <v/>
      </c>
      <c r="K92" s="19" t="str">
        <f>IF('Simpl. all tex-DT PLYWOOD'!U95=0,"",'Simpl. all tex-DT PLYWOOD'!U95)</f>
        <v/>
      </c>
      <c r="L92" s="19" t="str">
        <f>IF('Simpl. all tex-DT PLYWOOD'!V95=0,"",'Simpl. all tex-DT PLYWOOD'!V95)</f>
        <v/>
      </c>
      <c r="M92" s="19" t="str">
        <f>IF('Simpl. all tex-DT PLYWOOD'!W95=0,"",'Simpl. all tex-DT PLYWOOD'!W95)</f>
        <v/>
      </c>
      <c r="N92" s="19" t="str">
        <f>IF('Simpl. all tex-DT PLYWOOD'!X95=0,"",'Simpl. all tex-DT PLYWOOD'!X95)</f>
        <v/>
      </c>
      <c r="O92" s="19" t="str">
        <f>IF('Simpl. all tex-DT PLYWOOD'!Y95=0,"",'Simpl. all tex-DT PLYWOOD'!Y95)</f>
        <v/>
      </c>
      <c r="P92" s="19" t="str">
        <f>IF('Simpl. all tex-DT PLYWOOD'!Z95=0,"",'Simpl. all tex-DT PLYWOOD'!Z95)</f>
        <v/>
      </c>
      <c r="Q92" s="306">
        <f t="shared" si="1"/>
        <v>0</v>
      </c>
      <c r="R92" s="11">
        <f>Q92*'Simpl. all tex-DT PLYWOOD'!I95</f>
        <v>0</v>
      </c>
      <c r="S92" s="11">
        <f>Q92*'Simpl. all tex-DT PLYWOOD'!AX95</f>
        <v>0</v>
      </c>
    </row>
    <row r="93" spans="1:19" ht="23.25" customHeight="1" x14ac:dyDescent="0.2">
      <c r="A93" s="18" t="str">
        <f>'Simpl. all tex-DT PLYWOOD'!D96</f>
        <v>SIMPL-4O</v>
      </c>
      <c r="B93" s="432" t="s">
        <v>1138</v>
      </c>
      <c r="C93" s="19" t="str">
        <f>IF('Simpl. all tex-DT PLYWOOD'!M96=0,"",'Simpl. all tex-DT PLYWOOD'!M96)</f>
        <v/>
      </c>
      <c r="D93" s="19" t="str">
        <f>IF('Simpl. all tex-DT PLYWOOD'!N96=0,"",'Simpl. all tex-DT PLYWOOD'!N96)</f>
        <v/>
      </c>
      <c r="E93" s="19" t="str">
        <f>IF('Simpl. all tex-DT PLYWOOD'!O96=0,"",'Simpl. all tex-DT PLYWOOD'!O96)</f>
        <v/>
      </c>
      <c r="F93" s="19" t="str">
        <f>IF('Simpl. all tex-DT PLYWOOD'!P96=0,"",'Simpl. all tex-DT PLYWOOD'!P96)</f>
        <v/>
      </c>
      <c r="G93" s="19" t="str">
        <f>IF('Simpl. all tex-DT PLYWOOD'!Q96=0,"",'Simpl. all tex-DT PLYWOOD'!Q96)</f>
        <v/>
      </c>
      <c r="H93" s="19" t="str">
        <f>IF('Simpl. all tex-DT PLYWOOD'!R96=0,"",'Simpl. all tex-DT PLYWOOD'!R96)</f>
        <v/>
      </c>
      <c r="I93" s="19" t="str">
        <f>IF('Simpl. all tex-DT PLYWOOD'!S96=0,"",'Simpl. all tex-DT PLYWOOD'!S96)</f>
        <v/>
      </c>
      <c r="J93" s="19" t="str">
        <f>IF('Simpl. all tex-DT PLYWOOD'!T96=0,"",'Simpl. all tex-DT PLYWOOD'!T96)</f>
        <v/>
      </c>
      <c r="K93" s="19" t="str">
        <f>IF('Simpl. all tex-DT PLYWOOD'!U96=0,"",'Simpl. all tex-DT PLYWOOD'!U96)</f>
        <v/>
      </c>
      <c r="L93" s="19" t="str">
        <f>IF('Simpl. all tex-DT PLYWOOD'!V96=0,"",'Simpl. all tex-DT PLYWOOD'!V96)</f>
        <v/>
      </c>
      <c r="M93" s="19" t="str">
        <f>IF('Simpl. all tex-DT PLYWOOD'!W96=0,"",'Simpl. all tex-DT PLYWOOD'!W96)</f>
        <v/>
      </c>
      <c r="N93" s="19" t="str">
        <f>IF('Simpl. all tex-DT PLYWOOD'!X96=0,"",'Simpl. all tex-DT PLYWOOD'!X96)</f>
        <v/>
      </c>
      <c r="O93" s="19" t="str">
        <f>IF('Simpl. all tex-DT PLYWOOD'!Y96=0,"",'Simpl. all tex-DT PLYWOOD'!Y96)</f>
        <v/>
      </c>
      <c r="P93" s="19" t="str">
        <f>IF('Simpl. all tex-DT PLYWOOD'!Z96=0,"",'Simpl. all tex-DT PLYWOOD'!Z96)</f>
        <v/>
      </c>
      <c r="Q93" s="306">
        <f t="shared" si="1"/>
        <v>0</v>
      </c>
      <c r="R93" s="11">
        <f>Q93*'Simpl. all tex-DT PLYWOOD'!I96</f>
        <v>0</v>
      </c>
      <c r="S93" s="11">
        <f>Q93*'Simpl. all tex-DT PLYWOOD'!AX96</f>
        <v>0</v>
      </c>
    </row>
    <row r="94" spans="1:19" ht="23.25" customHeight="1" x14ac:dyDescent="0.2">
      <c r="A94" s="18" t="str">
        <f>'Simpl. all tex-DT PLYWOOD'!D97</f>
        <v>SIMPL-4O-T</v>
      </c>
      <c r="B94" s="432" t="s">
        <v>1139</v>
      </c>
      <c r="C94" s="19" t="str">
        <f>IF('Simpl. all tex-DT PLYWOOD'!M97=0,"",'Simpl. all tex-DT PLYWOOD'!M97)</f>
        <v/>
      </c>
      <c r="D94" s="19" t="str">
        <f>IF('Simpl. all tex-DT PLYWOOD'!N97=0,"",'Simpl. all tex-DT PLYWOOD'!N97)</f>
        <v/>
      </c>
      <c r="E94" s="19" t="str">
        <f>IF('Simpl. all tex-DT PLYWOOD'!O97=0,"",'Simpl. all tex-DT PLYWOOD'!O97)</f>
        <v/>
      </c>
      <c r="F94" s="19" t="str">
        <f>IF('Simpl. all tex-DT PLYWOOD'!P97=0,"",'Simpl. all tex-DT PLYWOOD'!P97)</f>
        <v/>
      </c>
      <c r="G94" s="19" t="str">
        <f>IF('Simpl. all tex-DT PLYWOOD'!Q97=0,"",'Simpl. all tex-DT PLYWOOD'!Q97)</f>
        <v/>
      </c>
      <c r="H94" s="19" t="str">
        <f>IF('Simpl. all tex-DT PLYWOOD'!R97=0,"",'Simpl. all tex-DT PLYWOOD'!R97)</f>
        <v/>
      </c>
      <c r="I94" s="19" t="str">
        <f>IF('Simpl. all tex-DT PLYWOOD'!S97=0,"",'Simpl. all tex-DT PLYWOOD'!S97)</f>
        <v/>
      </c>
      <c r="J94" s="19" t="str">
        <f>IF('Simpl. all tex-DT PLYWOOD'!T97=0,"",'Simpl. all tex-DT PLYWOOD'!T97)</f>
        <v/>
      </c>
      <c r="K94" s="19" t="str">
        <f>IF('Simpl. all tex-DT PLYWOOD'!U97=0,"",'Simpl. all tex-DT PLYWOOD'!U97)</f>
        <v/>
      </c>
      <c r="L94" s="19" t="str">
        <f>IF('Simpl. all tex-DT PLYWOOD'!V97=0,"",'Simpl. all tex-DT PLYWOOD'!V97)</f>
        <v/>
      </c>
      <c r="M94" s="19" t="str">
        <f>IF('Simpl. all tex-DT PLYWOOD'!W97=0,"",'Simpl. all tex-DT PLYWOOD'!W97)</f>
        <v/>
      </c>
      <c r="N94" s="19" t="str">
        <f>IF('Simpl. all tex-DT PLYWOOD'!X97=0,"",'Simpl. all tex-DT PLYWOOD'!X97)</f>
        <v/>
      </c>
      <c r="O94" s="19" t="str">
        <f>IF('Simpl. all tex-DT PLYWOOD'!Y97=0,"",'Simpl. all tex-DT PLYWOOD'!Y97)</f>
        <v/>
      </c>
      <c r="P94" s="19" t="str">
        <f>IF('Simpl. all tex-DT PLYWOOD'!Z97=0,"",'Simpl. all tex-DT PLYWOOD'!Z97)</f>
        <v/>
      </c>
      <c r="Q94" s="306">
        <f t="shared" si="1"/>
        <v>0</v>
      </c>
      <c r="R94" s="11">
        <f>Q94*'Simpl. all tex-DT PLYWOOD'!I97</f>
        <v>0</v>
      </c>
      <c r="S94" s="11">
        <f>Q94*'Simpl. all tex-DT PLYWOOD'!AX97</f>
        <v>0</v>
      </c>
    </row>
    <row r="95" spans="1:19" ht="23.25" customHeight="1" x14ac:dyDescent="0.2">
      <c r="A95" s="18" t="str">
        <f>'Simpl. all tex-DT PLYWOOD'!D98</f>
        <v>5 - INCUT</v>
      </c>
      <c r="B95" s="432"/>
      <c r="C95" s="19" t="str">
        <f>IF('Simpl. all tex-DT PLYWOOD'!M98=0,"",'Simpl. all tex-DT PLYWOOD'!M98)</f>
        <v/>
      </c>
      <c r="D95" s="19" t="str">
        <f>IF('Simpl. all tex-DT PLYWOOD'!N98=0,"",'Simpl. all tex-DT PLYWOOD'!N98)</f>
        <v/>
      </c>
      <c r="E95" s="19" t="str">
        <f>IF('Simpl. all tex-DT PLYWOOD'!O98=0,"",'Simpl. all tex-DT PLYWOOD'!O98)</f>
        <v/>
      </c>
      <c r="F95" s="19" t="str">
        <f>IF('Simpl. all tex-DT PLYWOOD'!P98=0,"",'Simpl. all tex-DT PLYWOOD'!P98)</f>
        <v/>
      </c>
      <c r="G95" s="19" t="str">
        <f>IF('Simpl. all tex-DT PLYWOOD'!Q98=0,"",'Simpl. all tex-DT PLYWOOD'!Q98)</f>
        <v/>
      </c>
      <c r="H95" s="19" t="str">
        <f>IF('Simpl. all tex-DT PLYWOOD'!R98=0,"",'Simpl. all tex-DT PLYWOOD'!R98)</f>
        <v/>
      </c>
      <c r="I95" s="19" t="str">
        <f>IF('Simpl. all tex-DT PLYWOOD'!S98=0,"",'Simpl. all tex-DT PLYWOOD'!S98)</f>
        <v/>
      </c>
      <c r="J95" s="19" t="str">
        <f>IF('Simpl. all tex-DT PLYWOOD'!T98=0,"",'Simpl. all tex-DT PLYWOOD'!T98)</f>
        <v/>
      </c>
      <c r="K95" s="19" t="str">
        <f>IF('Simpl. all tex-DT PLYWOOD'!U98=0,"",'Simpl. all tex-DT PLYWOOD'!U98)</f>
        <v/>
      </c>
      <c r="L95" s="19" t="str">
        <f>IF('Simpl. all tex-DT PLYWOOD'!V98=0,"",'Simpl. all tex-DT PLYWOOD'!V98)</f>
        <v/>
      </c>
      <c r="M95" s="19" t="str">
        <f>IF('Simpl. all tex-DT PLYWOOD'!W98=0,"",'Simpl. all tex-DT PLYWOOD'!W98)</f>
        <v/>
      </c>
      <c r="N95" s="19" t="str">
        <f>IF('Simpl. all tex-DT PLYWOOD'!X98=0,"",'Simpl. all tex-DT PLYWOOD'!X98)</f>
        <v/>
      </c>
      <c r="O95" s="19" t="str">
        <f>IF('Simpl. all tex-DT PLYWOOD'!Y98=0,"",'Simpl. all tex-DT PLYWOOD'!Y98)</f>
        <v/>
      </c>
      <c r="P95" s="19" t="str">
        <f>IF('Simpl. all tex-DT PLYWOOD'!Z98=0,"",'Simpl. all tex-DT PLYWOOD'!Z98)</f>
        <v/>
      </c>
      <c r="Q95" s="306">
        <f t="shared" si="1"/>
        <v>0</v>
      </c>
      <c r="R95" s="11">
        <f>Q95*'Simpl. all tex-DT PLYWOOD'!I98</f>
        <v>0</v>
      </c>
      <c r="S95" s="11">
        <f>Q95*'Simpl. all tex-DT PLYWOOD'!AX98</f>
        <v>0</v>
      </c>
    </row>
    <row r="96" spans="1:19" ht="23.25" customHeight="1" x14ac:dyDescent="0.2">
      <c r="A96" s="18" t="str">
        <f>'Simpl. all tex-DT PLYWOOD'!D99</f>
        <v>SIMPL-5A</v>
      </c>
      <c r="B96" s="432" t="s">
        <v>1138</v>
      </c>
      <c r="C96" s="19" t="str">
        <f>IF('Simpl. all tex-DT PLYWOOD'!M99=0,"",'Simpl. all tex-DT PLYWOOD'!M99)</f>
        <v/>
      </c>
      <c r="D96" s="19" t="str">
        <f>IF('Simpl. all tex-DT PLYWOOD'!N99=0,"",'Simpl. all tex-DT PLYWOOD'!N99)</f>
        <v/>
      </c>
      <c r="E96" s="19" t="str">
        <f>IF('Simpl. all tex-DT PLYWOOD'!O99=0,"",'Simpl. all tex-DT PLYWOOD'!O99)</f>
        <v/>
      </c>
      <c r="F96" s="19" t="str">
        <f>IF('Simpl. all tex-DT PLYWOOD'!P99=0,"",'Simpl. all tex-DT PLYWOOD'!P99)</f>
        <v/>
      </c>
      <c r="G96" s="19" t="str">
        <f>IF('Simpl. all tex-DT PLYWOOD'!Q99=0,"",'Simpl. all tex-DT PLYWOOD'!Q99)</f>
        <v/>
      </c>
      <c r="H96" s="19" t="str">
        <f>IF('Simpl. all tex-DT PLYWOOD'!R99=0,"",'Simpl. all tex-DT PLYWOOD'!R99)</f>
        <v/>
      </c>
      <c r="I96" s="19" t="str">
        <f>IF('Simpl. all tex-DT PLYWOOD'!S99=0,"",'Simpl. all tex-DT PLYWOOD'!S99)</f>
        <v/>
      </c>
      <c r="J96" s="19" t="str">
        <f>IF('Simpl. all tex-DT PLYWOOD'!T99=0,"",'Simpl. all tex-DT PLYWOOD'!T99)</f>
        <v/>
      </c>
      <c r="K96" s="19" t="str">
        <f>IF('Simpl. all tex-DT PLYWOOD'!U99=0,"",'Simpl. all tex-DT PLYWOOD'!U99)</f>
        <v/>
      </c>
      <c r="L96" s="19" t="str">
        <f>IF('Simpl. all tex-DT PLYWOOD'!V99=0,"",'Simpl. all tex-DT PLYWOOD'!V99)</f>
        <v/>
      </c>
      <c r="M96" s="19" t="str">
        <f>IF('Simpl. all tex-DT PLYWOOD'!W99=0,"",'Simpl. all tex-DT PLYWOOD'!W99)</f>
        <v/>
      </c>
      <c r="N96" s="19" t="str">
        <f>IF('Simpl. all tex-DT PLYWOOD'!X99=0,"",'Simpl. all tex-DT PLYWOOD'!X99)</f>
        <v/>
      </c>
      <c r="O96" s="19" t="str">
        <f>IF('Simpl. all tex-DT PLYWOOD'!Y99=0,"",'Simpl. all tex-DT PLYWOOD'!Y99)</f>
        <v/>
      </c>
      <c r="P96" s="19" t="str">
        <f>IF('Simpl. all tex-DT PLYWOOD'!Z99=0,"",'Simpl. all tex-DT PLYWOOD'!Z99)</f>
        <v/>
      </c>
      <c r="Q96" s="306">
        <f t="shared" si="1"/>
        <v>0</v>
      </c>
      <c r="R96" s="11">
        <f>Q96*'Simpl. all tex-DT PLYWOOD'!I99</f>
        <v>0</v>
      </c>
      <c r="S96" s="11">
        <f>Q96*'Simpl. all tex-DT PLYWOOD'!AX99</f>
        <v>0</v>
      </c>
    </row>
    <row r="97" spans="1:19" ht="23.25" customHeight="1" x14ac:dyDescent="0.2">
      <c r="A97" s="18" t="str">
        <f>'Simpl. all tex-DT PLYWOOD'!D100</f>
        <v>SIMPL-5A-T</v>
      </c>
      <c r="B97" s="432" t="s">
        <v>1139</v>
      </c>
      <c r="C97" s="19" t="str">
        <f>IF('Simpl. all tex-DT PLYWOOD'!M100=0,"",'Simpl. all tex-DT PLYWOOD'!M100)</f>
        <v/>
      </c>
      <c r="D97" s="19" t="str">
        <f>IF('Simpl. all tex-DT PLYWOOD'!N100=0,"",'Simpl. all tex-DT PLYWOOD'!N100)</f>
        <v/>
      </c>
      <c r="E97" s="19" t="str">
        <f>IF('Simpl. all tex-DT PLYWOOD'!O100=0,"",'Simpl. all tex-DT PLYWOOD'!O100)</f>
        <v/>
      </c>
      <c r="F97" s="19" t="str">
        <f>IF('Simpl. all tex-DT PLYWOOD'!P100=0,"",'Simpl. all tex-DT PLYWOOD'!P100)</f>
        <v/>
      </c>
      <c r="G97" s="19" t="str">
        <f>IF('Simpl. all tex-DT PLYWOOD'!Q100=0,"",'Simpl. all tex-DT PLYWOOD'!Q100)</f>
        <v/>
      </c>
      <c r="H97" s="19" t="str">
        <f>IF('Simpl. all tex-DT PLYWOOD'!R100=0,"",'Simpl. all tex-DT PLYWOOD'!R100)</f>
        <v/>
      </c>
      <c r="I97" s="19" t="str">
        <f>IF('Simpl. all tex-DT PLYWOOD'!S100=0,"",'Simpl. all tex-DT PLYWOOD'!S100)</f>
        <v/>
      </c>
      <c r="J97" s="19" t="str">
        <f>IF('Simpl. all tex-DT PLYWOOD'!T100=0,"",'Simpl. all tex-DT PLYWOOD'!T100)</f>
        <v/>
      </c>
      <c r="K97" s="19" t="str">
        <f>IF('Simpl. all tex-DT PLYWOOD'!U100=0,"",'Simpl. all tex-DT PLYWOOD'!U100)</f>
        <v/>
      </c>
      <c r="L97" s="19" t="str">
        <f>IF('Simpl. all tex-DT PLYWOOD'!V100=0,"",'Simpl. all tex-DT PLYWOOD'!V100)</f>
        <v/>
      </c>
      <c r="M97" s="19" t="str">
        <f>IF('Simpl. all tex-DT PLYWOOD'!W100=0,"",'Simpl. all tex-DT PLYWOOD'!W100)</f>
        <v/>
      </c>
      <c r="N97" s="19" t="str">
        <f>IF('Simpl. all tex-DT PLYWOOD'!X100=0,"",'Simpl. all tex-DT PLYWOOD'!X100)</f>
        <v/>
      </c>
      <c r="O97" s="19" t="str">
        <f>IF('Simpl. all tex-DT PLYWOOD'!Y100=0,"",'Simpl. all tex-DT PLYWOOD'!Y100)</f>
        <v/>
      </c>
      <c r="P97" s="19" t="str">
        <f>IF('Simpl. all tex-DT PLYWOOD'!Z100=0,"",'Simpl. all tex-DT PLYWOOD'!Z100)</f>
        <v/>
      </c>
      <c r="Q97" s="306">
        <f t="shared" si="1"/>
        <v>0</v>
      </c>
      <c r="R97" s="11">
        <f>Q97*'Simpl. all tex-DT PLYWOOD'!I100</f>
        <v>0</v>
      </c>
      <c r="S97" s="11">
        <f>Q97*'Simpl. all tex-DT PLYWOOD'!AX100</f>
        <v>0</v>
      </c>
    </row>
    <row r="98" spans="1:19" ht="23.25" customHeight="1" x14ac:dyDescent="0.2">
      <c r="A98" s="18" t="str">
        <f>'Simpl. all tex-DT PLYWOOD'!D101</f>
        <v>SIMPL-5B</v>
      </c>
      <c r="B98" s="432" t="s">
        <v>1138</v>
      </c>
      <c r="C98" s="19" t="str">
        <f>IF('Simpl. all tex-DT PLYWOOD'!M101=0,"",'Simpl. all tex-DT PLYWOOD'!M101)</f>
        <v/>
      </c>
      <c r="D98" s="19" t="str">
        <f>IF('Simpl. all tex-DT PLYWOOD'!N101=0,"",'Simpl. all tex-DT PLYWOOD'!N101)</f>
        <v/>
      </c>
      <c r="E98" s="19" t="str">
        <f>IF('Simpl. all tex-DT PLYWOOD'!O101=0,"",'Simpl. all tex-DT PLYWOOD'!O101)</f>
        <v/>
      </c>
      <c r="F98" s="19" t="str">
        <f>IF('Simpl. all tex-DT PLYWOOD'!P101=0,"",'Simpl. all tex-DT PLYWOOD'!P101)</f>
        <v/>
      </c>
      <c r="G98" s="19" t="str">
        <f>IF('Simpl. all tex-DT PLYWOOD'!Q101=0,"",'Simpl. all tex-DT PLYWOOD'!Q101)</f>
        <v/>
      </c>
      <c r="H98" s="19" t="str">
        <f>IF('Simpl. all tex-DT PLYWOOD'!R101=0,"",'Simpl. all tex-DT PLYWOOD'!R101)</f>
        <v/>
      </c>
      <c r="I98" s="19" t="str">
        <f>IF('Simpl. all tex-DT PLYWOOD'!S101=0,"",'Simpl. all tex-DT PLYWOOD'!S101)</f>
        <v/>
      </c>
      <c r="J98" s="19" t="str">
        <f>IF('Simpl. all tex-DT PLYWOOD'!T101=0,"",'Simpl. all tex-DT PLYWOOD'!T101)</f>
        <v/>
      </c>
      <c r="K98" s="19" t="str">
        <f>IF('Simpl. all tex-DT PLYWOOD'!U101=0,"",'Simpl. all tex-DT PLYWOOD'!U101)</f>
        <v/>
      </c>
      <c r="L98" s="19" t="str">
        <f>IF('Simpl. all tex-DT PLYWOOD'!V101=0,"",'Simpl. all tex-DT PLYWOOD'!V101)</f>
        <v/>
      </c>
      <c r="M98" s="19" t="str">
        <f>IF('Simpl. all tex-DT PLYWOOD'!W101=0,"",'Simpl. all tex-DT PLYWOOD'!W101)</f>
        <v/>
      </c>
      <c r="N98" s="19" t="str">
        <f>IF('Simpl. all tex-DT PLYWOOD'!X101=0,"",'Simpl. all tex-DT PLYWOOD'!X101)</f>
        <v/>
      </c>
      <c r="O98" s="19" t="str">
        <f>IF('Simpl. all tex-DT PLYWOOD'!Y101=0,"",'Simpl. all tex-DT PLYWOOD'!Y101)</f>
        <v/>
      </c>
      <c r="P98" s="19" t="str">
        <f>IF('Simpl. all tex-DT PLYWOOD'!Z101=0,"",'Simpl. all tex-DT PLYWOOD'!Z101)</f>
        <v/>
      </c>
      <c r="Q98" s="306">
        <f t="shared" si="1"/>
        <v>0</v>
      </c>
      <c r="R98" s="11">
        <f>Q98*'Simpl. all tex-DT PLYWOOD'!I101</f>
        <v>0</v>
      </c>
      <c r="S98" s="11">
        <f>Q98*'Simpl. all tex-DT PLYWOOD'!AX101</f>
        <v>0</v>
      </c>
    </row>
    <row r="99" spans="1:19" ht="23.25" customHeight="1" x14ac:dyDescent="0.2">
      <c r="A99" s="18" t="str">
        <f>'Simpl. all tex-DT PLYWOOD'!D102</f>
        <v>SIMPL-5B-T</v>
      </c>
      <c r="B99" s="432" t="s">
        <v>1139</v>
      </c>
      <c r="C99" s="19" t="str">
        <f>IF('Simpl. all tex-DT PLYWOOD'!M102=0,"",'Simpl. all tex-DT PLYWOOD'!M102)</f>
        <v/>
      </c>
      <c r="D99" s="19" t="str">
        <f>IF('Simpl. all tex-DT PLYWOOD'!N102=0,"",'Simpl. all tex-DT PLYWOOD'!N102)</f>
        <v/>
      </c>
      <c r="E99" s="19" t="str">
        <f>IF('Simpl. all tex-DT PLYWOOD'!O102=0,"",'Simpl. all tex-DT PLYWOOD'!O102)</f>
        <v/>
      </c>
      <c r="F99" s="19" t="str">
        <f>IF('Simpl. all tex-DT PLYWOOD'!P102=0,"",'Simpl. all tex-DT PLYWOOD'!P102)</f>
        <v/>
      </c>
      <c r="G99" s="19" t="str">
        <f>IF('Simpl. all tex-DT PLYWOOD'!Q102=0,"",'Simpl. all tex-DT PLYWOOD'!Q102)</f>
        <v/>
      </c>
      <c r="H99" s="19" t="str">
        <f>IF('Simpl. all tex-DT PLYWOOD'!R102=0,"",'Simpl. all tex-DT PLYWOOD'!R102)</f>
        <v/>
      </c>
      <c r="I99" s="19" t="str">
        <f>IF('Simpl. all tex-DT PLYWOOD'!S102=0,"",'Simpl. all tex-DT PLYWOOD'!S102)</f>
        <v/>
      </c>
      <c r="J99" s="19" t="str">
        <f>IF('Simpl. all tex-DT PLYWOOD'!T102=0,"",'Simpl. all tex-DT PLYWOOD'!T102)</f>
        <v/>
      </c>
      <c r="K99" s="19" t="str">
        <f>IF('Simpl. all tex-DT PLYWOOD'!U102=0,"",'Simpl. all tex-DT PLYWOOD'!U102)</f>
        <v/>
      </c>
      <c r="L99" s="19" t="str">
        <f>IF('Simpl. all tex-DT PLYWOOD'!V102=0,"",'Simpl. all tex-DT PLYWOOD'!V102)</f>
        <v/>
      </c>
      <c r="M99" s="19" t="str">
        <f>IF('Simpl. all tex-DT PLYWOOD'!W102=0,"",'Simpl. all tex-DT PLYWOOD'!W102)</f>
        <v/>
      </c>
      <c r="N99" s="19" t="str">
        <f>IF('Simpl. all tex-DT PLYWOOD'!X102=0,"",'Simpl. all tex-DT PLYWOOD'!X102)</f>
        <v/>
      </c>
      <c r="O99" s="19" t="str">
        <f>IF('Simpl. all tex-DT PLYWOOD'!Y102=0,"",'Simpl. all tex-DT PLYWOOD'!Y102)</f>
        <v/>
      </c>
      <c r="P99" s="19" t="str">
        <f>IF('Simpl. all tex-DT PLYWOOD'!Z102=0,"",'Simpl. all tex-DT PLYWOOD'!Z102)</f>
        <v/>
      </c>
      <c r="Q99" s="306">
        <f t="shared" si="1"/>
        <v>0</v>
      </c>
      <c r="R99" s="11">
        <f>Q99*'Simpl. all tex-DT PLYWOOD'!I102</f>
        <v>0</v>
      </c>
      <c r="S99" s="11">
        <f>Q99*'Simpl. all tex-DT PLYWOOD'!AX102</f>
        <v>0</v>
      </c>
    </row>
    <row r="100" spans="1:19" ht="23.25" customHeight="1" x14ac:dyDescent="0.2">
      <c r="A100" s="18" t="str">
        <f>'Simpl. all tex-DT PLYWOOD'!D103</f>
        <v>SIMPL-5C</v>
      </c>
      <c r="B100" s="432" t="s">
        <v>1138</v>
      </c>
      <c r="C100" s="19" t="str">
        <f>IF('Simpl. all tex-DT PLYWOOD'!M103=0,"",'Simpl. all tex-DT PLYWOOD'!M103)</f>
        <v/>
      </c>
      <c r="D100" s="19" t="str">
        <f>IF('Simpl. all tex-DT PLYWOOD'!N103=0,"",'Simpl. all tex-DT PLYWOOD'!N103)</f>
        <v/>
      </c>
      <c r="E100" s="19" t="str">
        <f>IF('Simpl. all tex-DT PLYWOOD'!O103=0,"",'Simpl. all tex-DT PLYWOOD'!O103)</f>
        <v/>
      </c>
      <c r="F100" s="19" t="str">
        <f>IF('Simpl. all tex-DT PLYWOOD'!P103=0,"",'Simpl. all tex-DT PLYWOOD'!P103)</f>
        <v/>
      </c>
      <c r="G100" s="19" t="str">
        <f>IF('Simpl. all tex-DT PLYWOOD'!Q103=0,"",'Simpl. all tex-DT PLYWOOD'!Q103)</f>
        <v/>
      </c>
      <c r="H100" s="19" t="str">
        <f>IF('Simpl. all tex-DT PLYWOOD'!R103=0,"",'Simpl. all tex-DT PLYWOOD'!R103)</f>
        <v/>
      </c>
      <c r="I100" s="19" t="str">
        <f>IF('Simpl. all tex-DT PLYWOOD'!S103=0,"",'Simpl. all tex-DT PLYWOOD'!S103)</f>
        <v/>
      </c>
      <c r="J100" s="19" t="str">
        <f>IF('Simpl. all tex-DT PLYWOOD'!T103=0,"",'Simpl. all tex-DT PLYWOOD'!T103)</f>
        <v/>
      </c>
      <c r="K100" s="19" t="str">
        <f>IF('Simpl. all tex-DT PLYWOOD'!U103=0,"",'Simpl. all tex-DT PLYWOOD'!U103)</f>
        <v/>
      </c>
      <c r="L100" s="19" t="str">
        <f>IF('Simpl. all tex-DT PLYWOOD'!V103=0,"",'Simpl. all tex-DT PLYWOOD'!V103)</f>
        <v/>
      </c>
      <c r="M100" s="19" t="str">
        <f>IF('Simpl. all tex-DT PLYWOOD'!W103=0,"",'Simpl. all tex-DT PLYWOOD'!W103)</f>
        <v/>
      </c>
      <c r="N100" s="19" t="str">
        <f>IF('Simpl. all tex-DT PLYWOOD'!X103=0,"",'Simpl. all tex-DT PLYWOOD'!X103)</f>
        <v/>
      </c>
      <c r="O100" s="19" t="str">
        <f>IF('Simpl. all tex-DT PLYWOOD'!Y103=0,"",'Simpl. all tex-DT PLYWOOD'!Y103)</f>
        <v/>
      </c>
      <c r="P100" s="19" t="str">
        <f>IF('Simpl. all tex-DT PLYWOOD'!Z103=0,"",'Simpl. all tex-DT PLYWOOD'!Z103)</f>
        <v/>
      </c>
      <c r="Q100" s="306">
        <f t="shared" si="1"/>
        <v>0</v>
      </c>
      <c r="R100" s="11">
        <f>Q100*'Simpl. all tex-DT PLYWOOD'!I103</f>
        <v>0</v>
      </c>
      <c r="S100" s="11">
        <f>Q100*'Simpl. all tex-DT PLYWOOD'!AX103</f>
        <v>0</v>
      </c>
    </row>
    <row r="101" spans="1:19" ht="23.25" customHeight="1" x14ac:dyDescent="0.2">
      <c r="A101" s="18" t="str">
        <f>'Simpl. all tex-DT PLYWOOD'!D104</f>
        <v>SIMPL-5C-T</v>
      </c>
      <c r="B101" s="432" t="s">
        <v>1139</v>
      </c>
      <c r="C101" s="19" t="str">
        <f>IF('Simpl. all tex-DT PLYWOOD'!M104=0,"",'Simpl. all tex-DT PLYWOOD'!M104)</f>
        <v/>
      </c>
      <c r="D101" s="19" t="str">
        <f>IF('Simpl. all tex-DT PLYWOOD'!N104=0,"",'Simpl. all tex-DT PLYWOOD'!N104)</f>
        <v/>
      </c>
      <c r="E101" s="19" t="str">
        <f>IF('Simpl. all tex-DT PLYWOOD'!O104=0,"",'Simpl. all tex-DT PLYWOOD'!O104)</f>
        <v/>
      </c>
      <c r="F101" s="19" t="str">
        <f>IF('Simpl. all tex-DT PLYWOOD'!P104=0,"",'Simpl. all tex-DT PLYWOOD'!P104)</f>
        <v/>
      </c>
      <c r="G101" s="19" t="str">
        <f>IF('Simpl. all tex-DT PLYWOOD'!Q104=0,"",'Simpl. all tex-DT PLYWOOD'!Q104)</f>
        <v/>
      </c>
      <c r="H101" s="19" t="str">
        <f>IF('Simpl. all tex-DT PLYWOOD'!R104=0,"",'Simpl. all tex-DT PLYWOOD'!R104)</f>
        <v/>
      </c>
      <c r="I101" s="19" t="str">
        <f>IF('Simpl. all tex-DT PLYWOOD'!S104=0,"",'Simpl. all tex-DT PLYWOOD'!S104)</f>
        <v/>
      </c>
      <c r="J101" s="19" t="str">
        <f>IF('Simpl. all tex-DT PLYWOOD'!T104=0,"",'Simpl. all tex-DT PLYWOOD'!T104)</f>
        <v/>
      </c>
      <c r="K101" s="19" t="str">
        <f>IF('Simpl. all tex-DT PLYWOOD'!U104=0,"",'Simpl. all tex-DT PLYWOOD'!U104)</f>
        <v/>
      </c>
      <c r="L101" s="19" t="str">
        <f>IF('Simpl. all tex-DT PLYWOOD'!V104=0,"",'Simpl. all tex-DT PLYWOOD'!V104)</f>
        <v/>
      </c>
      <c r="M101" s="19" t="str">
        <f>IF('Simpl. all tex-DT PLYWOOD'!W104=0,"",'Simpl. all tex-DT PLYWOOD'!W104)</f>
        <v/>
      </c>
      <c r="N101" s="19" t="str">
        <f>IF('Simpl. all tex-DT PLYWOOD'!X104=0,"",'Simpl. all tex-DT PLYWOOD'!X104)</f>
        <v/>
      </c>
      <c r="O101" s="19" t="str">
        <f>IF('Simpl. all tex-DT PLYWOOD'!Y104=0,"",'Simpl. all tex-DT PLYWOOD'!Y104)</f>
        <v/>
      </c>
      <c r="P101" s="19" t="str">
        <f>IF('Simpl. all tex-DT PLYWOOD'!Z104=0,"",'Simpl. all tex-DT PLYWOOD'!Z104)</f>
        <v/>
      </c>
      <c r="Q101" s="306">
        <f t="shared" si="1"/>
        <v>0</v>
      </c>
      <c r="R101" s="11">
        <f>Q101*'Simpl. all tex-DT PLYWOOD'!I104</f>
        <v>0</v>
      </c>
      <c r="S101" s="11">
        <f>Q101*'Simpl. all tex-DT PLYWOOD'!AX104</f>
        <v>0</v>
      </c>
    </row>
    <row r="102" spans="1:19" ht="23.25" customHeight="1" x14ac:dyDescent="0.2">
      <c r="A102" s="18" t="str">
        <f>'Simpl. all tex-DT PLYWOOD'!D105</f>
        <v>SIMPL-5D</v>
      </c>
      <c r="B102" s="432" t="s">
        <v>1138</v>
      </c>
      <c r="C102" s="19" t="str">
        <f>IF('Simpl. all tex-DT PLYWOOD'!M105=0,"",'Simpl. all tex-DT PLYWOOD'!M105)</f>
        <v/>
      </c>
      <c r="D102" s="19" t="str">
        <f>IF('Simpl. all tex-DT PLYWOOD'!N105=0,"",'Simpl. all tex-DT PLYWOOD'!N105)</f>
        <v/>
      </c>
      <c r="E102" s="19" t="str">
        <f>IF('Simpl. all tex-DT PLYWOOD'!O105=0,"",'Simpl. all tex-DT PLYWOOD'!O105)</f>
        <v/>
      </c>
      <c r="F102" s="19" t="str">
        <f>IF('Simpl. all tex-DT PLYWOOD'!P105=0,"",'Simpl. all tex-DT PLYWOOD'!P105)</f>
        <v/>
      </c>
      <c r="G102" s="19" t="str">
        <f>IF('Simpl. all tex-DT PLYWOOD'!Q105=0,"",'Simpl. all tex-DT PLYWOOD'!Q105)</f>
        <v/>
      </c>
      <c r="H102" s="19" t="str">
        <f>IF('Simpl. all tex-DT PLYWOOD'!R105=0,"",'Simpl. all tex-DT PLYWOOD'!R105)</f>
        <v/>
      </c>
      <c r="I102" s="19" t="str">
        <f>IF('Simpl. all tex-DT PLYWOOD'!S105=0,"",'Simpl. all tex-DT PLYWOOD'!S105)</f>
        <v/>
      </c>
      <c r="J102" s="19" t="str">
        <f>IF('Simpl. all tex-DT PLYWOOD'!T105=0,"",'Simpl. all tex-DT PLYWOOD'!T105)</f>
        <v/>
      </c>
      <c r="K102" s="19" t="str">
        <f>IF('Simpl. all tex-DT PLYWOOD'!U105=0,"",'Simpl. all tex-DT PLYWOOD'!U105)</f>
        <v/>
      </c>
      <c r="L102" s="19" t="str">
        <f>IF('Simpl. all tex-DT PLYWOOD'!V105=0,"",'Simpl. all tex-DT PLYWOOD'!V105)</f>
        <v/>
      </c>
      <c r="M102" s="19" t="str">
        <f>IF('Simpl. all tex-DT PLYWOOD'!W105=0,"",'Simpl. all tex-DT PLYWOOD'!W105)</f>
        <v/>
      </c>
      <c r="N102" s="19" t="str">
        <f>IF('Simpl. all tex-DT PLYWOOD'!X105=0,"",'Simpl. all tex-DT PLYWOOD'!X105)</f>
        <v/>
      </c>
      <c r="O102" s="19" t="str">
        <f>IF('Simpl. all tex-DT PLYWOOD'!Y105=0,"",'Simpl. all tex-DT PLYWOOD'!Y105)</f>
        <v/>
      </c>
      <c r="P102" s="19" t="str">
        <f>IF('Simpl. all tex-DT PLYWOOD'!Z105=0,"",'Simpl. all tex-DT PLYWOOD'!Z105)</f>
        <v/>
      </c>
      <c r="Q102" s="306">
        <f t="shared" si="1"/>
        <v>0</v>
      </c>
      <c r="R102" s="11">
        <f>Q102*'Simpl. all tex-DT PLYWOOD'!I105</f>
        <v>0</v>
      </c>
      <c r="S102" s="11">
        <f>Q102*'Simpl. all tex-DT PLYWOOD'!AX105</f>
        <v>0</v>
      </c>
    </row>
    <row r="103" spans="1:19" ht="23.25" customHeight="1" x14ac:dyDescent="0.2">
      <c r="A103" s="18" t="str">
        <f>'Simpl. all tex-DT PLYWOOD'!D106</f>
        <v>SIMPL-5D-T</v>
      </c>
      <c r="B103" s="432" t="s">
        <v>1139</v>
      </c>
      <c r="C103" s="19" t="str">
        <f>IF('Simpl. all tex-DT PLYWOOD'!M106=0,"",'Simpl. all tex-DT PLYWOOD'!M106)</f>
        <v/>
      </c>
      <c r="D103" s="19" t="str">
        <f>IF('Simpl. all tex-DT PLYWOOD'!N106=0,"",'Simpl. all tex-DT PLYWOOD'!N106)</f>
        <v/>
      </c>
      <c r="E103" s="19" t="str">
        <f>IF('Simpl. all tex-DT PLYWOOD'!O106=0,"",'Simpl. all tex-DT PLYWOOD'!O106)</f>
        <v/>
      </c>
      <c r="F103" s="19" t="str">
        <f>IF('Simpl. all tex-DT PLYWOOD'!P106=0,"",'Simpl. all tex-DT PLYWOOD'!P106)</f>
        <v/>
      </c>
      <c r="G103" s="19" t="str">
        <f>IF('Simpl. all tex-DT PLYWOOD'!Q106=0,"",'Simpl. all tex-DT PLYWOOD'!Q106)</f>
        <v/>
      </c>
      <c r="H103" s="19" t="str">
        <f>IF('Simpl. all tex-DT PLYWOOD'!R106=0,"",'Simpl. all tex-DT PLYWOOD'!R106)</f>
        <v/>
      </c>
      <c r="I103" s="19" t="str">
        <f>IF('Simpl. all tex-DT PLYWOOD'!S106=0,"",'Simpl. all tex-DT PLYWOOD'!S106)</f>
        <v/>
      </c>
      <c r="J103" s="19" t="str">
        <f>IF('Simpl. all tex-DT PLYWOOD'!T106=0,"",'Simpl. all tex-DT PLYWOOD'!T106)</f>
        <v/>
      </c>
      <c r="K103" s="19" t="str">
        <f>IF('Simpl. all tex-DT PLYWOOD'!U106=0,"",'Simpl. all tex-DT PLYWOOD'!U106)</f>
        <v/>
      </c>
      <c r="L103" s="19" t="str">
        <f>IF('Simpl. all tex-DT PLYWOOD'!V106=0,"",'Simpl. all tex-DT PLYWOOD'!V106)</f>
        <v/>
      </c>
      <c r="M103" s="19" t="str">
        <f>IF('Simpl. all tex-DT PLYWOOD'!W106=0,"",'Simpl. all tex-DT PLYWOOD'!W106)</f>
        <v/>
      </c>
      <c r="N103" s="19" t="str">
        <f>IF('Simpl. all tex-DT PLYWOOD'!X106=0,"",'Simpl. all tex-DT PLYWOOD'!X106)</f>
        <v/>
      </c>
      <c r="O103" s="19" t="str">
        <f>IF('Simpl. all tex-DT PLYWOOD'!Y106=0,"",'Simpl. all tex-DT PLYWOOD'!Y106)</f>
        <v/>
      </c>
      <c r="P103" s="19" t="str">
        <f>IF('Simpl. all tex-DT PLYWOOD'!Z106=0,"",'Simpl. all tex-DT PLYWOOD'!Z106)</f>
        <v/>
      </c>
      <c r="Q103" s="306">
        <f t="shared" si="1"/>
        <v>0</v>
      </c>
      <c r="R103" s="11">
        <f>Q103*'Simpl. all tex-DT PLYWOOD'!I106</f>
        <v>0</v>
      </c>
      <c r="S103" s="11">
        <f>Q103*'Simpl. all tex-DT PLYWOOD'!AX106</f>
        <v>0</v>
      </c>
    </row>
    <row r="104" spans="1:19" ht="23.25" customHeight="1" x14ac:dyDescent="0.2">
      <c r="A104" s="18" t="str">
        <f>'Simpl. all tex-DT PLYWOOD'!D107</f>
        <v>SIMPL-5E</v>
      </c>
      <c r="B104" s="432" t="s">
        <v>1138</v>
      </c>
      <c r="C104" s="19" t="str">
        <f>IF('Simpl. all tex-DT PLYWOOD'!M107=0,"",'Simpl. all tex-DT PLYWOOD'!M107)</f>
        <v/>
      </c>
      <c r="D104" s="19" t="str">
        <f>IF('Simpl. all tex-DT PLYWOOD'!N107=0,"",'Simpl. all tex-DT PLYWOOD'!N107)</f>
        <v/>
      </c>
      <c r="E104" s="19" t="str">
        <f>IF('Simpl. all tex-DT PLYWOOD'!O107=0,"",'Simpl. all tex-DT PLYWOOD'!O107)</f>
        <v/>
      </c>
      <c r="F104" s="19" t="str">
        <f>IF('Simpl. all tex-DT PLYWOOD'!P107=0,"",'Simpl. all tex-DT PLYWOOD'!P107)</f>
        <v/>
      </c>
      <c r="G104" s="19" t="str">
        <f>IF('Simpl. all tex-DT PLYWOOD'!Q107=0,"",'Simpl. all tex-DT PLYWOOD'!Q107)</f>
        <v/>
      </c>
      <c r="H104" s="19" t="str">
        <f>IF('Simpl. all tex-DT PLYWOOD'!R107=0,"",'Simpl. all tex-DT PLYWOOD'!R107)</f>
        <v/>
      </c>
      <c r="I104" s="19" t="str">
        <f>IF('Simpl. all tex-DT PLYWOOD'!S107=0,"",'Simpl. all tex-DT PLYWOOD'!S107)</f>
        <v/>
      </c>
      <c r="J104" s="19" t="str">
        <f>IF('Simpl. all tex-DT PLYWOOD'!T107=0,"",'Simpl. all tex-DT PLYWOOD'!T107)</f>
        <v/>
      </c>
      <c r="K104" s="19" t="str">
        <f>IF('Simpl. all tex-DT PLYWOOD'!U107=0,"",'Simpl. all tex-DT PLYWOOD'!U107)</f>
        <v/>
      </c>
      <c r="L104" s="19" t="str">
        <f>IF('Simpl. all tex-DT PLYWOOD'!V107=0,"",'Simpl. all tex-DT PLYWOOD'!V107)</f>
        <v/>
      </c>
      <c r="M104" s="19" t="str">
        <f>IF('Simpl. all tex-DT PLYWOOD'!W107=0,"",'Simpl. all tex-DT PLYWOOD'!W107)</f>
        <v/>
      </c>
      <c r="N104" s="19" t="str">
        <f>IF('Simpl. all tex-DT PLYWOOD'!X107=0,"",'Simpl. all tex-DT PLYWOOD'!X107)</f>
        <v/>
      </c>
      <c r="O104" s="19" t="str">
        <f>IF('Simpl. all tex-DT PLYWOOD'!Y107=0,"",'Simpl. all tex-DT PLYWOOD'!Y107)</f>
        <v/>
      </c>
      <c r="P104" s="19" t="str">
        <f>IF('Simpl. all tex-DT PLYWOOD'!Z107=0,"",'Simpl. all tex-DT PLYWOOD'!Z107)</f>
        <v/>
      </c>
      <c r="Q104" s="306">
        <f t="shared" si="1"/>
        <v>0</v>
      </c>
      <c r="R104" s="11">
        <f>Q104*'Simpl. all tex-DT PLYWOOD'!I107</f>
        <v>0</v>
      </c>
      <c r="S104" s="11">
        <f>Q104*'Simpl. all tex-DT PLYWOOD'!AX107</f>
        <v>0</v>
      </c>
    </row>
    <row r="105" spans="1:19" ht="23.25" customHeight="1" x14ac:dyDescent="0.2">
      <c r="A105" s="18" t="str">
        <f>'Simpl. all tex-DT PLYWOOD'!D108</f>
        <v>SIMPL-5E-T</v>
      </c>
      <c r="B105" s="432" t="s">
        <v>1139</v>
      </c>
      <c r="C105" s="19" t="str">
        <f>IF('Simpl. all tex-DT PLYWOOD'!M108=0,"",'Simpl. all tex-DT PLYWOOD'!M108)</f>
        <v/>
      </c>
      <c r="D105" s="19" t="str">
        <f>IF('Simpl. all tex-DT PLYWOOD'!N108=0,"",'Simpl. all tex-DT PLYWOOD'!N108)</f>
        <v/>
      </c>
      <c r="E105" s="19" t="str">
        <f>IF('Simpl. all tex-DT PLYWOOD'!O108=0,"",'Simpl. all tex-DT PLYWOOD'!O108)</f>
        <v/>
      </c>
      <c r="F105" s="19" t="str">
        <f>IF('Simpl. all tex-DT PLYWOOD'!P108=0,"",'Simpl. all tex-DT PLYWOOD'!P108)</f>
        <v/>
      </c>
      <c r="G105" s="19" t="str">
        <f>IF('Simpl. all tex-DT PLYWOOD'!Q108=0,"",'Simpl. all tex-DT PLYWOOD'!Q108)</f>
        <v/>
      </c>
      <c r="H105" s="19" t="str">
        <f>IF('Simpl. all tex-DT PLYWOOD'!R108=0,"",'Simpl. all tex-DT PLYWOOD'!R108)</f>
        <v/>
      </c>
      <c r="I105" s="19" t="str">
        <f>IF('Simpl. all tex-DT PLYWOOD'!S108=0,"",'Simpl. all tex-DT PLYWOOD'!S108)</f>
        <v/>
      </c>
      <c r="J105" s="19" t="str">
        <f>IF('Simpl. all tex-DT PLYWOOD'!T108=0,"",'Simpl. all tex-DT PLYWOOD'!T108)</f>
        <v/>
      </c>
      <c r="K105" s="19" t="str">
        <f>IF('Simpl. all tex-DT PLYWOOD'!U108=0,"",'Simpl. all tex-DT PLYWOOD'!U108)</f>
        <v/>
      </c>
      <c r="L105" s="19" t="str">
        <f>IF('Simpl. all tex-DT PLYWOOD'!V108=0,"",'Simpl. all tex-DT PLYWOOD'!V108)</f>
        <v/>
      </c>
      <c r="M105" s="19" t="str">
        <f>IF('Simpl. all tex-DT PLYWOOD'!W108=0,"",'Simpl. all tex-DT PLYWOOD'!W108)</f>
        <v/>
      </c>
      <c r="N105" s="19" t="str">
        <f>IF('Simpl. all tex-DT PLYWOOD'!X108=0,"",'Simpl. all tex-DT PLYWOOD'!X108)</f>
        <v/>
      </c>
      <c r="O105" s="19" t="str">
        <f>IF('Simpl. all tex-DT PLYWOOD'!Y108=0,"",'Simpl. all tex-DT PLYWOOD'!Y108)</f>
        <v/>
      </c>
      <c r="P105" s="19" t="str">
        <f>IF('Simpl. all tex-DT PLYWOOD'!Z108=0,"",'Simpl. all tex-DT PLYWOOD'!Z108)</f>
        <v/>
      </c>
      <c r="Q105" s="306">
        <f t="shared" si="1"/>
        <v>0</v>
      </c>
      <c r="R105" s="11">
        <f>Q105*'Simpl. all tex-DT PLYWOOD'!I108</f>
        <v>0</v>
      </c>
      <c r="S105" s="11">
        <f>Q105*'Simpl. all tex-DT PLYWOOD'!AX108</f>
        <v>0</v>
      </c>
    </row>
    <row r="106" spans="1:19" ht="23.25" customHeight="1" x14ac:dyDescent="0.2">
      <c r="A106" s="18" t="str">
        <f>'Simpl. all tex-DT PLYWOOD'!D109</f>
        <v>SIMPL-5F</v>
      </c>
      <c r="B106" s="432" t="s">
        <v>1138</v>
      </c>
      <c r="C106" s="19" t="str">
        <f>IF('Simpl. all tex-DT PLYWOOD'!M109=0,"",'Simpl. all tex-DT PLYWOOD'!M109)</f>
        <v/>
      </c>
      <c r="D106" s="19" t="str">
        <f>IF('Simpl. all tex-DT PLYWOOD'!N109=0,"",'Simpl. all tex-DT PLYWOOD'!N109)</f>
        <v/>
      </c>
      <c r="E106" s="19" t="str">
        <f>IF('Simpl. all tex-DT PLYWOOD'!O109=0,"",'Simpl. all tex-DT PLYWOOD'!O109)</f>
        <v/>
      </c>
      <c r="F106" s="19" t="str">
        <f>IF('Simpl. all tex-DT PLYWOOD'!P109=0,"",'Simpl. all tex-DT PLYWOOD'!P109)</f>
        <v/>
      </c>
      <c r="G106" s="19" t="str">
        <f>IF('Simpl. all tex-DT PLYWOOD'!Q109=0,"",'Simpl. all tex-DT PLYWOOD'!Q109)</f>
        <v/>
      </c>
      <c r="H106" s="19" t="str">
        <f>IF('Simpl. all tex-DT PLYWOOD'!R109=0,"",'Simpl. all tex-DT PLYWOOD'!R109)</f>
        <v/>
      </c>
      <c r="I106" s="19" t="str">
        <f>IF('Simpl. all tex-DT PLYWOOD'!S109=0,"",'Simpl. all tex-DT PLYWOOD'!S109)</f>
        <v/>
      </c>
      <c r="J106" s="19" t="str">
        <f>IF('Simpl. all tex-DT PLYWOOD'!T109=0,"",'Simpl. all tex-DT PLYWOOD'!T109)</f>
        <v/>
      </c>
      <c r="K106" s="19" t="str">
        <f>IF('Simpl. all tex-DT PLYWOOD'!U109=0,"",'Simpl. all tex-DT PLYWOOD'!U109)</f>
        <v/>
      </c>
      <c r="L106" s="19" t="str">
        <f>IF('Simpl. all tex-DT PLYWOOD'!V109=0,"",'Simpl. all tex-DT PLYWOOD'!V109)</f>
        <v/>
      </c>
      <c r="M106" s="19" t="str">
        <f>IF('Simpl. all tex-DT PLYWOOD'!W109=0,"",'Simpl. all tex-DT PLYWOOD'!W109)</f>
        <v/>
      </c>
      <c r="N106" s="19" t="str">
        <f>IF('Simpl. all tex-DT PLYWOOD'!X109=0,"",'Simpl. all tex-DT PLYWOOD'!X109)</f>
        <v/>
      </c>
      <c r="O106" s="19" t="str">
        <f>IF('Simpl. all tex-DT PLYWOOD'!Y109=0,"",'Simpl. all tex-DT PLYWOOD'!Y109)</f>
        <v/>
      </c>
      <c r="P106" s="19" t="str">
        <f>IF('Simpl. all tex-DT PLYWOOD'!Z109=0,"",'Simpl. all tex-DT PLYWOOD'!Z109)</f>
        <v/>
      </c>
      <c r="Q106" s="306">
        <f t="shared" si="1"/>
        <v>0</v>
      </c>
      <c r="R106" s="11">
        <f>Q106*'Simpl. all tex-DT PLYWOOD'!I109</f>
        <v>0</v>
      </c>
      <c r="S106" s="11">
        <f>Q106*'Simpl. all tex-DT PLYWOOD'!AX109</f>
        <v>0</v>
      </c>
    </row>
    <row r="107" spans="1:19" ht="23.25" customHeight="1" x14ac:dyDescent="0.2">
      <c r="A107" s="18" t="str">
        <f>'Simpl. all tex-DT PLYWOOD'!D110</f>
        <v>SIMPL-5F-T</v>
      </c>
      <c r="B107" s="432" t="s">
        <v>1139</v>
      </c>
      <c r="C107" s="19" t="str">
        <f>IF('Simpl. all tex-DT PLYWOOD'!M110=0,"",'Simpl. all tex-DT PLYWOOD'!M110)</f>
        <v/>
      </c>
      <c r="D107" s="19" t="str">
        <f>IF('Simpl. all tex-DT PLYWOOD'!N110=0,"",'Simpl. all tex-DT PLYWOOD'!N110)</f>
        <v/>
      </c>
      <c r="E107" s="19" t="str">
        <f>IF('Simpl. all tex-DT PLYWOOD'!O110=0,"",'Simpl. all tex-DT PLYWOOD'!O110)</f>
        <v/>
      </c>
      <c r="F107" s="19" t="str">
        <f>IF('Simpl. all tex-DT PLYWOOD'!P110=0,"",'Simpl. all tex-DT PLYWOOD'!P110)</f>
        <v/>
      </c>
      <c r="G107" s="19" t="str">
        <f>IF('Simpl. all tex-DT PLYWOOD'!Q110=0,"",'Simpl. all tex-DT PLYWOOD'!Q110)</f>
        <v/>
      </c>
      <c r="H107" s="19" t="str">
        <f>IF('Simpl. all tex-DT PLYWOOD'!R110=0,"",'Simpl. all tex-DT PLYWOOD'!R110)</f>
        <v/>
      </c>
      <c r="I107" s="19" t="str">
        <f>IF('Simpl. all tex-DT PLYWOOD'!S110=0,"",'Simpl. all tex-DT PLYWOOD'!S110)</f>
        <v/>
      </c>
      <c r="J107" s="19" t="str">
        <f>IF('Simpl. all tex-DT PLYWOOD'!T110=0,"",'Simpl. all tex-DT PLYWOOD'!T110)</f>
        <v/>
      </c>
      <c r="K107" s="19" t="str">
        <f>IF('Simpl. all tex-DT PLYWOOD'!U110=0,"",'Simpl. all tex-DT PLYWOOD'!U110)</f>
        <v/>
      </c>
      <c r="L107" s="19" t="str">
        <f>IF('Simpl. all tex-DT PLYWOOD'!V110=0,"",'Simpl. all tex-DT PLYWOOD'!V110)</f>
        <v/>
      </c>
      <c r="M107" s="19" t="str">
        <f>IF('Simpl. all tex-DT PLYWOOD'!W110=0,"",'Simpl. all tex-DT PLYWOOD'!W110)</f>
        <v/>
      </c>
      <c r="N107" s="19" t="str">
        <f>IF('Simpl. all tex-DT PLYWOOD'!X110=0,"",'Simpl. all tex-DT PLYWOOD'!X110)</f>
        <v/>
      </c>
      <c r="O107" s="19" t="str">
        <f>IF('Simpl. all tex-DT PLYWOOD'!Y110=0,"",'Simpl. all tex-DT PLYWOOD'!Y110)</f>
        <v/>
      </c>
      <c r="P107" s="19" t="str">
        <f>IF('Simpl. all tex-DT PLYWOOD'!Z110=0,"",'Simpl. all tex-DT PLYWOOD'!Z110)</f>
        <v/>
      </c>
      <c r="Q107" s="306">
        <f t="shared" si="1"/>
        <v>0</v>
      </c>
      <c r="R107" s="11">
        <f>Q107*'Simpl. all tex-DT PLYWOOD'!I110</f>
        <v>0</v>
      </c>
      <c r="S107" s="11">
        <f>Q107*'Simpl. all tex-DT PLYWOOD'!AX110</f>
        <v>0</v>
      </c>
    </row>
    <row r="108" spans="1:19" ht="23.25" customHeight="1" x14ac:dyDescent="0.2">
      <c r="A108" s="18" t="str">
        <f>'Simpl. all tex-DT PLYWOOD'!D111</f>
        <v>SIMPL-5G</v>
      </c>
      <c r="B108" s="432" t="s">
        <v>1138</v>
      </c>
      <c r="C108" s="19" t="str">
        <f>IF('Simpl. all tex-DT PLYWOOD'!M111=0,"",'Simpl. all tex-DT PLYWOOD'!M111)</f>
        <v/>
      </c>
      <c r="D108" s="19" t="str">
        <f>IF('Simpl. all tex-DT PLYWOOD'!N111=0,"",'Simpl. all tex-DT PLYWOOD'!N111)</f>
        <v/>
      </c>
      <c r="E108" s="19" t="str">
        <f>IF('Simpl. all tex-DT PLYWOOD'!O111=0,"",'Simpl. all tex-DT PLYWOOD'!O111)</f>
        <v/>
      </c>
      <c r="F108" s="19" t="str">
        <f>IF('Simpl. all tex-DT PLYWOOD'!P111=0,"",'Simpl. all tex-DT PLYWOOD'!P111)</f>
        <v/>
      </c>
      <c r="G108" s="19" t="str">
        <f>IF('Simpl. all tex-DT PLYWOOD'!Q111=0,"",'Simpl. all tex-DT PLYWOOD'!Q111)</f>
        <v/>
      </c>
      <c r="H108" s="19" t="str">
        <f>IF('Simpl. all tex-DT PLYWOOD'!R111=0,"",'Simpl. all tex-DT PLYWOOD'!R111)</f>
        <v/>
      </c>
      <c r="I108" s="19" t="str">
        <f>IF('Simpl. all tex-DT PLYWOOD'!S111=0,"",'Simpl. all tex-DT PLYWOOD'!S111)</f>
        <v/>
      </c>
      <c r="J108" s="19" t="str">
        <f>IF('Simpl. all tex-DT PLYWOOD'!T111=0,"",'Simpl. all tex-DT PLYWOOD'!T111)</f>
        <v/>
      </c>
      <c r="K108" s="19" t="str">
        <f>IF('Simpl. all tex-DT PLYWOOD'!U111=0,"",'Simpl. all tex-DT PLYWOOD'!U111)</f>
        <v/>
      </c>
      <c r="L108" s="19" t="str">
        <f>IF('Simpl. all tex-DT PLYWOOD'!V111=0,"",'Simpl. all tex-DT PLYWOOD'!V111)</f>
        <v/>
      </c>
      <c r="M108" s="19" t="str">
        <f>IF('Simpl. all tex-DT PLYWOOD'!W111=0,"",'Simpl. all tex-DT PLYWOOD'!W111)</f>
        <v/>
      </c>
      <c r="N108" s="19" t="str">
        <f>IF('Simpl. all tex-DT PLYWOOD'!X111=0,"",'Simpl. all tex-DT PLYWOOD'!X111)</f>
        <v/>
      </c>
      <c r="O108" s="19" t="str">
        <f>IF('Simpl. all tex-DT PLYWOOD'!Y111=0,"",'Simpl. all tex-DT PLYWOOD'!Y111)</f>
        <v/>
      </c>
      <c r="P108" s="19" t="str">
        <f>IF('Simpl. all tex-DT PLYWOOD'!Z111=0,"",'Simpl. all tex-DT PLYWOOD'!Z111)</f>
        <v/>
      </c>
      <c r="Q108" s="306">
        <f t="shared" si="1"/>
        <v>0</v>
      </c>
      <c r="R108" s="11">
        <f>Q108*'Simpl. all tex-DT PLYWOOD'!I111</f>
        <v>0</v>
      </c>
      <c r="S108" s="11">
        <f>Q108*'Simpl. all tex-DT PLYWOOD'!AX111</f>
        <v>0</v>
      </c>
    </row>
    <row r="109" spans="1:19" ht="23.25" customHeight="1" x14ac:dyDescent="0.2">
      <c r="A109" s="18" t="str">
        <f>'Simpl. all tex-DT PLYWOOD'!D112</f>
        <v>SIMPL-5G-T</v>
      </c>
      <c r="B109" s="432" t="s">
        <v>1139</v>
      </c>
      <c r="C109" s="19" t="str">
        <f>IF('Simpl. all tex-DT PLYWOOD'!M112=0,"",'Simpl. all tex-DT PLYWOOD'!M112)</f>
        <v/>
      </c>
      <c r="D109" s="19" t="str">
        <f>IF('Simpl. all tex-DT PLYWOOD'!N112=0,"",'Simpl. all tex-DT PLYWOOD'!N112)</f>
        <v/>
      </c>
      <c r="E109" s="19" t="str">
        <f>IF('Simpl. all tex-DT PLYWOOD'!O112=0,"",'Simpl. all tex-DT PLYWOOD'!O112)</f>
        <v/>
      </c>
      <c r="F109" s="19" t="str">
        <f>IF('Simpl. all tex-DT PLYWOOD'!P112=0,"",'Simpl. all tex-DT PLYWOOD'!P112)</f>
        <v/>
      </c>
      <c r="G109" s="19" t="str">
        <f>IF('Simpl. all tex-DT PLYWOOD'!Q112=0,"",'Simpl. all tex-DT PLYWOOD'!Q112)</f>
        <v/>
      </c>
      <c r="H109" s="19" t="str">
        <f>IF('Simpl. all tex-DT PLYWOOD'!R112=0,"",'Simpl. all tex-DT PLYWOOD'!R112)</f>
        <v/>
      </c>
      <c r="I109" s="19" t="str">
        <f>IF('Simpl. all tex-DT PLYWOOD'!S112=0,"",'Simpl. all tex-DT PLYWOOD'!S112)</f>
        <v/>
      </c>
      <c r="J109" s="19" t="str">
        <f>IF('Simpl. all tex-DT PLYWOOD'!T112=0,"",'Simpl. all tex-DT PLYWOOD'!T112)</f>
        <v/>
      </c>
      <c r="K109" s="19" t="str">
        <f>IF('Simpl. all tex-DT PLYWOOD'!U112=0,"",'Simpl. all tex-DT PLYWOOD'!U112)</f>
        <v/>
      </c>
      <c r="L109" s="19" t="str">
        <f>IF('Simpl. all tex-DT PLYWOOD'!V112=0,"",'Simpl. all tex-DT PLYWOOD'!V112)</f>
        <v/>
      </c>
      <c r="M109" s="19" t="str">
        <f>IF('Simpl. all tex-DT PLYWOOD'!W112=0,"",'Simpl. all tex-DT PLYWOOD'!W112)</f>
        <v/>
      </c>
      <c r="N109" s="19" t="str">
        <f>IF('Simpl. all tex-DT PLYWOOD'!X112=0,"",'Simpl. all tex-DT PLYWOOD'!X112)</f>
        <v/>
      </c>
      <c r="O109" s="19" t="str">
        <f>IF('Simpl. all tex-DT PLYWOOD'!Y112=0,"",'Simpl. all tex-DT PLYWOOD'!Y112)</f>
        <v/>
      </c>
      <c r="P109" s="19" t="str">
        <f>IF('Simpl. all tex-DT PLYWOOD'!Z112=0,"",'Simpl. all tex-DT PLYWOOD'!Z112)</f>
        <v/>
      </c>
      <c r="Q109" s="306">
        <f t="shared" si="1"/>
        <v>0</v>
      </c>
      <c r="R109" s="11">
        <f>Q109*'Simpl. all tex-DT PLYWOOD'!I112</f>
        <v>0</v>
      </c>
      <c r="S109" s="11">
        <f>Q109*'Simpl. all tex-DT PLYWOOD'!AX112</f>
        <v>0</v>
      </c>
    </row>
    <row r="110" spans="1:19" ht="23.25" customHeight="1" x14ac:dyDescent="0.2">
      <c r="A110" s="18" t="str">
        <f>'Simpl. all tex-DT PLYWOOD'!D113</f>
        <v>SIMPL-5H</v>
      </c>
      <c r="B110" s="432" t="s">
        <v>1138</v>
      </c>
      <c r="C110" s="19" t="str">
        <f>IF('Simpl. all tex-DT PLYWOOD'!M113=0,"",'Simpl. all tex-DT PLYWOOD'!M113)</f>
        <v/>
      </c>
      <c r="D110" s="19" t="str">
        <f>IF('Simpl. all tex-DT PLYWOOD'!N113=0,"",'Simpl. all tex-DT PLYWOOD'!N113)</f>
        <v/>
      </c>
      <c r="E110" s="19" t="str">
        <f>IF('Simpl. all tex-DT PLYWOOD'!O113=0,"",'Simpl. all tex-DT PLYWOOD'!O113)</f>
        <v/>
      </c>
      <c r="F110" s="19" t="str">
        <f>IF('Simpl. all tex-DT PLYWOOD'!P113=0,"",'Simpl. all tex-DT PLYWOOD'!P113)</f>
        <v/>
      </c>
      <c r="G110" s="19" t="str">
        <f>IF('Simpl. all tex-DT PLYWOOD'!Q113=0,"",'Simpl. all tex-DT PLYWOOD'!Q113)</f>
        <v/>
      </c>
      <c r="H110" s="19" t="str">
        <f>IF('Simpl. all tex-DT PLYWOOD'!R113=0,"",'Simpl. all tex-DT PLYWOOD'!R113)</f>
        <v/>
      </c>
      <c r="I110" s="19" t="str">
        <f>IF('Simpl. all tex-DT PLYWOOD'!S113=0,"",'Simpl. all tex-DT PLYWOOD'!S113)</f>
        <v/>
      </c>
      <c r="J110" s="19" t="str">
        <f>IF('Simpl. all tex-DT PLYWOOD'!T113=0,"",'Simpl. all tex-DT PLYWOOD'!T113)</f>
        <v/>
      </c>
      <c r="K110" s="19" t="str">
        <f>IF('Simpl. all tex-DT PLYWOOD'!U113=0,"",'Simpl. all tex-DT PLYWOOD'!U113)</f>
        <v/>
      </c>
      <c r="L110" s="19" t="str">
        <f>IF('Simpl. all tex-DT PLYWOOD'!V113=0,"",'Simpl. all tex-DT PLYWOOD'!V113)</f>
        <v/>
      </c>
      <c r="M110" s="19" t="str">
        <f>IF('Simpl. all tex-DT PLYWOOD'!W113=0,"",'Simpl. all tex-DT PLYWOOD'!W113)</f>
        <v/>
      </c>
      <c r="N110" s="19" t="str">
        <f>IF('Simpl. all tex-DT PLYWOOD'!X113=0,"",'Simpl. all tex-DT PLYWOOD'!X113)</f>
        <v/>
      </c>
      <c r="O110" s="19" t="str">
        <f>IF('Simpl. all tex-DT PLYWOOD'!Y113=0,"",'Simpl. all tex-DT PLYWOOD'!Y113)</f>
        <v/>
      </c>
      <c r="P110" s="19" t="str">
        <f>IF('Simpl. all tex-DT PLYWOOD'!Z113=0,"",'Simpl. all tex-DT PLYWOOD'!Z113)</f>
        <v/>
      </c>
      <c r="Q110" s="306">
        <f t="shared" si="1"/>
        <v>0</v>
      </c>
      <c r="R110" s="11">
        <f>Q110*'Simpl. all tex-DT PLYWOOD'!I113</f>
        <v>0</v>
      </c>
      <c r="S110" s="11">
        <f>Q110*'Simpl. all tex-DT PLYWOOD'!AX113</f>
        <v>0</v>
      </c>
    </row>
    <row r="111" spans="1:19" ht="23.25" customHeight="1" x14ac:dyDescent="0.2">
      <c r="A111" s="18" t="str">
        <f>'Simpl. all tex-DT PLYWOOD'!D114</f>
        <v>SIMPL-5H-T</v>
      </c>
      <c r="B111" s="432" t="s">
        <v>1139</v>
      </c>
      <c r="C111" s="19" t="str">
        <f>IF('Simpl. all tex-DT PLYWOOD'!M114=0,"",'Simpl. all tex-DT PLYWOOD'!M114)</f>
        <v/>
      </c>
      <c r="D111" s="19" t="str">
        <f>IF('Simpl. all tex-DT PLYWOOD'!N114=0,"",'Simpl. all tex-DT PLYWOOD'!N114)</f>
        <v/>
      </c>
      <c r="E111" s="19" t="str">
        <f>IF('Simpl. all tex-DT PLYWOOD'!O114=0,"",'Simpl. all tex-DT PLYWOOD'!O114)</f>
        <v/>
      </c>
      <c r="F111" s="19" t="str">
        <f>IF('Simpl. all tex-DT PLYWOOD'!P114=0,"",'Simpl. all tex-DT PLYWOOD'!P114)</f>
        <v/>
      </c>
      <c r="G111" s="19" t="str">
        <f>IF('Simpl. all tex-DT PLYWOOD'!Q114=0,"",'Simpl. all tex-DT PLYWOOD'!Q114)</f>
        <v/>
      </c>
      <c r="H111" s="19" t="str">
        <f>IF('Simpl. all tex-DT PLYWOOD'!R114=0,"",'Simpl. all tex-DT PLYWOOD'!R114)</f>
        <v/>
      </c>
      <c r="I111" s="19" t="str">
        <f>IF('Simpl. all tex-DT PLYWOOD'!S114=0,"",'Simpl. all tex-DT PLYWOOD'!S114)</f>
        <v/>
      </c>
      <c r="J111" s="19" t="str">
        <f>IF('Simpl. all tex-DT PLYWOOD'!T114=0,"",'Simpl. all tex-DT PLYWOOD'!T114)</f>
        <v/>
      </c>
      <c r="K111" s="19" t="str">
        <f>IF('Simpl. all tex-DT PLYWOOD'!U114=0,"",'Simpl. all tex-DT PLYWOOD'!U114)</f>
        <v/>
      </c>
      <c r="L111" s="19" t="str">
        <f>IF('Simpl. all tex-DT PLYWOOD'!V114=0,"",'Simpl. all tex-DT PLYWOOD'!V114)</f>
        <v/>
      </c>
      <c r="M111" s="19" t="str">
        <f>IF('Simpl. all tex-DT PLYWOOD'!W114=0,"",'Simpl. all tex-DT PLYWOOD'!W114)</f>
        <v/>
      </c>
      <c r="N111" s="19" t="str">
        <f>IF('Simpl. all tex-DT PLYWOOD'!X114=0,"",'Simpl. all tex-DT PLYWOOD'!X114)</f>
        <v/>
      </c>
      <c r="O111" s="19" t="str">
        <f>IF('Simpl. all tex-DT PLYWOOD'!Y114=0,"",'Simpl. all tex-DT PLYWOOD'!Y114)</f>
        <v/>
      </c>
      <c r="P111" s="19" t="str">
        <f>IF('Simpl. all tex-DT PLYWOOD'!Z114=0,"",'Simpl. all tex-DT PLYWOOD'!Z114)</f>
        <v/>
      </c>
      <c r="Q111" s="306">
        <f t="shared" si="1"/>
        <v>0</v>
      </c>
      <c r="R111" s="11">
        <f>Q111*'Simpl. all tex-DT PLYWOOD'!I114</f>
        <v>0</v>
      </c>
      <c r="S111" s="11">
        <f>Q111*'Simpl. all tex-DT PLYWOOD'!AX114</f>
        <v>0</v>
      </c>
    </row>
    <row r="112" spans="1:19" ht="23.25" customHeight="1" x14ac:dyDescent="0.2">
      <c r="A112" s="18" t="str">
        <f>'Simpl. all tex-DT PLYWOOD'!D115</f>
        <v>SIMPL-5I</v>
      </c>
      <c r="B112" s="432" t="s">
        <v>1138</v>
      </c>
      <c r="C112" s="19" t="str">
        <f>IF('Simpl. all tex-DT PLYWOOD'!M115=0,"",'Simpl. all tex-DT PLYWOOD'!M115)</f>
        <v/>
      </c>
      <c r="D112" s="19" t="str">
        <f>IF('Simpl. all tex-DT PLYWOOD'!N115=0,"",'Simpl. all tex-DT PLYWOOD'!N115)</f>
        <v/>
      </c>
      <c r="E112" s="19" t="str">
        <f>IF('Simpl. all tex-DT PLYWOOD'!O115=0,"",'Simpl. all tex-DT PLYWOOD'!O115)</f>
        <v/>
      </c>
      <c r="F112" s="19" t="str">
        <f>IF('Simpl. all tex-DT PLYWOOD'!P115=0,"",'Simpl. all tex-DT PLYWOOD'!P115)</f>
        <v/>
      </c>
      <c r="G112" s="19" t="str">
        <f>IF('Simpl. all tex-DT PLYWOOD'!Q115=0,"",'Simpl. all tex-DT PLYWOOD'!Q115)</f>
        <v/>
      </c>
      <c r="H112" s="19" t="str">
        <f>IF('Simpl. all tex-DT PLYWOOD'!R115=0,"",'Simpl. all tex-DT PLYWOOD'!R115)</f>
        <v/>
      </c>
      <c r="I112" s="19" t="str">
        <f>IF('Simpl. all tex-DT PLYWOOD'!S115=0,"",'Simpl. all tex-DT PLYWOOD'!S115)</f>
        <v/>
      </c>
      <c r="J112" s="19" t="str">
        <f>IF('Simpl. all tex-DT PLYWOOD'!T115=0,"",'Simpl. all tex-DT PLYWOOD'!T115)</f>
        <v/>
      </c>
      <c r="K112" s="19" t="str">
        <f>IF('Simpl. all tex-DT PLYWOOD'!U115=0,"",'Simpl. all tex-DT PLYWOOD'!U115)</f>
        <v/>
      </c>
      <c r="L112" s="19" t="str">
        <f>IF('Simpl. all tex-DT PLYWOOD'!V115=0,"",'Simpl. all tex-DT PLYWOOD'!V115)</f>
        <v/>
      </c>
      <c r="M112" s="19" t="str">
        <f>IF('Simpl. all tex-DT PLYWOOD'!W115=0,"",'Simpl. all tex-DT PLYWOOD'!W115)</f>
        <v/>
      </c>
      <c r="N112" s="19" t="str">
        <f>IF('Simpl. all tex-DT PLYWOOD'!X115=0,"",'Simpl. all tex-DT PLYWOOD'!X115)</f>
        <v/>
      </c>
      <c r="O112" s="19" t="str">
        <f>IF('Simpl. all tex-DT PLYWOOD'!Y115=0,"",'Simpl. all tex-DT PLYWOOD'!Y115)</f>
        <v/>
      </c>
      <c r="P112" s="19" t="str">
        <f>IF('Simpl. all tex-DT PLYWOOD'!Z115=0,"",'Simpl. all tex-DT PLYWOOD'!Z115)</f>
        <v/>
      </c>
      <c r="Q112" s="306">
        <f t="shared" si="1"/>
        <v>0</v>
      </c>
      <c r="R112" s="11">
        <f>Q112*'Simpl. all tex-DT PLYWOOD'!I115</f>
        <v>0</v>
      </c>
      <c r="S112" s="11">
        <f>Q112*'Simpl. all tex-DT PLYWOOD'!AX115</f>
        <v>0</v>
      </c>
    </row>
    <row r="113" spans="1:19" ht="23.25" customHeight="1" x14ac:dyDescent="0.2">
      <c r="A113" s="18" t="str">
        <f>'Simpl. all tex-DT PLYWOOD'!D116</f>
        <v>SIMPL-5I-T</v>
      </c>
      <c r="B113" s="432" t="s">
        <v>1139</v>
      </c>
      <c r="C113" s="19" t="str">
        <f>IF('Simpl. all tex-DT PLYWOOD'!M116=0,"",'Simpl. all tex-DT PLYWOOD'!M116)</f>
        <v/>
      </c>
      <c r="D113" s="19" t="str">
        <f>IF('Simpl. all tex-DT PLYWOOD'!N116=0,"",'Simpl. all tex-DT PLYWOOD'!N116)</f>
        <v/>
      </c>
      <c r="E113" s="19" t="str">
        <f>IF('Simpl. all tex-DT PLYWOOD'!O116=0,"",'Simpl. all tex-DT PLYWOOD'!O116)</f>
        <v/>
      </c>
      <c r="F113" s="19" t="str">
        <f>IF('Simpl. all tex-DT PLYWOOD'!P116=0,"",'Simpl. all tex-DT PLYWOOD'!P116)</f>
        <v/>
      </c>
      <c r="G113" s="19" t="str">
        <f>IF('Simpl. all tex-DT PLYWOOD'!Q116=0,"",'Simpl. all tex-DT PLYWOOD'!Q116)</f>
        <v/>
      </c>
      <c r="H113" s="19" t="str">
        <f>IF('Simpl. all tex-DT PLYWOOD'!R116=0,"",'Simpl. all tex-DT PLYWOOD'!R116)</f>
        <v/>
      </c>
      <c r="I113" s="19" t="str">
        <f>IF('Simpl. all tex-DT PLYWOOD'!S116=0,"",'Simpl. all tex-DT PLYWOOD'!S116)</f>
        <v/>
      </c>
      <c r="J113" s="19" t="str">
        <f>IF('Simpl. all tex-DT PLYWOOD'!T116=0,"",'Simpl. all tex-DT PLYWOOD'!T116)</f>
        <v/>
      </c>
      <c r="K113" s="19" t="str">
        <f>IF('Simpl. all tex-DT PLYWOOD'!U116=0,"",'Simpl. all tex-DT PLYWOOD'!U116)</f>
        <v/>
      </c>
      <c r="L113" s="19" t="str">
        <f>IF('Simpl. all tex-DT PLYWOOD'!V116=0,"",'Simpl. all tex-DT PLYWOOD'!V116)</f>
        <v/>
      </c>
      <c r="M113" s="19" t="str">
        <f>IF('Simpl. all tex-DT PLYWOOD'!W116=0,"",'Simpl. all tex-DT PLYWOOD'!W116)</f>
        <v/>
      </c>
      <c r="N113" s="19" t="str">
        <f>IF('Simpl. all tex-DT PLYWOOD'!X116=0,"",'Simpl. all tex-DT PLYWOOD'!X116)</f>
        <v/>
      </c>
      <c r="O113" s="19" t="str">
        <f>IF('Simpl. all tex-DT PLYWOOD'!Y116=0,"",'Simpl. all tex-DT PLYWOOD'!Y116)</f>
        <v/>
      </c>
      <c r="P113" s="19" t="str">
        <f>IF('Simpl. all tex-DT PLYWOOD'!Z116=0,"",'Simpl. all tex-DT PLYWOOD'!Z116)</f>
        <v/>
      </c>
      <c r="Q113" s="306">
        <f t="shared" si="1"/>
        <v>0</v>
      </c>
      <c r="R113" s="11">
        <f>Q113*'Simpl. all tex-DT PLYWOOD'!I116</f>
        <v>0</v>
      </c>
      <c r="S113" s="11">
        <f>Q113*'Simpl. all tex-DT PLYWOOD'!AX116</f>
        <v>0</v>
      </c>
    </row>
    <row r="114" spans="1:19" ht="23.25" customHeight="1" x14ac:dyDescent="0.2">
      <c r="A114" s="18" t="str">
        <f>'Simpl. all tex-DT PLYWOOD'!D117</f>
        <v>SIMPL-5J</v>
      </c>
      <c r="B114" s="432" t="s">
        <v>1138</v>
      </c>
      <c r="C114" s="19" t="str">
        <f>IF('Simpl. all tex-DT PLYWOOD'!M117=0,"",'Simpl. all tex-DT PLYWOOD'!M117)</f>
        <v/>
      </c>
      <c r="D114" s="19" t="str">
        <f>IF('Simpl. all tex-DT PLYWOOD'!N117=0,"",'Simpl. all tex-DT PLYWOOD'!N117)</f>
        <v/>
      </c>
      <c r="E114" s="19" t="str">
        <f>IF('Simpl. all tex-DT PLYWOOD'!O117=0,"",'Simpl. all tex-DT PLYWOOD'!O117)</f>
        <v/>
      </c>
      <c r="F114" s="19" t="str">
        <f>IF('Simpl. all tex-DT PLYWOOD'!P117=0,"",'Simpl. all tex-DT PLYWOOD'!P117)</f>
        <v/>
      </c>
      <c r="G114" s="19" t="str">
        <f>IF('Simpl. all tex-DT PLYWOOD'!Q117=0,"",'Simpl. all tex-DT PLYWOOD'!Q117)</f>
        <v/>
      </c>
      <c r="H114" s="19" t="str">
        <f>IF('Simpl. all tex-DT PLYWOOD'!R117=0,"",'Simpl. all tex-DT PLYWOOD'!R117)</f>
        <v/>
      </c>
      <c r="I114" s="19" t="str">
        <f>IF('Simpl. all tex-DT PLYWOOD'!S117=0,"",'Simpl. all tex-DT PLYWOOD'!S117)</f>
        <v/>
      </c>
      <c r="J114" s="19" t="str">
        <f>IF('Simpl. all tex-DT PLYWOOD'!T117=0,"",'Simpl. all tex-DT PLYWOOD'!T117)</f>
        <v/>
      </c>
      <c r="K114" s="19" t="str">
        <f>IF('Simpl. all tex-DT PLYWOOD'!U117=0,"",'Simpl. all tex-DT PLYWOOD'!U117)</f>
        <v/>
      </c>
      <c r="L114" s="19" t="str">
        <f>IF('Simpl. all tex-DT PLYWOOD'!V117=0,"",'Simpl. all tex-DT PLYWOOD'!V117)</f>
        <v/>
      </c>
      <c r="M114" s="19" t="str">
        <f>IF('Simpl. all tex-DT PLYWOOD'!W117=0,"",'Simpl. all tex-DT PLYWOOD'!W117)</f>
        <v/>
      </c>
      <c r="N114" s="19" t="str">
        <f>IF('Simpl. all tex-DT PLYWOOD'!X117=0,"",'Simpl. all tex-DT PLYWOOD'!X117)</f>
        <v/>
      </c>
      <c r="O114" s="19" t="str">
        <f>IF('Simpl. all tex-DT PLYWOOD'!Y117=0,"",'Simpl. all tex-DT PLYWOOD'!Y117)</f>
        <v/>
      </c>
      <c r="P114" s="19" t="str">
        <f>IF('Simpl. all tex-DT PLYWOOD'!Z117=0,"",'Simpl. all tex-DT PLYWOOD'!Z117)</f>
        <v/>
      </c>
      <c r="Q114" s="306">
        <f t="shared" si="1"/>
        <v>0</v>
      </c>
      <c r="R114" s="11">
        <f>Q114*'Simpl. all tex-DT PLYWOOD'!I117</f>
        <v>0</v>
      </c>
      <c r="S114" s="11">
        <f>Q114*'Simpl. all tex-DT PLYWOOD'!AX117</f>
        <v>0</v>
      </c>
    </row>
    <row r="115" spans="1:19" ht="23.25" customHeight="1" x14ac:dyDescent="0.2">
      <c r="A115" s="18" t="str">
        <f>'Simpl. all tex-DT PLYWOOD'!D118</f>
        <v>SIMPL-5J-T</v>
      </c>
      <c r="B115" s="432" t="s">
        <v>1139</v>
      </c>
      <c r="C115" s="19" t="str">
        <f>IF('Simpl. all tex-DT PLYWOOD'!M118=0,"",'Simpl. all tex-DT PLYWOOD'!M118)</f>
        <v/>
      </c>
      <c r="D115" s="19" t="str">
        <f>IF('Simpl. all tex-DT PLYWOOD'!N118=0,"",'Simpl. all tex-DT PLYWOOD'!N118)</f>
        <v/>
      </c>
      <c r="E115" s="19" t="str">
        <f>IF('Simpl. all tex-DT PLYWOOD'!O118=0,"",'Simpl. all tex-DT PLYWOOD'!O118)</f>
        <v/>
      </c>
      <c r="F115" s="19" t="str">
        <f>IF('Simpl. all tex-DT PLYWOOD'!P118=0,"",'Simpl. all tex-DT PLYWOOD'!P118)</f>
        <v/>
      </c>
      <c r="G115" s="19" t="str">
        <f>IF('Simpl. all tex-DT PLYWOOD'!Q118=0,"",'Simpl. all tex-DT PLYWOOD'!Q118)</f>
        <v/>
      </c>
      <c r="H115" s="19" t="str">
        <f>IF('Simpl. all tex-DT PLYWOOD'!R118=0,"",'Simpl. all tex-DT PLYWOOD'!R118)</f>
        <v/>
      </c>
      <c r="I115" s="19" t="str">
        <f>IF('Simpl. all tex-DT PLYWOOD'!S118=0,"",'Simpl. all tex-DT PLYWOOD'!S118)</f>
        <v/>
      </c>
      <c r="J115" s="19" t="str">
        <f>IF('Simpl. all tex-DT PLYWOOD'!T118=0,"",'Simpl. all tex-DT PLYWOOD'!T118)</f>
        <v/>
      </c>
      <c r="K115" s="19" t="str">
        <f>IF('Simpl. all tex-DT PLYWOOD'!U118=0,"",'Simpl. all tex-DT PLYWOOD'!U118)</f>
        <v/>
      </c>
      <c r="L115" s="19" t="str">
        <f>IF('Simpl. all tex-DT PLYWOOD'!V118=0,"",'Simpl. all tex-DT PLYWOOD'!V118)</f>
        <v/>
      </c>
      <c r="M115" s="19" t="str">
        <f>IF('Simpl. all tex-DT PLYWOOD'!W118=0,"",'Simpl. all tex-DT PLYWOOD'!W118)</f>
        <v/>
      </c>
      <c r="N115" s="19" t="str">
        <f>IF('Simpl. all tex-DT PLYWOOD'!X118=0,"",'Simpl. all tex-DT PLYWOOD'!X118)</f>
        <v/>
      </c>
      <c r="O115" s="19" t="str">
        <f>IF('Simpl. all tex-DT PLYWOOD'!Y118=0,"",'Simpl. all tex-DT PLYWOOD'!Y118)</f>
        <v/>
      </c>
      <c r="P115" s="19" t="str">
        <f>IF('Simpl. all tex-DT PLYWOOD'!Z118=0,"",'Simpl. all tex-DT PLYWOOD'!Z118)</f>
        <v/>
      </c>
      <c r="Q115" s="306">
        <f t="shared" si="1"/>
        <v>0</v>
      </c>
      <c r="R115" s="11">
        <f>Q115*'Simpl. all tex-DT PLYWOOD'!I118</f>
        <v>0</v>
      </c>
      <c r="S115" s="11">
        <f>Q115*'Simpl. all tex-DT PLYWOOD'!AX118</f>
        <v>0</v>
      </c>
    </row>
    <row r="116" spans="1:19" ht="23.25" customHeight="1" x14ac:dyDescent="0.2">
      <c r="A116" s="18" t="str">
        <f>'Simpl. all tex-DT PLYWOOD'!D119</f>
        <v>SIMPL-5K</v>
      </c>
      <c r="B116" s="432" t="s">
        <v>1138</v>
      </c>
      <c r="C116" s="19" t="str">
        <f>IF('Simpl. all tex-DT PLYWOOD'!M119=0,"",'Simpl. all tex-DT PLYWOOD'!M119)</f>
        <v/>
      </c>
      <c r="D116" s="19" t="str">
        <f>IF('Simpl. all tex-DT PLYWOOD'!N119=0,"",'Simpl. all tex-DT PLYWOOD'!N119)</f>
        <v/>
      </c>
      <c r="E116" s="19" t="str">
        <f>IF('Simpl. all tex-DT PLYWOOD'!O119=0,"",'Simpl. all tex-DT PLYWOOD'!O119)</f>
        <v/>
      </c>
      <c r="F116" s="19" t="str">
        <f>IF('Simpl. all tex-DT PLYWOOD'!P119=0,"",'Simpl. all tex-DT PLYWOOD'!P119)</f>
        <v/>
      </c>
      <c r="G116" s="19" t="str">
        <f>IF('Simpl. all tex-DT PLYWOOD'!Q119=0,"",'Simpl. all tex-DT PLYWOOD'!Q119)</f>
        <v/>
      </c>
      <c r="H116" s="19" t="str">
        <f>IF('Simpl. all tex-DT PLYWOOD'!R119=0,"",'Simpl. all tex-DT PLYWOOD'!R119)</f>
        <v/>
      </c>
      <c r="I116" s="19" t="str">
        <f>IF('Simpl. all tex-DT PLYWOOD'!S119=0,"",'Simpl. all tex-DT PLYWOOD'!S119)</f>
        <v/>
      </c>
      <c r="J116" s="19" t="str">
        <f>IF('Simpl. all tex-DT PLYWOOD'!T119=0,"",'Simpl. all tex-DT PLYWOOD'!T119)</f>
        <v/>
      </c>
      <c r="K116" s="19" t="str">
        <f>IF('Simpl. all tex-DT PLYWOOD'!U119=0,"",'Simpl. all tex-DT PLYWOOD'!U119)</f>
        <v/>
      </c>
      <c r="L116" s="19" t="str">
        <f>IF('Simpl. all tex-DT PLYWOOD'!V119=0,"",'Simpl. all tex-DT PLYWOOD'!V119)</f>
        <v/>
      </c>
      <c r="M116" s="19" t="str">
        <f>IF('Simpl. all tex-DT PLYWOOD'!W119=0,"",'Simpl. all tex-DT PLYWOOD'!W119)</f>
        <v/>
      </c>
      <c r="N116" s="19" t="str">
        <f>IF('Simpl. all tex-DT PLYWOOD'!X119=0,"",'Simpl. all tex-DT PLYWOOD'!X119)</f>
        <v/>
      </c>
      <c r="O116" s="19" t="str">
        <f>IF('Simpl. all tex-DT PLYWOOD'!Y119=0,"",'Simpl. all tex-DT PLYWOOD'!Y119)</f>
        <v/>
      </c>
      <c r="P116" s="19" t="str">
        <f>IF('Simpl. all tex-DT PLYWOOD'!Z119=0,"",'Simpl. all tex-DT PLYWOOD'!Z119)</f>
        <v/>
      </c>
      <c r="Q116" s="306">
        <f t="shared" si="1"/>
        <v>0</v>
      </c>
      <c r="R116" s="11">
        <f>Q116*'Simpl. all tex-DT PLYWOOD'!I119</f>
        <v>0</v>
      </c>
      <c r="S116" s="11">
        <f>Q116*'Simpl. all tex-DT PLYWOOD'!AX119</f>
        <v>0</v>
      </c>
    </row>
    <row r="117" spans="1:19" ht="23.25" customHeight="1" x14ac:dyDescent="0.2">
      <c r="A117" s="18" t="str">
        <f>'Simpl. all tex-DT PLYWOOD'!D120</f>
        <v>SIMPL-5K-T</v>
      </c>
      <c r="B117" s="432" t="s">
        <v>1139</v>
      </c>
      <c r="C117" s="19" t="str">
        <f>IF('Simpl. all tex-DT PLYWOOD'!M120=0,"",'Simpl. all tex-DT PLYWOOD'!M120)</f>
        <v/>
      </c>
      <c r="D117" s="19" t="str">
        <f>IF('Simpl. all tex-DT PLYWOOD'!N120=0,"",'Simpl. all tex-DT PLYWOOD'!N120)</f>
        <v/>
      </c>
      <c r="E117" s="19" t="str">
        <f>IF('Simpl. all tex-DT PLYWOOD'!O120=0,"",'Simpl. all tex-DT PLYWOOD'!O120)</f>
        <v/>
      </c>
      <c r="F117" s="19" t="str">
        <f>IF('Simpl. all tex-DT PLYWOOD'!P120=0,"",'Simpl. all tex-DT PLYWOOD'!P120)</f>
        <v/>
      </c>
      <c r="G117" s="19" t="str">
        <f>IF('Simpl. all tex-DT PLYWOOD'!Q120=0,"",'Simpl. all tex-DT PLYWOOD'!Q120)</f>
        <v/>
      </c>
      <c r="H117" s="19" t="str">
        <f>IF('Simpl. all tex-DT PLYWOOD'!R120=0,"",'Simpl. all tex-DT PLYWOOD'!R120)</f>
        <v/>
      </c>
      <c r="I117" s="19" t="str">
        <f>IF('Simpl. all tex-DT PLYWOOD'!S120=0,"",'Simpl. all tex-DT PLYWOOD'!S120)</f>
        <v/>
      </c>
      <c r="J117" s="19" t="str">
        <f>IF('Simpl. all tex-DT PLYWOOD'!T120=0,"",'Simpl. all tex-DT PLYWOOD'!T120)</f>
        <v/>
      </c>
      <c r="K117" s="19" t="str">
        <f>IF('Simpl. all tex-DT PLYWOOD'!U120=0,"",'Simpl. all tex-DT PLYWOOD'!U120)</f>
        <v/>
      </c>
      <c r="L117" s="19" t="str">
        <f>IF('Simpl. all tex-DT PLYWOOD'!V120=0,"",'Simpl. all tex-DT PLYWOOD'!V120)</f>
        <v/>
      </c>
      <c r="M117" s="19" t="str">
        <f>IF('Simpl. all tex-DT PLYWOOD'!W120=0,"",'Simpl. all tex-DT PLYWOOD'!W120)</f>
        <v/>
      </c>
      <c r="N117" s="19" t="str">
        <f>IF('Simpl. all tex-DT PLYWOOD'!X120=0,"",'Simpl. all tex-DT PLYWOOD'!X120)</f>
        <v/>
      </c>
      <c r="O117" s="19" t="str">
        <f>IF('Simpl. all tex-DT PLYWOOD'!Y120=0,"",'Simpl. all tex-DT PLYWOOD'!Y120)</f>
        <v/>
      </c>
      <c r="P117" s="19" t="str">
        <f>IF('Simpl. all tex-DT PLYWOOD'!Z120=0,"",'Simpl. all tex-DT PLYWOOD'!Z120)</f>
        <v/>
      </c>
      <c r="Q117" s="306">
        <f t="shared" si="1"/>
        <v>0</v>
      </c>
      <c r="R117" s="11">
        <f>Q117*'Simpl. all tex-DT PLYWOOD'!I120</f>
        <v>0</v>
      </c>
      <c r="S117" s="11">
        <f>Q117*'Simpl. all tex-DT PLYWOOD'!AX120</f>
        <v>0</v>
      </c>
    </row>
    <row r="118" spans="1:19" ht="23.25" customHeight="1" x14ac:dyDescent="0.2">
      <c r="A118" s="18" t="str">
        <f>'Simpl. all tex-DT PLYWOOD'!D121</f>
        <v>SIMPL-5L</v>
      </c>
      <c r="B118" s="432" t="s">
        <v>1138</v>
      </c>
      <c r="C118" s="19" t="str">
        <f>IF('Simpl. all tex-DT PLYWOOD'!M121=0,"",'Simpl. all tex-DT PLYWOOD'!M121)</f>
        <v/>
      </c>
      <c r="D118" s="19" t="str">
        <f>IF('Simpl. all tex-DT PLYWOOD'!N121=0,"",'Simpl. all tex-DT PLYWOOD'!N121)</f>
        <v/>
      </c>
      <c r="E118" s="19" t="str">
        <f>IF('Simpl. all tex-DT PLYWOOD'!O121=0,"",'Simpl. all tex-DT PLYWOOD'!O121)</f>
        <v/>
      </c>
      <c r="F118" s="19" t="str">
        <f>IF('Simpl. all tex-DT PLYWOOD'!P121=0,"",'Simpl. all tex-DT PLYWOOD'!P121)</f>
        <v/>
      </c>
      <c r="G118" s="19" t="str">
        <f>IF('Simpl. all tex-DT PLYWOOD'!Q121=0,"",'Simpl. all tex-DT PLYWOOD'!Q121)</f>
        <v/>
      </c>
      <c r="H118" s="19" t="str">
        <f>IF('Simpl. all tex-DT PLYWOOD'!R121=0,"",'Simpl. all tex-DT PLYWOOD'!R121)</f>
        <v/>
      </c>
      <c r="I118" s="19" t="str">
        <f>IF('Simpl. all tex-DT PLYWOOD'!S121=0,"",'Simpl. all tex-DT PLYWOOD'!S121)</f>
        <v/>
      </c>
      <c r="J118" s="19" t="str">
        <f>IF('Simpl. all tex-DT PLYWOOD'!T121=0,"",'Simpl. all tex-DT PLYWOOD'!T121)</f>
        <v/>
      </c>
      <c r="K118" s="19" t="str">
        <f>IF('Simpl. all tex-DT PLYWOOD'!U121=0,"",'Simpl. all tex-DT PLYWOOD'!U121)</f>
        <v/>
      </c>
      <c r="L118" s="19" t="str">
        <f>IF('Simpl. all tex-DT PLYWOOD'!V121=0,"",'Simpl. all tex-DT PLYWOOD'!V121)</f>
        <v/>
      </c>
      <c r="M118" s="19" t="str">
        <f>IF('Simpl. all tex-DT PLYWOOD'!W121=0,"",'Simpl. all tex-DT PLYWOOD'!W121)</f>
        <v/>
      </c>
      <c r="N118" s="19" t="str">
        <f>IF('Simpl. all tex-DT PLYWOOD'!X121=0,"",'Simpl. all tex-DT PLYWOOD'!X121)</f>
        <v/>
      </c>
      <c r="O118" s="19" t="str">
        <f>IF('Simpl. all tex-DT PLYWOOD'!Y121=0,"",'Simpl. all tex-DT PLYWOOD'!Y121)</f>
        <v/>
      </c>
      <c r="P118" s="19" t="str">
        <f>IF('Simpl. all tex-DT PLYWOOD'!Z121=0,"",'Simpl. all tex-DT PLYWOOD'!Z121)</f>
        <v/>
      </c>
      <c r="Q118" s="306">
        <f t="shared" si="1"/>
        <v>0</v>
      </c>
      <c r="R118" s="11">
        <f>Q118*'Simpl. all tex-DT PLYWOOD'!I121</f>
        <v>0</v>
      </c>
      <c r="S118" s="11">
        <f>Q118*'Simpl. all tex-DT PLYWOOD'!AX121</f>
        <v>0</v>
      </c>
    </row>
    <row r="119" spans="1:19" ht="23.25" customHeight="1" x14ac:dyDescent="0.2">
      <c r="A119" s="18" t="str">
        <f>'Simpl. all tex-DT PLYWOOD'!D122</f>
        <v>SIMPL-5L-T</v>
      </c>
      <c r="B119" s="432" t="s">
        <v>1139</v>
      </c>
      <c r="C119" s="19" t="str">
        <f>IF('Simpl. all tex-DT PLYWOOD'!M122=0,"",'Simpl. all tex-DT PLYWOOD'!M122)</f>
        <v/>
      </c>
      <c r="D119" s="19" t="str">
        <f>IF('Simpl. all tex-DT PLYWOOD'!N122=0,"",'Simpl. all tex-DT PLYWOOD'!N122)</f>
        <v/>
      </c>
      <c r="E119" s="19" t="str">
        <f>IF('Simpl. all tex-DT PLYWOOD'!O122=0,"",'Simpl. all tex-DT PLYWOOD'!O122)</f>
        <v/>
      </c>
      <c r="F119" s="19" t="str">
        <f>IF('Simpl. all tex-DT PLYWOOD'!P122=0,"",'Simpl. all tex-DT PLYWOOD'!P122)</f>
        <v/>
      </c>
      <c r="G119" s="19" t="str">
        <f>IF('Simpl. all tex-DT PLYWOOD'!Q122=0,"",'Simpl. all tex-DT PLYWOOD'!Q122)</f>
        <v/>
      </c>
      <c r="H119" s="19" t="str">
        <f>IF('Simpl. all tex-DT PLYWOOD'!R122=0,"",'Simpl. all tex-DT PLYWOOD'!R122)</f>
        <v/>
      </c>
      <c r="I119" s="19" t="str">
        <f>IF('Simpl. all tex-DT PLYWOOD'!S122=0,"",'Simpl. all tex-DT PLYWOOD'!S122)</f>
        <v/>
      </c>
      <c r="J119" s="19" t="str">
        <f>IF('Simpl. all tex-DT PLYWOOD'!T122=0,"",'Simpl. all tex-DT PLYWOOD'!T122)</f>
        <v/>
      </c>
      <c r="K119" s="19" t="str">
        <f>IF('Simpl. all tex-DT PLYWOOD'!U122=0,"",'Simpl. all tex-DT PLYWOOD'!U122)</f>
        <v/>
      </c>
      <c r="L119" s="19" t="str">
        <f>IF('Simpl. all tex-DT PLYWOOD'!V122=0,"",'Simpl. all tex-DT PLYWOOD'!V122)</f>
        <v/>
      </c>
      <c r="M119" s="19" t="str">
        <f>IF('Simpl. all tex-DT PLYWOOD'!W122=0,"",'Simpl. all tex-DT PLYWOOD'!W122)</f>
        <v/>
      </c>
      <c r="N119" s="19" t="str">
        <f>IF('Simpl. all tex-DT PLYWOOD'!X122=0,"",'Simpl. all tex-DT PLYWOOD'!X122)</f>
        <v/>
      </c>
      <c r="O119" s="19" t="str">
        <f>IF('Simpl. all tex-DT PLYWOOD'!Y122=0,"",'Simpl. all tex-DT PLYWOOD'!Y122)</f>
        <v/>
      </c>
      <c r="P119" s="19" t="str">
        <f>IF('Simpl. all tex-DT PLYWOOD'!Z122=0,"",'Simpl. all tex-DT PLYWOOD'!Z122)</f>
        <v/>
      </c>
      <c r="Q119" s="306">
        <f t="shared" si="1"/>
        <v>0</v>
      </c>
      <c r="R119" s="11">
        <f>Q119*'Simpl. all tex-DT PLYWOOD'!I122</f>
        <v>0</v>
      </c>
      <c r="S119" s="11">
        <f>Q119*'Simpl. all tex-DT PLYWOOD'!AX122</f>
        <v>0</v>
      </c>
    </row>
    <row r="120" spans="1:19" ht="23.25" customHeight="1" x14ac:dyDescent="0.2">
      <c r="A120" s="18" t="str">
        <f>'Simpl. all tex-DT PLYWOOD'!D123</f>
        <v>SIMPL-5M</v>
      </c>
      <c r="B120" s="432" t="s">
        <v>1138</v>
      </c>
      <c r="C120" s="19" t="str">
        <f>IF('Simpl. all tex-DT PLYWOOD'!M123=0,"",'Simpl. all tex-DT PLYWOOD'!M123)</f>
        <v/>
      </c>
      <c r="D120" s="19" t="str">
        <f>IF('Simpl. all tex-DT PLYWOOD'!N123=0,"",'Simpl. all tex-DT PLYWOOD'!N123)</f>
        <v/>
      </c>
      <c r="E120" s="19" t="str">
        <f>IF('Simpl. all tex-DT PLYWOOD'!O123=0,"",'Simpl. all tex-DT PLYWOOD'!O123)</f>
        <v/>
      </c>
      <c r="F120" s="19" t="str">
        <f>IF('Simpl. all tex-DT PLYWOOD'!P123=0,"",'Simpl. all tex-DT PLYWOOD'!P123)</f>
        <v/>
      </c>
      <c r="G120" s="19" t="str">
        <f>IF('Simpl. all tex-DT PLYWOOD'!Q123=0,"",'Simpl. all tex-DT PLYWOOD'!Q123)</f>
        <v/>
      </c>
      <c r="H120" s="19" t="str">
        <f>IF('Simpl. all tex-DT PLYWOOD'!R123=0,"",'Simpl. all tex-DT PLYWOOD'!R123)</f>
        <v/>
      </c>
      <c r="I120" s="19" t="str">
        <f>IF('Simpl. all tex-DT PLYWOOD'!S123=0,"",'Simpl. all tex-DT PLYWOOD'!S123)</f>
        <v/>
      </c>
      <c r="J120" s="19" t="str">
        <f>IF('Simpl. all tex-DT PLYWOOD'!T123=0,"",'Simpl. all tex-DT PLYWOOD'!T123)</f>
        <v/>
      </c>
      <c r="K120" s="19" t="str">
        <f>IF('Simpl. all tex-DT PLYWOOD'!U123=0,"",'Simpl. all tex-DT PLYWOOD'!U123)</f>
        <v/>
      </c>
      <c r="L120" s="19" t="str">
        <f>IF('Simpl. all tex-DT PLYWOOD'!V123=0,"",'Simpl. all tex-DT PLYWOOD'!V123)</f>
        <v/>
      </c>
      <c r="M120" s="19" t="str">
        <f>IF('Simpl. all tex-DT PLYWOOD'!W123=0,"",'Simpl. all tex-DT PLYWOOD'!W123)</f>
        <v/>
      </c>
      <c r="N120" s="19" t="str">
        <f>IF('Simpl. all tex-DT PLYWOOD'!X123=0,"",'Simpl. all tex-DT PLYWOOD'!X123)</f>
        <v/>
      </c>
      <c r="O120" s="19" t="str">
        <f>IF('Simpl. all tex-DT PLYWOOD'!Y123=0,"",'Simpl. all tex-DT PLYWOOD'!Y123)</f>
        <v/>
      </c>
      <c r="P120" s="19" t="str">
        <f>IF('Simpl. all tex-DT PLYWOOD'!Z123=0,"",'Simpl. all tex-DT PLYWOOD'!Z123)</f>
        <v/>
      </c>
      <c r="Q120" s="306">
        <f t="shared" si="1"/>
        <v>0</v>
      </c>
      <c r="R120" s="11">
        <f>Q120*'Simpl. all tex-DT PLYWOOD'!I123</f>
        <v>0</v>
      </c>
      <c r="S120" s="11">
        <f>Q120*'Simpl. all tex-DT PLYWOOD'!AX123</f>
        <v>0</v>
      </c>
    </row>
    <row r="121" spans="1:19" ht="23.25" customHeight="1" x14ac:dyDescent="0.2">
      <c r="A121" s="18" t="str">
        <f>'Simpl. all tex-DT PLYWOOD'!D124</f>
        <v>SIMPL-5M-T</v>
      </c>
      <c r="B121" s="432" t="s">
        <v>1139</v>
      </c>
      <c r="C121" s="19" t="str">
        <f>IF('Simpl. all tex-DT PLYWOOD'!M124=0,"",'Simpl. all tex-DT PLYWOOD'!M124)</f>
        <v/>
      </c>
      <c r="D121" s="19" t="str">
        <f>IF('Simpl. all tex-DT PLYWOOD'!N124=0,"",'Simpl. all tex-DT PLYWOOD'!N124)</f>
        <v/>
      </c>
      <c r="E121" s="19" t="str">
        <f>IF('Simpl. all tex-DT PLYWOOD'!O124=0,"",'Simpl. all tex-DT PLYWOOD'!O124)</f>
        <v/>
      </c>
      <c r="F121" s="19" t="str">
        <f>IF('Simpl. all tex-DT PLYWOOD'!P124=0,"",'Simpl. all tex-DT PLYWOOD'!P124)</f>
        <v/>
      </c>
      <c r="G121" s="19" t="str">
        <f>IF('Simpl. all tex-DT PLYWOOD'!Q124=0,"",'Simpl. all tex-DT PLYWOOD'!Q124)</f>
        <v/>
      </c>
      <c r="H121" s="19" t="str">
        <f>IF('Simpl. all tex-DT PLYWOOD'!R124=0,"",'Simpl. all tex-DT PLYWOOD'!R124)</f>
        <v/>
      </c>
      <c r="I121" s="19" t="str">
        <f>IF('Simpl. all tex-DT PLYWOOD'!S124=0,"",'Simpl. all tex-DT PLYWOOD'!S124)</f>
        <v/>
      </c>
      <c r="J121" s="19" t="str">
        <f>IF('Simpl. all tex-DT PLYWOOD'!T124=0,"",'Simpl. all tex-DT PLYWOOD'!T124)</f>
        <v/>
      </c>
      <c r="K121" s="19" t="str">
        <f>IF('Simpl. all tex-DT PLYWOOD'!U124=0,"",'Simpl. all tex-DT PLYWOOD'!U124)</f>
        <v/>
      </c>
      <c r="L121" s="19" t="str">
        <f>IF('Simpl. all tex-DT PLYWOOD'!V124=0,"",'Simpl. all tex-DT PLYWOOD'!V124)</f>
        <v/>
      </c>
      <c r="M121" s="19" t="str">
        <f>IF('Simpl. all tex-DT PLYWOOD'!W124=0,"",'Simpl. all tex-DT PLYWOOD'!W124)</f>
        <v/>
      </c>
      <c r="N121" s="19" t="str">
        <f>IF('Simpl. all tex-DT PLYWOOD'!X124=0,"",'Simpl. all tex-DT PLYWOOD'!X124)</f>
        <v/>
      </c>
      <c r="O121" s="19" t="str">
        <f>IF('Simpl. all tex-DT PLYWOOD'!Y124=0,"",'Simpl. all tex-DT PLYWOOD'!Y124)</f>
        <v/>
      </c>
      <c r="P121" s="19" t="str">
        <f>IF('Simpl. all tex-DT PLYWOOD'!Z124=0,"",'Simpl. all tex-DT PLYWOOD'!Z124)</f>
        <v/>
      </c>
      <c r="Q121" s="306">
        <f t="shared" si="1"/>
        <v>0</v>
      </c>
      <c r="R121" s="11">
        <f>Q121*'Simpl. all tex-DT PLYWOOD'!I124</f>
        <v>0</v>
      </c>
      <c r="S121" s="11">
        <f>Q121*'Simpl. all tex-DT PLYWOOD'!AX124</f>
        <v>0</v>
      </c>
    </row>
    <row r="122" spans="1:19" ht="23.25" customHeight="1" x14ac:dyDescent="0.2">
      <c r="A122" s="18" t="str">
        <f>'Simpl. all tex-DT PLYWOOD'!D125</f>
        <v>SIMPL-5N</v>
      </c>
      <c r="B122" s="432" t="s">
        <v>1138</v>
      </c>
      <c r="C122" s="19" t="str">
        <f>IF('Simpl. all tex-DT PLYWOOD'!M125=0,"",'Simpl. all tex-DT PLYWOOD'!M125)</f>
        <v/>
      </c>
      <c r="D122" s="19" t="str">
        <f>IF('Simpl. all tex-DT PLYWOOD'!N125=0,"",'Simpl. all tex-DT PLYWOOD'!N125)</f>
        <v/>
      </c>
      <c r="E122" s="19" t="str">
        <f>IF('Simpl. all tex-DT PLYWOOD'!O125=0,"",'Simpl. all tex-DT PLYWOOD'!O125)</f>
        <v/>
      </c>
      <c r="F122" s="19" t="str">
        <f>IF('Simpl. all tex-DT PLYWOOD'!P125=0,"",'Simpl. all tex-DT PLYWOOD'!P125)</f>
        <v/>
      </c>
      <c r="G122" s="19" t="str">
        <f>IF('Simpl. all tex-DT PLYWOOD'!Q125=0,"",'Simpl. all tex-DT PLYWOOD'!Q125)</f>
        <v/>
      </c>
      <c r="H122" s="19" t="str">
        <f>IF('Simpl. all tex-DT PLYWOOD'!R125=0,"",'Simpl. all tex-DT PLYWOOD'!R125)</f>
        <v/>
      </c>
      <c r="I122" s="19" t="str">
        <f>IF('Simpl. all tex-DT PLYWOOD'!S125=0,"",'Simpl. all tex-DT PLYWOOD'!S125)</f>
        <v/>
      </c>
      <c r="J122" s="19" t="str">
        <f>IF('Simpl. all tex-DT PLYWOOD'!T125=0,"",'Simpl. all tex-DT PLYWOOD'!T125)</f>
        <v/>
      </c>
      <c r="K122" s="19" t="str">
        <f>IF('Simpl. all tex-DT PLYWOOD'!U125=0,"",'Simpl. all tex-DT PLYWOOD'!U125)</f>
        <v/>
      </c>
      <c r="L122" s="19" t="str">
        <f>IF('Simpl. all tex-DT PLYWOOD'!V125=0,"",'Simpl. all tex-DT PLYWOOD'!V125)</f>
        <v/>
      </c>
      <c r="M122" s="19" t="str">
        <f>IF('Simpl. all tex-DT PLYWOOD'!W125=0,"",'Simpl. all tex-DT PLYWOOD'!W125)</f>
        <v/>
      </c>
      <c r="N122" s="19" t="str">
        <f>IF('Simpl. all tex-DT PLYWOOD'!X125=0,"",'Simpl. all tex-DT PLYWOOD'!X125)</f>
        <v/>
      </c>
      <c r="O122" s="19" t="str">
        <f>IF('Simpl. all tex-DT PLYWOOD'!Y125=0,"",'Simpl. all tex-DT PLYWOOD'!Y125)</f>
        <v/>
      </c>
      <c r="P122" s="19" t="str">
        <f>IF('Simpl. all tex-DT PLYWOOD'!Z125=0,"",'Simpl. all tex-DT PLYWOOD'!Z125)</f>
        <v/>
      </c>
      <c r="Q122" s="306">
        <f t="shared" si="1"/>
        <v>0</v>
      </c>
      <c r="R122" s="11">
        <f>Q122*'Simpl. all tex-DT PLYWOOD'!I125</f>
        <v>0</v>
      </c>
      <c r="S122" s="11">
        <f>Q122*'Simpl. all tex-DT PLYWOOD'!AX125</f>
        <v>0</v>
      </c>
    </row>
    <row r="123" spans="1:19" ht="23.25" customHeight="1" x14ac:dyDescent="0.2">
      <c r="A123" s="18" t="str">
        <f>'Simpl. all tex-DT PLYWOOD'!D126</f>
        <v>SIMPL-5N-T</v>
      </c>
      <c r="B123" s="432" t="s">
        <v>1139</v>
      </c>
      <c r="C123" s="19" t="str">
        <f>IF('Simpl. all tex-DT PLYWOOD'!M126=0,"",'Simpl. all tex-DT PLYWOOD'!M126)</f>
        <v/>
      </c>
      <c r="D123" s="19" t="str">
        <f>IF('Simpl. all tex-DT PLYWOOD'!N126=0,"",'Simpl. all tex-DT PLYWOOD'!N126)</f>
        <v/>
      </c>
      <c r="E123" s="19" t="str">
        <f>IF('Simpl. all tex-DT PLYWOOD'!O126=0,"",'Simpl. all tex-DT PLYWOOD'!O126)</f>
        <v/>
      </c>
      <c r="F123" s="19" t="str">
        <f>IF('Simpl. all tex-DT PLYWOOD'!P126=0,"",'Simpl. all tex-DT PLYWOOD'!P126)</f>
        <v/>
      </c>
      <c r="G123" s="19" t="str">
        <f>IF('Simpl. all tex-DT PLYWOOD'!Q126=0,"",'Simpl. all tex-DT PLYWOOD'!Q126)</f>
        <v/>
      </c>
      <c r="H123" s="19" t="str">
        <f>IF('Simpl. all tex-DT PLYWOOD'!R126=0,"",'Simpl. all tex-DT PLYWOOD'!R126)</f>
        <v/>
      </c>
      <c r="I123" s="19" t="str">
        <f>IF('Simpl. all tex-DT PLYWOOD'!S126=0,"",'Simpl. all tex-DT PLYWOOD'!S126)</f>
        <v/>
      </c>
      <c r="J123" s="19" t="str">
        <f>IF('Simpl. all tex-DT PLYWOOD'!T126=0,"",'Simpl. all tex-DT PLYWOOD'!T126)</f>
        <v/>
      </c>
      <c r="K123" s="19" t="str">
        <f>IF('Simpl. all tex-DT PLYWOOD'!U126=0,"",'Simpl. all tex-DT PLYWOOD'!U126)</f>
        <v/>
      </c>
      <c r="L123" s="19" t="str">
        <f>IF('Simpl. all tex-DT PLYWOOD'!V126=0,"",'Simpl. all tex-DT PLYWOOD'!V126)</f>
        <v/>
      </c>
      <c r="M123" s="19" t="str">
        <f>IF('Simpl. all tex-DT PLYWOOD'!W126=0,"",'Simpl. all tex-DT PLYWOOD'!W126)</f>
        <v/>
      </c>
      <c r="N123" s="19" t="str">
        <f>IF('Simpl. all tex-DT PLYWOOD'!X126=0,"",'Simpl. all tex-DT PLYWOOD'!X126)</f>
        <v/>
      </c>
      <c r="O123" s="19" t="str">
        <f>IF('Simpl. all tex-DT PLYWOOD'!Y126=0,"",'Simpl. all tex-DT PLYWOOD'!Y126)</f>
        <v/>
      </c>
      <c r="P123" s="19" t="str">
        <f>IF('Simpl. all tex-DT PLYWOOD'!Z126=0,"",'Simpl. all tex-DT PLYWOOD'!Z126)</f>
        <v/>
      </c>
      <c r="Q123" s="306">
        <f t="shared" si="1"/>
        <v>0</v>
      </c>
      <c r="R123" s="11">
        <f>Q123*'Simpl. all tex-DT PLYWOOD'!I126</f>
        <v>0</v>
      </c>
      <c r="S123" s="11">
        <f>Q123*'Simpl. all tex-DT PLYWOOD'!AX126</f>
        <v>0</v>
      </c>
    </row>
    <row r="124" spans="1:19" ht="23.25" customHeight="1" x14ac:dyDescent="0.2">
      <c r="A124" s="18" t="str">
        <f>'Simpl. all tex-DT PLYWOOD'!D127</f>
        <v>SIMPL-5O</v>
      </c>
      <c r="B124" s="432" t="s">
        <v>1138</v>
      </c>
      <c r="C124" s="19" t="str">
        <f>IF('Simpl. all tex-DT PLYWOOD'!M127=0,"",'Simpl. all tex-DT PLYWOOD'!M127)</f>
        <v/>
      </c>
      <c r="D124" s="19" t="str">
        <f>IF('Simpl. all tex-DT PLYWOOD'!N127=0,"",'Simpl. all tex-DT PLYWOOD'!N127)</f>
        <v/>
      </c>
      <c r="E124" s="19" t="str">
        <f>IF('Simpl. all tex-DT PLYWOOD'!O127=0,"",'Simpl. all tex-DT PLYWOOD'!O127)</f>
        <v/>
      </c>
      <c r="F124" s="19" t="str">
        <f>IF('Simpl. all tex-DT PLYWOOD'!P127=0,"",'Simpl. all tex-DT PLYWOOD'!P127)</f>
        <v/>
      </c>
      <c r="G124" s="19" t="str">
        <f>IF('Simpl. all tex-DT PLYWOOD'!Q127=0,"",'Simpl. all tex-DT PLYWOOD'!Q127)</f>
        <v/>
      </c>
      <c r="H124" s="19" t="str">
        <f>IF('Simpl. all tex-DT PLYWOOD'!R127=0,"",'Simpl. all tex-DT PLYWOOD'!R127)</f>
        <v/>
      </c>
      <c r="I124" s="19" t="str">
        <f>IF('Simpl. all tex-DT PLYWOOD'!S127=0,"",'Simpl. all tex-DT PLYWOOD'!S127)</f>
        <v/>
      </c>
      <c r="J124" s="19" t="str">
        <f>IF('Simpl. all tex-DT PLYWOOD'!T127=0,"",'Simpl. all tex-DT PLYWOOD'!T127)</f>
        <v/>
      </c>
      <c r="K124" s="19" t="str">
        <f>IF('Simpl. all tex-DT PLYWOOD'!U127=0,"",'Simpl. all tex-DT PLYWOOD'!U127)</f>
        <v/>
      </c>
      <c r="L124" s="19" t="str">
        <f>IF('Simpl. all tex-DT PLYWOOD'!V127=0,"",'Simpl. all tex-DT PLYWOOD'!V127)</f>
        <v/>
      </c>
      <c r="M124" s="19" t="str">
        <f>IF('Simpl. all tex-DT PLYWOOD'!W127=0,"",'Simpl. all tex-DT PLYWOOD'!W127)</f>
        <v/>
      </c>
      <c r="N124" s="19" t="str">
        <f>IF('Simpl. all tex-DT PLYWOOD'!X127=0,"",'Simpl. all tex-DT PLYWOOD'!X127)</f>
        <v/>
      </c>
      <c r="O124" s="19" t="str">
        <f>IF('Simpl. all tex-DT PLYWOOD'!Y127=0,"",'Simpl. all tex-DT PLYWOOD'!Y127)</f>
        <v/>
      </c>
      <c r="P124" s="19" t="str">
        <f>IF('Simpl. all tex-DT PLYWOOD'!Z127=0,"",'Simpl. all tex-DT PLYWOOD'!Z127)</f>
        <v/>
      </c>
      <c r="Q124" s="306">
        <f t="shared" si="1"/>
        <v>0</v>
      </c>
      <c r="R124" s="11">
        <f>Q124*'Simpl. all tex-DT PLYWOOD'!I127</f>
        <v>0</v>
      </c>
      <c r="S124" s="11">
        <f>Q124*'Simpl. all tex-DT PLYWOOD'!AX127</f>
        <v>0</v>
      </c>
    </row>
    <row r="125" spans="1:19" ht="23.25" customHeight="1" x14ac:dyDescent="0.2">
      <c r="A125" s="18" t="str">
        <f>'Simpl. all tex-DT PLYWOOD'!D128</f>
        <v>SIMPL-5O-T</v>
      </c>
      <c r="B125" s="432" t="s">
        <v>1139</v>
      </c>
      <c r="C125" s="19" t="str">
        <f>IF('Simpl. all tex-DT PLYWOOD'!M128=0,"",'Simpl. all tex-DT PLYWOOD'!M128)</f>
        <v/>
      </c>
      <c r="D125" s="19" t="str">
        <f>IF('Simpl. all tex-DT PLYWOOD'!N128=0,"",'Simpl. all tex-DT PLYWOOD'!N128)</f>
        <v/>
      </c>
      <c r="E125" s="19" t="str">
        <f>IF('Simpl. all tex-DT PLYWOOD'!O128=0,"",'Simpl. all tex-DT PLYWOOD'!O128)</f>
        <v/>
      </c>
      <c r="F125" s="19" t="str">
        <f>IF('Simpl. all tex-DT PLYWOOD'!P128=0,"",'Simpl. all tex-DT PLYWOOD'!P128)</f>
        <v/>
      </c>
      <c r="G125" s="19" t="str">
        <f>IF('Simpl. all tex-DT PLYWOOD'!Q128=0,"",'Simpl. all tex-DT PLYWOOD'!Q128)</f>
        <v/>
      </c>
      <c r="H125" s="19" t="str">
        <f>IF('Simpl. all tex-DT PLYWOOD'!R128=0,"",'Simpl. all tex-DT PLYWOOD'!R128)</f>
        <v/>
      </c>
      <c r="I125" s="19" t="str">
        <f>IF('Simpl. all tex-DT PLYWOOD'!S128=0,"",'Simpl. all tex-DT PLYWOOD'!S128)</f>
        <v/>
      </c>
      <c r="J125" s="19" t="str">
        <f>IF('Simpl. all tex-DT PLYWOOD'!T128=0,"",'Simpl. all tex-DT PLYWOOD'!T128)</f>
        <v/>
      </c>
      <c r="K125" s="19" t="str">
        <f>IF('Simpl. all tex-DT PLYWOOD'!U128=0,"",'Simpl. all tex-DT PLYWOOD'!U128)</f>
        <v/>
      </c>
      <c r="L125" s="19" t="str">
        <f>IF('Simpl. all tex-DT PLYWOOD'!V128=0,"",'Simpl. all tex-DT PLYWOOD'!V128)</f>
        <v/>
      </c>
      <c r="M125" s="19" t="str">
        <f>IF('Simpl. all tex-DT PLYWOOD'!W128=0,"",'Simpl. all tex-DT PLYWOOD'!W128)</f>
        <v/>
      </c>
      <c r="N125" s="19" t="str">
        <f>IF('Simpl. all tex-DT PLYWOOD'!X128=0,"",'Simpl. all tex-DT PLYWOOD'!X128)</f>
        <v/>
      </c>
      <c r="O125" s="19" t="str">
        <f>IF('Simpl. all tex-DT PLYWOOD'!Y128=0,"",'Simpl. all tex-DT PLYWOOD'!Y128)</f>
        <v/>
      </c>
      <c r="P125" s="19" t="str">
        <f>IF('Simpl. all tex-DT PLYWOOD'!Z128=0,"",'Simpl. all tex-DT PLYWOOD'!Z128)</f>
        <v/>
      </c>
      <c r="Q125" s="306">
        <f t="shared" si="1"/>
        <v>0</v>
      </c>
      <c r="R125" s="11">
        <f>Q125*'Simpl. all tex-DT PLYWOOD'!I128</f>
        <v>0</v>
      </c>
      <c r="S125" s="11">
        <f>Q125*'Simpl. all tex-DT PLYWOOD'!AX128</f>
        <v>0</v>
      </c>
    </row>
    <row r="126" spans="1:19" ht="23.25" customHeight="1" x14ac:dyDescent="0.2">
      <c r="A126" s="18" t="str">
        <f>'Simpl. all tex-DT PLYWOOD'!D129</f>
        <v>6 - WANNABES</v>
      </c>
      <c r="B126" s="432"/>
      <c r="C126" s="19" t="str">
        <f>IF('Simpl. all tex-DT PLYWOOD'!M129=0,"",'Simpl. all tex-DT PLYWOOD'!M129)</f>
        <v/>
      </c>
      <c r="D126" s="19" t="str">
        <f>IF('Simpl. all tex-DT PLYWOOD'!N129=0,"",'Simpl. all tex-DT PLYWOOD'!N129)</f>
        <v/>
      </c>
      <c r="E126" s="19" t="str">
        <f>IF('Simpl. all tex-DT PLYWOOD'!O129=0,"",'Simpl. all tex-DT PLYWOOD'!O129)</f>
        <v/>
      </c>
      <c r="F126" s="19" t="str">
        <f>IF('Simpl. all tex-DT PLYWOOD'!P129=0,"",'Simpl. all tex-DT PLYWOOD'!P129)</f>
        <v/>
      </c>
      <c r="G126" s="19" t="str">
        <f>IF('Simpl. all tex-DT PLYWOOD'!Q129=0,"",'Simpl. all tex-DT PLYWOOD'!Q129)</f>
        <v/>
      </c>
      <c r="H126" s="19" t="str">
        <f>IF('Simpl. all tex-DT PLYWOOD'!R129=0,"",'Simpl. all tex-DT PLYWOOD'!R129)</f>
        <v/>
      </c>
      <c r="I126" s="19" t="str">
        <f>IF('Simpl. all tex-DT PLYWOOD'!S129=0,"",'Simpl. all tex-DT PLYWOOD'!S129)</f>
        <v/>
      </c>
      <c r="J126" s="19" t="str">
        <f>IF('Simpl. all tex-DT PLYWOOD'!T129=0,"",'Simpl. all tex-DT PLYWOOD'!T129)</f>
        <v/>
      </c>
      <c r="K126" s="19" t="str">
        <f>IF('Simpl. all tex-DT PLYWOOD'!U129=0,"",'Simpl. all tex-DT PLYWOOD'!U129)</f>
        <v/>
      </c>
      <c r="L126" s="19" t="str">
        <f>IF('Simpl. all tex-DT PLYWOOD'!V129=0,"",'Simpl. all tex-DT PLYWOOD'!V129)</f>
        <v/>
      </c>
      <c r="M126" s="19" t="str">
        <f>IF('Simpl. all tex-DT PLYWOOD'!W129=0,"",'Simpl. all tex-DT PLYWOOD'!W129)</f>
        <v/>
      </c>
      <c r="N126" s="19" t="str">
        <f>IF('Simpl. all tex-DT PLYWOOD'!X129=0,"",'Simpl. all tex-DT PLYWOOD'!X129)</f>
        <v/>
      </c>
      <c r="O126" s="19" t="str">
        <f>IF('Simpl. all tex-DT PLYWOOD'!Y129=0,"",'Simpl. all tex-DT PLYWOOD'!Y129)</f>
        <v/>
      </c>
      <c r="P126" s="19" t="str">
        <f>IF('Simpl. all tex-DT PLYWOOD'!Z129=0,"",'Simpl. all tex-DT PLYWOOD'!Z129)</f>
        <v/>
      </c>
      <c r="Q126" s="306">
        <f t="shared" si="1"/>
        <v>0</v>
      </c>
      <c r="R126" s="11">
        <f>Q126*'Simpl. all tex-DT PLYWOOD'!I129</f>
        <v>0</v>
      </c>
      <c r="S126" s="11">
        <f>Q126*'Simpl. all tex-DT PLYWOOD'!AX129</f>
        <v>0</v>
      </c>
    </row>
    <row r="127" spans="1:19" ht="23.25" customHeight="1" x14ac:dyDescent="0.2">
      <c r="A127" s="18" t="str">
        <f>'Simpl. all tex-DT PLYWOOD'!D130</f>
        <v>SIMPL-6A</v>
      </c>
      <c r="B127" s="432" t="s">
        <v>1138</v>
      </c>
      <c r="C127" s="19" t="str">
        <f>IF('Simpl. all tex-DT PLYWOOD'!M130=0,"",'Simpl. all tex-DT PLYWOOD'!M130)</f>
        <v/>
      </c>
      <c r="D127" s="19" t="str">
        <f>IF('Simpl. all tex-DT PLYWOOD'!N130=0,"",'Simpl. all tex-DT PLYWOOD'!N130)</f>
        <v/>
      </c>
      <c r="E127" s="19" t="str">
        <f>IF('Simpl. all tex-DT PLYWOOD'!O130=0,"",'Simpl. all tex-DT PLYWOOD'!O130)</f>
        <v/>
      </c>
      <c r="F127" s="19" t="str">
        <f>IF('Simpl. all tex-DT PLYWOOD'!P130=0,"",'Simpl. all tex-DT PLYWOOD'!P130)</f>
        <v/>
      </c>
      <c r="G127" s="19" t="str">
        <f>IF('Simpl. all tex-DT PLYWOOD'!Q130=0,"",'Simpl. all tex-DT PLYWOOD'!Q130)</f>
        <v/>
      </c>
      <c r="H127" s="19" t="str">
        <f>IF('Simpl. all tex-DT PLYWOOD'!R130=0,"",'Simpl. all tex-DT PLYWOOD'!R130)</f>
        <v/>
      </c>
      <c r="I127" s="19" t="str">
        <f>IF('Simpl. all tex-DT PLYWOOD'!S130=0,"",'Simpl. all tex-DT PLYWOOD'!S130)</f>
        <v/>
      </c>
      <c r="J127" s="19" t="str">
        <f>IF('Simpl. all tex-DT PLYWOOD'!T130=0,"",'Simpl. all tex-DT PLYWOOD'!T130)</f>
        <v/>
      </c>
      <c r="K127" s="19" t="str">
        <f>IF('Simpl. all tex-DT PLYWOOD'!U130=0,"",'Simpl. all tex-DT PLYWOOD'!U130)</f>
        <v/>
      </c>
      <c r="L127" s="19" t="str">
        <f>IF('Simpl. all tex-DT PLYWOOD'!V130=0,"",'Simpl. all tex-DT PLYWOOD'!V130)</f>
        <v/>
      </c>
      <c r="M127" s="19" t="str">
        <f>IF('Simpl. all tex-DT PLYWOOD'!W130=0,"",'Simpl. all tex-DT PLYWOOD'!W130)</f>
        <v/>
      </c>
      <c r="N127" s="19" t="str">
        <f>IF('Simpl. all tex-DT PLYWOOD'!X130=0,"",'Simpl. all tex-DT PLYWOOD'!X130)</f>
        <v/>
      </c>
      <c r="O127" s="19" t="str">
        <f>IF('Simpl. all tex-DT PLYWOOD'!Y130=0,"",'Simpl. all tex-DT PLYWOOD'!Y130)</f>
        <v/>
      </c>
      <c r="P127" s="19" t="str">
        <f>IF('Simpl. all tex-DT PLYWOOD'!Z130=0,"",'Simpl. all tex-DT PLYWOOD'!Z130)</f>
        <v/>
      </c>
      <c r="Q127" s="306">
        <f t="shared" si="1"/>
        <v>0</v>
      </c>
      <c r="R127" s="11">
        <f>Q127*'Simpl. all tex-DT PLYWOOD'!I130</f>
        <v>0</v>
      </c>
      <c r="S127" s="11">
        <f>Q127*'Simpl. all tex-DT PLYWOOD'!AX130</f>
        <v>0</v>
      </c>
    </row>
    <row r="128" spans="1:19" ht="23.25" customHeight="1" x14ac:dyDescent="0.2">
      <c r="A128" s="18" t="str">
        <f>'Simpl. all tex-DT PLYWOOD'!D131</f>
        <v>SIMPL-6A-T</v>
      </c>
      <c r="B128" s="432" t="s">
        <v>1139</v>
      </c>
      <c r="C128" s="19" t="str">
        <f>IF('Simpl. all tex-DT PLYWOOD'!M131=0,"",'Simpl. all tex-DT PLYWOOD'!M131)</f>
        <v/>
      </c>
      <c r="D128" s="19" t="str">
        <f>IF('Simpl. all tex-DT PLYWOOD'!N131=0,"",'Simpl. all tex-DT PLYWOOD'!N131)</f>
        <v/>
      </c>
      <c r="E128" s="19" t="str">
        <f>IF('Simpl. all tex-DT PLYWOOD'!O131=0,"",'Simpl. all tex-DT PLYWOOD'!O131)</f>
        <v/>
      </c>
      <c r="F128" s="19" t="str">
        <f>IF('Simpl. all tex-DT PLYWOOD'!P131=0,"",'Simpl. all tex-DT PLYWOOD'!P131)</f>
        <v/>
      </c>
      <c r="G128" s="19" t="str">
        <f>IF('Simpl. all tex-DT PLYWOOD'!Q131=0,"",'Simpl. all tex-DT PLYWOOD'!Q131)</f>
        <v/>
      </c>
      <c r="H128" s="19" t="str">
        <f>IF('Simpl. all tex-DT PLYWOOD'!R131=0,"",'Simpl. all tex-DT PLYWOOD'!R131)</f>
        <v/>
      </c>
      <c r="I128" s="19" t="str">
        <f>IF('Simpl. all tex-DT PLYWOOD'!S131=0,"",'Simpl. all tex-DT PLYWOOD'!S131)</f>
        <v/>
      </c>
      <c r="J128" s="19" t="str">
        <f>IF('Simpl. all tex-DT PLYWOOD'!T131=0,"",'Simpl. all tex-DT PLYWOOD'!T131)</f>
        <v/>
      </c>
      <c r="K128" s="19" t="str">
        <f>IF('Simpl. all tex-DT PLYWOOD'!U131=0,"",'Simpl. all tex-DT PLYWOOD'!U131)</f>
        <v/>
      </c>
      <c r="L128" s="19" t="str">
        <f>IF('Simpl. all tex-DT PLYWOOD'!V131=0,"",'Simpl. all tex-DT PLYWOOD'!V131)</f>
        <v/>
      </c>
      <c r="M128" s="19" t="str">
        <f>IF('Simpl. all tex-DT PLYWOOD'!W131=0,"",'Simpl. all tex-DT PLYWOOD'!W131)</f>
        <v/>
      </c>
      <c r="N128" s="19" t="str">
        <f>IF('Simpl. all tex-DT PLYWOOD'!X131=0,"",'Simpl. all tex-DT PLYWOOD'!X131)</f>
        <v/>
      </c>
      <c r="O128" s="19" t="str">
        <f>IF('Simpl. all tex-DT PLYWOOD'!Y131=0,"",'Simpl. all tex-DT PLYWOOD'!Y131)</f>
        <v/>
      </c>
      <c r="P128" s="19" t="str">
        <f>IF('Simpl. all tex-DT PLYWOOD'!Z131=0,"",'Simpl. all tex-DT PLYWOOD'!Z131)</f>
        <v/>
      </c>
      <c r="Q128" s="306">
        <f t="shared" si="1"/>
        <v>0</v>
      </c>
      <c r="R128" s="11">
        <f>Q128*'Simpl. all tex-DT PLYWOOD'!I131</f>
        <v>0</v>
      </c>
      <c r="S128" s="11">
        <f>Q128*'Simpl. all tex-DT PLYWOOD'!AX131</f>
        <v>0</v>
      </c>
    </row>
    <row r="129" spans="1:19" ht="23.25" customHeight="1" x14ac:dyDescent="0.2">
      <c r="A129" s="18" t="str">
        <f>'Simpl. all tex-DT PLYWOOD'!D132</f>
        <v>SIMPL-6B</v>
      </c>
      <c r="B129" s="432" t="s">
        <v>1138</v>
      </c>
      <c r="C129" s="19" t="str">
        <f>IF('Simpl. all tex-DT PLYWOOD'!M132=0,"",'Simpl. all tex-DT PLYWOOD'!M132)</f>
        <v/>
      </c>
      <c r="D129" s="19" t="str">
        <f>IF('Simpl. all tex-DT PLYWOOD'!N132=0,"",'Simpl. all tex-DT PLYWOOD'!N132)</f>
        <v/>
      </c>
      <c r="E129" s="19" t="str">
        <f>IF('Simpl. all tex-DT PLYWOOD'!O132=0,"",'Simpl. all tex-DT PLYWOOD'!O132)</f>
        <v/>
      </c>
      <c r="F129" s="19" t="str">
        <f>IF('Simpl. all tex-DT PLYWOOD'!P132=0,"",'Simpl. all tex-DT PLYWOOD'!P132)</f>
        <v/>
      </c>
      <c r="G129" s="19" t="str">
        <f>IF('Simpl. all tex-DT PLYWOOD'!Q132=0,"",'Simpl. all tex-DT PLYWOOD'!Q132)</f>
        <v/>
      </c>
      <c r="H129" s="19" t="str">
        <f>IF('Simpl. all tex-DT PLYWOOD'!R132=0,"",'Simpl. all tex-DT PLYWOOD'!R132)</f>
        <v/>
      </c>
      <c r="I129" s="19" t="str">
        <f>IF('Simpl. all tex-DT PLYWOOD'!S132=0,"",'Simpl. all tex-DT PLYWOOD'!S132)</f>
        <v/>
      </c>
      <c r="J129" s="19" t="str">
        <f>IF('Simpl. all tex-DT PLYWOOD'!T132=0,"",'Simpl. all tex-DT PLYWOOD'!T132)</f>
        <v/>
      </c>
      <c r="K129" s="19" t="str">
        <f>IF('Simpl. all tex-DT PLYWOOD'!U132=0,"",'Simpl. all tex-DT PLYWOOD'!U132)</f>
        <v/>
      </c>
      <c r="L129" s="19" t="str">
        <f>IF('Simpl. all tex-DT PLYWOOD'!V132=0,"",'Simpl. all tex-DT PLYWOOD'!V132)</f>
        <v/>
      </c>
      <c r="M129" s="19" t="str">
        <f>IF('Simpl. all tex-DT PLYWOOD'!W132=0,"",'Simpl. all tex-DT PLYWOOD'!W132)</f>
        <v/>
      </c>
      <c r="N129" s="19" t="str">
        <f>IF('Simpl. all tex-DT PLYWOOD'!X132=0,"",'Simpl. all tex-DT PLYWOOD'!X132)</f>
        <v/>
      </c>
      <c r="O129" s="19" t="str">
        <f>IF('Simpl. all tex-DT PLYWOOD'!Y132=0,"",'Simpl. all tex-DT PLYWOOD'!Y132)</f>
        <v/>
      </c>
      <c r="P129" s="19" t="str">
        <f>IF('Simpl. all tex-DT PLYWOOD'!Z132=0,"",'Simpl. all tex-DT PLYWOOD'!Z132)</f>
        <v/>
      </c>
      <c r="Q129" s="306">
        <f t="shared" si="1"/>
        <v>0</v>
      </c>
      <c r="R129" s="11">
        <f>Q129*'Simpl. all tex-DT PLYWOOD'!I132</f>
        <v>0</v>
      </c>
      <c r="S129" s="11">
        <f>Q129*'Simpl. all tex-DT PLYWOOD'!AX132</f>
        <v>0</v>
      </c>
    </row>
    <row r="130" spans="1:19" ht="23.25" customHeight="1" x14ac:dyDescent="0.2">
      <c r="A130" s="18" t="str">
        <f>'Simpl. all tex-DT PLYWOOD'!D133</f>
        <v>SIMPL-6B-T</v>
      </c>
      <c r="B130" s="432" t="s">
        <v>1139</v>
      </c>
      <c r="C130" s="19" t="str">
        <f>IF('Simpl. all tex-DT PLYWOOD'!M133=0,"",'Simpl. all tex-DT PLYWOOD'!M133)</f>
        <v/>
      </c>
      <c r="D130" s="19" t="str">
        <f>IF('Simpl. all tex-DT PLYWOOD'!N133=0,"",'Simpl. all tex-DT PLYWOOD'!N133)</f>
        <v/>
      </c>
      <c r="E130" s="19" t="str">
        <f>IF('Simpl. all tex-DT PLYWOOD'!O133=0,"",'Simpl. all tex-DT PLYWOOD'!O133)</f>
        <v/>
      </c>
      <c r="F130" s="19" t="str">
        <f>IF('Simpl. all tex-DT PLYWOOD'!P133=0,"",'Simpl. all tex-DT PLYWOOD'!P133)</f>
        <v/>
      </c>
      <c r="G130" s="19" t="str">
        <f>IF('Simpl. all tex-DT PLYWOOD'!Q133=0,"",'Simpl. all tex-DT PLYWOOD'!Q133)</f>
        <v/>
      </c>
      <c r="H130" s="19" t="str">
        <f>IF('Simpl. all tex-DT PLYWOOD'!R133=0,"",'Simpl. all tex-DT PLYWOOD'!R133)</f>
        <v/>
      </c>
      <c r="I130" s="19" t="str">
        <f>IF('Simpl. all tex-DT PLYWOOD'!S133=0,"",'Simpl. all tex-DT PLYWOOD'!S133)</f>
        <v/>
      </c>
      <c r="J130" s="19" t="str">
        <f>IF('Simpl. all tex-DT PLYWOOD'!T133=0,"",'Simpl. all tex-DT PLYWOOD'!T133)</f>
        <v/>
      </c>
      <c r="K130" s="19" t="str">
        <f>IF('Simpl. all tex-DT PLYWOOD'!U133=0,"",'Simpl. all tex-DT PLYWOOD'!U133)</f>
        <v/>
      </c>
      <c r="L130" s="19" t="str">
        <f>IF('Simpl. all tex-DT PLYWOOD'!V133=0,"",'Simpl. all tex-DT PLYWOOD'!V133)</f>
        <v/>
      </c>
      <c r="M130" s="19" t="str">
        <f>IF('Simpl. all tex-DT PLYWOOD'!W133=0,"",'Simpl. all tex-DT PLYWOOD'!W133)</f>
        <v/>
      </c>
      <c r="N130" s="19" t="str">
        <f>IF('Simpl. all tex-DT PLYWOOD'!X133=0,"",'Simpl. all tex-DT PLYWOOD'!X133)</f>
        <v/>
      </c>
      <c r="O130" s="19" t="str">
        <f>IF('Simpl. all tex-DT PLYWOOD'!Y133=0,"",'Simpl. all tex-DT PLYWOOD'!Y133)</f>
        <v/>
      </c>
      <c r="P130" s="19" t="str">
        <f>IF('Simpl. all tex-DT PLYWOOD'!Z133=0,"",'Simpl. all tex-DT PLYWOOD'!Z133)</f>
        <v/>
      </c>
      <c r="Q130" s="306">
        <f t="shared" si="1"/>
        <v>0</v>
      </c>
      <c r="R130" s="11">
        <f>Q130*'Simpl. all tex-DT PLYWOOD'!I133</f>
        <v>0</v>
      </c>
      <c r="S130" s="11">
        <f>Q130*'Simpl. all tex-DT PLYWOOD'!AX133</f>
        <v>0</v>
      </c>
    </row>
    <row r="131" spans="1:19" ht="23.25" customHeight="1" x14ac:dyDescent="0.2">
      <c r="A131" s="18" t="str">
        <f>'Simpl. all tex-DT PLYWOOD'!D134</f>
        <v>SIMPL-6C</v>
      </c>
      <c r="B131" s="432" t="s">
        <v>1138</v>
      </c>
      <c r="C131" s="19" t="str">
        <f>IF('Simpl. all tex-DT PLYWOOD'!M134=0,"",'Simpl. all tex-DT PLYWOOD'!M134)</f>
        <v/>
      </c>
      <c r="D131" s="19" t="str">
        <f>IF('Simpl. all tex-DT PLYWOOD'!N134=0,"",'Simpl. all tex-DT PLYWOOD'!N134)</f>
        <v/>
      </c>
      <c r="E131" s="19" t="str">
        <f>IF('Simpl. all tex-DT PLYWOOD'!O134=0,"",'Simpl. all tex-DT PLYWOOD'!O134)</f>
        <v/>
      </c>
      <c r="F131" s="19" t="str">
        <f>IF('Simpl. all tex-DT PLYWOOD'!P134=0,"",'Simpl. all tex-DT PLYWOOD'!P134)</f>
        <v/>
      </c>
      <c r="G131" s="19" t="str">
        <f>IF('Simpl. all tex-DT PLYWOOD'!Q134=0,"",'Simpl. all tex-DT PLYWOOD'!Q134)</f>
        <v/>
      </c>
      <c r="H131" s="19" t="str">
        <f>IF('Simpl. all tex-DT PLYWOOD'!R134=0,"",'Simpl. all tex-DT PLYWOOD'!R134)</f>
        <v/>
      </c>
      <c r="I131" s="19" t="str">
        <f>IF('Simpl. all tex-DT PLYWOOD'!S134=0,"",'Simpl. all tex-DT PLYWOOD'!S134)</f>
        <v/>
      </c>
      <c r="J131" s="19" t="str">
        <f>IF('Simpl. all tex-DT PLYWOOD'!T134=0,"",'Simpl. all tex-DT PLYWOOD'!T134)</f>
        <v/>
      </c>
      <c r="K131" s="19" t="str">
        <f>IF('Simpl. all tex-DT PLYWOOD'!U134=0,"",'Simpl. all tex-DT PLYWOOD'!U134)</f>
        <v/>
      </c>
      <c r="L131" s="19" t="str">
        <f>IF('Simpl. all tex-DT PLYWOOD'!V134=0,"",'Simpl. all tex-DT PLYWOOD'!V134)</f>
        <v/>
      </c>
      <c r="M131" s="19" t="str">
        <f>IF('Simpl. all tex-DT PLYWOOD'!W134=0,"",'Simpl. all tex-DT PLYWOOD'!W134)</f>
        <v/>
      </c>
      <c r="N131" s="19" t="str">
        <f>IF('Simpl. all tex-DT PLYWOOD'!X134=0,"",'Simpl. all tex-DT PLYWOOD'!X134)</f>
        <v/>
      </c>
      <c r="O131" s="19" t="str">
        <f>IF('Simpl. all tex-DT PLYWOOD'!Y134=0,"",'Simpl. all tex-DT PLYWOOD'!Y134)</f>
        <v/>
      </c>
      <c r="P131" s="19" t="str">
        <f>IF('Simpl. all tex-DT PLYWOOD'!Z134=0,"",'Simpl. all tex-DT PLYWOOD'!Z134)</f>
        <v/>
      </c>
      <c r="Q131" s="306">
        <f t="shared" si="1"/>
        <v>0</v>
      </c>
      <c r="R131" s="11">
        <f>Q131*'Simpl. all tex-DT PLYWOOD'!I134</f>
        <v>0</v>
      </c>
      <c r="S131" s="11">
        <f>Q131*'Simpl. all tex-DT PLYWOOD'!AX134</f>
        <v>0</v>
      </c>
    </row>
    <row r="132" spans="1:19" ht="23.25" customHeight="1" x14ac:dyDescent="0.2">
      <c r="A132" s="18" t="str">
        <f>'Simpl. all tex-DT PLYWOOD'!D135</f>
        <v>SIMPL-6C-T</v>
      </c>
      <c r="B132" s="432" t="s">
        <v>1139</v>
      </c>
      <c r="C132" s="19" t="str">
        <f>IF('Simpl. all tex-DT PLYWOOD'!M135=0,"",'Simpl. all tex-DT PLYWOOD'!M135)</f>
        <v/>
      </c>
      <c r="D132" s="19" t="str">
        <f>IF('Simpl. all tex-DT PLYWOOD'!N135=0,"",'Simpl. all tex-DT PLYWOOD'!N135)</f>
        <v/>
      </c>
      <c r="E132" s="19" t="str">
        <f>IF('Simpl. all tex-DT PLYWOOD'!O135=0,"",'Simpl. all tex-DT PLYWOOD'!O135)</f>
        <v/>
      </c>
      <c r="F132" s="19" t="str">
        <f>IF('Simpl. all tex-DT PLYWOOD'!P135=0,"",'Simpl. all tex-DT PLYWOOD'!P135)</f>
        <v/>
      </c>
      <c r="G132" s="19" t="str">
        <f>IF('Simpl. all tex-DT PLYWOOD'!Q135=0,"",'Simpl. all tex-DT PLYWOOD'!Q135)</f>
        <v/>
      </c>
      <c r="H132" s="19" t="str">
        <f>IF('Simpl. all tex-DT PLYWOOD'!R135=0,"",'Simpl. all tex-DT PLYWOOD'!R135)</f>
        <v/>
      </c>
      <c r="I132" s="19" t="str">
        <f>IF('Simpl. all tex-DT PLYWOOD'!S135=0,"",'Simpl. all tex-DT PLYWOOD'!S135)</f>
        <v/>
      </c>
      <c r="J132" s="19" t="str">
        <f>IF('Simpl. all tex-DT PLYWOOD'!T135=0,"",'Simpl. all tex-DT PLYWOOD'!T135)</f>
        <v/>
      </c>
      <c r="K132" s="19" t="str">
        <f>IF('Simpl. all tex-DT PLYWOOD'!U135=0,"",'Simpl. all tex-DT PLYWOOD'!U135)</f>
        <v/>
      </c>
      <c r="L132" s="19" t="str">
        <f>IF('Simpl. all tex-DT PLYWOOD'!V135=0,"",'Simpl. all tex-DT PLYWOOD'!V135)</f>
        <v/>
      </c>
      <c r="M132" s="19" t="str">
        <f>IF('Simpl. all tex-DT PLYWOOD'!W135=0,"",'Simpl. all tex-DT PLYWOOD'!W135)</f>
        <v/>
      </c>
      <c r="N132" s="19" t="str">
        <f>IF('Simpl. all tex-DT PLYWOOD'!X135=0,"",'Simpl. all tex-DT PLYWOOD'!X135)</f>
        <v/>
      </c>
      <c r="O132" s="19" t="str">
        <f>IF('Simpl. all tex-DT PLYWOOD'!Y135=0,"",'Simpl. all tex-DT PLYWOOD'!Y135)</f>
        <v/>
      </c>
      <c r="P132" s="19" t="str">
        <f>IF('Simpl. all tex-DT PLYWOOD'!Z135=0,"",'Simpl. all tex-DT PLYWOOD'!Z135)</f>
        <v/>
      </c>
      <c r="Q132" s="306">
        <f t="shared" si="1"/>
        <v>0</v>
      </c>
      <c r="R132" s="11">
        <f>Q132*'Simpl. all tex-DT PLYWOOD'!I135</f>
        <v>0</v>
      </c>
      <c r="S132" s="11">
        <f>Q132*'Simpl. all tex-DT PLYWOOD'!AX135</f>
        <v>0</v>
      </c>
    </row>
    <row r="133" spans="1:19" ht="23.25" customHeight="1" x14ac:dyDescent="0.2">
      <c r="A133" s="18" t="str">
        <f>'Simpl. all tex-DT PLYWOOD'!D136</f>
        <v>SIMPL-6D</v>
      </c>
      <c r="B133" s="432" t="s">
        <v>1138</v>
      </c>
      <c r="C133" s="19" t="str">
        <f>IF('Simpl. all tex-DT PLYWOOD'!M136=0,"",'Simpl. all tex-DT PLYWOOD'!M136)</f>
        <v/>
      </c>
      <c r="D133" s="19" t="str">
        <f>IF('Simpl. all tex-DT PLYWOOD'!N136=0,"",'Simpl. all tex-DT PLYWOOD'!N136)</f>
        <v/>
      </c>
      <c r="E133" s="19" t="str">
        <f>IF('Simpl. all tex-DT PLYWOOD'!O136=0,"",'Simpl. all tex-DT PLYWOOD'!O136)</f>
        <v/>
      </c>
      <c r="F133" s="19" t="str">
        <f>IF('Simpl. all tex-DT PLYWOOD'!P136=0,"",'Simpl. all tex-DT PLYWOOD'!P136)</f>
        <v/>
      </c>
      <c r="G133" s="19" t="str">
        <f>IF('Simpl. all tex-DT PLYWOOD'!Q136=0,"",'Simpl. all tex-DT PLYWOOD'!Q136)</f>
        <v/>
      </c>
      <c r="H133" s="19" t="str">
        <f>IF('Simpl. all tex-DT PLYWOOD'!R136=0,"",'Simpl. all tex-DT PLYWOOD'!R136)</f>
        <v/>
      </c>
      <c r="I133" s="19" t="str">
        <f>IF('Simpl. all tex-DT PLYWOOD'!S136=0,"",'Simpl. all tex-DT PLYWOOD'!S136)</f>
        <v/>
      </c>
      <c r="J133" s="19" t="str">
        <f>IF('Simpl. all tex-DT PLYWOOD'!T136=0,"",'Simpl. all tex-DT PLYWOOD'!T136)</f>
        <v/>
      </c>
      <c r="K133" s="19" t="str">
        <f>IF('Simpl. all tex-DT PLYWOOD'!U136=0,"",'Simpl. all tex-DT PLYWOOD'!U136)</f>
        <v/>
      </c>
      <c r="L133" s="19" t="str">
        <f>IF('Simpl. all tex-DT PLYWOOD'!V136=0,"",'Simpl. all tex-DT PLYWOOD'!V136)</f>
        <v/>
      </c>
      <c r="M133" s="19" t="str">
        <f>IF('Simpl. all tex-DT PLYWOOD'!W136=0,"",'Simpl. all tex-DT PLYWOOD'!W136)</f>
        <v/>
      </c>
      <c r="N133" s="19" t="str">
        <f>IF('Simpl. all tex-DT PLYWOOD'!X136=0,"",'Simpl. all tex-DT PLYWOOD'!X136)</f>
        <v/>
      </c>
      <c r="O133" s="19" t="str">
        <f>IF('Simpl. all tex-DT PLYWOOD'!Y136=0,"",'Simpl. all tex-DT PLYWOOD'!Y136)</f>
        <v/>
      </c>
      <c r="P133" s="19" t="str">
        <f>IF('Simpl. all tex-DT PLYWOOD'!Z136=0,"",'Simpl. all tex-DT PLYWOOD'!Z136)</f>
        <v/>
      </c>
      <c r="Q133" s="306">
        <f t="shared" si="1"/>
        <v>0</v>
      </c>
      <c r="R133" s="11">
        <f>Q133*'Simpl. all tex-DT PLYWOOD'!I136</f>
        <v>0</v>
      </c>
      <c r="S133" s="11">
        <f>Q133*'Simpl. all tex-DT PLYWOOD'!AX136</f>
        <v>0</v>
      </c>
    </row>
    <row r="134" spans="1:19" ht="23.25" customHeight="1" x14ac:dyDescent="0.2">
      <c r="A134" s="18" t="str">
        <f>'Simpl. all tex-DT PLYWOOD'!D137</f>
        <v>SIMPL-6D-T</v>
      </c>
      <c r="B134" s="432" t="s">
        <v>1139</v>
      </c>
      <c r="C134" s="19" t="str">
        <f>IF('Simpl. all tex-DT PLYWOOD'!M137=0,"",'Simpl. all tex-DT PLYWOOD'!M137)</f>
        <v/>
      </c>
      <c r="D134" s="19" t="str">
        <f>IF('Simpl. all tex-DT PLYWOOD'!N137=0,"",'Simpl. all tex-DT PLYWOOD'!N137)</f>
        <v/>
      </c>
      <c r="E134" s="19" t="str">
        <f>IF('Simpl. all tex-DT PLYWOOD'!O137=0,"",'Simpl. all tex-DT PLYWOOD'!O137)</f>
        <v/>
      </c>
      <c r="F134" s="19" t="str">
        <f>IF('Simpl. all tex-DT PLYWOOD'!P137=0,"",'Simpl. all tex-DT PLYWOOD'!P137)</f>
        <v/>
      </c>
      <c r="G134" s="19" t="str">
        <f>IF('Simpl. all tex-DT PLYWOOD'!Q137=0,"",'Simpl. all tex-DT PLYWOOD'!Q137)</f>
        <v/>
      </c>
      <c r="H134" s="19" t="str">
        <f>IF('Simpl. all tex-DT PLYWOOD'!R137=0,"",'Simpl. all tex-DT PLYWOOD'!R137)</f>
        <v/>
      </c>
      <c r="I134" s="19" t="str">
        <f>IF('Simpl. all tex-DT PLYWOOD'!S137=0,"",'Simpl. all tex-DT PLYWOOD'!S137)</f>
        <v/>
      </c>
      <c r="J134" s="19" t="str">
        <f>IF('Simpl. all tex-DT PLYWOOD'!T137=0,"",'Simpl. all tex-DT PLYWOOD'!T137)</f>
        <v/>
      </c>
      <c r="K134" s="19" t="str">
        <f>IF('Simpl. all tex-DT PLYWOOD'!U137=0,"",'Simpl. all tex-DT PLYWOOD'!U137)</f>
        <v/>
      </c>
      <c r="L134" s="19" t="str">
        <f>IF('Simpl. all tex-DT PLYWOOD'!V137=0,"",'Simpl. all tex-DT PLYWOOD'!V137)</f>
        <v/>
      </c>
      <c r="M134" s="19" t="str">
        <f>IF('Simpl. all tex-DT PLYWOOD'!W137=0,"",'Simpl. all tex-DT PLYWOOD'!W137)</f>
        <v/>
      </c>
      <c r="N134" s="19" t="str">
        <f>IF('Simpl. all tex-DT PLYWOOD'!X137=0,"",'Simpl. all tex-DT PLYWOOD'!X137)</f>
        <v/>
      </c>
      <c r="O134" s="19" t="str">
        <f>IF('Simpl. all tex-DT PLYWOOD'!Y137=0,"",'Simpl. all tex-DT PLYWOOD'!Y137)</f>
        <v/>
      </c>
      <c r="P134" s="19" t="str">
        <f>IF('Simpl. all tex-DT PLYWOOD'!Z137=0,"",'Simpl. all tex-DT PLYWOOD'!Z137)</f>
        <v/>
      </c>
      <c r="Q134" s="306">
        <f t="shared" si="1"/>
        <v>0</v>
      </c>
      <c r="R134" s="11">
        <f>Q134*'Simpl. all tex-DT PLYWOOD'!I137</f>
        <v>0</v>
      </c>
      <c r="S134" s="11">
        <f>Q134*'Simpl. all tex-DT PLYWOOD'!AX137</f>
        <v>0</v>
      </c>
    </row>
    <row r="135" spans="1:19" ht="23.25" customHeight="1" x14ac:dyDescent="0.2">
      <c r="A135" s="18" t="str">
        <f>'Simpl. all tex-DT PLYWOOD'!D138</f>
        <v>SIMPL-6E</v>
      </c>
      <c r="B135" s="432" t="s">
        <v>1138</v>
      </c>
      <c r="C135" s="19" t="str">
        <f>IF('Simpl. all tex-DT PLYWOOD'!M138=0,"",'Simpl. all tex-DT PLYWOOD'!M138)</f>
        <v/>
      </c>
      <c r="D135" s="19" t="str">
        <f>IF('Simpl. all tex-DT PLYWOOD'!N138=0,"",'Simpl. all tex-DT PLYWOOD'!N138)</f>
        <v/>
      </c>
      <c r="E135" s="19" t="str">
        <f>IF('Simpl. all tex-DT PLYWOOD'!O138=0,"",'Simpl. all tex-DT PLYWOOD'!O138)</f>
        <v/>
      </c>
      <c r="F135" s="19" t="str">
        <f>IF('Simpl. all tex-DT PLYWOOD'!P138=0,"",'Simpl. all tex-DT PLYWOOD'!P138)</f>
        <v/>
      </c>
      <c r="G135" s="19" t="str">
        <f>IF('Simpl. all tex-DT PLYWOOD'!Q138=0,"",'Simpl. all tex-DT PLYWOOD'!Q138)</f>
        <v/>
      </c>
      <c r="H135" s="19" t="str">
        <f>IF('Simpl. all tex-DT PLYWOOD'!R138=0,"",'Simpl. all tex-DT PLYWOOD'!R138)</f>
        <v/>
      </c>
      <c r="I135" s="19" t="str">
        <f>IF('Simpl. all tex-DT PLYWOOD'!S138=0,"",'Simpl. all tex-DT PLYWOOD'!S138)</f>
        <v/>
      </c>
      <c r="J135" s="19" t="str">
        <f>IF('Simpl. all tex-DT PLYWOOD'!T138=0,"",'Simpl. all tex-DT PLYWOOD'!T138)</f>
        <v/>
      </c>
      <c r="K135" s="19" t="str">
        <f>IF('Simpl. all tex-DT PLYWOOD'!U138=0,"",'Simpl. all tex-DT PLYWOOD'!U138)</f>
        <v/>
      </c>
      <c r="L135" s="19" t="str">
        <f>IF('Simpl. all tex-DT PLYWOOD'!V138=0,"",'Simpl. all tex-DT PLYWOOD'!V138)</f>
        <v/>
      </c>
      <c r="M135" s="19" t="str">
        <f>IF('Simpl. all tex-DT PLYWOOD'!W138=0,"",'Simpl. all tex-DT PLYWOOD'!W138)</f>
        <v/>
      </c>
      <c r="N135" s="19" t="str">
        <f>IF('Simpl. all tex-DT PLYWOOD'!X138=0,"",'Simpl. all tex-DT PLYWOOD'!X138)</f>
        <v/>
      </c>
      <c r="O135" s="19" t="str">
        <f>IF('Simpl. all tex-DT PLYWOOD'!Y138=0,"",'Simpl. all tex-DT PLYWOOD'!Y138)</f>
        <v/>
      </c>
      <c r="P135" s="19" t="str">
        <f>IF('Simpl. all tex-DT PLYWOOD'!Z138=0,"",'Simpl. all tex-DT PLYWOOD'!Z138)</f>
        <v/>
      </c>
      <c r="Q135" s="306">
        <f t="shared" ref="Q135:Q198" si="2">SUM(C135:P135)</f>
        <v>0</v>
      </c>
      <c r="R135" s="11">
        <f>Q135*'Simpl. all tex-DT PLYWOOD'!I138</f>
        <v>0</v>
      </c>
      <c r="S135" s="11">
        <f>Q135*'Simpl. all tex-DT PLYWOOD'!AX138</f>
        <v>0</v>
      </c>
    </row>
    <row r="136" spans="1:19" ht="23.25" customHeight="1" x14ac:dyDescent="0.2">
      <c r="A136" s="18" t="str">
        <f>'Simpl. all tex-DT PLYWOOD'!D139</f>
        <v>SIMPL-6E-T</v>
      </c>
      <c r="B136" s="432" t="s">
        <v>1139</v>
      </c>
      <c r="C136" s="19" t="str">
        <f>IF('Simpl. all tex-DT PLYWOOD'!M139=0,"",'Simpl. all tex-DT PLYWOOD'!M139)</f>
        <v/>
      </c>
      <c r="D136" s="19" t="str">
        <f>IF('Simpl. all tex-DT PLYWOOD'!N139=0,"",'Simpl. all tex-DT PLYWOOD'!N139)</f>
        <v/>
      </c>
      <c r="E136" s="19" t="str">
        <f>IF('Simpl. all tex-DT PLYWOOD'!O139=0,"",'Simpl. all tex-DT PLYWOOD'!O139)</f>
        <v/>
      </c>
      <c r="F136" s="19" t="str">
        <f>IF('Simpl. all tex-DT PLYWOOD'!P139=0,"",'Simpl. all tex-DT PLYWOOD'!P139)</f>
        <v/>
      </c>
      <c r="G136" s="19" t="str">
        <f>IF('Simpl. all tex-DT PLYWOOD'!Q139=0,"",'Simpl. all tex-DT PLYWOOD'!Q139)</f>
        <v/>
      </c>
      <c r="H136" s="19" t="str">
        <f>IF('Simpl. all tex-DT PLYWOOD'!R139=0,"",'Simpl. all tex-DT PLYWOOD'!R139)</f>
        <v/>
      </c>
      <c r="I136" s="19" t="str">
        <f>IF('Simpl. all tex-DT PLYWOOD'!S139=0,"",'Simpl. all tex-DT PLYWOOD'!S139)</f>
        <v/>
      </c>
      <c r="J136" s="19" t="str">
        <f>IF('Simpl. all tex-DT PLYWOOD'!T139=0,"",'Simpl. all tex-DT PLYWOOD'!T139)</f>
        <v/>
      </c>
      <c r="K136" s="19" t="str">
        <f>IF('Simpl. all tex-DT PLYWOOD'!U139=0,"",'Simpl. all tex-DT PLYWOOD'!U139)</f>
        <v/>
      </c>
      <c r="L136" s="19" t="str">
        <f>IF('Simpl. all tex-DT PLYWOOD'!V139=0,"",'Simpl. all tex-DT PLYWOOD'!V139)</f>
        <v/>
      </c>
      <c r="M136" s="19" t="str">
        <f>IF('Simpl. all tex-DT PLYWOOD'!W139=0,"",'Simpl. all tex-DT PLYWOOD'!W139)</f>
        <v/>
      </c>
      <c r="N136" s="19" t="str">
        <f>IF('Simpl. all tex-DT PLYWOOD'!X139=0,"",'Simpl. all tex-DT PLYWOOD'!X139)</f>
        <v/>
      </c>
      <c r="O136" s="19" t="str">
        <f>IF('Simpl. all tex-DT PLYWOOD'!Y139=0,"",'Simpl. all tex-DT PLYWOOD'!Y139)</f>
        <v/>
      </c>
      <c r="P136" s="19" t="str">
        <f>IF('Simpl. all tex-DT PLYWOOD'!Z139=0,"",'Simpl. all tex-DT PLYWOOD'!Z139)</f>
        <v/>
      </c>
      <c r="Q136" s="306">
        <f t="shared" si="2"/>
        <v>0</v>
      </c>
      <c r="R136" s="11">
        <f>Q136*'Simpl. all tex-DT PLYWOOD'!I139</f>
        <v>0</v>
      </c>
      <c r="S136" s="11">
        <f>Q136*'Simpl. all tex-DT PLYWOOD'!AX139</f>
        <v>0</v>
      </c>
    </row>
    <row r="137" spans="1:19" ht="23.25" customHeight="1" x14ac:dyDescent="0.2">
      <c r="A137" s="18" t="str">
        <f>'Simpl. all tex-DT PLYWOOD'!D140</f>
        <v>SIMPL-6F</v>
      </c>
      <c r="B137" s="432" t="s">
        <v>1138</v>
      </c>
      <c r="C137" s="19" t="str">
        <f>IF('Simpl. all tex-DT PLYWOOD'!M140=0,"",'Simpl. all tex-DT PLYWOOD'!M140)</f>
        <v/>
      </c>
      <c r="D137" s="19" t="str">
        <f>IF('Simpl. all tex-DT PLYWOOD'!N140=0,"",'Simpl. all tex-DT PLYWOOD'!N140)</f>
        <v/>
      </c>
      <c r="E137" s="19" t="str">
        <f>IF('Simpl. all tex-DT PLYWOOD'!O140=0,"",'Simpl. all tex-DT PLYWOOD'!O140)</f>
        <v/>
      </c>
      <c r="F137" s="19" t="str">
        <f>IF('Simpl. all tex-DT PLYWOOD'!P140=0,"",'Simpl. all tex-DT PLYWOOD'!P140)</f>
        <v/>
      </c>
      <c r="G137" s="19" t="str">
        <f>IF('Simpl. all tex-DT PLYWOOD'!Q140=0,"",'Simpl. all tex-DT PLYWOOD'!Q140)</f>
        <v/>
      </c>
      <c r="H137" s="19" t="str">
        <f>IF('Simpl. all tex-DT PLYWOOD'!R140=0,"",'Simpl. all tex-DT PLYWOOD'!R140)</f>
        <v/>
      </c>
      <c r="I137" s="19" t="str">
        <f>IF('Simpl. all tex-DT PLYWOOD'!S140=0,"",'Simpl. all tex-DT PLYWOOD'!S140)</f>
        <v/>
      </c>
      <c r="J137" s="19" t="str">
        <f>IF('Simpl. all tex-DT PLYWOOD'!T140=0,"",'Simpl. all tex-DT PLYWOOD'!T140)</f>
        <v/>
      </c>
      <c r="K137" s="19" t="str">
        <f>IF('Simpl. all tex-DT PLYWOOD'!U140=0,"",'Simpl. all tex-DT PLYWOOD'!U140)</f>
        <v/>
      </c>
      <c r="L137" s="19" t="str">
        <f>IF('Simpl. all tex-DT PLYWOOD'!V140=0,"",'Simpl. all tex-DT PLYWOOD'!V140)</f>
        <v/>
      </c>
      <c r="M137" s="19" t="str">
        <f>IF('Simpl. all tex-DT PLYWOOD'!W140=0,"",'Simpl. all tex-DT PLYWOOD'!W140)</f>
        <v/>
      </c>
      <c r="N137" s="19" t="str">
        <f>IF('Simpl. all tex-DT PLYWOOD'!X140=0,"",'Simpl. all tex-DT PLYWOOD'!X140)</f>
        <v/>
      </c>
      <c r="O137" s="19" t="str">
        <f>IF('Simpl. all tex-DT PLYWOOD'!Y140=0,"",'Simpl. all tex-DT PLYWOOD'!Y140)</f>
        <v/>
      </c>
      <c r="P137" s="19" t="str">
        <f>IF('Simpl. all tex-DT PLYWOOD'!Z140=0,"",'Simpl. all tex-DT PLYWOOD'!Z140)</f>
        <v/>
      </c>
      <c r="Q137" s="306">
        <f t="shared" si="2"/>
        <v>0</v>
      </c>
      <c r="R137" s="11">
        <f>Q137*'Simpl. all tex-DT PLYWOOD'!I140</f>
        <v>0</v>
      </c>
      <c r="S137" s="11">
        <f>Q137*'Simpl. all tex-DT PLYWOOD'!AX140</f>
        <v>0</v>
      </c>
    </row>
    <row r="138" spans="1:19" ht="23.25" customHeight="1" x14ac:dyDescent="0.2">
      <c r="A138" s="18" t="str">
        <f>'Simpl. all tex-DT PLYWOOD'!D141</f>
        <v>SIMPL-6F-T</v>
      </c>
      <c r="B138" s="432" t="s">
        <v>1139</v>
      </c>
      <c r="C138" s="19" t="str">
        <f>IF('Simpl. all tex-DT PLYWOOD'!M141=0,"",'Simpl. all tex-DT PLYWOOD'!M141)</f>
        <v/>
      </c>
      <c r="D138" s="19" t="str">
        <f>IF('Simpl. all tex-DT PLYWOOD'!N141=0,"",'Simpl. all tex-DT PLYWOOD'!N141)</f>
        <v/>
      </c>
      <c r="E138" s="19" t="str">
        <f>IF('Simpl. all tex-DT PLYWOOD'!O141=0,"",'Simpl. all tex-DT PLYWOOD'!O141)</f>
        <v/>
      </c>
      <c r="F138" s="19" t="str">
        <f>IF('Simpl. all tex-DT PLYWOOD'!P141=0,"",'Simpl. all tex-DT PLYWOOD'!P141)</f>
        <v/>
      </c>
      <c r="G138" s="19" t="str">
        <f>IF('Simpl. all tex-DT PLYWOOD'!Q141=0,"",'Simpl. all tex-DT PLYWOOD'!Q141)</f>
        <v/>
      </c>
      <c r="H138" s="19" t="str">
        <f>IF('Simpl. all tex-DT PLYWOOD'!R141=0,"",'Simpl. all tex-DT PLYWOOD'!R141)</f>
        <v/>
      </c>
      <c r="I138" s="19" t="str">
        <f>IF('Simpl. all tex-DT PLYWOOD'!S141=0,"",'Simpl. all tex-DT PLYWOOD'!S141)</f>
        <v/>
      </c>
      <c r="J138" s="19" t="str">
        <f>IF('Simpl. all tex-DT PLYWOOD'!T141=0,"",'Simpl. all tex-DT PLYWOOD'!T141)</f>
        <v/>
      </c>
      <c r="K138" s="19" t="str">
        <f>IF('Simpl. all tex-DT PLYWOOD'!U141=0,"",'Simpl. all tex-DT PLYWOOD'!U141)</f>
        <v/>
      </c>
      <c r="L138" s="19" t="str">
        <f>IF('Simpl. all tex-DT PLYWOOD'!V141=0,"",'Simpl. all tex-DT PLYWOOD'!V141)</f>
        <v/>
      </c>
      <c r="M138" s="19" t="str">
        <f>IF('Simpl. all tex-DT PLYWOOD'!W141=0,"",'Simpl. all tex-DT PLYWOOD'!W141)</f>
        <v/>
      </c>
      <c r="N138" s="19" t="str">
        <f>IF('Simpl. all tex-DT PLYWOOD'!X141=0,"",'Simpl. all tex-DT PLYWOOD'!X141)</f>
        <v/>
      </c>
      <c r="O138" s="19" t="str">
        <f>IF('Simpl. all tex-DT PLYWOOD'!Y141=0,"",'Simpl. all tex-DT PLYWOOD'!Y141)</f>
        <v/>
      </c>
      <c r="P138" s="19" t="str">
        <f>IF('Simpl. all tex-DT PLYWOOD'!Z141=0,"",'Simpl. all tex-DT PLYWOOD'!Z141)</f>
        <v/>
      </c>
      <c r="Q138" s="306">
        <f t="shared" si="2"/>
        <v>0</v>
      </c>
      <c r="R138" s="11">
        <f>Q138*'Simpl. all tex-DT PLYWOOD'!I141</f>
        <v>0</v>
      </c>
      <c r="S138" s="11">
        <f>Q138*'Simpl. all tex-DT PLYWOOD'!AX141</f>
        <v>0</v>
      </c>
    </row>
    <row r="139" spans="1:19" ht="23.25" customHeight="1" x14ac:dyDescent="0.2">
      <c r="A139" s="18" t="str">
        <f>'Simpl. all tex-DT PLYWOOD'!D142</f>
        <v>SIMPL-6G</v>
      </c>
      <c r="B139" s="432" t="s">
        <v>1138</v>
      </c>
      <c r="C139" s="19" t="str">
        <f>IF('Simpl. all tex-DT PLYWOOD'!M142=0,"",'Simpl. all tex-DT PLYWOOD'!M142)</f>
        <v/>
      </c>
      <c r="D139" s="19" t="str">
        <f>IF('Simpl. all tex-DT PLYWOOD'!N142=0,"",'Simpl. all tex-DT PLYWOOD'!N142)</f>
        <v/>
      </c>
      <c r="E139" s="19" t="str">
        <f>IF('Simpl. all tex-DT PLYWOOD'!O142=0,"",'Simpl. all tex-DT PLYWOOD'!O142)</f>
        <v/>
      </c>
      <c r="F139" s="19" t="str">
        <f>IF('Simpl. all tex-DT PLYWOOD'!P142=0,"",'Simpl. all tex-DT PLYWOOD'!P142)</f>
        <v/>
      </c>
      <c r="G139" s="19" t="str">
        <f>IF('Simpl. all tex-DT PLYWOOD'!Q142=0,"",'Simpl. all tex-DT PLYWOOD'!Q142)</f>
        <v/>
      </c>
      <c r="H139" s="19" t="str">
        <f>IF('Simpl. all tex-DT PLYWOOD'!R142=0,"",'Simpl. all tex-DT PLYWOOD'!R142)</f>
        <v/>
      </c>
      <c r="I139" s="19" t="str">
        <f>IF('Simpl. all tex-DT PLYWOOD'!S142=0,"",'Simpl. all tex-DT PLYWOOD'!S142)</f>
        <v/>
      </c>
      <c r="J139" s="19" t="str">
        <f>IF('Simpl. all tex-DT PLYWOOD'!T142=0,"",'Simpl. all tex-DT PLYWOOD'!T142)</f>
        <v/>
      </c>
      <c r="K139" s="19" t="str">
        <f>IF('Simpl. all tex-DT PLYWOOD'!U142=0,"",'Simpl. all tex-DT PLYWOOD'!U142)</f>
        <v/>
      </c>
      <c r="L139" s="19" t="str">
        <f>IF('Simpl. all tex-DT PLYWOOD'!V142=0,"",'Simpl. all tex-DT PLYWOOD'!V142)</f>
        <v/>
      </c>
      <c r="M139" s="19" t="str">
        <f>IF('Simpl. all tex-DT PLYWOOD'!W142=0,"",'Simpl. all tex-DT PLYWOOD'!W142)</f>
        <v/>
      </c>
      <c r="N139" s="19" t="str">
        <f>IF('Simpl. all tex-DT PLYWOOD'!X142=0,"",'Simpl. all tex-DT PLYWOOD'!X142)</f>
        <v/>
      </c>
      <c r="O139" s="19" t="str">
        <f>IF('Simpl. all tex-DT PLYWOOD'!Y142=0,"",'Simpl. all tex-DT PLYWOOD'!Y142)</f>
        <v/>
      </c>
      <c r="P139" s="19" t="str">
        <f>IF('Simpl. all tex-DT PLYWOOD'!Z142=0,"",'Simpl. all tex-DT PLYWOOD'!Z142)</f>
        <v/>
      </c>
      <c r="Q139" s="306">
        <f t="shared" si="2"/>
        <v>0</v>
      </c>
      <c r="R139" s="11">
        <f>Q139*'Simpl. all tex-DT PLYWOOD'!I142</f>
        <v>0</v>
      </c>
      <c r="S139" s="11">
        <f>Q139*'Simpl. all tex-DT PLYWOOD'!AX142</f>
        <v>0</v>
      </c>
    </row>
    <row r="140" spans="1:19" ht="23.25" customHeight="1" x14ac:dyDescent="0.2">
      <c r="A140" s="18" t="str">
        <f>'Simpl. all tex-DT PLYWOOD'!D143</f>
        <v>SIMPL-6G-T</v>
      </c>
      <c r="B140" s="432" t="s">
        <v>1139</v>
      </c>
      <c r="C140" s="19" t="str">
        <f>IF('Simpl. all tex-DT PLYWOOD'!M143=0,"",'Simpl. all tex-DT PLYWOOD'!M143)</f>
        <v/>
      </c>
      <c r="D140" s="19" t="str">
        <f>IF('Simpl. all tex-DT PLYWOOD'!N143=0,"",'Simpl. all tex-DT PLYWOOD'!N143)</f>
        <v/>
      </c>
      <c r="E140" s="19" t="str">
        <f>IF('Simpl. all tex-DT PLYWOOD'!O143=0,"",'Simpl. all tex-DT PLYWOOD'!O143)</f>
        <v/>
      </c>
      <c r="F140" s="19" t="str">
        <f>IF('Simpl. all tex-DT PLYWOOD'!P143=0,"",'Simpl. all tex-DT PLYWOOD'!P143)</f>
        <v/>
      </c>
      <c r="G140" s="19" t="str">
        <f>IF('Simpl. all tex-DT PLYWOOD'!Q143=0,"",'Simpl. all tex-DT PLYWOOD'!Q143)</f>
        <v/>
      </c>
      <c r="H140" s="19" t="str">
        <f>IF('Simpl. all tex-DT PLYWOOD'!R143=0,"",'Simpl. all tex-DT PLYWOOD'!R143)</f>
        <v/>
      </c>
      <c r="I140" s="19" t="str">
        <f>IF('Simpl. all tex-DT PLYWOOD'!S143=0,"",'Simpl. all tex-DT PLYWOOD'!S143)</f>
        <v/>
      </c>
      <c r="J140" s="19" t="str">
        <f>IF('Simpl. all tex-DT PLYWOOD'!T143=0,"",'Simpl. all tex-DT PLYWOOD'!T143)</f>
        <v/>
      </c>
      <c r="K140" s="19" t="str">
        <f>IF('Simpl. all tex-DT PLYWOOD'!U143=0,"",'Simpl. all tex-DT PLYWOOD'!U143)</f>
        <v/>
      </c>
      <c r="L140" s="19" t="str">
        <f>IF('Simpl. all tex-DT PLYWOOD'!V143=0,"",'Simpl. all tex-DT PLYWOOD'!V143)</f>
        <v/>
      </c>
      <c r="M140" s="19" t="str">
        <f>IF('Simpl. all tex-DT PLYWOOD'!W143=0,"",'Simpl. all tex-DT PLYWOOD'!W143)</f>
        <v/>
      </c>
      <c r="N140" s="19" t="str">
        <f>IF('Simpl. all tex-DT PLYWOOD'!X143=0,"",'Simpl. all tex-DT PLYWOOD'!X143)</f>
        <v/>
      </c>
      <c r="O140" s="19" t="str">
        <f>IF('Simpl. all tex-DT PLYWOOD'!Y143=0,"",'Simpl. all tex-DT PLYWOOD'!Y143)</f>
        <v/>
      </c>
      <c r="P140" s="19" t="str">
        <f>IF('Simpl. all tex-DT PLYWOOD'!Z143=0,"",'Simpl. all tex-DT PLYWOOD'!Z143)</f>
        <v/>
      </c>
      <c r="Q140" s="306">
        <f t="shared" si="2"/>
        <v>0</v>
      </c>
      <c r="R140" s="11">
        <f>Q140*'Simpl. all tex-DT PLYWOOD'!I143</f>
        <v>0</v>
      </c>
      <c r="S140" s="11">
        <f>Q140*'Simpl. all tex-DT PLYWOOD'!AX143</f>
        <v>0</v>
      </c>
    </row>
    <row r="141" spans="1:19" ht="23.25" customHeight="1" x14ac:dyDescent="0.2">
      <c r="A141" s="18" t="str">
        <f>'Simpl. all tex-DT PLYWOOD'!D144</f>
        <v>SIMPL-6H</v>
      </c>
      <c r="B141" s="432" t="s">
        <v>1138</v>
      </c>
      <c r="C141" s="19" t="str">
        <f>IF('Simpl. all tex-DT PLYWOOD'!M144=0,"",'Simpl. all tex-DT PLYWOOD'!M144)</f>
        <v/>
      </c>
      <c r="D141" s="19" t="str">
        <f>IF('Simpl. all tex-DT PLYWOOD'!N144=0,"",'Simpl. all tex-DT PLYWOOD'!N144)</f>
        <v/>
      </c>
      <c r="E141" s="19" t="str">
        <f>IF('Simpl. all tex-DT PLYWOOD'!O144=0,"",'Simpl. all tex-DT PLYWOOD'!O144)</f>
        <v/>
      </c>
      <c r="F141" s="19" t="str">
        <f>IF('Simpl. all tex-DT PLYWOOD'!P144=0,"",'Simpl. all tex-DT PLYWOOD'!P144)</f>
        <v/>
      </c>
      <c r="G141" s="19" t="str">
        <f>IF('Simpl. all tex-DT PLYWOOD'!Q144=0,"",'Simpl. all tex-DT PLYWOOD'!Q144)</f>
        <v/>
      </c>
      <c r="H141" s="19" t="str">
        <f>IF('Simpl. all tex-DT PLYWOOD'!R144=0,"",'Simpl. all tex-DT PLYWOOD'!R144)</f>
        <v/>
      </c>
      <c r="I141" s="19" t="str">
        <f>IF('Simpl. all tex-DT PLYWOOD'!S144=0,"",'Simpl. all tex-DT PLYWOOD'!S144)</f>
        <v/>
      </c>
      <c r="J141" s="19" t="str">
        <f>IF('Simpl. all tex-DT PLYWOOD'!T144=0,"",'Simpl. all tex-DT PLYWOOD'!T144)</f>
        <v/>
      </c>
      <c r="K141" s="19" t="str">
        <f>IF('Simpl. all tex-DT PLYWOOD'!U144=0,"",'Simpl. all tex-DT PLYWOOD'!U144)</f>
        <v/>
      </c>
      <c r="L141" s="19" t="str">
        <f>IF('Simpl. all tex-DT PLYWOOD'!V144=0,"",'Simpl. all tex-DT PLYWOOD'!V144)</f>
        <v/>
      </c>
      <c r="M141" s="19" t="str">
        <f>IF('Simpl. all tex-DT PLYWOOD'!W144=0,"",'Simpl. all tex-DT PLYWOOD'!W144)</f>
        <v/>
      </c>
      <c r="N141" s="19" t="str">
        <f>IF('Simpl. all tex-DT PLYWOOD'!X144=0,"",'Simpl. all tex-DT PLYWOOD'!X144)</f>
        <v/>
      </c>
      <c r="O141" s="19" t="str">
        <f>IF('Simpl. all tex-DT PLYWOOD'!Y144=0,"",'Simpl. all tex-DT PLYWOOD'!Y144)</f>
        <v/>
      </c>
      <c r="P141" s="19" t="str">
        <f>IF('Simpl. all tex-DT PLYWOOD'!Z144=0,"",'Simpl. all tex-DT PLYWOOD'!Z144)</f>
        <v/>
      </c>
      <c r="Q141" s="306">
        <f t="shared" si="2"/>
        <v>0</v>
      </c>
      <c r="R141" s="11">
        <f>Q141*'Simpl. all tex-DT PLYWOOD'!I144</f>
        <v>0</v>
      </c>
      <c r="S141" s="11">
        <f>Q141*'Simpl. all tex-DT PLYWOOD'!AX144</f>
        <v>0</v>
      </c>
    </row>
    <row r="142" spans="1:19" ht="23.25" customHeight="1" x14ac:dyDescent="0.2">
      <c r="A142" s="18" t="str">
        <f>'Simpl. all tex-DT PLYWOOD'!D145</f>
        <v>SIMPL-6H-T</v>
      </c>
      <c r="B142" s="432" t="s">
        <v>1139</v>
      </c>
      <c r="C142" s="19" t="str">
        <f>IF('Simpl. all tex-DT PLYWOOD'!M145=0,"",'Simpl. all tex-DT PLYWOOD'!M145)</f>
        <v/>
      </c>
      <c r="D142" s="19" t="str">
        <f>IF('Simpl. all tex-DT PLYWOOD'!N145=0,"",'Simpl. all tex-DT PLYWOOD'!N145)</f>
        <v/>
      </c>
      <c r="E142" s="19" t="str">
        <f>IF('Simpl. all tex-DT PLYWOOD'!O145=0,"",'Simpl. all tex-DT PLYWOOD'!O145)</f>
        <v/>
      </c>
      <c r="F142" s="19" t="str">
        <f>IF('Simpl. all tex-DT PLYWOOD'!P145=0,"",'Simpl. all tex-DT PLYWOOD'!P145)</f>
        <v/>
      </c>
      <c r="G142" s="19" t="str">
        <f>IF('Simpl. all tex-DT PLYWOOD'!Q145=0,"",'Simpl. all tex-DT PLYWOOD'!Q145)</f>
        <v/>
      </c>
      <c r="H142" s="19" t="str">
        <f>IF('Simpl. all tex-DT PLYWOOD'!R145=0,"",'Simpl. all tex-DT PLYWOOD'!R145)</f>
        <v/>
      </c>
      <c r="I142" s="19" t="str">
        <f>IF('Simpl. all tex-DT PLYWOOD'!S145=0,"",'Simpl. all tex-DT PLYWOOD'!S145)</f>
        <v/>
      </c>
      <c r="J142" s="19" t="str">
        <f>IF('Simpl. all tex-DT PLYWOOD'!T145=0,"",'Simpl. all tex-DT PLYWOOD'!T145)</f>
        <v/>
      </c>
      <c r="K142" s="19" t="str">
        <f>IF('Simpl. all tex-DT PLYWOOD'!U145=0,"",'Simpl. all tex-DT PLYWOOD'!U145)</f>
        <v/>
      </c>
      <c r="L142" s="19" t="str">
        <f>IF('Simpl. all tex-DT PLYWOOD'!V145=0,"",'Simpl. all tex-DT PLYWOOD'!V145)</f>
        <v/>
      </c>
      <c r="M142" s="19" t="str">
        <f>IF('Simpl. all tex-DT PLYWOOD'!W145=0,"",'Simpl. all tex-DT PLYWOOD'!W145)</f>
        <v/>
      </c>
      <c r="N142" s="19" t="str">
        <f>IF('Simpl. all tex-DT PLYWOOD'!X145=0,"",'Simpl. all tex-DT PLYWOOD'!X145)</f>
        <v/>
      </c>
      <c r="O142" s="19" t="str">
        <f>IF('Simpl. all tex-DT PLYWOOD'!Y145=0,"",'Simpl. all tex-DT PLYWOOD'!Y145)</f>
        <v/>
      </c>
      <c r="P142" s="19" t="str">
        <f>IF('Simpl. all tex-DT PLYWOOD'!Z145=0,"",'Simpl. all tex-DT PLYWOOD'!Z145)</f>
        <v/>
      </c>
      <c r="Q142" s="306">
        <f t="shared" si="2"/>
        <v>0</v>
      </c>
      <c r="R142" s="11">
        <f>Q142*'Simpl. all tex-DT PLYWOOD'!I145</f>
        <v>0</v>
      </c>
      <c r="S142" s="11">
        <f>Q142*'Simpl. all tex-DT PLYWOOD'!AX145</f>
        <v>0</v>
      </c>
    </row>
    <row r="143" spans="1:19" ht="23.25" customHeight="1" x14ac:dyDescent="0.2">
      <c r="A143" s="18" t="str">
        <f>'Simpl. all tex-DT PLYWOOD'!D146</f>
        <v>SIMPL-6I</v>
      </c>
      <c r="B143" s="432" t="s">
        <v>1138</v>
      </c>
      <c r="C143" s="19" t="str">
        <f>IF('Simpl. all tex-DT PLYWOOD'!M146=0,"",'Simpl. all tex-DT PLYWOOD'!M146)</f>
        <v/>
      </c>
      <c r="D143" s="19" t="str">
        <f>IF('Simpl. all tex-DT PLYWOOD'!N146=0,"",'Simpl. all tex-DT PLYWOOD'!N146)</f>
        <v/>
      </c>
      <c r="E143" s="19" t="str">
        <f>IF('Simpl. all tex-DT PLYWOOD'!O146=0,"",'Simpl. all tex-DT PLYWOOD'!O146)</f>
        <v/>
      </c>
      <c r="F143" s="19" t="str">
        <f>IF('Simpl. all tex-DT PLYWOOD'!P146=0,"",'Simpl. all tex-DT PLYWOOD'!P146)</f>
        <v/>
      </c>
      <c r="G143" s="19" t="str">
        <f>IF('Simpl. all tex-DT PLYWOOD'!Q146=0,"",'Simpl. all tex-DT PLYWOOD'!Q146)</f>
        <v/>
      </c>
      <c r="H143" s="19" t="str">
        <f>IF('Simpl. all tex-DT PLYWOOD'!R146=0,"",'Simpl. all tex-DT PLYWOOD'!R146)</f>
        <v/>
      </c>
      <c r="I143" s="19" t="str">
        <f>IF('Simpl. all tex-DT PLYWOOD'!S146=0,"",'Simpl. all tex-DT PLYWOOD'!S146)</f>
        <v/>
      </c>
      <c r="J143" s="19" t="str">
        <f>IF('Simpl. all tex-DT PLYWOOD'!T146=0,"",'Simpl. all tex-DT PLYWOOD'!T146)</f>
        <v/>
      </c>
      <c r="K143" s="19" t="str">
        <f>IF('Simpl. all tex-DT PLYWOOD'!U146=0,"",'Simpl. all tex-DT PLYWOOD'!U146)</f>
        <v/>
      </c>
      <c r="L143" s="19" t="str">
        <f>IF('Simpl. all tex-DT PLYWOOD'!V146=0,"",'Simpl. all tex-DT PLYWOOD'!V146)</f>
        <v/>
      </c>
      <c r="M143" s="19" t="str">
        <f>IF('Simpl. all tex-DT PLYWOOD'!W146=0,"",'Simpl. all tex-DT PLYWOOD'!W146)</f>
        <v/>
      </c>
      <c r="N143" s="19" t="str">
        <f>IF('Simpl. all tex-DT PLYWOOD'!X146=0,"",'Simpl. all tex-DT PLYWOOD'!X146)</f>
        <v/>
      </c>
      <c r="O143" s="19" t="str">
        <f>IF('Simpl. all tex-DT PLYWOOD'!Y146=0,"",'Simpl. all tex-DT PLYWOOD'!Y146)</f>
        <v/>
      </c>
      <c r="P143" s="19" t="str">
        <f>IF('Simpl. all tex-DT PLYWOOD'!Z146=0,"",'Simpl. all tex-DT PLYWOOD'!Z146)</f>
        <v/>
      </c>
      <c r="Q143" s="306">
        <f t="shared" si="2"/>
        <v>0</v>
      </c>
      <c r="R143" s="11">
        <f>Q143*'Simpl. all tex-DT PLYWOOD'!I146</f>
        <v>0</v>
      </c>
      <c r="S143" s="11">
        <f>Q143*'Simpl. all tex-DT PLYWOOD'!AX146</f>
        <v>0</v>
      </c>
    </row>
    <row r="144" spans="1:19" ht="23.25" customHeight="1" x14ac:dyDescent="0.2">
      <c r="A144" s="18" t="str">
        <f>'Simpl. all tex-DT PLYWOOD'!D147</f>
        <v>SIMPL-6I-T</v>
      </c>
      <c r="B144" s="432" t="s">
        <v>1139</v>
      </c>
      <c r="C144" s="19" t="str">
        <f>IF('Simpl. all tex-DT PLYWOOD'!M147=0,"",'Simpl. all tex-DT PLYWOOD'!M147)</f>
        <v/>
      </c>
      <c r="D144" s="19" t="str">
        <f>IF('Simpl. all tex-DT PLYWOOD'!N147=0,"",'Simpl. all tex-DT PLYWOOD'!N147)</f>
        <v/>
      </c>
      <c r="E144" s="19" t="str">
        <f>IF('Simpl. all tex-DT PLYWOOD'!O147=0,"",'Simpl. all tex-DT PLYWOOD'!O147)</f>
        <v/>
      </c>
      <c r="F144" s="19" t="str">
        <f>IF('Simpl. all tex-DT PLYWOOD'!P147=0,"",'Simpl. all tex-DT PLYWOOD'!P147)</f>
        <v/>
      </c>
      <c r="G144" s="19" t="str">
        <f>IF('Simpl. all tex-DT PLYWOOD'!Q147=0,"",'Simpl. all tex-DT PLYWOOD'!Q147)</f>
        <v/>
      </c>
      <c r="H144" s="19" t="str">
        <f>IF('Simpl. all tex-DT PLYWOOD'!R147=0,"",'Simpl. all tex-DT PLYWOOD'!R147)</f>
        <v/>
      </c>
      <c r="I144" s="19" t="str">
        <f>IF('Simpl. all tex-DT PLYWOOD'!S147=0,"",'Simpl. all tex-DT PLYWOOD'!S147)</f>
        <v/>
      </c>
      <c r="J144" s="19" t="str">
        <f>IF('Simpl. all tex-DT PLYWOOD'!T147=0,"",'Simpl. all tex-DT PLYWOOD'!T147)</f>
        <v/>
      </c>
      <c r="K144" s="19" t="str">
        <f>IF('Simpl. all tex-DT PLYWOOD'!U147=0,"",'Simpl. all tex-DT PLYWOOD'!U147)</f>
        <v/>
      </c>
      <c r="L144" s="19" t="str">
        <f>IF('Simpl. all tex-DT PLYWOOD'!V147=0,"",'Simpl. all tex-DT PLYWOOD'!V147)</f>
        <v/>
      </c>
      <c r="M144" s="19" t="str">
        <f>IF('Simpl. all tex-DT PLYWOOD'!W147=0,"",'Simpl. all tex-DT PLYWOOD'!W147)</f>
        <v/>
      </c>
      <c r="N144" s="19" t="str">
        <f>IF('Simpl. all tex-DT PLYWOOD'!X147=0,"",'Simpl. all tex-DT PLYWOOD'!X147)</f>
        <v/>
      </c>
      <c r="O144" s="19" t="str">
        <f>IF('Simpl. all tex-DT PLYWOOD'!Y147=0,"",'Simpl. all tex-DT PLYWOOD'!Y147)</f>
        <v/>
      </c>
      <c r="P144" s="19" t="str">
        <f>IF('Simpl. all tex-DT PLYWOOD'!Z147=0,"",'Simpl. all tex-DT PLYWOOD'!Z147)</f>
        <v/>
      </c>
      <c r="Q144" s="306">
        <f t="shared" si="2"/>
        <v>0</v>
      </c>
      <c r="R144" s="11">
        <f>Q144*'Simpl. all tex-DT PLYWOOD'!I147</f>
        <v>0</v>
      </c>
      <c r="S144" s="11">
        <f>Q144*'Simpl. all tex-DT PLYWOOD'!AX147</f>
        <v>0</v>
      </c>
    </row>
    <row r="145" spans="1:19" ht="23.25" customHeight="1" x14ac:dyDescent="0.2">
      <c r="A145" s="18" t="str">
        <f>'Simpl. all tex-DT PLYWOOD'!D148</f>
        <v>SIMPL-6J</v>
      </c>
      <c r="B145" s="432" t="s">
        <v>1138</v>
      </c>
      <c r="C145" s="19" t="str">
        <f>IF('Simpl. all tex-DT PLYWOOD'!M148=0,"",'Simpl. all tex-DT PLYWOOD'!M148)</f>
        <v/>
      </c>
      <c r="D145" s="19" t="str">
        <f>IF('Simpl. all tex-DT PLYWOOD'!N148=0,"",'Simpl. all tex-DT PLYWOOD'!N148)</f>
        <v/>
      </c>
      <c r="E145" s="19" t="str">
        <f>IF('Simpl. all tex-DT PLYWOOD'!O148=0,"",'Simpl. all tex-DT PLYWOOD'!O148)</f>
        <v/>
      </c>
      <c r="F145" s="19" t="str">
        <f>IF('Simpl. all tex-DT PLYWOOD'!P148=0,"",'Simpl. all tex-DT PLYWOOD'!P148)</f>
        <v/>
      </c>
      <c r="G145" s="19" t="str">
        <f>IF('Simpl. all tex-DT PLYWOOD'!Q148=0,"",'Simpl. all tex-DT PLYWOOD'!Q148)</f>
        <v/>
      </c>
      <c r="H145" s="19" t="str">
        <f>IF('Simpl. all tex-DT PLYWOOD'!R148=0,"",'Simpl. all tex-DT PLYWOOD'!R148)</f>
        <v/>
      </c>
      <c r="I145" s="19" t="str">
        <f>IF('Simpl. all tex-DT PLYWOOD'!S148=0,"",'Simpl. all tex-DT PLYWOOD'!S148)</f>
        <v/>
      </c>
      <c r="J145" s="19" t="str">
        <f>IF('Simpl. all tex-DT PLYWOOD'!T148=0,"",'Simpl. all tex-DT PLYWOOD'!T148)</f>
        <v/>
      </c>
      <c r="K145" s="19" t="str">
        <f>IF('Simpl. all tex-DT PLYWOOD'!U148=0,"",'Simpl. all tex-DT PLYWOOD'!U148)</f>
        <v/>
      </c>
      <c r="L145" s="19" t="str">
        <f>IF('Simpl. all tex-DT PLYWOOD'!V148=0,"",'Simpl. all tex-DT PLYWOOD'!V148)</f>
        <v/>
      </c>
      <c r="M145" s="19" t="str">
        <f>IF('Simpl. all tex-DT PLYWOOD'!W148=0,"",'Simpl. all tex-DT PLYWOOD'!W148)</f>
        <v/>
      </c>
      <c r="N145" s="19" t="str">
        <f>IF('Simpl. all tex-DT PLYWOOD'!X148=0,"",'Simpl. all tex-DT PLYWOOD'!X148)</f>
        <v/>
      </c>
      <c r="O145" s="19" t="str">
        <f>IF('Simpl. all tex-DT PLYWOOD'!Y148=0,"",'Simpl. all tex-DT PLYWOOD'!Y148)</f>
        <v/>
      </c>
      <c r="P145" s="19" t="str">
        <f>IF('Simpl. all tex-DT PLYWOOD'!Z148=0,"",'Simpl. all tex-DT PLYWOOD'!Z148)</f>
        <v/>
      </c>
      <c r="Q145" s="306">
        <f t="shared" si="2"/>
        <v>0</v>
      </c>
      <c r="R145" s="11">
        <f>Q145*'Simpl. all tex-DT PLYWOOD'!I148</f>
        <v>0</v>
      </c>
      <c r="S145" s="11">
        <f>Q145*'Simpl. all tex-DT PLYWOOD'!AX148</f>
        <v>0</v>
      </c>
    </row>
    <row r="146" spans="1:19" ht="23.25" customHeight="1" x14ac:dyDescent="0.2">
      <c r="A146" s="18" t="str">
        <f>'Simpl. all tex-DT PLYWOOD'!D149</f>
        <v>SIMPL-6J-T</v>
      </c>
      <c r="B146" s="432" t="s">
        <v>1139</v>
      </c>
      <c r="C146" s="19" t="str">
        <f>IF('Simpl. all tex-DT PLYWOOD'!M149=0,"",'Simpl. all tex-DT PLYWOOD'!M149)</f>
        <v/>
      </c>
      <c r="D146" s="19" t="str">
        <f>IF('Simpl. all tex-DT PLYWOOD'!N149=0,"",'Simpl. all tex-DT PLYWOOD'!N149)</f>
        <v/>
      </c>
      <c r="E146" s="19" t="str">
        <f>IF('Simpl. all tex-DT PLYWOOD'!O149=0,"",'Simpl. all tex-DT PLYWOOD'!O149)</f>
        <v/>
      </c>
      <c r="F146" s="19" t="str">
        <f>IF('Simpl. all tex-DT PLYWOOD'!P149=0,"",'Simpl. all tex-DT PLYWOOD'!P149)</f>
        <v/>
      </c>
      <c r="G146" s="19" t="str">
        <f>IF('Simpl. all tex-DT PLYWOOD'!Q149=0,"",'Simpl. all tex-DT PLYWOOD'!Q149)</f>
        <v/>
      </c>
      <c r="H146" s="19" t="str">
        <f>IF('Simpl. all tex-DT PLYWOOD'!R149=0,"",'Simpl. all tex-DT PLYWOOD'!R149)</f>
        <v/>
      </c>
      <c r="I146" s="19" t="str">
        <f>IF('Simpl. all tex-DT PLYWOOD'!S149=0,"",'Simpl. all tex-DT PLYWOOD'!S149)</f>
        <v/>
      </c>
      <c r="J146" s="19" t="str">
        <f>IF('Simpl. all tex-DT PLYWOOD'!T149=0,"",'Simpl. all tex-DT PLYWOOD'!T149)</f>
        <v/>
      </c>
      <c r="K146" s="19" t="str">
        <f>IF('Simpl. all tex-DT PLYWOOD'!U149=0,"",'Simpl. all tex-DT PLYWOOD'!U149)</f>
        <v/>
      </c>
      <c r="L146" s="19" t="str">
        <f>IF('Simpl. all tex-DT PLYWOOD'!V149=0,"",'Simpl. all tex-DT PLYWOOD'!V149)</f>
        <v/>
      </c>
      <c r="M146" s="19" t="str">
        <f>IF('Simpl. all tex-DT PLYWOOD'!W149=0,"",'Simpl. all tex-DT PLYWOOD'!W149)</f>
        <v/>
      </c>
      <c r="N146" s="19" t="str">
        <f>IF('Simpl. all tex-DT PLYWOOD'!X149=0,"",'Simpl. all tex-DT PLYWOOD'!X149)</f>
        <v/>
      </c>
      <c r="O146" s="19" t="str">
        <f>IF('Simpl. all tex-DT PLYWOOD'!Y149=0,"",'Simpl. all tex-DT PLYWOOD'!Y149)</f>
        <v/>
      </c>
      <c r="P146" s="19" t="str">
        <f>IF('Simpl. all tex-DT PLYWOOD'!Z149=0,"",'Simpl. all tex-DT PLYWOOD'!Z149)</f>
        <v/>
      </c>
      <c r="Q146" s="306">
        <f t="shared" si="2"/>
        <v>0</v>
      </c>
      <c r="R146" s="11">
        <f>Q146*'Simpl. all tex-DT PLYWOOD'!I149</f>
        <v>0</v>
      </c>
      <c r="S146" s="11">
        <f>Q146*'Simpl. all tex-DT PLYWOOD'!AX149</f>
        <v>0</v>
      </c>
    </row>
    <row r="147" spans="1:19" ht="23.25" customHeight="1" x14ac:dyDescent="0.2">
      <c r="A147" s="18" t="str">
        <f>'Simpl. all tex-DT PLYWOOD'!D150</f>
        <v>SIMPL-6K</v>
      </c>
      <c r="B147" s="432" t="s">
        <v>1138</v>
      </c>
      <c r="C147" s="19" t="str">
        <f>IF('Simpl. all tex-DT PLYWOOD'!M150=0,"",'Simpl. all tex-DT PLYWOOD'!M150)</f>
        <v/>
      </c>
      <c r="D147" s="19" t="str">
        <f>IF('Simpl. all tex-DT PLYWOOD'!N150=0,"",'Simpl. all tex-DT PLYWOOD'!N150)</f>
        <v/>
      </c>
      <c r="E147" s="19" t="str">
        <f>IF('Simpl. all tex-DT PLYWOOD'!O150=0,"",'Simpl. all tex-DT PLYWOOD'!O150)</f>
        <v/>
      </c>
      <c r="F147" s="19" t="str">
        <f>IF('Simpl. all tex-DT PLYWOOD'!P150=0,"",'Simpl. all tex-DT PLYWOOD'!P150)</f>
        <v/>
      </c>
      <c r="G147" s="19" t="str">
        <f>IF('Simpl. all tex-DT PLYWOOD'!Q150=0,"",'Simpl. all tex-DT PLYWOOD'!Q150)</f>
        <v/>
      </c>
      <c r="H147" s="19" t="str">
        <f>IF('Simpl. all tex-DT PLYWOOD'!R150=0,"",'Simpl. all tex-DT PLYWOOD'!R150)</f>
        <v/>
      </c>
      <c r="I147" s="19" t="str">
        <f>IF('Simpl. all tex-DT PLYWOOD'!S150=0,"",'Simpl. all tex-DT PLYWOOD'!S150)</f>
        <v/>
      </c>
      <c r="J147" s="19" t="str">
        <f>IF('Simpl. all tex-DT PLYWOOD'!T150=0,"",'Simpl. all tex-DT PLYWOOD'!T150)</f>
        <v/>
      </c>
      <c r="K147" s="19" t="str">
        <f>IF('Simpl. all tex-DT PLYWOOD'!U150=0,"",'Simpl. all tex-DT PLYWOOD'!U150)</f>
        <v/>
      </c>
      <c r="L147" s="19" t="str">
        <f>IF('Simpl. all tex-DT PLYWOOD'!V150=0,"",'Simpl. all tex-DT PLYWOOD'!V150)</f>
        <v/>
      </c>
      <c r="M147" s="19" t="str">
        <f>IF('Simpl. all tex-DT PLYWOOD'!W150=0,"",'Simpl. all tex-DT PLYWOOD'!W150)</f>
        <v/>
      </c>
      <c r="N147" s="19" t="str">
        <f>IF('Simpl. all tex-DT PLYWOOD'!X150=0,"",'Simpl. all tex-DT PLYWOOD'!X150)</f>
        <v/>
      </c>
      <c r="O147" s="19" t="str">
        <f>IF('Simpl. all tex-DT PLYWOOD'!Y150=0,"",'Simpl. all tex-DT PLYWOOD'!Y150)</f>
        <v/>
      </c>
      <c r="P147" s="19" t="str">
        <f>IF('Simpl. all tex-DT PLYWOOD'!Z150=0,"",'Simpl. all tex-DT PLYWOOD'!Z150)</f>
        <v/>
      </c>
      <c r="Q147" s="306">
        <f t="shared" si="2"/>
        <v>0</v>
      </c>
      <c r="R147" s="11">
        <f>Q147*'Simpl. all tex-DT PLYWOOD'!I150</f>
        <v>0</v>
      </c>
      <c r="S147" s="11">
        <f>Q147*'Simpl. all tex-DT PLYWOOD'!AX150</f>
        <v>0</v>
      </c>
    </row>
    <row r="148" spans="1:19" ht="23.25" customHeight="1" x14ac:dyDescent="0.2">
      <c r="A148" s="18" t="str">
        <f>'Simpl. all tex-DT PLYWOOD'!D151</f>
        <v>SIMPL-6K-T</v>
      </c>
      <c r="B148" s="432" t="s">
        <v>1139</v>
      </c>
      <c r="C148" s="19" t="str">
        <f>IF('Simpl. all tex-DT PLYWOOD'!M151=0,"",'Simpl. all tex-DT PLYWOOD'!M151)</f>
        <v/>
      </c>
      <c r="D148" s="19" t="str">
        <f>IF('Simpl. all tex-DT PLYWOOD'!N151=0,"",'Simpl. all tex-DT PLYWOOD'!N151)</f>
        <v/>
      </c>
      <c r="E148" s="19" t="str">
        <f>IF('Simpl. all tex-DT PLYWOOD'!O151=0,"",'Simpl. all tex-DT PLYWOOD'!O151)</f>
        <v/>
      </c>
      <c r="F148" s="19" t="str">
        <f>IF('Simpl. all tex-DT PLYWOOD'!P151=0,"",'Simpl. all tex-DT PLYWOOD'!P151)</f>
        <v/>
      </c>
      <c r="G148" s="19" t="str">
        <f>IF('Simpl. all tex-DT PLYWOOD'!Q151=0,"",'Simpl. all tex-DT PLYWOOD'!Q151)</f>
        <v/>
      </c>
      <c r="H148" s="19" t="str">
        <f>IF('Simpl. all tex-DT PLYWOOD'!R151=0,"",'Simpl. all tex-DT PLYWOOD'!R151)</f>
        <v/>
      </c>
      <c r="I148" s="19" t="str">
        <f>IF('Simpl. all tex-DT PLYWOOD'!S151=0,"",'Simpl. all tex-DT PLYWOOD'!S151)</f>
        <v/>
      </c>
      <c r="J148" s="19" t="str">
        <f>IF('Simpl. all tex-DT PLYWOOD'!T151=0,"",'Simpl. all tex-DT PLYWOOD'!T151)</f>
        <v/>
      </c>
      <c r="K148" s="19" t="str">
        <f>IF('Simpl. all tex-DT PLYWOOD'!U151=0,"",'Simpl. all tex-DT PLYWOOD'!U151)</f>
        <v/>
      </c>
      <c r="L148" s="19" t="str">
        <f>IF('Simpl. all tex-DT PLYWOOD'!V151=0,"",'Simpl. all tex-DT PLYWOOD'!V151)</f>
        <v/>
      </c>
      <c r="M148" s="19" t="str">
        <f>IF('Simpl. all tex-DT PLYWOOD'!W151=0,"",'Simpl. all tex-DT PLYWOOD'!W151)</f>
        <v/>
      </c>
      <c r="N148" s="19" t="str">
        <f>IF('Simpl. all tex-DT PLYWOOD'!X151=0,"",'Simpl. all tex-DT PLYWOOD'!X151)</f>
        <v/>
      </c>
      <c r="O148" s="19" t="str">
        <f>IF('Simpl. all tex-DT PLYWOOD'!Y151=0,"",'Simpl. all tex-DT PLYWOOD'!Y151)</f>
        <v/>
      </c>
      <c r="P148" s="19" t="str">
        <f>IF('Simpl. all tex-DT PLYWOOD'!Z151=0,"",'Simpl. all tex-DT PLYWOOD'!Z151)</f>
        <v/>
      </c>
      <c r="Q148" s="306">
        <f t="shared" si="2"/>
        <v>0</v>
      </c>
      <c r="R148" s="11">
        <f>Q148*'Simpl. all tex-DT PLYWOOD'!I151</f>
        <v>0</v>
      </c>
      <c r="S148" s="11">
        <f>Q148*'Simpl. all tex-DT PLYWOOD'!AX151</f>
        <v>0</v>
      </c>
    </row>
    <row r="149" spans="1:19" ht="23.25" customHeight="1" x14ac:dyDescent="0.2">
      <c r="A149" s="18" t="str">
        <f>'Simpl. all tex-DT PLYWOOD'!D152</f>
        <v>SIMPL-6L</v>
      </c>
      <c r="B149" s="432" t="s">
        <v>1138</v>
      </c>
      <c r="C149" s="19" t="str">
        <f>IF('Simpl. all tex-DT PLYWOOD'!M152=0,"",'Simpl. all tex-DT PLYWOOD'!M152)</f>
        <v/>
      </c>
      <c r="D149" s="19" t="str">
        <f>IF('Simpl. all tex-DT PLYWOOD'!N152=0,"",'Simpl. all tex-DT PLYWOOD'!N152)</f>
        <v/>
      </c>
      <c r="E149" s="19" t="str">
        <f>IF('Simpl. all tex-DT PLYWOOD'!O152=0,"",'Simpl. all tex-DT PLYWOOD'!O152)</f>
        <v/>
      </c>
      <c r="F149" s="19" t="str">
        <f>IF('Simpl. all tex-DT PLYWOOD'!P152=0,"",'Simpl. all tex-DT PLYWOOD'!P152)</f>
        <v/>
      </c>
      <c r="G149" s="19" t="str">
        <f>IF('Simpl. all tex-DT PLYWOOD'!Q152=0,"",'Simpl. all tex-DT PLYWOOD'!Q152)</f>
        <v/>
      </c>
      <c r="H149" s="19" t="str">
        <f>IF('Simpl. all tex-DT PLYWOOD'!R152=0,"",'Simpl. all tex-DT PLYWOOD'!R152)</f>
        <v/>
      </c>
      <c r="I149" s="19" t="str">
        <f>IF('Simpl. all tex-DT PLYWOOD'!S152=0,"",'Simpl. all tex-DT PLYWOOD'!S152)</f>
        <v/>
      </c>
      <c r="J149" s="19" t="str">
        <f>IF('Simpl. all tex-DT PLYWOOD'!T152=0,"",'Simpl. all tex-DT PLYWOOD'!T152)</f>
        <v/>
      </c>
      <c r="K149" s="19" t="str">
        <f>IF('Simpl. all tex-DT PLYWOOD'!U152=0,"",'Simpl. all tex-DT PLYWOOD'!U152)</f>
        <v/>
      </c>
      <c r="L149" s="19" t="str">
        <f>IF('Simpl. all tex-DT PLYWOOD'!V152=0,"",'Simpl. all tex-DT PLYWOOD'!V152)</f>
        <v/>
      </c>
      <c r="M149" s="19" t="str">
        <f>IF('Simpl. all tex-DT PLYWOOD'!W152=0,"",'Simpl. all tex-DT PLYWOOD'!W152)</f>
        <v/>
      </c>
      <c r="N149" s="19" t="str">
        <f>IF('Simpl. all tex-DT PLYWOOD'!X152=0,"",'Simpl. all tex-DT PLYWOOD'!X152)</f>
        <v/>
      </c>
      <c r="O149" s="19" t="str">
        <f>IF('Simpl. all tex-DT PLYWOOD'!Y152=0,"",'Simpl. all tex-DT PLYWOOD'!Y152)</f>
        <v/>
      </c>
      <c r="P149" s="19" t="str">
        <f>IF('Simpl. all tex-DT PLYWOOD'!Z152=0,"",'Simpl. all tex-DT PLYWOOD'!Z152)</f>
        <v/>
      </c>
      <c r="Q149" s="306">
        <f t="shared" si="2"/>
        <v>0</v>
      </c>
      <c r="R149" s="11">
        <f>Q149*'Simpl. all tex-DT PLYWOOD'!I152</f>
        <v>0</v>
      </c>
      <c r="S149" s="11">
        <f>Q149*'Simpl. all tex-DT PLYWOOD'!AX152</f>
        <v>0</v>
      </c>
    </row>
    <row r="150" spans="1:19" ht="23.25" customHeight="1" x14ac:dyDescent="0.2">
      <c r="A150" s="18" t="str">
        <f>'Simpl. all tex-DT PLYWOOD'!D153</f>
        <v>SIMPL-6L-T</v>
      </c>
      <c r="B150" s="432" t="s">
        <v>1139</v>
      </c>
      <c r="C150" s="19" t="str">
        <f>IF('Simpl. all tex-DT PLYWOOD'!M153=0,"",'Simpl. all tex-DT PLYWOOD'!M153)</f>
        <v/>
      </c>
      <c r="D150" s="19" t="str">
        <f>IF('Simpl. all tex-DT PLYWOOD'!N153=0,"",'Simpl. all tex-DT PLYWOOD'!N153)</f>
        <v/>
      </c>
      <c r="E150" s="19" t="str">
        <f>IF('Simpl. all tex-DT PLYWOOD'!O153=0,"",'Simpl. all tex-DT PLYWOOD'!O153)</f>
        <v/>
      </c>
      <c r="F150" s="19" t="str">
        <f>IF('Simpl. all tex-DT PLYWOOD'!P153=0,"",'Simpl. all tex-DT PLYWOOD'!P153)</f>
        <v/>
      </c>
      <c r="G150" s="19" t="str">
        <f>IF('Simpl. all tex-DT PLYWOOD'!Q153=0,"",'Simpl. all tex-DT PLYWOOD'!Q153)</f>
        <v/>
      </c>
      <c r="H150" s="19" t="str">
        <f>IF('Simpl. all tex-DT PLYWOOD'!R153=0,"",'Simpl. all tex-DT PLYWOOD'!R153)</f>
        <v/>
      </c>
      <c r="I150" s="19" t="str">
        <f>IF('Simpl. all tex-DT PLYWOOD'!S153=0,"",'Simpl. all tex-DT PLYWOOD'!S153)</f>
        <v/>
      </c>
      <c r="J150" s="19" t="str">
        <f>IF('Simpl. all tex-DT PLYWOOD'!T153=0,"",'Simpl. all tex-DT PLYWOOD'!T153)</f>
        <v/>
      </c>
      <c r="K150" s="19" t="str">
        <f>IF('Simpl. all tex-DT PLYWOOD'!U153=0,"",'Simpl. all tex-DT PLYWOOD'!U153)</f>
        <v/>
      </c>
      <c r="L150" s="19" t="str">
        <f>IF('Simpl. all tex-DT PLYWOOD'!V153=0,"",'Simpl. all tex-DT PLYWOOD'!V153)</f>
        <v/>
      </c>
      <c r="M150" s="19" t="str">
        <f>IF('Simpl. all tex-DT PLYWOOD'!W153=0,"",'Simpl. all tex-DT PLYWOOD'!W153)</f>
        <v/>
      </c>
      <c r="N150" s="19" t="str">
        <f>IF('Simpl. all tex-DT PLYWOOD'!X153=0,"",'Simpl. all tex-DT PLYWOOD'!X153)</f>
        <v/>
      </c>
      <c r="O150" s="19" t="str">
        <f>IF('Simpl. all tex-DT PLYWOOD'!Y153=0,"",'Simpl. all tex-DT PLYWOOD'!Y153)</f>
        <v/>
      </c>
      <c r="P150" s="19" t="str">
        <f>IF('Simpl. all tex-DT PLYWOOD'!Z153=0,"",'Simpl. all tex-DT PLYWOOD'!Z153)</f>
        <v/>
      </c>
      <c r="Q150" s="306">
        <f t="shared" si="2"/>
        <v>0</v>
      </c>
      <c r="R150" s="11">
        <f>Q150*'Simpl. all tex-DT PLYWOOD'!I153</f>
        <v>0</v>
      </c>
      <c r="S150" s="11">
        <f>Q150*'Simpl. all tex-DT PLYWOOD'!AX153</f>
        <v>0</v>
      </c>
    </row>
    <row r="151" spans="1:19" ht="23.25" customHeight="1" x14ac:dyDescent="0.2">
      <c r="A151" s="18" t="str">
        <f>'Simpl. all tex-DT PLYWOOD'!D154</f>
        <v>SIMPL-6M</v>
      </c>
      <c r="B151" s="432" t="s">
        <v>1138</v>
      </c>
      <c r="C151" s="19" t="str">
        <f>IF('Simpl. all tex-DT PLYWOOD'!M154=0,"",'Simpl. all tex-DT PLYWOOD'!M154)</f>
        <v/>
      </c>
      <c r="D151" s="19" t="str">
        <f>IF('Simpl. all tex-DT PLYWOOD'!N154=0,"",'Simpl. all tex-DT PLYWOOD'!N154)</f>
        <v/>
      </c>
      <c r="E151" s="19" t="str">
        <f>IF('Simpl. all tex-DT PLYWOOD'!O154=0,"",'Simpl. all tex-DT PLYWOOD'!O154)</f>
        <v/>
      </c>
      <c r="F151" s="19" t="str">
        <f>IF('Simpl. all tex-DT PLYWOOD'!P154=0,"",'Simpl. all tex-DT PLYWOOD'!P154)</f>
        <v/>
      </c>
      <c r="G151" s="19" t="str">
        <f>IF('Simpl. all tex-DT PLYWOOD'!Q154=0,"",'Simpl. all tex-DT PLYWOOD'!Q154)</f>
        <v/>
      </c>
      <c r="H151" s="19" t="str">
        <f>IF('Simpl. all tex-DT PLYWOOD'!R154=0,"",'Simpl. all tex-DT PLYWOOD'!R154)</f>
        <v/>
      </c>
      <c r="I151" s="19" t="str">
        <f>IF('Simpl. all tex-DT PLYWOOD'!S154=0,"",'Simpl. all tex-DT PLYWOOD'!S154)</f>
        <v/>
      </c>
      <c r="J151" s="19" t="str">
        <f>IF('Simpl. all tex-DT PLYWOOD'!T154=0,"",'Simpl. all tex-DT PLYWOOD'!T154)</f>
        <v/>
      </c>
      <c r="K151" s="19" t="str">
        <f>IF('Simpl. all tex-DT PLYWOOD'!U154=0,"",'Simpl. all tex-DT PLYWOOD'!U154)</f>
        <v/>
      </c>
      <c r="L151" s="19" t="str">
        <f>IF('Simpl. all tex-DT PLYWOOD'!V154=0,"",'Simpl. all tex-DT PLYWOOD'!V154)</f>
        <v/>
      </c>
      <c r="M151" s="19" t="str">
        <f>IF('Simpl. all tex-DT PLYWOOD'!W154=0,"",'Simpl. all tex-DT PLYWOOD'!W154)</f>
        <v/>
      </c>
      <c r="N151" s="19" t="str">
        <f>IF('Simpl. all tex-DT PLYWOOD'!X154=0,"",'Simpl. all tex-DT PLYWOOD'!X154)</f>
        <v/>
      </c>
      <c r="O151" s="19" t="str">
        <f>IF('Simpl. all tex-DT PLYWOOD'!Y154=0,"",'Simpl. all tex-DT PLYWOOD'!Y154)</f>
        <v/>
      </c>
      <c r="P151" s="19" t="str">
        <f>IF('Simpl. all tex-DT PLYWOOD'!Z154=0,"",'Simpl. all tex-DT PLYWOOD'!Z154)</f>
        <v/>
      </c>
      <c r="Q151" s="306">
        <f t="shared" si="2"/>
        <v>0</v>
      </c>
      <c r="R151" s="11">
        <f>Q151*'Simpl. all tex-DT PLYWOOD'!I154</f>
        <v>0</v>
      </c>
      <c r="S151" s="11">
        <f>Q151*'Simpl. all tex-DT PLYWOOD'!AX154</f>
        <v>0</v>
      </c>
    </row>
    <row r="152" spans="1:19" ht="23.25" customHeight="1" x14ac:dyDescent="0.2">
      <c r="A152" s="18" t="str">
        <f>'Simpl. all tex-DT PLYWOOD'!D155</f>
        <v>SIMPL-6M-T</v>
      </c>
      <c r="B152" s="432" t="s">
        <v>1139</v>
      </c>
      <c r="C152" s="19" t="str">
        <f>IF('Simpl. all tex-DT PLYWOOD'!M155=0,"",'Simpl. all tex-DT PLYWOOD'!M155)</f>
        <v/>
      </c>
      <c r="D152" s="19" t="str">
        <f>IF('Simpl. all tex-DT PLYWOOD'!N155=0,"",'Simpl. all tex-DT PLYWOOD'!N155)</f>
        <v/>
      </c>
      <c r="E152" s="19" t="str">
        <f>IF('Simpl. all tex-DT PLYWOOD'!O155=0,"",'Simpl. all tex-DT PLYWOOD'!O155)</f>
        <v/>
      </c>
      <c r="F152" s="19" t="str">
        <f>IF('Simpl. all tex-DT PLYWOOD'!P155=0,"",'Simpl. all tex-DT PLYWOOD'!P155)</f>
        <v/>
      </c>
      <c r="G152" s="19" t="str">
        <f>IF('Simpl. all tex-DT PLYWOOD'!Q155=0,"",'Simpl. all tex-DT PLYWOOD'!Q155)</f>
        <v/>
      </c>
      <c r="H152" s="19" t="str">
        <f>IF('Simpl. all tex-DT PLYWOOD'!R155=0,"",'Simpl. all tex-DT PLYWOOD'!R155)</f>
        <v/>
      </c>
      <c r="I152" s="19" t="str">
        <f>IF('Simpl. all tex-DT PLYWOOD'!S155=0,"",'Simpl. all tex-DT PLYWOOD'!S155)</f>
        <v/>
      </c>
      <c r="J152" s="19" t="str">
        <f>IF('Simpl. all tex-DT PLYWOOD'!T155=0,"",'Simpl. all tex-DT PLYWOOD'!T155)</f>
        <v/>
      </c>
      <c r="K152" s="19" t="str">
        <f>IF('Simpl. all tex-DT PLYWOOD'!U155=0,"",'Simpl. all tex-DT PLYWOOD'!U155)</f>
        <v/>
      </c>
      <c r="L152" s="19" t="str">
        <f>IF('Simpl. all tex-DT PLYWOOD'!V155=0,"",'Simpl. all tex-DT PLYWOOD'!V155)</f>
        <v/>
      </c>
      <c r="M152" s="19" t="str">
        <f>IF('Simpl. all tex-DT PLYWOOD'!W155=0,"",'Simpl. all tex-DT PLYWOOD'!W155)</f>
        <v/>
      </c>
      <c r="N152" s="19" t="str">
        <f>IF('Simpl. all tex-DT PLYWOOD'!X155=0,"",'Simpl. all tex-DT PLYWOOD'!X155)</f>
        <v/>
      </c>
      <c r="O152" s="19" t="str">
        <f>IF('Simpl. all tex-DT PLYWOOD'!Y155=0,"",'Simpl. all tex-DT PLYWOOD'!Y155)</f>
        <v/>
      </c>
      <c r="P152" s="19" t="str">
        <f>IF('Simpl. all tex-DT PLYWOOD'!Z155=0,"",'Simpl. all tex-DT PLYWOOD'!Z155)</f>
        <v/>
      </c>
      <c r="Q152" s="306">
        <f t="shared" si="2"/>
        <v>0</v>
      </c>
      <c r="R152" s="11">
        <f>Q152*'Simpl. all tex-DT PLYWOOD'!I155</f>
        <v>0</v>
      </c>
      <c r="S152" s="11">
        <f>Q152*'Simpl. all tex-DT PLYWOOD'!AX155</f>
        <v>0</v>
      </c>
    </row>
    <row r="153" spans="1:19" ht="23.25" customHeight="1" x14ac:dyDescent="0.2">
      <c r="A153" s="18" t="str">
        <f>'Simpl. all tex-DT PLYWOOD'!D156</f>
        <v>SIMPL-6N</v>
      </c>
      <c r="B153" s="432" t="s">
        <v>1138</v>
      </c>
      <c r="C153" s="19" t="str">
        <f>IF('Simpl. all tex-DT PLYWOOD'!M156=0,"",'Simpl. all tex-DT PLYWOOD'!M156)</f>
        <v/>
      </c>
      <c r="D153" s="19" t="str">
        <f>IF('Simpl. all tex-DT PLYWOOD'!N156=0,"",'Simpl. all tex-DT PLYWOOD'!N156)</f>
        <v/>
      </c>
      <c r="E153" s="19" t="str">
        <f>IF('Simpl. all tex-DT PLYWOOD'!O156=0,"",'Simpl. all tex-DT PLYWOOD'!O156)</f>
        <v/>
      </c>
      <c r="F153" s="19" t="str">
        <f>IF('Simpl. all tex-DT PLYWOOD'!P156=0,"",'Simpl. all tex-DT PLYWOOD'!P156)</f>
        <v/>
      </c>
      <c r="G153" s="19" t="str">
        <f>IF('Simpl. all tex-DT PLYWOOD'!Q156=0,"",'Simpl. all tex-DT PLYWOOD'!Q156)</f>
        <v/>
      </c>
      <c r="H153" s="19" t="str">
        <f>IF('Simpl. all tex-DT PLYWOOD'!R156=0,"",'Simpl. all tex-DT PLYWOOD'!R156)</f>
        <v/>
      </c>
      <c r="I153" s="19" t="str">
        <f>IF('Simpl. all tex-DT PLYWOOD'!S156=0,"",'Simpl. all tex-DT PLYWOOD'!S156)</f>
        <v/>
      </c>
      <c r="J153" s="19" t="str">
        <f>IF('Simpl. all tex-DT PLYWOOD'!T156=0,"",'Simpl. all tex-DT PLYWOOD'!T156)</f>
        <v/>
      </c>
      <c r="K153" s="19" t="str">
        <f>IF('Simpl. all tex-DT PLYWOOD'!U156=0,"",'Simpl. all tex-DT PLYWOOD'!U156)</f>
        <v/>
      </c>
      <c r="L153" s="19" t="str">
        <f>IF('Simpl. all tex-DT PLYWOOD'!V156=0,"",'Simpl. all tex-DT PLYWOOD'!V156)</f>
        <v/>
      </c>
      <c r="M153" s="19" t="str">
        <f>IF('Simpl. all tex-DT PLYWOOD'!W156=0,"",'Simpl. all tex-DT PLYWOOD'!W156)</f>
        <v/>
      </c>
      <c r="N153" s="19" t="str">
        <f>IF('Simpl. all tex-DT PLYWOOD'!X156=0,"",'Simpl. all tex-DT PLYWOOD'!X156)</f>
        <v/>
      </c>
      <c r="O153" s="19" t="str">
        <f>IF('Simpl. all tex-DT PLYWOOD'!Y156=0,"",'Simpl. all tex-DT PLYWOOD'!Y156)</f>
        <v/>
      </c>
      <c r="P153" s="19" t="str">
        <f>IF('Simpl. all tex-DT PLYWOOD'!Z156=0,"",'Simpl. all tex-DT PLYWOOD'!Z156)</f>
        <v/>
      </c>
      <c r="Q153" s="306">
        <f t="shared" si="2"/>
        <v>0</v>
      </c>
      <c r="R153" s="11">
        <f>Q153*'Simpl. all tex-DT PLYWOOD'!I156</f>
        <v>0</v>
      </c>
      <c r="S153" s="11">
        <f>Q153*'Simpl. all tex-DT PLYWOOD'!AX156</f>
        <v>0</v>
      </c>
    </row>
    <row r="154" spans="1:19" ht="23.25" customHeight="1" x14ac:dyDescent="0.2">
      <c r="A154" s="18" t="str">
        <f>'Simpl. all tex-DT PLYWOOD'!D157</f>
        <v>SIMPL-6N-T</v>
      </c>
      <c r="B154" s="432" t="s">
        <v>1139</v>
      </c>
      <c r="C154" s="19" t="str">
        <f>IF('Simpl. all tex-DT PLYWOOD'!M157=0,"",'Simpl. all tex-DT PLYWOOD'!M157)</f>
        <v/>
      </c>
      <c r="D154" s="19" t="str">
        <f>IF('Simpl. all tex-DT PLYWOOD'!N157=0,"",'Simpl. all tex-DT PLYWOOD'!N157)</f>
        <v/>
      </c>
      <c r="E154" s="19" t="str">
        <f>IF('Simpl. all tex-DT PLYWOOD'!O157=0,"",'Simpl. all tex-DT PLYWOOD'!O157)</f>
        <v/>
      </c>
      <c r="F154" s="19" t="str">
        <f>IF('Simpl. all tex-DT PLYWOOD'!P157=0,"",'Simpl. all tex-DT PLYWOOD'!P157)</f>
        <v/>
      </c>
      <c r="G154" s="19" t="str">
        <f>IF('Simpl. all tex-DT PLYWOOD'!Q157=0,"",'Simpl. all tex-DT PLYWOOD'!Q157)</f>
        <v/>
      </c>
      <c r="H154" s="19" t="str">
        <f>IF('Simpl. all tex-DT PLYWOOD'!R157=0,"",'Simpl. all tex-DT PLYWOOD'!R157)</f>
        <v/>
      </c>
      <c r="I154" s="19" t="str">
        <f>IF('Simpl. all tex-DT PLYWOOD'!S157=0,"",'Simpl. all tex-DT PLYWOOD'!S157)</f>
        <v/>
      </c>
      <c r="J154" s="19" t="str">
        <f>IF('Simpl. all tex-DT PLYWOOD'!T157=0,"",'Simpl. all tex-DT PLYWOOD'!T157)</f>
        <v/>
      </c>
      <c r="K154" s="19" t="str">
        <f>IF('Simpl. all tex-DT PLYWOOD'!U157=0,"",'Simpl. all tex-DT PLYWOOD'!U157)</f>
        <v/>
      </c>
      <c r="L154" s="19" t="str">
        <f>IF('Simpl. all tex-DT PLYWOOD'!V157=0,"",'Simpl. all tex-DT PLYWOOD'!V157)</f>
        <v/>
      </c>
      <c r="M154" s="19" t="str">
        <f>IF('Simpl. all tex-DT PLYWOOD'!W157=0,"",'Simpl. all tex-DT PLYWOOD'!W157)</f>
        <v/>
      </c>
      <c r="N154" s="19" t="str">
        <f>IF('Simpl. all tex-DT PLYWOOD'!X157=0,"",'Simpl. all tex-DT PLYWOOD'!X157)</f>
        <v/>
      </c>
      <c r="O154" s="19" t="str">
        <f>IF('Simpl. all tex-DT PLYWOOD'!Y157=0,"",'Simpl. all tex-DT PLYWOOD'!Y157)</f>
        <v/>
      </c>
      <c r="P154" s="19" t="str">
        <f>IF('Simpl. all tex-DT PLYWOOD'!Z157=0,"",'Simpl. all tex-DT PLYWOOD'!Z157)</f>
        <v/>
      </c>
      <c r="Q154" s="306">
        <f t="shared" si="2"/>
        <v>0</v>
      </c>
      <c r="R154" s="11">
        <f>Q154*'Simpl. all tex-DT PLYWOOD'!I157</f>
        <v>0</v>
      </c>
      <c r="S154" s="11">
        <f>Q154*'Simpl. all tex-DT PLYWOOD'!AX157</f>
        <v>0</v>
      </c>
    </row>
    <row r="155" spans="1:19" ht="23.25" customHeight="1" x14ac:dyDescent="0.2">
      <c r="A155" s="18" t="str">
        <f>'Simpl. all tex-DT PLYWOOD'!D158</f>
        <v>SIMPL-6O</v>
      </c>
      <c r="B155" s="432" t="s">
        <v>1138</v>
      </c>
      <c r="C155" s="19" t="str">
        <f>IF('Simpl. all tex-DT PLYWOOD'!M158=0,"",'Simpl. all tex-DT PLYWOOD'!M158)</f>
        <v/>
      </c>
      <c r="D155" s="19" t="str">
        <f>IF('Simpl. all tex-DT PLYWOOD'!N158=0,"",'Simpl. all tex-DT PLYWOOD'!N158)</f>
        <v/>
      </c>
      <c r="E155" s="19" t="str">
        <f>IF('Simpl. all tex-DT PLYWOOD'!O158=0,"",'Simpl. all tex-DT PLYWOOD'!O158)</f>
        <v/>
      </c>
      <c r="F155" s="19" t="str">
        <f>IF('Simpl. all tex-DT PLYWOOD'!P158=0,"",'Simpl. all tex-DT PLYWOOD'!P158)</f>
        <v/>
      </c>
      <c r="G155" s="19" t="str">
        <f>IF('Simpl. all tex-DT PLYWOOD'!Q158=0,"",'Simpl. all tex-DT PLYWOOD'!Q158)</f>
        <v/>
      </c>
      <c r="H155" s="19" t="str">
        <f>IF('Simpl. all tex-DT PLYWOOD'!R158=0,"",'Simpl. all tex-DT PLYWOOD'!R158)</f>
        <v/>
      </c>
      <c r="I155" s="19" t="str">
        <f>IF('Simpl. all tex-DT PLYWOOD'!S158=0,"",'Simpl. all tex-DT PLYWOOD'!S158)</f>
        <v/>
      </c>
      <c r="J155" s="19" t="str">
        <f>IF('Simpl. all tex-DT PLYWOOD'!T158=0,"",'Simpl. all tex-DT PLYWOOD'!T158)</f>
        <v/>
      </c>
      <c r="K155" s="19" t="str">
        <f>IF('Simpl. all tex-DT PLYWOOD'!U158=0,"",'Simpl. all tex-DT PLYWOOD'!U158)</f>
        <v/>
      </c>
      <c r="L155" s="19" t="str">
        <f>IF('Simpl. all tex-DT PLYWOOD'!V158=0,"",'Simpl. all tex-DT PLYWOOD'!V158)</f>
        <v/>
      </c>
      <c r="M155" s="19" t="str">
        <f>IF('Simpl. all tex-DT PLYWOOD'!W158=0,"",'Simpl. all tex-DT PLYWOOD'!W158)</f>
        <v/>
      </c>
      <c r="N155" s="19" t="str">
        <f>IF('Simpl. all tex-DT PLYWOOD'!X158=0,"",'Simpl. all tex-DT PLYWOOD'!X158)</f>
        <v/>
      </c>
      <c r="O155" s="19" t="str">
        <f>IF('Simpl. all tex-DT PLYWOOD'!Y158=0,"",'Simpl. all tex-DT PLYWOOD'!Y158)</f>
        <v/>
      </c>
      <c r="P155" s="19" t="str">
        <f>IF('Simpl. all tex-DT PLYWOOD'!Z158=0,"",'Simpl. all tex-DT PLYWOOD'!Z158)</f>
        <v/>
      </c>
      <c r="Q155" s="306">
        <f t="shared" si="2"/>
        <v>0</v>
      </c>
      <c r="R155" s="11">
        <f>Q155*'Simpl. all tex-DT PLYWOOD'!I158</f>
        <v>0</v>
      </c>
      <c r="S155" s="11">
        <f>Q155*'Simpl. all tex-DT PLYWOOD'!AX158</f>
        <v>0</v>
      </c>
    </row>
    <row r="156" spans="1:19" ht="23.25" customHeight="1" x14ac:dyDescent="0.2">
      <c r="A156" s="18" t="str">
        <f>'Simpl. all tex-DT PLYWOOD'!D159</f>
        <v>SIMPL-6O-T</v>
      </c>
      <c r="B156" s="432" t="s">
        <v>1139</v>
      </c>
      <c r="C156" s="19" t="str">
        <f>IF('Simpl. all tex-DT PLYWOOD'!M159=0,"",'Simpl. all tex-DT PLYWOOD'!M159)</f>
        <v/>
      </c>
      <c r="D156" s="19" t="str">
        <f>IF('Simpl. all tex-DT PLYWOOD'!N159=0,"",'Simpl. all tex-DT PLYWOOD'!N159)</f>
        <v/>
      </c>
      <c r="E156" s="19" t="str">
        <f>IF('Simpl. all tex-DT PLYWOOD'!O159=0,"",'Simpl. all tex-DT PLYWOOD'!O159)</f>
        <v/>
      </c>
      <c r="F156" s="19" t="str">
        <f>IF('Simpl. all tex-DT PLYWOOD'!P159=0,"",'Simpl. all tex-DT PLYWOOD'!P159)</f>
        <v/>
      </c>
      <c r="G156" s="19" t="str">
        <f>IF('Simpl. all tex-DT PLYWOOD'!Q159=0,"",'Simpl. all tex-DT PLYWOOD'!Q159)</f>
        <v/>
      </c>
      <c r="H156" s="19" t="str">
        <f>IF('Simpl. all tex-DT PLYWOOD'!R159=0,"",'Simpl. all tex-DT PLYWOOD'!R159)</f>
        <v/>
      </c>
      <c r="I156" s="19" t="str">
        <f>IF('Simpl. all tex-DT PLYWOOD'!S159=0,"",'Simpl. all tex-DT PLYWOOD'!S159)</f>
        <v/>
      </c>
      <c r="J156" s="19" t="str">
        <f>IF('Simpl. all tex-DT PLYWOOD'!T159=0,"",'Simpl. all tex-DT PLYWOOD'!T159)</f>
        <v/>
      </c>
      <c r="K156" s="19" t="str">
        <f>IF('Simpl. all tex-DT PLYWOOD'!U159=0,"",'Simpl. all tex-DT PLYWOOD'!U159)</f>
        <v/>
      </c>
      <c r="L156" s="19" t="str">
        <f>IF('Simpl. all tex-DT PLYWOOD'!V159=0,"",'Simpl. all tex-DT PLYWOOD'!V159)</f>
        <v/>
      </c>
      <c r="M156" s="19" t="str">
        <f>IF('Simpl. all tex-DT PLYWOOD'!W159=0,"",'Simpl. all tex-DT PLYWOOD'!W159)</f>
        <v/>
      </c>
      <c r="N156" s="19" t="str">
        <f>IF('Simpl. all tex-DT PLYWOOD'!X159=0,"",'Simpl. all tex-DT PLYWOOD'!X159)</f>
        <v/>
      </c>
      <c r="O156" s="19" t="str">
        <f>IF('Simpl. all tex-DT PLYWOOD'!Y159=0,"",'Simpl. all tex-DT PLYWOOD'!Y159)</f>
        <v/>
      </c>
      <c r="P156" s="19" t="str">
        <f>IF('Simpl. all tex-DT PLYWOOD'!Z159=0,"",'Simpl. all tex-DT PLYWOOD'!Z159)</f>
        <v/>
      </c>
      <c r="Q156" s="306">
        <f t="shared" si="2"/>
        <v>0</v>
      </c>
      <c r="R156" s="11">
        <f>Q156*'Simpl. all tex-DT PLYWOOD'!I159</f>
        <v>0</v>
      </c>
      <c r="S156" s="11">
        <f>Q156*'Simpl. all tex-DT PLYWOOD'!AX159</f>
        <v>0</v>
      </c>
    </row>
    <row r="157" spans="1:19" ht="23.25" customHeight="1" x14ac:dyDescent="0.2">
      <c r="A157" s="18" t="str">
        <f>'Simpl. all tex-DT PLYWOOD'!D160</f>
        <v>SIMPL-6P</v>
      </c>
      <c r="B157" s="432" t="s">
        <v>1138</v>
      </c>
      <c r="C157" s="19" t="str">
        <f>IF('Simpl. all tex-DT PLYWOOD'!M160=0,"",'Simpl. all tex-DT PLYWOOD'!M160)</f>
        <v/>
      </c>
      <c r="D157" s="19" t="str">
        <f>IF('Simpl. all tex-DT PLYWOOD'!N160=0,"",'Simpl. all tex-DT PLYWOOD'!N160)</f>
        <v/>
      </c>
      <c r="E157" s="19" t="str">
        <f>IF('Simpl. all tex-DT PLYWOOD'!O160=0,"",'Simpl. all tex-DT PLYWOOD'!O160)</f>
        <v/>
      </c>
      <c r="F157" s="19" t="str">
        <f>IF('Simpl. all tex-DT PLYWOOD'!P160=0,"",'Simpl. all tex-DT PLYWOOD'!P160)</f>
        <v/>
      </c>
      <c r="G157" s="19" t="str">
        <f>IF('Simpl. all tex-DT PLYWOOD'!Q160=0,"",'Simpl. all tex-DT PLYWOOD'!Q160)</f>
        <v/>
      </c>
      <c r="H157" s="19" t="str">
        <f>IF('Simpl. all tex-DT PLYWOOD'!R160=0,"",'Simpl. all tex-DT PLYWOOD'!R160)</f>
        <v/>
      </c>
      <c r="I157" s="19" t="str">
        <f>IF('Simpl. all tex-DT PLYWOOD'!S160=0,"",'Simpl. all tex-DT PLYWOOD'!S160)</f>
        <v/>
      </c>
      <c r="J157" s="19" t="str">
        <f>IF('Simpl. all tex-DT PLYWOOD'!T160=0,"",'Simpl. all tex-DT PLYWOOD'!T160)</f>
        <v/>
      </c>
      <c r="K157" s="19" t="str">
        <f>IF('Simpl. all tex-DT PLYWOOD'!U160=0,"",'Simpl. all tex-DT PLYWOOD'!U160)</f>
        <v/>
      </c>
      <c r="L157" s="19" t="str">
        <f>IF('Simpl. all tex-DT PLYWOOD'!V160=0,"",'Simpl. all tex-DT PLYWOOD'!V160)</f>
        <v/>
      </c>
      <c r="M157" s="19" t="str">
        <f>IF('Simpl. all tex-DT PLYWOOD'!W160=0,"",'Simpl. all tex-DT PLYWOOD'!W160)</f>
        <v/>
      </c>
      <c r="N157" s="19" t="str">
        <f>IF('Simpl. all tex-DT PLYWOOD'!X160=0,"",'Simpl. all tex-DT PLYWOOD'!X160)</f>
        <v/>
      </c>
      <c r="O157" s="19" t="str">
        <f>IF('Simpl. all tex-DT PLYWOOD'!Y160=0,"",'Simpl. all tex-DT PLYWOOD'!Y160)</f>
        <v/>
      </c>
      <c r="P157" s="19" t="str">
        <f>IF('Simpl. all tex-DT PLYWOOD'!Z160=0,"",'Simpl. all tex-DT PLYWOOD'!Z160)</f>
        <v/>
      </c>
      <c r="Q157" s="306">
        <f t="shared" si="2"/>
        <v>0</v>
      </c>
      <c r="R157" s="11">
        <f>Q157*'Simpl. all tex-DT PLYWOOD'!I160</f>
        <v>0</v>
      </c>
      <c r="S157" s="11">
        <f>Q157*'Simpl. all tex-DT PLYWOOD'!AX160</f>
        <v>0</v>
      </c>
    </row>
    <row r="158" spans="1:19" ht="23.25" customHeight="1" x14ac:dyDescent="0.2">
      <c r="A158" s="18" t="str">
        <f>'Simpl. all tex-DT PLYWOOD'!D161</f>
        <v>SIMPL-6P-T</v>
      </c>
      <c r="B158" s="432" t="s">
        <v>1139</v>
      </c>
      <c r="C158" s="19" t="str">
        <f>IF('Simpl. all tex-DT PLYWOOD'!M161=0,"",'Simpl. all tex-DT PLYWOOD'!M161)</f>
        <v/>
      </c>
      <c r="D158" s="19" t="str">
        <f>IF('Simpl. all tex-DT PLYWOOD'!N161=0,"",'Simpl. all tex-DT PLYWOOD'!N161)</f>
        <v/>
      </c>
      <c r="E158" s="19" t="str">
        <f>IF('Simpl. all tex-DT PLYWOOD'!O161=0,"",'Simpl. all tex-DT PLYWOOD'!O161)</f>
        <v/>
      </c>
      <c r="F158" s="19" t="str">
        <f>IF('Simpl. all tex-DT PLYWOOD'!P161=0,"",'Simpl. all tex-DT PLYWOOD'!P161)</f>
        <v/>
      </c>
      <c r="G158" s="19" t="str">
        <f>IF('Simpl. all tex-DT PLYWOOD'!Q161=0,"",'Simpl. all tex-DT PLYWOOD'!Q161)</f>
        <v/>
      </c>
      <c r="H158" s="19" t="str">
        <f>IF('Simpl. all tex-DT PLYWOOD'!R161=0,"",'Simpl. all tex-DT PLYWOOD'!R161)</f>
        <v/>
      </c>
      <c r="I158" s="19" t="str">
        <f>IF('Simpl. all tex-DT PLYWOOD'!S161=0,"",'Simpl. all tex-DT PLYWOOD'!S161)</f>
        <v/>
      </c>
      <c r="J158" s="19" t="str">
        <f>IF('Simpl. all tex-DT PLYWOOD'!T161=0,"",'Simpl. all tex-DT PLYWOOD'!T161)</f>
        <v/>
      </c>
      <c r="K158" s="19" t="str">
        <f>IF('Simpl. all tex-DT PLYWOOD'!U161=0,"",'Simpl. all tex-DT PLYWOOD'!U161)</f>
        <v/>
      </c>
      <c r="L158" s="19" t="str">
        <f>IF('Simpl. all tex-DT PLYWOOD'!V161=0,"",'Simpl. all tex-DT PLYWOOD'!V161)</f>
        <v/>
      </c>
      <c r="M158" s="19" t="str">
        <f>IF('Simpl. all tex-DT PLYWOOD'!W161=0,"",'Simpl. all tex-DT PLYWOOD'!W161)</f>
        <v/>
      </c>
      <c r="N158" s="19" t="str">
        <f>IF('Simpl. all tex-DT PLYWOOD'!X161=0,"",'Simpl. all tex-DT PLYWOOD'!X161)</f>
        <v/>
      </c>
      <c r="O158" s="19" t="str">
        <f>IF('Simpl. all tex-DT PLYWOOD'!Y161=0,"",'Simpl. all tex-DT PLYWOOD'!Y161)</f>
        <v/>
      </c>
      <c r="P158" s="19" t="str">
        <f>IF('Simpl. all tex-DT PLYWOOD'!Z161=0,"",'Simpl. all tex-DT PLYWOOD'!Z161)</f>
        <v/>
      </c>
      <c r="Q158" s="306">
        <f t="shared" si="2"/>
        <v>0</v>
      </c>
      <c r="R158" s="11">
        <f>Q158*'Simpl. all tex-DT PLYWOOD'!I161</f>
        <v>0</v>
      </c>
      <c r="S158" s="11">
        <f>Q158*'Simpl. all tex-DT PLYWOOD'!AX161</f>
        <v>0</v>
      </c>
    </row>
    <row r="159" spans="1:19" ht="23.25" customHeight="1" x14ac:dyDescent="0.2">
      <c r="A159" s="18" t="str">
        <f>'Simpl. all tex-DT PLYWOOD'!D162</f>
        <v>7 - SQUARES</v>
      </c>
      <c r="B159" s="432"/>
      <c r="C159" s="19" t="str">
        <f>IF('Simpl. all tex-DT PLYWOOD'!M162=0,"",'Simpl. all tex-DT PLYWOOD'!M162)</f>
        <v/>
      </c>
      <c r="D159" s="19" t="str">
        <f>IF('Simpl. all tex-DT PLYWOOD'!N162=0,"",'Simpl. all tex-DT PLYWOOD'!N162)</f>
        <v/>
      </c>
      <c r="E159" s="19" t="str">
        <f>IF('Simpl. all tex-DT PLYWOOD'!O162=0,"",'Simpl. all tex-DT PLYWOOD'!O162)</f>
        <v/>
      </c>
      <c r="F159" s="19" t="str">
        <f>IF('Simpl. all tex-DT PLYWOOD'!P162=0,"",'Simpl. all tex-DT PLYWOOD'!P162)</f>
        <v/>
      </c>
      <c r="G159" s="19" t="str">
        <f>IF('Simpl. all tex-DT PLYWOOD'!Q162=0,"",'Simpl. all tex-DT PLYWOOD'!Q162)</f>
        <v/>
      </c>
      <c r="H159" s="19" t="str">
        <f>IF('Simpl. all tex-DT PLYWOOD'!R162=0,"",'Simpl. all tex-DT PLYWOOD'!R162)</f>
        <v/>
      </c>
      <c r="I159" s="19" t="str">
        <f>IF('Simpl. all tex-DT PLYWOOD'!S162=0,"",'Simpl. all tex-DT PLYWOOD'!S162)</f>
        <v/>
      </c>
      <c r="J159" s="19" t="str">
        <f>IF('Simpl. all tex-DT PLYWOOD'!T162=0,"",'Simpl. all tex-DT PLYWOOD'!T162)</f>
        <v/>
      </c>
      <c r="K159" s="19" t="str">
        <f>IF('Simpl. all tex-DT PLYWOOD'!U162=0,"",'Simpl. all tex-DT PLYWOOD'!U162)</f>
        <v/>
      </c>
      <c r="L159" s="19" t="str">
        <f>IF('Simpl. all tex-DT PLYWOOD'!V162=0,"",'Simpl. all tex-DT PLYWOOD'!V162)</f>
        <v/>
      </c>
      <c r="M159" s="19" t="str">
        <f>IF('Simpl. all tex-DT PLYWOOD'!W162=0,"",'Simpl. all tex-DT PLYWOOD'!W162)</f>
        <v/>
      </c>
      <c r="N159" s="19" t="str">
        <f>IF('Simpl. all tex-DT PLYWOOD'!X162=0,"",'Simpl. all tex-DT PLYWOOD'!X162)</f>
        <v/>
      </c>
      <c r="O159" s="19" t="str">
        <f>IF('Simpl. all tex-DT PLYWOOD'!Y162=0,"",'Simpl. all tex-DT PLYWOOD'!Y162)</f>
        <v/>
      </c>
      <c r="P159" s="19" t="str">
        <f>IF('Simpl. all tex-DT PLYWOOD'!Z162=0,"",'Simpl. all tex-DT PLYWOOD'!Z162)</f>
        <v/>
      </c>
      <c r="Q159" s="306">
        <f t="shared" si="2"/>
        <v>0</v>
      </c>
      <c r="R159" s="11">
        <f>Q159*'Simpl. all tex-DT PLYWOOD'!I162</f>
        <v>0</v>
      </c>
      <c r="S159" s="11">
        <f>Q159*'Simpl. all tex-DT PLYWOOD'!AX162</f>
        <v>0</v>
      </c>
    </row>
    <row r="160" spans="1:19" ht="23.25" customHeight="1" x14ac:dyDescent="0.2">
      <c r="A160" s="18" t="str">
        <f>'Simpl. all tex-DT PLYWOOD'!D163</f>
        <v>SIMPL-7A</v>
      </c>
      <c r="B160" s="432" t="s">
        <v>1138</v>
      </c>
      <c r="C160" s="19" t="str">
        <f>IF('Simpl. all tex-DT PLYWOOD'!M163=0,"",'Simpl. all tex-DT PLYWOOD'!M163)</f>
        <v/>
      </c>
      <c r="D160" s="19" t="str">
        <f>IF('Simpl. all tex-DT PLYWOOD'!N163=0,"",'Simpl. all tex-DT PLYWOOD'!N163)</f>
        <v/>
      </c>
      <c r="E160" s="19" t="str">
        <f>IF('Simpl. all tex-DT PLYWOOD'!O163=0,"",'Simpl. all tex-DT PLYWOOD'!O163)</f>
        <v/>
      </c>
      <c r="F160" s="19" t="str">
        <f>IF('Simpl. all tex-DT PLYWOOD'!P163=0,"",'Simpl. all tex-DT PLYWOOD'!P163)</f>
        <v/>
      </c>
      <c r="G160" s="19" t="str">
        <f>IF('Simpl. all tex-DT PLYWOOD'!Q163=0,"",'Simpl. all tex-DT PLYWOOD'!Q163)</f>
        <v/>
      </c>
      <c r="H160" s="19" t="str">
        <f>IF('Simpl. all tex-DT PLYWOOD'!R163=0,"",'Simpl. all tex-DT PLYWOOD'!R163)</f>
        <v/>
      </c>
      <c r="I160" s="19" t="str">
        <f>IF('Simpl. all tex-DT PLYWOOD'!S163=0,"",'Simpl. all tex-DT PLYWOOD'!S163)</f>
        <v/>
      </c>
      <c r="J160" s="19" t="str">
        <f>IF('Simpl. all tex-DT PLYWOOD'!T163=0,"",'Simpl. all tex-DT PLYWOOD'!T163)</f>
        <v/>
      </c>
      <c r="K160" s="19" t="str">
        <f>IF('Simpl. all tex-DT PLYWOOD'!U163=0,"",'Simpl. all tex-DT PLYWOOD'!U163)</f>
        <v/>
      </c>
      <c r="L160" s="19" t="str">
        <f>IF('Simpl. all tex-DT PLYWOOD'!V163=0,"",'Simpl. all tex-DT PLYWOOD'!V163)</f>
        <v/>
      </c>
      <c r="M160" s="19" t="str">
        <f>IF('Simpl. all tex-DT PLYWOOD'!W163=0,"",'Simpl. all tex-DT PLYWOOD'!W163)</f>
        <v/>
      </c>
      <c r="N160" s="19" t="str">
        <f>IF('Simpl. all tex-DT PLYWOOD'!X163=0,"",'Simpl. all tex-DT PLYWOOD'!X163)</f>
        <v/>
      </c>
      <c r="O160" s="19" t="str">
        <f>IF('Simpl. all tex-DT PLYWOOD'!Y163=0,"",'Simpl. all tex-DT PLYWOOD'!Y163)</f>
        <v/>
      </c>
      <c r="P160" s="19" t="str">
        <f>IF('Simpl. all tex-DT PLYWOOD'!Z163=0,"",'Simpl. all tex-DT PLYWOOD'!Z163)</f>
        <v/>
      </c>
      <c r="Q160" s="306">
        <f t="shared" si="2"/>
        <v>0</v>
      </c>
      <c r="R160" s="11">
        <f>Q160*'Simpl. all tex-DT PLYWOOD'!I163</f>
        <v>0</v>
      </c>
      <c r="S160" s="11">
        <f>Q160*'Simpl. all tex-DT PLYWOOD'!AX163</f>
        <v>0</v>
      </c>
    </row>
    <row r="161" spans="1:19" ht="23.25" customHeight="1" x14ac:dyDescent="0.2">
      <c r="A161" s="18" t="str">
        <f>'Simpl. all tex-DT PLYWOOD'!D164</f>
        <v>SIMPL-7A-T</v>
      </c>
      <c r="B161" s="432" t="s">
        <v>1139</v>
      </c>
      <c r="C161" s="19" t="str">
        <f>IF('Simpl. all tex-DT PLYWOOD'!M164=0,"",'Simpl. all tex-DT PLYWOOD'!M164)</f>
        <v/>
      </c>
      <c r="D161" s="19" t="str">
        <f>IF('Simpl. all tex-DT PLYWOOD'!N164=0,"",'Simpl. all tex-DT PLYWOOD'!N164)</f>
        <v/>
      </c>
      <c r="E161" s="19" t="str">
        <f>IF('Simpl. all tex-DT PLYWOOD'!O164=0,"",'Simpl. all tex-DT PLYWOOD'!O164)</f>
        <v/>
      </c>
      <c r="F161" s="19" t="str">
        <f>IF('Simpl. all tex-DT PLYWOOD'!P164=0,"",'Simpl. all tex-DT PLYWOOD'!P164)</f>
        <v/>
      </c>
      <c r="G161" s="19" t="str">
        <f>IF('Simpl. all tex-DT PLYWOOD'!Q164=0,"",'Simpl. all tex-DT PLYWOOD'!Q164)</f>
        <v/>
      </c>
      <c r="H161" s="19" t="str">
        <f>IF('Simpl. all tex-DT PLYWOOD'!R164=0,"",'Simpl. all tex-DT PLYWOOD'!R164)</f>
        <v/>
      </c>
      <c r="I161" s="19" t="str">
        <f>IF('Simpl. all tex-DT PLYWOOD'!S164=0,"",'Simpl. all tex-DT PLYWOOD'!S164)</f>
        <v/>
      </c>
      <c r="J161" s="19" t="str">
        <f>IF('Simpl. all tex-DT PLYWOOD'!T164=0,"",'Simpl. all tex-DT PLYWOOD'!T164)</f>
        <v/>
      </c>
      <c r="K161" s="19" t="str">
        <f>IF('Simpl. all tex-DT PLYWOOD'!U164=0,"",'Simpl. all tex-DT PLYWOOD'!U164)</f>
        <v/>
      </c>
      <c r="L161" s="19" t="str">
        <f>IF('Simpl. all tex-DT PLYWOOD'!V164=0,"",'Simpl. all tex-DT PLYWOOD'!V164)</f>
        <v/>
      </c>
      <c r="M161" s="19" t="str">
        <f>IF('Simpl. all tex-DT PLYWOOD'!W164=0,"",'Simpl. all tex-DT PLYWOOD'!W164)</f>
        <v/>
      </c>
      <c r="N161" s="19" t="str">
        <f>IF('Simpl. all tex-DT PLYWOOD'!X164=0,"",'Simpl. all tex-DT PLYWOOD'!X164)</f>
        <v/>
      </c>
      <c r="O161" s="19" t="str">
        <f>IF('Simpl. all tex-DT PLYWOOD'!Y164=0,"",'Simpl. all tex-DT PLYWOOD'!Y164)</f>
        <v/>
      </c>
      <c r="P161" s="19" t="str">
        <f>IF('Simpl. all tex-DT PLYWOOD'!Z164=0,"",'Simpl. all tex-DT PLYWOOD'!Z164)</f>
        <v/>
      </c>
      <c r="Q161" s="306">
        <f t="shared" si="2"/>
        <v>0</v>
      </c>
      <c r="R161" s="11">
        <f>Q161*'Simpl. all tex-DT PLYWOOD'!I164</f>
        <v>0</v>
      </c>
      <c r="S161" s="11">
        <f>Q161*'Simpl. all tex-DT PLYWOOD'!AX164</f>
        <v>0</v>
      </c>
    </row>
    <row r="162" spans="1:19" ht="23.25" customHeight="1" x14ac:dyDescent="0.2">
      <c r="A162" s="18" t="str">
        <f>'Simpl. all tex-DT PLYWOOD'!D165</f>
        <v>SIMPL-7B</v>
      </c>
      <c r="B162" s="432" t="s">
        <v>1138</v>
      </c>
      <c r="C162" s="19" t="str">
        <f>IF('Simpl. all tex-DT PLYWOOD'!M165=0,"",'Simpl. all tex-DT PLYWOOD'!M165)</f>
        <v/>
      </c>
      <c r="D162" s="19" t="str">
        <f>IF('Simpl. all tex-DT PLYWOOD'!N165=0,"",'Simpl. all tex-DT PLYWOOD'!N165)</f>
        <v/>
      </c>
      <c r="E162" s="19" t="str">
        <f>IF('Simpl. all tex-DT PLYWOOD'!O165=0,"",'Simpl. all tex-DT PLYWOOD'!O165)</f>
        <v/>
      </c>
      <c r="F162" s="19" t="str">
        <f>IF('Simpl. all tex-DT PLYWOOD'!P165=0,"",'Simpl. all tex-DT PLYWOOD'!P165)</f>
        <v/>
      </c>
      <c r="G162" s="19" t="str">
        <f>IF('Simpl. all tex-DT PLYWOOD'!Q165=0,"",'Simpl. all tex-DT PLYWOOD'!Q165)</f>
        <v/>
      </c>
      <c r="H162" s="19" t="str">
        <f>IF('Simpl. all tex-DT PLYWOOD'!R165=0,"",'Simpl. all tex-DT PLYWOOD'!R165)</f>
        <v/>
      </c>
      <c r="I162" s="19" t="str">
        <f>IF('Simpl. all tex-DT PLYWOOD'!S165=0,"",'Simpl. all tex-DT PLYWOOD'!S165)</f>
        <v/>
      </c>
      <c r="J162" s="19" t="str">
        <f>IF('Simpl. all tex-DT PLYWOOD'!T165=0,"",'Simpl. all tex-DT PLYWOOD'!T165)</f>
        <v/>
      </c>
      <c r="K162" s="19" t="str">
        <f>IF('Simpl. all tex-DT PLYWOOD'!U165=0,"",'Simpl. all tex-DT PLYWOOD'!U165)</f>
        <v/>
      </c>
      <c r="L162" s="19" t="str">
        <f>IF('Simpl. all tex-DT PLYWOOD'!V165=0,"",'Simpl. all tex-DT PLYWOOD'!V165)</f>
        <v/>
      </c>
      <c r="M162" s="19" t="str">
        <f>IF('Simpl. all tex-DT PLYWOOD'!W165=0,"",'Simpl. all tex-DT PLYWOOD'!W165)</f>
        <v/>
      </c>
      <c r="N162" s="19" t="str">
        <f>IF('Simpl. all tex-DT PLYWOOD'!X165=0,"",'Simpl. all tex-DT PLYWOOD'!X165)</f>
        <v/>
      </c>
      <c r="O162" s="19" t="str">
        <f>IF('Simpl. all tex-DT PLYWOOD'!Y165=0,"",'Simpl. all tex-DT PLYWOOD'!Y165)</f>
        <v/>
      </c>
      <c r="P162" s="19" t="str">
        <f>IF('Simpl. all tex-DT PLYWOOD'!Z165=0,"",'Simpl. all tex-DT PLYWOOD'!Z165)</f>
        <v/>
      </c>
      <c r="Q162" s="306">
        <f t="shared" si="2"/>
        <v>0</v>
      </c>
      <c r="R162" s="11">
        <f>Q162*'Simpl. all tex-DT PLYWOOD'!I165</f>
        <v>0</v>
      </c>
      <c r="S162" s="11">
        <f>Q162*'Simpl. all tex-DT PLYWOOD'!AX165</f>
        <v>0</v>
      </c>
    </row>
    <row r="163" spans="1:19" ht="23.25" customHeight="1" x14ac:dyDescent="0.2">
      <c r="A163" s="18" t="str">
        <f>'Simpl. all tex-DT PLYWOOD'!D166</f>
        <v>SIMPL-7B-T</v>
      </c>
      <c r="B163" s="432" t="s">
        <v>1139</v>
      </c>
      <c r="C163" s="19" t="str">
        <f>IF('Simpl. all tex-DT PLYWOOD'!M166=0,"",'Simpl. all tex-DT PLYWOOD'!M166)</f>
        <v/>
      </c>
      <c r="D163" s="19" t="str">
        <f>IF('Simpl. all tex-DT PLYWOOD'!N166=0,"",'Simpl. all tex-DT PLYWOOD'!N166)</f>
        <v/>
      </c>
      <c r="E163" s="19" t="str">
        <f>IF('Simpl. all tex-DT PLYWOOD'!O166=0,"",'Simpl. all tex-DT PLYWOOD'!O166)</f>
        <v/>
      </c>
      <c r="F163" s="19" t="str">
        <f>IF('Simpl. all tex-DT PLYWOOD'!P166=0,"",'Simpl. all tex-DT PLYWOOD'!P166)</f>
        <v/>
      </c>
      <c r="G163" s="19" t="str">
        <f>IF('Simpl. all tex-DT PLYWOOD'!Q166=0,"",'Simpl. all tex-DT PLYWOOD'!Q166)</f>
        <v/>
      </c>
      <c r="H163" s="19" t="str">
        <f>IF('Simpl. all tex-DT PLYWOOD'!R166=0,"",'Simpl. all tex-DT PLYWOOD'!R166)</f>
        <v/>
      </c>
      <c r="I163" s="19" t="str">
        <f>IF('Simpl. all tex-DT PLYWOOD'!S166=0,"",'Simpl. all tex-DT PLYWOOD'!S166)</f>
        <v/>
      </c>
      <c r="J163" s="19" t="str">
        <f>IF('Simpl. all tex-DT PLYWOOD'!T166=0,"",'Simpl. all tex-DT PLYWOOD'!T166)</f>
        <v/>
      </c>
      <c r="K163" s="19" t="str">
        <f>IF('Simpl. all tex-DT PLYWOOD'!U166=0,"",'Simpl. all tex-DT PLYWOOD'!U166)</f>
        <v/>
      </c>
      <c r="L163" s="19" t="str">
        <f>IF('Simpl. all tex-DT PLYWOOD'!V166=0,"",'Simpl. all tex-DT PLYWOOD'!V166)</f>
        <v/>
      </c>
      <c r="M163" s="19" t="str">
        <f>IF('Simpl. all tex-DT PLYWOOD'!W166=0,"",'Simpl. all tex-DT PLYWOOD'!W166)</f>
        <v/>
      </c>
      <c r="N163" s="19" t="str">
        <f>IF('Simpl. all tex-DT PLYWOOD'!X166=0,"",'Simpl. all tex-DT PLYWOOD'!X166)</f>
        <v/>
      </c>
      <c r="O163" s="19" t="str">
        <f>IF('Simpl. all tex-DT PLYWOOD'!Y166=0,"",'Simpl. all tex-DT PLYWOOD'!Y166)</f>
        <v/>
      </c>
      <c r="P163" s="19" t="str">
        <f>IF('Simpl. all tex-DT PLYWOOD'!Z166=0,"",'Simpl. all tex-DT PLYWOOD'!Z166)</f>
        <v/>
      </c>
      <c r="Q163" s="306">
        <f t="shared" si="2"/>
        <v>0</v>
      </c>
      <c r="R163" s="11">
        <f>Q163*'Simpl. all tex-DT PLYWOOD'!I166</f>
        <v>0</v>
      </c>
      <c r="S163" s="11">
        <f>Q163*'Simpl. all tex-DT PLYWOOD'!AX166</f>
        <v>0</v>
      </c>
    </row>
    <row r="164" spans="1:19" ht="23.25" customHeight="1" x14ac:dyDescent="0.2">
      <c r="A164" s="18" t="str">
        <f>'Simpl. all tex-DT PLYWOOD'!D167</f>
        <v>SIMPL-7C</v>
      </c>
      <c r="B164" s="432" t="s">
        <v>1138</v>
      </c>
      <c r="C164" s="19" t="str">
        <f>IF('Simpl. all tex-DT PLYWOOD'!M167=0,"",'Simpl. all tex-DT PLYWOOD'!M167)</f>
        <v/>
      </c>
      <c r="D164" s="19" t="str">
        <f>IF('Simpl. all tex-DT PLYWOOD'!N167=0,"",'Simpl. all tex-DT PLYWOOD'!N167)</f>
        <v/>
      </c>
      <c r="E164" s="19" t="str">
        <f>IF('Simpl. all tex-DT PLYWOOD'!O167=0,"",'Simpl. all tex-DT PLYWOOD'!O167)</f>
        <v/>
      </c>
      <c r="F164" s="19" t="str">
        <f>IF('Simpl. all tex-DT PLYWOOD'!P167=0,"",'Simpl. all tex-DT PLYWOOD'!P167)</f>
        <v/>
      </c>
      <c r="G164" s="19" t="str">
        <f>IF('Simpl. all tex-DT PLYWOOD'!Q167=0,"",'Simpl. all tex-DT PLYWOOD'!Q167)</f>
        <v/>
      </c>
      <c r="H164" s="19" t="str">
        <f>IF('Simpl. all tex-DT PLYWOOD'!R167=0,"",'Simpl. all tex-DT PLYWOOD'!R167)</f>
        <v/>
      </c>
      <c r="I164" s="19" t="str">
        <f>IF('Simpl. all tex-DT PLYWOOD'!S167=0,"",'Simpl. all tex-DT PLYWOOD'!S167)</f>
        <v/>
      </c>
      <c r="J164" s="19" t="str">
        <f>IF('Simpl. all tex-DT PLYWOOD'!T167=0,"",'Simpl. all tex-DT PLYWOOD'!T167)</f>
        <v/>
      </c>
      <c r="K164" s="19" t="str">
        <f>IF('Simpl. all tex-DT PLYWOOD'!U167=0,"",'Simpl. all tex-DT PLYWOOD'!U167)</f>
        <v/>
      </c>
      <c r="L164" s="19" t="str">
        <f>IF('Simpl. all tex-DT PLYWOOD'!V167=0,"",'Simpl. all tex-DT PLYWOOD'!V167)</f>
        <v/>
      </c>
      <c r="M164" s="19" t="str">
        <f>IF('Simpl. all tex-DT PLYWOOD'!W167=0,"",'Simpl. all tex-DT PLYWOOD'!W167)</f>
        <v/>
      </c>
      <c r="N164" s="19" t="str">
        <f>IF('Simpl. all tex-DT PLYWOOD'!X167=0,"",'Simpl. all tex-DT PLYWOOD'!X167)</f>
        <v/>
      </c>
      <c r="O164" s="19" t="str">
        <f>IF('Simpl. all tex-DT PLYWOOD'!Y167=0,"",'Simpl. all tex-DT PLYWOOD'!Y167)</f>
        <v/>
      </c>
      <c r="P164" s="19" t="str">
        <f>IF('Simpl. all tex-DT PLYWOOD'!Z167=0,"",'Simpl. all tex-DT PLYWOOD'!Z167)</f>
        <v/>
      </c>
      <c r="Q164" s="306">
        <f t="shared" si="2"/>
        <v>0</v>
      </c>
      <c r="R164" s="11">
        <f>Q164*'Simpl. all tex-DT PLYWOOD'!I167</f>
        <v>0</v>
      </c>
      <c r="S164" s="11">
        <f>Q164*'Simpl. all tex-DT PLYWOOD'!AX167</f>
        <v>0</v>
      </c>
    </row>
    <row r="165" spans="1:19" ht="23.25" customHeight="1" x14ac:dyDescent="0.2">
      <c r="A165" s="18" t="str">
        <f>'Simpl. all tex-DT PLYWOOD'!D168</f>
        <v>SIMPL-7C-T</v>
      </c>
      <c r="B165" s="432" t="s">
        <v>1139</v>
      </c>
      <c r="C165" s="19" t="str">
        <f>IF('Simpl. all tex-DT PLYWOOD'!M168=0,"",'Simpl. all tex-DT PLYWOOD'!M168)</f>
        <v/>
      </c>
      <c r="D165" s="19" t="str">
        <f>IF('Simpl. all tex-DT PLYWOOD'!N168=0,"",'Simpl. all tex-DT PLYWOOD'!N168)</f>
        <v/>
      </c>
      <c r="E165" s="19" t="str">
        <f>IF('Simpl. all tex-DT PLYWOOD'!O168=0,"",'Simpl. all tex-DT PLYWOOD'!O168)</f>
        <v/>
      </c>
      <c r="F165" s="19" t="str">
        <f>IF('Simpl. all tex-DT PLYWOOD'!P168=0,"",'Simpl. all tex-DT PLYWOOD'!P168)</f>
        <v/>
      </c>
      <c r="G165" s="19" t="str">
        <f>IF('Simpl. all tex-DT PLYWOOD'!Q168=0,"",'Simpl. all tex-DT PLYWOOD'!Q168)</f>
        <v/>
      </c>
      <c r="H165" s="19" t="str">
        <f>IF('Simpl. all tex-DT PLYWOOD'!R168=0,"",'Simpl. all tex-DT PLYWOOD'!R168)</f>
        <v/>
      </c>
      <c r="I165" s="19" t="str">
        <f>IF('Simpl. all tex-DT PLYWOOD'!S168=0,"",'Simpl. all tex-DT PLYWOOD'!S168)</f>
        <v/>
      </c>
      <c r="J165" s="19" t="str">
        <f>IF('Simpl. all tex-DT PLYWOOD'!T168=0,"",'Simpl. all tex-DT PLYWOOD'!T168)</f>
        <v/>
      </c>
      <c r="K165" s="19" t="str">
        <f>IF('Simpl. all tex-DT PLYWOOD'!U168=0,"",'Simpl. all tex-DT PLYWOOD'!U168)</f>
        <v/>
      </c>
      <c r="L165" s="19" t="str">
        <f>IF('Simpl. all tex-DT PLYWOOD'!V168=0,"",'Simpl. all tex-DT PLYWOOD'!V168)</f>
        <v/>
      </c>
      <c r="M165" s="19" t="str">
        <f>IF('Simpl. all tex-DT PLYWOOD'!W168=0,"",'Simpl. all tex-DT PLYWOOD'!W168)</f>
        <v/>
      </c>
      <c r="N165" s="19" t="str">
        <f>IF('Simpl. all tex-DT PLYWOOD'!X168=0,"",'Simpl. all tex-DT PLYWOOD'!X168)</f>
        <v/>
      </c>
      <c r="O165" s="19" t="str">
        <f>IF('Simpl. all tex-DT PLYWOOD'!Y168=0,"",'Simpl. all tex-DT PLYWOOD'!Y168)</f>
        <v/>
      </c>
      <c r="P165" s="19" t="str">
        <f>IF('Simpl. all tex-DT PLYWOOD'!Z168=0,"",'Simpl. all tex-DT PLYWOOD'!Z168)</f>
        <v/>
      </c>
      <c r="Q165" s="306">
        <f t="shared" si="2"/>
        <v>0</v>
      </c>
      <c r="R165" s="11">
        <f>Q165*'Simpl. all tex-DT PLYWOOD'!I168</f>
        <v>0</v>
      </c>
      <c r="S165" s="11">
        <f>Q165*'Simpl. all tex-DT PLYWOOD'!AX168</f>
        <v>0</v>
      </c>
    </row>
    <row r="166" spans="1:19" ht="23.25" customHeight="1" x14ac:dyDescent="0.2">
      <c r="A166" s="18" t="str">
        <f>'Simpl. all tex-DT PLYWOOD'!D169</f>
        <v>SIMPL-7D</v>
      </c>
      <c r="B166" s="432" t="s">
        <v>1138</v>
      </c>
      <c r="C166" s="19" t="str">
        <f>IF('Simpl. all tex-DT PLYWOOD'!M169=0,"",'Simpl. all tex-DT PLYWOOD'!M169)</f>
        <v/>
      </c>
      <c r="D166" s="19" t="str">
        <f>IF('Simpl. all tex-DT PLYWOOD'!N169=0,"",'Simpl. all tex-DT PLYWOOD'!N169)</f>
        <v/>
      </c>
      <c r="E166" s="19" t="str">
        <f>IF('Simpl. all tex-DT PLYWOOD'!O169=0,"",'Simpl. all tex-DT PLYWOOD'!O169)</f>
        <v/>
      </c>
      <c r="F166" s="19" t="str">
        <f>IF('Simpl. all tex-DT PLYWOOD'!P169=0,"",'Simpl. all tex-DT PLYWOOD'!P169)</f>
        <v/>
      </c>
      <c r="G166" s="19" t="str">
        <f>IF('Simpl. all tex-DT PLYWOOD'!Q169=0,"",'Simpl. all tex-DT PLYWOOD'!Q169)</f>
        <v/>
      </c>
      <c r="H166" s="19" t="str">
        <f>IF('Simpl. all tex-DT PLYWOOD'!R169=0,"",'Simpl. all tex-DT PLYWOOD'!R169)</f>
        <v/>
      </c>
      <c r="I166" s="19" t="str">
        <f>IF('Simpl. all tex-DT PLYWOOD'!S169=0,"",'Simpl. all tex-DT PLYWOOD'!S169)</f>
        <v/>
      </c>
      <c r="J166" s="19" t="str">
        <f>IF('Simpl. all tex-DT PLYWOOD'!T169=0,"",'Simpl. all tex-DT PLYWOOD'!T169)</f>
        <v/>
      </c>
      <c r="K166" s="19" t="str">
        <f>IF('Simpl. all tex-DT PLYWOOD'!U169=0,"",'Simpl. all tex-DT PLYWOOD'!U169)</f>
        <v/>
      </c>
      <c r="L166" s="19" t="str">
        <f>IF('Simpl. all tex-DT PLYWOOD'!V169=0,"",'Simpl. all tex-DT PLYWOOD'!V169)</f>
        <v/>
      </c>
      <c r="M166" s="19" t="str">
        <f>IF('Simpl. all tex-DT PLYWOOD'!W169=0,"",'Simpl. all tex-DT PLYWOOD'!W169)</f>
        <v/>
      </c>
      <c r="N166" s="19" t="str">
        <f>IF('Simpl. all tex-DT PLYWOOD'!X169=0,"",'Simpl. all tex-DT PLYWOOD'!X169)</f>
        <v/>
      </c>
      <c r="O166" s="19" t="str">
        <f>IF('Simpl. all tex-DT PLYWOOD'!Y169=0,"",'Simpl. all tex-DT PLYWOOD'!Y169)</f>
        <v/>
      </c>
      <c r="P166" s="19" t="str">
        <f>IF('Simpl. all tex-DT PLYWOOD'!Z169=0,"",'Simpl. all tex-DT PLYWOOD'!Z169)</f>
        <v/>
      </c>
      <c r="Q166" s="306">
        <f t="shared" si="2"/>
        <v>0</v>
      </c>
      <c r="R166" s="11">
        <f>Q166*'Simpl. all tex-DT PLYWOOD'!I169</f>
        <v>0</v>
      </c>
      <c r="S166" s="11">
        <f>Q166*'Simpl. all tex-DT PLYWOOD'!AX169</f>
        <v>0</v>
      </c>
    </row>
    <row r="167" spans="1:19" ht="23.25" customHeight="1" x14ac:dyDescent="0.2">
      <c r="A167" s="18" t="str">
        <f>'Simpl. all tex-DT PLYWOOD'!D170</f>
        <v>SIMPL-7D-T</v>
      </c>
      <c r="B167" s="432" t="s">
        <v>1139</v>
      </c>
      <c r="C167" s="19" t="str">
        <f>IF('Simpl. all tex-DT PLYWOOD'!M170=0,"",'Simpl. all tex-DT PLYWOOD'!M170)</f>
        <v/>
      </c>
      <c r="D167" s="19" t="str">
        <f>IF('Simpl. all tex-DT PLYWOOD'!N170=0,"",'Simpl. all tex-DT PLYWOOD'!N170)</f>
        <v/>
      </c>
      <c r="E167" s="19" t="str">
        <f>IF('Simpl. all tex-DT PLYWOOD'!O170=0,"",'Simpl. all tex-DT PLYWOOD'!O170)</f>
        <v/>
      </c>
      <c r="F167" s="19" t="str">
        <f>IF('Simpl. all tex-DT PLYWOOD'!P170=0,"",'Simpl. all tex-DT PLYWOOD'!P170)</f>
        <v/>
      </c>
      <c r="G167" s="19" t="str">
        <f>IF('Simpl. all tex-DT PLYWOOD'!Q170=0,"",'Simpl. all tex-DT PLYWOOD'!Q170)</f>
        <v/>
      </c>
      <c r="H167" s="19" t="str">
        <f>IF('Simpl. all tex-DT PLYWOOD'!R170=0,"",'Simpl. all tex-DT PLYWOOD'!R170)</f>
        <v/>
      </c>
      <c r="I167" s="19" t="str">
        <f>IF('Simpl. all tex-DT PLYWOOD'!S170=0,"",'Simpl. all tex-DT PLYWOOD'!S170)</f>
        <v/>
      </c>
      <c r="J167" s="19" t="str">
        <f>IF('Simpl. all tex-DT PLYWOOD'!T170=0,"",'Simpl. all tex-DT PLYWOOD'!T170)</f>
        <v/>
      </c>
      <c r="K167" s="19" t="str">
        <f>IF('Simpl. all tex-DT PLYWOOD'!U170=0,"",'Simpl. all tex-DT PLYWOOD'!U170)</f>
        <v/>
      </c>
      <c r="L167" s="19" t="str">
        <f>IF('Simpl. all tex-DT PLYWOOD'!V170=0,"",'Simpl. all tex-DT PLYWOOD'!V170)</f>
        <v/>
      </c>
      <c r="M167" s="19" t="str">
        <f>IF('Simpl. all tex-DT PLYWOOD'!W170=0,"",'Simpl. all tex-DT PLYWOOD'!W170)</f>
        <v/>
      </c>
      <c r="N167" s="19" t="str">
        <f>IF('Simpl. all tex-DT PLYWOOD'!X170=0,"",'Simpl. all tex-DT PLYWOOD'!X170)</f>
        <v/>
      </c>
      <c r="O167" s="19" t="str">
        <f>IF('Simpl. all tex-DT PLYWOOD'!Y170=0,"",'Simpl. all tex-DT PLYWOOD'!Y170)</f>
        <v/>
      </c>
      <c r="P167" s="19" t="str">
        <f>IF('Simpl. all tex-DT PLYWOOD'!Z170=0,"",'Simpl. all tex-DT PLYWOOD'!Z170)</f>
        <v/>
      </c>
      <c r="Q167" s="306">
        <f t="shared" si="2"/>
        <v>0</v>
      </c>
      <c r="R167" s="11">
        <f>Q167*'Simpl. all tex-DT PLYWOOD'!I170</f>
        <v>0</v>
      </c>
      <c r="S167" s="11">
        <f>Q167*'Simpl. all tex-DT PLYWOOD'!AX170</f>
        <v>0</v>
      </c>
    </row>
    <row r="168" spans="1:19" ht="23.25" customHeight="1" x14ac:dyDescent="0.2">
      <c r="A168" s="18" t="str">
        <f>'Simpl. all tex-DT PLYWOOD'!D171</f>
        <v>SIMPL-7E</v>
      </c>
      <c r="B168" s="432" t="s">
        <v>1138</v>
      </c>
      <c r="C168" s="19" t="str">
        <f>IF('Simpl. all tex-DT PLYWOOD'!M171=0,"",'Simpl. all tex-DT PLYWOOD'!M171)</f>
        <v/>
      </c>
      <c r="D168" s="19" t="str">
        <f>IF('Simpl. all tex-DT PLYWOOD'!N171=0,"",'Simpl. all tex-DT PLYWOOD'!N171)</f>
        <v/>
      </c>
      <c r="E168" s="19" t="str">
        <f>IF('Simpl. all tex-DT PLYWOOD'!O171=0,"",'Simpl. all tex-DT PLYWOOD'!O171)</f>
        <v/>
      </c>
      <c r="F168" s="19" t="str">
        <f>IF('Simpl. all tex-DT PLYWOOD'!P171=0,"",'Simpl. all tex-DT PLYWOOD'!P171)</f>
        <v/>
      </c>
      <c r="G168" s="19" t="str">
        <f>IF('Simpl. all tex-DT PLYWOOD'!Q171=0,"",'Simpl. all tex-DT PLYWOOD'!Q171)</f>
        <v/>
      </c>
      <c r="H168" s="19" t="str">
        <f>IF('Simpl. all tex-DT PLYWOOD'!R171=0,"",'Simpl. all tex-DT PLYWOOD'!R171)</f>
        <v/>
      </c>
      <c r="I168" s="19" t="str">
        <f>IF('Simpl. all tex-DT PLYWOOD'!S171=0,"",'Simpl. all tex-DT PLYWOOD'!S171)</f>
        <v/>
      </c>
      <c r="J168" s="19" t="str">
        <f>IF('Simpl. all tex-DT PLYWOOD'!T171=0,"",'Simpl. all tex-DT PLYWOOD'!T171)</f>
        <v/>
      </c>
      <c r="K168" s="19" t="str">
        <f>IF('Simpl. all tex-DT PLYWOOD'!U171=0,"",'Simpl. all tex-DT PLYWOOD'!U171)</f>
        <v/>
      </c>
      <c r="L168" s="19" t="str">
        <f>IF('Simpl. all tex-DT PLYWOOD'!V171=0,"",'Simpl. all tex-DT PLYWOOD'!V171)</f>
        <v/>
      </c>
      <c r="M168" s="19" t="str">
        <f>IF('Simpl. all tex-DT PLYWOOD'!W171=0,"",'Simpl. all tex-DT PLYWOOD'!W171)</f>
        <v/>
      </c>
      <c r="N168" s="19" t="str">
        <f>IF('Simpl. all tex-DT PLYWOOD'!X171=0,"",'Simpl. all tex-DT PLYWOOD'!X171)</f>
        <v/>
      </c>
      <c r="O168" s="19" t="str">
        <f>IF('Simpl. all tex-DT PLYWOOD'!Y171=0,"",'Simpl. all tex-DT PLYWOOD'!Y171)</f>
        <v/>
      </c>
      <c r="P168" s="19" t="str">
        <f>IF('Simpl. all tex-DT PLYWOOD'!Z171=0,"",'Simpl. all tex-DT PLYWOOD'!Z171)</f>
        <v/>
      </c>
      <c r="Q168" s="306">
        <f t="shared" si="2"/>
        <v>0</v>
      </c>
      <c r="R168" s="11">
        <f>Q168*'Simpl. all tex-DT PLYWOOD'!I171</f>
        <v>0</v>
      </c>
      <c r="S168" s="11">
        <f>Q168*'Simpl. all tex-DT PLYWOOD'!AX171</f>
        <v>0</v>
      </c>
    </row>
    <row r="169" spans="1:19" ht="23.25" customHeight="1" x14ac:dyDescent="0.2">
      <c r="A169" s="18" t="str">
        <f>'Simpl. all tex-DT PLYWOOD'!D172</f>
        <v>SIMPL-7E-T</v>
      </c>
      <c r="B169" s="432" t="s">
        <v>1139</v>
      </c>
      <c r="C169" s="19" t="str">
        <f>IF('Simpl. all tex-DT PLYWOOD'!M172=0,"",'Simpl. all tex-DT PLYWOOD'!M172)</f>
        <v/>
      </c>
      <c r="D169" s="19" t="str">
        <f>IF('Simpl. all tex-DT PLYWOOD'!N172=0,"",'Simpl. all tex-DT PLYWOOD'!N172)</f>
        <v/>
      </c>
      <c r="E169" s="19" t="str">
        <f>IF('Simpl. all tex-DT PLYWOOD'!O172=0,"",'Simpl. all tex-DT PLYWOOD'!O172)</f>
        <v/>
      </c>
      <c r="F169" s="19" t="str">
        <f>IF('Simpl. all tex-DT PLYWOOD'!P172=0,"",'Simpl. all tex-DT PLYWOOD'!P172)</f>
        <v/>
      </c>
      <c r="G169" s="19" t="str">
        <f>IF('Simpl. all tex-DT PLYWOOD'!Q172=0,"",'Simpl. all tex-DT PLYWOOD'!Q172)</f>
        <v/>
      </c>
      <c r="H169" s="19" t="str">
        <f>IF('Simpl. all tex-DT PLYWOOD'!R172=0,"",'Simpl. all tex-DT PLYWOOD'!R172)</f>
        <v/>
      </c>
      <c r="I169" s="19" t="str">
        <f>IF('Simpl. all tex-DT PLYWOOD'!S172=0,"",'Simpl. all tex-DT PLYWOOD'!S172)</f>
        <v/>
      </c>
      <c r="J169" s="19" t="str">
        <f>IF('Simpl. all tex-DT PLYWOOD'!T172=0,"",'Simpl. all tex-DT PLYWOOD'!T172)</f>
        <v/>
      </c>
      <c r="K169" s="19" t="str">
        <f>IF('Simpl. all tex-DT PLYWOOD'!U172=0,"",'Simpl. all tex-DT PLYWOOD'!U172)</f>
        <v/>
      </c>
      <c r="L169" s="19" t="str">
        <f>IF('Simpl. all tex-DT PLYWOOD'!V172=0,"",'Simpl. all tex-DT PLYWOOD'!V172)</f>
        <v/>
      </c>
      <c r="M169" s="19" t="str">
        <f>IF('Simpl. all tex-DT PLYWOOD'!W172=0,"",'Simpl. all tex-DT PLYWOOD'!W172)</f>
        <v/>
      </c>
      <c r="N169" s="19" t="str">
        <f>IF('Simpl. all tex-DT PLYWOOD'!X172=0,"",'Simpl. all tex-DT PLYWOOD'!X172)</f>
        <v/>
      </c>
      <c r="O169" s="19" t="str">
        <f>IF('Simpl. all tex-DT PLYWOOD'!Y172=0,"",'Simpl. all tex-DT PLYWOOD'!Y172)</f>
        <v/>
      </c>
      <c r="P169" s="19" t="str">
        <f>IF('Simpl. all tex-DT PLYWOOD'!Z172=0,"",'Simpl. all tex-DT PLYWOOD'!Z172)</f>
        <v/>
      </c>
      <c r="Q169" s="306">
        <f t="shared" si="2"/>
        <v>0</v>
      </c>
      <c r="R169" s="11">
        <f>Q169*'Simpl. all tex-DT PLYWOOD'!I172</f>
        <v>0</v>
      </c>
      <c r="S169" s="11">
        <f>Q169*'Simpl. all tex-DT PLYWOOD'!AX172</f>
        <v>0</v>
      </c>
    </row>
    <row r="170" spans="1:19" ht="23.25" customHeight="1" x14ac:dyDescent="0.2">
      <c r="A170" s="18" t="str">
        <f>'Simpl. all tex-DT PLYWOOD'!D173</f>
        <v>SIMPL-7F</v>
      </c>
      <c r="B170" s="432" t="s">
        <v>1138</v>
      </c>
      <c r="C170" s="19" t="str">
        <f>IF('Simpl. all tex-DT PLYWOOD'!M173=0,"",'Simpl. all tex-DT PLYWOOD'!M173)</f>
        <v/>
      </c>
      <c r="D170" s="19" t="str">
        <f>IF('Simpl. all tex-DT PLYWOOD'!N173=0,"",'Simpl. all tex-DT PLYWOOD'!N173)</f>
        <v/>
      </c>
      <c r="E170" s="19" t="str">
        <f>IF('Simpl. all tex-DT PLYWOOD'!O173=0,"",'Simpl. all tex-DT PLYWOOD'!O173)</f>
        <v/>
      </c>
      <c r="F170" s="19" t="str">
        <f>IF('Simpl. all tex-DT PLYWOOD'!P173=0,"",'Simpl. all tex-DT PLYWOOD'!P173)</f>
        <v/>
      </c>
      <c r="G170" s="19" t="str">
        <f>IF('Simpl. all tex-DT PLYWOOD'!Q173=0,"",'Simpl. all tex-DT PLYWOOD'!Q173)</f>
        <v/>
      </c>
      <c r="H170" s="19" t="str">
        <f>IF('Simpl. all tex-DT PLYWOOD'!R173=0,"",'Simpl. all tex-DT PLYWOOD'!R173)</f>
        <v/>
      </c>
      <c r="I170" s="19" t="str">
        <f>IF('Simpl. all tex-DT PLYWOOD'!S173=0,"",'Simpl. all tex-DT PLYWOOD'!S173)</f>
        <v/>
      </c>
      <c r="J170" s="19" t="str">
        <f>IF('Simpl. all tex-DT PLYWOOD'!T173=0,"",'Simpl. all tex-DT PLYWOOD'!T173)</f>
        <v/>
      </c>
      <c r="K170" s="19" t="str">
        <f>IF('Simpl. all tex-DT PLYWOOD'!U173=0,"",'Simpl. all tex-DT PLYWOOD'!U173)</f>
        <v/>
      </c>
      <c r="L170" s="19" t="str">
        <f>IF('Simpl. all tex-DT PLYWOOD'!V173=0,"",'Simpl. all tex-DT PLYWOOD'!V173)</f>
        <v/>
      </c>
      <c r="M170" s="19" t="str">
        <f>IF('Simpl. all tex-DT PLYWOOD'!W173=0,"",'Simpl. all tex-DT PLYWOOD'!W173)</f>
        <v/>
      </c>
      <c r="N170" s="19" t="str">
        <f>IF('Simpl. all tex-DT PLYWOOD'!X173=0,"",'Simpl. all tex-DT PLYWOOD'!X173)</f>
        <v/>
      </c>
      <c r="O170" s="19" t="str">
        <f>IF('Simpl. all tex-DT PLYWOOD'!Y173=0,"",'Simpl. all tex-DT PLYWOOD'!Y173)</f>
        <v/>
      </c>
      <c r="P170" s="19" t="str">
        <f>IF('Simpl. all tex-DT PLYWOOD'!Z173=0,"",'Simpl. all tex-DT PLYWOOD'!Z173)</f>
        <v/>
      </c>
      <c r="Q170" s="306">
        <f t="shared" si="2"/>
        <v>0</v>
      </c>
      <c r="R170" s="11">
        <f>Q170*'Simpl. all tex-DT PLYWOOD'!I173</f>
        <v>0</v>
      </c>
      <c r="S170" s="11">
        <f>Q170*'Simpl. all tex-DT PLYWOOD'!AX173</f>
        <v>0</v>
      </c>
    </row>
    <row r="171" spans="1:19" ht="23.25" customHeight="1" x14ac:dyDescent="0.2">
      <c r="A171" s="18" t="str">
        <f>'Simpl. all tex-DT PLYWOOD'!D174</f>
        <v>SIMPL-7F-T</v>
      </c>
      <c r="B171" s="432" t="s">
        <v>1139</v>
      </c>
      <c r="C171" s="19" t="str">
        <f>IF('Simpl. all tex-DT PLYWOOD'!M174=0,"",'Simpl. all tex-DT PLYWOOD'!M174)</f>
        <v/>
      </c>
      <c r="D171" s="19" t="str">
        <f>IF('Simpl. all tex-DT PLYWOOD'!N174=0,"",'Simpl. all tex-DT PLYWOOD'!N174)</f>
        <v/>
      </c>
      <c r="E171" s="19" t="str">
        <f>IF('Simpl. all tex-DT PLYWOOD'!O174=0,"",'Simpl. all tex-DT PLYWOOD'!O174)</f>
        <v/>
      </c>
      <c r="F171" s="19" t="str">
        <f>IF('Simpl. all tex-DT PLYWOOD'!P174=0,"",'Simpl. all tex-DT PLYWOOD'!P174)</f>
        <v/>
      </c>
      <c r="G171" s="19" t="str">
        <f>IF('Simpl. all tex-DT PLYWOOD'!Q174=0,"",'Simpl. all tex-DT PLYWOOD'!Q174)</f>
        <v/>
      </c>
      <c r="H171" s="19" t="str">
        <f>IF('Simpl. all tex-DT PLYWOOD'!R174=0,"",'Simpl. all tex-DT PLYWOOD'!R174)</f>
        <v/>
      </c>
      <c r="I171" s="19" t="str">
        <f>IF('Simpl. all tex-DT PLYWOOD'!S174=0,"",'Simpl. all tex-DT PLYWOOD'!S174)</f>
        <v/>
      </c>
      <c r="J171" s="19" t="str">
        <f>IF('Simpl. all tex-DT PLYWOOD'!T174=0,"",'Simpl. all tex-DT PLYWOOD'!T174)</f>
        <v/>
      </c>
      <c r="K171" s="19" t="str">
        <f>IF('Simpl. all tex-DT PLYWOOD'!U174=0,"",'Simpl. all tex-DT PLYWOOD'!U174)</f>
        <v/>
      </c>
      <c r="L171" s="19" t="str">
        <f>IF('Simpl. all tex-DT PLYWOOD'!V174=0,"",'Simpl. all tex-DT PLYWOOD'!V174)</f>
        <v/>
      </c>
      <c r="M171" s="19" t="str">
        <f>IF('Simpl. all tex-DT PLYWOOD'!W174=0,"",'Simpl. all tex-DT PLYWOOD'!W174)</f>
        <v/>
      </c>
      <c r="N171" s="19" t="str">
        <f>IF('Simpl. all tex-DT PLYWOOD'!X174=0,"",'Simpl. all tex-DT PLYWOOD'!X174)</f>
        <v/>
      </c>
      <c r="O171" s="19" t="str">
        <f>IF('Simpl. all tex-DT PLYWOOD'!Y174=0,"",'Simpl. all tex-DT PLYWOOD'!Y174)</f>
        <v/>
      </c>
      <c r="P171" s="19" t="str">
        <f>IF('Simpl. all tex-DT PLYWOOD'!Z174=0,"",'Simpl. all tex-DT PLYWOOD'!Z174)</f>
        <v/>
      </c>
      <c r="Q171" s="306">
        <f t="shared" si="2"/>
        <v>0</v>
      </c>
      <c r="R171" s="11">
        <f>Q171*'Simpl. all tex-DT PLYWOOD'!I174</f>
        <v>0</v>
      </c>
      <c r="S171" s="11">
        <f>Q171*'Simpl. all tex-DT PLYWOOD'!AX174</f>
        <v>0</v>
      </c>
    </row>
    <row r="172" spans="1:19" ht="23.25" customHeight="1" x14ac:dyDescent="0.2">
      <c r="A172" s="18" t="str">
        <f>'Simpl. all tex-DT PLYWOOD'!D175</f>
        <v>SIMPL-7G</v>
      </c>
      <c r="B172" s="432" t="s">
        <v>1138</v>
      </c>
      <c r="C172" s="19" t="str">
        <f>IF('Simpl. all tex-DT PLYWOOD'!M175=0,"",'Simpl. all tex-DT PLYWOOD'!M175)</f>
        <v/>
      </c>
      <c r="D172" s="19" t="str">
        <f>IF('Simpl. all tex-DT PLYWOOD'!N175=0,"",'Simpl. all tex-DT PLYWOOD'!N175)</f>
        <v/>
      </c>
      <c r="E172" s="19" t="str">
        <f>IF('Simpl. all tex-DT PLYWOOD'!O175=0,"",'Simpl. all tex-DT PLYWOOD'!O175)</f>
        <v/>
      </c>
      <c r="F172" s="19" t="str">
        <f>IF('Simpl. all tex-DT PLYWOOD'!P175=0,"",'Simpl. all tex-DT PLYWOOD'!P175)</f>
        <v/>
      </c>
      <c r="G172" s="19" t="str">
        <f>IF('Simpl. all tex-DT PLYWOOD'!Q175=0,"",'Simpl. all tex-DT PLYWOOD'!Q175)</f>
        <v/>
      </c>
      <c r="H172" s="19" t="str">
        <f>IF('Simpl. all tex-DT PLYWOOD'!R175=0,"",'Simpl. all tex-DT PLYWOOD'!R175)</f>
        <v/>
      </c>
      <c r="I172" s="19" t="str">
        <f>IF('Simpl. all tex-DT PLYWOOD'!S175=0,"",'Simpl. all tex-DT PLYWOOD'!S175)</f>
        <v/>
      </c>
      <c r="J172" s="19" t="str">
        <f>IF('Simpl. all tex-DT PLYWOOD'!T175=0,"",'Simpl. all tex-DT PLYWOOD'!T175)</f>
        <v/>
      </c>
      <c r="K172" s="19" t="str">
        <f>IF('Simpl. all tex-DT PLYWOOD'!U175=0,"",'Simpl. all tex-DT PLYWOOD'!U175)</f>
        <v/>
      </c>
      <c r="L172" s="19" t="str">
        <f>IF('Simpl. all tex-DT PLYWOOD'!V175=0,"",'Simpl. all tex-DT PLYWOOD'!V175)</f>
        <v/>
      </c>
      <c r="M172" s="19" t="str">
        <f>IF('Simpl. all tex-DT PLYWOOD'!W175=0,"",'Simpl. all tex-DT PLYWOOD'!W175)</f>
        <v/>
      </c>
      <c r="N172" s="19" t="str">
        <f>IF('Simpl. all tex-DT PLYWOOD'!X175=0,"",'Simpl. all tex-DT PLYWOOD'!X175)</f>
        <v/>
      </c>
      <c r="O172" s="19" t="str">
        <f>IF('Simpl. all tex-DT PLYWOOD'!Y175=0,"",'Simpl. all tex-DT PLYWOOD'!Y175)</f>
        <v/>
      </c>
      <c r="P172" s="19" t="str">
        <f>IF('Simpl. all tex-DT PLYWOOD'!Z175=0,"",'Simpl. all tex-DT PLYWOOD'!Z175)</f>
        <v/>
      </c>
      <c r="Q172" s="306">
        <f t="shared" si="2"/>
        <v>0</v>
      </c>
      <c r="R172" s="11">
        <f>Q172*'Simpl. all tex-DT PLYWOOD'!I175</f>
        <v>0</v>
      </c>
      <c r="S172" s="11">
        <f>Q172*'Simpl. all tex-DT PLYWOOD'!AX175</f>
        <v>0</v>
      </c>
    </row>
    <row r="173" spans="1:19" ht="23.25" customHeight="1" x14ac:dyDescent="0.2">
      <c r="A173" s="18" t="str">
        <f>'Simpl. all tex-DT PLYWOOD'!D176</f>
        <v>SIMPL-7G-T</v>
      </c>
      <c r="B173" s="432" t="s">
        <v>1139</v>
      </c>
      <c r="C173" s="19" t="str">
        <f>IF('Simpl. all tex-DT PLYWOOD'!M176=0,"",'Simpl. all tex-DT PLYWOOD'!M176)</f>
        <v/>
      </c>
      <c r="D173" s="19" t="str">
        <f>IF('Simpl. all tex-DT PLYWOOD'!N176=0,"",'Simpl. all tex-DT PLYWOOD'!N176)</f>
        <v/>
      </c>
      <c r="E173" s="19" t="str">
        <f>IF('Simpl. all tex-DT PLYWOOD'!O176=0,"",'Simpl. all tex-DT PLYWOOD'!O176)</f>
        <v/>
      </c>
      <c r="F173" s="19" t="str">
        <f>IF('Simpl. all tex-DT PLYWOOD'!P176=0,"",'Simpl. all tex-DT PLYWOOD'!P176)</f>
        <v/>
      </c>
      <c r="G173" s="19" t="str">
        <f>IF('Simpl. all tex-DT PLYWOOD'!Q176=0,"",'Simpl. all tex-DT PLYWOOD'!Q176)</f>
        <v/>
      </c>
      <c r="H173" s="19" t="str">
        <f>IF('Simpl. all tex-DT PLYWOOD'!R176=0,"",'Simpl. all tex-DT PLYWOOD'!R176)</f>
        <v/>
      </c>
      <c r="I173" s="19" t="str">
        <f>IF('Simpl. all tex-DT PLYWOOD'!S176=0,"",'Simpl. all tex-DT PLYWOOD'!S176)</f>
        <v/>
      </c>
      <c r="J173" s="19" t="str">
        <f>IF('Simpl. all tex-DT PLYWOOD'!T176=0,"",'Simpl. all tex-DT PLYWOOD'!T176)</f>
        <v/>
      </c>
      <c r="K173" s="19" t="str">
        <f>IF('Simpl. all tex-DT PLYWOOD'!U176=0,"",'Simpl. all tex-DT PLYWOOD'!U176)</f>
        <v/>
      </c>
      <c r="L173" s="19" t="str">
        <f>IF('Simpl. all tex-DT PLYWOOD'!V176=0,"",'Simpl. all tex-DT PLYWOOD'!V176)</f>
        <v/>
      </c>
      <c r="M173" s="19" t="str">
        <f>IF('Simpl. all tex-DT PLYWOOD'!W176=0,"",'Simpl. all tex-DT PLYWOOD'!W176)</f>
        <v/>
      </c>
      <c r="N173" s="19" t="str">
        <f>IF('Simpl. all tex-DT PLYWOOD'!X176=0,"",'Simpl. all tex-DT PLYWOOD'!X176)</f>
        <v/>
      </c>
      <c r="O173" s="19" t="str">
        <f>IF('Simpl. all tex-DT PLYWOOD'!Y176=0,"",'Simpl. all tex-DT PLYWOOD'!Y176)</f>
        <v/>
      </c>
      <c r="P173" s="19" t="str">
        <f>IF('Simpl. all tex-DT PLYWOOD'!Z176=0,"",'Simpl. all tex-DT PLYWOOD'!Z176)</f>
        <v/>
      </c>
      <c r="Q173" s="306">
        <f t="shared" si="2"/>
        <v>0</v>
      </c>
      <c r="R173" s="11">
        <f>Q173*'Simpl. all tex-DT PLYWOOD'!I176</f>
        <v>0</v>
      </c>
      <c r="S173" s="11">
        <f>Q173*'Simpl. all tex-DT PLYWOOD'!AX176</f>
        <v>0</v>
      </c>
    </row>
    <row r="174" spans="1:19" ht="23.25" customHeight="1" x14ac:dyDescent="0.2">
      <c r="A174" s="18" t="str">
        <f>'Simpl. all tex-DT PLYWOOD'!D177</f>
        <v>SIMPL-7H</v>
      </c>
      <c r="B174" s="432" t="s">
        <v>1138</v>
      </c>
      <c r="C174" s="19" t="str">
        <f>IF('Simpl. all tex-DT PLYWOOD'!M177=0,"",'Simpl. all tex-DT PLYWOOD'!M177)</f>
        <v/>
      </c>
      <c r="D174" s="19" t="str">
        <f>IF('Simpl. all tex-DT PLYWOOD'!N177=0,"",'Simpl. all tex-DT PLYWOOD'!N177)</f>
        <v/>
      </c>
      <c r="E174" s="19" t="str">
        <f>IF('Simpl. all tex-DT PLYWOOD'!O177=0,"",'Simpl. all tex-DT PLYWOOD'!O177)</f>
        <v/>
      </c>
      <c r="F174" s="19" t="str">
        <f>IF('Simpl. all tex-DT PLYWOOD'!P177=0,"",'Simpl. all tex-DT PLYWOOD'!P177)</f>
        <v/>
      </c>
      <c r="G174" s="19" t="str">
        <f>IF('Simpl. all tex-DT PLYWOOD'!Q177=0,"",'Simpl. all tex-DT PLYWOOD'!Q177)</f>
        <v/>
      </c>
      <c r="H174" s="19" t="str">
        <f>IF('Simpl. all tex-DT PLYWOOD'!R177=0,"",'Simpl. all tex-DT PLYWOOD'!R177)</f>
        <v/>
      </c>
      <c r="I174" s="19" t="str">
        <f>IF('Simpl. all tex-DT PLYWOOD'!S177=0,"",'Simpl. all tex-DT PLYWOOD'!S177)</f>
        <v/>
      </c>
      <c r="J174" s="19" t="str">
        <f>IF('Simpl. all tex-DT PLYWOOD'!T177=0,"",'Simpl. all tex-DT PLYWOOD'!T177)</f>
        <v/>
      </c>
      <c r="K174" s="19" t="str">
        <f>IF('Simpl. all tex-DT PLYWOOD'!U177=0,"",'Simpl. all tex-DT PLYWOOD'!U177)</f>
        <v/>
      </c>
      <c r="L174" s="19" t="str">
        <f>IF('Simpl. all tex-DT PLYWOOD'!V177=0,"",'Simpl. all tex-DT PLYWOOD'!V177)</f>
        <v/>
      </c>
      <c r="M174" s="19" t="str">
        <f>IF('Simpl. all tex-DT PLYWOOD'!W177=0,"",'Simpl. all tex-DT PLYWOOD'!W177)</f>
        <v/>
      </c>
      <c r="N174" s="19" t="str">
        <f>IF('Simpl. all tex-DT PLYWOOD'!X177=0,"",'Simpl. all tex-DT PLYWOOD'!X177)</f>
        <v/>
      </c>
      <c r="O174" s="19" t="str">
        <f>IF('Simpl. all tex-DT PLYWOOD'!Y177=0,"",'Simpl. all tex-DT PLYWOOD'!Y177)</f>
        <v/>
      </c>
      <c r="P174" s="19" t="str">
        <f>IF('Simpl. all tex-DT PLYWOOD'!Z177=0,"",'Simpl. all tex-DT PLYWOOD'!Z177)</f>
        <v/>
      </c>
      <c r="Q174" s="306">
        <f t="shared" si="2"/>
        <v>0</v>
      </c>
      <c r="R174" s="11">
        <f>Q174*'Simpl. all tex-DT PLYWOOD'!I177</f>
        <v>0</v>
      </c>
      <c r="S174" s="11">
        <f>Q174*'Simpl. all tex-DT PLYWOOD'!AX177</f>
        <v>0</v>
      </c>
    </row>
    <row r="175" spans="1:19" ht="23.25" customHeight="1" x14ac:dyDescent="0.2">
      <c r="A175" s="18" t="str">
        <f>'Simpl. all tex-DT PLYWOOD'!D178</f>
        <v>SIMPL-7H-T</v>
      </c>
      <c r="B175" s="432" t="s">
        <v>1139</v>
      </c>
      <c r="C175" s="19" t="str">
        <f>IF('Simpl. all tex-DT PLYWOOD'!M178=0,"",'Simpl. all tex-DT PLYWOOD'!M178)</f>
        <v/>
      </c>
      <c r="D175" s="19" t="str">
        <f>IF('Simpl. all tex-DT PLYWOOD'!N178=0,"",'Simpl. all tex-DT PLYWOOD'!N178)</f>
        <v/>
      </c>
      <c r="E175" s="19" t="str">
        <f>IF('Simpl. all tex-DT PLYWOOD'!O178=0,"",'Simpl. all tex-DT PLYWOOD'!O178)</f>
        <v/>
      </c>
      <c r="F175" s="19" t="str">
        <f>IF('Simpl. all tex-DT PLYWOOD'!P178=0,"",'Simpl. all tex-DT PLYWOOD'!P178)</f>
        <v/>
      </c>
      <c r="G175" s="19" t="str">
        <f>IF('Simpl. all tex-DT PLYWOOD'!Q178=0,"",'Simpl. all tex-DT PLYWOOD'!Q178)</f>
        <v/>
      </c>
      <c r="H175" s="19" t="str">
        <f>IF('Simpl. all tex-DT PLYWOOD'!R178=0,"",'Simpl. all tex-DT PLYWOOD'!R178)</f>
        <v/>
      </c>
      <c r="I175" s="19" t="str">
        <f>IF('Simpl. all tex-DT PLYWOOD'!S178=0,"",'Simpl. all tex-DT PLYWOOD'!S178)</f>
        <v/>
      </c>
      <c r="J175" s="19" t="str">
        <f>IF('Simpl. all tex-DT PLYWOOD'!T178=0,"",'Simpl. all tex-DT PLYWOOD'!T178)</f>
        <v/>
      </c>
      <c r="K175" s="19" t="str">
        <f>IF('Simpl. all tex-DT PLYWOOD'!U178=0,"",'Simpl. all tex-DT PLYWOOD'!U178)</f>
        <v/>
      </c>
      <c r="L175" s="19" t="str">
        <f>IF('Simpl. all tex-DT PLYWOOD'!V178=0,"",'Simpl. all tex-DT PLYWOOD'!V178)</f>
        <v/>
      </c>
      <c r="M175" s="19" t="str">
        <f>IF('Simpl. all tex-DT PLYWOOD'!W178=0,"",'Simpl. all tex-DT PLYWOOD'!W178)</f>
        <v/>
      </c>
      <c r="N175" s="19" t="str">
        <f>IF('Simpl. all tex-DT PLYWOOD'!X178=0,"",'Simpl. all tex-DT PLYWOOD'!X178)</f>
        <v/>
      </c>
      <c r="O175" s="19" t="str">
        <f>IF('Simpl. all tex-DT PLYWOOD'!Y178=0,"",'Simpl. all tex-DT PLYWOOD'!Y178)</f>
        <v/>
      </c>
      <c r="P175" s="19" t="str">
        <f>IF('Simpl. all tex-DT PLYWOOD'!Z178=0,"",'Simpl. all tex-DT PLYWOOD'!Z178)</f>
        <v/>
      </c>
      <c r="Q175" s="306">
        <f t="shared" si="2"/>
        <v>0</v>
      </c>
      <c r="R175" s="11">
        <f>Q175*'Simpl. all tex-DT PLYWOOD'!I178</f>
        <v>0</v>
      </c>
      <c r="S175" s="11">
        <f>Q175*'Simpl. all tex-DT PLYWOOD'!AX178</f>
        <v>0</v>
      </c>
    </row>
    <row r="176" spans="1:19" ht="23.25" customHeight="1" x14ac:dyDescent="0.2">
      <c r="A176" s="18" t="str">
        <f>'Simpl. all tex-DT PLYWOOD'!D179</f>
        <v>SIMPL-7I</v>
      </c>
      <c r="B176" s="432" t="s">
        <v>1138</v>
      </c>
      <c r="C176" s="19" t="str">
        <f>IF('Simpl. all tex-DT PLYWOOD'!M179=0,"",'Simpl. all tex-DT PLYWOOD'!M179)</f>
        <v/>
      </c>
      <c r="D176" s="19" t="str">
        <f>IF('Simpl. all tex-DT PLYWOOD'!N179=0,"",'Simpl. all tex-DT PLYWOOD'!N179)</f>
        <v/>
      </c>
      <c r="E176" s="19" t="str">
        <f>IF('Simpl. all tex-DT PLYWOOD'!O179=0,"",'Simpl. all tex-DT PLYWOOD'!O179)</f>
        <v/>
      </c>
      <c r="F176" s="19" t="str">
        <f>IF('Simpl. all tex-DT PLYWOOD'!P179=0,"",'Simpl. all tex-DT PLYWOOD'!P179)</f>
        <v/>
      </c>
      <c r="G176" s="19" t="str">
        <f>IF('Simpl. all tex-DT PLYWOOD'!Q179=0,"",'Simpl. all tex-DT PLYWOOD'!Q179)</f>
        <v/>
      </c>
      <c r="H176" s="19" t="str">
        <f>IF('Simpl. all tex-DT PLYWOOD'!R179=0,"",'Simpl. all tex-DT PLYWOOD'!R179)</f>
        <v/>
      </c>
      <c r="I176" s="19" t="str">
        <f>IF('Simpl. all tex-DT PLYWOOD'!S179=0,"",'Simpl. all tex-DT PLYWOOD'!S179)</f>
        <v/>
      </c>
      <c r="J176" s="19" t="str">
        <f>IF('Simpl. all tex-DT PLYWOOD'!T179=0,"",'Simpl. all tex-DT PLYWOOD'!T179)</f>
        <v/>
      </c>
      <c r="K176" s="19" t="str">
        <f>IF('Simpl. all tex-DT PLYWOOD'!U179=0,"",'Simpl. all tex-DT PLYWOOD'!U179)</f>
        <v/>
      </c>
      <c r="L176" s="19" t="str">
        <f>IF('Simpl. all tex-DT PLYWOOD'!V179=0,"",'Simpl. all tex-DT PLYWOOD'!V179)</f>
        <v/>
      </c>
      <c r="M176" s="19" t="str">
        <f>IF('Simpl. all tex-DT PLYWOOD'!W179=0,"",'Simpl. all tex-DT PLYWOOD'!W179)</f>
        <v/>
      </c>
      <c r="N176" s="19" t="str">
        <f>IF('Simpl. all tex-DT PLYWOOD'!X179=0,"",'Simpl. all tex-DT PLYWOOD'!X179)</f>
        <v/>
      </c>
      <c r="O176" s="19" t="str">
        <f>IF('Simpl. all tex-DT PLYWOOD'!Y179=0,"",'Simpl. all tex-DT PLYWOOD'!Y179)</f>
        <v/>
      </c>
      <c r="P176" s="19" t="str">
        <f>IF('Simpl. all tex-DT PLYWOOD'!Z179=0,"",'Simpl. all tex-DT PLYWOOD'!Z179)</f>
        <v/>
      </c>
      <c r="Q176" s="306">
        <f t="shared" si="2"/>
        <v>0</v>
      </c>
      <c r="R176" s="11">
        <f>Q176*'Simpl. all tex-DT PLYWOOD'!I179</f>
        <v>0</v>
      </c>
      <c r="S176" s="11">
        <f>Q176*'Simpl. all tex-DT PLYWOOD'!AX179</f>
        <v>0</v>
      </c>
    </row>
    <row r="177" spans="1:19" ht="23.25" customHeight="1" x14ac:dyDescent="0.2">
      <c r="A177" s="18" t="str">
        <f>'Simpl. all tex-DT PLYWOOD'!D180</f>
        <v>SIMPL-7I-T</v>
      </c>
      <c r="B177" s="432" t="s">
        <v>1139</v>
      </c>
      <c r="C177" s="19" t="str">
        <f>IF('Simpl. all tex-DT PLYWOOD'!M180=0,"",'Simpl. all tex-DT PLYWOOD'!M180)</f>
        <v/>
      </c>
      <c r="D177" s="19" t="str">
        <f>IF('Simpl. all tex-DT PLYWOOD'!N180=0,"",'Simpl. all tex-DT PLYWOOD'!N180)</f>
        <v/>
      </c>
      <c r="E177" s="19" t="str">
        <f>IF('Simpl. all tex-DT PLYWOOD'!O180=0,"",'Simpl. all tex-DT PLYWOOD'!O180)</f>
        <v/>
      </c>
      <c r="F177" s="19" t="str">
        <f>IF('Simpl. all tex-DT PLYWOOD'!P180=0,"",'Simpl. all tex-DT PLYWOOD'!P180)</f>
        <v/>
      </c>
      <c r="G177" s="19" t="str">
        <f>IF('Simpl. all tex-DT PLYWOOD'!Q180=0,"",'Simpl. all tex-DT PLYWOOD'!Q180)</f>
        <v/>
      </c>
      <c r="H177" s="19" t="str">
        <f>IF('Simpl. all tex-DT PLYWOOD'!R180=0,"",'Simpl. all tex-DT PLYWOOD'!R180)</f>
        <v/>
      </c>
      <c r="I177" s="19" t="str">
        <f>IF('Simpl. all tex-DT PLYWOOD'!S180=0,"",'Simpl. all tex-DT PLYWOOD'!S180)</f>
        <v/>
      </c>
      <c r="J177" s="19" t="str">
        <f>IF('Simpl. all tex-DT PLYWOOD'!T180=0,"",'Simpl. all tex-DT PLYWOOD'!T180)</f>
        <v/>
      </c>
      <c r="K177" s="19" t="str">
        <f>IF('Simpl. all tex-DT PLYWOOD'!U180=0,"",'Simpl. all tex-DT PLYWOOD'!U180)</f>
        <v/>
      </c>
      <c r="L177" s="19" t="str">
        <f>IF('Simpl. all tex-DT PLYWOOD'!V180=0,"",'Simpl. all tex-DT PLYWOOD'!V180)</f>
        <v/>
      </c>
      <c r="M177" s="19" t="str">
        <f>IF('Simpl. all tex-DT PLYWOOD'!W180=0,"",'Simpl. all tex-DT PLYWOOD'!W180)</f>
        <v/>
      </c>
      <c r="N177" s="19" t="str">
        <f>IF('Simpl. all tex-DT PLYWOOD'!X180=0,"",'Simpl. all tex-DT PLYWOOD'!X180)</f>
        <v/>
      </c>
      <c r="O177" s="19" t="str">
        <f>IF('Simpl. all tex-DT PLYWOOD'!Y180=0,"",'Simpl. all tex-DT PLYWOOD'!Y180)</f>
        <v/>
      </c>
      <c r="P177" s="19" t="str">
        <f>IF('Simpl. all tex-DT PLYWOOD'!Z180=0,"",'Simpl. all tex-DT PLYWOOD'!Z180)</f>
        <v/>
      </c>
      <c r="Q177" s="306">
        <f t="shared" si="2"/>
        <v>0</v>
      </c>
      <c r="R177" s="11">
        <f>Q177*'Simpl. all tex-DT PLYWOOD'!I180</f>
        <v>0</v>
      </c>
      <c r="S177" s="11">
        <f>Q177*'Simpl. all tex-DT PLYWOOD'!AX180</f>
        <v>0</v>
      </c>
    </row>
    <row r="178" spans="1:19" ht="23.25" customHeight="1" x14ac:dyDescent="0.2">
      <c r="A178" s="18" t="str">
        <f>'Simpl. all tex-DT PLYWOOD'!D181</f>
        <v>SIMPL-7J</v>
      </c>
      <c r="B178" s="432" t="s">
        <v>1138</v>
      </c>
      <c r="C178" s="19" t="str">
        <f>IF('Simpl. all tex-DT PLYWOOD'!M181=0,"",'Simpl. all tex-DT PLYWOOD'!M181)</f>
        <v/>
      </c>
      <c r="D178" s="19" t="str">
        <f>IF('Simpl. all tex-DT PLYWOOD'!N181=0,"",'Simpl. all tex-DT PLYWOOD'!N181)</f>
        <v/>
      </c>
      <c r="E178" s="19" t="str">
        <f>IF('Simpl. all tex-DT PLYWOOD'!O181=0,"",'Simpl. all tex-DT PLYWOOD'!O181)</f>
        <v/>
      </c>
      <c r="F178" s="19" t="str">
        <f>IF('Simpl. all tex-DT PLYWOOD'!P181=0,"",'Simpl. all tex-DT PLYWOOD'!P181)</f>
        <v/>
      </c>
      <c r="G178" s="19" t="str">
        <f>IF('Simpl. all tex-DT PLYWOOD'!Q181=0,"",'Simpl. all tex-DT PLYWOOD'!Q181)</f>
        <v/>
      </c>
      <c r="H178" s="19" t="str">
        <f>IF('Simpl. all tex-DT PLYWOOD'!R181=0,"",'Simpl. all tex-DT PLYWOOD'!R181)</f>
        <v/>
      </c>
      <c r="I178" s="19" t="str">
        <f>IF('Simpl. all tex-DT PLYWOOD'!S181=0,"",'Simpl. all tex-DT PLYWOOD'!S181)</f>
        <v/>
      </c>
      <c r="J178" s="19" t="str">
        <f>IF('Simpl. all tex-DT PLYWOOD'!T181=0,"",'Simpl. all tex-DT PLYWOOD'!T181)</f>
        <v/>
      </c>
      <c r="K178" s="19" t="str">
        <f>IF('Simpl. all tex-DT PLYWOOD'!U181=0,"",'Simpl. all tex-DT PLYWOOD'!U181)</f>
        <v/>
      </c>
      <c r="L178" s="19" t="str">
        <f>IF('Simpl. all tex-DT PLYWOOD'!V181=0,"",'Simpl. all tex-DT PLYWOOD'!V181)</f>
        <v/>
      </c>
      <c r="M178" s="19" t="str">
        <f>IF('Simpl. all tex-DT PLYWOOD'!W181=0,"",'Simpl. all tex-DT PLYWOOD'!W181)</f>
        <v/>
      </c>
      <c r="N178" s="19" t="str">
        <f>IF('Simpl. all tex-DT PLYWOOD'!X181=0,"",'Simpl. all tex-DT PLYWOOD'!X181)</f>
        <v/>
      </c>
      <c r="O178" s="19" t="str">
        <f>IF('Simpl. all tex-DT PLYWOOD'!Y181=0,"",'Simpl. all tex-DT PLYWOOD'!Y181)</f>
        <v/>
      </c>
      <c r="P178" s="19" t="str">
        <f>IF('Simpl. all tex-DT PLYWOOD'!Z181=0,"",'Simpl. all tex-DT PLYWOOD'!Z181)</f>
        <v/>
      </c>
      <c r="Q178" s="306">
        <f t="shared" si="2"/>
        <v>0</v>
      </c>
      <c r="R178" s="11">
        <f>Q178*'Simpl. all tex-DT PLYWOOD'!I181</f>
        <v>0</v>
      </c>
      <c r="S178" s="11">
        <f>Q178*'Simpl. all tex-DT PLYWOOD'!AX181</f>
        <v>0</v>
      </c>
    </row>
    <row r="179" spans="1:19" ht="23.25" customHeight="1" x14ac:dyDescent="0.2">
      <c r="A179" s="18" t="str">
        <f>'Simpl. all tex-DT PLYWOOD'!D182</f>
        <v>SIMPL-7J-T</v>
      </c>
      <c r="B179" s="432" t="s">
        <v>1139</v>
      </c>
      <c r="C179" s="19" t="str">
        <f>IF('Simpl. all tex-DT PLYWOOD'!M182=0,"",'Simpl. all tex-DT PLYWOOD'!M182)</f>
        <v/>
      </c>
      <c r="D179" s="19" t="str">
        <f>IF('Simpl. all tex-DT PLYWOOD'!N182=0,"",'Simpl. all tex-DT PLYWOOD'!N182)</f>
        <v/>
      </c>
      <c r="E179" s="19" t="str">
        <f>IF('Simpl. all tex-DT PLYWOOD'!O182=0,"",'Simpl. all tex-DT PLYWOOD'!O182)</f>
        <v/>
      </c>
      <c r="F179" s="19" t="str">
        <f>IF('Simpl. all tex-DT PLYWOOD'!P182=0,"",'Simpl. all tex-DT PLYWOOD'!P182)</f>
        <v/>
      </c>
      <c r="G179" s="19" t="str">
        <f>IF('Simpl. all tex-DT PLYWOOD'!Q182=0,"",'Simpl. all tex-DT PLYWOOD'!Q182)</f>
        <v/>
      </c>
      <c r="H179" s="19" t="str">
        <f>IF('Simpl. all tex-DT PLYWOOD'!R182=0,"",'Simpl. all tex-DT PLYWOOD'!R182)</f>
        <v/>
      </c>
      <c r="I179" s="19" t="str">
        <f>IF('Simpl. all tex-DT PLYWOOD'!S182=0,"",'Simpl. all tex-DT PLYWOOD'!S182)</f>
        <v/>
      </c>
      <c r="J179" s="19" t="str">
        <f>IF('Simpl. all tex-DT PLYWOOD'!T182=0,"",'Simpl. all tex-DT PLYWOOD'!T182)</f>
        <v/>
      </c>
      <c r="K179" s="19" t="str">
        <f>IF('Simpl. all tex-DT PLYWOOD'!U182=0,"",'Simpl. all tex-DT PLYWOOD'!U182)</f>
        <v/>
      </c>
      <c r="L179" s="19" t="str">
        <f>IF('Simpl. all tex-DT PLYWOOD'!V182=0,"",'Simpl. all tex-DT PLYWOOD'!V182)</f>
        <v/>
      </c>
      <c r="M179" s="19" t="str">
        <f>IF('Simpl. all tex-DT PLYWOOD'!W182=0,"",'Simpl. all tex-DT PLYWOOD'!W182)</f>
        <v/>
      </c>
      <c r="N179" s="19" t="str">
        <f>IF('Simpl. all tex-DT PLYWOOD'!X182=0,"",'Simpl. all tex-DT PLYWOOD'!X182)</f>
        <v/>
      </c>
      <c r="O179" s="19" t="str">
        <f>IF('Simpl. all tex-DT PLYWOOD'!Y182=0,"",'Simpl. all tex-DT PLYWOOD'!Y182)</f>
        <v/>
      </c>
      <c r="P179" s="19" t="str">
        <f>IF('Simpl. all tex-DT PLYWOOD'!Z182=0,"",'Simpl. all tex-DT PLYWOOD'!Z182)</f>
        <v/>
      </c>
      <c r="Q179" s="306">
        <f t="shared" si="2"/>
        <v>0</v>
      </c>
      <c r="R179" s="11">
        <f>Q179*'Simpl. all tex-DT PLYWOOD'!I182</f>
        <v>0</v>
      </c>
      <c r="S179" s="11">
        <f>Q179*'Simpl. all tex-DT PLYWOOD'!AX182</f>
        <v>0</v>
      </c>
    </row>
    <row r="180" spans="1:19" ht="23.25" customHeight="1" x14ac:dyDescent="0.2">
      <c r="A180" s="18" t="str">
        <f>'Simpl. all tex-DT PLYWOOD'!D183</f>
        <v>SIMPL-7K</v>
      </c>
      <c r="B180" s="432" t="s">
        <v>1138</v>
      </c>
      <c r="C180" s="19" t="str">
        <f>IF('Simpl. all tex-DT PLYWOOD'!M183=0,"",'Simpl. all tex-DT PLYWOOD'!M183)</f>
        <v/>
      </c>
      <c r="D180" s="19" t="str">
        <f>IF('Simpl. all tex-DT PLYWOOD'!N183=0,"",'Simpl. all tex-DT PLYWOOD'!N183)</f>
        <v/>
      </c>
      <c r="E180" s="19" t="str">
        <f>IF('Simpl. all tex-DT PLYWOOD'!O183=0,"",'Simpl. all tex-DT PLYWOOD'!O183)</f>
        <v/>
      </c>
      <c r="F180" s="19" t="str">
        <f>IF('Simpl. all tex-DT PLYWOOD'!P183=0,"",'Simpl. all tex-DT PLYWOOD'!P183)</f>
        <v/>
      </c>
      <c r="G180" s="19" t="str">
        <f>IF('Simpl. all tex-DT PLYWOOD'!Q183=0,"",'Simpl. all tex-DT PLYWOOD'!Q183)</f>
        <v/>
      </c>
      <c r="H180" s="19" t="str">
        <f>IF('Simpl. all tex-DT PLYWOOD'!R183=0,"",'Simpl. all tex-DT PLYWOOD'!R183)</f>
        <v/>
      </c>
      <c r="I180" s="19" t="str">
        <f>IF('Simpl. all tex-DT PLYWOOD'!S183=0,"",'Simpl. all tex-DT PLYWOOD'!S183)</f>
        <v/>
      </c>
      <c r="J180" s="19" t="str">
        <f>IF('Simpl. all tex-DT PLYWOOD'!T183=0,"",'Simpl. all tex-DT PLYWOOD'!T183)</f>
        <v/>
      </c>
      <c r="K180" s="19" t="str">
        <f>IF('Simpl. all tex-DT PLYWOOD'!U183=0,"",'Simpl. all tex-DT PLYWOOD'!U183)</f>
        <v/>
      </c>
      <c r="L180" s="19" t="str">
        <f>IF('Simpl. all tex-DT PLYWOOD'!V183=0,"",'Simpl. all tex-DT PLYWOOD'!V183)</f>
        <v/>
      </c>
      <c r="M180" s="19" t="str">
        <f>IF('Simpl. all tex-DT PLYWOOD'!W183=0,"",'Simpl. all tex-DT PLYWOOD'!W183)</f>
        <v/>
      </c>
      <c r="N180" s="19" t="str">
        <f>IF('Simpl. all tex-DT PLYWOOD'!X183=0,"",'Simpl. all tex-DT PLYWOOD'!X183)</f>
        <v/>
      </c>
      <c r="O180" s="19" t="str">
        <f>IF('Simpl. all tex-DT PLYWOOD'!Y183=0,"",'Simpl. all tex-DT PLYWOOD'!Y183)</f>
        <v/>
      </c>
      <c r="P180" s="19" t="str">
        <f>IF('Simpl. all tex-DT PLYWOOD'!Z183=0,"",'Simpl. all tex-DT PLYWOOD'!Z183)</f>
        <v/>
      </c>
      <c r="Q180" s="306">
        <f t="shared" si="2"/>
        <v>0</v>
      </c>
      <c r="R180" s="11">
        <f>Q180*'Simpl. all tex-DT PLYWOOD'!I183</f>
        <v>0</v>
      </c>
      <c r="S180" s="11">
        <f>Q180*'Simpl. all tex-DT PLYWOOD'!AX183</f>
        <v>0</v>
      </c>
    </row>
    <row r="181" spans="1:19" ht="23.25" customHeight="1" x14ac:dyDescent="0.2">
      <c r="A181" s="18" t="str">
        <f>'Simpl. all tex-DT PLYWOOD'!D184</f>
        <v>SIMPL-7K-T</v>
      </c>
      <c r="B181" s="432" t="s">
        <v>1139</v>
      </c>
      <c r="C181" s="19" t="str">
        <f>IF('Simpl. all tex-DT PLYWOOD'!M184=0,"",'Simpl. all tex-DT PLYWOOD'!M184)</f>
        <v/>
      </c>
      <c r="D181" s="19" t="str">
        <f>IF('Simpl. all tex-DT PLYWOOD'!N184=0,"",'Simpl. all tex-DT PLYWOOD'!N184)</f>
        <v/>
      </c>
      <c r="E181" s="19" t="str">
        <f>IF('Simpl. all tex-DT PLYWOOD'!O184=0,"",'Simpl. all tex-DT PLYWOOD'!O184)</f>
        <v/>
      </c>
      <c r="F181" s="19" t="str">
        <f>IF('Simpl. all tex-DT PLYWOOD'!P184=0,"",'Simpl. all tex-DT PLYWOOD'!P184)</f>
        <v/>
      </c>
      <c r="G181" s="19" t="str">
        <f>IF('Simpl. all tex-DT PLYWOOD'!Q184=0,"",'Simpl. all tex-DT PLYWOOD'!Q184)</f>
        <v/>
      </c>
      <c r="H181" s="19" t="str">
        <f>IF('Simpl. all tex-DT PLYWOOD'!R184=0,"",'Simpl. all tex-DT PLYWOOD'!R184)</f>
        <v/>
      </c>
      <c r="I181" s="19" t="str">
        <f>IF('Simpl. all tex-DT PLYWOOD'!S184=0,"",'Simpl. all tex-DT PLYWOOD'!S184)</f>
        <v/>
      </c>
      <c r="J181" s="19" t="str">
        <f>IF('Simpl. all tex-DT PLYWOOD'!T184=0,"",'Simpl. all tex-DT PLYWOOD'!T184)</f>
        <v/>
      </c>
      <c r="K181" s="19" t="str">
        <f>IF('Simpl. all tex-DT PLYWOOD'!U184=0,"",'Simpl. all tex-DT PLYWOOD'!U184)</f>
        <v/>
      </c>
      <c r="L181" s="19" t="str">
        <f>IF('Simpl. all tex-DT PLYWOOD'!V184=0,"",'Simpl. all tex-DT PLYWOOD'!V184)</f>
        <v/>
      </c>
      <c r="M181" s="19" t="str">
        <f>IF('Simpl. all tex-DT PLYWOOD'!W184=0,"",'Simpl. all tex-DT PLYWOOD'!W184)</f>
        <v/>
      </c>
      <c r="N181" s="19" t="str">
        <f>IF('Simpl. all tex-DT PLYWOOD'!X184=0,"",'Simpl. all tex-DT PLYWOOD'!X184)</f>
        <v/>
      </c>
      <c r="O181" s="19" t="str">
        <f>IF('Simpl. all tex-DT PLYWOOD'!Y184=0,"",'Simpl. all tex-DT PLYWOOD'!Y184)</f>
        <v/>
      </c>
      <c r="P181" s="19" t="str">
        <f>IF('Simpl. all tex-DT PLYWOOD'!Z184=0,"",'Simpl. all tex-DT PLYWOOD'!Z184)</f>
        <v/>
      </c>
      <c r="Q181" s="306">
        <f t="shared" si="2"/>
        <v>0</v>
      </c>
      <c r="R181" s="11">
        <f>Q181*'Simpl. all tex-DT PLYWOOD'!I184</f>
        <v>0</v>
      </c>
      <c r="S181" s="11">
        <f>Q181*'Simpl. all tex-DT PLYWOOD'!AX184</f>
        <v>0</v>
      </c>
    </row>
    <row r="182" spans="1:19" ht="23.25" customHeight="1" x14ac:dyDescent="0.2">
      <c r="A182" s="18" t="str">
        <f>'Simpl. all tex-DT PLYWOOD'!D185</f>
        <v>SIMPL-7L</v>
      </c>
      <c r="B182" s="432" t="s">
        <v>1138</v>
      </c>
      <c r="C182" s="19" t="str">
        <f>IF('Simpl. all tex-DT PLYWOOD'!M185=0,"",'Simpl. all tex-DT PLYWOOD'!M185)</f>
        <v/>
      </c>
      <c r="D182" s="19" t="str">
        <f>IF('Simpl. all tex-DT PLYWOOD'!N185=0,"",'Simpl. all tex-DT PLYWOOD'!N185)</f>
        <v/>
      </c>
      <c r="E182" s="19" t="str">
        <f>IF('Simpl. all tex-DT PLYWOOD'!O185=0,"",'Simpl. all tex-DT PLYWOOD'!O185)</f>
        <v/>
      </c>
      <c r="F182" s="19" t="str">
        <f>IF('Simpl. all tex-DT PLYWOOD'!P185=0,"",'Simpl. all tex-DT PLYWOOD'!P185)</f>
        <v/>
      </c>
      <c r="G182" s="19" t="str">
        <f>IF('Simpl. all tex-DT PLYWOOD'!Q185=0,"",'Simpl. all tex-DT PLYWOOD'!Q185)</f>
        <v/>
      </c>
      <c r="H182" s="19" t="str">
        <f>IF('Simpl. all tex-DT PLYWOOD'!R185=0,"",'Simpl. all tex-DT PLYWOOD'!R185)</f>
        <v/>
      </c>
      <c r="I182" s="19" t="str">
        <f>IF('Simpl. all tex-DT PLYWOOD'!S185=0,"",'Simpl. all tex-DT PLYWOOD'!S185)</f>
        <v/>
      </c>
      <c r="J182" s="19" t="str">
        <f>IF('Simpl. all tex-DT PLYWOOD'!T185=0,"",'Simpl. all tex-DT PLYWOOD'!T185)</f>
        <v/>
      </c>
      <c r="K182" s="19" t="str">
        <f>IF('Simpl. all tex-DT PLYWOOD'!U185=0,"",'Simpl. all tex-DT PLYWOOD'!U185)</f>
        <v/>
      </c>
      <c r="L182" s="19" t="str">
        <f>IF('Simpl. all tex-DT PLYWOOD'!V185=0,"",'Simpl. all tex-DT PLYWOOD'!V185)</f>
        <v/>
      </c>
      <c r="M182" s="19" t="str">
        <f>IF('Simpl. all tex-DT PLYWOOD'!W185=0,"",'Simpl. all tex-DT PLYWOOD'!W185)</f>
        <v/>
      </c>
      <c r="N182" s="19" t="str">
        <f>IF('Simpl. all tex-DT PLYWOOD'!X185=0,"",'Simpl. all tex-DT PLYWOOD'!X185)</f>
        <v/>
      </c>
      <c r="O182" s="19" t="str">
        <f>IF('Simpl. all tex-DT PLYWOOD'!Y185=0,"",'Simpl. all tex-DT PLYWOOD'!Y185)</f>
        <v/>
      </c>
      <c r="P182" s="19" t="str">
        <f>IF('Simpl. all tex-DT PLYWOOD'!Z185=0,"",'Simpl. all tex-DT PLYWOOD'!Z185)</f>
        <v/>
      </c>
      <c r="Q182" s="306">
        <f t="shared" si="2"/>
        <v>0</v>
      </c>
      <c r="R182" s="11">
        <f>Q182*'Simpl. all tex-DT PLYWOOD'!I185</f>
        <v>0</v>
      </c>
      <c r="S182" s="11">
        <f>Q182*'Simpl. all tex-DT PLYWOOD'!AX185</f>
        <v>0</v>
      </c>
    </row>
    <row r="183" spans="1:19" ht="23.25" customHeight="1" x14ac:dyDescent="0.2">
      <c r="A183" s="18" t="str">
        <f>'Simpl. all tex-DT PLYWOOD'!D186</f>
        <v>SIMPL-7L-T</v>
      </c>
      <c r="B183" s="432" t="s">
        <v>1139</v>
      </c>
      <c r="C183" s="19" t="str">
        <f>IF('Simpl. all tex-DT PLYWOOD'!M186=0,"",'Simpl. all tex-DT PLYWOOD'!M186)</f>
        <v/>
      </c>
      <c r="D183" s="19" t="str">
        <f>IF('Simpl. all tex-DT PLYWOOD'!N186=0,"",'Simpl. all tex-DT PLYWOOD'!N186)</f>
        <v/>
      </c>
      <c r="E183" s="19" t="str">
        <f>IF('Simpl. all tex-DT PLYWOOD'!O186=0,"",'Simpl. all tex-DT PLYWOOD'!O186)</f>
        <v/>
      </c>
      <c r="F183" s="19" t="str">
        <f>IF('Simpl. all tex-DT PLYWOOD'!P186=0,"",'Simpl. all tex-DT PLYWOOD'!P186)</f>
        <v/>
      </c>
      <c r="G183" s="19" t="str">
        <f>IF('Simpl. all tex-DT PLYWOOD'!Q186=0,"",'Simpl. all tex-DT PLYWOOD'!Q186)</f>
        <v/>
      </c>
      <c r="H183" s="19" t="str">
        <f>IF('Simpl. all tex-DT PLYWOOD'!R186=0,"",'Simpl. all tex-DT PLYWOOD'!R186)</f>
        <v/>
      </c>
      <c r="I183" s="19" t="str">
        <f>IF('Simpl. all tex-DT PLYWOOD'!S186=0,"",'Simpl. all tex-DT PLYWOOD'!S186)</f>
        <v/>
      </c>
      <c r="J183" s="19" t="str">
        <f>IF('Simpl. all tex-DT PLYWOOD'!T186=0,"",'Simpl. all tex-DT PLYWOOD'!T186)</f>
        <v/>
      </c>
      <c r="K183" s="19" t="str">
        <f>IF('Simpl. all tex-DT PLYWOOD'!U186=0,"",'Simpl. all tex-DT PLYWOOD'!U186)</f>
        <v/>
      </c>
      <c r="L183" s="19" t="str">
        <f>IF('Simpl. all tex-DT PLYWOOD'!V186=0,"",'Simpl. all tex-DT PLYWOOD'!V186)</f>
        <v/>
      </c>
      <c r="M183" s="19" t="str">
        <f>IF('Simpl. all tex-DT PLYWOOD'!W186=0,"",'Simpl. all tex-DT PLYWOOD'!W186)</f>
        <v/>
      </c>
      <c r="N183" s="19" t="str">
        <f>IF('Simpl. all tex-DT PLYWOOD'!X186=0,"",'Simpl. all tex-DT PLYWOOD'!X186)</f>
        <v/>
      </c>
      <c r="O183" s="19" t="str">
        <f>IF('Simpl. all tex-DT PLYWOOD'!Y186=0,"",'Simpl. all tex-DT PLYWOOD'!Y186)</f>
        <v/>
      </c>
      <c r="P183" s="19" t="str">
        <f>IF('Simpl. all tex-DT PLYWOOD'!Z186=0,"",'Simpl. all tex-DT PLYWOOD'!Z186)</f>
        <v/>
      </c>
      <c r="Q183" s="306">
        <f t="shared" si="2"/>
        <v>0</v>
      </c>
      <c r="R183" s="11">
        <f>Q183*'Simpl. all tex-DT PLYWOOD'!I186</f>
        <v>0</v>
      </c>
      <c r="S183" s="11">
        <f>Q183*'Simpl. all tex-DT PLYWOOD'!AX186</f>
        <v>0</v>
      </c>
    </row>
    <row r="184" spans="1:19" ht="23.25" customHeight="1" x14ac:dyDescent="0.2">
      <c r="A184" s="18" t="str">
        <f>'Simpl. all tex-DT PLYWOOD'!D187</f>
        <v>SIMPL-7M</v>
      </c>
      <c r="B184" s="432" t="s">
        <v>1138</v>
      </c>
      <c r="C184" s="19" t="str">
        <f>IF('Simpl. all tex-DT PLYWOOD'!M187=0,"",'Simpl. all tex-DT PLYWOOD'!M187)</f>
        <v/>
      </c>
      <c r="D184" s="19" t="str">
        <f>IF('Simpl. all tex-DT PLYWOOD'!N187=0,"",'Simpl. all tex-DT PLYWOOD'!N187)</f>
        <v/>
      </c>
      <c r="E184" s="19" t="str">
        <f>IF('Simpl. all tex-DT PLYWOOD'!O187=0,"",'Simpl. all tex-DT PLYWOOD'!O187)</f>
        <v/>
      </c>
      <c r="F184" s="19" t="str">
        <f>IF('Simpl. all tex-DT PLYWOOD'!P187=0,"",'Simpl. all tex-DT PLYWOOD'!P187)</f>
        <v/>
      </c>
      <c r="G184" s="19" t="str">
        <f>IF('Simpl. all tex-DT PLYWOOD'!Q187=0,"",'Simpl. all tex-DT PLYWOOD'!Q187)</f>
        <v/>
      </c>
      <c r="H184" s="19" t="str">
        <f>IF('Simpl. all tex-DT PLYWOOD'!R187=0,"",'Simpl. all tex-DT PLYWOOD'!R187)</f>
        <v/>
      </c>
      <c r="I184" s="19" t="str">
        <f>IF('Simpl. all tex-DT PLYWOOD'!S187=0,"",'Simpl. all tex-DT PLYWOOD'!S187)</f>
        <v/>
      </c>
      <c r="J184" s="19" t="str">
        <f>IF('Simpl. all tex-DT PLYWOOD'!T187=0,"",'Simpl. all tex-DT PLYWOOD'!T187)</f>
        <v/>
      </c>
      <c r="K184" s="19" t="str">
        <f>IF('Simpl. all tex-DT PLYWOOD'!U187=0,"",'Simpl. all tex-DT PLYWOOD'!U187)</f>
        <v/>
      </c>
      <c r="L184" s="19" t="str">
        <f>IF('Simpl. all tex-DT PLYWOOD'!V187=0,"",'Simpl. all tex-DT PLYWOOD'!V187)</f>
        <v/>
      </c>
      <c r="M184" s="19" t="str">
        <f>IF('Simpl. all tex-DT PLYWOOD'!W187=0,"",'Simpl. all tex-DT PLYWOOD'!W187)</f>
        <v/>
      </c>
      <c r="N184" s="19" t="str">
        <f>IF('Simpl. all tex-DT PLYWOOD'!X187=0,"",'Simpl. all tex-DT PLYWOOD'!X187)</f>
        <v/>
      </c>
      <c r="O184" s="19" t="str">
        <f>IF('Simpl. all tex-DT PLYWOOD'!Y187=0,"",'Simpl. all tex-DT PLYWOOD'!Y187)</f>
        <v/>
      </c>
      <c r="P184" s="19" t="str">
        <f>IF('Simpl. all tex-DT PLYWOOD'!Z187=0,"",'Simpl. all tex-DT PLYWOOD'!Z187)</f>
        <v/>
      </c>
      <c r="Q184" s="306">
        <f t="shared" si="2"/>
        <v>0</v>
      </c>
      <c r="R184" s="11">
        <f>Q184*'Simpl. all tex-DT PLYWOOD'!I187</f>
        <v>0</v>
      </c>
      <c r="S184" s="11">
        <f>Q184*'Simpl. all tex-DT PLYWOOD'!AX187</f>
        <v>0</v>
      </c>
    </row>
    <row r="185" spans="1:19" ht="23.25" customHeight="1" x14ac:dyDescent="0.2">
      <c r="A185" s="18" t="str">
        <f>'Simpl. all tex-DT PLYWOOD'!D188</f>
        <v>SIMPL-7M-T</v>
      </c>
      <c r="B185" s="432" t="s">
        <v>1139</v>
      </c>
      <c r="C185" s="19" t="str">
        <f>IF('Simpl. all tex-DT PLYWOOD'!M188=0,"",'Simpl. all tex-DT PLYWOOD'!M188)</f>
        <v/>
      </c>
      <c r="D185" s="19" t="str">
        <f>IF('Simpl. all tex-DT PLYWOOD'!N188=0,"",'Simpl. all tex-DT PLYWOOD'!N188)</f>
        <v/>
      </c>
      <c r="E185" s="19" t="str">
        <f>IF('Simpl. all tex-DT PLYWOOD'!O188=0,"",'Simpl. all tex-DT PLYWOOD'!O188)</f>
        <v/>
      </c>
      <c r="F185" s="19" t="str">
        <f>IF('Simpl. all tex-DT PLYWOOD'!P188=0,"",'Simpl. all tex-DT PLYWOOD'!P188)</f>
        <v/>
      </c>
      <c r="G185" s="19" t="str">
        <f>IF('Simpl. all tex-DT PLYWOOD'!Q188=0,"",'Simpl. all tex-DT PLYWOOD'!Q188)</f>
        <v/>
      </c>
      <c r="H185" s="19" t="str">
        <f>IF('Simpl. all tex-DT PLYWOOD'!R188=0,"",'Simpl. all tex-DT PLYWOOD'!R188)</f>
        <v/>
      </c>
      <c r="I185" s="19" t="str">
        <f>IF('Simpl. all tex-DT PLYWOOD'!S188=0,"",'Simpl. all tex-DT PLYWOOD'!S188)</f>
        <v/>
      </c>
      <c r="J185" s="19" t="str">
        <f>IF('Simpl. all tex-DT PLYWOOD'!T188=0,"",'Simpl. all tex-DT PLYWOOD'!T188)</f>
        <v/>
      </c>
      <c r="K185" s="19" t="str">
        <f>IF('Simpl. all tex-DT PLYWOOD'!U188=0,"",'Simpl. all tex-DT PLYWOOD'!U188)</f>
        <v/>
      </c>
      <c r="L185" s="19" t="str">
        <f>IF('Simpl. all tex-DT PLYWOOD'!V188=0,"",'Simpl. all tex-DT PLYWOOD'!V188)</f>
        <v/>
      </c>
      <c r="M185" s="19" t="str">
        <f>IF('Simpl. all tex-DT PLYWOOD'!W188=0,"",'Simpl. all tex-DT PLYWOOD'!W188)</f>
        <v/>
      </c>
      <c r="N185" s="19" t="str">
        <f>IF('Simpl. all tex-DT PLYWOOD'!X188=0,"",'Simpl. all tex-DT PLYWOOD'!X188)</f>
        <v/>
      </c>
      <c r="O185" s="19" t="str">
        <f>IF('Simpl. all tex-DT PLYWOOD'!Y188=0,"",'Simpl. all tex-DT PLYWOOD'!Y188)</f>
        <v/>
      </c>
      <c r="P185" s="19" t="str">
        <f>IF('Simpl. all tex-DT PLYWOOD'!Z188=0,"",'Simpl. all tex-DT PLYWOOD'!Z188)</f>
        <v/>
      </c>
      <c r="Q185" s="306">
        <f t="shared" si="2"/>
        <v>0</v>
      </c>
      <c r="R185" s="11">
        <f>Q185*'Simpl. all tex-DT PLYWOOD'!I188</f>
        <v>0</v>
      </c>
      <c r="S185" s="11">
        <f>Q185*'Simpl. all tex-DT PLYWOOD'!AX188</f>
        <v>0</v>
      </c>
    </row>
    <row r="186" spans="1:19" ht="23.25" customHeight="1" x14ac:dyDescent="0.2">
      <c r="A186" s="18" t="str">
        <f>'Simpl. all tex-DT PLYWOOD'!D189</f>
        <v>SIMPL-7N</v>
      </c>
      <c r="B186" s="432" t="s">
        <v>1138</v>
      </c>
      <c r="C186" s="19" t="str">
        <f>IF('Simpl. all tex-DT PLYWOOD'!M189=0,"",'Simpl. all tex-DT PLYWOOD'!M189)</f>
        <v/>
      </c>
      <c r="D186" s="19" t="str">
        <f>IF('Simpl. all tex-DT PLYWOOD'!N189=0,"",'Simpl. all tex-DT PLYWOOD'!N189)</f>
        <v/>
      </c>
      <c r="E186" s="19" t="str">
        <f>IF('Simpl. all tex-DT PLYWOOD'!O189=0,"",'Simpl. all tex-DT PLYWOOD'!O189)</f>
        <v/>
      </c>
      <c r="F186" s="19" t="str">
        <f>IF('Simpl. all tex-DT PLYWOOD'!P189=0,"",'Simpl. all tex-DT PLYWOOD'!P189)</f>
        <v/>
      </c>
      <c r="G186" s="19" t="str">
        <f>IF('Simpl. all tex-DT PLYWOOD'!Q189=0,"",'Simpl. all tex-DT PLYWOOD'!Q189)</f>
        <v/>
      </c>
      <c r="H186" s="19" t="str">
        <f>IF('Simpl. all tex-DT PLYWOOD'!R189=0,"",'Simpl. all tex-DT PLYWOOD'!R189)</f>
        <v/>
      </c>
      <c r="I186" s="19" t="str">
        <f>IF('Simpl. all tex-DT PLYWOOD'!S189=0,"",'Simpl. all tex-DT PLYWOOD'!S189)</f>
        <v/>
      </c>
      <c r="J186" s="19" t="str">
        <f>IF('Simpl. all tex-DT PLYWOOD'!T189=0,"",'Simpl. all tex-DT PLYWOOD'!T189)</f>
        <v/>
      </c>
      <c r="K186" s="19" t="str">
        <f>IF('Simpl. all tex-DT PLYWOOD'!U189=0,"",'Simpl. all tex-DT PLYWOOD'!U189)</f>
        <v/>
      </c>
      <c r="L186" s="19" t="str">
        <f>IF('Simpl. all tex-DT PLYWOOD'!V189=0,"",'Simpl. all tex-DT PLYWOOD'!V189)</f>
        <v/>
      </c>
      <c r="M186" s="19" t="str">
        <f>IF('Simpl. all tex-DT PLYWOOD'!W189=0,"",'Simpl. all tex-DT PLYWOOD'!W189)</f>
        <v/>
      </c>
      <c r="N186" s="19" t="str">
        <f>IF('Simpl. all tex-DT PLYWOOD'!X189=0,"",'Simpl. all tex-DT PLYWOOD'!X189)</f>
        <v/>
      </c>
      <c r="O186" s="19" t="str">
        <f>IF('Simpl. all tex-DT PLYWOOD'!Y189=0,"",'Simpl. all tex-DT PLYWOOD'!Y189)</f>
        <v/>
      </c>
      <c r="P186" s="19" t="str">
        <f>IF('Simpl. all tex-DT PLYWOOD'!Z189=0,"",'Simpl. all tex-DT PLYWOOD'!Z189)</f>
        <v/>
      </c>
      <c r="Q186" s="306">
        <f t="shared" si="2"/>
        <v>0</v>
      </c>
      <c r="R186" s="11">
        <f>Q186*'Simpl. all tex-DT PLYWOOD'!I189</f>
        <v>0</v>
      </c>
      <c r="S186" s="11">
        <f>Q186*'Simpl. all tex-DT PLYWOOD'!AX189</f>
        <v>0</v>
      </c>
    </row>
    <row r="187" spans="1:19" ht="23.25" customHeight="1" x14ac:dyDescent="0.2">
      <c r="A187" s="18" t="str">
        <f>'Simpl. all tex-DT PLYWOOD'!D190</f>
        <v>SIMPL-7N-T</v>
      </c>
      <c r="B187" s="432" t="s">
        <v>1139</v>
      </c>
      <c r="C187" s="19" t="str">
        <f>IF('Simpl. all tex-DT PLYWOOD'!M190=0,"",'Simpl. all tex-DT PLYWOOD'!M190)</f>
        <v/>
      </c>
      <c r="D187" s="19" t="str">
        <f>IF('Simpl. all tex-DT PLYWOOD'!N190=0,"",'Simpl. all tex-DT PLYWOOD'!N190)</f>
        <v/>
      </c>
      <c r="E187" s="19" t="str">
        <f>IF('Simpl. all tex-DT PLYWOOD'!O190=0,"",'Simpl. all tex-DT PLYWOOD'!O190)</f>
        <v/>
      </c>
      <c r="F187" s="19" t="str">
        <f>IF('Simpl. all tex-DT PLYWOOD'!P190=0,"",'Simpl. all tex-DT PLYWOOD'!P190)</f>
        <v/>
      </c>
      <c r="G187" s="19" t="str">
        <f>IF('Simpl. all tex-DT PLYWOOD'!Q190=0,"",'Simpl. all tex-DT PLYWOOD'!Q190)</f>
        <v/>
      </c>
      <c r="H187" s="19" t="str">
        <f>IF('Simpl. all tex-DT PLYWOOD'!R190=0,"",'Simpl. all tex-DT PLYWOOD'!R190)</f>
        <v/>
      </c>
      <c r="I187" s="19" t="str">
        <f>IF('Simpl. all tex-DT PLYWOOD'!S190=0,"",'Simpl. all tex-DT PLYWOOD'!S190)</f>
        <v/>
      </c>
      <c r="J187" s="19" t="str">
        <f>IF('Simpl. all tex-DT PLYWOOD'!T190=0,"",'Simpl. all tex-DT PLYWOOD'!T190)</f>
        <v/>
      </c>
      <c r="K187" s="19" t="str">
        <f>IF('Simpl. all tex-DT PLYWOOD'!U190=0,"",'Simpl. all tex-DT PLYWOOD'!U190)</f>
        <v/>
      </c>
      <c r="L187" s="19" t="str">
        <f>IF('Simpl. all tex-DT PLYWOOD'!V190=0,"",'Simpl. all tex-DT PLYWOOD'!V190)</f>
        <v/>
      </c>
      <c r="M187" s="19" t="str">
        <f>IF('Simpl. all tex-DT PLYWOOD'!W190=0,"",'Simpl. all tex-DT PLYWOOD'!W190)</f>
        <v/>
      </c>
      <c r="N187" s="19" t="str">
        <f>IF('Simpl. all tex-DT PLYWOOD'!X190=0,"",'Simpl. all tex-DT PLYWOOD'!X190)</f>
        <v/>
      </c>
      <c r="O187" s="19" t="str">
        <f>IF('Simpl. all tex-DT PLYWOOD'!Y190=0,"",'Simpl. all tex-DT PLYWOOD'!Y190)</f>
        <v/>
      </c>
      <c r="P187" s="19" t="str">
        <f>IF('Simpl. all tex-DT PLYWOOD'!Z190=0,"",'Simpl. all tex-DT PLYWOOD'!Z190)</f>
        <v/>
      </c>
      <c r="Q187" s="306">
        <f t="shared" si="2"/>
        <v>0</v>
      </c>
      <c r="R187" s="11">
        <f>Q187*'Simpl. all tex-DT PLYWOOD'!I190</f>
        <v>0</v>
      </c>
      <c r="S187" s="11">
        <f>Q187*'Simpl. all tex-DT PLYWOOD'!AX190</f>
        <v>0</v>
      </c>
    </row>
    <row r="188" spans="1:19" ht="23.25" customHeight="1" x14ac:dyDescent="0.2">
      <c r="A188" s="18" t="str">
        <f>'Simpl. all tex-DT PLYWOOD'!D191</f>
        <v>SIMPL-7O</v>
      </c>
      <c r="B188" s="432" t="s">
        <v>1138</v>
      </c>
      <c r="C188" s="19" t="str">
        <f>IF('Simpl. all tex-DT PLYWOOD'!M191=0,"",'Simpl. all tex-DT PLYWOOD'!M191)</f>
        <v/>
      </c>
      <c r="D188" s="19" t="str">
        <f>IF('Simpl. all tex-DT PLYWOOD'!N191=0,"",'Simpl. all tex-DT PLYWOOD'!N191)</f>
        <v/>
      </c>
      <c r="E188" s="19" t="str">
        <f>IF('Simpl. all tex-DT PLYWOOD'!O191=0,"",'Simpl. all tex-DT PLYWOOD'!O191)</f>
        <v/>
      </c>
      <c r="F188" s="19" t="str">
        <f>IF('Simpl. all tex-DT PLYWOOD'!P191=0,"",'Simpl. all tex-DT PLYWOOD'!P191)</f>
        <v/>
      </c>
      <c r="G188" s="19" t="str">
        <f>IF('Simpl. all tex-DT PLYWOOD'!Q191=0,"",'Simpl. all tex-DT PLYWOOD'!Q191)</f>
        <v/>
      </c>
      <c r="H188" s="19" t="str">
        <f>IF('Simpl. all tex-DT PLYWOOD'!R191=0,"",'Simpl. all tex-DT PLYWOOD'!R191)</f>
        <v/>
      </c>
      <c r="I188" s="19" t="str">
        <f>IF('Simpl. all tex-DT PLYWOOD'!S191=0,"",'Simpl. all tex-DT PLYWOOD'!S191)</f>
        <v/>
      </c>
      <c r="J188" s="19" t="str">
        <f>IF('Simpl. all tex-DT PLYWOOD'!T191=0,"",'Simpl. all tex-DT PLYWOOD'!T191)</f>
        <v/>
      </c>
      <c r="K188" s="19" t="str">
        <f>IF('Simpl. all tex-DT PLYWOOD'!U191=0,"",'Simpl. all tex-DT PLYWOOD'!U191)</f>
        <v/>
      </c>
      <c r="L188" s="19" t="str">
        <f>IF('Simpl. all tex-DT PLYWOOD'!V191=0,"",'Simpl. all tex-DT PLYWOOD'!V191)</f>
        <v/>
      </c>
      <c r="M188" s="19" t="str">
        <f>IF('Simpl. all tex-DT PLYWOOD'!W191=0,"",'Simpl. all tex-DT PLYWOOD'!W191)</f>
        <v/>
      </c>
      <c r="N188" s="19" t="str">
        <f>IF('Simpl. all tex-DT PLYWOOD'!X191=0,"",'Simpl. all tex-DT PLYWOOD'!X191)</f>
        <v/>
      </c>
      <c r="O188" s="19" t="str">
        <f>IF('Simpl. all tex-DT PLYWOOD'!Y191=0,"",'Simpl. all tex-DT PLYWOOD'!Y191)</f>
        <v/>
      </c>
      <c r="P188" s="19" t="str">
        <f>IF('Simpl. all tex-DT PLYWOOD'!Z191=0,"",'Simpl. all tex-DT PLYWOOD'!Z191)</f>
        <v/>
      </c>
      <c r="Q188" s="306">
        <f t="shared" si="2"/>
        <v>0</v>
      </c>
      <c r="R188" s="11">
        <f>Q188*'Simpl. all tex-DT PLYWOOD'!I191</f>
        <v>0</v>
      </c>
      <c r="S188" s="11">
        <f>Q188*'Simpl. all tex-DT PLYWOOD'!AX191</f>
        <v>0</v>
      </c>
    </row>
    <row r="189" spans="1:19" ht="23.25" customHeight="1" x14ac:dyDescent="0.2">
      <c r="A189" s="18" t="str">
        <f>'Simpl. all tex-DT PLYWOOD'!D192</f>
        <v>SIMPL-7O-T</v>
      </c>
      <c r="B189" s="432" t="s">
        <v>1139</v>
      </c>
      <c r="C189" s="19" t="str">
        <f>IF('Simpl. all tex-DT PLYWOOD'!M192=0,"",'Simpl. all tex-DT PLYWOOD'!M192)</f>
        <v/>
      </c>
      <c r="D189" s="19" t="str">
        <f>IF('Simpl. all tex-DT PLYWOOD'!N192=0,"",'Simpl. all tex-DT PLYWOOD'!N192)</f>
        <v/>
      </c>
      <c r="E189" s="19" t="str">
        <f>IF('Simpl. all tex-DT PLYWOOD'!O192=0,"",'Simpl. all tex-DT PLYWOOD'!O192)</f>
        <v/>
      </c>
      <c r="F189" s="19" t="str">
        <f>IF('Simpl. all tex-DT PLYWOOD'!P192=0,"",'Simpl. all tex-DT PLYWOOD'!P192)</f>
        <v/>
      </c>
      <c r="G189" s="19" t="str">
        <f>IF('Simpl. all tex-DT PLYWOOD'!Q192=0,"",'Simpl. all tex-DT PLYWOOD'!Q192)</f>
        <v/>
      </c>
      <c r="H189" s="19" t="str">
        <f>IF('Simpl. all tex-DT PLYWOOD'!R192=0,"",'Simpl. all tex-DT PLYWOOD'!R192)</f>
        <v/>
      </c>
      <c r="I189" s="19" t="str">
        <f>IF('Simpl. all tex-DT PLYWOOD'!S192=0,"",'Simpl. all tex-DT PLYWOOD'!S192)</f>
        <v/>
      </c>
      <c r="J189" s="19" t="str">
        <f>IF('Simpl. all tex-DT PLYWOOD'!T192=0,"",'Simpl. all tex-DT PLYWOOD'!T192)</f>
        <v/>
      </c>
      <c r="K189" s="19" t="str">
        <f>IF('Simpl. all tex-DT PLYWOOD'!U192=0,"",'Simpl. all tex-DT PLYWOOD'!U192)</f>
        <v/>
      </c>
      <c r="L189" s="19" t="str">
        <f>IF('Simpl. all tex-DT PLYWOOD'!V192=0,"",'Simpl. all tex-DT PLYWOOD'!V192)</f>
        <v/>
      </c>
      <c r="M189" s="19" t="str">
        <f>IF('Simpl. all tex-DT PLYWOOD'!W192=0,"",'Simpl. all tex-DT PLYWOOD'!W192)</f>
        <v/>
      </c>
      <c r="N189" s="19" t="str">
        <f>IF('Simpl. all tex-DT PLYWOOD'!X192=0,"",'Simpl. all tex-DT PLYWOOD'!X192)</f>
        <v/>
      </c>
      <c r="O189" s="19" t="str">
        <f>IF('Simpl. all tex-DT PLYWOOD'!Y192=0,"",'Simpl. all tex-DT PLYWOOD'!Y192)</f>
        <v/>
      </c>
      <c r="P189" s="19" t="str">
        <f>IF('Simpl. all tex-DT PLYWOOD'!Z192=0,"",'Simpl. all tex-DT PLYWOOD'!Z192)</f>
        <v/>
      </c>
      <c r="Q189" s="306">
        <f t="shared" si="2"/>
        <v>0</v>
      </c>
      <c r="R189" s="11">
        <f>Q189*'Simpl. all tex-DT PLYWOOD'!I192</f>
        <v>0</v>
      </c>
      <c r="S189" s="11">
        <f>Q189*'Simpl. all tex-DT PLYWOOD'!AX192</f>
        <v>0</v>
      </c>
    </row>
    <row r="190" spans="1:19" ht="23.25" customHeight="1" x14ac:dyDescent="0.2">
      <c r="A190" s="18" t="str">
        <f>'Simpl. all tex-DT PLYWOOD'!D193</f>
        <v>SIMPL-7P</v>
      </c>
      <c r="B190" s="432" t="s">
        <v>1138</v>
      </c>
      <c r="C190" s="19" t="str">
        <f>IF('Simpl. all tex-DT PLYWOOD'!M193=0,"",'Simpl. all tex-DT PLYWOOD'!M193)</f>
        <v/>
      </c>
      <c r="D190" s="19" t="str">
        <f>IF('Simpl. all tex-DT PLYWOOD'!N193=0,"",'Simpl. all tex-DT PLYWOOD'!N193)</f>
        <v/>
      </c>
      <c r="E190" s="19" t="str">
        <f>IF('Simpl. all tex-DT PLYWOOD'!O193=0,"",'Simpl. all tex-DT PLYWOOD'!O193)</f>
        <v/>
      </c>
      <c r="F190" s="19" t="str">
        <f>IF('Simpl. all tex-DT PLYWOOD'!P193=0,"",'Simpl. all tex-DT PLYWOOD'!P193)</f>
        <v/>
      </c>
      <c r="G190" s="19" t="str">
        <f>IF('Simpl. all tex-DT PLYWOOD'!Q193=0,"",'Simpl. all tex-DT PLYWOOD'!Q193)</f>
        <v/>
      </c>
      <c r="H190" s="19" t="str">
        <f>IF('Simpl. all tex-DT PLYWOOD'!R193=0,"",'Simpl. all tex-DT PLYWOOD'!R193)</f>
        <v/>
      </c>
      <c r="I190" s="19" t="str">
        <f>IF('Simpl. all tex-DT PLYWOOD'!S193=0,"",'Simpl. all tex-DT PLYWOOD'!S193)</f>
        <v/>
      </c>
      <c r="J190" s="19" t="str">
        <f>IF('Simpl. all tex-DT PLYWOOD'!T193=0,"",'Simpl. all tex-DT PLYWOOD'!T193)</f>
        <v/>
      </c>
      <c r="K190" s="19" t="str">
        <f>IF('Simpl. all tex-DT PLYWOOD'!U193=0,"",'Simpl. all tex-DT PLYWOOD'!U193)</f>
        <v/>
      </c>
      <c r="L190" s="19" t="str">
        <f>IF('Simpl. all tex-DT PLYWOOD'!V193=0,"",'Simpl. all tex-DT PLYWOOD'!V193)</f>
        <v/>
      </c>
      <c r="M190" s="19" t="str">
        <f>IF('Simpl. all tex-DT PLYWOOD'!W193=0,"",'Simpl. all tex-DT PLYWOOD'!W193)</f>
        <v/>
      </c>
      <c r="N190" s="19" t="str">
        <f>IF('Simpl. all tex-DT PLYWOOD'!X193=0,"",'Simpl. all tex-DT PLYWOOD'!X193)</f>
        <v/>
      </c>
      <c r="O190" s="19" t="str">
        <f>IF('Simpl. all tex-DT PLYWOOD'!Y193=0,"",'Simpl. all tex-DT PLYWOOD'!Y193)</f>
        <v/>
      </c>
      <c r="P190" s="19" t="str">
        <f>IF('Simpl. all tex-DT PLYWOOD'!Z193=0,"",'Simpl. all tex-DT PLYWOOD'!Z193)</f>
        <v/>
      </c>
      <c r="Q190" s="306">
        <f t="shared" si="2"/>
        <v>0</v>
      </c>
      <c r="R190" s="11">
        <f>Q190*'Simpl. all tex-DT PLYWOOD'!I193</f>
        <v>0</v>
      </c>
      <c r="S190" s="11">
        <f>Q190*'Simpl. all tex-DT PLYWOOD'!AX193</f>
        <v>0</v>
      </c>
    </row>
    <row r="191" spans="1:19" ht="23.25" customHeight="1" x14ac:dyDescent="0.2">
      <c r="A191" s="18" t="str">
        <f>'Simpl. all tex-DT PLYWOOD'!D194</f>
        <v>SIMPL-7P-T</v>
      </c>
      <c r="B191" s="432" t="s">
        <v>1139</v>
      </c>
      <c r="C191" s="19" t="str">
        <f>IF('Simpl. all tex-DT PLYWOOD'!M194=0,"",'Simpl. all tex-DT PLYWOOD'!M194)</f>
        <v/>
      </c>
      <c r="D191" s="19" t="str">
        <f>IF('Simpl. all tex-DT PLYWOOD'!N194=0,"",'Simpl. all tex-DT PLYWOOD'!N194)</f>
        <v/>
      </c>
      <c r="E191" s="19" t="str">
        <f>IF('Simpl. all tex-DT PLYWOOD'!O194=0,"",'Simpl. all tex-DT PLYWOOD'!O194)</f>
        <v/>
      </c>
      <c r="F191" s="19" t="str">
        <f>IF('Simpl. all tex-DT PLYWOOD'!P194=0,"",'Simpl. all tex-DT PLYWOOD'!P194)</f>
        <v/>
      </c>
      <c r="G191" s="19" t="str">
        <f>IF('Simpl. all tex-DT PLYWOOD'!Q194=0,"",'Simpl. all tex-DT PLYWOOD'!Q194)</f>
        <v/>
      </c>
      <c r="H191" s="19" t="str">
        <f>IF('Simpl. all tex-DT PLYWOOD'!R194=0,"",'Simpl. all tex-DT PLYWOOD'!R194)</f>
        <v/>
      </c>
      <c r="I191" s="19" t="str">
        <f>IF('Simpl. all tex-DT PLYWOOD'!S194=0,"",'Simpl. all tex-DT PLYWOOD'!S194)</f>
        <v/>
      </c>
      <c r="J191" s="19" t="str">
        <f>IF('Simpl. all tex-DT PLYWOOD'!T194=0,"",'Simpl. all tex-DT PLYWOOD'!T194)</f>
        <v/>
      </c>
      <c r="K191" s="19" t="str">
        <f>IF('Simpl. all tex-DT PLYWOOD'!U194=0,"",'Simpl. all tex-DT PLYWOOD'!U194)</f>
        <v/>
      </c>
      <c r="L191" s="19" t="str">
        <f>IF('Simpl. all tex-DT PLYWOOD'!V194=0,"",'Simpl. all tex-DT PLYWOOD'!V194)</f>
        <v/>
      </c>
      <c r="M191" s="19" t="str">
        <f>IF('Simpl. all tex-DT PLYWOOD'!W194=0,"",'Simpl. all tex-DT PLYWOOD'!W194)</f>
        <v/>
      </c>
      <c r="N191" s="19" t="str">
        <f>IF('Simpl. all tex-DT PLYWOOD'!X194=0,"",'Simpl. all tex-DT PLYWOOD'!X194)</f>
        <v/>
      </c>
      <c r="O191" s="19" t="str">
        <f>IF('Simpl. all tex-DT PLYWOOD'!Y194=0,"",'Simpl. all tex-DT PLYWOOD'!Y194)</f>
        <v/>
      </c>
      <c r="P191" s="19" t="str">
        <f>IF('Simpl. all tex-DT PLYWOOD'!Z194=0,"",'Simpl. all tex-DT PLYWOOD'!Z194)</f>
        <v/>
      </c>
      <c r="Q191" s="306">
        <f t="shared" si="2"/>
        <v>0</v>
      </c>
      <c r="R191" s="11">
        <f>Q191*'Simpl. all tex-DT PLYWOOD'!I194</f>
        <v>0</v>
      </c>
      <c r="S191" s="11">
        <f>Q191*'Simpl. all tex-DT PLYWOOD'!AX194</f>
        <v>0</v>
      </c>
    </row>
    <row r="192" spans="1:19" ht="23.25" customHeight="1" x14ac:dyDescent="0.2">
      <c r="A192" s="18" t="str">
        <f>'Simpl. all tex-DT PLYWOOD'!D195</f>
        <v>SIMPL-7R</v>
      </c>
      <c r="B192" s="432" t="s">
        <v>1138</v>
      </c>
      <c r="C192" s="19" t="str">
        <f>IF('Simpl. all tex-DT PLYWOOD'!M195=0,"",'Simpl. all tex-DT PLYWOOD'!M195)</f>
        <v/>
      </c>
      <c r="D192" s="19" t="str">
        <f>IF('Simpl. all tex-DT PLYWOOD'!N195=0,"",'Simpl. all tex-DT PLYWOOD'!N195)</f>
        <v/>
      </c>
      <c r="E192" s="19" t="str">
        <f>IF('Simpl. all tex-DT PLYWOOD'!O195=0,"",'Simpl. all tex-DT PLYWOOD'!O195)</f>
        <v/>
      </c>
      <c r="F192" s="19" t="str">
        <f>IF('Simpl. all tex-DT PLYWOOD'!P195=0,"",'Simpl. all tex-DT PLYWOOD'!P195)</f>
        <v/>
      </c>
      <c r="G192" s="19" t="str">
        <f>IF('Simpl. all tex-DT PLYWOOD'!Q195=0,"",'Simpl. all tex-DT PLYWOOD'!Q195)</f>
        <v/>
      </c>
      <c r="H192" s="19" t="str">
        <f>IF('Simpl. all tex-DT PLYWOOD'!R195=0,"",'Simpl. all tex-DT PLYWOOD'!R195)</f>
        <v/>
      </c>
      <c r="I192" s="19" t="str">
        <f>IF('Simpl. all tex-DT PLYWOOD'!S195=0,"",'Simpl. all tex-DT PLYWOOD'!S195)</f>
        <v/>
      </c>
      <c r="J192" s="19" t="str">
        <f>IF('Simpl. all tex-DT PLYWOOD'!T195=0,"",'Simpl. all tex-DT PLYWOOD'!T195)</f>
        <v/>
      </c>
      <c r="K192" s="19" t="str">
        <f>IF('Simpl. all tex-DT PLYWOOD'!U195=0,"",'Simpl. all tex-DT PLYWOOD'!U195)</f>
        <v/>
      </c>
      <c r="L192" s="19" t="str">
        <f>IF('Simpl. all tex-DT PLYWOOD'!V195=0,"",'Simpl. all tex-DT PLYWOOD'!V195)</f>
        <v/>
      </c>
      <c r="M192" s="19" t="str">
        <f>IF('Simpl. all tex-DT PLYWOOD'!W195=0,"",'Simpl. all tex-DT PLYWOOD'!W195)</f>
        <v/>
      </c>
      <c r="N192" s="19" t="str">
        <f>IF('Simpl. all tex-DT PLYWOOD'!X195=0,"",'Simpl. all tex-DT PLYWOOD'!X195)</f>
        <v/>
      </c>
      <c r="O192" s="19" t="str">
        <f>IF('Simpl. all tex-DT PLYWOOD'!Y195=0,"",'Simpl. all tex-DT PLYWOOD'!Y195)</f>
        <v/>
      </c>
      <c r="P192" s="19" t="str">
        <f>IF('Simpl. all tex-DT PLYWOOD'!Z195=0,"",'Simpl. all tex-DT PLYWOOD'!Z195)</f>
        <v/>
      </c>
      <c r="Q192" s="306">
        <f t="shared" si="2"/>
        <v>0</v>
      </c>
      <c r="R192" s="11">
        <f>Q192*'Simpl. all tex-DT PLYWOOD'!I195</f>
        <v>0</v>
      </c>
      <c r="S192" s="11">
        <f>Q192*'Simpl. all tex-DT PLYWOOD'!AX195</f>
        <v>0</v>
      </c>
    </row>
    <row r="193" spans="1:19" ht="23.25" customHeight="1" x14ac:dyDescent="0.2">
      <c r="A193" s="18" t="str">
        <f>'Simpl. all tex-DT PLYWOOD'!D196</f>
        <v>SIMPL-7R-T</v>
      </c>
      <c r="B193" s="432" t="s">
        <v>1139</v>
      </c>
      <c r="C193" s="19" t="str">
        <f>IF('Simpl. all tex-DT PLYWOOD'!M196=0,"",'Simpl. all tex-DT PLYWOOD'!M196)</f>
        <v/>
      </c>
      <c r="D193" s="19" t="str">
        <f>IF('Simpl. all tex-DT PLYWOOD'!N196=0,"",'Simpl. all tex-DT PLYWOOD'!N196)</f>
        <v/>
      </c>
      <c r="E193" s="19" t="str">
        <f>IF('Simpl. all tex-DT PLYWOOD'!O196=0,"",'Simpl. all tex-DT PLYWOOD'!O196)</f>
        <v/>
      </c>
      <c r="F193" s="19" t="str">
        <f>IF('Simpl. all tex-DT PLYWOOD'!P196=0,"",'Simpl. all tex-DT PLYWOOD'!P196)</f>
        <v/>
      </c>
      <c r="G193" s="19" t="str">
        <f>IF('Simpl. all tex-DT PLYWOOD'!Q196=0,"",'Simpl. all tex-DT PLYWOOD'!Q196)</f>
        <v/>
      </c>
      <c r="H193" s="19" t="str">
        <f>IF('Simpl. all tex-DT PLYWOOD'!R196=0,"",'Simpl. all tex-DT PLYWOOD'!R196)</f>
        <v/>
      </c>
      <c r="I193" s="19" t="str">
        <f>IF('Simpl. all tex-DT PLYWOOD'!S196=0,"",'Simpl. all tex-DT PLYWOOD'!S196)</f>
        <v/>
      </c>
      <c r="J193" s="19" t="str">
        <f>IF('Simpl. all tex-DT PLYWOOD'!T196=0,"",'Simpl. all tex-DT PLYWOOD'!T196)</f>
        <v/>
      </c>
      <c r="K193" s="19" t="str">
        <f>IF('Simpl. all tex-DT PLYWOOD'!U196=0,"",'Simpl. all tex-DT PLYWOOD'!U196)</f>
        <v/>
      </c>
      <c r="L193" s="19" t="str">
        <f>IF('Simpl. all tex-DT PLYWOOD'!V196=0,"",'Simpl. all tex-DT PLYWOOD'!V196)</f>
        <v/>
      </c>
      <c r="M193" s="19" t="str">
        <f>IF('Simpl. all tex-DT PLYWOOD'!W196=0,"",'Simpl. all tex-DT PLYWOOD'!W196)</f>
        <v/>
      </c>
      <c r="N193" s="19" t="str">
        <f>IF('Simpl. all tex-DT PLYWOOD'!X196=0,"",'Simpl. all tex-DT PLYWOOD'!X196)</f>
        <v/>
      </c>
      <c r="O193" s="19" t="str">
        <f>IF('Simpl. all tex-DT PLYWOOD'!Y196=0,"",'Simpl. all tex-DT PLYWOOD'!Y196)</f>
        <v/>
      </c>
      <c r="P193" s="19" t="str">
        <f>IF('Simpl. all tex-DT PLYWOOD'!Z196=0,"",'Simpl. all tex-DT PLYWOOD'!Z196)</f>
        <v/>
      </c>
      <c r="Q193" s="306">
        <f t="shared" si="2"/>
        <v>0</v>
      </c>
      <c r="R193" s="11">
        <f>Q193*'Simpl. all tex-DT PLYWOOD'!I196</f>
        <v>0</v>
      </c>
      <c r="S193" s="11">
        <f>Q193*'Simpl. all tex-DT PLYWOOD'!AX196</f>
        <v>0</v>
      </c>
    </row>
    <row r="194" spans="1:19" ht="23.25" customHeight="1" x14ac:dyDescent="0.2">
      <c r="A194" s="18" t="str">
        <f>'Simpl. all tex-DT PLYWOOD'!D197</f>
        <v>SIMPL-7S</v>
      </c>
      <c r="B194" s="432" t="s">
        <v>1138</v>
      </c>
      <c r="C194" s="19" t="str">
        <f>IF('Simpl. all tex-DT PLYWOOD'!M197=0,"",'Simpl. all tex-DT PLYWOOD'!M197)</f>
        <v/>
      </c>
      <c r="D194" s="19" t="str">
        <f>IF('Simpl. all tex-DT PLYWOOD'!N197=0,"",'Simpl. all tex-DT PLYWOOD'!N197)</f>
        <v/>
      </c>
      <c r="E194" s="19" t="str">
        <f>IF('Simpl. all tex-DT PLYWOOD'!O197=0,"",'Simpl. all tex-DT PLYWOOD'!O197)</f>
        <v/>
      </c>
      <c r="F194" s="19" t="str">
        <f>IF('Simpl. all tex-DT PLYWOOD'!P197=0,"",'Simpl. all tex-DT PLYWOOD'!P197)</f>
        <v/>
      </c>
      <c r="G194" s="19" t="str">
        <f>IF('Simpl. all tex-DT PLYWOOD'!Q197=0,"",'Simpl. all tex-DT PLYWOOD'!Q197)</f>
        <v/>
      </c>
      <c r="H194" s="19" t="str">
        <f>IF('Simpl. all tex-DT PLYWOOD'!R197=0,"",'Simpl. all tex-DT PLYWOOD'!R197)</f>
        <v/>
      </c>
      <c r="I194" s="19" t="str">
        <f>IF('Simpl. all tex-DT PLYWOOD'!S197=0,"",'Simpl. all tex-DT PLYWOOD'!S197)</f>
        <v/>
      </c>
      <c r="J194" s="19" t="str">
        <f>IF('Simpl. all tex-DT PLYWOOD'!T197=0,"",'Simpl. all tex-DT PLYWOOD'!T197)</f>
        <v/>
      </c>
      <c r="K194" s="19" t="str">
        <f>IF('Simpl. all tex-DT PLYWOOD'!U197=0,"",'Simpl. all tex-DT PLYWOOD'!U197)</f>
        <v/>
      </c>
      <c r="L194" s="19" t="str">
        <f>IF('Simpl. all tex-DT PLYWOOD'!V197=0,"",'Simpl. all tex-DT PLYWOOD'!V197)</f>
        <v/>
      </c>
      <c r="M194" s="19" t="str">
        <f>IF('Simpl. all tex-DT PLYWOOD'!W197=0,"",'Simpl. all tex-DT PLYWOOD'!W197)</f>
        <v/>
      </c>
      <c r="N194" s="19" t="str">
        <f>IF('Simpl. all tex-DT PLYWOOD'!X197=0,"",'Simpl. all tex-DT PLYWOOD'!X197)</f>
        <v/>
      </c>
      <c r="O194" s="19" t="str">
        <f>IF('Simpl. all tex-DT PLYWOOD'!Y197=0,"",'Simpl. all tex-DT PLYWOOD'!Y197)</f>
        <v/>
      </c>
      <c r="P194" s="19" t="str">
        <f>IF('Simpl. all tex-DT PLYWOOD'!Z197=0,"",'Simpl. all tex-DT PLYWOOD'!Z197)</f>
        <v/>
      </c>
      <c r="Q194" s="306">
        <f t="shared" si="2"/>
        <v>0</v>
      </c>
      <c r="R194" s="11">
        <f>Q194*'Simpl. all tex-DT PLYWOOD'!I197</f>
        <v>0</v>
      </c>
      <c r="S194" s="11">
        <f>Q194*'Simpl. all tex-DT PLYWOOD'!AX197</f>
        <v>0</v>
      </c>
    </row>
    <row r="195" spans="1:19" ht="23.25" customHeight="1" x14ac:dyDescent="0.2">
      <c r="A195" s="18" t="str">
        <f>'Simpl. all tex-DT PLYWOOD'!D198</f>
        <v>SIMPL-7S-T</v>
      </c>
      <c r="B195" s="432" t="s">
        <v>1139</v>
      </c>
      <c r="C195" s="19" t="str">
        <f>IF('Simpl. all tex-DT PLYWOOD'!M198=0,"",'Simpl. all tex-DT PLYWOOD'!M198)</f>
        <v/>
      </c>
      <c r="D195" s="19" t="str">
        <f>IF('Simpl. all tex-DT PLYWOOD'!N198=0,"",'Simpl. all tex-DT PLYWOOD'!N198)</f>
        <v/>
      </c>
      <c r="E195" s="19" t="str">
        <f>IF('Simpl. all tex-DT PLYWOOD'!O198=0,"",'Simpl. all tex-DT PLYWOOD'!O198)</f>
        <v/>
      </c>
      <c r="F195" s="19" t="str">
        <f>IF('Simpl. all tex-DT PLYWOOD'!P198=0,"",'Simpl. all tex-DT PLYWOOD'!P198)</f>
        <v/>
      </c>
      <c r="G195" s="19" t="str">
        <f>IF('Simpl. all tex-DT PLYWOOD'!Q198=0,"",'Simpl. all tex-DT PLYWOOD'!Q198)</f>
        <v/>
      </c>
      <c r="H195" s="19" t="str">
        <f>IF('Simpl. all tex-DT PLYWOOD'!R198=0,"",'Simpl. all tex-DT PLYWOOD'!R198)</f>
        <v/>
      </c>
      <c r="I195" s="19" t="str">
        <f>IF('Simpl. all tex-DT PLYWOOD'!S198=0,"",'Simpl. all tex-DT PLYWOOD'!S198)</f>
        <v/>
      </c>
      <c r="J195" s="19" t="str">
        <f>IF('Simpl. all tex-DT PLYWOOD'!T198=0,"",'Simpl. all tex-DT PLYWOOD'!T198)</f>
        <v/>
      </c>
      <c r="K195" s="19" t="str">
        <f>IF('Simpl. all tex-DT PLYWOOD'!U198=0,"",'Simpl. all tex-DT PLYWOOD'!U198)</f>
        <v/>
      </c>
      <c r="L195" s="19" t="str">
        <f>IF('Simpl. all tex-DT PLYWOOD'!V198=0,"",'Simpl. all tex-DT PLYWOOD'!V198)</f>
        <v/>
      </c>
      <c r="M195" s="19" t="str">
        <f>IF('Simpl. all tex-DT PLYWOOD'!W198=0,"",'Simpl. all tex-DT PLYWOOD'!W198)</f>
        <v/>
      </c>
      <c r="N195" s="19" t="str">
        <f>IF('Simpl. all tex-DT PLYWOOD'!X198=0,"",'Simpl. all tex-DT PLYWOOD'!X198)</f>
        <v/>
      </c>
      <c r="O195" s="19" t="str">
        <f>IF('Simpl. all tex-DT PLYWOOD'!Y198=0,"",'Simpl. all tex-DT PLYWOOD'!Y198)</f>
        <v/>
      </c>
      <c r="P195" s="19" t="str">
        <f>IF('Simpl. all tex-DT PLYWOOD'!Z198=0,"",'Simpl. all tex-DT PLYWOOD'!Z198)</f>
        <v/>
      </c>
      <c r="Q195" s="306">
        <f t="shared" si="2"/>
        <v>0</v>
      </c>
      <c r="R195" s="11">
        <f>Q195*'Simpl. all tex-DT PLYWOOD'!I198</f>
        <v>0</v>
      </c>
      <c r="S195" s="11">
        <f>Q195*'Simpl. all tex-DT PLYWOOD'!AX198</f>
        <v>0</v>
      </c>
    </row>
    <row r="196" spans="1:19" ht="23.25" customHeight="1" x14ac:dyDescent="0.2">
      <c r="A196" s="18" t="str">
        <f>'Simpl. all tex-DT PLYWOOD'!D199</f>
        <v>8 - WHEELS</v>
      </c>
      <c r="B196" s="432"/>
      <c r="C196" s="19" t="str">
        <f>IF('Simpl. all tex-DT PLYWOOD'!M199=0,"",'Simpl. all tex-DT PLYWOOD'!M199)</f>
        <v/>
      </c>
      <c r="D196" s="19" t="str">
        <f>IF('Simpl. all tex-DT PLYWOOD'!N199=0,"",'Simpl. all tex-DT PLYWOOD'!N199)</f>
        <v/>
      </c>
      <c r="E196" s="19" t="str">
        <f>IF('Simpl. all tex-DT PLYWOOD'!O199=0,"",'Simpl. all tex-DT PLYWOOD'!O199)</f>
        <v/>
      </c>
      <c r="F196" s="19" t="str">
        <f>IF('Simpl. all tex-DT PLYWOOD'!P199=0,"",'Simpl. all tex-DT PLYWOOD'!P199)</f>
        <v/>
      </c>
      <c r="G196" s="19" t="str">
        <f>IF('Simpl. all tex-DT PLYWOOD'!Q199=0,"",'Simpl. all tex-DT PLYWOOD'!Q199)</f>
        <v/>
      </c>
      <c r="H196" s="19" t="str">
        <f>IF('Simpl. all tex-DT PLYWOOD'!R199=0,"",'Simpl. all tex-DT PLYWOOD'!R199)</f>
        <v/>
      </c>
      <c r="I196" s="19" t="str">
        <f>IF('Simpl. all tex-DT PLYWOOD'!S199=0,"",'Simpl. all tex-DT PLYWOOD'!S199)</f>
        <v/>
      </c>
      <c r="J196" s="19" t="str">
        <f>IF('Simpl. all tex-DT PLYWOOD'!T199=0,"",'Simpl. all tex-DT PLYWOOD'!T199)</f>
        <v/>
      </c>
      <c r="K196" s="19" t="str">
        <f>IF('Simpl. all tex-DT PLYWOOD'!U199=0,"",'Simpl. all tex-DT PLYWOOD'!U199)</f>
        <v/>
      </c>
      <c r="L196" s="19" t="str">
        <f>IF('Simpl. all tex-DT PLYWOOD'!V199=0,"",'Simpl. all tex-DT PLYWOOD'!V199)</f>
        <v/>
      </c>
      <c r="M196" s="19" t="str">
        <f>IF('Simpl. all tex-DT PLYWOOD'!W199=0,"",'Simpl. all tex-DT PLYWOOD'!W199)</f>
        <v/>
      </c>
      <c r="N196" s="19" t="str">
        <f>IF('Simpl. all tex-DT PLYWOOD'!X199=0,"",'Simpl. all tex-DT PLYWOOD'!X199)</f>
        <v/>
      </c>
      <c r="O196" s="19" t="str">
        <f>IF('Simpl. all tex-DT PLYWOOD'!Y199=0,"",'Simpl. all tex-DT PLYWOOD'!Y199)</f>
        <v/>
      </c>
      <c r="P196" s="19" t="str">
        <f>IF('Simpl. all tex-DT PLYWOOD'!Z199=0,"",'Simpl. all tex-DT PLYWOOD'!Z199)</f>
        <v/>
      </c>
      <c r="Q196" s="306">
        <f t="shared" si="2"/>
        <v>0</v>
      </c>
      <c r="R196" s="11">
        <f>Q196*'Simpl. all tex-DT PLYWOOD'!I199</f>
        <v>0</v>
      </c>
      <c r="S196" s="11">
        <f>Q196*'Simpl. all tex-DT PLYWOOD'!AX199</f>
        <v>0</v>
      </c>
    </row>
    <row r="197" spans="1:19" ht="23.25" customHeight="1" x14ac:dyDescent="0.2">
      <c r="A197" s="18" t="str">
        <f>'Simpl. all tex-DT PLYWOOD'!D200</f>
        <v>SIMPL-8A</v>
      </c>
      <c r="B197" s="432" t="s">
        <v>1138</v>
      </c>
      <c r="C197" s="19" t="str">
        <f>IF('Simpl. all tex-DT PLYWOOD'!M200=0,"",'Simpl. all tex-DT PLYWOOD'!M200)</f>
        <v/>
      </c>
      <c r="D197" s="19" t="str">
        <f>IF('Simpl. all tex-DT PLYWOOD'!N200=0,"",'Simpl. all tex-DT PLYWOOD'!N200)</f>
        <v/>
      </c>
      <c r="E197" s="19" t="str">
        <f>IF('Simpl. all tex-DT PLYWOOD'!O200=0,"",'Simpl. all tex-DT PLYWOOD'!O200)</f>
        <v/>
      </c>
      <c r="F197" s="19" t="str">
        <f>IF('Simpl. all tex-DT PLYWOOD'!P200=0,"",'Simpl. all tex-DT PLYWOOD'!P200)</f>
        <v/>
      </c>
      <c r="G197" s="19" t="str">
        <f>IF('Simpl. all tex-DT PLYWOOD'!Q200=0,"",'Simpl. all tex-DT PLYWOOD'!Q200)</f>
        <v/>
      </c>
      <c r="H197" s="19" t="str">
        <f>IF('Simpl. all tex-DT PLYWOOD'!R200=0,"",'Simpl. all tex-DT PLYWOOD'!R200)</f>
        <v/>
      </c>
      <c r="I197" s="19" t="str">
        <f>IF('Simpl. all tex-DT PLYWOOD'!S200=0,"",'Simpl. all tex-DT PLYWOOD'!S200)</f>
        <v/>
      </c>
      <c r="J197" s="19" t="str">
        <f>IF('Simpl. all tex-DT PLYWOOD'!T200=0,"",'Simpl. all tex-DT PLYWOOD'!T200)</f>
        <v/>
      </c>
      <c r="K197" s="19" t="str">
        <f>IF('Simpl. all tex-DT PLYWOOD'!U200=0,"",'Simpl. all tex-DT PLYWOOD'!U200)</f>
        <v/>
      </c>
      <c r="L197" s="19" t="str">
        <f>IF('Simpl. all tex-DT PLYWOOD'!V200=0,"",'Simpl. all tex-DT PLYWOOD'!V200)</f>
        <v/>
      </c>
      <c r="M197" s="19" t="str">
        <f>IF('Simpl. all tex-DT PLYWOOD'!W200=0,"",'Simpl. all tex-DT PLYWOOD'!W200)</f>
        <v/>
      </c>
      <c r="N197" s="19" t="str">
        <f>IF('Simpl. all tex-DT PLYWOOD'!X200=0,"",'Simpl. all tex-DT PLYWOOD'!X200)</f>
        <v/>
      </c>
      <c r="O197" s="19" t="str">
        <f>IF('Simpl. all tex-DT PLYWOOD'!Y200=0,"",'Simpl. all tex-DT PLYWOOD'!Y200)</f>
        <v/>
      </c>
      <c r="P197" s="19" t="str">
        <f>IF('Simpl. all tex-DT PLYWOOD'!Z200=0,"",'Simpl. all tex-DT PLYWOOD'!Z200)</f>
        <v/>
      </c>
      <c r="Q197" s="306">
        <f t="shared" si="2"/>
        <v>0</v>
      </c>
      <c r="R197" s="11">
        <f>Q197*'Simpl. all tex-DT PLYWOOD'!I200</f>
        <v>0</v>
      </c>
      <c r="S197" s="11">
        <f>Q197*'Simpl. all tex-DT PLYWOOD'!AX200</f>
        <v>0</v>
      </c>
    </row>
    <row r="198" spans="1:19" ht="23.25" customHeight="1" x14ac:dyDescent="0.2">
      <c r="A198" s="18" t="str">
        <f>'Simpl. all tex-DT PLYWOOD'!D201</f>
        <v>SIMPL-8A-T</v>
      </c>
      <c r="B198" s="432" t="s">
        <v>1139</v>
      </c>
      <c r="C198" s="19" t="str">
        <f>IF('Simpl. all tex-DT PLYWOOD'!M201=0,"",'Simpl. all tex-DT PLYWOOD'!M201)</f>
        <v/>
      </c>
      <c r="D198" s="19" t="str">
        <f>IF('Simpl. all tex-DT PLYWOOD'!N201=0,"",'Simpl. all tex-DT PLYWOOD'!N201)</f>
        <v/>
      </c>
      <c r="E198" s="19" t="str">
        <f>IF('Simpl. all tex-DT PLYWOOD'!O201=0,"",'Simpl. all tex-DT PLYWOOD'!O201)</f>
        <v/>
      </c>
      <c r="F198" s="19" t="str">
        <f>IF('Simpl. all tex-DT PLYWOOD'!P201=0,"",'Simpl. all tex-DT PLYWOOD'!P201)</f>
        <v/>
      </c>
      <c r="G198" s="19" t="str">
        <f>IF('Simpl. all tex-DT PLYWOOD'!Q201=0,"",'Simpl. all tex-DT PLYWOOD'!Q201)</f>
        <v/>
      </c>
      <c r="H198" s="19" t="str">
        <f>IF('Simpl. all tex-DT PLYWOOD'!R201=0,"",'Simpl. all tex-DT PLYWOOD'!R201)</f>
        <v/>
      </c>
      <c r="I198" s="19" t="str">
        <f>IF('Simpl. all tex-DT PLYWOOD'!S201=0,"",'Simpl. all tex-DT PLYWOOD'!S201)</f>
        <v/>
      </c>
      <c r="J198" s="19" t="str">
        <f>IF('Simpl. all tex-DT PLYWOOD'!T201=0,"",'Simpl. all tex-DT PLYWOOD'!T201)</f>
        <v/>
      </c>
      <c r="K198" s="19" t="str">
        <f>IF('Simpl. all tex-DT PLYWOOD'!U201=0,"",'Simpl. all tex-DT PLYWOOD'!U201)</f>
        <v/>
      </c>
      <c r="L198" s="19" t="str">
        <f>IF('Simpl. all tex-DT PLYWOOD'!V201=0,"",'Simpl. all tex-DT PLYWOOD'!V201)</f>
        <v/>
      </c>
      <c r="M198" s="19" t="str">
        <f>IF('Simpl. all tex-DT PLYWOOD'!W201=0,"",'Simpl. all tex-DT PLYWOOD'!W201)</f>
        <v/>
      </c>
      <c r="N198" s="19" t="str">
        <f>IF('Simpl. all tex-DT PLYWOOD'!X201=0,"",'Simpl. all tex-DT PLYWOOD'!X201)</f>
        <v/>
      </c>
      <c r="O198" s="19" t="str">
        <f>IF('Simpl. all tex-DT PLYWOOD'!Y201=0,"",'Simpl. all tex-DT PLYWOOD'!Y201)</f>
        <v/>
      </c>
      <c r="P198" s="19" t="str">
        <f>IF('Simpl. all tex-DT PLYWOOD'!Z201=0,"",'Simpl. all tex-DT PLYWOOD'!Z201)</f>
        <v/>
      </c>
      <c r="Q198" s="306">
        <f t="shared" si="2"/>
        <v>0</v>
      </c>
      <c r="R198" s="11">
        <f>Q198*'Simpl. all tex-DT PLYWOOD'!I201</f>
        <v>0</v>
      </c>
      <c r="S198" s="11">
        <f>Q198*'Simpl. all tex-DT PLYWOOD'!AX201</f>
        <v>0</v>
      </c>
    </row>
    <row r="199" spans="1:19" ht="23.25" customHeight="1" x14ac:dyDescent="0.2">
      <c r="A199" s="18" t="str">
        <f>'Simpl. all tex-DT PLYWOOD'!D202</f>
        <v>SIMPL-8B</v>
      </c>
      <c r="B199" s="432" t="s">
        <v>1138</v>
      </c>
      <c r="C199" s="19" t="str">
        <f>IF('Simpl. all tex-DT PLYWOOD'!M202=0,"",'Simpl. all tex-DT PLYWOOD'!M202)</f>
        <v/>
      </c>
      <c r="D199" s="19" t="str">
        <f>IF('Simpl. all tex-DT PLYWOOD'!N202=0,"",'Simpl. all tex-DT PLYWOOD'!N202)</f>
        <v/>
      </c>
      <c r="E199" s="19" t="str">
        <f>IF('Simpl. all tex-DT PLYWOOD'!O202=0,"",'Simpl. all tex-DT PLYWOOD'!O202)</f>
        <v/>
      </c>
      <c r="F199" s="19" t="str">
        <f>IF('Simpl. all tex-DT PLYWOOD'!P202=0,"",'Simpl. all tex-DT PLYWOOD'!P202)</f>
        <v/>
      </c>
      <c r="G199" s="19" t="str">
        <f>IF('Simpl. all tex-DT PLYWOOD'!Q202=0,"",'Simpl. all tex-DT PLYWOOD'!Q202)</f>
        <v/>
      </c>
      <c r="H199" s="19" t="str">
        <f>IF('Simpl. all tex-DT PLYWOOD'!R202=0,"",'Simpl. all tex-DT PLYWOOD'!R202)</f>
        <v/>
      </c>
      <c r="I199" s="19" t="str">
        <f>IF('Simpl. all tex-DT PLYWOOD'!S202=0,"",'Simpl. all tex-DT PLYWOOD'!S202)</f>
        <v/>
      </c>
      <c r="J199" s="19" t="str">
        <f>IF('Simpl. all tex-DT PLYWOOD'!T202=0,"",'Simpl. all tex-DT PLYWOOD'!T202)</f>
        <v/>
      </c>
      <c r="K199" s="19" t="str">
        <f>IF('Simpl. all tex-DT PLYWOOD'!U202=0,"",'Simpl. all tex-DT PLYWOOD'!U202)</f>
        <v/>
      </c>
      <c r="L199" s="19" t="str">
        <f>IF('Simpl. all tex-DT PLYWOOD'!V202=0,"",'Simpl. all tex-DT PLYWOOD'!V202)</f>
        <v/>
      </c>
      <c r="M199" s="19" t="str">
        <f>IF('Simpl. all tex-DT PLYWOOD'!W202=0,"",'Simpl. all tex-DT PLYWOOD'!W202)</f>
        <v/>
      </c>
      <c r="N199" s="19" t="str">
        <f>IF('Simpl. all tex-DT PLYWOOD'!X202=0,"",'Simpl. all tex-DT PLYWOOD'!X202)</f>
        <v/>
      </c>
      <c r="O199" s="19" t="str">
        <f>IF('Simpl. all tex-DT PLYWOOD'!Y202=0,"",'Simpl. all tex-DT PLYWOOD'!Y202)</f>
        <v/>
      </c>
      <c r="P199" s="19" t="str">
        <f>IF('Simpl. all tex-DT PLYWOOD'!Z202=0,"",'Simpl. all tex-DT PLYWOOD'!Z202)</f>
        <v/>
      </c>
      <c r="Q199" s="306">
        <f t="shared" ref="Q199:Q262" si="3">SUM(C199:P199)</f>
        <v>0</v>
      </c>
      <c r="R199" s="11">
        <f>Q199*'Simpl. all tex-DT PLYWOOD'!I202</f>
        <v>0</v>
      </c>
      <c r="S199" s="11">
        <f>Q199*'Simpl. all tex-DT PLYWOOD'!AX202</f>
        <v>0</v>
      </c>
    </row>
    <row r="200" spans="1:19" ht="23.25" customHeight="1" x14ac:dyDescent="0.2">
      <c r="A200" s="18" t="str">
        <f>'Simpl. all tex-DT PLYWOOD'!D203</f>
        <v>SIMPL-8B-T</v>
      </c>
      <c r="B200" s="432" t="s">
        <v>1139</v>
      </c>
      <c r="C200" s="19" t="str">
        <f>IF('Simpl. all tex-DT PLYWOOD'!M203=0,"",'Simpl. all tex-DT PLYWOOD'!M203)</f>
        <v/>
      </c>
      <c r="D200" s="19" t="str">
        <f>IF('Simpl. all tex-DT PLYWOOD'!N203=0,"",'Simpl. all tex-DT PLYWOOD'!N203)</f>
        <v/>
      </c>
      <c r="E200" s="19" t="str">
        <f>IF('Simpl. all tex-DT PLYWOOD'!O203=0,"",'Simpl. all tex-DT PLYWOOD'!O203)</f>
        <v/>
      </c>
      <c r="F200" s="19" t="str">
        <f>IF('Simpl. all tex-DT PLYWOOD'!P203=0,"",'Simpl. all tex-DT PLYWOOD'!P203)</f>
        <v/>
      </c>
      <c r="G200" s="19" t="str">
        <f>IF('Simpl. all tex-DT PLYWOOD'!Q203=0,"",'Simpl. all tex-DT PLYWOOD'!Q203)</f>
        <v/>
      </c>
      <c r="H200" s="19" t="str">
        <f>IF('Simpl. all tex-DT PLYWOOD'!R203=0,"",'Simpl. all tex-DT PLYWOOD'!R203)</f>
        <v/>
      </c>
      <c r="I200" s="19" t="str">
        <f>IF('Simpl. all tex-DT PLYWOOD'!S203=0,"",'Simpl. all tex-DT PLYWOOD'!S203)</f>
        <v/>
      </c>
      <c r="J200" s="19" t="str">
        <f>IF('Simpl. all tex-DT PLYWOOD'!T203=0,"",'Simpl. all tex-DT PLYWOOD'!T203)</f>
        <v/>
      </c>
      <c r="K200" s="19" t="str">
        <f>IF('Simpl. all tex-DT PLYWOOD'!U203=0,"",'Simpl. all tex-DT PLYWOOD'!U203)</f>
        <v/>
      </c>
      <c r="L200" s="19" t="str">
        <f>IF('Simpl. all tex-DT PLYWOOD'!V203=0,"",'Simpl. all tex-DT PLYWOOD'!V203)</f>
        <v/>
      </c>
      <c r="M200" s="19" t="str">
        <f>IF('Simpl. all tex-DT PLYWOOD'!W203=0,"",'Simpl. all tex-DT PLYWOOD'!W203)</f>
        <v/>
      </c>
      <c r="N200" s="19" t="str">
        <f>IF('Simpl. all tex-DT PLYWOOD'!X203=0,"",'Simpl. all tex-DT PLYWOOD'!X203)</f>
        <v/>
      </c>
      <c r="O200" s="19" t="str">
        <f>IF('Simpl. all tex-DT PLYWOOD'!Y203=0,"",'Simpl. all tex-DT PLYWOOD'!Y203)</f>
        <v/>
      </c>
      <c r="P200" s="19" t="str">
        <f>IF('Simpl. all tex-DT PLYWOOD'!Z203=0,"",'Simpl. all tex-DT PLYWOOD'!Z203)</f>
        <v/>
      </c>
      <c r="Q200" s="306">
        <f t="shared" si="3"/>
        <v>0</v>
      </c>
      <c r="R200" s="11">
        <f>Q200*'Simpl. all tex-DT PLYWOOD'!I203</f>
        <v>0</v>
      </c>
      <c r="S200" s="11">
        <f>Q200*'Simpl. all tex-DT PLYWOOD'!AX203</f>
        <v>0</v>
      </c>
    </row>
    <row r="201" spans="1:19" ht="23.25" customHeight="1" x14ac:dyDescent="0.2">
      <c r="A201" s="18" t="str">
        <f>'Simpl. all tex-DT PLYWOOD'!D204</f>
        <v>SIMPL-8C</v>
      </c>
      <c r="B201" s="432" t="s">
        <v>1138</v>
      </c>
      <c r="C201" s="19" t="str">
        <f>IF('Simpl. all tex-DT PLYWOOD'!M204=0,"",'Simpl. all tex-DT PLYWOOD'!M204)</f>
        <v/>
      </c>
      <c r="D201" s="19" t="str">
        <f>IF('Simpl. all tex-DT PLYWOOD'!N204=0,"",'Simpl. all tex-DT PLYWOOD'!N204)</f>
        <v/>
      </c>
      <c r="E201" s="19" t="str">
        <f>IF('Simpl. all tex-DT PLYWOOD'!O204=0,"",'Simpl. all tex-DT PLYWOOD'!O204)</f>
        <v/>
      </c>
      <c r="F201" s="19" t="str">
        <f>IF('Simpl. all tex-DT PLYWOOD'!P204=0,"",'Simpl. all tex-DT PLYWOOD'!P204)</f>
        <v/>
      </c>
      <c r="G201" s="19" t="str">
        <f>IF('Simpl. all tex-DT PLYWOOD'!Q204=0,"",'Simpl. all tex-DT PLYWOOD'!Q204)</f>
        <v/>
      </c>
      <c r="H201" s="19" t="str">
        <f>IF('Simpl. all tex-DT PLYWOOD'!R204=0,"",'Simpl. all tex-DT PLYWOOD'!R204)</f>
        <v/>
      </c>
      <c r="I201" s="19" t="str">
        <f>IF('Simpl. all tex-DT PLYWOOD'!S204=0,"",'Simpl. all tex-DT PLYWOOD'!S204)</f>
        <v/>
      </c>
      <c r="J201" s="19" t="str">
        <f>IF('Simpl. all tex-DT PLYWOOD'!T204=0,"",'Simpl. all tex-DT PLYWOOD'!T204)</f>
        <v/>
      </c>
      <c r="K201" s="19" t="str">
        <f>IF('Simpl. all tex-DT PLYWOOD'!U204=0,"",'Simpl. all tex-DT PLYWOOD'!U204)</f>
        <v/>
      </c>
      <c r="L201" s="19" t="str">
        <f>IF('Simpl. all tex-DT PLYWOOD'!V204=0,"",'Simpl. all tex-DT PLYWOOD'!V204)</f>
        <v/>
      </c>
      <c r="M201" s="19" t="str">
        <f>IF('Simpl. all tex-DT PLYWOOD'!W204=0,"",'Simpl. all tex-DT PLYWOOD'!W204)</f>
        <v/>
      </c>
      <c r="N201" s="19" t="str">
        <f>IF('Simpl. all tex-DT PLYWOOD'!X204=0,"",'Simpl. all tex-DT PLYWOOD'!X204)</f>
        <v/>
      </c>
      <c r="O201" s="19" t="str">
        <f>IF('Simpl. all tex-DT PLYWOOD'!Y204=0,"",'Simpl. all tex-DT PLYWOOD'!Y204)</f>
        <v/>
      </c>
      <c r="P201" s="19" t="str">
        <f>IF('Simpl. all tex-DT PLYWOOD'!Z204=0,"",'Simpl. all tex-DT PLYWOOD'!Z204)</f>
        <v/>
      </c>
      <c r="Q201" s="306">
        <f t="shared" si="3"/>
        <v>0</v>
      </c>
      <c r="R201" s="11">
        <f>Q201*'Simpl. all tex-DT PLYWOOD'!I204</f>
        <v>0</v>
      </c>
      <c r="S201" s="11">
        <f>Q201*'Simpl. all tex-DT PLYWOOD'!AX204</f>
        <v>0</v>
      </c>
    </row>
    <row r="202" spans="1:19" ht="23.25" customHeight="1" x14ac:dyDescent="0.2">
      <c r="A202" s="18" t="str">
        <f>'Simpl. all tex-DT PLYWOOD'!D205</f>
        <v>SIMPL-8C-T</v>
      </c>
      <c r="B202" s="432" t="s">
        <v>1139</v>
      </c>
      <c r="C202" s="19" t="str">
        <f>IF('Simpl. all tex-DT PLYWOOD'!M205=0,"",'Simpl. all tex-DT PLYWOOD'!M205)</f>
        <v/>
      </c>
      <c r="D202" s="19" t="str">
        <f>IF('Simpl. all tex-DT PLYWOOD'!N205=0,"",'Simpl. all tex-DT PLYWOOD'!N205)</f>
        <v/>
      </c>
      <c r="E202" s="19" t="str">
        <f>IF('Simpl. all tex-DT PLYWOOD'!O205=0,"",'Simpl. all tex-DT PLYWOOD'!O205)</f>
        <v/>
      </c>
      <c r="F202" s="19" t="str">
        <f>IF('Simpl. all tex-DT PLYWOOD'!P205=0,"",'Simpl. all tex-DT PLYWOOD'!P205)</f>
        <v/>
      </c>
      <c r="G202" s="19" t="str">
        <f>IF('Simpl. all tex-DT PLYWOOD'!Q205=0,"",'Simpl. all tex-DT PLYWOOD'!Q205)</f>
        <v/>
      </c>
      <c r="H202" s="19" t="str">
        <f>IF('Simpl. all tex-DT PLYWOOD'!R205=0,"",'Simpl. all tex-DT PLYWOOD'!R205)</f>
        <v/>
      </c>
      <c r="I202" s="19" t="str">
        <f>IF('Simpl. all tex-DT PLYWOOD'!S205=0,"",'Simpl. all tex-DT PLYWOOD'!S205)</f>
        <v/>
      </c>
      <c r="J202" s="19" t="str">
        <f>IF('Simpl. all tex-DT PLYWOOD'!T205=0,"",'Simpl. all tex-DT PLYWOOD'!T205)</f>
        <v/>
      </c>
      <c r="K202" s="19" t="str">
        <f>IF('Simpl. all tex-DT PLYWOOD'!U205=0,"",'Simpl. all tex-DT PLYWOOD'!U205)</f>
        <v/>
      </c>
      <c r="L202" s="19" t="str">
        <f>IF('Simpl. all tex-DT PLYWOOD'!V205=0,"",'Simpl. all tex-DT PLYWOOD'!V205)</f>
        <v/>
      </c>
      <c r="M202" s="19" t="str">
        <f>IF('Simpl. all tex-DT PLYWOOD'!W205=0,"",'Simpl. all tex-DT PLYWOOD'!W205)</f>
        <v/>
      </c>
      <c r="N202" s="19" t="str">
        <f>IF('Simpl. all tex-DT PLYWOOD'!X205=0,"",'Simpl. all tex-DT PLYWOOD'!X205)</f>
        <v/>
      </c>
      <c r="O202" s="19" t="str">
        <f>IF('Simpl. all tex-DT PLYWOOD'!Y205=0,"",'Simpl. all tex-DT PLYWOOD'!Y205)</f>
        <v/>
      </c>
      <c r="P202" s="19" t="str">
        <f>IF('Simpl. all tex-DT PLYWOOD'!Z205=0,"",'Simpl. all tex-DT PLYWOOD'!Z205)</f>
        <v/>
      </c>
      <c r="Q202" s="306">
        <f t="shared" si="3"/>
        <v>0</v>
      </c>
      <c r="R202" s="11">
        <f>Q202*'Simpl. all tex-DT PLYWOOD'!I205</f>
        <v>0</v>
      </c>
      <c r="S202" s="11">
        <f>Q202*'Simpl. all tex-DT PLYWOOD'!AX205</f>
        <v>0</v>
      </c>
    </row>
    <row r="203" spans="1:19" ht="23.25" customHeight="1" x14ac:dyDescent="0.2">
      <c r="A203" s="18" t="str">
        <f>'Simpl. all tex-DT PLYWOOD'!D206</f>
        <v>SIMPL-8D</v>
      </c>
      <c r="B203" s="432" t="s">
        <v>1138</v>
      </c>
      <c r="C203" s="19" t="str">
        <f>IF('Simpl. all tex-DT PLYWOOD'!M206=0,"",'Simpl. all tex-DT PLYWOOD'!M206)</f>
        <v/>
      </c>
      <c r="D203" s="19" t="str">
        <f>IF('Simpl. all tex-DT PLYWOOD'!N206=0,"",'Simpl. all tex-DT PLYWOOD'!N206)</f>
        <v/>
      </c>
      <c r="E203" s="19" t="str">
        <f>IF('Simpl. all tex-DT PLYWOOD'!O206=0,"",'Simpl. all tex-DT PLYWOOD'!O206)</f>
        <v/>
      </c>
      <c r="F203" s="19" t="str">
        <f>IF('Simpl. all tex-DT PLYWOOD'!P206=0,"",'Simpl. all tex-DT PLYWOOD'!P206)</f>
        <v/>
      </c>
      <c r="G203" s="19" t="str">
        <f>IF('Simpl. all tex-DT PLYWOOD'!Q206=0,"",'Simpl. all tex-DT PLYWOOD'!Q206)</f>
        <v/>
      </c>
      <c r="H203" s="19" t="str">
        <f>IF('Simpl. all tex-DT PLYWOOD'!R206=0,"",'Simpl. all tex-DT PLYWOOD'!R206)</f>
        <v/>
      </c>
      <c r="I203" s="19" t="str">
        <f>IF('Simpl. all tex-DT PLYWOOD'!S206=0,"",'Simpl. all tex-DT PLYWOOD'!S206)</f>
        <v/>
      </c>
      <c r="J203" s="19" t="str">
        <f>IF('Simpl. all tex-DT PLYWOOD'!T206=0,"",'Simpl. all tex-DT PLYWOOD'!T206)</f>
        <v/>
      </c>
      <c r="K203" s="19" t="str">
        <f>IF('Simpl. all tex-DT PLYWOOD'!U206=0,"",'Simpl. all tex-DT PLYWOOD'!U206)</f>
        <v/>
      </c>
      <c r="L203" s="19" t="str">
        <f>IF('Simpl. all tex-DT PLYWOOD'!V206=0,"",'Simpl. all tex-DT PLYWOOD'!V206)</f>
        <v/>
      </c>
      <c r="M203" s="19" t="str">
        <f>IF('Simpl. all tex-DT PLYWOOD'!W206=0,"",'Simpl. all tex-DT PLYWOOD'!W206)</f>
        <v/>
      </c>
      <c r="N203" s="19" t="str">
        <f>IF('Simpl. all tex-DT PLYWOOD'!X206=0,"",'Simpl. all tex-DT PLYWOOD'!X206)</f>
        <v/>
      </c>
      <c r="O203" s="19" t="str">
        <f>IF('Simpl. all tex-DT PLYWOOD'!Y206=0,"",'Simpl. all tex-DT PLYWOOD'!Y206)</f>
        <v/>
      </c>
      <c r="P203" s="19" t="str">
        <f>IF('Simpl. all tex-DT PLYWOOD'!Z206=0,"",'Simpl. all tex-DT PLYWOOD'!Z206)</f>
        <v/>
      </c>
      <c r="Q203" s="306">
        <f t="shared" si="3"/>
        <v>0</v>
      </c>
      <c r="R203" s="11">
        <f>Q203*'Simpl. all tex-DT PLYWOOD'!I206</f>
        <v>0</v>
      </c>
      <c r="S203" s="11">
        <f>Q203*'Simpl. all tex-DT PLYWOOD'!AX206</f>
        <v>0</v>
      </c>
    </row>
    <row r="204" spans="1:19" ht="23.25" customHeight="1" x14ac:dyDescent="0.2">
      <c r="A204" s="18" t="str">
        <f>'Simpl. all tex-DT PLYWOOD'!D207</f>
        <v>SIMPL-8D-T</v>
      </c>
      <c r="B204" s="432" t="s">
        <v>1139</v>
      </c>
      <c r="C204" s="19" t="str">
        <f>IF('Simpl. all tex-DT PLYWOOD'!M207=0,"",'Simpl. all tex-DT PLYWOOD'!M207)</f>
        <v/>
      </c>
      <c r="D204" s="19" t="str">
        <f>IF('Simpl. all tex-DT PLYWOOD'!N207=0,"",'Simpl. all tex-DT PLYWOOD'!N207)</f>
        <v/>
      </c>
      <c r="E204" s="19" t="str">
        <f>IF('Simpl. all tex-DT PLYWOOD'!O207=0,"",'Simpl. all tex-DT PLYWOOD'!O207)</f>
        <v/>
      </c>
      <c r="F204" s="19" t="str">
        <f>IF('Simpl. all tex-DT PLYWOOD'!P207=0,"",'Simpl. all tex-DT PLYWOOD'!P207)</f>
        <v/>
      </c>
      <c r="G204" s="19" t="str">
        <f>IF('Simpl. all tex-DT PLYWOOD'!Q207=0,"",'Simpl. all tex-DT PLYWOOD'!Q207)</f>
        <v/>
      </c>
      <c r="H204" s="19" t="str">
        <f>IF('Simpl. all tex-DT PLYWOOD'!R207=0,"",'Simpl. all tex-DT PLYWOOD'!R207)</f>
        <v/>
      </c>
      <c r="I204" s="19" t="str">
        <f>IF('Simpl. all tex-DT PLYWOOD'!S207=0,"",'Simpl. all tex-DT PLYWOOD'!S207)</f>
        <v/>
      </c>
      <c r="J204" s="19" t="str">
        <f>IF('Simpl. all tex-DT PLYWOOD'!T207=0,"",'Simpl. all tex-DT PLYWOOD'!T207)</f>
        <v/>
      </c>
      <c r="K204" s="19" t="str">
        <f>IF('Simpl. all tex-DT PLYWOOD'!U207=0,"",'Simpl. all tex-DT PLYWOOD'!U207)</f>
        <v/>
      </c>
      <c r="L204" s="19" t="str">
        <f>IF('Simpl. all tex-DT PLYWOOD'!V207=0,"",'Simpl. all tex-DT PLYWOOD'!V207)</f>
        <v/>
      </c>
      <c r="M204" s="19" t="str">
        <f>IF('Simpl. all tex-DT PLYWOOD'!W207=0,"",'Simpl. all tex-DT PLYWOOD'!W207)</f>
        <v/>
      </c>
      <c r="N204" s="19" t="str">
        <f>IF('Simpl. all tex-DT PLYWOOD'!X207=0,"",'Simpl. all tex-DT PLYWOOD'!X207)</f>
        <v/>
      </c>
      <c r="O204" s="19" t="str">
        <f>IF('Simpl. all tex-DT PLYWOOD'!Y207=0,"",'Simpl. all tex-DT PLYWOOD'!Y207)</f>
        <v/>
      </c>
      <c r="P204" s="19" t="str">
        <f>IF('Simpl. all tex-DT PLYWOOD'!Z207=0,"",'Simpl. all tex-DT PLYWOOD'!Z207)</f>
        <v/>
      </c>
      <c r="Q204" s="306">
        <f t="shared" si="3"/>
        <v>0</v>
      </c>
      <c r="R204" s="11">
        <f>Q204*'Simpl. all tex-DT PLYWOOD'!I207</f>
        <v>0</v>
      </c>
      <c r="S204" s="11">
        <f>Q204*'Simpl. all tex-DT PLYWOOD'!AX207</f>
        <v>0</v>
      </c>
    </row>
    <row r="205" spans="1:19" ht="23.25" customHeight="1" x14ac:dyDescent="0.2">
      <c r="A205" s="18" t="str">
        <f>'Simpl. all tex-DT PLYWOOD'!D208</f>
        <v>SIMPL-8E</v>
      </c>
      <c r="B205" s="432" t="s">
        <v>1138</v>
      </c>
      <c r="C205" s="19" t="str">
        <f>IF('Simpl. all tex-DT PLYWOOD'!M208=0,"",'Simpl. all tex-DT PLYWOOD'!M208)</f>
        <v/>
      </c>
      <c r="D205" s="19" t="str">
        <f>IF('Simpl. all tex-DT PLYWOOD'!N208=0,"",'Simpl. all tex-DT PLYWOOD'!N208)</f>
        <v/>
      </c>
      <c r="E205" s="19" t="str">
        <f>IF('Simpl. all tex-DT PLYWOOD'!O208=0,"",'Simpl. all tex-DT PLYWOOD'!O208)</f>
        <v/>
      </c>
      <c r="F205" s="19" t="str">
        <f>IF('Simpl. all tex-DT PLYWOOD'!P208=0,"",'Simpl. all tex-DT PLYWOOD'!P208)</f>
        <v/>
      </c>
      <c r="G205" s="19" t="str">
        <f>IF('Simpl. all tex-DT PLYWOOD'!Q208=0,"",'Simpl. all tex-DT PLYWOOD'!Q208)</f>
        <v/>
      </c>
      <c r="H205" s="19" t="str">
        <f>IF('Simpl. all tex-DT PLYWOOD'!R208=0,"",'Simpl. all tex-DT PLYWOOD'!R208)</f>
        <v/>
      </c>
      <c r="I205" s="19" t="str">
        <f>IF('Simpl. all tex-DT PLYWOOD'!S208=0,"",'Simpl. all tex-DT PLYWOOD'!S208)</f>
        <v/>
      </c>
      <c r="J205" s="19" t="str">
        <f>IF('Simpl. all tex-DT PLYWOOD'!T208=0,"",'Simpl. all tex-DT PLYWOOD'!T208)</f>
        <v/>
      </c>
      <c r="K205" s="19" t="str">
        <f>IF('Simpl. all tex-DT PLYWOOD'!U208=0,"",'Simpl. all tex-DT PLYWOOD'!U208)</f>
        <v/>
      </c>
      <c r="L205" s="19" t="str">
        <f>IF('Simpl. all tex-DT PLYWOOD'!V208=0,"",'Simpl. all tex-DT PLYWOOD'!V208)</f>
        <v/>
      </c>
      <c r="M205" s="19" t="str">
        <f>IF('Simpl. all tex-DT PLYWOOD'!W208=0,"",'Simpl. all tex-DT PLYWOOD'!W208)</f>
        <v/>
      </c>
      <c r="N205" s="19" t="str">
        <f>IF('Simpl. all tex-DT PLYWOOD'!X208=0,"",'Simpl. all tex-DT PLYWOOD'!X208)</f>
        <v/>
      </c>
      <c r="O205" s="19" t="str">
        <f>IF('Simpl. all tex-DT PLYWOOD'!Y208=0,"",'Simpl. all tex-DT PLYWOOD'!Y208)</f>
        <v/>
      </c>
      <c r="P205" s="19" t="str">
        <f>IF('Simpl. all tex-DT PLYWOOD'!Z208=0,"",'Simpl. all tex-DT PLYWOOD'!Z208)</f>
        <v/>
      </c>
      <c r="Q205" s="306">
        <f t="shared" si="3"/>
        <v>0</v>
      </c>
      <c r="R205" s="11">
        <f>Q205*'Simpl. all tex-DT PLYWOOD'!I208</f>
        <v>0</v>
      </c>
      <c r="S205" s="11">
        <f>Q205*'Simpl. all tex-DT PLYWOOD'!AX208</f>
        <v>0</v>
      </c>
    </row>
    <row r="206" spans="1:19" ht="23.25" customHeight="1" x14ac:dyDescent="0.2">
      <c r="A206" s="18" t="str">
        <f>'Simpl. all tex-DT PLYWOOD'!D209</f>
        <v>SIMPL-8E-T</v>
      </c>
      <c r="B206" s="432" t="s">
        <v>1139</v>
      </c>
      <c r="C206" s="19" t="str">
        <f>IF('Simpl. all tex-DT PLYWOOD'!M209=0,"",'Simpl. all tex-DT PLYWOOD'!M209)</f>
        <v/>
      </c>
      <c r="D206" s="19" t="str">
        <f>IF('Simpl. all tex-DT PLYWOOD'!N209=0,"",'Simpl. all tex-DT PLYWOOD'!N209)</f>
        <v/>
      </c>
      <c r="E206" s="19" t="str">
        <f>IF('Simpl. all tex-DT PLYWOOD'!O209=0,"",'Simpl. all tex-DT PLYWOOD'!O209)</f>
        <v/>
      </c>
      <c r="F206" s="19" t="str">
        <f>IF('Simpl. all tex-DT PLYWOOD'!P209=0,"",'Simpl. all tex-DT PLYWOOD'!P209)</f>
        <v/>
      </c>
      <c r="G206" s="19" t="str">
        <f>IF('Simpl. all tex-DT PLYWOOD'!Q209=0,"",'Simpl. all tex-DT PLYWOOD'!Q209)</f>
        <v/>
      </c>
      <c r="H206" s="19" t="str">
        <f>IF('Simpl. all tex-DT PLYWOOD'!R209=0,"",'Simpl. all tex-DT PLYWOOD'!R209)</f>
        <v/>
      </c>
      <c r="I206" s="19" t="str">
        <f>IF('Simpl. all tex-DT PLYWOOD'!S209=0,"",'Simpl. all tex-DT PLYWOOD'!S209)</f>
        <v/>
      </c>
      <c r="J206" s="19" t="str">
        <f>IF('Simpl. all tex-DT PLYWOOD'!T209=0,"",'Simpl. all tex-DT PLYWOOD'!T209)</f>
        <v/>
      </c>
      <c r="K206" s="19" t="str">
        <f>IF('Simpl. all tex-DT PLYWOOD'!U209=0,"",'Simpl. all tex-DT PLYWOOD'!U209)</f>
        <v/>
      </c>
      <c r="L206" s="19" t="str">
        <f>IF('Simpl. all tex-DT PLYWOOD'!V209=0,"",'Simpl. all tex-DT PLYWOOD'!V209)</f>
        <v/>
      </c>
      <c r="M206" s="19" t="str">
        <f>IF('Simpl. all tex-DT PLYWOOD'!W209=0,"",'Simpl. all tex-DT PLYWOOD'!W209)</f>
        <v/>
      </c>
      <c r="N206" s="19" t="str">
        <f>IF('Simpl. all tex-DT PLYWOOD'!X209=0,"",'Simpl. all tex-DT PLYWOOD'!X209)</f>
        <v/>
      </c>
      <c r="O206" s="19" t="str">
        <f>IF('Simpl. all tex-DT PLYWOOD'!Y209=0,"",'Simpl. all tex-DT PLYWOOD'!Y209)</f>
        <v/>
      </c>
      <c r="P206" s="19" t="str">
        <f>IF('Simpl. all tex-DT PLYWOOD'!Z209=0,"",'Simpl. all tex-DT PLYWOOD'!Z209)</f>
        <v/>
      </c>
      <c r="Q206" s="306">
        <f t="shared" si="3"/>
        <v>0</v>
      </c>
      <c r="R206" s="11">
        <f>Q206*'Simpl. all tex-DT PLYWOOD'!I209</f>
        <v>0</v>
      </c>
      <c r="S206" s="11">
        <f>Q206*'Simpl. all tex-DT PLYWOOD'!AX209</f>
        <v>0</v>
      </c>
    </row>
    <row r="207" spans="1:19" ht="23.25" customHeight="1" x14ac:dyDescent="0.2">
      <c r="A207" s="18" t="str">
        <f>'Simpl. all tex-DT PLYWOOD'!D210</f>
        <v>SIMPL-8M</v>
      </c>
      <c r="B207" s="432" t="s">
        <v>1138</v>
      </c>
      <c r="C207" s="19" t="str">
        <f>IF('Simpl. all tex-DT PLYWOOD'!M210=0,"",'Simpl. all tex-DT PLYWOOD'!M210)</f>
        <v/>
      </c>
      <c r="D207" s="19" t="str">
        <f>IF('Simpl. all tex-DT PLYWOOD'!N210=0,"",'Simpl. all tex-DT PLYWOOD'!N210)</f>
        <v/>
      </c>
      <c r="E207" s="19" t="str">
        <f>IF('Simpl. all tex-DT PLYWOOD'!O210=0,"",'Simpl. all tex-DT PLYWOOD'!O210)</f>
        <v/>
      </c>
      <c r="F207" s="19" t="str">
        <f>IF('Simpl. all tex-DT PLYWOOD'!P210=0,"",'Simpl. all tex-DT PLYWOOD'!P210)</f>
        <v/>
      </c>
      <c r="G207" s="19" t="str">
        <f>IF('Simpl. all tex-DT PLYWOOD'!Q210=0,"",'Simpl. all tex-DT PLYWOOD'!Q210)</f>
        <v/>
      </c>
      <c r="H207" s="19" t="str">
        <f>IF('Simpl. all tex-DT PLYWOOD'!R210=0,"",'Simpl. all tex-DT PLYWOOD'!R210)</f>
        <v/>
      </c>
      <c r="I207" s="19" t="str">
        <f>IF('Simpl. all tex-DT PLYWOOD'!S210=0,"",'Simpl. all tex-DT PLYWOOD'!S210)</f>
        <v/>
      </c>
      <c r="J207" s="19" t="str">
        <f>IF('Simpl. all tex-DT PLYWOOD'!T210=0,"",'Simpl. all tex-DT PLYWOOD'!T210)</f>
        <v/>
      </c>
      <c r="K207" s="19" t="str">
        <f>IF('Simpl. all tex-DT PLYWOOD'!U210=0,"",'Simpl. all tex-DT PLYWOOD'!U210)</f>
        <v/>
      </c>
      <c r="L207" s="19" t="str">
        <f>IF('Simpl. all tex-DT PLYWOOD'!V210=0,"",'Simpl. all tex-DT PLYWOOD'!V210)</f>
        <v/>
      </c>
      <c r="M207" s="19" t="str">
        <f>IF('Simpl. all tex-DT PLYWOOD'!W210=0,"",'Simpl. all tex-DT PLYWOOD'!W210)</f>
        <v/>
      </c>
      <c r="N207" s="19" t="str">
        <f>IF('Simpl. all tex-DT PLYWOOD'!X210=0,"",'Simpl. all tex-DT PLYWOOD'!X210)</f>
        <v/>
      </c>
      <c r="O207" s="19" t="str">
        <f>IF('Simpl. all tex-DT PLYWOOD'!Y210=0,"",'Simpl. all tex-DT PLYWOOD'!Y210)</f>
        <v/>
      </c>
      <c r="P207" s="19" t="str">
        <f>IF('Simpl. all tex-DT PLYWOOD'!Z210=0,"",'Simpl. all tex-DT PLYWOOD'!Z210)</f>
        <v/>
      </c>
      <c r="Q207" s="306">
        <f t="shared" si="3"/>
        <v>0</v>
      </c>
      <c r="R207" s="11">
        <f>Q207*'Simpl. all tex-DT PLYWOOD'!I210</f>
        <v>0</v>
      </c>
      <c r="S207" s="11">
        <f>Q207*'Simpl. all tex-DT PLYWOOD'!AX210</f>
        <v>0</v>
      </c>
    </row>
    <row r="208" spans="1:19" ht="23.25" customHeight="1" x14ac:dyDescent="0.2">
      <c r="A208" s="18" t="str">
        <f>'Simpl. all tex-DT PLYWOOD'!D211</f>
        <v>SIMPL-8M-T</v>
      </c>
      <c r="B208" s="432" t="s">
        <v>1139</v>
      </c>
      <c r="C208" s="19" t="str">
        <f>IF('Simpl. all tex-DT PLYWOOD'!M211=0,"",'Simpl. all tex-DT PLYWOOD'!M211)</f>
        <v/>
      </c>
      <c r="D208" s="19" t="str">
        <f>IF('Simpl. all tex-DT PLYWOOD'!N211=0,"",'Simpl. all tex-DT PLYWOOD'!N211)</f>
        <v/>
      </c>
      <c r="E208" s="19" t="str">
        <f>IF('Simpl. all tex-DT PLYWOOD'!O211=0,"",'Simpl. all tex-DT PLYWOOD'!O211)</f>
        <v/>
      </c>
      <c r="F208" s="19" t="str">
        <f>IF('Simpl. all tex-DT PLYWOOD'!P211=0,"",'Simpl. all tex-DT PLYWOOD'!P211)</f>
        <v/>
      </c>
      <c r="G208" s="19" t="str">
        <f>IF('Simpl. all tex-DT PLYWOOD'!Q211=0,"",'Simpl. all tex-DT PLYWOOD'!Q211)</f>
        <v/>
      </c>
      <c r="H208" s="19" t="str">
        <f>IF('Simpl. all tex-DT PLYWOOD'!R211=0,"",'Simpl. all tex-DT PLYWOOD'!R211)</f>
        <v/>
      </c>
      <c r="I208" s="19" t="str">
        <f>IF('Simpl. all tex-DT PLYWOOD'!S211=0,"",'Simpl. all tex-DT PLYWOOD'!S211)</f>
        <v/>
      </c>
      <c r="J208" s="19" t="str">
        <f>IF('Simpl. all tex-DT PLYWOOD'!T211=0,"",'Simpl. all tex-DT PLYWOOD'!T211)</f>
        <v/>
      </c>
      <c r="K208" s="19" t="str">
        <f>IF('Simpl. all tex-DT PLYWOOD'!U211=0,"",'Simpl. all tex-DT PLYWOOD'!U211)</f>
        <v/>
      </c>
      <c r="L208" s="19" t="str">
        <f>IF('Simpl. all tex-DT PLYWOOD'!V211=0,"",'Simpl. all tex-DT PLYWOOD'!V211)</f>
        <v/>
      </c>
      <c r="M208" s="19" t="str">
        <f>IF('Simpl. all tex-DT PLYWOOD'!W211=0,"",'Simpl. all tex-DT PLYWOOD'!W211)</f>
        <v/>
      </c>
      <c r="N208" s="19" t="str">
        <f>IF('Simpl. all tex-DT PLYWOOD'!X211=0,"",'Simpl. all tex-DT PLYWOOD'!X211)</f>
        <v/>
      </c>
      <c r="O208" s="19" t="str">
        <f>IF('Simpl. all tex-DT PLYWOOD'!Y211=0,"",'Simpl. all tex-DT PLYWOOD'!Y211)</f>
        <v/>
      </c>
      <c r="P208" s="19" t="str">
        <f>IF('Simpl. all tex-DT PLYWOOD'!Z211=0,"",'Simpl. all tex-DT PLYWOOD'!Z211)</f>
        <v/>
      </c>
      <c r="Q208" s="306">
        <f t="shared" si="3"/>
        <v>0</v>
      </c>
      <c r="R208" s="11">
        <f>Q208*'Simpl. all tex-DT PLYWOOD'!I211</f>
        <v>0</v>
      </c>
      <c r="S208" s="11">
        <f>Q208*'Simpl. all tex-DT PLYWOOD'!AX211</f>
        <v>0</v>
      </c>
    </row>
    <row r="209" spans="1:19" ht="23.25" customHeight="1" x14ac:dyDescent="0.2">
      <c r="A209" s="18" t="str">
        <f>'Simpl. all tex-DT PLYWOOD'!D212</f>
        <v>SIMPL-8N</v>
      </c>
      <c r="B209" s="432" t="s">
        <v>1138</v>
      </c>
      <c r="C209" s="19" t="str">
        <f>IF('Simpl. all tex-DT PLYWOOD'!M212=0,"",'Simpl. all tex-DT PLYWOOD'!M212)</f>
        <v/>
      </c>
      <c r="D209" s="19" t="str">
        <f>IF('Simpl. all tex-DT PLYWOOD'!N212=0,"",'Simpl. all tex-DT PLYWOOD'!N212)</f>
        <v/>
      </c>
      <c r="E209" s="19" t="str">
        <f>IF('Simpl. all tex-DT PLYWOOD'!O212=0,"",'Simpl. all tex-DT PLYWOOD'!O212)</f>
        <v/>
      </c>
      <c r="F209" s="19" t="str">
        <f>IF('Simpl. all tex-DT PLYWOOD'!P212=0,"",'Simpl. all tex-DT PLYWOOD'!P212)</f>
        <v/>
      </c>
      <c r="G209" s="19" t="str">
        <f>IF('Simpl. all tex-DT PLYWOOD'!Q212=0,"",'Simpl. all tex-DT PLYWOOD'!Q212)</f>
        <v/>
      </c>
      <c r="H209" s="19" t="str">
        <f>IF('Simpl. all tex-DT PLYWOOD'!R212=0,"",'Simpl. all tex-DT PLYWOOD'!R212)</f>
        <v/>
      </c>
      <c r="I209" s="19" t="str">
        <f>IF('Simpl. all tex-DT PLYWOOD'!S212=0,"",'Simpl. all tex-DT PLYWOOD'!S212)</f>
        <v/>
      </c>
      <c r="J209" s="19" t="str">
        <f>IF('Simpl. all tex-DT PLYWOOD'!T212=0,"",'Simpl. all tex-DT PLYWOOD'!T212)</f>
        <v/>
      </c>
      <c r="K209" s="19" t="str">
        <f>IF('Simpl. all tex-DT PLYWOOD'!U212=0,"",'Simpl. all tex-DT PLYWOOD'!U212)</f>
        <v/>
      </c>
      <c r="L209" s="19" t="str">
        <f>IF('Simpl. all tex-DT PLYWOOD'!V212=0,"",'Simpl. all tex-DT PLYWOOD'!V212)</f>
        <v/>
      </c>
      <c r="M209" s="19" t="str">
        <f>IF('Simpl. all tex-DT PLYWOOD'!W212=0,"",'Simpl. all tex-DT PLYWOOD'!W212)</f>
        <v/>
      </c>
      <c r="N209" s="19" t="str">
        <f>IF('Simpl. all tex-DT PLYWOOD'!X212=0,"",'Simpl. all tex-DT PLYWOOD'!X212)</f>
        <v/>
      </c>
      <c r="O209" s="19" t="str">
        <f>IF('Simpl. all tex-DT PLYWOOD'!Y212=0,"",'Simpl. all tex-DT PLYWOOD'!Y212)</f>
        <v/>
      </c>
      <c r="P209" s="19" t="str">
        <f>IF('Simpl. all tex-DT PLYWOOD'!Z212=0,"",'Simpl. all tex-DT PLYWOOD'!Z212)</f>
        <v/>
      </c>
      <c r="Q209" s="306">
        <f t="shared" si="3"/>
        <v>0</v>
      </c>
      <c r="R209" s="11">
        <f>Q209*'Simpl. all tex-DT PLYWOOD'!I212</f>
        <v>0</v>
      </c>
      <c r="S209" s="11">
        <f>Q209*'Simpl. all tex-DT PLYWOOD'!AX212</f>
        <v>0</v>
      </c>
    </row>
    <row r="210" spans="1:19" ht="23.25" customHeight="1" x14ac:dyDescent="0.2">
      <c r="A210" s="18" t="str">
        <f>'Simpl. all tex-DT PLYWOOD'!D213</f>
        <v>SIMPL-8N-T</v>
      </c>
      <c r="B210" s="432" t="s">
        <v>1139</v>
      </c>
      <c r="C210" s="19" t="str">
        <f>IF('Simpl. all tex-DT PLYWOOD'!M213=0,"",'Simpl. all tex-DT PLYWOOD'!M213)</f>
        <v/>
      </c>
      <c r="D210" s="19" t="str">
        <f>IF('Simpl. all tex-DT PLYWOOD'!N213=0,"",'Simpl. all tex-DT PLYWOOD'!N213)</f>
        <v/>
      </c>
      <c r="E210" s="19" t="str">
        <f>IF('Simpl. all tex-DT PLYWOOD'!O213=0,"",'Simpl. all tex-DT PLYWOOD'!O213)</f>
        <v/>
      </c>
      <c r="F210" s="19" t="str">
        <f>IF('Simpl. all tex-DT PLYWOOD'!P213=0,"",'Simpl. all tex-DT PLYWOOD'!P213)</f>
        <v/>
      </c>
      <c r="G210" s="19" t="str">
        <f>IF('Simpl. all tex-DT PLYWOOD'!Q213=0,"",'Simpl. all tex-DT PLYWOOD'!Q213)</f>
        <v/>
      </c>
      <c r="H210" s="19" t="str">
        <f>IF('Simpl. all tex-DT PLYWOOD'!R213=0,"",'Simpl. all tex-DT PLYWOOD'!R213)</f>
        <v/>
      </c>
      <c r="I210" s="19" t="str">
        <f>IF('Simpl. all tex-DT PLYWOOD'!S213=0,"",'Simpl. all tex-DT PLYWOOD'!S213)</f>
        <v/>
      </c>
      <c r="J210" s="19" t="str">
        <f>IF('Simpl. all tex-DT PLYWOOD'!T213=0,"",'Simpl. all tex-DT PLYWOOD'!T213)</f>
        <v/>
      </c>
      <c r="K210" s="19" t="str">
        <f>IF('Simpl. all tex-DT PLYWOOD'!U213=0,"",'Simpl. all tex-DT PLYWOOD'!U213)</f>
        <v/>
      </c>
      <c r="L210" s="19" t="str">
        <f>IF('Simpl. all tex-DT PLYWOOD'!V213=0,"",'Simpl. all tex-DT PLYWOOD'!V213)</f>
        <v/>
      </c>
      <c r="M210" s="19" t="str">
        <f>IF('Simpl. all tex-DT PLYWOOD'!W213=0,"",'Simpl. all tex-DT PLYWOOD'!W213)</f>
        <v/>
      </c>
      <c r="N210" s="19" t="str">
        <f>IF('Simpl. all tex-DT PLYWOOD'!X213=0,"",'Simpl. all tex-DT PLYWOOD'!X213)</f>
        <v/>
      </c>
      <c r="O210" s="19" t="str">
        <f>IF('Simpl. all tex-DT PLYWOOD'!Y213=0,"",'Simpl. all tex-DT PLYWOOD'!Y213)</f>
        <v/>
      </c>
      <c r="P210" s="19" t="str">
        <f>IF('Simpl. all tex-DT PLYWOOD'!Z213=0,"",'Simpl. all tex-DT PLYWOOD'!Z213)</f>
        <v/>
      </c>
      <c r="Q210" s="306">
        <f t="shared" si="3"/>
        <v>0</v>
      </c>
      <c r="R210" s="11">
        <f>Q210*'Simpl. all tex-DT PLYWOOD'!I213</f>
        <v>0</v>
      </c>
      <c r="S210" s="11">
        <f>Q210*'Simpl. all tex-DT PLYWOOD'!AX213</f>
        <v>0</v>
      </c>
    </row>
    <row r="211" spans="1:19" ht="23.25" customHeight="1" x14ac:dyDescent="0.2">
      <c r="A211" s="18" t="str">
        <f>'Simpl. all tex-DT PLYWOOD'!D214</f>
        <v>SIMPL-8O</v>
      </c>
      <c r="B211" s="432" t="s">
        <v>1138</v>
      </c>
      <c r="C211" s="19" t="str">
        <f>IF('Simpl. all tex-DT PLYWOOD'!M214=0,"",'Simpl. all tex-DT PLYWOOD'!M214)</f>
        <v/>
      </c>
      <c r="D211" s="19" t="str">
        <f>IF('Simpl. all tex-DT PLYWOOD'!N214=0,"",'Simpl. all tex-DT PLYWOOD'!N214)</f>
        <v/>
      </c>
      <c r="E211" s="19" t="str">
        <f>IF('Simpl. all tex-DT PLYWOOD'!O214=0,"",'Simpl. all tex-DT PLYWOOD'!O214)</f>
        <v/>
      </c>
      <c r="F211" s="19" t="str">
        <f>IF('Simpl. all tex-DT PLYWOOD'!P214=0,"",'Simpl. all tex-DT PLYWOOD'!P214)</f>
        <v/>
      </c>
      <c r="G211" s="19" t="str">
        <f>IF('Simpl. all tex-DT PLYWOOD'!Q214=0,"",'Simpl. all tex-DT PLYWOOD'!Q214)</f>
        <v/>
      </c>
      <c r="H211" s="19" t="str">
        <f>IF('Simpl. all tex-DT PLYWOOD'!R214=0,"",'Simpl. all tex-DT PLYWOOD'!R214)</f>
        <v/>
      </c>
      <c r="I211" s="19" t="str">
        <f>IF('Simpl. all tex-DT PLYWOOD'!S214=0,"",'Simpl. all tex-DT PLYWOOD'!S214)</f>
        <v/>
      </c>
      <c r="J211" s="19" t="str">
        <f>IF('Simpl. all tex-DT PLYWOOD'!T214=0,"",'Simpl. all tex-DT PLYWOOD'!T214)</f>
        <v/>
      </c>
      <c r="K211" s="19" t="str">
        <f>IF('Simpl. all tex-DT PLYWOOD'!U214=0,"",'Simpl. all tex-DT PLYWOOD'!U214)</f>
        <v/>
      </c>
      <c r="L211" s="19" t="str">
        <f>IF('Simpl. all tex-DT PLYWOOD'!V214=0,"",'Simpl. all tex-DT PLYWOOD'!V214)</f>
        <v/>
      </c>
      <c r="M211" s="19" t="str">
        <f>IF('Simpl. all tex-DT PLYWOOD'!W214=0,"",'Simpl. all tex-DT PLYWOOD'!W214)</f>
        <v/>
      </c>
      <c r="N211" s="19" t="str">
        <f>IF('Simpl. all tex-DT PLYWOOD'!X214=0,"",'Simpl. all tex-DT PLYWOOD'!X214)</f>
        <v/>
      </c>
      <c r="O211" s="19" t="str">
        <f>IF('Simpl. all tex-DT PLYWOOD'!Y214=0,"",'Simpl. all tex-DT PLYWOOD'!Y214)</f>
        <v/>
      </c>
      <c r="P211" s="19" t="str">
        <f>IF('Simpl. all tex-DT PLYWOOD'!Z214=0,"",'Simpl. all tex-DT PLYWOOD'!Z214)</f>
        <v/>
      </c>
      <c r="Q211" s="306">
        <f t="shared" si="3"/>
        <v>0</v>
      </c>
      <c r="R211" s="11">
        <f>Q211*'Simpl. all tex-DT PLYWOOD'!I214</f>
        <v>0</v>
      </c>
      <c r="S211" s="11">
        <f>Q211*'Simpl. all tex-DT PLYWOOD'!AX214</f>
        <v>0</v>
      </c>
    </row>
    <row r="212" spans="1:19" ht="23.25" customHeight="1" x14ac:dyDescent="0.2">
      <c r="A212" s="18" t="str">
        <f>'Simpl. all tex-DT PLYWOOD'!D215</f>
        <v>SIMPL-8O-T</v>
      </c>
      <c r="B212" s="432" t="s">
        <v>1139</v>
      </c>
      <c r="C212" s="19" t="str">
        <f>IF('Simpl. all tex-DT PLYWOOD'!M215=0,"",'Simpl. all tex-DT PLYWOOD'!M215)</f>
        <v/>
      </c>
      <c r="D212" s="19" t="str">
        <f>IF('Simpl. all tex-DT PLYWOOD'!N215=0,"",'Simpl. all tex-DT PLYWOOD'!N215)</f>
        <v/>
      </c>
      <c r="E212" s="19" t="str">
        <f>IF('Simpl. all tex-DT PLYWOOD'!O215=0,"",'Simpl. all tex-DT PLYWOOD'!O215)</f>
        <v/>
      </c>
      <c r="F212" s="19" t="str">
        <f>IF('Simpl. all tex-DT PLYWOOD'!P215=0,"",'Simpl. all tex-DT PLYWOOD'!P215)</f>
        <v/>
      </c>
      <c r="G212" s="19" t="str">
        <f>IF('Simpl. all tex-DT PLYWOOD'!Q215=0,"",'Simpl. all tex-DT PLYWOOD'!Q215)</f>
        <v/>
      </c>
      <c r="H212" s="19" t="str">
        <f>IF('Simpl. all tex-DT PLYWOOD'!R215=0,"",'Simpl. all tex-DT PLYWOOD'!R215)</f>
        <v/>
      </c>
      <c r="I212" s="19" t="str">
        <f>IF('Simpl. all tex-DT PLYWOOD'!S215=0,"",'Simpl. all tex-DT PLYWOOD'!S215)</f>
        <v/>
      </c>
      <c r="J212" s="19" t="str">
        <f>IF('Simpl. all tex-DT PLYWOOD'!T215=0,"",'Simpl. all tex-DT PLYWOOD'!T215)</f>
        <v/>
      </c>
      <c r="K212" s="19" t="str">
        <f>IF('Simpl. all tex-DT PLYWOOD'!U215=0,"",'Simpl. all tex-DT PLYWOOD'!U215)</f>
        <v/>
      </c>
      <c r="L212" s="19" t="str">
        <f>IF('Simpl. all tex-DT PLYWOOD'!V215=0,"",'Simpl. all tex-DT PLYWOOD'!V215)</f>
        <v/>
      </c>
      <c r="M212" s="19" t="str">
        <f>IF('Simpl. all tex-DT PLYWOOD'!W215=0,"",'Simpl. all tex-DT PLYWOOD'!W215)</f>
        <v/>
      </c>
      <c r="N212" s="19" t="str">
        <f>IF('Simpl. all tex-DT PLYWOOD'!X215=0,"",'Simpl. all tex-DT PLYWOOD'!X215)</f>
        <v/>
      </c>
      <c r="O212" s="19" t="str">
        <f>IF('Simpl. all tex-DT PLYWOOD'!Y215=0,"",'Simpl. all tex-DT PLYWOOD'!Y215)</f>
        <v/>
      </c>
      <c r="P212" s="19" t="str">
        <f>IF('Simpl. all tex-DT PLYWOOD'!Z215=0,"",'Simpl. all tex-DT PLYWOOD'!Z215)</f>
        <v/>
      </c>
      <c r="Q212" s="306">
        <f t="shared" si="3"/>
        <v>0</v>
      </c>
      <c r="R212" s="11">
        <f>Q212*'Simpl. all tex-DT PLYWOOD'!I215</f>
        <v>0</v>
      </c>
      <c r="S212" s="11">
        <f>Q212*'Simpl. all tex-DT PLYWOOD'!AX215</f>
        <v>0</v>
      </c>
    </row>
    <row r="213" spans="1:19" ht="23.25" customHeight="1" x14ac:dyDescent="0.2">
      <c r="A213" s="18" t="str">
        <f>'Simpl. all tex-DT PLYWOOD'!D216</f>
        <v>SIMPL-8P</v>
      </c>
      <c r="B213" s="432" t="s">
        <v>1138</v>
      </c>
      <c r="C213" s="19" t="str">
        <f>IF('Simpl. all tex-DT PLYWOOD'!M216=0,"",'Simpl. all tex-DT PLYWOOD'!M216)</f>
        <v/>
      </c>
      <c r="D213" s="19" t="str">
        <f>IF('Simpl. all tex-DT PLYWOOD'!N216=0,"",'Simpl. all tex-DT PLYWOOD'!N216)</f>
        <v/>
      </c>
      <c r="E213" s="19" t="str">
        <f>IF('Simpl. all tex-DT PLYWOOD'!O216=0,"",'Simpl. all tex-DT PLYWOOD'!O216)</f>
        <v/>
      </c>
      <c r="F213" s="19" t="str">
        <f>IF('Simpl. all tex-DT PLYWOOD'!P216=0,"",'Simpl. all tex-DT PLYWOOD'!P216)</f>
        <v/>
      </c>
      <c r="G213" s="19" t="str">
        <f>IF('Simpl. all tex-DT PLYWOOD'!Q216=0,"",'Simpl. all tex-DT PLYWOOD'!Q216)</f>
        <v/>
      </c>
      <c r="H213" s="19" t="str">
        <f>IF('Simpl. all tex-DT PLYWOOD'!R216=0,"",'Simpl. all tex-DT PLYWOOD'!R216)</f>
        <v/>
      </c>
      <c r="I213" s="19" t="str">
        <f>IF('Simpl. all tex-DT PLYWOOD'!S216=0,"",'Simpl. all tex-DT PLYWOOD'!S216)</f>
        <v/>
      </c>
      <c r="J213" s="19" t="str">
        <f>IF('Simpl. all tex-DT PLYWOOD'!T216=0,"",'Simpl. all tex-DT PLYWOOD'!T216)</f>
        <v/>
      </c>
      <c r="K213" s="19" t="str">
        <f>IF('Simpl. all tex-DT PLYWOOD'!U216=0,"",'Simpl. all tex-DT PLYWOOD'!U216)</f>
        <v/>
      </c>
      <c r="L213" s="19" t="str">
        <f>IF('Simpl. all tex-DT PLYWOOD'!V216=0,"",'Simpl. all tex-DT PLYWOOD'!V216)</f>
        <v/>
      </c>
      <c r="M213" s="19" t="str">
        <f>IF('Simpl. all tex-DT PLYWOOD'!W216=0,"",'Simpl. all tex-DT PLYWOOD'!W216)</f>
        <v/>
      </c>
      <c r="N213" s="19" t="str">
        <f>IF('Simpl. all tex-DT PLYWOOD'!X216=0,"",'Simpl. all tex-DT PLYWOOD'!X216)</f>
        <v/>
      </c>
      <c r="O213" s="19" t="str">
        <f>IF('Simpl. all tex-DT PLYWOOD'!Y216=0,"",'Simpl. all tex-DT PLYWOOD'!Y216)</f>
        <v/>
      </c>
      <c r="P213" s="19" t="str">
        <f>IF('Simpl. all tex-DT PLYWOOD'!Z216=0,"",'Simpl. all tex-DT PLYWOOD'!Z216)</f>
        <v/>
      </c>
      <c r="Q213" s="306">
        <f t="shared" si="3"/>
        <v>0</v>
      </c>
      <c r="R213" s="11">
        <f>Q213*'Simpl. all tex-DT PLYWOOD'!I216</f>
        <v>0</v>
      </c>
      <c r="S213" s="11">
        <f>Q213*'Simpl. all tex-DT PLYWOOD'!AX216</f>
        <v>0</v>
      </c>
    </row>
    <row r="214" spans="1:19" ht="23.25" customHeight="1" x14ac:dyDescent="0.2">
      <c r="A214" s="18" t="str">
        <f>'Simpl. all tex-DT PLYWOOD'!D217</f>
        <v>SIMPL-8P-T</v>
      </c>
      <c r="B214" s="432" t="s">
        <v>1139</v>
      </c>
      <c r="C214" s="19" t="str">
        <f>IF('Simpl. all tex-DT PLYWOOD'!M217=0,"",'Simpl. all tex-DT PLYWOOD'!M217)</f>
        <v/>
      </c>
      <c r="D214" s="19" t="str">
        <f>IF('Simpl. all tex-DT PLYWOOD'!N217=0,"",'Simpl. all tex-DT PLYWOOD'!N217)</f>
        <v/>
      </c>
      <c r="E214" s="19" t="str">
        <f>IF('Simpl. all tex-DT PLYWOOD'!O217=0,"",'Simpl. all tex-DT PLYWOOD'!O217)</f>
        <v/>
      </c>
      <c r="F214" s="19" t="str">
        <f>IF('Simpl. all tex-DT PLYWOOD'!P217=0,"",'Simpl. all tex-DT PLYWOOD'!P217)</f>
        <v/>
      </c>
      <c r="G214" s="19" t="str">
        <f>IF('Simpl. all tex-DT PLYWOOD'!Q217=0,"",'Simpl. all tex-DT PLYWOOD'!Q217)</f>
        <v/>
      </c>
      <c r="H214" s="19" t="str">
        <f>IF('Simpl. all tex-DT PLYWOOD'!R217=0,"",'Simpl. all tex-DT PLYWOOD'!R217)</f>
        <v/>
      </c>
      <c r="I214" s="19" t="str">
        <f>IF('Simpl. all tex-DT PLYWOOD'!S217=0,"",'Simpl. all tex-DT PLYWOOD'!S217)</f>
        <v/>
      </c>
      <c r="J214" s="19" t="str">
        <f>IF('Simpl. all tex-DT PLYWOOD'!T217=0,"",'Simpl. all tex-DT PLYWOOD'!T217)</f>
        <v/>
      </c>
      <c r="K214" s="19" t="str">
        <f>IF('Simpl. all tex-DT PLYWOOD'!U217=0,"",'Simpl. all tex-DT PLYWOOD'!U217)</f>
        <v/>
      </c>
      <c r="L214" s="19" t="str">
        <f>IF('Simpl. all tex-DT PLYWOOD'!V217=0,"",'Simpl. all tex-DT PLYWOOD'!V217)</f>
        <v/>
      </c>
      <c r="M214" s="19" t="str">
        <f>IF('Simpl. all tex-DT PLYWOOD'!W217=0,"",'Simpl. all tex-DT PLYWOOD'!W217)</f>
        <v/>
      </c>
      <c r="N214" s="19" t="str">
        <f>IF('Simpl. all tex-DT PLYWOOD'!X217=0,"",'Simpl. all tex-DT PLYWOOD'!X217)</f>
        <v/>
      </c>
      <c r="O214" s="19" t="str">
        <f>IF('Simpl. all tex-DT PLYWOOD'!Y217=0,"",'Simpl. all tex-DT PLYWOOD'!Y217)</f>
        <v/>
      </c>
      <c r="P214" s="19" t="str">
        <f>IF('Simpl. all tex-DT PLYWOOD'!Z217=0,"",'Simpl. all tex-DT PLYWOOD'!Z217)</f>
        <v/>
      </c>
      <c r="Q214" s="306">
        <f t="shared" si="3"/>
        <v>0</v>
      </c>
      <c r="R214" s="11">
        <f>Q214*'Simpl. all tex-DT PLYWOOD'!I217</f>
        <v>0</v>
      </c>
      <c r="S214" s="11">
        <f>Q214*'Simpl. all tex-DT PLYWOOD'!AX217</f>
        <v>0</v>
      </c>
    </row>
    <row r="215" spans="1:19" ht="23.25" customHeight="1" x14ac:dyDescent="0.2">
      <c r="A215" s="18" t="str">
        <f>'Simpl. all tex-DT PLYWOOD'!D218</f>
        <v>SIMPL-8R</v>
      </c>
      <c r="B215" s="432" t="s">
        <v>1138</v>
      </c>
      <c r="C215" s="19" t="str">
        <f>IF('Simpl. all tex-DT PLYWOOD'!M218=0,"",'Simpl. all tex-DT PLYWOOD'!M218)</f>
        <v/>
      </c>
      <c r="D215" s="19" t="str">
        <f>IF('Simpl. all tex-DT PLYWOOD'!N218=0,"",'Simpl. all tex-DT PLYWOOD'!N218)</f>
        <v/>
      </c>
      <c r="E215" s="19" t="str">
        <f>IF('Simpl. all tex-DT PLYWOOD'!O218=0,"",'Simpl. all tex-DT PLYWOOD'!O218)</f>
        <v/>
      </c>
      <c r="F215" s="19" t="str">
        <f>IF('Simpl. all tex-DT PLYWOOD'!P218=0,"",'Simpl. all tex-DT PLYWOOD'!P218)</f>
        <v/>
      </c>
      <c r="G215" s="19" t="str">
        <f>IF('Simpl. all tex-DT PLYWOOD'!Q218=0,"",'Simpl. all tex-DT PLYWOOD'!Q218)</f>
        <v/>
      </c>
      <c r="H215" s="19" t="str">
        <f>IF('Simpl. all tex-DT PLYWOOD'!R218=0,"",'Simpl. all tex-DT PLYWOOD'!R218)</f>
        <v/>
      </c>
      <c r="I215" s="19" t="str">
        <f>IF('Simpl. all tex-DT PLYWOOD'!S218=0,"",'Simpl. all tex-DT PLYWOOD'!S218)</f>
        <v/>
      </c>
      <c r="J215" s="19" t="str">
        <f>IF('Simpl. all tex-DT PLYWOOD'!T218=0,"",'Simpl. all tex-DT PLYWOOD'!T218)</f>
        <v/>
      </c>
      <c r="K215" s="19" t="str">
        <f>IF('Simpl. all tex-DT PLYWOOD'!U218=0,"",'Simpl. all tex-DT PLYWOOD'!U218)</f>
        <v/>
      </c>
      <c r="L215" s="19" t="str">
        <f>IF('Simpl. all tex-DT PLYWOOD'!V218=0,"",'Simpl. all tex-DT PLYWOOD'!V218)</f>
        <v/>
      </c>
      <c r="M215" s="19" t="str">
        <f>IF('Simpl. all tex-DT PLYWOOD'!W218=0,"",'Simpl. all tex-DT PLYWOOD'!W218)</f>
        <v/>
      </c>
      <c r="N215" s="19" t="str">
        <f>IF('Simpl. all tex-DT PLYWOOD'!X218=0,"",'Simpl. all tex-DT PLYWOOD'!X218)</f>
        <v/>
      </c>
      <c r="O215" s="19" t="str">
        <f>IF('Simpl. all tex-DT PLYWOOD'!Y218=0,"",'Simpl. all tex-DT PLYWOOD'!Y218)</f>
        <v/>
      </c>
      <c r="P215" s="19" t="str">
        <f>IF('Simpl. all tex-DT PLYWOOD'!Z218=0,"",'Simpl. all tex-DT PLYWOOD'!Z218)</f>
        <v/>
      </c>
      <c r="Q215" s="306">
        <f t="shared" si="3"/>
        <v>0</v>
      </c>
      <c r="R215" s="11">
        <f>Q215*'Simpl. all tex-DT PLYWOOD'!I218</f>
        <v>0</v>
      </c>
      <c r="S215" s="11">
        <f>Q215*'Simpl. all tex-DT PLYWOOD'!AX218</f>
        <v>0</v>
      </c>
    </row>
    <row r="216" spans="1:19" ht="23.25" customHeight="1" x14ac:dyDescent="0.2">
      <c r="A216" s="18" t="str">
        <f>'Simpl. all tex-DT PLYWOOD'!D219</f>
        <v>SIMPL-8R-T</v>
      </c>
      <c r="B216" s="432" t="s">
        <v>1139</v>
      </c>
      <c r="C216" s="19" t="str">
        <f>IF('Simpl. all tex-DT PLYWOOD'!M219=0,"",'Simpl. all tex-DT PLYWOOD'!M219)</f>
        <v/>
      </c>
      <c r="D216" s="19" t="str">
        <f>IF('Simpl. all tex-DT PLYWOOD'!N219=0,"",'Simpl. all tex-DT PLYWOOD'!N219)</f>
        <v/>
      </c>
      <c r="E216" s="19" t="str">
        <f>IF('Simpl. all tex-DT PLYWOOD'!O219=0,"",'Simpl. all tex-DT PLYWOOD'!O219)</f>
        <v/>
      </c>
      <c r="F216" s="19" t="str">
        <f>IF('Simpl. all tex-DT PLYWOOD'!P219=0,"",'Simpl. all tex-DT PLYWOOD'!P219)</f>
        <v/>
      </c>
      <c r="G216" s="19" t="str">
        <f>IF('Simpl. all tex-DT PLYWOOD'!Q219=0,"",'Simpl. all tex-DT PLYWOOD'!Q219)</f>
        <v/>
      </c>
      <c r="H216" s="19" t="str">
        <f>IF('Simpl. all tex-DT PLYWOOD'!R219=0,"",'Simpl. all tex-DT PLYWOOD'!R219)</f>
        <v/>
      </c>
      <c r="I216" s="19" t="str">
        <f>IF('Simpl. all tex-DT PLYWOOD'!S219=0,"",'Simpl. all tex-DT PLYWOOD'!S219)</f>
        <v/>
      </c>
      <c r="J216" s="19" t="str">
        <f>IF('Simpl. all tex-DT PLYWOOD'!T219=0,"",'Simpl. all tex-DT PLYWOOD'!T219)</f>
        <v/>
      </c>
      <c r="K216" s="19" t="str">
        <f>IF('Simpl. all tex-DT PLYWOOD'!U219=0,"",'Simpl. all tex-DT PLYWOOD'!U219)</f>
        <v/>
      </c>
      <c r="L216" s="19" t="str">
        <f>IF('Simpl. all tex-DT PLYWOOD'!V219=0,"",'Simpl. all tex-DT PLYWOOD'!V219)</f>
        <v/>
      </c>
      <c r="M216" s="19" t="str">
        <f>IF('Simpl. all tex-DT PLYWOOD'!W219=0,"",'Simpl. all tex-DT PLYWOOD'!W219)</f>
        <v/>
      </c>
      <c r="N216" s="19" t="str">
        <f>IF('Simpl. all tex-DT PLYWOOD'!X219=0,"",'Simpl. all tex-DT PLYWOOD'!X219)</f>
        <v/>
      </c>
      <c r="O216" s="19" t="str">
        <f>IF('Simpl. all tex-DT PLYWOOD'!Y219=0,"",'Simpl. all tex-DT PLYWOOD'!Y219)</f>
        <v/>
      </c>
      <c r="P216" s="19" t="str">
        <f>IF('Simpl. all tex-DT PLYWOOD'!Z219=0,"",'Simpl. all tex-DT PLYWOOD'!Z219)</f>
        <v/>
      </c>
      <c r="Q216" s="306">
        <f t="shared" si="3"/>
        <v>0</v>
      </c>
      <c r="R216" s="11">
        <f>Q216*'Simpl. all tex-DT PLYWOOD'!I219</f>
        <v>0</v>
      </c>
      <c r="S216" s="11">
        <f>Q216*'Simpl. all tex-DT PLYWOOD'!AX219</f>
        <v>0</v>
      </c>
    </row>
    <row r="217" spans="1:19" ht="23.25" customHeight="1" x14ac:dyDescent="0.2">
      <c r="A217" s="18" t="str">
        <f>'Simpl. all tex-DT PLYWOOD'!D220</f>
        <v>SIMPL-8S</v>
      </c>
      <c r="B217" s="432" t="s">
        <v>1138</v>
      </c>
      <c r="C217" s="19" t="str">
        <f>IF('Simpl. all tex-DT PLYWOOD'!M220=0,"",'Simpl. all tex-DT PLYWOOD'!M220)</f>
        <v/>
      </c>
      <c r="D217" s="19" t="str">
        <f>IF('Simpl. all tex-DT PLYWOOD'!N220=0,"",'Simpl. all tex-DT PLYWOOD'!N220)</f>
        <v/>
      </c>
      <c r="E217" s="19" t="str">
        <f>IF('Simpl. all tex-DT PLYWOOD'!O220=0,"",'Simpl. all tex-DT PLYWOOD'!O220)</f>
        <v/>
      </c>
      <c r="F217" s="19" t="str">
        <f>IF('Simpl. all tex-DT PLYWOOD'!P220=0,"",'Simpl. all tex-DT PLYWOOD'!P220)</f>
        <v/>
      </c>
      <c r="G217" s="19" t="str">
        <f>IF('Simpl. all tex-DT PLYWOOD'!Q220=0,"",'Simpl. all tex-DT PLYWOOD'!Q220)</f>
        <v/>
      </c>
      <c r="H217" s="19" t="str">
        <f>IF('Simpl. all tex-DT PLYWOOD'!R220=0,"",'Simpl. all tex-DT PLYWOOD'!R220)</f>
        <v/>
      </c>
      <c r="I217" s="19" t="str">
        <f>IF('Simpl. all tex-DT PLYWOOD'!S220=0,"",'Simpl. all tex-DT PLYWOOD'!S220)</f>
        <v/>
      </c>
      <c r="J217" s="19" t="str">
        <f>IF('Simpl. all tex-DT PLYWOOD'!T220=0,"",'Simpl. all tex-DT PLYWOOD'!T220)</f>
        <v/>
      </c>
      <c r="K217" s="19" t="str">
        <f>IF('Simpl. all tex-DT PLYWOOD'!U220=0,"",'Simpl. all tex-DT PLYWOOD'!U220)</f>
        <v/>
      </c>
      <c r="L217" s="19" t="str">
        <f>IF('Simpl. all tex-DT PLYWOOD'!V220=0,"",'Simpl. all tex-DT PLYWOOD'!V220)</f>
        <v/>
      </c>
      <c r="M217" s="19" t="str">
        <f>IF('Simpl. all tex-DT PLYWOOD'!W220=0,"",'Simpl. all tex-DT PLYWOOD'!W220)</f>
        <v/>
      </c>
      <c r="N217" s="19" t="str">
        <f>IF('Simpl. all tex-DT PLYWOOD'!X220=0,"",'Simpl. all tex-DT PLYWOOD'!X220)</f>
        <v/>
      </c>
      <c r="O217" s="19" t="str">
        <f>IF('Simpl. all tex-DT PLYWOOD'!Y220=0,"",'Simpl. all tex-DT PLYWOOD'!Y220)</f>
        <v/>
      </c>
      <c r="P217" s="19" t="str">
        <f>IF('Simpl. all tex-DT PLYWOOD'!Z220=0,"",'Simpl. all tex-DT PLYWOOD'!Z220)</f>
        <v/>
      </c>
      <c r="Q217" s="306">
        <f t="shared" si="3"/>
        <v>0</v>
      </c>
      <c r="R217" s="11">
        <f>Q217*'Simpl. all tex-DT PLYWOOD'!I220</f>
        <v>0</v>
      </c>
      <c r="S217" s="11">
        <f>Q217*'Simpl. all tex-DT PLYWOOD'!AX220</f>
        <v>0</v>
      </c>
    </row>
    <row r="218" spans="1:19" ht="23.25" customHeight="1" x14ac:dyDescent="0.2">
      <c r="A218" s="18" t="str">
        <f>'Simpl. all tex-DT PLYWOOD'!D221</f>
        <v>SIMPL-8S-T</v>
      </c>
      <c r="B218" s="432" t="s">
        <v>1139</v>
      </c>
      <c r="C218" s="19" t="str">
        <f>IF('Simpl. all tex-DT PLYWOOD'!M221=0,"",'Simpl. all tex-DT PLYWOOD'!M221)</f>
        <v/>
      </c>
      <c r="D218" s="19" t="str">
        <f>IF('Simpl. all tex-DT PLYWOOD'!N221=0,"",'Simpl. all tex-DT PLYWOOD'!N221)</f>
        <v/>
      </c>
      <c r="E218" s="19" t="str">
        <f>IF('Simpl. all tex-DT PLYWOOD'!O221=0,"",'Simpl. all tex-DT PLYWOOD'!O221)</f>
        <v/>
      </c>
      <c r="F218" s="19" t="str">
        <f>IF('Simpl. all tex-DT PLYWOOD'!P221=0,"",'Simpl. all tex-DT PLYWOOD'!P221)</f>
        <v/>
      </c>
      <c r="G218" s="19" t="str">
        <f>IF('Simpl. all tex-DT PLYWOOD'!Q221=0,"",'Simpl. all tex-DT PLYWOOD'!Q221)</f>
        <v/>
      </c>
      <c r="H218" s="19" t="str">
        <f>IF('Simpl. all tex-DT PLYWOOD'!R221=0,"",'Simpl. all tex-DT PLYWOOD'!R221)</f>
        <v/>
      </c>
      <c r="I218" s="19" t="str">
        <f>IF('Simpl. all tex-DT PLYWOOD'!S221=0,"",'Simpl. all tex-DT PLYWOOD'!S221)</f>
        <v/>
      </c>
      <c r="J218" s="19" t="str">
        <f>IF('Simpl. all tex-DT PLYWOOD'!T221=0,"",'Simpl. all tex-DT PLYWOOD'!T221)</f>
        <v/>
      </c>
      <c r="K218" s="19" t="str">
        <f>IF('Simpl. all tex-DT PLYWOOD'!U221=0,"",'Simpl. all tex-DT PLYWOOD'!U221)</f>
        <v/>
      </c>
      <c r="L218" s="19" t="str">
        <f>IF('Simpl. all tex-DT PLYWOOD'!V221=0,"",'Simpl. all tex-DT PLYWOOD'!V221)</f>
        <v/>
      </c>
      <c r="M218" s="19" t="str">
        <f>IF('Simpl. all tex-DT PLYWOOD'!W221=0,"",'Simpl. all tex-DT PLYWOOD'!W221)</f>
        <v/>
      </c>
      <c r="N218" s="19" t="str">
        <f>IF('Simpl. all tex-DT PLYWOOD'!X221=0,"",'Simpl. all tex-DT PLYWOOD'!X221)</f>
        <v/>
      </c>
      <c r="O218" s="19" t="str">
        <f>IF('Simpl. all tex-DT PLYWOOD'!Y221=0,"",'Simpl. all tex-DT PLYWOOD'!Y221)</f>
        <v/>
      </c>
      <c r="P218" s="19" t="str">
        <f>IF('Simpl. all tex-DT PLYWOOD'!Z221=0,"",'Simpl. all tex-DT PLYWOOD'!Z221)</f>
        <v/>
      </c>
      <c r="Q218" s="306">
        <f t="shared" si="3"/>
        <v>0</v>
      </c>
      <c r="R218" s="11">
        <f>Q218*'Simpl. all tex-DT PLYWOOD'!I221</f>
        <v>0</v>
      </c>
      <c r="S218" s="11">
        <f>Q218*'Simpl. all tex-DT PLYWOOD'!AX221</f>
        <v>0</v>
      </c>
    </row>
    <row r="219" spans="1:19" ht="23.25" customHeight="1" x14ac:dyDescent="0.2">
      <c r="A219" s="18" t="str">
        <f>'Simpl. all tex-DT PLYWOOD'!D222</f>
        <v>SIMPL-8T</v>
      </c>
      <c r="B219" s="432" t="s">
        <v>1138</v>
      </c>
      <c r="C219" s="19" t="str">
        <f>IF('Simpl. all tex-DT PLYWOOD'!M222=0,"",'Simpl. all tex-DT PLYWOOD'!M222)</f>
        <v/>
      </c>
      <c r="D219" s="19" t="str">
        <f>IF('Simpl. all tex-DT PLYWOOD'!N222=0,"",'Simpl. all tex-DT PLYWOOD'!N222)</f>
        <v/>
      </c>
      <c r="E219" s="19" t="str">
        <f>IF('Simpl. all tex-DT PLYWOOD'!O222=0,"",'Simpl. all tex-DT PLYWOOD'!O222)</f>
        <v/>
      </c>
      <c r="F219" s="19" t="str">
        <f>IF('Simpl. all tex-DT PLYWOOD'!P222=0,"",'Simpl. all tex-DT PLYWOOD'!P222)</f>
        <v/>
      </c>
      <c r="G219" s="19" t="str">
        <f>IF('Simpl. all tex-DT PLYWOOD'!Q222=0,"",'Simpl. all tex-DT PLYWOOD'!Q222)</f>
        <v/>
      </c>
      <c r="H219" s="19" t="str">
        <f>IF('Simpl. all tex-DT PLYWOOD'!R222=0,"",'Simpl. all tex-DT PLYWOOD'!R222)</f>
        <v/>
      </c>
      <c r="I219" s="19" t="str">
        <f>IF('Simpl. all tex-DT PLYWOOD'!S222=0,"",'Simpl. all tex-DT PLYWOOD'!S222)</f>
        <v/>
      </c>
      <c r="J219" s="19" t="str">
        <f>IF('Simpl. all tex-DT PLYWOOD'!T222=0,"",'Simpl. all tex-DT PLYWOOD'!T222)</f>
        <v/>
      </c>
      <c r="K219" s="19" t="str">
        <f>IF('Simpl. all tex-DT PLYWOOD'!U222=0,"",'Simpl. all tex-DT PLYWOOD'!U222)</f>
        <v/>
      </c>
      <c r="L219" s="19" t="str">
        <f>IF('Simpl. all tex-DT PLYWOOD'!V222=0,"",'Simpl. all tex-DT PLYWOOD'!V222)</f>
        <v/>
      </c>
      <c r="M219" s="19" t="str">
        <f>IF('Simpl. all tex-DT PLYWOOD'!W222=0,"",'Simpl. all tex-DT PLYWOOD'!W222)</f>
        <v/>
      </c>
      <c r="N219" s="19" t="str">
        <f>IF('Simpl. all tex-DT PLYWOOD'!X222=0,"",'Simpl. all tex-DT PLYWOOD'!X222)</f>
        <v/>
      </c>
      <c r="O219" s="19" t="str">
        <f>IF('Simpl. all tex-DT PLYWOOD'!Y222=0,"",'Simpl. all tex-DT PLYWOOD'!Y222)</f>
        <v/>
      </c>
      <c r="P219" s="19" t="str">
        <f>IF('Simpl. all tex-DT PLYWOOD'!Z222=0,"",'Simpl. all tex-DT PLYWOOD'!Z222)</f>
        <v/>
      </c>
      <c r="Q219" s="306">
        <f t="shared" si="3"/>
        <v>0</v>
      </c>
      <c r="R219" s="11">
        <f>Q219*'Simpl. all tex-DT PLYWOOD'!I222</f>
        <v>0</v>
      </c>
      <c r="S219" s="11">
        <f>Q219*'Simpl. all tex-DT PLYWOOD'!AX222</f>
        <v>0</v>
      </c>
    </row>
    <row r="220" spans="1:19" ht="23.25" customHeight="1" x14ac:dyDescent="0.2">
      <c r="A220" s="18" t="str">
        <f>'Simpl. all tex-DT PLYWOOD'!D223</f>
        <v>SIMPL-8T-T</v>
      </c>
      <c r="B220" s="432" t="s">
        <v>1139</v>
      </c>
      <c r="C220" s="19" t="str">
        <f>IF('Simpl. all tex-DT PLYWOOD'!M223=0,"",'Simpl. all tex-DT PLYWOOD'!M223)</f>
        <v/>
      </c>
      <c r="D220" s="19" t="str">
        <f>IF('Simpl. all tex-DT PLYWOOD'!N223=0,"",'Simpl. all tex-DT PLYWOOD'!N223)</f>
        <v/>
      </c>
      <c r="E220" s="19" t="str">
        <f>IF('Simpl. all tex-DT PLYWOOD'!O223=0,"",'Simpl. all tex-DT PLYWOOD'!O223)</f>
        <v/>
      </c>
      <c r="F220" s="19" t="str">
        <f>IF('Simpl. all tex-DT PLYWOOD'!P223=0,"",'Simpl. all tex-DT PLYWOOD'!P223)</f>
        <v/>
      </c>
      <c r="G220" s="19" t="str">
        <f>IF('Simpl. all tex-DT PLYWOOD'!Q223=0,"",'Simpl. all tex-DT PLYWOOD'!Q223)</f>
        <v/>
      </c>
      <c r="H220" s="19" t="str">
        <f>IF('Simpl. all tex-DT PLYWOOD'!R223=0,"",'Simpl. all tex-DT PLYWOOD'!R223)</f>
        <v/>
      </c>
      <c r="I220" s="19" t="str">
        <f>IF('Simpl. all tex-DT PLYWOOD'!S223=0,"",'Simpl. all tex-DT PLYWOOD'!S223)</f>
        <v/>
      </c>
      <c r="J220" s="19" t="str">
        <f>IF('Simpl. all tex-DT PLYWOOD'!T223=0,"",'Simpl. all tex-DT PLYWOOD'!T223)</f>
        <v/>
      </c>
      <c r="K220" s="19" t="str">
        <f>IF('Simpl. all tex-DT PLYWOOD'!U223=0,"",'Simpl. all tex-DT PLYWOOD'!U223)</f>
        <v/>
      </c>
      <c r="L220" s="19" t="str">
        <f>IF('Simpl. all tex-DT PLYWOOD'!V223=0,"",'Simpl. all tex-DT PLYWOOD'!V223)</f>
        <v/>
      </c>
      <c r="M220" s="19" t="str">
        <f>IF('Simpl. all tex-DT PLYWOOD'!W223=0,"",'Simpl. all tex-DT PLYWOOD'!W223)</f>
        <v/>
      </c>
      <c r="N220" s="19" t="str">
        <f>IF('Simpl. all tex-DT PLYWOOD'!X223=0,"",'Simpl. all tex-DT PLYWOOD'!X223)</f>
        <v/>
      </c>
      <c r="O220" s="19" t="str">
        <f>IF('Simpl. all tex-DT PLYWOOD'!Y223=0,"",'Simpl. all tex-DT PLYWOOD'!Y223)</f>
        <v/>
      </c>
      <c r="P220" s="19" t="str">
        <f>IF('Simpl. all tex-DT PLYWOOD'!Z223=0,"",'Simpl. all tex-DT PLYWOOD'!Z223)</f>
        <v/>
      </c>
      <c r="Q220" s="306">
        <f t="shared" si="3"/>
        <v>0</v>
      </c>
      <c r="R220" s="11">
        <f>Q220*'Simpl. all tex-DT PLYWOOD'!I223</f>
        <v>0</v>
      </c>
      <c r="S220" s="11">
        <f>Q220*'Simpl. all tex-DT PLYWOOD'!AX223</f>
        <v>0</v>
      </c>
    </row>
    <row r="221" spans="1:19" ht="23.25" customHeight="1" x14ac:dyDescent="0.2">
      <c r="A221" s="18" t="str">
        <f>'Simpl. all tex-DT PLYWOOD'!D224</f>
        <v>SIMPL-8U</v>
      </c>
      <c r="B221" s="432" t="s">
        <v>1138</v>
      </c>
      <c r="C221" s="19" t="str">
        <f>IF('Simpl. all tex-DT PLYWOOD'!M224=0,"",'Simpl. all tex-DT PLYWOOD'!M224)</f>
        <v/>
      </c>
      <c r="D221" s="19" t="str">
        <f>IF('Simpl. all tex-DT PLYWOOD'!N224=0,"",'Simpl. all tex-DT PLYWOOD'!N224)</f>
        <v/>
      </c>
      <c r="E221" s="19" t="str">
        <f>IF('Simpl. all tex-DT PLYWOOD'!O224=0,"",'Simpl. all tex-DT PLYWOOD'!O224)</f>
        <v/>
      </c>
      <c r="F221" s="19" t="str">
        <f>IF('Simpl. all tex-DT PLYWOOD'!P224=0,"",'Simpl. all tex-DT PLYWOOD'!P224)</f>
        <v/>
      </c>
      <c r="G221" s="19" t="str">
        <f>IF('Simpl. all tex-DT PLYWOOD'!Q224=0,"",'Simpl. all tex-DT PLYWOOD'!Q224)</f>
        <v/>
      </c>
      <c r="H221" s="19" t="str">
        <f>IF('Simpl. all tex-DT PLYWOOD'!R224=0,"",'Simpl. all tex-DT PLYWOOD'!R224)</f>
        <v/>
      </c>
      <c r="I221" s="19" t="str">
        <f>IF('Simpl. all tex-DT PLYWOOD'!S224=0,"",'Simpl. all tex-DT PLYWOOD'!S224)</f>
        <v/>
      </c>
      <c r="J221" s="19" t="str">
        <f>IF('Simpl. all tex-DT PLYWOOD'!T224=0,"",'Simpl. all tex-DT PLYWOOD'!T224)</f>
        <v/>
      </c>
      <c r="K221" s="19" t="str">
        <f>IF('Simpl. all tex-DT PLYWOOD'!U224=0,"",'Simpl. all tex-DT PLYWOOD'!U224)</f>
        <v/>
      </c>
      <c r="L221" s="19" t="str">
        <f>IF('Simpl. all tex-DT PLYWOOD'!V224=0,"",'Simpl. all tex-DT PLYWOOD'!V224)</f>
        <v/>
      </c>
      <c r="M221" s="19" t="str">
        <f>IF('Simpl. all tex-DT PLYWOOD'!W224=0,"",'Simpl. all tex-DT PLYWOOD'!W224)</f>
        <v/>
      </c>
      <c r="N221" s="19" t="str">
        <f>IF('Simpl. all tex-DT PLYWOOD'!X224=0,"",'Simpl. all tex-DT PLYWOOD'!X224)</f>
        <v/>
      </c>
      <c r="O221" s="19" t="str">
        <f>IF('Simpl. all tex-DT PLYWOOD'!Y224=0,"",'Simpl. all tex-DT PLYWOOD'!Y224)</f>
        <v/>
      </c>
      <c r="P221" s="19" t="str">
        <f>IF('Simpl. all tex-DT PLYWOOD'!Z224=0,"",'Simpl. all tex-DT PLYWOOD'!Z224)</f>
        <v/>
      </c>
      <c r="Q221" s="306">
        <f t="shared" si="3"/>
        <v>0</v>
      </c>
      <c r="R221" s="11">
        <f>Q221*'Simpl. all tex-DT PLYWOOD'!I224</f>
        <v>0</v>
      </c>
      <c r="S221" s="11">
        <f>Q221*'Simpl. all tex-DT PLYWOOD'!AX224</f>
        <v>0</v>
      </c>
    </row>
    <row r="222" spans="1:19" ht="23.25" customHeight="1" x14ac:dyDescent="0.2">
      <c r="A222" s="18" t="str">
        <f>'Simpl. all tex-DT PLYWOOD'!D225</f>
        <v>SIMPL-8U-T</v>
      </c>
      <c r="B222" s="432" t="s">
        <v>1139</v>
      </c>
      <c r="C222" s="19" t="str">
        <f>IF('Simpl. all tex-DT PLYWOOD'!M225=0,"",'Simpl. all tex-DT PLYWOOD'!M225)</f>
        <v/>
      </c>
      <c r="D222" s="19" t="str">
        <f>IF('Simpl. all tex-DT PLYWOOD'!N225=0,"",'Simpl. all tex-DT PLYWOOD'!N225)</f>
        <v/>
      </c>
      <c r="E222" s="19" t="str">
        <f>IF('Simpl. all tex-DT PLYWOOD'!O225=0,"",'Simpl. all tex-DT PLYWOOD'!O225)</f>
        <v/>
      </c>
      <c r="F222" s="19" t="str">
        <f>IF('Simpl. all tex-DT PLYWOOD'!P225=0,"",'Simpl. all tex-DT PLYWOOD'!P225)</f>
        <v/>
      </c>
      <c r="G222" s="19" t="str">
        <f>IF('Simpl. all tex-DT PLYWOOD'!Q225=0,"",'Simpl. all tex-DT PLYWOOD'!Q225)</f>
        <v/>
      </c>
      <c r="H222" s="19" t="str">
        <f>IF('Simpl. all tex-DT PLYWOOD'!R225=0,"",'Simpl. all tex-DT PLYWOOD'!R225)</f>
        <v/>
      </c>
      <c r="I222" s="19" t="str">
        <f>IF('Simpl. all tex-DT PLYWOOD'!S225=0,"",'Simpl. all tex-DT PLYWOOD'!S225)</f>
        <v/>
      </c>
      <c r="J222" s="19" t="str">
        <f>IF('Simpl. all tex-DT PLYWOOD'!T225=0,"",'Simpl. all tex-DT PLYWOOD'!T225)</f>
        <v/>
      </c>
      <c r="K222" s="19" t="str">
        <f>IF('Simpl. all tex-DT PLYWOOD'!U225=0,"",'Simpl. all tex-DT PLYWOOD'!U225)</f>
        <v/>
      </c>
      <c r="L222" s="19" t="str">
        <f>IF('Simpl. all tex-DT PLYWOOD'!V225=0,"",'Simpl. all tex-DT PLYWOOD'!V225)</f>
        <v/>
      </c>
      <c r="M222" s="19" t="str">
        <f>IF('Simpl. all tex-DT PLYWOOD'!W225=0,"",'Simpl. all tex-DT PLYWOOD'!W225)</f>
        <v/>
      </c>
      <c r="N222" s="19" t="str">
        <f>IF('Simpl. all tex-DT PLYWOOD'!X225=0,"",'Simpl. all tex-DT PLYWOOD'!X225)</f>
        <v/>
      </c>
      <c r="O222" s="19" t="str">
        <f>IF('Simpl. all tex-DT PLYWOOD'!Y225=0,"",'Simpl. all tex-DT PLYWOOD'!Y225)</f>
        <v/>
      </c>
      <c r="P222" s="19" t="str">
        <f>IF('Simpl. all tex-DT PLYWOOD'!Z225=0,"",'Simpl. all tex-DT PLYWOOD'!Z225)</f>
        <v/>
      </c>
      <c r="Q222" s="306">
        <f t="shared" si="3"/>
        <v>0</v>
      </c>
      <c r="R222" s="11">
        <f>Q222*'Simpl. all tex-DT PLYWOOD'!I225</f>
        <v>0</v>
      </c>
      <c r="S222" s="11">
        <f>Q222*'Simpl. all tex-DT PLYWOOD'!AX225</f>
        <v>0</v>
      </c>
    </row>
    <row r="223" spans="1:19" ht="23.25" customHeight="1" x14ac:dyDescent="0.2">
      <c r="A223" s="18" t="str">
        <f>'Simpl. all tex-DT PLYWOOD'!D226</f>
        <v>9 - DUCKS</v>
      </c>
      <c r="B223" s="432"/>
      <c r="C223" s="19" t="str">
        <f>IF('Simpl. all tex-DT PLYWOOD'!M226=0,"",'Simpl. all tex-DT PLYWOOD'!M226)</f>
        <v/>
      </c>
      <c r="D223" s="19" t="str">
        <f>IF('Simpl. all tex-DT PLYWOOD'!N226=0,"",'Simpl. all tex-DT PLYWOOD'!N226)</f>
        <v/>
      </c>
      <c r="E223" s="19" t="str">
        <f>IF('Simpl. all tex-DT PLYWOOD'!O226=0,"",'Simpl. all tex-DT PLYWOOD'!O226)</f>
        <v/>
      </c>
      <c r="F223" s="19" t="str">
        <f>IF('Simpl. all tex-DT PLYWOOD'!P226=0,"",'Simpl. all tex-DT PLYWOOD'!P226)</f>
        <v/>
      </c>
      <c r="G223" s="19" t="str">
        <f>IF('Simpl. all tex-DT PLYWOOD'!Q226=0,"",'Simpl. all tex-DT PLYWOOD'!Q226)</f>
        <v/>
      </c>
      <c r="H223" s="19" t="str">
        <f>IF('Simpl. all tex-DT PLYWOOD'!R226=0,"",'Simpl. all tex-DT PLYWOOD'!R226)</f>
        <v/>
      </c>
      <c r="I223" s="19" t="str">
        <f>IF('Simpl. all tex-DT PLYWOOD'!S226=0,"",'Simpl. all tex-DT PLYWOOD'!S226)</f>
        <v/>
      </c>
      <c r="J223" s="19" t="str">
        <f>IF('Simpl. all tex-DT PLYWOOD'!T226=0,"",'Simpl. all tex-DT PLYWOOD'!T226)</f>
        <v/>
      </c>
      <c r="K223" s="19" t="str">
        <f>IF('Simpl. all tex-DT PLYWOOD'!U226=0,"",'Simpl. all tex-DT PLYWOOD'!U226)</f>
        <v/>
      </c>
      <c r="L223" s="19" t="str">
        <f>IF('Simpl. all tex-DT PLYWOOD'!V226=0,"",'Simpl. all tex-DT PLYWOOD'!V226)</f>
        <v/>
      </c>
      <c r="M223" s="19" t="str">
        <f>IF('Simpl. all tex-DT PLYWOOD'!W226=0,"",'Simpl. all tex-DT PLYWOOD'!W226)</f>
        <v/>
      </c>
      <c r="N223" s="19" t="str">
        <f>IF('Simpl. all tex-DT PLYWOOD'!X226=0,"",'Simpl. all tex-DT PLYWOOD'!X226)</f>
        <v/>
      </c>
      <c r="O223" s="19" t="str">
        <f>IF('Simpl. all tex-DT PLYWOOD'!Y226=0,"",'Simpl. all tex-DT PLYWOOD'!Y226)</f>
        <v/>
      </c>
      <c r="P223" s="19" t="str">
        <f>IF('Simpl. all tex-DT PLYWOOD'!Z226=0,"",'Simpl. all tex-DT PLYWOOD'!Z226)</f>
        <v/>
      </c>
      <c r="Q223" s="306">
        <f t="shared" si="3"/>
        <v>0</v>
      </c>
      <c r="R223" s="11">
        <f>Q223*'Simpl. all tex-DT PLYWOOD'!I226</f>
        <v>0</v>
      </c>
      <c r="S223" s="11">
        <f>Q223*'Simpl. all tex-DT PLYWOOD'!AX226</f>
        <v>0</v>
      </c>
    </row>
    <row r="224" spans="1:19" ht="23.25" customHeight="1" x14ac:dyDescent="0.2">
      <c r="A224" s="18" t="str">
        <f>'Simpl. all tex-DT PLYWOOD'!D227</f>
        <v>SIMPL-9A</v>
      </c>
      <c r="B224" s="432" t="s">
        <v>1138</v>
      </c>
      <c r="C224" s="19" t="str">
        <f>IF('Simpl. all tex-DT PLYWOOD'!M227=0,"",'Simpl. all tex-DT PLYWOOD'!M227)</f>
        <v/>
      </c>
      <c r="D224" s="19" t="str">
        <f>IF('Simpl. all tex-DT PLYWOOD'!N227=0,"",'Simpl. all tex-DT PLYWOOD'!N227)</f>
        <v/>
      </c>
      <c r="E224" s="19" t="str">
        <f>IF('Simpl. all tex-DT PLYWOOD'!O227=0,"",'Simpl. all tex-DT PLYWOOD'!O227)</f>
        <v/>
      </c>
      <c r="F224" s="19" t="str">
        <f>IF('Simpl. all tex-DT PLYWOOD'!P227=0,"",'Simpl. all tex-DT PLYWOOD'!P227)</f>
        <v/>
      </c>
      <c r="G224" s="19" t="str">
        <f>IF('Simpl. all tex-DT PLYWOOD'!Q227=0,"",'Simpl. all tex-DT PLYWOOD'!Q227)</f>
        <v/>
      </c>
      <c r="H224" s="19" t="str">
        <f>IF('Simpl. all tex-DT PLYWOOD'!R227=0,"",'Simpl. all tex-DT PLYWOOD'!R227)</f>
        <v/>
      </c>
      <c r="I224" s="19" t="str">
        <f>IF('Simpl. all tex-DT PLYWOOD'!S227=0,"",'Simpl. all tex-DT PLYWOOD'!S227)</f>
        <v/>
      </c>
      <c r="J224" s="19" t="str">
        <f>IF('Simpl. all tex-DT PLYWOOD'!T227=0,"",'Simpl. all tex-DT PLYWOOD'!T227)</f>
        <v/>
      </c>
      <c r="K224" s="19" t="str">
        <f>IF('Simpl. all tex-DT PLYWOOD'!U227=0,"",'Simpl. all tex-DT PLYWOOD'!U227)</f>
        <v/>
      </c>
      <c r="L224" s="19" t="str">
        <f>IF('Simpl. all tex-DT PLYWOOD'!V227=0,"",'Simpl. all tex-DT PLYWOOD'!V227)</f>
        <v/>
      </c>
      <c r="M224" s="19" t="str">
        <f>IF('Simpl. all tex-DT PLYWOOD'!W227=0,"",'Simpl. all tex-DT PLYWOOD'!W227)</f>
        <v/>
      </c>
      <c r="N224" s="19" t="str">
        <f>IF('Simpl. all tex-DT PLYWOOD'!X227=0,"",'Simpl. all tex-DT PLYWOOD'!X227)</f>
        <v/>
      </c>
      <c r="O224" s="19" t="str">
        <f>IF('Simpl. all tex-DT PLYWOOD'!Y227=0,"",'Simpl. all tex-DT PLYWOOD'!Y227)</f>
        <v/>
      </c>
      <c r="P224" s="19" t="str">
        <f>IF('Simpl. all tex-DT PLYWOOD'!Z227=0,"",'Simpl. all tex-DT PLYWOOD'!Z227)</f>
        <v/>
      </c>
      <c r="Q224" s="306">
        <f t="shared" si="3"/>
        <v>0</v>
      </c>
      <c r="R224" s="11">
        <f>Q224*'Simpl. all tex-DT PLYWOOD'!I227</f>
        <v>0</v>
      </c>
      <c r="S224" s="11">
        <f>Q224*'Simpl. all tex-DT PLYWOOD'!AX227</f>
        <v>0</v>
      </c>
    </row>
    <row r="225" spans="1:19" ht="23.25" customHeight="1" x14ac:dyDescent="0.2">
      <c r="A225" s="18" t="str">
        <f>'Simpl. all tex-DT PLYWOOD'!D228</f>
        <v>SIMPL-9A-T</v>
      </c>
      <c r="B225" s="432" t="s">
        <v>1139</v>
      </c>
      <c r="C225" s="19" t="str">
        <f>IF('Simpl. all tex-DT PLYWOOD'!M228=0,"",'Simpl. all tex-DT PLYWOOD'!M228)</f>
        <v/>
      </c>
      <c r="D225" s="19" t="str">
        <f>IF('Simpl. all tex-DT PLYWOOD'!N228=0,"",'Simpl. all tex-DT PLYWOOD'!N228)</f>
        <v/>
      </c>
      <c r="E225" s="19" t="str">
        <f>IF('Simpl. all tex-DT PLYWOOD'!O228=0,"",'Simpl. all tex-DT PLYWOOD'!O228)</f>
        <v/>
      </c>
      <c r="F225" s="19" t="str">
        <f>IF('Simpl. all tex-DT PLYWOOD'!P228=0,"",'Simpl. all tex-DT PLYWOOD'!P228)</f>
        <v/>
      </c>
      <c r="G225" s="19" t="str">
        <f>IF('Simpl. all tex-DT PLYWOOD'!Q228=0,"",'Simpl. all tex-DT PLYWOOD'!Q228)</f>
        <v/>
      </c>
      <c r="H225" s="19" t="str">
        <f>IF('Simpl. all tex-DT PLYWOOD'!R228=0,"",'Simpl. all tex-DT PLYWOOD'!R228)</f>
        <v/>
      </c>
      <c r="I225" s="19" t="str">
        <f>IF('Simpl. all tex-DT PLYWOOD'!S228=0,"",'Simpl. all tex-DT PLYWOOD'!S228)</f>
        <v/>
      </c>
      <c r="J225" s="19" t="str">
        <f>IF('Simpl. all tex-DT PLYWOOD'!T228=0,"",'Simpl. all tex-DT PLYWOOD'!T228)</f>
        <v/>
      </c>
      <c r="K225" s="19" t="str">
        <f>IF('Simpl. all tex-DT PLYWOOD'!U228=0,"",'Simpl. all tex-DT PLYWOOD'!U228)</f>
        <v/>
      </c>
      <c r="L225" s="19" t="str">
        <f>IF('Simpl. all tex-DT PLYWOOD'!V228=0,"",'Simpl. all tex-DT PLYWOOD'!V228)</f>
        <v/>
      </c>
      <c r="M225" s="19" t="str">
        <f>IF('Simpl. all tex-DT PLYWOOD'!W228=0,"",'Simpl. all tex-DT PLYWOOD'!W228)</f>
        <v/>
      </c>
      <c r="N225" s="19" t="str">
        <f>IF('Simpl. all tex-DT PLYWOOD'!X228=0,"",'Simpl. all tex-DT PLYWOOD'!X228)</f>
        <v/>
      </c>
      <c r="O225" s="19" t="str">
        <f>IF('Simpl. all tex-DT PLYWOOD'!Y228=0,"",'Simpl. all tex-DT PLYWOOD'!Y228)</f>
        <v/>
      </c>
      <c r="P225" s="19" t="str">
        <f>IF('Simpl. all tex-DT PLYWOOD'!Z228=0,"",'Simpl. all tex-DT PLYWOOD'!Z228)</f>
        <v/>
      </c>
      <c r="Q225" s="306">
        <f t="shared" si="3"/>
        <v>0</v>
      </c>
      <c r="R225" s="11">
        <f>Q225*'Simpl. all tex-DT PLYWOOD'!I228</f>
        <v>0</v>
      </c>
      <c r="S225" s="11">
        <f>Q225*'Simpl. all tex-DT PLYWOOD'!AX228</f>
        <v>0</v>
      </c>
    </row>
    <row r="226" spans="1:19" ht="23.25" customHeight="1" x14ac:dyDescent="0.2">
      <c r="A226" s="18" t="str">
        <f>'Simpl. all tex-DT PLYWOOD'!D229</f>
        <v>SIMPL-9B</v>
      </c>
      <c r="B226" s="432" t="s">
        <v>1138</v>
      </c>
      <c r="C226" s="19" t="str">
        <f>IF('Simpl. all tex-DT PLYWOOD'!M229=0,"",'Simpl. all tex-DT PLYWOOD'!M229)</f>
        <v/>
      </c>
      <c r="D226" s="19" t="str">
        <f>IF('Simpl. all tex-DT PLYWOOD'!N229=0,"",'Simpl. all tex-DT PLYWOOD'!N229)</f>
        <v/>
      </c>
      <c r="E226" s="19" t="str">
        <f>IF('Simpl. all tex-DT PLYWOOD'!O229=0,"",'Simpl. all tex-DT PLYWOOD'!O229)</f>
        <v/>
      </c>
      <c r="F226" s="19" t="str">
        <f>IF('Simpl. all tex-DT PLYWOOD'!P229=0,"",'Simpl. all tex-DT PLYWOOD'!P229)</f>
        <v/>
      </c>
      <c r="G226" s="19" t="str">
        <f>IF('Simpl. all tex-DT PLYWOOD'!Q229=0,"",'Simpl. all tex-DT PLYWOOD'!Q229)</f>
        <v/>
      </c>
      <c r="H226" s="19" t="str">
        <f>IF('Simpl. all tex-DT PLYWOOD'!R229=0,"",'Simpl. all tex-DT PLYWOOD'!R229)</f>
        <v/>
      </c>
      <c r="I226" s="19" t="str">
        <f>IF('Simpl. all tex-DT PLYWOOD'!S229=0,"",'Simpl. all tex-DT PLYWOOD'!S229)</f>
        <v/>
      </c>
      <c r="J226" s="19" t="str">
        <f>IF('Simpl. all tex-DT PLYWOOD'!T229=0,"",'Simpl. all tex-DT PLYWOOD'!T229)</f>
        <v/>
      </c>
      <c r="K226" s="19" t="str">
        <f>IF('Simpl. all tex-DT PLYWOOD'!U229=0,"",'Simpl. all tex-DT PLYWOOD'!U229)</f>
        <v/>
      </c>
      <c r="L226" s="19" t="str">
        <f>IF('Simpl. all tex-DT PLYWOOD'!V229=0,"",'Simpl. all tex-DT PLYWOOD'!V229)</f>
        <v/>
      </c>
      <c r="M226" s="19" t="str">
        <f>IF('Simpl. all tex-DT PLYWOOD'!W229=0,"",'Simpl. all tex-DT PLYWOOD'!W229)</f>
        <v/>
      </c>
      <c r="N226" s="19" t="str">
        <f>IF('Simpl. all tex-DT PLYWOOD'!X229=0,"",'Simpl. all tex-DT PLYWOOD'!X229)</f>
        <v/>
      </c>
      <c r="O226" s="19" t="str">
        <f>IF('Simpl. all tex-DT PLYWOOD'!Y229=0,"",'Simpl. all tex-DT PLYWOOD'!Y229)</f>
        <v/>
      </c>
      <c r="P226" s="19" t="str">
        <f>IF('Simpl. all tex-DT PLYWOOD'!Z229=0,"",'Simpl. all tex-DT PLYWOOD'!Z229)</f>
        <v/>
      </c>
      <c r="Q226" s="306">
        <f t="shared" si="3"/>
        <v>0</v>
      </c>
      <c r="R226" s="11">
        <f>Q226*'Simpl. all tex-DT PLYWOOD'!I229</f>
        <v>0</v>
      </c>
      <c r="S226" s="11">
        <f>Q226*'Simpl. all tex-DT PLYWOOD'!AX229</f>
        <v>0</v>
      </c>
    </row>
    <row r="227" spans="1:19" ht="23.25" customHeight="1" x14ac:dyDescent="0.2">
      <c r="A227" s="18" t="str">
        <f>'Simpl. all tex-DT PLYWOOD'!D230</f>
        <v>SIMPL-9B-T</v>
      </c>
      <c r="B227" s="432" t="s">
        <v>1139</v>
      </c>
      <c r="C227" s="19" t="str">
        <f>IF('Simpl. all tex-DT PLYWOOD'!M230=0,"",'Simpl. all tex-DT PLYWOOD'!M230)</f>
        <v/>
      </c>
      <c r="D227" s="19" t="str">
        <f>IF('Simpl. all tex-DT PLYWOOD'!N230=0,"",'Simpl. all tex-DT PLYWOOD'!N230)</f>
        <v/>
      </c>
      <c r="E227" s="19" t="str">
        <f>IF('Simpl. all tex-DT PLYWOOD'!O230=0,"",'Simpl. all tex-DT PLYWOOD'!O230)</f>
        <v/>
      </c>
      <c r="F227" s="19" t="str">
        <f>IF('Simpl. all tex-DT PLYWOOD'!P230=0,"",'Simpl. all tex-DT PLYWOOD'!P230)</f>
        <v/>
      </c>
      <c r="G227" s="19" t="str">
        <f>IF('Simpl. all tex-DT PLYWOOD'!Q230=0,"",'Simpl. all tex-DT PLYWOOD'!Q230)</f>
        <v/>
      </c>
      <c r="H227" s="19" t="str">
        <f>IF('Simpl. all tex-DT PLYWOOD'!R230=0,"",'Simpl. all tex-DT PLYWOOD'!R230)</f>
        <v/>
      </c>
      <c r="I227" s="19" t="str">
        <f>IF('Simpl. all tex-DT PLYWOOD'!S230=0,"",'Simpl. all tex-DT PLYWOOD'!S230)</f>
        <v/>
      </c>
      <c r="J227" s="19" t="str">
        <f>IF('Simpl. all tex-DT PLYWOOD'!T230=0,"",'Simpl. all tex-DT PLYWOOD'!T230)</f>
        <v/>
      </c>
      <c r="K227" s="19" t="str">
        <f>IF('Simpl. all tex-DT PLYWOOD'!U230=0,"",'Simpl. all tex-DT PLYWOOD'!U230)</f>
        <v/>
      </c>
      <c r="L227" s="19" t="str">
        <f>IF('Simpl. all tex-DT PLYWOOD'!V230=0,"",'Simpl. all tex-DT PLYWOOD'!V230)</f>
        <v/>
      </c>
      <c r="M227" s="19" t="str">
        <f>IF('Simpl. all tex-DT PLYWOOD'!W230=0,"",'Simpl. all tex-DT PLYWOOD'!W230)</f>
        <v/>
      </c>
      <c r="N227" s="19" t="str">
        <f>IF('Simpl. all tex-DT PLYWOOD'!X230=0,"",'Simpl. all tex-DT PLYWOOD'!X230)</f>
        <v/>
      </c>
      <c r="O227" s="19" t="str">
        <f>IF('Simpl. all tex-DT PLYWOOD'!Y230=0,"",'Simpl. all tex-DT PLYWOOD'!Y230)</f>
        <v/>
      </c>
      <c r="P227" s="19" t="str">
        <f>IF('Simpl. all tex-DT PLYWOOD'!Z230=0,"",'Simpl. all tex-DT PLYWOOD'!Z230)</f>
        <v/>
      </c>
      <c r="Q227" s="306">
        <f t="shared" si="3"/>
        <v>0</v>
      </c>
      <c r="R227" s="11">
        <f>Q227*'Simpl. all tex-DT PLYWOOD'!I230</f>
        <v>0</v>
      </c>
      <c r="S227" s="11">
        <f>Q227*'Simpl. all tex-DT PLYWOOD'!AX230</f>
        <v>0</v>
      </c>
    </row>
    <row r="228" spans="1:19" ht="23.25" customHeight="1" x14ac:dyDescent="0.2">
      <c r="A228" s="18" t="str">
        <f>'Simpl. all tex-DT PLYWOOD'!D231</f>
        <v>SIMPL-9C</v>
      </c>
      <c r="B228" s="432" t="s">
        <v>1138</v>
      </c>
      <c r="C228" s="19" t="str">
        <f>IF('Simpl. all tex-DT PLYWOOD'!M231=0,"",'Simpl. all tex-DT PLYWOOD'!M231)</f>
        <v/>
      </c>
      <c r="D228" s="19" t="str">
        <f>IF('Simpl. all tex-DT PLYWOOD'!N231=0,"",'Simpl. all tex-DT PLYWOOD'!N231)</f>
        <v/>
      </c>
      <c r="E228" s="19" t="str">
        <f>IF('Simpl. all tex-DT PLYWOOD'!O231=0,"",'Simpl. all tex-DT PLYWOOD'!O231)</f>
        <v/>
      </c>
      <c r="F228" s="19" t="str">
        <f>IF('Simpl. all tex-DT PLYWOOD'!P231=0,"",'Simpl. all tex-DT PLYWOOD'!P231)</f>
        <v/>
      </c>
      <c r="G228" s="19" t="str">
        <f>IF('Simpl. all tex-DT PLYWOOD'!Q231=0,"",'Simpl. all tex-DT PLYWOOD'!Q231)</f>
        <v/>
      </c>
      <c r="H228" s="19" t="str">
        <f>IF('Simpl. all tex-DT PLYWOOD'!R231=0,"",'Simpl. all tex-DT PLYWOOD'!R231)</f>
        <v/>
      </c>
      <c r="I228" s="19" t="str">
        <f>IF('Simpl. all tex-DT PLYWOOD'!S231=0,"",'Simpl. all tex-DT PLYWOOD'!S231)</f>
        <v/>
      </c>
      <c r="J228" s="19" t="str">
        <f>IF('Simpl. all tex-DT PLYWOOD'!T231=0,"",'Simpl. all tex-DT PLYWOOD'!T231)</f>
        <v/>
      </c>
      <c r="K228" s="19" t="str">
        <f>IF('Simpl. all tex-DT PLYWOOD'!U231=0,"",'Simpl. all tex-DT PLYWOOD'!U231)</f>
        <v/>
      </c>
      <c r="L228" s="19" t="str">
        <f>IF('Simpl. all tex-DT PLYWOOD'!V231=0,"",'Simpl. all tex-DT PLYWOOD'!V231)</f>
        <v/>
      </c>
      <c r="M228" s="19" t="str">
        <f>IF('Simpl. all tex-DT PLYWOOD'!W231=0,"",'Simpl. all tex-DT PLYWOOD'!W231)</f>
        <v/>
      </c>
      <c r="N228" s="19" t="str">
        <f>IF('Simpl. all tex-DT PLYWOOD'!X231=0,"",'Simpl. all tex-DT PLYWOOD'!X231)</f>
        <v/>
      </c>
      <c r="O228" s="19" t="str">
        <f>IF('Simpl. all tex-DT PLYWOOD'!Y231=0,"",'Simpl. all tex-DT PLYWOOD'!Y231)</f>
        <v/>
      </c>
      <c r="P228" s="19" t="str">
        <f>IF('Simpl. all tex-DT PLYWOOD'!Z231=0,"",'Simpl. all tex-DT PLYWOOD'!Z231)</f>
        <v/>
      </c>
      <c r="Q228" s="306">
        <f t="shared" si="3"/>
        <v>0</v>
      </c>
      <c r="R228" s="11">
        <f>Q228*'Simpl. all tex-DT PLYWOOD'!I231</f>
        <v>0</v>
      </c>
      <c r="S228" s="11">
        <f>Q228*'Simpl. all tex-DT PLYWOOD'!AX231</f>
        <v>0</v>
      </c>
    </row>
    <row r="229" spans="1:19" ht="23.25" customHeight="1" x14ac:dyDescent="0.2">
      <c r="A229" s="18" t="str">
        <f>'Simpl. all tex-DT PLYWOOD'!D232</f>
        <v>SIMPL-9C-T</v>
      </c>
      <c r="B229" s="432" t="s">
        <v>1139</v>
      </c>
      <c r="C229" s="19" t="str">
        <f>IF('Simpl. all tex-DT PLYWOOD'!M232=0,"",'Simpl. all tex-DT PLYWOOD'!M232)</f>
        <v/>
      </c>
      <c r="D229" s="19" t="str">
        <f>IF('Simpl. all tex-DT PLYWOOD'!N232=0,"",'Simpl. all tex-DT PLYWOOD'!N232)</f>
        <v/>
      </c>
      <c r="E229" s="19" t="str">
        <f>IF('Simpl. all tex-DT PLYWOOD'!O232=0,"",'Simpl. all tex-DT PLYWOOD'!O232)</f>
        <v/>
      </c>
      <c r="F229" s="19" t="str">
        <f>IF('Simpl. all tex-DT PLYWOOD'!P232=0,"",'Simpl. all tex-DT PLYWOOD'!P232)</f>
        <v/>
      </c>
      <c r="G229" s="19" t="str">
        <f>IF('Simpl. all tex-DT PLYWOOD'!Q232=0,"",'Simpl. all tex-DT PLYWOOD'!Q232)</f>
        <v/>
      </c>
      <c r="H229" s="19" t="str">
        <f>IF('Simpl. all tex-DT PLYWOOD'!R232=0,"",'Simpl. all tex-DT PLYWOOD'!R232)</f>
        <v/>
      </c>
      <c r="I229" s="19" t="str">
        <f>IF('Simpl. all tex-DT PLYWOOD'!S232=0,"",'Simpl. all tex-DT PLYWOOD'!S232)</f>
        <v/>
      </c>
      <c r="J229" s="19" t="str">
        <f>IF('Simpl. all tex-DT PLYWOOD'!T232=0,"",'Simpl. all tex-DT PLYWOOD'!T232)</f>
        <v/>
      </c>
      <c r="K229" s="19" t="str">
        <f>IF('Simpl. all tex-DT PLYWOOD'!U232=0,"",'Simpl. all tex-DT PLYWOOD'!U232)</f>
        <v/>
      </c>
      <c r="L229" s="19" t="str">
        <f>IF('Simpl. all tex-DT PLYWOOD'!V232=0,"",'Simpl. all tex-DT PLYWOOD'!V232)</f>
        <v/>
      </c>
      <c r="M229" s="19" t="str">
        <f>IF('Simpl. all tex-DT PLYWOOD'!W232=0,"",'Simpl. all tex-DT PLYWOOD'!W232)</f>
        <v/>
      </c>
      <c r="N229" s="19" t="str">
        <f>IF('Simpl. all tex-DT PLYWOOD'!X232=0,"",'Simpl. all tex-DT PLYWOOD'!X232)</f>
        <v/>
      </c>
      <c r="O229" s="19" t="str">
        <f>IF('Simpl. all tex-DT PLYWOOD'!Y232=0,"",'Simpl. all tex-DT PLYWOOD'!Y232)</f>
        <v/>
      </c>
      <c r="P229" s="19" t="str">
        <f>IF('Simpl. all tex-DT PLYWOOD'!Z232=0,"",'Simpl. all tex-DT PLYWOOD'!Z232)</f>
        <v/>
      </c>
      <c r="Q229" s="306">
        <f t="shared" si="3"/>
        <v>0</v>
      </c>
      <c r="R229" s="11">
        <f>Q229*'Simpl. all tex-DT PLYWOOD'!I232</f>
        <v>0</v>
      </c>
      <c r="S229" s="11">
        <f>Q229*'Simpl. all tex-DT PLYWOOD'!AX232</f>
        <v>0</v>
      </c>
    </row>
    <row r="230" spans="1:19" ht="23.25" customHeight="1" x14ac:dyDescent="0.2">
      <c r="A230" s="18" t="str">
        <f>'Simpl. all tex-DT PLYWOOD'!D233</f>
        <v>SIMPL-9D</v>
      </c>
      <c r="B230" s="432" t="s">
        <v>1138</v>
      </c>
      <c r="C230" s="19" t="str">
        <f>IF('Simpl. all tex-DT PLYWOOD'!M233=0,"",'Simpl. all tex-DT PLYWOOD'!M233)</f>
        <v/>
      </c>
      <c r="D230" s="19" t="str">
        <f>IF('Simpl. all tex-DT PLYWOOD'!N233=0,"",'Simpl. all tex-DT PLYWOOD'!N233)</f>
        <v/>
      </c>
      <c r="E230" s="19" t="str">
        <f>IF('Simpl. all tex-DT PLYWOOD'!O233=0,"",'Simpl. all tex-DT PLYWOOD'!O233)</f>
        <v/>
      </c>
      <c r="F230" s="19" t="str">
        <f>IF('Simpl. all tex-DT PLYWOOD'!P233=0,"",'Simpl. all tex-DT PLYWOOD'!P233)</f>
        <v/>
      </c>
      <c r="G230" s="19" t="str">
        <f>IF('Simpl. all tex-DT PLYWOOD'!Q233=0,"",'Simpl. all tex-DT PLYWOOD'!Q233)</f>
        <v/>
      </c>
      <c r="H230" s="19" t="str">
        <f>IF('Simpl. all tex-DT PLYWOOD'!R233=0,"",'Simpl. all tex-DT PLYWOOD'!R233)</f>
        <v/>
      </c>
      <c r="I230" s="19" t="str">
        <f>IF('Simpl. all tex-DT PLYWOOD'!S233=0,"",'Simpl. all tex-DT PLYWOOD'!S233)</f>
        <v/>
      </c>
      <c r="J230" s="19" t="str">
        <f>IF('Simpl. all tex-DT PLYWOOD'!T233=0,"",'Simpl. all tex-DT PLYWOOD'!T233)</f>
        <v/>
      </c>
      <c r="K230" s="19" t="str">
        <f>IF('Simpl. all tex-DT PLYWOOD'!U233=0,"",'Simpl. all tex-DT PLYWOOD'!U233)</f>
        <v/>
      </c>
      <c r="L230" s="19" t="str">
        <f>IF('Simpl. all tex-DT PLYWOOD'!V233=0,"",'Simpl. all tex-DT PLYWOOD'!V233)</f>
        <v/>
      </c>
      <c r="M230" s="19" t="str">
        <f>IF('Simpl. all tex-DT PLYWOOD'!W233=0,"",'Simpl. all tex-DT PLYWOOD'!W233)</f>
        <v/>
      </c>
      <c r="N230" s="19" t="str">
        <f>IF('Simpl. all tex-DT PLYWOOD'!X233=0,"",'Simpl. all tex-DT PLYWOOD'!X233)</f>
        <v/>
      </c>
      <c r="O230" s="19" t="str">
        <f>IF('Simpl. all tex-DT PLYWOOD'!Y233=0,"",'Simpl. all tex-DT PLYWOOD'!Y233)</f>
        <v/>
      </c>
      <c r="P230" s="19" t="str">
        <f>IF('Simpl. all tex-DT PLYWOOD'!Z233=0,"",'Simpl. all tex-DT PLYWOOD'!Z233)</f>
        <v/>
      </c>
      <c r="Q230" s="306">
        <f t="shared" si="3"/>
        <v>0</v>
      </c>
      <c r="R230" s="11">
        <f>Q230*'Simpl. all tex-DT PLYWOOD'!I233</f>
        <v>0</v>
      </c>
      <c r="S230" s="11">
        <f>Q230*'Simpl. all tex-DT PLYWOOD'!AX233</f>
        <v>0</v>
      </c>
    </row>
    <row r="231" spans="1:19" ht="23.25" customHeight="1" x14ac:dyDescent="0.2">
      <c r="A231" s="18" t="str">
        <f>'Simpl. all tex-DT PLYWOOD'!D234</f>
        <v>SIMPL-9D-T</v>
      </c>
      <c r="B231" s="432" t="s">
        <v>1139</v>
      </c>
      <c r="C231" s="19" t="str">
        <f>IF('Simpl. all tex-DT PLYWOOD'!M234=0,"",'Simpl. all tex-DT PLYWOOD'!M234)</f>
        <v/>
      </c>
      <c r="D231" s="19" t="str">
        <f>IF('Simpl. all tex-DT PLYWOOD'!N234=0,"",'Simpl. all tex-DT PLYWOOD'!N234)</f>
        <v/>
      </c>
      <c r="E231" s="19" t="str">
        <f>IF('Simpl. all tex-DT PLYWOOD'!O234=0,"",'Simpl. all tex-DT PLYWOOD'!O234)</f>
        <v/>
      </c>
      <c r="F231" s="19" t="str">
        <f>IF('Simpl. all tex-DT PLYWOOD'!P234=0,"",'Simpl. all tex-DT PLYWOOD'!P234)</f>
        <v/>
      </c>
      <c r="G231" s="19" t="str">
        <f>IF('Simpl. all tex-DT PLYWOOD'!Q234=0,"",'Simpl. all tex-DT PLYWOOD'!Q234)</f>
        <v/>
      </c>
      <c r="H231" s="19" t="str">
        <f>IF('Simpl. all tex-DT PLYWOOD'!R234=0,"",'Simpl. all tex-DT PLYWOOD'!R234)</f>
        <v/>
      </c>
      <c r="I231" s="19" t="str">
        <f>IF('Simpl. all tex-DT PLYWOOD'!S234=0,"",'Simpl. all tex-DT PLYWOOD'!S234)</f>
        <v/>
      </c>
      <c r="J231" s="19" t="str">
        <f>IF('Simpl. all tex-DT PLYWOOD'!T234=0,"",'Simpl. all tex-DT PLYWOOD'!T234)</f>
        <v/>
      </c>
      <c r="K231" s="19" t="str">
        <f>IF('Simpl. all tex-DT PLYWOOD'!U234=0,"",'Simpl. all tex-DT PLYWOOD'!U234)</f>
        <v/>
      </c>
      <c r="L231" s="19" t="str">
        <f>IF('Simpl. all tex-DT PLYWOOD'!V234=0,"",'Simpl. all tex-DT PLYWOOD'!V234)</f>
        <v/>
      </c>
      <c r="M231" s="19" t="str">
        <f>IF('Simpl. all tex-DT PLYWOOD'!W234=0,"",'Simpl. all tex-DT PLYWOOD'!W234)</f>
        <v/>
      </c>
      <c r="N231" s="19" t="str">
        <f>IF('Simpl. all tex-DT PLYWOOD'!X234=0,"",'Simpl. all tex-DT PLYWOOD'!X234)</f>
        <v/>
      </c>
      <c r="O231" s="19" t="str">
        <f>IF('Simpl. all tex-DT PLYWOOD'!Y234=0,"",'Simpl. all tex-DT PLYWOOD'!Y234)</f>
        <v/>
      </c>
      <c r="P231" s="19" t="str">
        <f>IF('Simpl. all tex-DT PLYWOOD'!Z234=0,"",'Simpl. all tex-DT PLYWOOD'!Z234)</f>
        <v/>
      </c>
      <c r="Q231" s="306">
        <f t="shared" si="3"/>
        <v>0</v>
      </c>
      <c r="R231" s="11">
        <f>Q231*'Simpl. all tex-DT PLYWOOD'!I234</f>
        <v>0</v>
      </c>
      <c r="S231" s="11">
        <f>Q231*'Simpl. all tex-DT PLYWOOD'!AX234</f>
        <v>0</v>
      </c>
    </row>
    <row r="232" spans="1:19" ht="23.25" customHeight="1" x14ac:dyDescent="0.2">
      <c r="A232" s="18" t="str">
        <f>'Simpl. all tex-DT PLYWOOD'!D235</f>
        <v>SIMPL-9E</v>
      </c>
      <c r="B232" s="432" t="s">
        <v>1138</v>
      </c>
      <c r="C232" s="19" t="str">
        <f>IF('Simpl. all tex-DT PLYWOOD'!M235=0,"",'Simpl. all tex-DT PLYWOOD'!M235)</f>
        <v/>
      </c>
      <c r="D232" s="19" t="str">
        <f>IF('Simpl. all tex-DT PLYWOOD'!N235=0,"",'Simpl. all tex-DT PLYWOOD'!N235)</f>
        <v/>
      </c>
      <c r="E232" s="19" t="str">
        <f>IF('Simpl. all tex-DT PLYWOOD'!O235=0,"",'Simpl. all tex-DT PLYWOOD'!O235)</f>
        <v/>
      </c>
      <c r="F232" s="19" t="str">
        <f>IF('Simpl. all tex-DT PLYWOOD'!P235=0,"",'Simpl. all tex-DT PLYWOOD'!P235)</f>
        <v/>
      </c>
      <c r="G232" s="19" t="str">
        <f>IF('Simpl. all tex-DT PLYWOOD'!Q235=0,"",'Simpl. all tex-DT PLYWOOD'!Q235)</f>
        <v/>
      </c>
      <c r="H232" s="19" t="str">
        <f>IF('Simpl. all tex-DT PLYWOOD'!R235=0,"",'Simpl. all tex-DT PLYWOOD'!R235)</f>
        <v/>
      </c>
      <c r="I232" s="19" t="str">
        <f>IF('Simpl. all tex-DT PLYWOOD'!S235=0,"",'Simpl. all tex-DT PLYWOOD'!S235)</f>
        <v/>
      </c>
      <c r="J232" s="19" t="str">
        <f>IF('Simpl. all tex-DT PLYWOOD'!T235=0,"",'Simpl. all tex-DT PLYWOOD'!T235)</f>
        <v/>
      </c>
      <c r="K232" s="19" t="str">
        <f>IF('Simpl. all tex-DT PLYWOOD'!U235=0,"",'Simpl. all tex-DT PLYWOOD'!U235)</f>
        <v/>
      </c>
      <c r="L232" s="19" t="str">
        <f>IF('Simpl. all tex-DT PLYWOOD'!V235=0,"",'Simpl. all tex-DT PLYWOOD'!V235)</f>
        <v/>
      </c>
      <c r="M232" s="19" t="str">
        <f>IF('Simpl. all tex-DT PLYWOOD'!W235=0,"",'Simpl. all tex-DT PLYWOOD'!W235)</f>
        <v/>
      </c>
      <c r="N232" s="19" t="str">
        <f>IF('Simpl. all tex-DT PLYWOOD'!X235=0,"",'Simpl. all tex-DT PLYWOOD'!X235)</f>
        <v/>
      </c>
      <c r="O232" s="19" t="str">
        <f>IF('Simpl. all tex-DT PLYWOOD'!Y235=0,"",'Simpl. all tex-DT PLYWOOD'!Y235)</f>
        <v/>
      </c>
      <c r="P232" s="19" t="str">
        <f>IF('Simpl. all tex-DT PLYWOOD'!Z235=0,"",'Simpl. all tex-DT PLYWOOD'!Z235)</f>
        <v/>
      </c>
      <c r="Q232" s="306">
        <f t="shared" si="3"/>
        <v>0</v>
      </c>
      <c r="R232" s="11">
        <f>Q232*'Simpl. all tex-DT PLYWOOD'!I235</f>
        <v>0</v>
      </c>
      <c r="S232" s="11">
        <f>Q232*'Simpl. all tex-DT PLYWOOD'!AX235</f>
        <v>0</v>
      </c>
    </row>
    <row r="233" spans="1:19" ht="23.25" customHeight="1" x14ac:dyDescent="0.2">
      <c r="A233" s="18" t="str">
        <f>'Simpl. all tex-DT PLYWOOD'!D236</f>
        <v>SIMPL-9E-T</v>
      </c>
      <c r="B233" s="432" t="s">
        <v>1139</v>
      </c>
      <c r="C233" s="19" t="str">
        <f>IF('Simpl. all tex-DT PLYWOOD'!M236=0,"",'Simpl. all tex-DT PLYWOOD'!M236)</f>
        <v/>
      </c>
      <c r="D233" s="19" t="str">
        <f>IF('Simpl. all tex-DT PLYWOOD'!N236=0,"",'Simpl. all tex-DT PLYWOOD'!N236)</f>
        <v/>
      </c>
      <c r="E233" s="19" t="str">
        <f>IF('Simpl. all tex-DT PLYWOOD'!O236=0,"",'Simpl. all tex-DT PLYWOOD'!O236)</f>
        <v/>
      </c>
      <c r="F233" s="19" t="str">
        <f>IF('Simpl. all tex-DT PLYWOOD'!P236=0,"",'Simpl. all tex-DT PLYWOOD'!P236)</f>
        <v/>
      </c>
      <c r="G233" s="19" t="str">
        <f>IF('Simpl. all tex-DT PLYWOOD'!Q236=0,"",'Simpl. all tex-DT PLYWOOD'!Q236)</f>
        <v/>
      </c>
      <c r="H233" s="19" t="str">
        <f>IF('Simpl. all tex-DT PLYWOOD'!R236=0,"",'Simpl. all tex-DT PLYWOOD'!R236)</f>
        <v/>
      </c>
      <c r="I233" s="19" t="str">
        <f>IF('Simpl. all tex-DT PLYWOOD'!S236=0,"",'Simpl. all tex-DT PLYWOOD'!S236)</f>
        <v/>
      </c>
      <c r="J233" s="19" t="str">
        <f>IF('Simpl. all tex-DT PLYWOOD'!T236=0,"",'Simpl. all tex-DT PLYWOOD'!T236)</f>
        <v/>
      </c>
      <c r="K233" s="19" t="str">
        <f>IF('Simpl. all tex-DT PLYWOOD'!U236=0,"",'Simpl. all tex-DT PLYWOOD'!U236)</f>
        <v/>
      </c>
      <c r="L233" s="19" t="str">
        <f>IF('Simpl. all tex-DT PLYWOOD'!V236=0,"",'Simpl. all tex-DT PLYWOOD'!V236)</f>
        <v/>
      </c>
      <c r="M233" s="19" t="str">
        <f>IF('Simpl. all tex-DT PLYWOOD'!W236=0,"",'Simpl. all tex-DT PLYWOOD'!W236)</f>
        <v/>
      </c>
      <c r="N233" s="19" t="str">
        <f>IF('Simpl. all tex-DT PLYWOOD'!X236=0,"",'Simpl. all tex-DT PLYWOOD'!X236)</f>
        <v/>
      </c>
      <c r="O233" s="19" t="str">
        <f>IF('Simpl. all tex-DT PLYWOOD'!Y236=0,"",'Simpl. all tex-DT PLYWOOD'!Y236)</f>
        <v/>
      </c>
      <c r="P233" s="19" t="str">
        <f>IF('Simpl. all tex-DT PLYWOOD'!Z236=0,"",'Simpl. all tex-DT PLYWOOD'!Z236)</f>
        <v/>
      </c>
      <c r="Q233" s="306">
        <f t="shared" si="3"/>
        <v>0</v>
      </c>
      <c r="R233" s="11">
        <f>Q233*'Simpl. all tex-DT PLYWOOD'!I236</f>
        <v>0</v>
      </c>
      <c r="S233" s="11">
        <f>Q233*'Simpl. all tex-DT PLYWOOD'!AX236</f>
        <v>0</v>
      </c>
    </row>
    <row r="234" spans="1:19" ht="23.25" customHeight="1" x14ac:dyDescent="0.2">
      <c r="A234" s="18" t="str">
        <f>'Simpl. all tex-DT PLYWOOD'!D237</f>
        <v>SIMPL-9F</v>
      </c>
      <c r="B234" s="432" t="s">
        <v>1138</v>
      </c>
      <c r="C234" s="19" t="str">
        <f>IF('Simpl. all tex-DT PLYWOOD'!M237=0,"",'Simpl. all tex-DT PLYWOOD'!M237)</f>
        <v/>
      </c>
      <c r="D234" s="19" t="str">
        <f>IF('Simpl. all tex-DT PLYWOOD'!N237=0,"",'Simpl. all tex-DT PLYWOOD'!N237)</f>
        <v/>
      </c>
      <c r="E234" s="19" t="str">
        <f>IF('Simpl. all tex-DT PLYWOOD'!O237=0,"",'Simpl. all tex-DT PLYWOOD'!O237)</f>
        <v/>
      </c>
      <c r="F234" s="19" t="str">
        <f>IF('Simpl. all tex-DT PLYWOOD'!P237=0,"",'Simpl. all tex-DT PLYWOOD'!P237)</f>
        <v/>
      </c>
      <c r="G234" s="19" t="str">
        <f>IF('Simpl. all tex-DT PLYWOOD'!Q237=0,"",'Simpl. all tex-DT PLYWOOD'!Q237)</f>
        <v/>
      </c>
      <c r="H234" s="19" t="str">
        <f>IF('Simpl. all tex-DT PLYWOOD'!R237=0,"",'Simpl. all tex-DT PLYWOOD'!R237)</f>
        <v/>
      </c>
      <c r="I234" s="19" t="str">
        <f>IF('Simpl. all tex-DT PLYWOOD'!S237=0,"",'Simpl. all tex-DT PLYWOOD'!S237)</f>
        <v/>
      </c>
      <c r="J234" s="19" t="str">
        <f>IF('Simpl. all tex-DT PLYWOOD'!T237=0,"",'Simpl. all tex-DT PLYWOOD'!T237)</f>
        <v/>
      </c>
      <c r="K234" s="19" t="str">
        <f>IF('Simpl. all tex-DT PLYWOOD'!U237=0,"",'Simpl. all tex-DT PLYWOOD'!U237)</f>
        <v/>
      </c>
      <c r="L234" s="19" t="str">
        <f>IF('Simpl. all tex-DT PLYWOOD'!V237=0,"",'Simpl. all tex-DT PLYWOOD'!V237)</f>
        <v/>
      </c>
      <c r="M234" s="19" t="str">
        <f>IF('Simpl. all tex-DT PLYWOOD'!W237=0,"",'Simpl. all tex-DT PLYWOOD'!W237)</f>
        <v/>
      </c>
      <c r="N234" s="19" t="str">
        <f>IF('Simpl. all tex-DT PLYWOOD'!X237=0,"",'Simpl. all tex-DT PLYWOOD'!X237)</f>
        <v/>
      </c>
      <c r="O234" s="19" t="str">
        <f>IF('Simpl. all tex-DT PLYWOOD'!Y237=0,"",'Simpl. all tex-DT PLYWOOD'!Y237)</f>
        <v/>
      </c>
      <c r="P234" s="19" t="str">
        <f>IF('Simpl. all tex-DT PLYWOOD'!Z237=0,"",'Simpl. all tex-DT PLYWOOD'!Z237)</f>
        <v/>
      </c>
      <c r="Q234" s="306">
        <f t="shared" si="3"/>
        <v>0</v>
      </c>
      <c r="R234" s="11">
        <f>Q234*'Simpl. all tex-DT PLYWOOD'!I237</f>
        <v>0</v>
      </c>
      <c r="S234" s="11">
        <f>Q234*'Simpl. all tex-DT PLYWOOD'!AX237</f>
        <v>0</v>
      </c>
    </row>
    <row r="235" spans="1:19" ht="23.25" customHeight="1" x14ac:dyDescent="0.2">
      <c r="A235" s="18" t="str">
        <f>'Simpl. all tex-DT PLYWOOD'!D238</f>
        <v>SIMPL-9F-T</v>
      </c>
      <c r="B235" s="432" t="s">
        <v>1139</v>
      </c>
      <c r="C235" s="19" t="str">
        <f>IF('Simpl. all tex-DT PLYWOOD'!M238=0,"",'Simpl. all tex-DT PLYWOOD'!M238)</f>
        <v/>
      </c>
      <c r="D235" s="19" t="str">
        <f>IF('Simpl. all tex-DT PLYWOOD'!N238=0,"",'Simpl. all tex-DT PLYWOOD'!N238)</f>
        <v/>
      </c>
      <c r="E235" s="19" t="str">
        <f>IF('Simpl. all tex-DT PLYWOOD'!O238=0,"",'Simpl. all tex-DT PLYWOOD'!O238)</f>
        <v/>
      </c>
      <c r="F235" s="19" t="str">
        <f>IF('Simpl. all tex-DT PLYWOOD'!P238=0,"",'Simpl. all tex-DT PLYWOOD'!P238)</f>
        <v/>
      </c>
      <c r="G235" s="19" t="str">
        <f>IF('Simpl. all tex-DT PLYWOOD'!Q238=0,"",'Simpl. all tex-DT PLYWOOD'!Q238)</f>
        <v/>
      </c>
      <c r="H235" s="19" t="str">
        <f>IF('Simpl. all tex-DT PLYWOOD'!R238=0,"",'Simpl. all tex-DT PLYWOOD'!R238)</f>
        <v/>
      </c>
      <c r="I235" s="19" t="str">
        <f>IF('Simpl. all tex-DT PLYWOOD'!S238=0,"",'Simpl. all tex-DT PLYWOOD'!S238)</f>
        <v/>
      </c>
      <c r="J235" s="19" t="str">
        <f>IF('Simpl. all tex-DT PLYWOOD'!T238=0,"",'Simpl. all tex-DT PLYWOOD'!T238)</f>
        <v/>
      </c>
      <c r="K235" s="19" t="str">
        <f>IF('Simpl. all tex-DT PLYWOOD'!U238=0,"",'Simpl. all tex-DT PLYWOOD'!U238)</f>
        <v/>
      </c>
      <c r="L235" s="19" t="str">
        <f>IF('Simpl. all tex-DT PLYWOOD'!V238=0,"",'Simpl. all tex-DT PLYWOOD'!V238)</f>
        <v/>
      </c>
      <c r="M235" s="19" t="str">
        <f>IF('Simpl. all tex-DT PLYWOOD'!W238=0,"",'Simpl. all tex-DT PLYWOOD'!W238)</f>
        <v/>
      </c>
      <c r="N235" s="19" t="str">
        <f>IF('Simpl. all tex-DT PLYWOOD'!X238=0,"",'Simpl. all tex-DT PLYWOOD'!X238)</f>
        <v/>
      </c>
      <c r="O235" s="19" t="str">
        <f>IF('Simpl. all tex-DT PLYWOOD'!Y238=0,"",'Simpl. all tex-DT PLYWOOD'!Y238)</f>
        <v/>
      </c>
      <c r="P235" s="19" t="str">
        <f>IF('Simpl. all tex-DT PLYWOOD'!Z238=0,"",'Simpl. all tex-DT PLYWOOD'!Z238)</f>
        <v/>
      </c>
      <c r="Q235" s="306">
        <f t="shared" si="3"/>
        <v>0</v>
      </c>
      <c r="R235" s="11">
        <f>Q235*'Simpl. all tex-DT PLYWOOD'!I238</f>
        <v>0</v>
      </c>
      <c r="S235" s="11">
        <f>Q235*'Simpl. all tex-DT PLYWOOD'!AX238</f>
        <v>0</v>
      </c>
    </row>
    <row r="236" spans="1:19" ht="23.25" customHeight="1" x14ac:dyDescent="0.2">
      <c r="A236" s="18" t="str">
        <f>'Simpl. all tex-DT PLYWOOD'!D239</f>
        <v>SIMPL-9G</v>
      </c>
      <c r="B236" s="432" t="s">
        <v>1138</v>
      </c>
      <c r="C236" s="19" t="str">
        <f>IF('Simpl. all tex-DT PLYWOOD'!M239=0,"",'Simpl. all tex-DT PLYWOOD'!M239)</f>
        <v/>
      </c>
      <c r="D236" s="19" t="str">
        <f>IF('Simpl. all tex-DT PLYWOOD'!N239=0,"",'Simpl. all tex-DT PLYWOOD'!N239)</f>
        <v/>
      </c>
      <c r="E236" s="19" t="str">
        <f>IF('Simpl. all tex-DT PLYWOOD'!O239=0,"",'Simpl. all tex-DT PLYWOOD'!O239)</f>
        <v/>
      </c>
      <c r="F236" s="19" t="str">
        <f>IF('Simpl. all tex-DT PLYWOOD'!P239=0,"",'Simpl. all tex-DT PLYWOOD'!P239)</f>
        <v/>
      </c>
      <c r="G236" s="19" t="str">
        <f>IF('Simpl. all tex-DT PLYWOOD'!Q239=0,"",'Simpl. all tex-DT PLYWOOD'!Q239)</f>
        <v/>
      </c>
      <c r="H236" s="19" t="str">
        <f>IF('Simpl. all tex-DT PLYWOOD'!R239=0,"",'Simpl. all tex-DT PLYWOOD'!R239)</f>
        <v/>
      </c>
      <c r="I236" s="19" t="str">
        <f>IF('Simpl. all tex-DT PLYWOOD'!S239=0,"",'Simpl. all tex-DT PLYWOOD'!S239)</f>
        <v/>
      </c>
      <c r="J236" s="19" t="str">
        <f>IF('Simpl. all tex-DT PLYWOOD'!T239=0,"",'Simpl. all tex-DT PLYWOOD'!T239)</f>
        <v/>
      </c>
      <c r="K236" s="19" t="str">
        <f>IF('Simpl. all tex-DT PLYWOOD'!U239=0,"",'Simpl. all tex-DT PLYWOOD'!U239)</f>
        <v/>
      </c>
      <c r="L236" s="19" t="str">
        <f>IF('Simpl. all tex-DT PLYWOOD'!V239=0,"",'Simpl. all tex-DT PLYWOOD'!V239)</f>
        <v/>
      </c>
      <c r="M236" s="19" t="str">
        <f>IF('Simpl. all tex-DT PLYWOOD'!W239=0,"",'Simpl. all tex-DT PLYWOOD'!W239)</f>
        <v/>
      </c>
      <c r="N236" s="19" t="str">
        <f>IF('Simpl. all tex-DT PLYWOOD'!X239=0,"",'Simpl. all tex-DT PLYWOOD'!X239)</f>
        <v/>
      </c>
      <c r="O236" s="19" t="str">
        <f>IF('Simpl. all tex-DT PLYWOOD'!Y239=0,"",'Simpl. all tex-DT PLYWOOD'!Y239)</f>
        <v/>
      </c>
      <c r="P236" s="19" t="str">
        <f>IF('Simpl. all tex-DT PLYWOOD'!Z239=0,"",'Simpl. all tex-DT PLYWOOD'!Z239)</f>
        <v/>
      </c>
      <c r="Q236" s="306">
        <f t="shared" si="3"/>
        <v>0</v>
      </c>
      <c r="R236" s="11">
        <f>Q236*'Simpl. all tex-DT PLYWOOD'!I239</f>
        <v>0</v>
      </c>
      <c r="S236" s="11">
        <f>Q236*'Simpl. all tex-DT PLYWOOD'!AX239</f>
        <v>0</v>
      </c>
    </row>
    <row r="237" spans="1:19" ht="23.25" customHeight="1" x14ac:dyDescent="0.2">
      <c r="A237" s="18" t="str">
        <f>'Simpl. all tex-DT PLYWOOD'!D240</f>
        <v>SIMPL-9G-T</v>
      </c>
      <c r="B237" s="432" t="s">
        <v>1139</v>
      </c>
      <c r="C237" s="19" t="str">
        <f>IF('Simpl. all tex-DT PLYWOOD'!M240=0,"",'Simpl. all tex-DT PLYWOOD'!M240)</f>
        <v/>
      </c>
      <c r="D237" s="19" t="str">
        <f>IF('Simpl. all tex-DT PLYWOOD'!N240=0,"",'Simpl. all tex-DT PLYWOOD'!N240)</f>
        <v/>
      </c>
      <c r="E237" s="19" t="str">
        <f>IF('Simpl. all tex-DT PLYWOOD'!O240=0,"",'Simpl. all tex-DT PLYWOOD'!O240)</f>
        <v/>
      </c>
      <c r="F237" s="19" t="str">
        <f>IF('Simpl. all tex-DT PLYWOOD'!P240=0,"",'Simpl. all tex-DT PLYWOOD'!P240)</f>
        <v/>
      </c>
      <c r="G237" s="19" t="str">
        <f>IF('Simpl. all tex-DT PLYWOOD'!Q240=0,"",'Simpl. all tex-DT PLYWOOD'!Q240)</f>
        <v/>
      </c>
      <c r="H237" s="19" t="str">
        <f>IF('Simpl. all tex-DT PLYWOOD'!R240=0,"",'Simpl. all tex-DT PLYWOOD'!R240)</f>
        <v/>
      </c>
      <c r="I237" s="19" t="str">
        <f>IF('Simpl. all tex-DT PLYWOOD'!S240=0,"",'Simpl. all tex-DT PLYWOOD'!S240)</f>
        <v/>
      </c>
      <c r="J237" s="19" t="str">
        <f>IF('Simpl. all tex-DT PLYWOOD'!T240=0,"",'Simpl. all tex-DT PLYWOOD'!T240)</f>
        <v/>
      </c>
      <c r="K237" s="19" t="str">
        <f>IF('Simpl. all tex-DT PLYWOOD'!U240=0,"",'Simpl. all tex-DT PLYWOOD'!U240)</f>
        <v/>
      </c>
      <c r="L237" s="19" t="str">
        <f>IF('Simpl. all tex-DT PLYWOOD'!V240=0,"",'Simpl. all tex-DT PLYWOOD'!V240)</f>
        <v/>
      </c>
      <c r="M237" s="19" t="str">
        <f>IF('Simpl. all tex-DT PLYWOOD'!W240=0,"",'Simpl. all tex-DT PLYWOOD'!W240)</f>
        <v/>
      </c>
      <c r="N237" s="19" t="str">
        <f>IF('Simpl. all tex-DT PLYWOOD'!X240=0,"",'Simpl. all tex-DT PLYWOOD'!X240)</f>
        <v/>
      </c>
      <c r="O237" s="19" t="str">
        <f>IF('Simpl. all tex-DT PLYWOOD'!Y240=0,"",'Simpl. all tex-DT PLYWOOD'!Y240)</f>
        <v/>
      </c>
      <c r="P237" s="19" t="str">
        <f>IF('Simpl. all tex-DT PLYWOOD'!Z240=0,"",'Simpl. all tex-DT PLYWOOD'!Z240)</f>
        <v/>
      </c>
      <c r="Q237" s="306">
        <f t="shared" si="3"/>
        <v>0</v>
      </c>
      <c r="R237" s="11">
        <f>Q237*'Simpl. all tex-DT PLYWOOD'!I240</f>
        <v>0</v>
      </c>
      <c r="S237" s="11">
        <f>Q237*'Simpl. all tex-DT PLYWOOD'!AX240</f>
        <v>0</v>
      </c>
    </row>
    <row r="238" spans="1:19" ht="23.25" customHeight="1" x14ac:dyDescent="0.2">
      <c r="A238" s="18" t="str">
        <f>'Simpl. all tex-DT PLYWOOD'!D241</f>
        <v>SIMPL-9H</v>
      </c>
      <c r="B238" s="432" t="s">
        <v>1138</v>
      </c>
      <c r="C238" s="19" t="str">
        <f>IF('Simpl. all tex-DT PLYWOOD'!M241=0,"",'Simpl. all tex-DT PLYWOOD'!M241)</f>
        <v/>
      </c>
      <c r="D238" s="19" t="str">
        <f>IF('Simpl. all tex-DT PLYWOOD'!N241=0,"",'Simpl. all tex-DT PLYWOOD'!N241)</f>
        <v/>
      </c>
      <c r="E238" s="19" t="str">
        <f>IF('Simpl. all tex-DT PLYWOOD'!O241=0,"",'Simpl. all tex-DT PLYWOOD'!O241)</f>
        <v/>
      </c>
      <c r="F238" s="19" t="str">
        <f>IF('Simpl. all tex-DT PLYWOOD'!P241=0,"",'Simpl. all tex-DT PLYWOOD'!P241)</f>
        <v/>
      </c>
      <c r="G238" s="19" t="str">
        <f>IF('Simpl. all tex-DT PLYWOOD'!Q241=0,"",'Simpl. all tex-DT PLYWOOD'!Q241)</f>
        <v/>
      </c>
      <c r="H238" s="19" t="str">
        <f>IF('Simpl. all tex-DT PLYWOOD'!R241=0,"",'Simpl. all tex-DT PLYWOOD'!R241)</f>
        <v/>
      </c>
      <c r="I238" s="19" t="str">
        <f>IF('Simpl. all tex-DT PLYWOOD'!S241=0,"",'Simpl. all tex-DT PLYWOOD'!S241)</f>
        <v/>
      </c>
      <c r="J238" s="19" t="str">
        <f>IF('Simpl. all tex-DT PLYWOOD'!T241=0,"",'Simpl. all tex-DT PLYWOOD'!T241)</f>
        <v/>
      </c>
      <c r="K238" s="19" t="str">
        <f>IF('Simpl. all tex-DT PLYWOOD'!U241=0,"",'Simpl. all tex-DT PLYWOOD'!U241)</f>
        <v/>
      </c>
      <c r="L238" s="19" t="str">
        <f>IF('Simpl. all tex-DT PLYWOOD'!V241=0,"",'Simpl. all tex-DT PLYWOOD'!V241)</f>
        <v/>
      </c>
      <c r="M238" s="19" t="str">
        <f>IF('Simpl. all tex-DT PLYWOOD'!W241=0,"",'Simpl. all tex-DT PLYWOOD'!W241)</f>
        <v/>
      </c>
      <c r="N238" s="19" t="str">
        <f>IF('Simpl. all tex-DT PLYWOOD'!X241=0,"",'Simpl. all tex-DT PLYWOOD'!X241)</f>
        <v/>
      </c>
      <c r="O238" s="19" t="str">
        <f>IF('Simpl. all tex-DT PLYWOOD'!Y241=0,"",'Simpl. all tex-DT PLYWOOD'!Y241)</f>
        <v/>
      </c>
      <c r="P238" s="19" t="str">
        <f>IF('Simpl. all tex-DT PLYWOOD'!Z241=0,"",'Simpl. all tex-DT PLYWOOD'!Z241)</f>
        <v/>
      </c>
      <c r="Q238" s="306">
        <f t="shared" si="3"/>
        <v>0</v>
      </c>
      <c r="R238" s="11">
        <f>Q238*'Simpl. all tex-DT PLYWOOD'!I241</f>
        <v>0</v>
      </c>
      <c r="S238" s="11">
        <f>Q238*'Simpl. all tex-DT PLYWOOD'!AX241</f>
        <v>0</v>
      </c>
    </row>
    <row r="239" spans="1:19" ht="23.25" customHeight="1" x14ac:dyDescent="0.2">
      <c r="A239" s="18" t="str">
        <f>'Simpl. all tex-DT PLYWOOD'!D242</f>
        <v>SIMPL-9H-T</v>
      </c>
      <c r="B239" s="432" t="s">
        <v>1139</v>
      </c>
      <c r="C239" s="19" t="str">
        <f>IF('Simpl. all tex-DT PLYWOOD'!M242=0,"",'Simpl. all tex-DT PLYWOOD'!M242)</f>
        <v/>
      </c>
      <c r="D239" s="19" t="str">
        <f>IF('Simpl. all tex-DT PLYWOOD'!N242=0,"",'Simpl. all tex-DT PLYWOOD'!N242)</f>
        <v/>
      </c>
      <c r="E239" s="19" t="str">
        <f>IF('Simpl. all tex-DT PLYWOOD'!O242=0,"",'Simpl. all tex-DT PLYWOOD'!O242)</f>
        <v/>
      </c>
      <c r="F239" s="19" t="str">
        <f>IF('Simpl. all tex-DT PLYWOOD'!P242=0,"",'Simpl. all tex-DT PLYWOOD'!P242)</f>
        <v/>
      </c>
      <c r="G239" s="19" t="str">
        <f>IF('Simpl. all tex-DT PLYWOOD'!Q242=0,"",'Simpl. all tex-DT PLYWOOD'!Q242)</f>
        <v/>
      </c>
      <c r="H239" s="19" t="str">
        <f>IF('Simpl. all tex-DT PLYWOOD'!R242=0,"",'Simpl. all tex-DT PLYWOOD'!R242)</f>
        <v/>
      </c>
      <c r="I239" s="19" t="str">
        <f>IF('Simpl. all tex-DT PLYWOOD'!S242=0,"",'Simpl. all tex-DT PLYWOOD'!S242)</f>
        <v/>
      </c>
      <c r="J239" s="19" t="str">
        <f>IF('Simpl. all tex-DT PLYWOOD'!T242=0,"",'Simpl. all tex-DT PLYWOOD'!T242)</f>
        <v/>
      </c>
      <c r="K239" s="19" t="str">
        <f>IF('Simpl. all tex-DT PLYWOOD'!U242=0,"",'Simpl. all tex-DT PLYWOOD'!U242)</f>
        <v/>
      </c>
      <c r="L239" s="19" t="str">
        <f>IF('Simpl. all tex-DT PLYWOOD'!V242=0,"",'Simpl. all tex-DT PLYWOOD'!V242)</f>
        <v/>
      </c>
      <c r="M239" s="19" t="str">
        <f>IF('Simpl. all tex-DT PLYWOOD'!W242=0,"",'Simpl. all tex-DT PLYWOOD'!W242)</f>
        <v/>
      </c>
      <c r="N239" s="19" t="str">
        <f>IF('Simpl. all tex-DT PLYWOOD'!X242=0,"",'Simpl. all tex-DT PLYWOOD'!X242)</f>
        <v/>
      </c>
      <c r="O239" s="19" t="str">
        <f>IF('Simpl. all tex-DT PLYWOOD'!Y242=0,"",'Simpl. all tex-DT PLYWOOD'!Y242)</f>
        <v/>
      </c>
      <c r="P239" s="19" t="str">
        <f>IF('Simpl. all tex-DT PLYWOOD'!Z242=0,"",'Simpl. all tex-DT PLYWOOD'!Z242)</f>
        <v/>
      </c>
      <c r="Q239" s="306">
        <f t="shared" si="3"/>
        <v>0</v>
      </c>
      <c r="R239" s="11">
        <f>Q239*'Simpl. all tex-DT PLYWOOD'!I242</f>
        <v>0</v>
      </c>
      <c r="S239" s="11">
        <f>Q239*'Simpl. all tex-DT PLYWOOD'!AX242</f>
        <v>0</v>
      </c>
    </row>
    <row r="240" spans="1:19" ht="23.25" customHeight="1" x14ac:dyDescent="0.2">
      <c r="A240" s="18" t="str">
        <f>'Simpl. all tex-DT PLYWOOD'!D243</f>
        <v>SIMPL-9I</v>
      </c>
      <c r="B240" s="432" t="s">
        <v>1138</v>
      </c>
      <c r="C240" s="19" t="str">
        <f>IF('Simpl. all tex-DT PLYWOOD'!M243=0,"",'Simpl. all tex-DT PLYWOOD'!M243)</f>
        <v/>
      </c>
      <c r="D240" s="19" t="str">
        <f>IF('Simpl. all tex-DT PLYWOOD'!N243=0,"",'Simpl. all tex-DT PLYWOOD'!N243)</f>
        <v/>
      </c>
      <c r="E240" s="19" t="str">
        <f>IF('Simpl. all tex-DT PLYWOOD'!O243=0,"",'Simpl. all tex-DT PLYWOOD'!O243)</f>
        <v/>
      </c>
      <c r="F240" s="19" t="str">
        <f>IF('Simpl. all tex-DT PLYWOOD'!P243=0,"",'Simpl. all tex-DT PLYWOOD'!P243)</f>
        <v/>
      </c>
      <c r="G240" s="19" t="str">
        <f>IF('Simpl. all tex-DT PLYWOOD'!Q243=0,"",'Simpl. all tex-DT PLYWOOD'!Q243)</f>
        <v/>
      </c>
      <c r="H240" s="19" t="str">
        <f>IF('Simpl. all tex-DT PLYWOOD'!R243=0,"",'Simpl. all tex-DT PLYWOOD'!R243)</f>
        <v/>
      </c>
      <c r="I240" s="19" t="str">
        <f>IF('Simpl. all tex-DT PLYWOOD'!S243=0,"",'Simpl. all tex-DT PLYWOOD'!S243)</f>
        <v/>
      </c>
      <c r="J240" s="19" t="str">
        <f>IF('Simpl. all tex-DT PLYWOOD'!T243=0,"",'Simpl. all tex-DT PLYWOOD'!T243)</f>
        <v/>
      </c>
      <c r="K240" s="19" t="str">
        <f>IF('Simpl. all tex-DT PLYWOOD'!U243=0,"",'Simpl. all tex-DT PLYWOOD'!U243)</f>
        <v/>
      </c>
      <c r="L240" s="19" t="str">
        <f>IF('Simpl. all tex-DT PLYWOOD'!V243=0,"",'Simpl. all tex-DT PLYWOOD'!V243)</f>
        <v/>
      </c>
      <c r="M240" s="19" t="str">
        <f>IF('Simpl. all tex-DT PLYWOOD'!W243=0,"",'Simpl. all tex-DT PLYWOOD'!W243)</f>
        <v/>
      </c>
      <c r="N240" s="19" t="str">
        <f>IF('Simpl. all tex-DT PLYWOOD'!X243=0,"",'Simpl. all tex-DT PLYWOOD'!X243)</f>
        <v/>
      </c>
      <c r="O240" s="19" t="str">
        <f>IF('Simpl. all tex-DT PLYWOOD'!Y243=0,"",'Simpl. all tex-DT PLYWOOD'!Y243)</f>
        <v/>
      </c>
      <c r="P240" s="19" t="str">
        <f>IF('Simpl. all tex-DT PLYWOOD'!Z243=0,"",'Simpl. all tex-DT PLYWOOD'!Z243)</f>
        <v/>
      </c>
      <c r="Q240" s="306">
        <f t="shared" si="3"/>
        <v>0</v>
      </c>
      <c r="R240" s="11">
        <f>Q240*'Simpl. all tex-DT PLYWOOD'!I243</f>
        <v>0</v>
      </c>
      <c r="S240" s="11">
        <f>Q240*'Simpl. all tex-DT PLYWOOD'!AX243</f>
        <v>0</v>
      </c>
    </row>
    <row r="241" spans="1:19" ht="23.25" customHeight="1" x14ac:dyDescent="0.2">
      <c r="A241" s="18" t="str">
        <f>'Simpl. all tex-DT PLYWOOD'!D244</f>
        <v>SIMPL-9I-T</v>
      </c>
      <c r="B241" s="432" t="s">
        <v>1139</v>
      </c>
      <c r="C241" s="19" t="str">
        <f>IF('Simpl. all tex-DT PLYWOOD'!M244=0,"",'Simpl. all tex-DT PLYWOOD'!M244)</f>
        <v/>
      </c>
      <c r="D241" s="19" t="str">
        <f>IF('Simpl. all tex-DT PLYWOOD'!N244=0,"",'Simpl. all tex-DT PLYWOOD'!N244)</f>
        <v/>
      </c>
      <c r="E241" s="19" t="str">
        <f>IF('Simpl. all tex-DT PLYWOOD'!O244=0,"",'Simpl. all tex-DT PLYWOOD'!O244)</f>
        <v/>
      </c>
      <c r="F241" s="19" t="str">
        <f>IF('Simpl. all tex-DT PLYWOOD'!P244=0,"",'Simpl. all tex-DT PLYWOOD'!P244)</f>
        <v/>
      </c>
      <c r="G241" s="19" t="str">
        <f>IF('Simpl. all tex-DT PLYWOOD'!Q244=0,"",'Simpl. all tex-DT PLYWOOD'!Q244)</f>
        <v/>
      </c>
      <c r="H241" s="19" t="str">
        <f>IF('Simpl. all tex-DT PLYWOOD'!R244=0,"",'Simpl. all tex-DT PLYWOOD'!R244)</f>
        <v/>
      </c>
      <c r="I241" s="19" t="str">
        <f>IF('Simpl. all tex-DT PLYWOOD'!S244=0,"",'Simpl. all tex-DT PLYWOOD'!S244)</f>
        <v/>
      </c>
      <c r="J241" s="19" t="str">
        <f>IF('Simpl. all tex-DT PLYWOOD'!T244=0,"",'Simpl. all tex-DT PLYWOOD'!T244)</f>
        <v/>
      </c>
      <c r="K241" s="19" t="str">
        <f>IF('Simpl. all tex-DT PLYWOOD'!U244=0,"",'Simpl. all tex-DT PLYWOOD'!U244)</f>
        <v/>
      </c>
      <c r="L241" s="19" t="str">
        <f>IF('Simpl. all tex-DT PLYWOOD'!V244=0,"",'Simpl. all tex-DT PLYWOOD'!V244)</f>
        <v/>
      </c>
      <c r="M241" s="19" t="str">
        <f>IF('Simpl. all tex-DT PLYWOOD'!W244=0,"",'Simpl. all tex-DT PLYWOOD'!W244)</f>
        <v/>
      </c>
      <c r="N241" s="19" t="str">
        <f>IF('Simpl. all tex-DT PLYWOOD'!X244=0,"",'Simpl. all tex-DT PLYWOOD'!X244)</f>
        <v/>
      </c>
      <c r="O241" s="19" t="str">
        <f>IF('Simpl. all tex-DT PLYWOOD'!Y244=0,"",'Simpl. all tex-DT PLYWOOD'!Y244)</f>
        <v/>
      </c>
      <c r="P241" s="19" t="str">
        <f>IF('Simpl. all tex-DT PLYWOOD'!Z244=0,"",'Simpl. all tex-DT PLYWOOD'!Z244)</f>
        <v/>
      </c>
      <c r="Q241" s="306">
        <f t="shared" si="3"/>
        <v>0</v>
      </c>
      <c r="R241" s="11">
        <f>Q241*'Simpl. all tex-DT PLYWOOD'!I244</f>
        <v>0</v>
      </c>
      <c r="S241" s="11">
        <f>Q241*'Simpl. all tex-DT PLYWOOD'!AX244</f>
        <v>0</v>
      </c>
    </row>
    <row r="242" spans="1:19" ht="23.25" customHeight="1" x14ac:dyDescent="0.2">
      <c r="A242" s="18" t="str">
        <f>'Simpl. all tex-DT PLYWOOD'!D245</f>
        <v>SIMPL-9J</v>
      </c>
      <c r="B242" s="432" t="s">
        <v>1138</v>
      </c>
      <c r="C242" s="19" t="str">
        <f>IF('Simpl. all tex-DT PLYWOOD'!M245=0,"",'Simpl. all tex-DT PLYWOOD'!M245)</f>
        <v/>
      </c>
      <c r="D242" s="19" t="str">
        <f>IF('Simpl. all tex-DT PLYWOOD'!N245=0,"",'Simpl. all tex-DT PLYWOOD'!N245)</f>
        <v/>
      </c>
      <c r="E242" s="19" t="str">
        <f>IF('Simpl. all tex-DT PLYWOOD'!O245=0,"",'Simpl. all tex-DT PLYWOOD'!O245)</f>
        <v/>
      </c>
      <c r="F242" s="19" t="str">
        <f>IF('Simpl. all tex-DT PLYWOOD'!P245=0,"",'Simpl. all tex-DT PLYWOOD'!P245)</f>
        <v/>
      </c>
      <c r="G242" s="19" t="str">
        <f>IF('Simpl. all tex-DT PLYWOOD'!Q245=0,"",'Simpl. all tex-DT PLYWOOD'!Q245)</f>
        <v/>
      </c>
      <c r="H242" s="19" t="str">
        <f>IF('Simpl. all tex-DT PLYWOOD'!R245=0,"",'Simpl. all tex-DT PLYWOOD'!R245)</f>
        <v/>
      </c>
      <c r="I242" s="19" t="str">
        <f>IF('Simpl. all tex-DT PLYWOOD'!S245=0,"",'Simpl. all tex-DT PLYWOOD'!S245)</f>
        <v/>
      </c>
      <c r="J242" s="19" t="str">
        <f>IF('Simpl. all tex-DT PLYWOOD'!T245=0,"",'Simpl. all tex-DT PLYWOOD'!T245)</f>
        <v/>
      </c>
      <c r="K242" s="19" t="str">
        <f>IF('Simpl. all tex-DT PLYWOOD'!U245=0,"",'Simpl. all tex-DT PLYWOOD'!U245)</f>
        <v/>
      </c>
      <c r="L242" s="19" t="str">
        <f>IF('Simpl. all tex-DT PLYWOOD'!V245=0,"",'Simpl. all tex-DT PLYWOOD'!V245)</f>
        <v/>
      </c>
      <c r="M242" s="19" t="str">
        <f>IF('Simpl. all tex-DT PLYWOOD'!W245=0,"",'Simpl. all tex-DT PLYWOOD'!W245)</f>
        <v/>
      </c>
      <c r="N242" s="19" t="str">
        <f>IF('Simpl. all tex-DT PLYWOOD'!X245=0,"",'Simpl. all tex-DT PLYWOOD'!X245)</f>
        <v/>
      </c>
      <c r="O242" s="19" t="str">
        <f>IF('Simpl. all tex-DT PLYWOOD'!Y245=0,"",'Simpl. all tex-DT PLYWOOD'!Y245)</f>
        <v/>
      </c>
      <c r="P242" s="19" t="str">
        <f>IF('Simpl. all tex-DT PLYWOOD'!Z245=0,"",'Simpl. all tex-DT PLYWOOD'!Z245)</f>
        <v/>
      </c>
      <c r="Q242" s="306">
        <f t="shared" si="3"/>
        <v>0</v>
      </c>
      <c r="R242" s="11">
        <f>Q242*'Simpl. all tex-DT PLYWOOD'!I245</f>
        <v>0</v>
      </c>
      <c r="S242" s="11">
        <f>Q242*'Simpl. all tex-DT PLYWOOD'!AX245</f>
        <v>0</v>
      </c>
    </row>
    <row r="243" spans="1:19" ht="23.25" customHeight="1" x14ac:dyDescent="0.2">
      <c r="A243" s="18" t="str">
        <f>'Simpl. all tex-DT PLYWOOD'!D246</f>
        <v>SIMPL-9J-T</v>
      </c>
      <c r="B243" s="432" t="s">
        <v>1139</v>
      </c>
      <c r="C243" s="19" t="str">
        <f>IF('Simpl. all tex-DT PLYWOOD'!M246=0,"",'Simpl. all tex-DT PLYWOOD'!M246)</f>
        <v/>
      </c>
      <c r="D243" s="19" t="str">
        <f>IF('Simpl. all tex-DT PLYWOOD'!N246=0,"",'Simpl. all tex-DT PLYWOOD'!N246)</f>
        <v/>
      </c>
      <c r="E243" s="19" t="str">
        <f>IF('Simpl. all tex-DT PLYWOOD'!O246=0,"",'Simpl. all tex-DT PLYWOOD'!O246)</f>
        <v/>
      </c>
      <c r="F243" s="19" t="str">
        <f>IF('Simpl. all tex-DT PLYWOOD'!P246=0,"",'Simpl. all tex-DT PLYWOOD'!P246)</f>
        <v/>
      </c>
      <c r="G243" s="19" t="str">
        <f>IF('Simpl. all tex-DT PLYWOOD'!Q246=0,"",'Simpl. all tex-DT PLYWOOD'!Q246)</f>
        <v/>
      </c>
      <c r="H243" s="19" t="str">
        <f>IF('Simpl. all tex-DT PLYWOOD'!R246=0,"",'Simpl. all tex-DT PLYWOOD'!R246)</f>
        <v/>
      </c>
      <c r="I243" s="19" t="str">
        <f>IF('Simpl. all tex-DT PLYWOOD'!S246=0,"",'Simpl. all tex-DT PLYWOOD'!S246)</f>
        <v/>
      </c>
      <c r="J243" s="19" t="str">
        <f>IF('Simpl. all tex-DT PLYWOOD'!T246=0,"",'Simpl. all tex-DT PLYWOOD'!T246)</f>
        <v/>
      </c>
      <c r="K243" s="19" t="str">
        <f>IF('Simpl. all tex-DT PLYWOOD'!U246=0,"",'Simpl. all tex-DT PLYWOOD'!U246)</f>
        <v/>
      </c>
      <c r="L243" s="19" t="str">
        <f>IF('Simpl. all tex-DT PLYWOOD'!V246=0,"",'Simpl. all tex-DT PLYWOOD'!V246)</f>
        <v/>
      </c>
      <c r="M243" s="19" t="str">
        <f>IF('Simpl. all tex-DT PLYWOOD'!W246=0,"",'Simpl. all tex-DT PLYWOOD'!W246)</f>
        <v/>
      </c>
      <c r="N243" s="19" t="str">
        <f>IF('Simpl. all tex-DT PLYWOOD'!X246=0,"",'Simpl. all tex-DT PLYWOOD'!X246)</f>
        <v/>
      </c>
      <c r="O243" s="19" t="str">
        <f>IF('Simpl. all tex-DT PLYWOOD'!Y246=0,"",'Simpl. all tex-DT PLYWOOD'!Y246)</f>
        <v/>
      </c>
      <c r="P243" s="19" t="str">
        <f>IF('Simpl. all tex-DT PLYWOOD'!Z246=0,"",'Simpl. all tex-DT PLYWOOD'!Z246)</f>
        <v/>
      </c>
      <c r="Q243" s="306">
        <f t="shared" si="3"/>
        <v>0</v>
      </c>
      <c r="R243" s="11">
        <f>Q243*'Simpl. all tex-DT PLYWOOD'!I246</f>
        <v>0</v>
      </c>
      <c r="S243" s="11">
        <f>Q243*'Simpl. all tex-DT PLYWOOD'!AX246</f>
        <v>0</v>
      </c>
    </row>
    <row r="244" spans="1:19" ht="23.25" customHeight="1" x14ac:dyDescent="0.2">
      <c r="A244" s="18" t="str">
        <f>'Simpl. all tex-DT PLYWOOD'!D247</f>
        <v>SIMPL-9K</v>
      </c>
      <c r="B244" s="432" t="s">
        <v>1138</v>
      </c>
      <c r="C244" s="19" t="str">
        <f>IF('Simpl. all tex-DT PLYWOOD'!M247=0,"",'Simpl. all tex-DT PLYWOOD'!M247)</f>
        <v/>
      </c>
      <c r="D244" s="19" t="str">
        <f>IF('Simpl. all tex-DT PLYWOOD'!N247=0,"",'Simpl. all tex-DT PLYWOOD'!N247)</f>
        <v/>
      </c>
      <c r="E244" s="19" t="str">
        <f>IF('Simpl. all tex-DT PLYWOOD'!O247=0,"",'Simpl. all tex-DT PLYWOOD'!O247)</f>
        <v/>
      </c>
      <c r="F244" s="19" t="str">
        <f>IF('Simpl. all tex-DT PLYWOOD'!P247=0,"",'Simpl. all tex-DT PLYWOOD'!P247)</f>
        <v/>
      </c>
      <c r="G244" s="19" t="str">
        <f>IF('Simpl. all tex-DT PLYWOOD'!Q247=0,"",'Simpl. all tex-DT PLYWOOD'!Q247)</f>
        <v/>
      </c>
      <c r="H244" s="19" t="str">
        <f>IF('Simpl. all tex-DT PLYWOOD'!R247=0,"",'Simpl. all tex-DT PLYWOOD'!R247)</f>
        <v/>
      </c>
      <c r="I244" s="19" t="str">
        <f>IF('Simpl. all tex-DT PLYWOOD'!S247=0,"",'Simpl. all tex-DT PLYWOOD'!S247)</f>
        <v/>
      </c>
      <c r="J244" s="19" t="str">
        <f>IF('Simpl. all tex-DT PLYWOOD'!T247=0,"",'Simpl. all tex-DT PLYWOOD'!T247)</f>
        <v/>
      </c>
      <c r="K244" s="19" t="str">
        <f>IF('Simpl. all tex-DT PLYWOOD'!U247=0,"",'Simpl. all tex-DT PLYWOOD'!U247)</f>
        <v/>
      </c>
      <c r="L244" s="19" t="str">
        <f>IF('Simpl. all tex-DT PLYWOOD'!V247=0,"",'Simpl. all tex-DT PLYWOOD'!V247)</f>
        <v/>
      </c>
      <c r="M244" s="19" t="str">
        <f>IF('Simpl. all tex-DT PLYWOOD'!W247=0,"",'Simpl. all tex-DT PLYWOOD'!W247)</f>
        <v/>
      </c>
      <c r="N244" s="19" t="str">
        <f>IF('Simpl. all tex-DT PLYWOOD'!X247=0,"",'Simpl. all tex-DT PLYWOOD'!X247)</f>
        <v/>
      </c>
      <c r="O244" s="19" t="str">
        <f>IF('Simpl. all tex-DT PLYWOOD'!Y247=0,"",'Simpl. all tex-DT PLYWOOD'!Y247)</f>
        <v/>
      </c>
      <c r="P244" s="19" t="str">
        <f>IF('Simpl. all tex-DT PLYWOOD'!Z247=0,"",'Simpl. all tex-DT PLYWOOD'!Z247)</f>
        <v/>
      </c>
      <c r="Q244" s="306">
        <f t="shared" si="3"/>
        <v>0</v>
      </c>
      <c r="R244" s="11">
        <f>Q244*'Simpl. all tex-DT PLYWOOD'!I247</f>
        <v>0</v>
      </c>
      <c r="S244" s="11">
        <f>Q244*'Simpl. all tex-DT PLYWOOD'!AX247</f>
        <v>0</v>
      </c>
    </row>
    <row r="245" spans="1:19" ht="23.25" customHeight="1" x14ac:dyDescent="0.2">
      <c r="A245" s="18" t="str">
        <f>'Simpl. all tex-DT PLYWOOD'!D248</f>
        <v>SIMPL-9K-T</v>
      </c>
      <c r="B245" s="432" t="s">
        <v>1139</v>
      </c>
      <c r="C245" s="19" t="str">
        <f>IF('Simpl. all tex-DT PLYWOOD'!M248=0,"",'Simpl. all tex-DT PLYWOOD'!M248)</f>
        <v/>
      </c>
      <c r="D245" s="19" t="str">
        <f>IF('Simpl. all tex-DT PLYWOOD'!N248=0,"",'Simpl. all tex-DT PLYWOOD'!N248)</f>
        <v/>
      </c>
      <c r="E245" s="19" t="str">
        <f>IF('Simpl. all tex-DT PLYWOOD'!O248=0,"",'Simpl. all tex-DT PLYWOOD'!O248)</f>
        <v/>
      </c>
      <c r="F245" s="19" t="str">
        <f>IF('Simpl. all tex-DT PLYWOOD'!P248=0,"",'Simpl. all tex-DT PLYWOOD'!P248)</f>
        <v/>
      </c>
      <c r="G245" s="19" t="str">
        <f>IF('Simpl. all tex-DT PLYWOOD'!Q248=0,"",'Simpl. all tex-DT PLYWOOD'!Q248)</f>
        <v/>
      </c>
      <c r="H245" s="19" t="str">
        <f>IF('Simpl. all tex-DT PLYWOOD'!R248=0,"",'Simpl. all tex-DT PLYWOOD'!R248)</f>
        <v/>
      </c>
      <c r="I245" s="19" t="str">
        <f>IF('Simpl. all tex-DT PLYWOOD'!S248=0,"",'Simpl. all tex-DT PLYWOOD'!S248)</f>
        <v/>
      </c>
      <c r="J245" s="19" t="str">
        <f>IF('Simpl. all tex-DT PLYWOOD'!T248=0,"",'Simpl. all tex-DT PLYWOOD'!T248)</f>
        <v/>
      </c>
      <c r="K245" s="19" t="str">
        <f>IF('Simpl. all tex-DT PLYWOOD'!U248=0,"",'Simpl. all tex-DT PLYWOOD'!U248)</f>
        <v/>
      </c>
      <c r="L245" s="19" t="str">
        <f>IF('Simpl. all tex-DT PLYWOOD'!V248=0,"",'Simpl. all tex-DT PLYWOOD'!V248)</f>
        <v/>
      </c>
      <c r="M245" s="19" t="str">
        <f>IF('Simpl. all tex-DT PLYWOOD'!W248=0,"",'Simpl. all tex-DT PLYWOOD'!W248)</f>
        <v/>
      </c>
      <c r="N245" s="19" t="str">
        <f>IF('Simpl. all tex-DT PLYWOOD'!X248=0,"",'Simpl. all tex-DT PLYWOOD'!X248)</f>
        <v/>
      </c>
      <c r="O245" s="19" t="str">
        <f>IF('Simpl. all tex-DT PLYWOOD'!Y248=0,"",'Simpl. all tex-DT PLYWOOD'!Y248)</f>
        <v/>
      </c>
      <c r="P245" s="19" t="str">
        <f>IF('Simpl. all tex-DT PLYWOOD'!Z248=0,"",'Simpl. all tex-DT PLYWOOD'!Z248)</f>
        <v/>
      </c>
      <c r="Q245" s="306">
        <f t="shared" si="3"/>
        <v>0</v>
      </c>
      <c r="R245" s="11">
        <f>Q245*'Simpl. all tex-DT PLYWOOD'!I248</f>
        <v>0</v>
      </c>
      <c r="S245" s="11">
        <f>Q245*'Simpl. all tex-DT PLYWOOD'!AX248</f>
        <v>0</v>
      </c>
    </row>
    <row r="246" spans="1:19" ht="23.25" customHeight="1" x14ac:dyDescent="0.2">
      <c r="A246" s="18" t="str">
        <f>'Simpl. all tex-DT PLYWOOD'!D249</f>
        <v>SIMPL-9L</v>
      </c>
      <c r="B246" s="432" t="s">
        <v>1138</v>
      </c>
      <c r="C246" s="19" t="str">
        <f>IF('Simpl. all tex-DT PLYWOOD'!M249=0,"",'Simpl. all tex-DT PLYWOOD'!M249)</f>
        <v/>
      </c>
      <c r="D246" s="19" t="str">
        <f>IF('Simpl. all tex-DT PLYWOOD'!N249=0,"",'Simpl. all tex-DT PLYWOOD'!N249)</f>
        <v/>
      </c>
      <c r="E246" s="19" t="str">
        <f>IF('Simpl. all tex-DT PLYWOOD'!O249=0,"",'Simpl. all tex-DT PLYWOOD'!O249)</f>
        <v/>
      </c>
      <c r="F246" s="19" t="str">
        <f>IF('Simpl. all tex-DT PLYWOOD'!P249=0,"",'Simpl. all tex-DT PLYWOOD'!P249)</f>
        <v/>
      </c>
      <c r="G246" s="19" t="str">
        <f>IF('Simpl. all tex-DT PLYWOOD'!Q249=0,"",'Simpl. all tex-DT PLYWOOD'!Q249)</f>
        <v/>
      </c>
      <c r="H246" s="19" t="str">
        <f>IF('Simpl. all tex-DT PLYWOOD'!R249=0,"",'Simpl. all tex-DT PLYWOOD'!R249)</f>
        <v/>
      </c>
      <c r="I246" s="19" t="str">
        <f>IF('Simpl. all tex-DT PLYWOOD'!S249=0,"",'Simpl. all tex-DT PLYWOOD'!S249)</f>
        <v/>
      </c>
      <c r="J246" s="19" t="str">
        <f>IF('Simpl. all tex-DT PLYWOOD'!T249=0,"",'Simpl. all tex-DT PLYWOOD'!T249)</f>
        <v/>
      </c>
      <c r="K246" s="19" t="str">
        <f>IF('Simpl. all tex-DT PLYWOOD'!U249=0,"",'Simpl. all tex-DT PLYWOOD'!U249)</f>
        <v/>
      </c>
      <c r="L246" s="19" t="str">
        <f>IF('Simpl. all tex-DT PLYWOOD'!V249=0,"",'Simpl. all tex-DT PLYWOOD'!V249)</f>
        <v/>
      </c>
      <c r="M246" s="19" t="str">
        <f>IF('Simpl. all tex-DT PLYWOOD'!W249=0,"",'Simpl. all tex-DT PLYWOOD'!W249)</f>
        <v/>
      </c>
      <c r="N246" s="19" t="str">
        <f>IF('Simpl. all tex-DT PLYWOOD'!X249=0,"",'Simpl. all tex-DT PLYWOOD'!X249)</f>
        <v/>
      </c>
      <c r="O246" s="19" t="str">
        <f>IF('Simpl. all tex-DT PLYWOOD'!Y249=0,"",'Simpl. all tex-DT PLYWOOD'!Y249)</f>
        <v/>
      </c>
      <c r="P246" s="19" t="str">
        <f>IF('Simpl. all tex-DT PLYWOOD'!Z249=0,"",'Simpl. all tex-DT PLYWOOD'!Z249)</f>
        <v/>
      </c>
      <c r="Q246" s="306">
        <f t="shared" si="3"/>
        <v>0</v>
      </c>
      <c r="R246" s="11">
        <f>Q246*'Simpl. all tex-DT PLYWOOD'!I249</f>
        <v>0</v>
      </c>
      <c r="S246" s="11">
        <f>Q246*'Simpl. all tex-DT PLYWOOD'!AX249</f>
        <v>0</v>
      </c>
    </row>
    <row r="247" spans="1:19" ht="23.25" customHeight="1" x14ac:dyDescent="0.2">
      <c r="A247" s="18" t="str">
        <f>'Simpl. all tex-DT PLYWOOD'!D250</f>
        <v>SIMPL-9L-T</v>
      </c>
      <c r="B247" s="432" t="s">
        <v>1139</v>
      </c>
      <c r="C247" s="19" t="str">
        <f>IF('Simpl. all tex-DT PLYWOOD'!M250=0,"",'Simpl. all tex-DT PLYWOOD'!M250)</f>
        <v/>
      </c>
      <c r="D247" s="19" t="str">
        <f>IF('Simpl. all tex-DT PLYWOOD'!N250=0,"",'Simpl. all tex-DT PLYWOOD'!N250)</f>
        <v/>
      </c>
      <c r="E247" s="19" t="str">
        <f>IF('Simpl. all tex-DT PLYWOOD'!O250=0,"",'Simpl. all tex-DT PLYWOOD'!O250)</f>
        <v/>
      </c>
      <c r="F247" s="19" t="str">
        <f>IF('Simpl. all tex-DT PLYWOOD'!P250=0,"",'Simpl. all tex-DT PLYWOOD'!P250)</f>
        <v/>
      </c>
      <c r="G247" s="19" t="str">
        <f>IF('Simpl. all tex-DT PLYWOOD'!Q250=0,"",'Simpl. all tex-DT PLYWOOD'!Q250)</f>
        <v/>
      </c>
      <c r="H247" s="19" t="str">
        <f>IF('Simpl. all tex-DT PLYWOOD'!R250=0,"",'Simpl. all tex-DT PLYWOOD'!R250)</f>
        <v/>
      </c>
      <c r="I247" s="19" t="str">
        <f>IF('Simpl. all tex-DT PLYWOOD'!S250=0,"",'Simpl. all tex-DT PLYWOOD'!S250)</f>
        <v/>
      </c>
      <c r="J247" s="19" t="str">
        <f>IF('Simpl. all tex-DT PLYWOOD'!T250=0,"",'Simpl. all tex-DT PLYWOOD'!T250)</f>
        <v/>
      </c>
      <c r="K247" s="19" t="str">
        <f>IF('Simpl. all tex-DT PLYWOOD'!U250=0,"",'Simpl. all tex-DT PLYWOOD'!U250)</f>
        <v/>
      </c>
      <c r="L247" s="19" t="str">
        <f>IF('Simpl. all tex-DT PLYWOOD'!V250=0,"",'Simpl. all tex-DT PLYWOOD'!V250)</f>
        <v/>
      </c>
      <c r="M247" s="19" t="str">
        <f>IF('Simpl. all tex-DT PLYWOOD'!W250=0,"",'Simpl. all tex-DT PLYWOOD'!W250)</f>
        <v/>
      </c>
      <c r="N247" s="19" t="str">
        <f>IF('Simpl. all tex-DT PLYWOOD'!X250=0,"",'Simpl. all tex-DT PLYWOOD'!X250)</f>
        <v/>
      </c>
      <c r="O247" s="19" t="str">
        <f>IF('Simpl. all tex-DT PLYWOOD'!Y250=0,"",'Simpl. all tex-DT PLYWOOD'!Y250)</f>
        <v/>
      </c>
      <c r="P247" s="19" t="str">
        <f>IF('Simpl. all tex-DT PLYWOOD'!Z250=0,"",'Simpl. all tex-DT PLYWOOD'!Z250)</f>
        <v/>
      </c>
      <c r="Q247" s="306">
        <f t="shared" si="3"/>
        <v>0</v>
      </c>
      <c r="R247" s="11">
        <f>Q247*'Simpl. all tex-DT PLYWOOD'!I250</f>
        <v>0</v>
      </c>
      <c r="S247" s="11">
        <f>Q247*'Simpl. all tex-DT PLYWOOD'!AX250</f>
        <v>0</v>
      </c>
    </row>
    <row r="248" spans="1:19" ht="23.25" customHeight="1" x14ac:dyDescent="0.2">
      <c r="A248" s="18" t="str">
        <f>'Simpl. all tex-DT PLYWOOD'!D251</f>
        <v>SIMPL-9M</v>
      </c>
      <c r="B248" s="432" t="s">
        <v>1138</v>
      </c>
      <c r="C248" s="19" t="str">
        <f>IF('Simpl. all tex-DT PLYWOOD'!M251=0,"",'Simpl. all tex-DT PLYWOOD'!M251)</f>
        <v/>
      </c>
      <c r="D248" s="19" t="str">
        <f>IF('Simpl. all tex-DT PLYWOOD'!N251=0,"",'Simpl. all tex-DT PLYWOOD'!N251)</f>
        <v/>
      </c>
      <c r="E248" s="19" t="str">
        <f>IF('Simpl. all tex-DT PLYWOOD'!O251=0,"",'Simpl. all tex-DT PLYWOOD'!O251)</f>
        <v/>
      </c>
      <c r="F248" s="19" t="str">
        <f>IF('Simpl. all tex-DT PLYWOOD'!P251=0,"",'Simpl. all tex-DT PLYWOOD'!P251)</f>
        <v/>
      </c>
      <c r="G248" s="19" t="str">
        <f>IF('Simpl. all tex-DT PLYWOOD'!Q251=0,"",'Simpl. all tex-DT PLYWOOD'!Q251)</f>
        <v/>
      </c>
      <c r="H248" s="19" t="str">
        <f>IF('Simpl. all tex-DT PLYWOOD'!R251=0,"",'Simpl. all tex-DT PLYWOOD'!R251)</f>
        <v/>
      </c>
      <c r="I248" s="19" t="str">
        <f>IF('Simpl. all tex-DT PLYWOOD'!S251=0,"",'Simpl. all tex-DT PLYWOOD'!S251)</f>
        <v/>
      </c>
      <c r="J248" s="19" t="str">
        <f>IF('Simpl. all tex-DT PLYWOOD'!T251=0,"",'Simpl. all tex-DT PLYWOOD'!T251)</f>
        <v/>
      </c>
      <c r="K248" s="19" t="str">
        <f>IF('Simpl. all tex-DT PLYWOOD'!U251=0,"",'Simpl. all tex-DT PLYWOOD'!U251)</f>
        <v/>
      </c>
      <c r="L248" s="19" t="str">
        <f>IF('Simpl. all tex-DT PLYWOOD'!V251=0,"",'Simpl. all tex-DT PLYWOOD'!V251)</f>
        <v/>
      </c>
      <c r="M248" s="19" t="str">
        <f>IF('Simpl. all tex-DT PLYWOOD'!W251=0,"",'Simpl. all tex-DT PLYWOOD'!W251)</f>
        <v/>
      </c>
      <c r="N248" s="19" t="str">
        <f>IF('Simpl. all tex-DT PLYWOOD'!X251=0,"",'Simpl. all tex-DT PLYWOOD'!X251)</f>
        <v/>
      </c>
      <c r="O248" s="19" t="str">
        <f>IF('Simpl. all tex-DT PLYWOOD'!Y251=0,"",'Simpl. all tex-DT PLYWOOD'!Y251)</f>
        <v/>
      </c>
      <c r="P248" s="19" t="str">
        <f>IF('Simpl. all tex-DT PLYWOOD'!Z251=0,"",'Simpl. all tex-DT PLYWOOD'!Z251)</f>
        <v/>
      </c>
      <c r="Q248" s="306">
        <f t="shared" si="3"/>
        <v>0</v>
      </c>
      <c r="R248" s="11">
        <f>Q248*'Simpl. all tex-DT PLYWOOD'!I251</f>
        <v>0</v>
      </c>
      <c r="S248" s="11">
        <f>Q248*'Simpl. all tex-DT PLYWOOD'!AX251</f>
        <v>0</v>
      </c>
    </row>
    <row r="249" spans="1:19" ht="23.25" customHeight="1" x14ac:dyDescent="0.2">
      <c r="A249" s="18" t="str">
        <f>'Simpl. all tex-DT PLYWOOD'!D252</f>
        <v>SIMPL-9M-T</v>
      </c>
      <c r="B249" s="432" t="s">
        <v>1139</v>
      </c>
      <c r="C249" s="19" t="str">
        <f>IF('Simpl. all tex-DT PLYWOOD'!M252=0,"",'Simpl. all tex-DT PLYWOOD'!M252)</f>
        <v/>
      </c>
      <c r="D249" s="19" t="str">
        <f>IF('Simpl. all tex-DT PLYWOOD'!N252=0,"",'Simpl. all tex-DT PLYWOOD'!N252)</f>
        <v/>
      </c>
      <c r="E249" s="19" t="str">
        <f>IF('Simpl. all tex-DT PLYWOOD'!O252=0,"",'Simpl. all tex-DT PLYWOOD'!O252)</f>
        <v/>
      </c>
      <c r="F249" s="19" t="str">
        <f>IF('Simpl. all tex-DT PLYWOOD'!P252=0,"",'Simpl. all tex-DT PLYWOOD'!P252)</f>
        <v/>
      </c>
      <c r="G249" s="19" t="str">
        <f>IF('Simpl. all tex-DT PLYWOOD'!Q252=0,"",'Simpl. all tex-DT PLYWOOD'!Q252)</f>
        <v/>
      </c>
      <c r="H249" s="19" t="str">
        <f>IF('Simpl. all tex-DT PLYWOOD'!R252=0,"",'Simpl. all tex-DT PLYWOOD'!R252)</f>
        <v/>
      </c>
      <c r="I249" s="19" t="str">
        <f>IF('Simpl. all tex-DT PLYWOOD'!S252=0,"",'Simpl. all tex-DT PLYWOOD'!S252)</f>
        <v/>
      </c>
      <c r="J249" s="19" t="str">
        <f>IF('Simpl. all tex-DT PLYWOOD'!T252=0,"",'Simpl. all tex-DT PLYWOOD'!T252)</f>
        <v/>
      </c>
      <c r="K249" s="19" t="str">
        <f>IF('Simpl. all tex-DT PLYWOOD'!U252=0,"",'Simpl. all tex-DT PLYWOOD'!U252)</f>
        <v/>
      </c>
      <c r="L249" s="19" t="str">
        <f>IF('Simpl. all tex-DT PLYWOOD'!V252=0,"",'Simpl. all tex-DT PLYWOOD'!V252)</f>
        <v/>
      </c>
      <c r="M249" s="19" t="str">
        <f>IF('Simpl. all tex-DT PLYWOOD'!W252=0,"",'Simpl. all tex-DT PLYWOOD'!W252)</f>
        <v/>
      </c>
      <c r="N249" s="19" t="str">
        <f>IF('Simpl. all tex-DT PLYWOOD'!X252=0,"",'Simpl. all tex-DT PLYWOOD'!X252)</f>
        <v/>
      </c>
      <c r="O249" s="19" t="str">
        <f>IF('Simpl. all tex-DT PLYWOOD'!Y252=0,"",'Simpl. all tex-DT PLYWOOD'!Y252)</f>
        <v/>
      </c>
      <c r="P249" s="19" t="str">
        <f>IF('Simpl. all tex-DT PLYWOOD'!Z252=0,"",'Simpl. all tex-DT PLYWOOD'!Z252)</f>
        <v/>
      </c>
      <c r="Q249" s="306">
        <f t="shared" si="3"/>
        <v>0</v>
      </c>
      <c r="R249" s="11">
        <f>Q249*'Simpl. all tex-DT PLYWOOD'!I252</f>
        <v>0</v>
      </c>
      <c r="S249" s="11">
        <f>Q249*'Simpl. all tex-DT PLYWOOD'!AX252</f>
        <v>0</v>
      </c>
    </row>
    <row r="250" spans="1:19" ht="23.25" customHeight="1" x14ac:dyDescent="0.2">
      <c r="A250" s="18" t="str">
        <f>'Simpl. all tex-DT PLYWOOD'!D253</f>
        <v>SIMPL-9N</v>
      </c>
      <c r="B250" s="432" t="s">
        <v>1138</v>
      </c>
      <c r="C250" s="19" t="str">
        <f>IF('Simpl. all tex-DT PLYWOOD'!M253=0,"",'Simpl. all tex-DT PLYWOOD'!M253)</f>
        <v/>
      </c>
      <c r="D250" s="19" t="str">
        <f>IF('Simpl. all tex-DT PLYWOOD'!N253=0,"",'Simpl. all tex-DT PLYWOOD'!N253)</f>
        <v/>
      </c>
      <c r="E250" s="19" t="str">
        <f>IF('Simpl. all tex-DT PLYWOOD'!O253=0,"",'Simpl. all tex-DT PLYWOOD'!O253)</f>
        <v/>
      </c>
      <c r="F250" s="19" t="str">
        <f>IF('Simpl. all tex-DT PLYWOOD'!P253=0,"",'Simpl. all tex-DT PLYWOOD'!P253)</f>
        <v/>
      </c>
      <c r="G250" s="19" t="str">
        <f>IF('Simpl. all tex-DT PLYWOOD'!Q253=0,"",'Simpl. all tex-DT PLYWOOD'!Q253)</f>
        <v/>
      </c>
      <c r="H250" s="19" t="str">
        <f>IF('Simpl. all tex-DT PLYWOOD'!R253=0,"",'Simpl. all tex-DT PLYWOOD'!R253)</f>
        <v/>
      </c>
      <c r="I250" s="19" t="str">
        <f>IF('Simpl. all tex-DT PLYWOOD'!S253=0,"",'Simpl. all tex-DT PLYWOOD'!S253)</f>
        <v/>
      </c>
      <c r="J250" s="19" t="str">
        <f>IF('Simpl. all tex-DT PLYWOOD'!T253=0,"",'Simpl. all tex-DT PLYWOOD'!T253)</f>
        <v/>
      </c>
      <c r="K250" s="19" t="str">
        <f>IF('Simpl. all tex-DT PLYWOOD'!U253=0,"",'Simpl. all tex-DT PLYWOOD'!U253)</f>
        <v/>
      </c>
      <c r="L250" s="19" t="str">
        <f>IF('Simpl. all tex-DT PLYWOOD'!V253=0,"",'Simpl. all tex-DT PLYWOOD'!V253)</f>
        <v/>
      </c>
      <c r="M250" s="19" t="str">
        <f>IF('Simpl. all tex-DT PLYWOOD'!W253=0,"",'Simpl. all tex-DT PLYWOOD'!W253)</f>
        <v/>
      </c>
      <c r="N250" s="19" t="str">
        <f>IF('Simpl. all tex-DT PLYWOOD'!X253=0,"",'Simpl. all tex-DT PLYWOOD'!X253)</f>
        <v/>
      </c>
      <c r="O250" s="19" t="str">
        <f>IF('Simpl. all tex-DT PLYWOOD'!Y253=0,"",'Simpl. all tex-DT PLYWOOD'!Y253)</f>
        <v/>
      </c>
      <c r="P250" s="19" t="str">
        <f>IF('Simpl. all tex-DT PLYWOOD'!Z253=0,"",'Simpl. all tex-DT PLYWOOD'!Z253)</f>
        <v/>
      </c>
      <c r="Q250" s="306">
        <f t="shared" si="3"/>
        <v>0</v>
      </c>
      <c r="R250" s="11">
        <f>Q250*'Simpl. all tex-DT PLYWOOD'!I253</f>
        <v>0</v>
      </c>
      <c r="S250" s="11">
        <f>Q250*'Simpl. all tex-DT PLYWOOD'!AX253</f>
        <v>0</v>
      </c>
    </row>
    <row r="251" spans="1:19" ht="23.25" customHeight="1" x14ac:dyDescent="0.2">
      <c r="A251" s="18" t="str">
        <f>'Simpl. all tex-DT PLYWOOD'!D254</f>
        <v>SIMPL-9N-T</v>
      </c>
      <c r="B251" s="432" t="s">
        <v>1139</v>
      </c>
      <c r="C251" s="19" t="str">
        <f>IF('Simpl. all tex-DT PLYWOOD'!M254=0,"",'Simpl. all tex-DT PLYWOOD'!M254)</f>
        <v/>
      </c>
      <c r="D251" s="19" t="str">
        <f>IF('Simpl. all tex-DT PLYWOOD'!N254=0,"",'Simpl. all tex-DT PLYWOOD'!N254)</f>
        <v/>
      </c>
      <c r="E251" s="19" t="str">
        <f>IF('Simpl. all tex-DT PLYWOOD'!O254=0,"",'Simpl. all tex-DT PLYWOOD'!O254)</f>
        <v/>
      </c>
      <c r="F251" s="19" t="str">
        <f>IF('Simpl. all tex-DT PLYWOOD'!P254=0,"",'Simpl. all tex-DT PLYWOOD'!P254)</f>
        <v/>
      </c>
      <c r="G251" s="19" t="str">
        <f>IF('Simpl. all tex-DT PLYWOOD'!Q254=0,"",'Simpl. all tex-DT PLYWOOD'!Q254)</f>
        <v/>
      </c>
      <c r="H251" s="19" t="str">
        <f>IF('Simpl. all tex-DT PLYWOOD'!R254=0,"",'Simpl. all tex-DT PLYWOOD'!R254)</f>
        <v/>
      </c>
      <c r="I251" s="19" t="str">
        <f>IF('Simpl. all tex-DT PLYWOOD'!S254=0,"",'Simpl. all tex-DT PLYWOOD'!S254)</f>
        <v/>
      </c>
      <c r="J251" s="19" t="str">
        <f>IF('Simpl. all tex-DT PLYWOOD'!T254=0,"",'Simpl. all tex-DT PLYWOOD'!T254)</f>
        <v/>
      </c>
      <c r="K251" s="19" t="str">
        <f>IF('Simpl. all tex-DT PLYWOOD'!U254=0,"",'Simpl. all tex-DT PLYWOOD'!U254)</f>
        <v/>
      </c>
      <c r="L251" s="19" t="str">
        <f>IF('Simpl. all tex-DT PLYWOOD'!V254=0,"",'Simpl. all tex-DT PLYWOOD'!V254)</f>
        <v/>
      </c>
      <c r="M251" s="19" t="str">
        <f>IF('Simpl. all tex-DT PLYWOOD'!W254=0,"",'Simpl. all tex-DT PLYWOOD'!W254)</f>
        <v/>
      </c>
      <c r="N251" s="19" t="str">
        <f>IF('Simpl. all tex-DT PLYWOOD'!X254=0,"",'Simpl. all tex-DT PLYWOOD'!X254)</f>
        <v/>
      </c>
      <c r="O251" s="19" t="str">
        <f>IF('Simpl. all tex-DT PLYWOOD'!Y254=0,"",'Simpl. all tex-DT PLYWOOD'!Y254)</f>
        <v/>
      </c>
      <c r="P251" s="19" t="str">
        <f>IF('Simpl. all tex-DT PLYWOOD'!Z254=0,"",'Simpl. all tex-DT PLYWOOD'!Z254)</f>
        <v/>
      </c>
      <c r="Q251" s="306">
        <f t="shared" si="3"/>
        <v>0</v>
      </c>
      <c r="R251" s="11">
        <f>Q251*'Simpl. all tex-DT PLYWOOD'!I254</f>
        <v>0</v>
      </c>
      <c r="S251" s="11">
        <f>Q251*'Simpl. all tex-DT PLYWOOD'!AX254</f>
        <v>0</v>
      </c>
    </row>
    <row r="252" spans="1:19" ht="23.25" customHeight="1" x14ac:dyDescent="0.2">
      <c r="A252" s="18" t="str">
        <f>'Simpl. all tex-DT PLYWOOD'!D255</f>
        <v>SIMPL-9O</v>
      </c>
      <c r="B252" s="432" t="s">
        <v>1138</v>
      </c>
      <c r="C252" s="19" t="str">
        <f>IF('Simpl. all tex-DT PLYWOOD'!M255=0,"",'Simpl. all tex-DT PLYWOOD'!M255)</f>
        <v/>
      </c>
      <c r="D252" s="19" t="str">
        <f>IF('Simpl. all tex-DT PLYWOOD'!N255=0,"",'Simpl. all tex-DT PLYWOOD'!N255)</f>
        <v/>
      </c>
      <c r="E252" s="19" t="str">
        <f>IF('Simpl. all tex-DT PLYWOOD'!O255=0,"",'Simpl. all tex-DT PLYWOOD'!O255)</f>
        <v/>
      </c>
      <c r="F252" s="19" t="str">
        <f>IF('Simpl. all tex-DT PLYWOOD'!P255=0,"",'Simpl. all tex-DT PLYWOOD'!P255)</f>
        <v/>
      </c>
      <c r="G252" s="19" t="str">
        <f>IF('Simpl. all tex-DT PLYWOOD'!Q255=0,"",'Simpl. all tex-DT PLYWOOD'!Q255)</f>
        <v/>
      </c>
      <c r="H252" s="19" t="str">
        <f>IF('Simpl. all tex-DT PLYWOOD'!R255=0,"",'Simpl. all tex-DT PLYWOOD'!R255)</f>
        <v/>
      </c>
      <c r="I252" s="19" t="str">
        <f>IF('Simpl. all tex-DT PLYWOOD'!S255=0,"",'Simpl. all tex-DT PLYWOOD'!S255)</f>
        <v/>
      </c>
      <c r="J252" s="19" t="str">
        <f>IF('Simpl. all tex-DT PLYWOOD'!T255=0,"",'Simpl. all tex-DT PLYWOOD'!T255)</f>
        <v/>
      </c>
      <c r="K252" s="19" t="str">
        <f>IF('Simpl. all tex-DT PLYWOOD'!U255=0,"",'Simpl. all tex-DT PLYWOOD'!U255)</f>
        <v/>
      </c>
      <c r="L252" s="19" t="str">
        <f>IF('Simpl. all tex-DT PLYWOOD'!V255=0,"",'Simpl. all tex-DT PLYWOOD'!V255)</f>
        <v/>
      </c>
      <c r="M252" s="19" t="str">
        <f>IF('Simpl. all tex-DT PLYWOOD'!W255=0,"",'Simpl. all tex-DT PLYWOOD'!W255)</f>
        <v/>
      </c>
      <c r="N252" s="19" t="str">
        <f>IF('Simpl. all tex-DT PLYWOOD'!X255=0,"",'Simpl. all tex-DT PLYWOOD'!X255)</f>
        <v/>
      </c>
      <c r="O252" s="19" t="str">
        <f>IF('Simpl. all tex-DT PLYWOOD'!Y255=0,"",'Simpl. all tex-DT PLYWOOD'!Y255)</f>
        <v/>
      </c>
      <c r="P252" s="19" t="str">
        <f>IF('Simpl. all tex-DT PLYWOOD'!Z255=0,"",'Simpl. all tex-DT PLYWOOD'!Z255)</f>
        <v/>
      </c>
      <c r="Q252" s="306">
        <f t="shared" si="3"/>
        <v>0</v>
      </c>
      <c r="R252" s="11">
        <f>Q252*'Simpl. all tex-DT PLYWOOD'!I255</f>
        <v>0</v>
      </c>
      <c r="S252" s="11">
        <f>Q252*'Simpl. all tex-DT PLYWOOD'!AX255</f>
        <v>0</v>
      </c>
    </row>
    <row r="253" spans="1:19" ht="23.25" customHeight="1" x14ac:dyDescent="0.2">
      <c r="A253" s="18" t="str">
        <f>'Simpl. all tex-DT PLYWOOD'!D256</f>
        <v>SIMPL-9O-T</v>
      </c>
      <c r="B253" s="432" t="s">
        <v>1139</v>
      </c>
      <c r="C253" s="19" t="str">
        <f>IF('Simpl. all tex-DT PLYWOOD'!M256=0,"",'Simpl. all tex-DT PLYWOOD'!M256)</f>
        <v/>
      </c>
      <c r="D253" s="19" t="str">
        <f>IF('Simpl. all tex-DT PLYWOOD'!N256=0,"",'Simpl. all tex-DT PLYWOOD'!N256)</f>
        <v/>
      </c>
      <c r="E253" s="19" t="str">
        <f>IF('Simpl. all tex-DT PLYWOOD'!O256=0,"",'Simpl. all tex-DT PLYWOOD'!O256)</f>
        <v/>
      </c>
      <c r="F253" s="19" t="str">
        <f>IF('Simpl. all tex-DT PLYWOOD'!P256=0,"",'Simpl. all tex-DT PLYWOOD'!P256)</f>
        <v/>
      </c>
      <c r="G253" s="19" t="str">
        <f>IF('Simpl. all tex-DT PLYWOOD'!Q256=0,"",'Simpl. all tex-DT PLYWOOD'!Q256)</f>
        <v/>
      </c>
      <c r="H253" s="19" t="str">
        <f>IF('Simpl. all tex-DT PLYWOOD'!R256=0,"",'Simpl. all tex-DT PLYWOOD'!R256)</f>
        <v/>
      </c>
      <c r="I253" s="19" t="str">
        <f>IF('Simpl. all tex-DT PLYWOOD'!S256=0,"",'Simpl. all tex-DT PLYWOOD'!S256)</f>
        <v/>
      </c>
      <c r="J253" s="19" t="str">
        <f>IF('Simpl. all tex-DT PLYWOOD'!T256=0,"",'Simpl. all tex-DT PLYWOOD'!T256)</f>
        <v/>
      </c>
      <c r="K253" s="19" t="str">
        <f>IF('Simpl. all tex-DT PLYWOOD'!U256=0,"",'Simpl. all tex-DT PLYWOOD'!U256)</f>
        <v/>
      </c>
      <c r="L253" s="19" t="str">
        <f>IF('Simpl. all tex-DT PLYWOOD'!V256=0,"",'Simpl. all tex-DT PLYWOOD'!V256)</f>
        <v/>
      </c>
      <c r="M253" s="19" t="str">
        <f>IF('Simpl. all tex-DT PLYWOOD'!W256=0,"",'Simpl. all tex-DT PLYWOOD'!W256)</f>
        <v/>
      </c>
      <c r="N253" s="19" t="str">
        <f>IF('Simpl. all tex-DT PLYWOOD'!X256=0,"",'Simpl. all tex-DT PLYWOOD'!X256)</f>
        <v/>
      </c>
      <c r="O253" s="19" t="str">
        <f>IF('Simpl. all tex-DT PLYWOOD'!Y256=0,"",'Simpl. all tex-DT PLYWOOD'!Y256)</f>
        <v/>
      </c>
      <c r="P253" s="19" t="str">
        <f>IF('Simpl. all tex-DT PLYWOOD'!Z256=0,"",'Simpl. all tex-DT PLYWOOD'!Z256)</f>
        <v/>
      </c>
      <c r="Q253" s="306">
        <f t="shared" si="3"/>
        <v>0</v>
      </c>
      <c r="R253" s="11">
        <f>Q253*'Simpl. all tex-DT PLYWOOD'!I256</f>
        <v>0</v>
      </c>
      <c r="S253" s="11">
        <f>Q253*'Simpl. all tex-DT PLYWOOD'!AX256</f>
        <v>0</v>
      </c>
    </row>
    <row r="254" spans="1:19" ht="23.25" customHeight="1" x14ac:dyDescent="0.2">
      <c r="A254" s="18" t="str">
        <f>'Simpl. all tex-DT PLYWOOD'!D257</f>
        <v>10 - HUGE-IES</v>
      </c>
      <c r="B254" s="432"/>
      <c r="C254" s="19" t="str">
        <f>IF('Simpl. all tex-DT PLYWOOD'!M257=0,"",'Simpl. all tex-DT PLYWOOD'!M257)</f>
        <v/>
      </c>
      <c r="D254" s="19" t="str">
        <f>IF('Simpl. all tex-DT PLYWOOD'!N257=0,"",'Simpl. all tex-DT PLYWOOD'!N257)</f>
        <v/>
      </c>
      <c r="E254" s="19" t="str">
        <f>IF('Simpl. all tex-DT PLYWOOD'!O257=0,"",'Simpl. all tex-DT PLYWOOD'!O257)</f>
        <v/>
      </c>
      <c r="F254" s="19" t="str">
        <f>IF('Simpl. all tex-DT PLYWOOD'!P257=0,"",'Simpl. all tex-DT PLYWOOD'!P257)</f>
        <v/>
      </c>
      <c r="G254" s="19" t="str">
        <f>IF('Simpl. all tex-DT PLYWOOD'!Q257=0,"",'Simpl. all tex-DT PLYWOOD'!Q257)</f>
        <v/>
      </c>
      <c r="H254" s="19" t="str">
        <f>IF('Simpl. all tex-DT PLYWOOD'!R257=0,"",'Simpl. all tex-DT PLYWOOD'!R257)</f>
        <v/>
      </c>
      <c r="I254" s="19" t="str">
        <f>IF('Simpl. all tex-DT PLYWOOD'!S257=0,"",'Simpl. all tex-DT PLYWOOD'!S257)</f>
        <v/>
      </c>
      <c r="J254" s="19" t="str">
        <f>IF('Simpl. all tex-DT PLYWOOD'!T257=0,"",'Simpl. all tex-DT PLYWOOD'!T257)</f>
        <v/>
      </c>
      <c r="K254" s="19" t="str">
        <f>IF('Simpl. all tex-DT PLYWOOD'!U257=0,"",'Simpl. all tex-DT PLYWOOD'!U257)</f>
        <v/>
      </c>
      <c r="L254" s="19" t="str">
        <f>IF('Simpl. all tex-DT PLYWOOD'!V257=0,"",'Simpl. all tex-DT PLYWOOD'!V257)</f>
        <v/>
      </c>
      <c r="M254" s="19" t="str">
        <f>IF('Simpl. all tex-DT PLYWOOD'!W257=0,"",'Simpl. all tex-DT PLYWOOD'!W257)</f>
        <v/>
      </c>
      <c r="N254" s="19" t="str">
        <f>IF('Simpl. all tex-DT PLYWOOD'!X257=0,"",'Simpl. all tex-DT PLYWOOD'!X257)</f>
        <v/>
      </c>
      <c r="O254" s="19" t="str">
        <f>IF('Simpl. all tex-DT PLYWOOD'!Y257=0,"",'Simpl. all tex-DT PLYWOOD'!Y257)</f>
        <v/>
      </c>
      <c r="P254" s="19" t="str">
        <f>IF('Simpl. all tex-DT PLYWOOD'!Z257=0,"",'Simpl. all tex-DT PLYWOOD'!Z257)</f>
        <v/>
      </c>
      <c r="Q254" s="306">
        <f t="shared" si="3"/>
        <v>0</v>
      </c>
      <c r="R254" s="11">
        <f>Q254*'Simpl. all tex-DT PLYWOOD'!I257</f>
        <v>0</v>
      </c>
      <c r="S254" s="11">
        <f>Q254*'Simpl. all tex-DT PLYWOOD'!AX257</f>
        <v>0</v>
      </c>
    </row>
    <row r="255" spans="1:19" ht="23.25" customHeight="1" x14ac:dyDescent="0.2">
      <c r="A255" s="18" t="str">
        <f>'Simpl. all tex-DT PLYWOOD'!D258</f>
        <v>SIMPL-10A</v>
      </c>
      <c r="B255" s="432" t="s">
        <v>1138</v>
      </c>
      <c r="C255" s="19" t="str">
        <f>IF('Simpl. all tex-DT PLYWOOD'!M258=0,"",'Simpl. all tex-DT PLYWOOD'!M258)</f>
        <v/>
      </c>
      <c r="D255" s="19" t="str">
        <f>IF('Simpl. all tex-DT PLYWOOD'!N258=0,"",'Simpl. all tex-DT PLYWOOD'!N258)</f>
        <v/>
      </c>
      <c r="E255" s="19" t="str">
        <f>IF('Simpl. all tex-DT PLYWOOD'!O258=0,"",'Simpl. all tex-DT PLYWOOD'!O258)</f>
        <v/>
      </c>
      <c r="F255" s="19" t="str">
        <f>IF('Simpl. all tex-DT PLYWOOD'!P258=0,"",'Simpl. all tex-DT PLYWOOD'!P258)</f>
        <v/>
      </c>
      <c r="G255" s="19" t="str">
        <f>IF('Simpl. all tex-DT PLYWOOD'!Q258=0,"",'Simpl. all tex-DT PLYWOOD'!Q258)</f>
        <v/>
      </c>
      <c r="H255" s="19" t="str">
        <f>IF('Simpl. all tex-DT PLYWOOD'!R258=0,"",'Simpl. all tex-DT PLYWOOD'!R258)</f>
        <v/>
      </c>
      <c r="I255" s="19" t="str">
        <f>IF('Simpl. all tex-DT PLYWOOD'!S258=0,"",'Simpl. all tex-DT PLYWOOD'!S258)</f>
        <v/>
      </c>
      <c r="J255" s="19" t="str">
        <f>IF('Simpl. all tex-DT PLYWOOD'!T258=0,"",'Simpl. all tex-DT PLYWOOD'!T258)</f>
        <v/>
      </c>
      <c r="K255" s="19" t="str">
        <f>IF('Simpl. all tex-DT PLYWOOD'!U258=0,"",'Simpl. all tex-DT PLYWOOD'!U258)</f>
        <v/>
      </c>
      <c r="L255" s="19" t="str">
        <f>IF('Simpl. all tex-DT PLYWOOD'!V258=0,"",'Simpl. all tex-DT PLYWOOD'!V258)</f>
        <v/>
      </c>
      <c r="M255" s="19" t="str">
        <f>IF('Simpl. all tex-DT PLYWOOD'!W258=0,"",'Simpl. all tex-DT PLYWOOD'!W258)</f>
        <v/>
      </c>
      <c r="N255" s="19" t="str">
        <f>IF('Simpl. all tex-DT PLYWOOD'!X258=0,"",'Simpl. all tex-DT PLYWOOD'!X258)</f>
        <v/>
      </c>
      <c r="O255" s="19" t="str">
        <f>IF('Simpl. all tex-DT PLYWOOD'!Y258=0,"",'Simpl. all tex-DT PLYWOOD'!Y258)</f>
        <v/>
      </c>
      <c r="P255" s="19" t="str">
        <f>IF('Simpl. all tex-DT PLYWOOD'!Z258=0,"",'Simpl. all tex-DT PLYWOOD'!Z258)</f>
        <v/>
      </c>
      <c r="Q255" s="306">
        <f t="shared" si="3"/>
        <v>0</v>
      </c>
      <c r="R255" s="11">
        <f>Q255*'Simpl. all tex-DT PLYWOOD'!I258</f>
        <v>0</v>
      </c>
      <c r="S255" s="11">
        <f>Q255*'Simpl. all tex-DT PLYWOOD'!AX258</f>
        <v>0</v>
      </c>
    </row>
    <row r="256" spans="1:19" ht="23.25" customHeight="1" x14ac:dyDescent="0.2">
      <c r="A256" s="18" t="str">
        <f>'Simpl. all tex-DT PLYWOOD'!D259</f>
        <v>SIMPL-10A-T</v>
      </c>
      <c r="B256" s="432" t="s">
        <v>1139</v>
      </c>
      <c r="C256" s="19" t="str">
        <f>IF('Simpl. all tex-DT PLYWOOD'!M259=0,"",'Simpl. all tex-DT PLYWOOD'!M259)</f>
        <v/>
      </c>
      <c r="D256" s="19" t="str">
        <f>IF('Simpl. all tex-DT PLYWOOD'!N259=0,"",'Simpl. all tex-DT PLYWOOD'!N259)</f>
        <v/>
      </c>
      <c r="E256" s="19" t="str">
        <f>IF('Simpl. all tex-DT PLYWOOD'!O259=0,"",'Simpl. all tex-DT PLYWOOD'!O259)</f>
        <v/>
      </c>
      <c r="F256" s="19" t="str">
        <f>IF('Simpl. all tex-DT PLYWOOD'!P259=0,"",'Simpl. all tex-DT PLYWOOD'!P259)</f>
        <v/>
      </c>
      <c r="G256" s="19" t="str">
        <f>IF('Simpl. all tex-DT PLYWOOD'!Q259=0,"",'Simpl. all tex-DT PLYWOOD'!Q259)</f>
        <v/>
      </c>
      <c r="H256" s="19" t="str">
        <f>IF('Simpl. all tex-DT PLYWOOD'!R259=0,"",'Simpl. all tex-DT PLYWOOD'!R259)</f>
        <v/>
      </c>
      <c r="I256" s="19" t="str">
        <f>IF('Simpl. all tex-DT PLYWOOD'!S259=0,"",'Simpl. all tex-DT PLYWOOD'!S259)</f>
        <v/>
      </c>
      <c r="J256" s="19" t="str">
        <f>IF('Simpl. all tex-DT PLYWOOD'!T259=0,"",'Simpl. all tex-DT PLYWOOD'!T259)</f>
        <v/>
      </c>
      <c r="K256" s="19" t="str">
        <f>IF('Simpl. all tex-DT PLYWOOD'!U259=0,"",'Simpl. all tex-DT PLYWOOD'!U259)</f>
        <v/>
      </c>
      <c r="L256" s="19" t="str">
        <f>IF('Simpl. all tex-DT PLYWOOD'!V259=0,"",'Simpl. all tex-DT PLYWOOD'!V259)</f>
        <v/>
      </c>
      <c r="M256" s="19" t="str">
        <f>IF('Simpl. all tex-DT PLYWOOD'!W259=0,"",'Simpl. all tex-DT PLYWOOD'!W259)</f>
        <v/>
      </c>
      <c r="N256" s="19" t="str">
        <f>IF('Simpl. all tex-DT PLYWOOD'!X259=0,"",'Simpl. all tex-DT PLYWOOD'!X259)</f>
        <v/>
      </c>
      <c r="O256" s="19" t="str">
        <f>IF('Simpl. all tex-DT PLYWOOD'!Y259=0,"",'Simpl. all tex-DT PLYWOOD'!Y259)</f>
        <v/>
      </c>
      <c r="P256" s="19" t="str">
        <f>IF('Simpl. all tex-DT PLYWOOD'!Z259=0,"",'Simpl. all tex-DT PLYWOOD'!Z259)</f>
        <v/>
      </c>
      <c r="Q256" s="306">
        <f t="shared" si="3"/>
        <v>0</v>
      </c>
      <c r="R256" s="11">
        <f>Q256*'Simpl. all tex-DT PLYWOOD'!I259</f>
        <v>0</v>
      </c>
      <c r="S256" s="11">
        <f>Q256*'Simpl. all tex-DT PLYWOOD'!AX259</f>
        <v>0</v>
      </c>
    </row>
    <row r="257" spans="1:19" ht="23.25" customHeight="1" x14ac:dyDescent="0.2">
      <c r="A257" s="18" t="str">
        <f>'Simpl. all tex-DT PLYWOOD'!D260</f>
        <v>SIMPL-10B</v>
      </c>
      <c r="B257" s="432" t="s">
        <v>1138</v>
      </c>
      <c r="C257" s="19" t="str">
        <f>IF('Simpl. all tex-DT PLYWOOD'!M260=0,"",'Simpl. all tex-DT PLYWOOD'!M260)</f>
        <v/>
      </c>
      <c r="D257" s="19" t="str">
        <f>IF('Simpl. all tex-DT PLYWOOD'!N260=0,"",'Simpl. all tex-DT PLYWOOD'!N260)</f>
        <v/>
      </c>
      <c r="E257" s="19" t="str">
        <f>IF('Simpl. all tex-DT PLYWOOD'!O260=0,"",'Simpl. all tex-DT PLYWOOD'!O260)</f>
        <v/>
      </c>
      <c r="F257" s="19" t="str">
        <f>IF('Simpl. all tex-DT PLYWOOD'!P260=0,"",'Simpl. all tex-DT PLYWOOD'!P260)</f>
        <v/>
      </c>
      <c r="G257" s="19" t="str">
        <f>IF('Simpl. all tex-DT PLYWOOD'!Q260=0,"",'Simpl. all tex-DT PLYWOOD'!Q260)</f>
        <v/>
      </c>
      <c r="H257" s="19" t="str">
        <f>IF('Simpl. all tex-DT PLYWOOD'!R260=0,"",'Simpl. all tex-DT PLYWOOD'!R260)</f>
        <v/>
      </c>
      <c r="I257" s="19" t="str">
        <f>IF('Simpl. all tex-DT PLYWOOD'!S260=0,"",'Simpl. all tex-DT PLYWOOD'!S260)</f>
        <v/>
      </c>
      <c r="J257" s="19" t="str">
        <f>IF('Simpl. all tex-DT PLYWOOD'!T260=0,"",'Simpl. all tex-DT PLYWOOD'!T260)</f>
        <v/>
      </c>
      <c r="K257" s="19" t="str">
        <f>IF('Simpl. all tex-DT PLYWOOD'!U260=0,"",'Simpl. all tex-DT PLYWOOD'!U260)</f>
        <v/>
      </c>
      <c r="L257" s="19" t="str">
        <f>IF('Simpl. all tex-DT PLYWOOD'!V260=0,"",'Simpl. all tex-DT PLYWOOD'!V260)</f>
        <v/>
      </c>
      <c r="M257" s="19" t="str">
        <f>IF('Simpl. all tex-DT PLYWOOD'!W260=0,"",'Simpl. all tex-DT PLYWOOD'!W260)</f>
        <v/>
      </c>
      <c r="N257" s="19" t="str">
        <f>IF('Simpl. all tex-DT PLYWOOD'!X260=0,"",'Simpl. all tex-DT PLYWOOD'!X260)</f>
        <v/>
      </c>
      <c r="O257" s="19" t="str">
        <f>IF('Simpl. all tex-DT PLYWOOD'!Y260=0,"",'Simpl. all tex-DT PLYWOOD'!Y260)</f>
        <v/>
      </c>
      <c r="P257" s="19" t="str">
        <f>IF('Simpl. all tex-DT PLYWOOD'!Z260=0,"",'Simpl. all tex-DT PLYWOOD'!Z260)</f>
        <v/>
      </c>
      <c r="Q257" s="306">
        <f t="shared" si="3"/>
        <v>0</v>
      </c>
      <c r="R257" s="11">
        <f>Q257*'Simpl. all tex-DT PLYWOOD'!I260</f>
        <v>0</v>
      </c>
      <c r="S257" s="11">
        <f>Q257*'Simpl. all tex-DT PLYWOOD'!AX260</f>
        <v>0</v>
      </c>
    </row>
    <row r="258" spans="1:19" ht="23.25" customHeight="1" x14ac:dyDescent="0.2">
      <c r="A258" s="18" t="str">
        <f>'Simpl. all tex-DT PLYWOOD'!D261</f>
        <v>SIMPL-10B-T</v>
      </c>
      <c r="B258" s="432" t="s">
        <v>1139</v>
      </c>
      <c r="C258" s="19" t="str">
        <f>IF('Simpl. all tex-DT PLYWOOD'!M261=0,"",'Simpl. all tex-DT PLYWOOD'!M261)</f>
        <v/>
      </c>
      <c r="D258" s="19" t="str">
        <f>IF('Simpl. all tex-DT PLYWOOD'!N261=0,"",'Simpl. all tex-DT PLYWOOD'!N261)</f>
        <v/>
      </c>
      <c r="E258" s="19" t="str">
        <f>IF('Simpl. all tex-DT PLYWOOD'!O261=0,"",'Simpl. all tex-DT PLYWOOD'!O261)</f>
        <v/>
      </c>
      <c r="F258" s="19" t="str">
        <f>IF('Simpl. all tex-DT PLYWOOD'!P261=0,"",'Simpl. all tex-DT PLYWOOD'!P261)</f>
        <v/>
      </c>
      <c r="G258" s="19" t="str">
        <f>IF('Simpl. all tex-DT PLYWOOD'!Q261=0,"",'Simpl. all tex-DT PLYWOOD'!Q261)</f>
        <v/>
      </c>
      <c r="H258" s="19" t="str">
        <f>IF('Simpl. all tex-DT PLYWOOD'!R261=0,"",'Simpl. all tex-DT PLYWOOD'!R261)</f>
        <v/>
      </c>
      <c r="I258" s="19" t="str">
        <f>IF('Simpl. all tex-DT PLYWOOD'!S261=0,"",'Simpl. all tex-DT PLYWOOD'!S261)</f>
        <v/>
      </c>
      <c r="J258" s="19" t="str">
        <f>IF('Simpl. all tex-DT PLYWOOD'!T261=0,"",'Simpl. all tex-DT PLYWOOD'!T261)</f>
        <v/>
      </c>
      <c r="K258" s="19" t="str">
        <f>IF('Simpl. all tex-DT PLYWOOD'!U261=0,"",'Simpl. all tex-DT PLYWOOD'!U261)</f>
        <v/>
      </c>
      <c r="L258" s="19" t="str">
        <f>IF('Simpl. all tex-DT PLYWOOD'!V261=0,"",'Simpl. all tex-DT PLYWOOD'!V261)</f>
        <v/>
      </c>
      <c r="M258" s="19" t="str">
        <f>IF('Simpl. all tex-DT PLYWOOD'!W261=0,"",'Simpl. all tex-DT PLYWOOD'!W261)</f>
        <v/>
      </c>
      <c r="N258" s="19" t="str">
        <f>IF('Simpl. all tex-DT PLYWOOD'!X261=0,"",'Simpl. all tex-DT PLYWOOD'!X261)</f>
        <v/>
      </c>
      <c r="O258" s="19" t="str">
        <f>IF('Simpl. all tex-DT PLYWOOD'!Y261=0,"",'Simpl. all tex-DT PLYWOOD'!Y261)</f>
        <v/>
      </c>
      <c r="P258" s="19" t="str">
        <f>IF('Simpl. all tex-DT PLYWOOD'!Z261=0,"",'Simpl. all tex-DT PLYWOOD'!Z261)</f>
        <v/>
      </c>
      <c r="Q258" s="306">
        <f t="shared" si="3"/>
        <v>0</v>
      </c>
      <c r="R258" s="11">
        <f>Q258*'Simpl. all tex-DT PLYWOOD'!I261</f>
        <v>0</v>
      </c>
      <c r="S258" s="11">
        <f>Q258*'Simpl. all tex-DT PLYWOOD'!AX261</f>
        <v>0</v>
      </c>
    </row>
    <row r="259" spans="1:19" ht="23.25" customHeight="1" x14ac:dyDescent="0.2">
      <c r="A259" s="18" t="str">
        <f>'Simpl. all tex-DT PLYWOOD'!D262</f>
        <v>SIMPL-10C</v>
      </c>
      <c r="B259" s="432" t="s">
        <v>1138</v>
      </c>
      <c r="C259" s="19" t="str">
        <f>IF('Simpl. all tex-DT PLYWOOD'!M262=0,"",'Simpl. all tex-DT PLYWOOD'!M262)</f>
        <v/>
      </c>
      <c r="D259" s="19" t="str">
        <f>IF('Simpl. all tex-DT PLYWOOD'!N262=0,"",'Simpl. all tex-DT PLYWOOD'!N262)</f>
        <v/>
      </c>
      <c r="E259" s="19" t="str">
        <f>IF('Simpl. all tex-DT PLYWOOD'!O262=0,"",'Simpl. all tex-DT PLYWOOD'!O262)</f>
        <v/>
      </c>
      <c r="F259" s="19" t="str">
        <f>IF('Simpl. all tex-DT PLYWOOD'!P262=0,"",'Simpl. all tex-DT PLYWOOD'!P262)</f>
        <v/>
      </c>
      <c r="G259" s="19" t="str">
        <f>IF('Simpl. all tex-DT PLYWOOD'!Q262=0,"",'Simpl. all tex-DT PLYWOOD'!Q262)</f>
        <v/>
      </c>
      <c r="H259" s="19" t="str">
        <f>IF('Simpl. all tex-DT PLYWOOD'!R262=0,"",'Simpl. all tex-DT PLYWOOD'!R262)</f>
        <v/>
      </c>
      <c r="I259" s="19" t="str">
        <f>IF('Simpl. all tex-DT PLYWOOD'!S262=0,"",'Simpl. all tex-DT PLYWOOD'!S262)</f>
        <v/>
      </c>
      <c r="J259" s="19" t="str">
        <f>IF('Simpl. all tex-DT PLYWOOD'!T262=0,"",'Simpl. all tex-DT PLYWOOD'!T262)</f>
        <v/>
      </c>
      <c r="K259" s="19" t="str">
        <f>IF('Simpl. all tex-DT PLYWOOD'!U262=0,"",'Simpl. all tex-DT PLYWOOD'!U262)</f>
        <v/>
      </c>
      <c r="L259" s="19" t="str">
        <f>IF('Simpl. all tex-DT PLYWOOD'!V262=0,"",'Simpl. all tex-DT PLYWOOD'!V262)</f>
        <v/>
      </c>
      <c r="M259" s="19" t="str">
        <f>IF('Simpl. all tex-DT PLYWOOD'!W262=0,"",'Simpl. all tex-DT PLYWOOD'!W262)</f>
        <v/>
      </c>
      <c r="N259" s="19" t="str">
        <f>IF('Simpl. all tex-DT PLYWOOD'!X262=0,"",'Simpl. all tex-DT PLYWOOD'!X262)</f>
        <v/>
      </c>
      <c r="O259" s="19" t="str">
        <f>IF('Simpl. all tex-DT PLYWOOD'!Y262=0,"",'Simpl. all tex-DT PLYWOOD'!Y262)</f>
        <v/>
      </c>
      <c r="P259" s="19" t="str">
        <f>IF('Simpl. all tex-DT PLYWOOD'!Z262=0,"",'Simpl. all tex-DT PLYWOOD'!Z262)</f>
        <v/>
      </c>
      <c r="Q259" s="306">
        <f t="shared" si="3"/>
        <v>0</v>
      </c>
      <c r="R259" s="11">
        <f>Q259*'Simpl. all tex-DT PLYWOOD'!I262</f>
        <v>0</v>
      </c>
      <c r="S259" s="11">
        <f>Q259*'Simpl. all tex-DT PLYWOOD'!AX262</f>
        <v>0</v>
      </c>
    </row>
    <row r="260" spans="1:19" ht="23.25" customHeight="1" x14ac:dyDescent="0.2">
      <c r="A260" s="18" t="str">
        <f>'Simpl. all tex-DT PLYWOOD'!D263</f>
        <v>SIMPL-10C-T</v>
      </c>
      <c r="B260" s="432" t="s">
        <v>1139</v>
      </c>
      <c r="C260" s="19" t="str">
        <f>IF('Simpl. all tex-DT PLYWOOD'!M263=0,"",'Simpl. all tex-DT PLYWOOD'!M263)</f>
        <v/>
      </c>
      <c r="D260" s="19" t="str">
        <f>IF('Simpl. all tex-DT PLYWOOD'!N263=0,"",'Simpl. all tex-DT PLYWOOD'!N263)</f>
        <v/>
      </c>
      <c r="E260" s="19" t="str">
        <f>IF('Simpl. all tex-DT PLYWOOD'!O263=0,"",'Simpl. all tex-DT PLYWOOD'!O263)</f>
        <v/>
      </c>
      <c r="F260" s="19" t="str">
        <f>IF('Simpl. all tex-DT PLYWOOD'!P263=0,"",'Simpl. all tex-DT PLYWOOD'!P263)</f>
        <v/>
      </c>
      <c r="G260" s="19" t="str">
        <f>IF('Simpl. all tex-DT PLYWOOD'!Q263=0,"",'Simpl. all tex-DT PLYWOOD'!Q263)</f>
        <v/>
      </c>
      <c r="H260" s="19" t="str">
        <f>IF('Simpl. all tex-DT PLYWOOD'!R263=0,"",'Simpl. all tex-DT PLYWOOD'!R263)</f>
        <v/>
      </c>
      <c r="I260" s="19" t="str">
        <f>IF('Simpl. all tex-DT PLYWOOD'!S263=0,"",'Simpl. all tex-DT PLYWOOD'!S263)</f>
        <v/>
      </c>
      <c r="J260" s="19" t="str">
        <f>IF('Simpl. all tex-DT PLYWOOD'!T263=0,"",'Simpl. all tex-DT PLYWOOD'!T263)</f>
        <v/>
      </c>
      <c r="K260" s="19" t="str">
        <f>IF('Simpl. all tex-DT PLYWOOD'!U263=0,"",'Simpl. all tex-DT PLYWOOD'!U263)</f>
        <v/>
      </c>
      <c r="L260" s="19" t="str">
        <f>IF('Simpl. all tex-DT PLYWOOD'!V263=0,"",'Simpl. all tex-DT PLYWOOD'!V263)</f>
        <v/>
      </c>
      <c r="M260" s="19" t="str">
        <f>IF('Simpl. all tex-DT PLYWOOD'!W263=0,"",'Simpl. all tex-DT PLYWOOD'!W263)</f>
        <v/>
      </c>
      <c r="N260" s="19" t="str">
        <f>IF('Simpl. all tex-DT PLYWOOD'!X263=0,"",'Simpl. all tex-DT PLYWOOD'!X263)</f>
        <v/>
      </c>
      <c r="O260" s="19" t="str">
        <f>IF('Simpl. all tex-DT PLYWOOD'!Y263=0,"",'Simpl. all tex-DT PLYWOOD'!Y263)</f>
        <v/>
      </c>
      <c r="P260" s="19" t="str">
        <f>IF('Simpl. all tex-DT PLYWOOD'!Z263=0,"",'Simpl. all tex-DT PLYWOOD'!Z263)</f>
        <v/>
      </c>
      <c r="Q260" s="306">
        <f t="shared" si="3"/>
        <v>0</v>
      </c>
      <c r="R260" s="11">
        <f>Q260*'Simpl. all tex-DT PLYWOOD'!I263</f>
        <v>0</v>
      </c>
      <c r="S260" s="11">
        <f>Q260*'Simpl. all tex-DT PLYWOOD'!AX263</f>
        <v>0</v>
      </c>
    </row>
    <row r="261" spans="1:19" ht="23.25" customHeight="1" x14ac:dyDescent="0.2">
      <c r="A261" s="18" t="str">
        <f>'Simpl. all tex-DT PLYWOOD'!D264</f>
        <v>SIMPL-10D</v>
      </c>
      <c r="B261" s="432" t="s">
        <v>1138</v>
      </c>
      <c r="C261" s="19" t="str">
        <f>IF('Simpl. all tex-DT PLYWOOD'!M264=0,"",'Simpl. all tex-DT PLYWOOD'!M264)</f>
        <v/>
      </c>
      <c r="D261" s="19" t="str">
        <f>IF('Simpl. all tex-DT PLYWOOD'!N264=0,"",'Simpl. all tex-DT PLYWOOD'!N264)</f>
        <v/>
      </c>
      <c r="E261" s="19" t="str">
        <f>IF('Simpl. all tex-DT PLYWOOD'!O264=0,"",'Simpl. all tex-DT PLYWOOD'!O264)</f>
        <v/>
      </c>
      <c r="F261" s="19" t="str">
        <f>IF('Simpl. all tex-DT PLYWOOD'!P264=0,"",'Simpl. all tex-DT PLYWOOD'!P264)</f>
        <v/>
      </c>
      <c r="G261" s="19" t="str">
        <f>IF('Simpl. all tex-DT PLYWOOD'!Q264=0,"",'Simpl. all tex-DT PLYWOOD'!Q264)</f>
        <v/>
      </c>
      <c r="H261" s="19" t="str">
        <f>IF('Simpl. all tex-DT PLYWOOD'!R264=0,"",'Simpl. all tex-DT PLYWOOD'!R264)</f>
        <v/>
      </c>
      <c r="I261" s="19" t="str">
        <f>IF('Simpl. all tex-DT PLYWOOD'!S264=0,"",'Simpl. all tex-DT PLYWOOD'!S264)</f>
        <v/>
      </c>
      <c r="J261" s="19" t="str">
        <f>IF('Simpl. all tex-DT PLYWOOD'!T264=0,"",'Simpl. all tex-DT PLYWOOD'!T264)</f>
        <v/>
      </c>
      <c r="K261" s="19" t="str">
        <f>IF('Simpl. all tex-DT PLYWOOD'!U264=0,"",'Simpl. all tex-DT PLYWOOD'!U264)</f>
        <v/>
      </c>
      <c r="L261" s="19" t="str">
        <f>IF('Simpl. all tex-DT PLYWOOD'!V264=0,"",'Simpl. all tex-DT PLYWOOD'!V264)</f>
        <v/>
      </c>
      <c r="M261" s="19" t="str">
        <f>IF('Simpl. all tex-DT PLYWOOD'!W264=0,"",'Simpl. all tex-DT PLYWOOD'!W264)</f>
        <v/>
      </c>
      <c r="N261" s="19" t="str">
        <f>IF('Simpl. all tex-DT PLYWOOD'!X264=0,"",'Simpl. all tex-DT PLYWOOD'!X264)</f>
        <v/>
      </c>
      <c r="O261" s="19" t="str">
        <f>IF('Simpl. all tex-DT PLYWOOD'!Y264=0,"",'Simpl. all tex-DT PLYWOOD'!Y264)</f>
        <v/>
      </c>
      <c r="P261" s="19" t="str">
        <f>IF('Simpl. all tex-DT PLYWOOD'!Z264=0,"",'Simpl. all tex-DT PLYWOOD'!Z264)</f>
        <v/>
      </c>
      <c r="Q261" s="306">
        <f t="shared" si="3"/>
        <v>0</v>
      </c>
      <c r="R261" s="11">
        <f>Q261*'Simpl. all tex-DT PLYWOOD'!I264</f>
        <v>0</v>
      </c>
      <c r="S261" s="11">
        <f>Q261*'Simpl. all tex-DT PLYWOOD'!AX264</f>
        <v>0</v>
      </c>
    </row>
    <row r="262" spans="1:19" ht="23.25" customHeight="1" x14ac:dyDescent="0.2">
      <c r="A262" s="18" t="str">
        <f>'Simpl. all tex-DT PLYWOOD'!D265</f>
        <v>SIMPL-10D-T</v>
      </c>
      <c r="B262" s="432" t="s">
        <v>1139</v>
      </c>
      <c r="C262" s="19" t="str">
        <f>IF('Simpl. all tex-DT PLYWOOD'!M265=0,"",'Simpl. all tex-DT PLYWOOD'!M265)</f>
        <v/>
      </c>
      <c r="D262" s="19" t="str">
        <f>IF('Simpl. all tex-DT PLYWOOD'!N265=0,"",'Simpl. all tex-DT PLYWOOD'!N265)</f>
        <v/>
      </c>
      <c r="E262" s="19" t="str">
        <f>IF('Simpl. all tex-DT PLYWOOD'!O265=0,"",'Simpl. all tex-DT PLYWOOD'!O265)</f>
        <v/>
      </c>
      <c r="F262" s="19" t="str">
        <f>IF('Simpl. all tex-DT PLYWOOD'!P265=0,"",'Simpl. all tex-DT PLYWOOD'!P265)</f>
        <v/>
      </c>
      <c r="G262" s="19" t="str">
        <f>IF('Simpl. all tex-DT PLYWOOD'!Q265=0,"",'Simpl. all tex-DT PLYWOOD'!Q265)</f>
        <v/>
      </c>
      <c r="H262" s="19" t="str">
        <f>IF('Simpl. all tex-DT PLYWOOD'!R265=0,"",'Simpl. all tex-DT PLYWOOD'!R265)</f>
        <v/>
      </c>
      <c r="I262" s="19" t="str">
        <f>IF('Simpl. all tex-DT PLYWOOD'!S265=0,"",'Simpl. all tex-DT PLYWOOD'!S265)</f>
        <v/>
      </c>
      <c r="J262" s="19" t="str">
        <f>IF('Simpl. all tex-DT PLYWOOD'!T265=0,"",'Simpl. all tex-DT PLYWOOD'!T265)</f>
        <v/>
      </c>
      <c r="K262" s="19" t="str">
        <f>IF('Simpl. all tex-DT PLYWOOD'!U265=0,"",'Simpl. all tex-DT PLYWOOD'!U265)</f>
        <v/>
      </c>
      <c r="L262" s="19" t="str">
        <f>IF('Simpl. all tex-DT PLYWOOD'!V265=0,"",'Simpl. all tex-DT PLYWOOD'!V265)</f>
        <v/>
      </c>
      <c r="M262" s="19" t="str">
        <f>IF('Simpl. all tex-DT PLYWOOD'!W265=0,"",'Simpl. all tex-DT PLYWOOD'!W265)</f>
        <v/>
      </c>
      <c r="N262" s="19" t="str">
        <f>IF('Simpl. all tex-DT PLYWOOD'!X265=0,"",'Simpl. all tex-DT PLYWOOD'!X265)</f>
        <v/>
      </c>
      <c r="O262" s="19" t="str">
        <f>IF('Simpl. all tex-DT PLYWOOD'!Y265=0,"",'Simpl. all tex-DT PLYWOOD'!Y265)</f>
        <v/>
      </c>
      <c r="P262" s="19" t="str">
        <f>IF('Simpl. all tex-DT PLYWOOD'!Z265=0,"",'Simpl. all tex-DT PLYWOOD'!Z265)</f>
        <v/>
      </c>
      <c r="Q262" s="306">
        <f t="shared" si="3"/>
        <v>0</v>
      </c>
      <c r="R262" s="11">
        <f>Q262*'Simpl. all tex-DT PLYWOOD'!I265</f>
        <v>0</v>
      </c>
      <c r="S262" s="11">
        <f>Q262*'Simpl. all tex-DT PLYWOOD'!AX265</f>
        <v>0</v>
      </c>
    </row>
    <row r="263" spans="1:19" ht="23.25" customHeight="1" x14ac:dyDescent="0.2">
      <c r="A263" s="18" t="str">
        <f>'Simpl. all tex-DT PLYWOOD'!D266</f>
        <v>SIMPL-10E</v>
      </c>
      <c r="B263" s="432" t="s">
        <v>1138</v>
      </c>
      <c r="C263" s="19" t="str">
        <f>IF('Simpl. all tex-DT PLYWOOD'!M266=0,"",'Simpl. all tex-DT PLYWOOD'!M266)</f>
        <v/>
      </c>
      <c r="D263" s="19" t="str">
        <f>IF('Simpl. all tex-DT PLYWOOD'!N266=0,"",'Simpl. all tex-DT PLYWOOD'!N266)</f>
        <v/>
      </c>
      <c r="E263" s="19" t="str">
        <f>IF('Simpl. all tex-DT PLYWOOD'!O266=0,"",'Simpl. all tex-DT PLYWOOD'!O266)</f>
        <v/>
      </c>
      <c r="F263" s="19" t="str">
        <f>IF('Simpl. all tex-DT PLYWOOD'!P266=0,"",'Simpl. all tex-DT PLYWOOD'!P266)</f>
        <v/>
      </c>
      <c r="G263" s="19" t="str">
        <f>IF('Simpl. all tex-DT PLYWOOD'!Q266=0,"",'Simpl. all tex-DT PLYWOOD'!Q266)</f>
        <v/>
      </c>
      <c r="H263" s="19" t="str">
        <f>IF('Simpl. all tex-DT PLYWOOD'!R266=0,"",'Simpl. all tex-DT PLYWOOD'!R266)</f>
        <v/>
      </c>
      <c r="I263" s="19" t="str">
        <f>IF('Simpl. all tex-DT PLYWOOD'!S266=0,"",'Simpl. all tex-DT PLYWOOD'!S266)</f>
        <v/>
      </c>
      <c r="J263" s="19" t="str">
        <f>IF('Simpl. all tex-DT PLYWOOD'!T266=0,"",'Simpl. all tex-DT PLYWOOD'!T266)</f>
        <v/>
      </c>
      <c r="K263" s="19" t="str">
        <f>IF('Simpl. all tex-DT PLYWOOD'!U266=0,"",'Simpl. all tex-DT PLYWOOD'!U266)</f>
        <v/>
      </c>
      <c r="L263" s="19" t="str">
        <f>IF('Simpl. all tex-DT PLYWOOD'!V266=0,"",'Simpl. all tex-DT PLYWOOD'!V266)</f>
        <v/>
      </c>
      <c r="M263" s="19" t="str">
        <f>IF('Simpl. all tex-DT PLYWOOD'!W266=0,"",'Simpl. all tex-DT PLYWOOD'!W266)</f>
        <v/>
      </c>
      <c r="N263" s="19" t="str">
        <f>IF('Simpl. all tex-DT PLYWOOD'!X266=0,"",'Simpl. all tex-DT PLYWOOD'!X266)</f>
        <v/>
      </c>
      <c r="O263" s="19" t="str">
        <f>IF('Simpl. all tex-DT PLYWOOD'!Y266=0,"",'Simpl. all tex-DT PLYWOOD'!Y266)</f>
        <v/>
      </c>
      <c r="P263" s="19" t="str">
        <f>IF('Simpl. all tex-DT PLYWOOD'!Z266=0,"",'Simpl. all tex-DT PLYWOOD'!Z266)</f>
        <v/>
      </c>
      <c r="Q263" s="306">
        <f t="shared" ref="Q263:Q326" si="4">SUM(C263:P263)</f>
        <v>0</v>
      </c>
      <c r="R263" s="11">
        <f>Q263*'Simpl. all tex-DT PLYWOOD'!I266</f>
        <v>0</v>
      </c>
      <c r="S263" s="11">
        <f>Q263*'Simpl. all tex-DT PLYWOOD'!AX266</f>
        <v>0</v>
      </c>
    </row>
    <row r="264" spans="1:19" ht="23.25" customHeight="1" x14ac:dyDescent="0.2">
      <c r="A264" s="18" t="str">
        <f>'Simpl. all tex-DT PLYWOOD'!D267</f>
        <v>SIMPL-10E-T</v>
      </c>
      <c r="B264" s="432" t="s">
        <v>1139</v>
      </c>
      <c r="C264" s="19" t="str">
        <f>IF('Simpl. all tex-DT PLYWOOD'!M267=0,"",'Simpl. all tex-DT PLYWOOD'!M267)</f>
        <v/>
      </c>
      <c r="D264" s="19" t="str">
        <f>IF('Simpl. all tex-DT PLYWOOD'!N267=0,"",'Simpl. all tex-DT PLYWOOD'!N267)</f>
        <v/>
      </c>
      <c r="E264" s="19" t="str">
        <f>IF('Simpl. all tex-DT PLYWOOD'!O267=0,"",'Simpl. all tex-DT PLYWOOD'!O267)</f>
        <v/>
      </c>
      <c r="F264" s="19" t="str">
        <f>IF('Simpl. all tex-DT PLYWOOD'!P267=0,"",'Simpl. all tex-DT PLYWOOD'!P267)</f>
        <v/>
      </c>
      <c r="G264" s="19" t="str">
        <f>IF('Simpl. all tex-DT PLYWOOD'!Q267=0,"",'Simpl. all tex-DT PLYWOOD'!Q267)</f>
        <v/>
      </c>
      <c r="H264" s="19" t="str">
        <f>IF('Simpl. all tex-DT PLYWOOD'!R267=0,"",'Simpl. all tex-DT PLYWOOD'!R267)</f>
        <v/>
      </c>
      <c r="I264" s="19" t="str">
        <f>IF('Simpl. all tex-DT PLYWOOD'!S267=0,"",'Simpl. all tex-DT PLYWOOD'!S267)</f>
        <v/>
      </c>
      <c r="J264" s="19" t="str">
        <f>IF('Simpl. all tex-DT PLYWOOD'!T267=0,"",'Simpl. all tex-DT PLYWOOD'!T267)</f>
        <v/>
      </c>
      <c r="K264" s="19" t="str">
        <f>IF('Simpl. all tex-DT PLYWOOD'!U267=0,"",'Simpl. all tex-DT PLYWOOD'!U267)</f>
        <v/>
      </c>
      <c r="L264" s="19" t="str">
        <f>IF('Simpl. all tex-DT PLYWOOD'!V267=0,"",'Simpl. all tex-DT PLYWOOD'!V267)</f>
        <v/>
      </c>
      <c r="M264" s="19" t="str">
        <f>IF('Simpl. all tex-DT PLYWOOD'!W267=0,"",'Simpl. all tex-DT PLYWOOD'!W267)</f>
        <v/>
      </c>
      <c r="N264" s="19" t="str">
        <f>IF('Simpl. all tex-DT PLYWOOD'!X267=0,"",'Simpl. all tex-DT PLYWOOD'!X267)</f>
        <v/>
      </c>
      <c r="O264" s="19" t="str">
        <f>IF('Simpl. all tex-DT PLYWOOD'!Y267=0,"",'Simpl. all tex-DT PLYWOOD'!Y267)</f>
        <v/>
      </c>
      <c r="P264" s="19" t="str">
        <f>IF('Simpl. all tex-DT PLYWOOD'!Z267=0,"",'Simpl. all tex-DT PLYWOOD'!Z267)</f>
        <v/>
      </c>
      <c r="Q264" s="306">
        <f t="shared" si="4"/>
        <v>0</v>
      </c>
      <c r="R264" s="11">
        <f>Q264*'Simpl. all tex-DT PLYWOOD'!I267</f>
        <v>0</v>
      </c>
      <c r="S264" s="11">
        <f>Q264*'Simpl. all tex-DT PLYWOOD'!AX267</f>
        <v>0</v>
      </c>
    </row>
    <row r="265" spans="1:19" ht="23.25" customHeight="1" x14ac:dyDescent="0.2">
      <c r="A265" s="18" t="str">
        <f>'Simpl. all tex-DT PLYWOOD'!D268</f>
        <v>SIMPL-10F</v>
      </c>
      <c r="B265" s="432" t="s">
        <v>1138</v>
      </c>
      <c r="C265" s="19" t="str">
        <f>IF('Simpl. all tex-DT PLYWOOD'!M268=0,"",'Simpl. all tex-DT PLYWOOD'!M268)</f>
        <v/>
      </c>
      <c r="D265" s="19" t="str">
        <f>IF('Simpl. all tex-DT PLYWOOD'!N268=0,"",'Simpl. all tex-DT PLYWOOD'!N268)</f>
        <v/>
      </c>
      <c r="E265" s="19" t="str">
        <f>IF('Simpl. all tex-DT PLYWOOD'!O268=0,"",'Simpl. all tex-DT PLYWOOD'!O268)</f>
        <v/>
      </c>
      <c r="F265" s="19" t="str">
        <f>IF('Simpl. all tex-DT PLYWOOD'!P268=0,"",'Simpl. all tex-DT PLYWOOD'!P268)</f>
        <v/>
      </c>
      <c r="G265" s="19" t="str">
        <f>IF('Simpl. all tex-DT PLYWOOD'!Q268=0,"",'Simpl. all tex-DT PLYWOOD'!Q268)</f>
        <v/>
      </c>
      <c r="H265" s="19" t="str">
        <f>IF('Simpl. all tex-DT PLYWOOD'!R268=0,"",'Simpl. all tex-DT PLYWOOD'!R268)</f>
        <v/>
      </c>
      <c r="I265" s="19" t="str">
        <f>IF('Simpl. all tex-DT PLYWOOD'!S268=0,"",'Simpl. all tex-DT PLYWOOD'!S268)</f>
        <v/>
      </c>
      <c r="J265" s="19" t="str">
        <f>IF('Simpl. all tex-DT PLYWOOD'!T268=0,"",'Simpl. all tex-DT PLYWOOD'!T268)</f>
        <v/>
      </c>
      <c r="K265" s="19" t="str">
        <f>IF('Simpl. all tex-DT PLYWOOD'!U268=0,"",'Simpl. all tex-DT PLYWOOD'!U268)</f>
        <v/>
      </c>
      <c r="L265" s="19" t="str">
        <f>IF('Simpl. all tex-DT PLYWOOD'!V268=0,"",'Simpl. all tex-DT PLYWOOD'!V268)</f>
        <v/>
      </c>
      <c r="M265" s="19" t="str">
        <f>IF('Simpl. all tex-DT PLYWOOD'!W268=0,"",'Simpl. all tex-DT PLYWOOD'!W268)</f>
        <v/>
      </c>
      <c r="N265" s="19" t="str">
        <f>IF('Simpl. all tex-DT PLYWOOD'!X268=0,"",'Simpl. all tex-DT PLYWOOD'!X268)</f>
        <v/>
      </c>
      <c r="O265" s="19" t="str">
        <f>IF('Simpl. all tex-DT PLYWOOD'!Y268=0,"",'Simpl. all tex-DT PLYWOOD'!Y268)</f>
        <v/>
      </c>
      <c r="P265" s="19" t="str">
        <f>IF('Simpl. all tex-DT PLYWOOD'!Z268=0,"",'Simpl. all tex-DT PLYWOOD'!Z268)</f>
        <v/>
      </c>
      <c r="Q265" s="306">
        <f t="shared" si="4"/>
        <v>0</v>
      </c>
      <c r="R265" s="11">
        <f>Q265*'Simpl. all tex-DT PLYWOOD'!I268</f>
        <v>0</v>
      </c>
      <c r="S265" s="11">
        <f>Q265*'Simpl. all tex-DT PLYWOOD'!AX268</f>
        <v>0</v>
      </c>
    </row>
    <row r="266" spans="1:19" ht="23.25" customHeight="1" x14ac:dyDescent="0.2">
      <c r="A266" s="18" t="str">
        <f>'Simpl. all tex-DT PLYWOOD'!D269</f>
        <v>SIMPL-10F-T</v>
      </c>
      <c r="B266" s="432" t="s">
        <v>1139</v>
      </c>
      <c r="C266" s="19" t="str">
        <f>IF('Simpl. all tex-DT PLYWOOD'!M269=0,"",'Simpl. all tex-DT PLYWOOD'!M269)</f>
        <v/>
      </c>
      <c r="D266" s="19" t="str">
        <f>IF('Simpl. all tex-DT PLYWOOD'!N269=0,"",'Simpl. all tex-DT PLYWOOD'!N269)</f>
        <v/>
      </c>
      <c r="E266" s="19" t="str">
        <f>IF('Simpl. all tex-DT PLYWOOD'!O269=0,"",'Simpl. all tex-DT PLYWOOD'!O269)</f>
        <v/>
      </c>
      <c r="F266" s="19" t="str">
        <f>IF('Simpl. all tex-DT PLYWOOD'!P269=0,"",'Simpl. all tex-DT PLYWOOD'!P269)</f>
        <v/>
      </c>
      <c r="G266" s="19" t="str">
        <f>IF('Simpl. all tex-DT PLYWOOD'!Q269=0,"",'Simpl. all tex-DT PLYWOOD'!Q269)</f>
        <v/>
      </c>
      <c r="H266" s="19" t="str">
        <f>IF('Simpl. all tex-DT PLYWOOD'!R269=0,"",'Simpl. all tex-DT PLYWOOD'!R269)</f>
        <v/>
      </c>
      <c r="I266" s="19" t="str">
        <f>IF('Simpl. all tex-DT PLYWOOD'!S269=0,"",'Simpl. all tex-DT PLYWOOD'!S269)</f>
        <v/>
      </c>
      <c r="J266" s="19" t="str">
        <f>IF('Simpl. all tex-DT PLYWOOD'!T269=0,"",'Simpl. all tex-DT PLYWOOD'!T269)</f>
        <v/>
      </c>
      <c r="K266" s="19" t="str">
        <f>IF('Simpl. all tex-DT PLYWOOD'!U269=0,"",'Simpl. all tex-DT PLYWOOD'!U269)</f>
        <v/>
      </c>
      <c r="L266" s="19" t="str">
        <f>IF('Simpl. all tex-DT PLYWOOD'!V269=0,"",'Simpl. all tex-DT PLYWOOD'!V269)</f>
        <v/>
      </c>
      <c r="M266" s="19" t="str">
        <f>IF('Simpl. all tex-DT PLYWOOD'!W269=0,"",'Simpl. all tex-DT PLYWOOD'!W269)</f>
        <v/>
      </c>
      <c r="N266" s="19" t="str">
        <f>IF('Simpl. all tex-DT PLYWOOD'!X269=0,"",'Simpl. all tex-DT PLYWOOD'!X269)</f>
        <v/>
      </c>
      <c r="O266" s="19" t="str">
        <f>IF('Simpl. all tex-DT PLYWOOD'!Y269=0,"",'Simpl. all tex-DT PLYWOOD'!Y269)</f>
        <v/>
      </c>
      <c r="P266" s="19" t="str">
        <f>IF('Simpl. all tex-DT PLYWOOD'!Z269=0,"",'Simpl. all tex-DT PLYWOOD'!Z269)</f>
        <v/>
      </c>
      <c r="Q266" s="306">
        <f t="shared" si="4"/>
        <v>0</v>
      </c>
      <c r="R266" s="11">
        <f>Q266*'Simpl. all tex-DT PLYWOOD'!I269</f>
        <v>0</v>
      </c>
      <c r="S266" s="11">
        <f>Q266*'Simpl. all tex-DT PLYWOOD'!AX269</f>
        <v>0</v>
      </c>
    </row>
    <row r="267" spans="1:19" ht="23.25" customHeight="1" x14ac:dyDescent="0.2">
      <c r="A267" s="18" t="str">
        <f>'Simpl. all tex-DT PLYWOOD'!D270</f>
        <v>SIMPL-10G</v>
      </c>
      <c r="B267" s="432" t="s">
        <v>1138</v>
      </c>
      <c r="C267" s="19" t="str">
        <f>IF('Simpl. all tex-DT PLYWOOD'!M270=0,"",'Simpl. all tex-DT PLYWOOD'!M270)</f>
        <v/>
      </c>
      <c r="D267" s="19" t="str">
        <f>IF('Simpl. all tex-DT PLYWOOD'!N270=0,"",'Simpl. all tex-DT PLYWOOD'!N270)</f>
        <v/>
      </c>
      <c r="E267" s="19" t="str">
        <f>IF('Simpl. all tex-DT PLYWOOD'!O270=0,"",'Simpl. all tex-DT PLYWOOD'!O270)</f>
        <v/>
      </c>
      <c r="F267" s="19" t="str">
        <f>IF('Simpl. all tex-DT PLYWOOD'!P270=0,"",'Simpl. all tex-DT PLYWOOD'!P270)</f>
        <v/>
      </c>
      <c r="G267" s="19" t="str">
        <f>IF('Simpl. all tex-DT PLYWOOD'!Q270=0,"",'Simpl. all tex-DT PLYWOOD'!Q270)</f>
        <v/>
      </c>
      <c r="H267" s="19" t="str">
        <f>IF('Simpl. all tex-DT PLYWOOD'!R270=0,"",'Simpl. all tex-DT PLYWOOD'!R270)</f>
        <v/>
      </c>
      <c r="I267" s="19" t="str">
        <f>IF('Simpl. all tex-DT PLYWOOD'!S270=0,"",'Simpl. all tex-DT PLYWOOD'!S270)</f>
        <v/>
      </c>
      <c r="J267" s="19" t="str">
        <f>IF('Simpl. all tex-DT PLYWOOD'!T270=0,"",'Simpl. all tex-DT PLYWOOD'!T270)</f>
        <v/>
      </c>
      <c r="K267" s="19" t="str">
        <f>IF('Simpl. all tex-DT PLYWOOD'!U270=0,"",'Simpl. all tex-DT PLYWOOD'!U270)</f>
        <v/>
      </c>
      <c r="L267" s="19" t="str">
        <f>IF('Simpl. all tex-DT PLYWOOD'!V270=0,"",'Simpl. all tex-DT PLYWOOD'!V270)</f>
        <v/>
      </c>
      <c r="M267" s="19" t="str">
        <f>IF('Simpl. all tex-DT PLYWOOD'!W270=0,"",'Simpl. all tex-DT PLYWOOD'!W270)</f>
        <v/>
      </c>
      <c r="N267" s="19" t="str">
        <f>IF('Simpl. all tex-DT PLYWOOD'!X270=0,"",'Simpl. all tex-DT PLYWOOD'!X270)</f>
        <v/>
      </c>
      <c r="O267" s="19" t="str">
        <f>IF('Simpl. all tex-DT PLYWOOD'!Y270=0,"",'Simpl. all tex-DT PLYWOOD'!Y270)</f>
        <v/>
      </c>
      <c r="P267" s="19" t="str">
        <f>IF('Simpl. all tex-DT PLYWOOD'!Z270=0,"",'Simpl. all tex-DT PLYWOOD'!Z270)</f>
        <v/>
      </c>
      <c r="Q267" s="306">
        <f t="shared" si="4"/>
        <v>0</v>
      </c>
      <c r="R267" s="11">
        <f>Q267*'Simpl. all tex-DT PLYWOOD'!I270</f>
        <v>0</v>
      </c>
      <c r="S267" s="11">
        <f>Q267*'Simpl. all tex-DT PLYWOOD'!AX270</f>
        <v>0</v>
      </c>
    </row>
    <row r="268" spans="1:19" ht="23.25" customHeight="1" x14ac:dyDescent="0.2">
      <c r="A268" s="18" t="str">
        <f>'Simpl. all tex-DT PLYWOOD'!D271</f>
        <v>SIMPL-10G-T</v>
      </c>
      <c r="B268" s="432" t="s">
        <v>1139</v>
      </c>
      <c r="C268" s="19" t="str">
        <f>IF('Simpl. all tex-DT PLYWOOD'!M271=0,"",'Simpl. all tex-DT PLYWOOD'!M271)</f>
        <v/>
      </c>
      <c r="D268" s="19" t="str">
        <f>IF('Simpl. all tex-DT PLYWOOD'!N271=0,"",'Simpl. all tex-DT PLYWOOD'!N271)</f>
        <v/>
      </c>
      <c r="E268" s="19" t="str">
        <f>IF('Simpl. all tex-DT PLYWOOD'!O271=0,"",'Simpl. all tex-DT PLYWOOD'!O271)</f>
        <v/>
      </c>
      <c r="F268" s="19" t="str">
        <f>IF('Simpl. all tex-DT PLYWOOD'!P271=0,"",'Simpl. all tex-DT PLYWOOD'!P271)</f>
        <v/>
      </c>
      <c r="G268" s="19" t="str">
        <f>IF('Simpl. all tex-DT PLYWOOD'!Q271=0,"",'Simpl. all tex-DT PLYWOOD'!Q271)</f>
        <v/>
      </c>
      <c r="H268" s="19" t="str">
        <f>IF('Simpl. all tex-DT PLYWOOD'!R271=0,"",'Simpl. all tex-DT PLYWOOD'!R271)</f>
        <v/>
      </c>
      <c r="I268" s="19" t="str">
        <f>IF('Simpl. all tex-DT PLYWOOD'!S271=0,"",'Simpl. all tex-DT PLYWOOD'!S271)</f>
        <v/>
      </c>
      <c r="J268" s="19" t="str">
        <f>IF('Simpl. all tex-DT PLYWOOD'!T271=0,"",'Simpl. all tex-DT PLYWOOD'!T271)</f>
        <v/>
      </c>
      <c r="K268" s="19" t="str">
        <f>IF('Simpl. all tex-DT PLYWOOD'!U271=0,"",'Simpl. all tex-DT PLYWOOD'!U271)</f>
        <v/>
      </c>
      <c r="L268" s="19" t="str">
        <f>IF('Simpl. all tex-DT PLYWOOD'!V271=0,"",'Simpl. all tex-DT PLYWOOD'!V271)</f>
        <v/>
      </c>
      <c r="M268" s="19" t="str">
        <f>IF('Simpl. all tex-DT PLYWOOD'!W271=0,"",'Simpl. all tex-DT PLYWOOD'!W271)</f>
        <v/>
      </c>
      <c r="N268" s="19" t="str">
        <f>IF('Simpl. all tex-DT PLYWOOD'!X271=0,"",'Simpl. all tex-DT PLYWOOD'!X271)</f>
        <v/>
      </c>
      <c r="O268" s="19" t="str">
        <f>IF('Simpl. all tex-DT PLYWOOD'!Y271=0,"",'Simpl. all tex-DT PLYWOOD'!Y271)</f>
        <v/>
      </c>
      <c r="P268" s="19" t="str">
        <f>IF('Simpl. all tex-DT PLYWOOD'!Z271=0,"",'Simpl. all tex-DT PLYWOOD'!Z271)</f>
        <v/>
      </c>
      <c r="Q268" s="306">
        <f t="shared" si="4"/>
        <v>0</v>
      </c>
      <c r="R268" s="11">
        <f>Q268*'Simpl. all tex-DT PLYWOOD'!I271</f>
        <v>0</v>
      </c>
      <c r="S268" s="11">
        <f>Q268*'Simpl. all tex-DT PLYWOOD'!AX271</f>
        <v>0</v>
      </c>
    </row>
    <row r="269" spans="1:19" ht="23.25" customHeight="1" x14ac:dyDescent="0.2">
      <c r="A269" s="18" t="str">
        <f>'Simpl. all tex-DT PLYWOOD'!D272</f>
        <v>11 - BOWS</v>
      </c>
      <c r="B269" s="432"/>
      <c r="C269" s="19" t="str">
        <f>IF('Simpl. all tex-DT PLYWOOD'!M272=0,"",'Simpl. all tex-DT PLYWOOD'!M272)</f>
        <v/>
      </c>
      <c r="D269" s="19" t="str">
        <f>IF('Simpl. all tex-DT PLYWOOD'!N272=0,"",'Simpl. all tex-DT PLYWOOD'!N272)</f>
        <v/>
      </c>
      <c r="E269" s="19" t="str">
        <f>IF('Simpl. all tex-DT PLYWOOD'!O272=0,"",'Simpl. all tex-DT PLYWOOD'!O272)</f>
        <v/>
      </c>
      <c r="F269" s="19" t="str">
        <f>IF('Simpl. all tex-DT PLYWOOD'!P272=0,"",'Simpl. all tex-DT PLYWOOD'!P272)</f>
        <v/>
      </c>
      <c r="G269" s="19" t="str">
        <f>IF('Simpl. all tex-DT PLYWOOD'!Q272=0,"",'Simpl. all tex-DT PLYWOOD'!Q272)</f>
        <v/>
      </c>
      <c r="H269" s="19" t="str">
        <f>IF('Simpl. all tex-DT PLYWOOD'!R272=0,"",'Simpl. all tex-DT PLYWOOD'!R272)</f>
        <v/>
      </c>
      <c r="I269" s="19" t="str">
        <f>IF('Simpl. all tex-DT PLYWOOD'!S272=0,"",'Simpl. all tex-DT PLYWOOD'!S272)</f>
        <v/>
      </c>
      <c r="J269" s="19" t="str">
        <f>IF('Simpl. all tex-DT PLYWOOD'!T272=0,"",'Simpl. all tex-DT PLYWOOD'!T272)</f>
        <v/>
      </c>
      <c r="K269" s="19" t="str">
        <f>IF('Simpl. all tex-DT PLYWOOD'!U272=0,"",'Simpl. all tex-DT PLYWOOD'!U272)</f>
        <v/>
      </c>
      <c r="L269" s="19" t="str">
        <f>IF('Simpl. all tex-DT PLYWOOD'!V272=0,"",'Simpl. all tex-DT PLYWOOD'!V272)</f>
        <v/>
      </c>
      <c r="M269" s="19" t="str">
        <f>IF('Simpl. all tex-DT PLYWOOD'!W272=0,"",'Simpl. all tex-DT PLYWOOD'!W272)</f>
        <v/>
      </c>
      <c r="N269" s="19" t="str">
        <f>IF('Simpl. all tex-DT PLYWOOD'!X272=0,"",'Simpl. all tex-DT PLYWOOD'!X272)</f>
        <v/>
      </c>
      <c r="O269" s="19" t="str">
        <f>IF('Simpl. all tex-DT PLYWOOD'!Y272=0,"",'Simpl. all tex-DT PLYWOOD'!Y272)</f>
        <v/>
      </c>
      <c r="P269" s="19" t="str">
        <f>IF('Simpl. all tex-DT PLYWOOD'!Z272=0,"",'Simpl. all tex-DT PLYWOOD'!Z272)</f>
        <v/>
      </c>
      <c r="Q269" s="306">
        <f t="shared" si="4"/>
        <v>0</v>
      </c>
      <c r="R269" s="11">
        <f>Q269*'Simpl. all tex-DT PLYWOOD'!I272</f>
        <v>0</v>
      </c>
      <c r="S269" s="11">
        <f>Q269*'Simpl. all tex-DT PLYWOOD'!AX272</f>
        <v>0</v>
      </c>
    </row>
    <row r="270" spans="1:19" ht="23.25" customHeight="1" x14ac:dyDescent="0.2">
      <c r="A270" s="18" t="str">
        <f>'Simpl. all tex-DT PLYWOOD'!D273</f>
        <v>SIMPL-11A</v>
      </c>
      <c r="B270" s="432" t="s">
        <v>1138</v>
      </c>
      <c r="C270" s="19" t="str">
        <f>IF('Simpl. all tex-DT PLYWOOD'!M273=0,"",'Simpl. all tex-DT PLYWOOD'!M273)</f>
        <v/>
      </c>
      <c r="D270" s="19" t="str">
        <f>IF('Simpl. all tex-DT PLYWOOD'!N273=0,"",'Simpl. all tex-DT PLYWOOD'!N273)</f>
        <v/>
      </c>
      <c r="E270" s="19" t="str">
        <f>IF('Simpl. all tex-DT PLYWOOD'!O273=0,"",'Simpl. all tex-DT PLYWOOD'!O273)</f>
        <v/>
      </c>
      <c r="F270" s="19" t="str">
        <f>IF('Simpl. all tex-DT PLYWOOD'!P273=0,"",'Simpl. all tex-DT PLYWOOD'!P273)</f>
        <v/>
      </c>
      <c r="G270" s="19" t="str">
        <f>IF('Simpl. all tex-DT PLYWOOD'!Q273=0,"",'Simpl. all tex-DT PLYWOOD'!Q273)</f>
        <v/>
      </c>
      <c r="H270" s="19" t="str">
        <f>IF('Simpl. all tex-DT PLYWOOD'!R273=0,"",'Simpl. all tex-DT PLYWOOD'!R273)</f>
        <v/>
      </c>
      <c r="I270" s="19" t="str">
        <f>IF('Simpl. all tex-DT PLYWOOD'!S273=0,"",'Simpl. all tex-DT PLYWOOD'!S273)</f>
        <v/>
      </c>
      <c r="J270" s="19" t="str">
        <f>IF('Simpl. all tex-DT PLYWOOD'!T273=0,"",'Simpl. all tex-DT PLYWOOD'!T273)</f>
        <v/>
      </c>
      <c r="K270" s="19" t="str">
        <f>IF('Simpl. all tex-DT PLYWOOD'!U273=0,"",'Simpl. all tex-DT PLYWOOD'!U273)</f>
        <v/>
      </c>
      <c r="L270" s="19" t="str">
        <f>IF('Simpl. all tex-DT PLYWOOD'!V273=0,"",'Simpl. all tex-DT PLYWOOD'!V273)</f>
        <v/>
      </c>
      <c r="M270" s="19" t="str">
        <f>IF('Simpl. all tex-DT PLYWOOD'!W273=0,"",'Simpl. all tex-DT PLYWOOD'!W273)</f>
        <v/>
      </c>
      <c r="N270" s="19" t="str">
        <f>IF('Simpl. all tex-DT PLYWOOD'!X273=0,"",'Simpl. all tex-DT PLYWOOD'!X273)</f>
        <v/>
      </c>
      <c r="O270" s="19" t="str">
        <f>IF('Simpl. all tex-DT PLYWOOD'!Y273=0,"",'Simpl. all tex-DT PLYWOOD'!Y273)</f>
        <v/>
      </c>
      <c r="P270" s="19" t="str">
        <f>IF('Simpl. all tex-DT PLYWOOD'!Z273=0,"",'Simpl. all tex-DT PLYWOOD'!Z273)</f>
        <v/>
      </c>
      <c r="Q270" s="306">
        <f t="shared" si="4"/>
        <v>0</v>
      </c>
      <c r="R270" s="11">
        <f>Q270*'Simpl. all tex-DT PLYWOOD'!I273</f>
        <v>0</v>
      </c>
      <c r="S270" s="11">
        <f>Q270*'Simpl. all tex-DT PLYWOOD'!AX273</f>
        <v>0</v>
      </c>
    </row>
    <row r="271" spans="1:19" ht="23.25" customHeight="1" x14ac:dyDescent="0.2">
      <c r="A271" s="18" t="str">
        <f>'Simpl. all tex-DT PLYWOOD'!D274</f>
        <v>SIMPL-11A-T</v>
      </c>
      <c r="B271" s="432" t="s">
        <v>1139</v>
      </c>
      <c r="C271" s="19" t="str">
        <f>IF('Simpl. all tex-DT PLYWOOD'!M274=0,"",'Simpl. all tex-DT PLYWOOD'!M274)</f>
        <v/>
      </c>
      <c r="D271" s="19" t="str">
        <f>IF('Simpl. all tex-DT PLYWOOD'!N274=0,"",'Simpl. all tex-DT PLYWOOD'!N274)</f>
        <v/>
      </c>
      <c r="E271" s="19" t="str">
        <f>IF('Simpl. all tex-DT PLYWOOD'!O274=0,"",'Simpl. all tex-DT PLYWOOD'!O274)</f>
        <v/>
      </c>
      <c r="F271" s="19" t="str">
        <f>IF('Simpl. all tex-DT PLYWOOD'!P274=0,"",'Simpl. all tex-DT PLYWOOD'!P274)</f>
        <v/>
      </c>
      <c r="G271" s="19" t="str">
        <f>IF('Simpl. all tex-DT PLYWOOD'!Q274=0,"",'Simpl. all tex-DT PLYWOOD'!Q274)</f>
        <v/>
      </c>
      <c r="H271" s="19" t="str">
        <f>IF('Simpl. all tex-DT PLYWOOD'!R274=0,"",'Simpl. all tex-DT PLYWOOD'!R274)</f>
        <v/>
      </c>
      <c r="I271" s="19" t="str">
        <f>IF('Simpl. all tex-DT PLYWOOD'!S274=0,"",'Simpl. all tex-DT PLYWOOD'!S274)</f>
        <v/>
      </c>
      <c r="J271" s="19" t="str">
        <f>IF('Simpl. all tex-DT PLYWOOD'!T274=0,"",'Simpl. all tex-DT PLYWOOD'!T274)</f>
        <v/>
      </c>
      <c r="K271" s="19" t="str">
        <f>IF('Simpl. all tex-DT PLYWOOD'!U274=0,"",'Simpl. all tex-DT PLYWOOD'!U274)</f>
        <v/>
      </c>
      <c r="L271" s="19" t="str">
        <f>IF('Simpl. all tex-DT PLYWOOD'!V274=0,"",'Simpl. all tex-DT PLYWOOD'!V274)</f>
        <v/>
      </c>
      <c r="M271" s="19" t="str">
        <f>IF('Simpl. all tex-DT PLYWOOD'!W274=0,"",'Simpl. all tex-DT PLYWOOD'!W274)</f>
        <v/>
      </c>
      <c r="N271" s="19" t="str">
        <f>IF('Simpl. all tex-DT PLYWOOD'!X274=0,"",'Simpl. all tex-DT PLYWOOD'!X274)</f>
        <v/>
      </c>
      <c r="O271" s="19" t="str">
        <f>IF('Simpl. all tex-DT PLYWOOD'!Y274=0,"",'Simpl. all tex-DT PLYWOOD'!Y274)</f>
        <v/>
      </c>
      <c r="P271" s="19" t="str">
        <f>IF('Simpl. all tex-DT PLYWOOD'!Z274=0,"",'Simpl. all tex-DT PLYWOOD'!Z274)</f>
        <v/>
      </c>
      <c r="Q271" s="306">
        <f t="shared" si="4"/>
        <v>0</v>
      </c>
      <c r="R271" s="11">
        <f>Q271*'Simpl. all tex-DT PLYWOOD'!I274</f>
        <v>0</v>
      </c>
      <c r="S271" s="11">
        <f>Q271*'Simpl. all tex-DT PLYWOOD'!AX274</f>
        <v>0</v>
      </c>
    </row>
    <row r="272" spans="1:19" ht="23.25" customHeight="1" x14ac:dyDescent="0.2">
      <c r="A272" s="18" t="str">
        <f>'Simpl. all tex-DT PLYWOOD'!D275</f>
        <v>SIMPL-11B</v>
      </c>
      <c r="B272" s="432" t="s">
        <v>1138</v>
      </c>
      <c r="C272" s="19" t="str">
        <f>IF('Simpl. all tex-DT PLYWOOD'!M275=0,"",'Simpl. all tex-DT PLYWOOD'!M275)</f>
        <v/>
      </c>
      <c r="D272" s="19" t="str">
        <f>IF('Simpl. all tex-DT PLYWOOD'!N275=0,"",'Simpl. all tex-DT PLYWOOD'!N275)</f>
        <v/>
      </c>
      <c r="E272" s="19" t="str">
        <f>IF('Simpl. all tex-DT PLYWOOD'!O275=0,"",'Simpl. all tex-DT PLYWOOD'!O275)</f>
        <v/>
      </c>
      <c r="F272" s="19" t="str">
        <f>IF('Simpl. all tex-DT PLYWOOD'!P275=0,"",'Simpl. all tex-DT PLYWOOD'!P275)</f>
        <v/>
      </c>
      <c r="G272" s="19" t="str">
        <f>IF('Simpl. all tex-DT PLYWOOD'!Q275=0,"",'Simpl. all tex-DT PLYWOOD'!Q275)</f>
        <v/>
      </c>
      <c r="H272" s="19" t="str">
        <f>IF('Simpl. all tex-DT PLYWOOD'!R275=0,"",'Simpl. all tex-DT PLYWOOD'!R275)</f>
        <v/>
      </c>
      <c r="I272" s="19" t="str">
        <f>IF('Simpl. all tex-DT PLYWOOD'!S275=0,"",'Simpl. all tex-DT PLYWOOD'!S275)</f>
        <v/>
      </c>
      <c r="J272" s="19" t="str">
        <f>IF('Simpl. all tex-DT PLYWOOD'!T275=0,"",'Simpl. all tex-DT PLYWOOD'!T275)</f>
        <v/>
      </c>
      <c r="K272" s="19" t="str">
        <f>IF('Simpl. all tex-DT PLYWOOD'!U275=0,"",'Simpl. all tex-DT PLYWOOD'!U275)</f>
        <v/>
      </c>
      <c r="L272" s="19" t="str">
        <f>IF('Simpl. all tex-DT PLYWOOD'!V275=0,"",'Simpl. all tex-DT PLYWOOD'!V275)</f>
        <v/>
      </c>
      <c r="M272" s="19" t="str">
        <f>IF('Simpl. all tex-DT PLYWOOD'!W275=0,"",'Simpl. all tex-DT PLYWOOD'!W275)</f>
        <v/>
      </c>
      <c r="N272" s="19" t="str">
        <f>IF('Simpl. all tex-DT PLYWOOD'!X275=0,"",'Simpl. all tex-DT PLYWOOD'!X275)</f>
        <v/>
      </c>
      <c r="O272" s="19" t="str">
        <f>IF('Simpl. all tex-DT PLYWOOD'!Y275=0,"",'Simpl. all tex-DT PLYWOOD'!Y275)</f>
        <v/>
      </c>
      <c r="P272" s="19" t="str">
        <f>IF('Simpl. all tex-DT PLYWOOD'!Z275=0,"",'Simpl. all tex-DT PLYWOOD'!Z275)</f>
        <v/>
      </c>
      <c r="Q272" s="306">
        <f t="shared" si="4"/>
        <v>0</v>
      </c>
      <c r="R272" s="11">
        <f>Q272*'Simpl. all tex-DT PLYWOOD'!I275</f>
        <v>0</v>
      </c>
      <c r="S272" s="11">
        <f>Q272*'Simpl. all tex-DT PLYWOOD'!AX275</f>
        <v>0</v>
      </c>
    </row>
    <row r="273" spans="1:19" ht="23.25" customHeight="1" x14ac:dyDescent="0.2">
      <c r="A273" s="18" t="str">
        <f>'Simpl. all tex-DT PLYWOOD'!D276</f>
        <v>SIMPL-11B-T</v>
      </c>
      <c r="B273" s="432" t="s">
        <v>1139</v>
      </c>
      <c r="C273" s="19" t="str">
        <f>IF('Simpl. all tex-DT PLYWOOD'!M276=0,"",'Simpl. all tex-DT PLYWOOD'!M276)</f>
        <v/>
      </c>
      <c r="D273" s="19" t="str">
        <f>IF('Simpl. all tex-DT PLYWOOD'!N276=0,"",'Simpl. all tex-DT PLYWOOD'!N276)</f>
        <v/>
      </c>
      <c r="E273" s="19" t="str">
        <f>IF('Simpl. all tex-DT PLYWOOD'!O276=0,"",'Simpl. all tex-DT PLYWOOD'!O276)</f>
        <v/>
      </c>
      <c r="F273" s="19" t="str">
        <f>IF('Simpl. all tex-DT PLYWOOD'!P276=0,"",'Simpl. all tex-DT PLYWOOD'!P276)</f>
        <v/>
      </c>
      <c r="G273" s="19" t="str">
        <f>IF('Simpl. all tex-DT PLYWOOD'!Q276=0,"",'Simpl. all tex-DT PLYWOOD'!Q276)</f>
        <v/>
      </c>
      <c r="H273" s="19" t="str">
        <f>IF('Simpl. all tex-DT PLYWOOD'!R276=0,"",'Simpl. all tex-DT PLYWOOD'!R276)</f>
        <v/>
      </c>
      <c r="I273" s="19" t="str">
        <f>IF('Simpl. all tex-DT PLYWOOD'!S276=0,"",'Simpl. all tex-DT PLYWOOD'!S276)</f>
        <v/>
      </c>
      <c r="J273" s="19" t="str">
        <f>IF('Simpl. all tex-DT PLYWOOD'!T276=0,"",'Simpl. all tex-DT PLYWOOD'!T276)</f>
        <v/>
      </c>
      <c r="K273" s="19" t="str">
        <f>IF('Simpl. all tex-DT PLYWOOD'!U276=0,"",'Simpl. all tex-DT PLYWOOD'!U276)</f>
        <v/>
      </c>
      <c r="L273" s="19" t="str">
        <f>IF('Simpl. all tex-DT PLYWOOD'!V276=0,"",'Simpl. all tex-DT PLYWOOD'!V276)</f>
        <v/>
      </c>
      <c r="M273" s="19" t="str">
        <f>IF('Simpl. all tex-DT PLYWOOD'!W276=0,"",'Simpl. all tex-DT PLYWOOD'!W276)</f>
        <v/>
      </c>
      <c r="N273" s="19" t="str">
        <f>IF('Simpl. all tex-DT PLYWOOD'!X276=0,"",'Simpl. all tex-DT PLYWOOD'!X276)</f>
        <v/>
      </c>
      <c r="O273" s="19" t="str">
        <f>IF('Simpl. all tex-DT PLYWOOD'!Y276=0,"",'Simpl. all tex-DT PLYWOOD'!Y276)</f>
        <v/>
      </c>
      <c r="P273" s="19" t="str">
        <f>IF('Simpl. all tex-DT PLYWOOD'!Z276=0,"",'Simpl. all tex-DT PLYWOOD'!Z276)</f>
        <v/>
      </c>
      <c r="Q273" s="306">
        <f t="shared" si="4"/>
        <v>0</v>
      </c>
      <c r="R273" s="11">
        <f>Q273*'Simpl. all tex-DT PLYWOOD'!I276</f>
        <v>0</v>
      </c>
      <c r="S273" s="11">
        <f>Q273*'Simpl. all tex-DT PLYWOOD'!AX276</f>
        <v>0</v>
      </c>
    </row>
    <row r="274" spans="1:19" ht="23.25" customHeight="1" x14ac:dyDescent="0.2">
      <c r="A274" s="18" t="str">
        <f>'Simpl. all tex-DT PLYWOOD'!D277</f>
        <v>SIMPL-11C</v>
      </c>
      <c r="B274" s="432" t="s">
        <v>1138</v>
      </c>
      <c r="C274" s="19" t="str">
        <f>IF('Simpl. all tex-DT PLYWOOD'!M277=0,"",'Simpl. all tex-DT PLYWOOD'!M277)</f>
        <v/>
      </c>
      <c r="D274" s="19" t="str">
        <f>IF('Simpl. all tex-DT PLYWOOD'!N277=0,"",'Simpl. all tex-DT PLYWOOD'!N277)</f>
        <v/>
      </c>
      <c r="E274" s="19" t="str">
        <f>IF('Simpl. all tex-DT PLYWOOD'!O277=0,"",'Simpl. all tex-DT PLYWOOD'!O277)</f>
        <v/>
      </c>
      <c r="F274" s="19" t="str">
        <f>IF('Simpl. all tex-DT PLYWOOD'!P277=0,"",'Simpl. all tex-DT PLYWOOD'!P277)</f>
        <v/>
      </c>
      <c r="G274" s="19" t="str">
        <f>IF('Simpl. all tex-DT PLYWOOD'!Q277=0,"",'Simpl. all tex-DT PLYWOOD'!Q277)</f>
        <v/>
      </c>
      <c r="H274" s="19" t="str">
        <f>IF('Simpl. all tex-DT PLYWOOD'!R277=0,"",'Simpl. all tex-DT PLYWOOD'!R277)</f>
        <v/>
      </c>
      <c r="I274" s="19" t="str">
        <f>IF('Simpl. all tex-DT PLYWOOD'!S277=0,"",'Simpl. all tex-DT PLYWOOD'!S277)</f>
        <v/>
      </c>
      <c r="J274" s="19" t="str">
        <f>IF('Simpl. all tex-DT PLYWOOD'!T277=0,"",'Simpl. all tex-DT PLYWOOD'!T277)</f>
        <v/>
      </c>
      <c r="K274" s="19" t="str">
        <f>IF('Simpl. all tex-DT PLYWOOD'!U277=0,"",'Simpl. all tex-DT PLYWOOD'!U277)</f>
        <v/>
      </c>
      <c r="L274" s="19" t="str">
        <f>IF('Simpl. all tex-DT PLYWOOD'!V277=0,"",'Simpl. all tex-DT PLYWOOD'!V277)</f>
        <v/>
      </c>
      <c r="M274" s="19" t="str">
        <f>IF('Simpl. all tex-DT PLYWOOD'!W277=0,"",'Simpl. all tex-DT PLYWOOD'!W277)</f>
        <v/>
      </c>
      <c r="N274" s="19" t="str">
        <f>IF('Simpl. all tex-DT PLYWOOD'!X277=0,"",'Simpl. all tex-DT PLYWOOD'!X277)</f>
        <v/>
      </c>
      <c r="O274" s="19" t="str">
        <f>IF('Simpl. all tex-DT PLYWOOD'!Y277=0,"",'Simpl. all tex-DT PLYWOOD'!Y277)</f>
        <v/>
      </c>
      <c r="P274" s="19" t="str">
        <f>IF('Simpl. all tex-DT PLYWOOD'!Z277=0,"",'Simpl. all tex-DT PLYWOOD'!Z277)</f>
        <v/>
      </c>
      <c r="Q274" s="306">
        <f t="shared" si="4"/>
        <v>0</v>
      </c>
      <c r="R274" s="11">
        <f>Q274*'Simpl. all tex-DT PLYWOOD'!I277</f>
        <v>0</v>
      </c>
      <c r="S274" s="11">
        <f>Q274*'Simpl. all tex-DT PLYWOOD'!AX277</f>
        <v>0</v>
      </c>
    </row>
    <row r="275" spans="1:19" ht="23.25" customHeight="1" x14ac:dyDescent="0.2">
      <c r="A275" s="18" t="str">
        <f>'Simpl. all tex-DT PLYWOOD'!D278</f>
        <v>SIMPL-11C-T</v>
      </c>
      <c r="B275" s="432" t="s">
        <v>1139</v>
      </c>
      <c r="C275" s="19" t="str">
        <f>IF('Simpl. all tex-DT PLYWOOD'!M278=0,"",'Simpl. all tex-DT PLYWOOD'!M278)</f>
        <v/>
      </c>
      <c r="D275" s="19" t="str">
        <f>IF('Simpl. all tex-DT PLYWOOD'!N278=0,"",'Simpl. all tex-DT PLYWOOD'!N278)</f>
        <v/>
      </c>
      <c r="E275" s="19" t="str">
        <f>IF('Simpl. all tex-DT PLYWOOD'!O278=0,"",'Simpl. all tex-DT PLYWOOD'!O278)</f>
        <v/>
      </c>
      <c r="F275" s="19" t="str">
        <f>IF('Simpl. all tex-DT PLYWOOD'!P278=0,"",'Simpl. all tex-DT PLYWOOD'!P278)</f>
        <v/>
      </c>
      <c r="G275" s="19" t="str">
        <f>IF('Simpl. all tex-DT PLYWOOD'!Q278=0,"",'Simpl. all tex-DT PLYWOOD'!Q278)</f>
        <v/>
      </c>
      <c r="H275" s="19" t="str">
        <f>IF('Simpl. all tex-DT PLYWOOD'!R278=0,"",'Simpl. all tex-DT PLYWOOD'!R278)</f>
        <v/>
      </c>
      <c r="I275" s="19" t="str">
        <f>IF('Simpl. all tex-DT PLYWOOD'!S278=0,"",'Simpl. all tex-DT PLYWOOD'!S278)</f>
        <v/>
      </c>
      <c r="J275" s="19" t="str">
        <f>IF('Simpl. all tex-DT PLYWOOD'!T278=0,"",'Simpl. all tex-DT PLYWOOD'!T278)</f>
        <v/>
      </c>
      <c r="K275" s="19" t="str">
        <f>IF('Simpl. all tex-DT PLYWOOD'!U278=0,"",'Simpl. all tex-DT PLYWOOD'!U278)</f>
        <v/>
      </c>
      <c r="L275" s="19" t="str">
        <f>IF('Simpl. all tex-DT PLYWOOD'!V278=0,"",'Simpl. all tex-DT PLYWOOD'!V278)</f>
        <v/>
      </c>
      <c r="M275" s="19" t="str">
        <f>IF('Simpl. all tex-DT PLYWOOD'!W278=0,"",'Simpl. all tex-DT PLYWOOD'!W278)</f>
        <v/>
      </c>
      <c r="N275" s="19" t="str">
        <f>IF('Simpl. all tex-DT PLYWOOD'!X278=0,"",'Simpl. all tex-DT PLYWOOD'!X278)</f>
        <v/>
      </c>
      <c r="O275" s="19" t="str">
        <f>IF('Simpl. all tex-DT PLYWOOD'!Y278=0,"",'Simpl. all tex-DT PLYWOOD'!Y278)</f>
        <v/>
      </c>
      <c r="P275" s="19" t="str">
        <f>IF('Simpl. all tex-DT PLYWOOD'!Z278=0,"",'Simpl. all tex-DT PLYWOOD'!Z278)</f>
        <v/>
      </c>
      <c r="Q275" s="306">
        <f t="shared" si="4"/>
        <v>0</v>
      </c>
      <c r="R275" s="11">
        <f>Q275*'Simpl. all tex-DT PLYWOOD'!I278</f>
        <v>0</v>
      </c>
      <c r="S275" s="11">
        <f>Q275*'Simpl. all tex-DT PLYWOOD'!AX278</f>
        <v>0</v>
      </c>
    </row>
    <row r="276" spans="1:19" ht="23.25" customHeight="1" x14ac:dyDescent="0.2">
      <c r="A276" s="18" t="str">
        <f>'Simpl. all tex-DT PLYWOOD'!D279</f>
        <v>SIMPL-11D</v>
      </c>
      <c r="B276" s="432" t="s">
        <v>1138</v>
      </c>
      <c r="C276" s="19" t="str">
        <f>IF('Simpl. all tex-DT PLYWOOD'!M279=0,"",'Simpl. all tex-DT PLYWOOD'!M279)</f>
        <v/>
      </c>
      <c r="D276" s="19" t="str">
        <f>IF('Simpl. all tex-DT PLYWOOD'!N279=0,"",'Simpl. all tex-DT PLYWOOD'!N279)</f>
        <v/>
      </c>
      <c r="E276" s="19" t="str">
        <f>IF('Simpl. all tex-DT PLYWOOD'!O279=0,"",'Simpl. all tex-DT PLYWOOD'!O279)</f>
        <v/>
      </c>
      <c r="F276" s="19" t="str">
        <f>IF('Simpl. all tex-DT PLYWOOD'!P279=0,"",'Simpl. all tex-DT PLYWOOD'!P279)</f>
        <v/>
      </c>
      <c r="G276" s="19" t="str">
        <f>IF('Simpl. all tex-DT PLYWOOD'!Q279=0,"",'Simpl. all tex-DT PLYWOOD'!Q279)</f>
        <v/>
      </c>
      <c r="H276" s="19" t="str">
        <f>IF('Simpl. all tex-DT PLYWOOD'!R279=0,"",'Simpl. all tex-DT PLYWOOD'!R279)</f>
        <v/>
      </c>
      <c r="I276" s="19" t="str">
        <f>IF('Simpl. all tex-DT PLYWOOD'!S279=0,"",'Simpl. all tex-DT PLYWOOD'!S279)</f>
        <v/>
      </c>
      <c r="J276" s="19" t="str">
        <f>IF('Simpl. all tex-DT PLYWOOD'!T279=0,"",'Simpl. all tex-DT PLYWOOD'!T279)</f>
        <v/>
      </c>
      <c r="K276" s="19" t="str">
        <f>IF('Simpl. all tex-DT PLYWOOD'!U279=0,"",'Simpl. all tex-DT PLYWOOD'!U279)</f>
        <v/>
      </c>
      <c r="L276" s="19" t="str">
        <f>IF('Simpl. all tex-DT PLYWOOD'!V279=0,"",'Simpl. all tex-DT PLYWOOD'!V279)</f>
        <v/>
      </c>
      <c r="M276" s="19" t="str">
        <f>IF('Simpl. all tex-DT PLYWOOD'!W279=0,"",'Simpl. all tex-DT PLYWOOD'!W279)</f>
        <v/>
      </c>
      <c r="N276" s="19" t="str">
        <f>IF('Simpl. all tex-DT PLYWOOD'!X279=0,"",'Simpl. all tex-DT PLYWOOD'!X279)</f>
        <v/>
      </c>
      <c r="O276" s="19" t="str">
        <f>IF('Simpl. all tex-DT PLYWOOD'!Y279=0,"",'Simpl. all tex-DT PLYWOOD'!Y279)</f>
        <v/>
      </c>
      <c r="P276" s="19" t="str">
        <f>IF('Simpl. all tex-DT PLYWOOD'!Z279=0,"",'Simpl. all tex-DT PLYWOOD'!Z279)</f>
        <v/>
      </c>
      <c r="Q276" s="306">
        <f t="shared" si="4"/>
        <v>0</v>
      </c>
      <c r="R276" s="11">
        <f>Q276*'Simpl. all tex-DT PLYWOOD'!I279</f>
        <v>0</v>
      </c>
      <c r="S276" s="11">
        <f>Q276*'Simpl. all tex-DT PLYWOOD'!AX279</f>
        <v>0</v>
      </c>
    </row>
    <row r="277" spans="1:19" ht="23.25" customHeight="1" x14ac:dyDescent="0.2">
      <c r="A277" s="18" t="str">
        <f>'Simpl. all tex-DT PLYWOOD'!D280</f>
        <v>SIMPL-11D-T</v>
      </c>
      <c r="B277" s="432" t="s">
        <v>1139</v>
      </c>
      <c r="C277" s="19" t="str">
        <f>IF('Simpl. all tex-DT PLYWOOD'!M280=0,"",'Simpl. all tex-DT PLYWOOD'!M280)</f>
        <v/>
      </c>
      <c r="D277" s="19" t="str">
        <f>IF('Simpl. all tex-DT PLYWOOD'!N280=0,"",'Simpl. all tex-DT PLYWOOD'!N280)</f>
        <v/>
      </c>
      <c r="E277" s="19" t="str">
        <f>IF('Simpl. all tex-DT PLYWOOD'!O280=0,"",'Simpl. all tex-DT PLYWOOD'!O280)</f>
        <v/>
      </c>
      <c r="F277" s="19" t="str">
        <f>IF('Simpl. all tex-DT PLYWOOD'!P280=0,"",'Simpl. all tex-DT PLYWOOD'!P280)</f>
        <v/>
      </c>
      <c r="G277" s="19" t="str">
        <f>IF('Simpl. all tex-DT PLYWOOD'!Q280=0,"",'Simpl. all tex-DT PLYWOOD'!Q280)</f>
        <v/>
      </c>
      <c r="H277" s="19" t="str">
        <f>IF('Simpl. all tex-DT PLYWOOD'!R280=0,"",'Simpl. all tex-DT PLYWOOD'!R280)</f>
        <v/>
      </c>
      <c r="I277" s="19" t="str">
        <f>IF('Simpl. all tex-DT PLYWOOD'!S280=0,"",'Simpl. all tex-DT PLYWOOD'!S280)</f>
        <v/>
      </c>
      <c r="J277" s="19" t="str">
        <f>IF('Simpl. all tex-DT PLYWOOD'!T280=0,"",'Simpl. all tex-DT PLYWOOD'!T280)</f>
        <v/>
      </c>
      <c r="K277" s="19" t="str">
        <f>IF('Simpl. all tex-DT PLYWOOD'!U280=0,"",'Simpl. all tex-DT PLYWOOD'!U280)</f>
        <v/>
      </c>
      <c r="L277" s="19" t="str">
        <f>IF('Simpl. all tex-DT PLYWOOD'!V280=0,"",'Simpl. all tex-DT PLYWOOD'!V280)</f>
        <v/>
      </c>
      <c r="M277" s="19" t="str">
        <f>IF('Simpl. all tex-DT PLYWOOD'!W280=0,"",'Simpl. all tex-DT PLYWOOD'!W280)</f>
        <v/>
      </c>
      <c r="N277" s="19" t="str">
        <f>IF('Simpl. all tex-DT PLYWOOD'!X280=0,"",'Simpl. all tex-DT PLYWOOD'!X280)</f>
        <v/>
      </c>
      <c r="O277" s="19" t="str">
        <f>IF('Simpl. all tex-DT PLYWOOD'!Y280=0,"",'Simpl. all tex-DT PLYWOOD'!Y280)</f>
        <v/>
      </c>
      <c r="P277" s="19" t="str">
        <f>IF('Simpl. all tex-DT PLYWOOD'!Z280=0,"",'Simpl. all tex-DT PLYWOOD'!Z280)</f>
        <v/>
      </c>
      <c r="Q277" s="306">
        <f t="shared" si="4"/>
        <v>0</v>
      </c>
      <c r="R277" s="11">
        <f>Q277*'Simpl. all tex-DT PLYWOOD'!I280</f>
        <v>0</v>
      </c>
      <c r="S277" s="11">
        <f>Q277*'Simpl. all tex-DT PLYWOOD'!AX280</f>
        <v>0</v>
      </c>
    </row>
    <row r="278" spans="1:19" ht="23.25" customHeight="1" x14ac:dyDescent="0.2">
      <c r="A278" s="18" t="str">
        <f>'Simpl. all tex-DT PLYWOOD'!D281</f>
        <v>SIMPL-11E</v>
      </c>
      <c r="B278" s="432" t="s">
        <v>1138</v>
      </c>
      <c r="C278" s="19" t="str">
        <f>IF('Simpl. all tex-DT PLYWOOD'!M281=0,"",'Simpl. all tex-DT PLYWOOD'!M281)</f>
        <v/>
      </c>
      <c r="D278" s="19" t="str">
        <f>IF('Simpl. all tex-DT PLYWOOD'!N281=0,"",'Simpl. all tex-DT PLYWOOD'!N281)</f>
        <v/>
      </c>
      <c r="E278" s="19" t="str">
        <f>IF('Simpl. all tex-DT PLYWOOD'!O281=0,"",'Simpl. all tex-DT PLYWOOD'!O281)</f>
        <v/>
      </c>
      <c r="F278" s="19" t="str">
        <f>IF('Simpl. all tex-DT PLYWOOD'!P281=0,"",'Simpl. all tex-DT PLYWOOD'!P281)</f>
        <v/>
      </c>
      <c r="G278" s="19" t="str">
        <f>IF('Simpl. all tex-DT PLYWOOD'!Q281=0,"",'Simpl. all tex-DT PLYWOOD'!Q281)</f>
        <v/>
      </c>
      <c r="H278" s="19" t="str">
        <f>IF('Simpl. all tex-DT PLYWOOD'!R281=0,"",'Simpl. all tex-DT PLYWOOD'!R281)</f>
        <v/>
      </c>
      <c r="I278" s="19" t="str">
        <f>IF('Simpl. all tex-DT PLYWOOD'!S281=0,"",'Simpl. all tex-DT PLYWOOD'!S281)</f>
        <v/>
      </c>
      <c r="J278" s="19" t="str">
        <f>IF('Simpl. all tex-DT PLYWOOD'!T281=0,"",'Simpl. all tex-DT PLYWOOD'!T281)</f>
        <v/>
      </c>
      <c r="K278" s="19" t="str">
        <f>IF('Simpl. all tex-DT PLYWOOD'!U281=0,"",'Simpl. all tex-DT PLYWOOD'!U281)</f>
        <v/>
      </c>
      <c r="L278" s="19" t="str">
        <f>IF('Simpl. all tex-DT PLYWOOD'!V281=0,"",'Simpl. all tex-DT PLYWOOD'!V281)</f>
        <v/>
      </c>
      <c r="M278" s="19" t="str">
        <f>IF('Simpl. all tex-DT PLYWOOD'!W281=0,"",'Simpl. all tex-DT PLYWOOD'!W281)</f>
        <v/>
      </c>
      <c r="N278" s="19" t="str">
        <f>IF('Simpl. all tex-DT PLYWOOD'!X281=0,"",'Simpl. all tex-DT PLYWOOD'!X281)</f>
        <v/>
      </c>
      <c r="O278" s="19" t="str">
        <f>IF('Simpl. all tex-DT PLYWOOD'!Y281=0,"",'Simpl. all tex-DT PLYWOOD'!Y281)</f>
        <v/>
      </c>
      <c r="P278" s="19" t="str">
        <f>IF('Simpl. all tex-DT PLYWOOD'!Z281=0,"",'Simpl. all tex-DT PLYWOOD'!Z281)</f>
        <v/>
      </c>
      <c r="Q278" s="306">
        <f t="shared" si="4"/>
        <v>0</v>
      </c>
      <c r="R278" s="11">
        <f>Q278*'Simpl. all tex-DT PLYWOOD'!I281</f>
        <v>0</v>
      </c>
      <c r="S278" s="11">
        <f>Q278*'Simpl. all tex-DT PLYWOOD'!AX281</f>
        <v>0</v>
      </c>
    </row>
    <row r="279" spans="1:19" ht="23.25" customHeight="1" x14ac:dyDescent="0.2">
      <c r="A279" s="18" t="str">
        <f>'Simpl. all tex-DT PLYWOOD'!D282</f>
        <v>SIMPL-11E-T</v>
      </c>
      <c r="B279" s="432" t="s">
        <v>1139</v>
      </c>
      <c r="C279" s="19" t="str">
        <f>IF('Simpl. all tex-DT PLYWOOD'!M282=0,"",'Simpl. all tex-DT PLYWOOD'!M282)</f>
        <v/>
      </c>
      <c r="D279" s="19" t="str">
        <f>IF('Simpl. all tex-DT PLYWOOD'!N282=0,"",'Simpl. all tex-DT PLYWOOD'!N282)</f>
        <v/>
      </c>
      <c r="E279" s="19" t="str">
        <f>IF('Simpl. all tex-DT PLYWOOD'!O282=0,"",'Simpl. all tex-DT PLYWOOD'!O282)</f>
        <v/>
      </c>
      <c r="F279" s="19" t="str">
        <f>IF('Simpl. all tex-DT PLYWOOD'!P282=0,"",'Simpl. all tex-DT PLYWOOD'!P282)</f>
        <v/>
      </c>
      <c r="G279" s="19" t="str">
        <f>IF('Simpl. all tex-DT PLYWOOD'!Q282=0,"",'Simpl. all tex-DT PLYWOOD'!Q282)</f>
        <v/>
      </c>
      <c r="H279" s="19" t="str">
        <f>IF('Simpl. all tex-DT PLYWOOD'!R282=0,"",'Simpl. all tex-DT PLYWOOD'!R282)</f>
        <v/>
      </c>
      <c r="I279" s="19" t="str">
        <f>IF('Simpl. all tex-DT PLYWOOD'!S282=0,"",'Simpl. all tex-DT PLYWOOD'!S282)</f>
        <v/>
      </c>
      <c r="J279" s="19" t="str">
        <f>IF('Simpl. all tex-DT PLYWOOD'!T282=0,"",'Simpl. all tex-DT PLYWOOD'!T282)</f>
        <v/>
      </c>
      <c r="K279" s="19" t="str">
        <f>IF('Simpl. all tex-DT PLYWOOD'!U282=0,"",'Simpl. all tex-DT PLYWOOD'!U282)</f>
        <v/>
      </c>
      <c r="L279" s="19" t="str">
        <f>IF('Simpl. all tex-DT PLYWOOD'!V282=0,"",'Simpl. all tex-DT PLYWOOD'!V282)</f>
        <v/>
      </c>
      <c r="M279" s="19" t="str">
        <f>IF('Simpl. all tex-DT PLYWOOD'!W282=0,"",'Simpl. all tex-DT PLYWOOD'!W282)</f>
        <v/>
      </c>
      <c r="N279" s="19" t="str">
        <f>IF('Simpl. all tex-DT PLYWOOD'!X282=0,"",'Simpl. all tex-DT PLYWOOD'!X282)</f>
        <v/>
      </c>
      <c r="O279" s="19" t="str">
        <f>IF('Simpl. all tex-DT PLYWOOD'!Y282=0,"",'Simpl. all tex-DT PLYWOOD'!Y282)</f>
        <v/>
      </c>
      <c r="P279" s="19" t="str">
        <f>IF('Simpl. all tex-DT PLYWOOD'!Z282=0,"",'Simpl. all tex-DT PLYWOOD'!Z282)</f>
        <v/>
      </c>
      <c r="Q279" s="306">
        <f t="shared" si="4"/>
        <v>0</v>
      </c>
      <c r="R279" s="11">
        <f>Q279*'Simpl. all tex-DT PLYWOOD'!I282</f>
        <v>0</v>
      </c>
      <c r="S279" s="11">
        <f>Q279*'Simpl. all tex-DT PLYWOOD'!AX282</f>
        <v>0</v>
      </c>
    </row>
    <row r="280" spans="1:19" ht="23.25" customHeight="1" x14ac:dyDescent="0.2">
      <c r="A280" s="18" t="str">
        <f>'Simpl. all tex-DT PLYWOOD'!D283</f>
        <v>SIMPL-11F</v>
      </c>
      <c r="B280" s="432" t="s">
        <v>1138</v>
      </c>
      <c r="C280" s="19" t="str">
        <f>IF('Simpl. all tex-DT PLYWOOD'!M283=0,"",'Simpl. all tex-DT PLYWOOD'!M283)</f>
        <v/>
      </c>
      <c r="D280" s="19" t="str">
        <f>IF('Simpl. all tex-DT PLYWOOD'!N283=0,"",'Simpl. all tex-DT PLYWOOD'!N283)</f>
        <v/>
      </c>
      <c r="E280" s="19" t="str">
        <f>IF('Simpl. all tex-DT PLYWOOD'!O283=0,"",'Simpl. all tex-DT PLYWOOD'!O283)</f>
        <v/>
      </c>
      <c r="F280" s="19" t="str">
        <f>IF('Simpl. all tex-DT PLYWOOD'!P283=0,"",'Simpl. all tex-DT PLYWOOD'!P283)</f>
        <v/>
      </c>
      <c r="G280" s="19" t="str">
        <f>IF('Simpl. all tex-DT PLYWOOD'!Q283=0,"",'Simpl. all tex-DT PLYWOOD'!Q283)</f>
        <v/>
      </c>
      <c r="H280" s="19" t="str">
        <f>IF('Simpl. all tex-DT PLYWOOD'!R283=0,"",'Simpl. all tex-DT PLYWOOD'!R283)</f>
        <v/>
      </c>
      <c r="I280" s="19" t="str">
        <f>IF('Simpl. all tex-DT PLYWOOD'!S283=0,"",'Simpl. all tex-DT PLYWOOD'!S283)</f>
        <v/>
      </c>
      <c r="J280" s="19" t="str">
        <f>IF('Simpl. all tex-DT PLYWOOD'!T283=0,"",'Simpl. all tex-DT PLYWOOD'!T283)</f>
        <v/>
      </c>
      <c r="K280" s="19" t="str">
        <f>IF('Simpl. all tex-DT PLYWOOD'!U283=0,"",'Simpl. all tex-DT PLYWOOD'!U283)</f>
        <v/>
      </c>
      <c r="L280" s="19" t="str">
        <f>IF('Simpl. all tex-DT PLYWOOD'!V283=0,"",'Simpl. all tex-DT PLYWOOD'!V283)</f>
        <v/>
      </c>
      <c r="M280" s="19" t="str">
        <f>IF('Simpl. all tex-DT PLYWOOD'!W283=0,"",'Simpl. all tex-DT PLYWOOD'!W283)</f>
        <v/>
      </c>
      <c r="N280" s="19" t="str">
        <f>IF('Simpl. all tex-DT PLYWOOD'!X283=0,"",'Simpl. all tex-DT PLYWOOD'!X283)</f>
        <v/>
      </c>
      <c r="O280" s="19" t="str">
        <f>IF('Simpl. all tex-DT PLYWOOD'!Y283=0,"",'Simpl. all tex-DT PLYWOOD'!Y283)</f>
        <v/>
      </c>
      <c r="P280" s="19" t="str">
        <f>IF('Simpl. all tex-DT PLYWOOD'!Z283=0,"",'Simpl. all tex-DT PLYWOOD'!Z283)</f>
        <v/>
      </c>
      <c r="Q280" s="306">
        <f t="shared" si="4"/>
        <v>0</v>
      </c>
      <c r="R280" s="11">
        <f>Q280*'Simpl. all tex-DT PLYWOOD'!I283</f>
        <v>0</v>
      </c>
      <c r="S280" s="11">
        <f>Q280*'Simpl. all tex-DT PLYWOOD'!AX283</f>
        <v>0</v>
      </c>
    </row>
    <row r="281" spans="1:19" ht="23.25" customHeight="1" x14ac:dyDescent="0.2">
      <c r="A281" s="18" t="str">
        <f>'Simpl. all tex-DT PLYWOOD'!D284</f>
        <v>SIMPL-11F-T</v>
      </c>
      <c r="B281" s="432" t="s">
        <v>1139</v>
      </c>
      <c r="C281" s="19" t="str">
        <f>IF('Simpl. all tex-DT PLYWOOD'!M284=0,"",'Simpl. all tex-DT PLYWOOD'!M284)</f>
        <v/>
      </c>
      <c r="D281" s="19" t="str">
        <f>IF('Simpl. all tex-DT PLYWOOD'!N284=0,"",'Simpl. all tex-DT PLYWOOD'!N284)</f>
        <v/>
      </c>
      <c r="E281" s="19" t="str">
        <f>IF('Simpl. all tex-DT PLYWOOD'!O284=0,"",'Simpl. all tex-DT PLYWOOD'!O284)</f>
        <v/>
      </c>
      <c r="F281" s="19" t="str">
        <f>IF('Simpl. all tex-DT PLYWOOD'!P284=0,"",'Simpl. all tex-DT PLYWOOD'!P284)</f>
        <v/>
      </c>
      <c r="G281" s="19" t="str">
        <f>IF('Simpl. all tex-DT PLYWOOD'!Q284=0,"",'Simpl. all tex-DT PLYWOOD'!Q284)</f>
        <v/>
      </c>
      <c r="H281" s="19" t="str">
        <f>IF('Simpl. all tex-DT PLYWOOD'!R284=0,"",'Simpl. all tex-DT PLYWOOD'!R284)</f>
        <v/>
      </c>
      <c r="I281" s="19" t="str">
        <f>IF('Simpl. all tex-DT PLYWOOD'!S284=0,"",'Simpl. all tex-DT PLYWOOD'!S284)</f>
        <v/>
      </c>
      <c r="J281" s="19" t="str">
        <f>IF('Simpl. all tex-DT PLYWOOD'!T284=0,"",'Simpl. all tex-DT PLYWOOD'!T284)</f>
        <v/>
      </c>
      <c r="K281" s="19" t="str">
        <f>IF('Simpl. all tex-DT PLYWOOD'!U284=0,"",'Simpl. all tex-DT PLYWOOD'!U284)</f>
        <v/>
      </c>
      <c r="L281" s="19" t="str">
        <f>IF('Simpl. all tex-DT PLYWOOD'!V284=0,"",'Simpl. all tex-DT PLYWOOD'!V284)</f>
        <v/>
      </c>
      <c r="M281" s="19" t="str">
        <f>IF('Simpl. all tex-DT PLYWOOD'!W284=0,"",'Simpl. all tex-DT PLYWOOD'!W284)</f>
        <v/>
      </c>
      <c r="N281" s="19" t="str">
        <f>IF('Simpl. all tex-DT PLYWOOD'!X284=0,"",'Simpl. all tex-DT PLYWOOD'!X284)</f>
        <v/>
      </c>
      <c r="O281" s="19" t="str">
        <f>IF('Simpl. all tex-DT PLYWOOD'!Y284=0,"",'Simpl. all tex-DT PLYWOOD'!Y284)</f>
        <v/>
      </c>
      <c r="P281" s="19" t="str">
        <f>IF('Simpl. all tex-DT PLYWOOD'!Z284=0,"",'Simpl. all tex-DT PLYWOOD'!Z284)</f>
        <v/>
      </c>
      <c r="Q281" s="306">
        <f t="shared" si="4"/>
        <v>0</v>
      </c>
      <c r="R281" s="11">
        <f>Q281*'Simpl. all tex-DT PLYWOOD'!I284</f>
        <v>0</v>
      </c>
      <c r="S281" s="11">
        <f>Q281*'Simpl. all tex-DT PLYWOOD'!AX284</f>
        <v>0</v>
      </c>
    </row>
    <row r="282" spans="1:19" ht="23.25" customHeight="1" x14ac:dyDescent="0.2">
      <c r="A282" s="18" t="str">
        <f>'Simpl. all tex-DT PLYWOOD'!D285</f>
        <v>SIMPL-11G</v>
      </c>
      <c r="B282" s="432" t="s">
        <v>1138</v>
      </c>
      <c r="C282" s="19" t="str">
        <f>IF('Simpl. all tex-DT PLYWOOD'!M285=0,"",'Simpl. all tex-DT PLYWOOD'!M285)</f>
        <v/>
      </c>
      <c r="D282" s="19" t="str">
        <f>IF('Simpl. all tex-DT PLYWOOD'!N285=0,"",'Simpl. all tex-DT PLYWOOD'!N285)</f>
        <v/>
      </c>
      <c r="E282" s="19" t="str">
        <f>IF('Simpl. all tex-DT PLYWOOD'!O285=0,"",'Simpl. all tex-DT PLYWOOD'!O285)</f>
        <v/>
      </c>
      <c r="F282" s="19" t="str">
        <f>IF('Simpl. all tex-DT PLYWOOD'!P285=0,"",'Simpl. all tex-DT PLYWOOD'!P285)</f>
        <v/>
      </c>
      <c r="G282" s="19" t="str">
        <f>IF('Simpl. all tex-DT PLYWOOD'!Q285=0,"",'Simpl. all tex-DT PLYWOOD'!Q285)</f>
        <v/>
      </c>
      <c r="H282" s="19" t="str">
        <f>IF('Simpl. all tex-DT PLYWOOD'!R285=0,"",'Simpl. all tex-DT PLYWOOD'!R285)</f>
        <v/>
      </c>
      <c r="I282" s="19" t="str">
        <f>IF('Simpl. all tex-DT PLYWOOD'!S285=0,"",'Simpl. all tex-DT PLYWOOD'!S285)</f>
        <v/>
      </c>
      <c r="J282" s="19" t="str">
        <f>IF('Simpl. all tex-DT PLYWOOD'!T285=0,"",'Simpl. all tex-DT PLYWOOD'!T285)</f>
        <v/>
      </c>
      <c r="K282" s="19" t="str">
        <f>IF('Simpl. all tex-DT PLYWOOD'!U285=0,"",'Simpl. all tex-DT PLYWOOD'!U285)</f>
        <v/>
      </c>
      <c r="L282" s="19" t="str">
        <f>IF('Simpl. all tex-DT PLYWOOD'!V285=0,"",'Simpl. all tex-DT PLYWOOD'!V285)</f>
        <v/>
      </c>
      <c r="M282" s="19" t="str">
        <f>IF('Simpl. all tex-DT PLYWOOD'!W285=0,"",'Simpl. all tex-DT PLYWOOD'!W285)</f>
        <v/>
      </c>
      <c r="N282" s="19" t="str">
        <f>IF('Simpl. all tex-DT PLYWOOD'!X285=0,"",'Simpl. all tex-DT PLYWOOD'!X285)</f>
        <v/>
      </c>
      <c r="O282" s="19" t="str">
        <f>IF('Simpl. all tex-DT PLYWOOD'!Y285=0,"",'Simpl. all tex-DT PLYWOOD'!Y285)</f>
        <v/>
      </c>
      <c r="P282" s="19" t="str">
        <f>IF('Simpl. all tex-DT PLYWOOD'!Z285=0,"",'Simpl. all tex-DT PLYWOOD'!Z285)</f>
        <v/>
      </c>
      <c r="Q282" s="306">
        <f t="shared" si="4"/>
        <v>0</v>
      </c>
      <c r="R282" s="11">
        <f>Q282*'Simpl. all tex-DT PLYWOOD'!I285</f>
        <v>0</v>
      </c>
      <c r="S282" s="11">
        <f>Q282*'Simpl. all tex-DT PLYWOOD'!AX285</f>
        <v>0</v>
      </c>
    </row>
    <row r="283" spans="1:19" ht="23.25" customHeight="1" x14ac:dyDescent="0.2">
      <c r="A283" s="18" t="str">
        <f>'Simpl. all tex-DT PLYWOOD'!D286</f>
        <v>SIMPL-11G-T</v>
      </c>
      <c r="B283" s="432" t="s">
        <v>1139</v>
      </c>
      <c r="C283" s="19" t="str">
        <f>IF('Simpl. all tex-DT PLYWOOD'!M286=0,"",'Simpl. all tex-DT PLYWOOD'!M286)</f>
        <v/>
      </c>
      <c r="D283" s="19" t="str">
        <f>IF('Simpl. all tex-DT PLYWOOD'!N286=0,"",'Simpl. all tex-DT PLYWOOD'!N286)</f>
        <v/>
      </c>
      <c r="E283" s="19" t="str">
        <f>IF('Simpl. all tex-DT PLYWOOD'!O286=0,"",'Simpl. all tex-DT PLYWOOD'!O286)</f>
        <v/>
      </c>
      <c r="F283" s="19" t="str">
        <f>IF('Simpl. all tex-DT PLYWOOD'!P286=0,"",'Simpl. all tex-DT PLYWOOD'!P286)</f>
        <v/>
      </c>
      <c r="G283" s="19" t="str">
        <f>IF('Simpl. all tex-DT PLYWOOD'!Q286=0,"",'Simpl. all tex-DT PLYWOOD'!Q286)</f>
        <v/>
      </c>
      <c r="H283" s="19" t="str">
        <f>IF('Simpl. all tex-DT PLYWOOD'!R286=0,"",'Simpl. all tex-DT PLYWOOD'!R286)</f>
        <v/>
      </c>
      <c r="I283" s="19" t="str">
        <f>IF('Simpl. all tex-DT PLYWOOD'!S286=0,"",'Simpl. all tex-DT PLYWOOD'!S286)</f>
        <v/>
      </c>
      <c r="J283" s="19" t="str">
        <f>IF('Simpl. all tex-DT PLYWOOD'!T286=0,"",'Simpl. all tex-DT PLYWOOD'!T286)</f>
        <v/>
      </c>
      <c r="K283" s="19" t="str">
        <f>IF('Simpl. all tex-DT PLYWOOD'!U286=0,"",'Simpl. all tex-DT PLYWOOD'!U286)</f>
        <v/>
      </c>
      <c r="L283" s="19" t="str">
        <f>IF('Simpl. all tex-DT PLYWOOD'!V286=0,"",'Simpl. all tex-DT PLYWOOD'!V286)</f>
        <v/>
      </c>
      <c r="M283" s="19" t="str">
        <f>IF('Simpl. all tex-DT PLYWOOD'!W286=0,"",'Simpl. all tex-DT PLYWOOD'!W286)</f>
        <v/>
      </c>
      <c r="N283" s="19" t="str">
        <f>IF('Simpl. all tex-DT PLYWOOD'!X286=0,"",'Simpl. all tex-DT PLYWOOD'!X286)</f>
        <v/>
      </c>
      <c r="O283" s="19" t="str">
        <f>IF('Simpl. all tex-DT PLYWOOD'!Y286=0,"",'Simpl. all tex-DT PLYWOOD'!Y286)</f>
        <v/>
      </c>
      <c r="P283" s="19" t="str">
        <f>IF('Simpl. all tex-DT PLYWOOD'!Z286=0,"",'Simpl. all tex-DT PLYWOOD'!Z286)</f>
        <v/>
      </c>
      <c r="Q283" s="306">
        <f t="shared" si="4"/>
        <v>0</v>
      </c>
      <c r="R283" s="11">
        <f>Q283*'Simpl. all tex-DT PLYWOOD'!I286</f>
        <v>0</v>
      </c>
      <c r="S283" s="11">
        <f>Q283*'Simpl. all tex-DT PLYWOOD'!AX286</f>
        <v>0</v>
      </c>
    </row>
    <row r="284" spans="1:19" ht="23.25" customHeight="1" x14ac:dyDescent="0.2">
      <c r="A284" s="18" t="str">
        <f>'Simpl. all tex-DT PLYWOOD'!D287</f>
        <v>SIMPL-11H</v>
      </c>
      <c r="B284" s="432" t="s">
        <v>1138</v>
      </c>
      <c r="C284" s="19" t="str">
        <f>IF('Simpl. all tex-DT PLYWOOD'!M287=0,"",'Simpl. all tex-DT PLYWOOD'!M287)</f>
        <v/>
      </c>
      <c r="D284" s="19" t="str">
        <f>IF('Simpl. all tex-DT PLYWOOD'!N287=0,"",'Simpl. all tex-DT PLYWOOD'!N287)</f>
        <v/>
      </c>
      <c r="E284" s="19" t="str">
        <f>IF('Simpl. all tex-DT PLYWOOD'!O287=0,"",'Simpl. all tex-DT PLYWOOD'!O287)</f>
        <v/>
      </c>
      <c r="F284" s="19" t="str">
        <f>IF('Simpl. all tex-DT PLYWOOD'!P287=0,"",'Simpl. all tex-DT PLYWOOD'!P287)</f>
        <v/>
      </c>
      <c r="G284" s="19" t="str">
        <f>IF('Simpl. all tex-DT PLYWOOD'!Q287=0,"",'Simpl. all tex-DT PLYWOOD'!Q287)</f>
        <v/>
      </c>
      <c r="H284" s="19" t="str">
        <f>IF('Simpl. all tex-DT PLYWOOD'!R287=0,"",'Simpl. all tex-DT PLYWOOD'!R287)</f>
        <v/>
      </c>
      <c r="I284" s="19" t="str">
        <f>IF('Simpl. all tex-DT PLYWOOD'!S287=0,"",'Simpl. all tex-DT PLYWOOD'!S287)</f>
        <v/>
      </c>
      <c r="J284" s="19" t="str">
        <f>IF('Simpl. all tex-DT PLYWOOD'!T287=0,"",'Simpl. all tex-DT PLYWOOD'!T287)</f>
        <v/>
      </c>
      <c r="K284" s="19" t="str">
        <f>IF('Simpl. all tex-DT PLYWOOD'!U287=0,"",'Simpl. all tex-DT PLYWOOD'!U287)</f>
        <v/>
      </c>
      <c r="L284" s="19" t="str">
        <f>IF('Simpl. all tex-DT PLYWOOD'!V287=0,"",'Simpl. all tex-DT PLYWOOD'!V287)</f>
        <v/>
      </c>
      <c r="M284" s="19" t="str">
        <f>IF('Simpl. all tex-DT PLYWOOD'!W287=0,"",'Simpl. all tex-DT PLYWOOD'!W287)</f>
        <v/>
      </c>
      <c r="N284" s="19" t="str">
        <f>IF('Simpl. all tex-DT PLYWOOD'!X287=0,"",'Simpl. all tex-DT PLYWOOD'!X287)</f>
        <v/>
      </c>
      <c r="O284" s="19" t="str">
        <f>IF('Simpl. all tex-DT PLYWOOD'!Y287=0,"",'Simpl. all tex-DT PLYWOOD'!Y287)</f>
        <v/>
      </c>
      <c r="P284" s="19" t="str">
        <f>IF('Simpl. all tex-DT PLYWOOD'!Z287=0,"",'Simpl. all tex-DT PLYWOOD'!Z287)</f>
        <v/>
      </c>
      <c r="Q284" s="306">
        <f t="shared" si="4"/>
        <v>0</v>
      </c>
      <c r="R284" s="11">
        <f>Q284*'Simpl. all tex-DT PLYWOOD'!I287</f>
        <v>0</v>
      </c>
      <c r="S284" s="11">
        <f>Q284*'Simpl. all tex-DT PLYWOOD'!AX287</f>
        <v>0</v>
      </c>
    </row>
    <row r="285" spans="1:19" ht="23.25" customHeight="1" x14ac:dyDescent="0.2">
      <c r="A285" s="18" t="str">
        <f>'Simpl. all tex-DT PLYWOOD'!D288</f>
        <v>SIMPL-11H-T</v>
      </c>
      <c r="B285" s="432" t="s">
        <v>1139</v>
      </c>
      <c r="C285" s="19" t="str">
        <f>IF('Simpl. all tex-DT PLYWOOD'!M288=0,"",'Simpl. all tex-DT PLYWOOD'!M288)</f>
        <v/>
      </c>
      <c r="D285" s="19" t="str">
        <f>IF('Simpl. all tex-DT PLYWOOD'!N288=0,"",'Simpl. all tex-DT PLYWOOD'!N288)</f>
        <v/>
      </c>
      <c r="E285" s="19" t="str">
        <f>IF('Simpl. all tex-DT PLYWOOD'!O288=0,"",'Simpl. all tex-DT PLYWOOD'!O288)</f>
        <v/>
      </c>
      <c r="F285" s="19" t="str">
        <f>IF('Simpl. all tex-DT PLYWOOD'!P288=0,"",'Simpl. all tex-DT PLYWOOD'!P288)</f>
        <v/>
      </c>
      <c r="G285" s="19" t="str">
        <f>IF('Simpl. all tex-DT PLYWOOD'!Q288=0,"",'Simpl. all tex-DT PLYWOOD'!Q288)</f>
        <v/>
      </c>
      <c r="H285" s="19" t="str">
        <f>IF('Simpl. all tex-DT PLYWOOD'!R288=0,"",'Simpl. all tex-DT PLYWOOD'!R288)</f>
        <v/>
      </c>
      <c r="I285" s="19" t="str">
        <f>IF('Simpl. all tex-DT PLYWOOD'!S288=0,"",'Simpl. all tex-DT PLYWOOD'!S288)</f>
        <v/>
      </c>
      <c r="J285" s="19" t="str">
        <f>IF('Simpl. all tex-DT PLYWOOD'!T288=0,"",'Simpl. all tex-DT PLYWOOD'!T288)</f>
        <v/>
      </c>
      <c r="K285" s="19" t="str">
        <f>IF('Simpl. all tex-DT PLYWOOD'!U288=0,"",'Simpl. all tex-DT PLYWOOD'!U288)</f>
        <v/>
      </c>
      <c r="L285" s="19" t="str">
        <f>IF('Simpl. all tex-DT PLYWOOD'!V288=0,"",'Simpl. all tex-DT PLYWOOD'!V288)</f>
        <v/>
      </c>
      <c r="M285" s="19" t="str">
        <f>IF('Simpl. all tex-DT PLYWOOD'!W288=0,"",'Simpl. all tex-DT PLYWOOD'!W288)</f>
        <v/>
      </c>
      <c r="N285" s="19" t="str">
        <f>IF('Simpl. all tex-DT PLYWOOD'!X288=0,"",'Simpl. all tex-DT PLYWOOD'!X288)</f>
        <v/>
      </c>
      <c r="O285" s="19" t="str">
        <f>IF('Simpl. all tex-DT PLYWOOD'!Y288=0,"",'Simpl. all tex-DT PLYWOOD'!Y288)</f>
        <v/>
      </c>
      <c r="P285" s="19" t="str">
        <f>IF('Simpl. all tex-DT PLYWOOD'!Z288=0,"",'Simpl. all tex-DT PLYWOOD'!Z288)</f>
        <v/>
      </c>
      <c r="Q285" s="306">
        <f t="shared" si="4"/>
        <v>0</v>
      </c>
      <c r="R285" s="11">
        <f>Q285*'Simpl. all tex-DT PLYWOOD'!I288</f>
        <v>0</v>
      </c>
      <c r="S285" s="11">
        <f>Q285*'Simpl. all tex-DT PLYWOOD'!AX288</f>
        <v>0</v>
      </c>
    </row>
    <row r="286" spans="1:19" ht="23.25" customHeight="1" x14ac:dyDescent="0.2">
      <c r="A286" s="18" t="str">
        <f>'Simpl. all tex-DT PLYWOOD'!D289</f>
        <v>SIMPL-11I</v>
      </c>
      <c r="B286" s="432" t="s">
        <v>1138</v>
      </c>
      <c r="C286" s="19" t="str">
        <f>IF('Simpl. all tex-DT PLYWOOD'!M289=0,"",'Simpl. all tex-DT PLYWOOD'!M289)</f>
        <v/>
      </c>
      <c r="D286" s="19" t="str">
        <f>IF('Simpl. all tex-DT PLYWOOD'!N289=0,"",'Simpl. all tex-DT PLYWOOD'!N289)</f>
        <v/>
      </c>
      <c r="E286" s="19" t="str">
        <f>IF('Simpl. all tex-DT PLYWOOD'!O289=0,"",'Simpl. all tex-DT PLYWOOD'!O289)</f>
        <v/>
      </c>
      <c r="F286" s="19" t="str">
        <f>IF('Simpl. all tex-DT PLYWOOD'!P289=0,"",'Simpl. all tex-DT PLYWOOD'!P289)</f>
        <v/>
      </c>
      <c r="G286" s="19" t="str">
        <f>IF('Simpl. all tex-DT PLYWOOD'!Q289=0,"",'Simpl. all tex-DT PLYWOOD'!Q289)</f>
        <v/>
      </c>
      <c r="H286" s="19" t="str">
        <f>IF('Simpl. all tex-DT PLYWOOD'!R289=0,"",'Simpl. all tex-DT PLYWOOD'!R289)</f>
        <v/>
      </c>
      <c r="I286" s="19" t="str">
        <f>IF('Simpl. all tex-DT PLYWOOD'!S289=0,"",'Simpl. all tex-DT PLYWOOD'!S289)</f>
        <v/>
      </c>
      <c r="J286" s="19" t="str">
        <f>IF('Simpl. all tex-DT PLYWOOD'!T289=0,"",'Simpl. all tex-DT PLYWOOD'!T289)</f>
        <v/>
      </c>
      <c r="K286" s="19" t="str">
        <f>IF('Simpl. all tex-DT PLYWOOD'!U289=0,"",'Simpl. all tex-DT PLYWOOD'!U289)</f>
        <v/>
      </c>
      <c r="L286" s="19" t="str">
        <f>IF('Simpl. all tex-DT PLYWOOD'!V289=0,"",'Simpl. all tex-DT PLYWOOD'!V289)</f>
        <v/>
      </c>
      <c r="M286" s="19" t="str">
        <f>IF('Simpl. all tex-DT PLYWOOD'!W289=0,"",'Simpl. all tex-DT PLYWOOD'!W289)</f>
        <v/>
      </c>
      <c r="N286" s="19" t="str">
        <f>IF('Simpl. all tex-DT PLYWOOD'!X289=0,"",'Simpl. all tex-DT PLYWOOD'!X289)</f>
        <v/>
      </c>
      <c r="O286" s="19" t="str">
        <f>IF('Simpl. all tex-DT PLYWOOD'!Y289=0,"",'Simpl. all tex-DT PLYWOOD'!Y289)</f>
        <v/>
      </c>
      <c r="P286" s="19" t="str">
        <f>IF('Simpl. all tex-DT PLYWOOD'!Z289=0,"",'Simpl. all tex-DT PLYWOOD'!Z289)</f>
        <v/>
      </c>
      <c r="Q286" s="306">
        <f t="shared" si="4"/>
        <v>0</v>
      </c>
      <c r="R286" s="11">
        <f>Q286*'Simpl. all tex-DT PLYWOOD'!I289</f>
        <v>0</v>
      </c>
      <c r="S286" s="11">
        <f>Q286*'Simpl. all tex-DT PLYWOOD'!AX289</f>
        <v>0</v>
      </c>
    </row>
    <row r="287" spans="1:19" ht="23.25" customHeight="1" x14ac:dyDescent="0.2">
      <c r="A287" s="18" t="str">
        <f>'Simpl. all tex-DT PLYWOOD'!D290</f>
        <v>SIMPL-11I-T</v>
      </c>
      <c r="B287" s="432" t="s">
        <v>1139</v>
      </c>
      <c r="C287" s="19" t="str">
        <f>IF('Simpl. all tex-DT PLYWOOD'!M290=0,"",'Simpl. all tex-DT PLYWOOD'!M290)</f>
        <v/>
      </c>
      <c r="D287" s="19" t="str">
        <f>IF('Simpl. all tex-DT PLYWOOD'!N290=0,"",'Simpl. all tex-DT PLYWOOD'!N290)</f>
        <v/>
      </c>
      <c r="E287" s="19" t="str">
        <f>IF('Simpl. all tex-DT PLYWOOD'!O290=0,"",'Simpl. all tex-DT PLYWOOD'!O290)</f>
        <v/>
      </c>
      <c r="F287" s="19" t="str">
        <f>IF('Simpl. all tex-DT PLYWOOD'!P290=0,"",'Simpl. all tex-DT PLYWOOD'!P290)</f>
        <v/>
      </c>
      <c r="G287" s="19" t="str">
        <f>IF('Simpl. all tex-DT PLYWOOD'!Q290=0,"",'Simpl. all tex-DT PLYWOOD'!Q290)</f>
        <v/>
      </c>
      <c r="H287" s="19" t="str">
        <f>IF('Simpl. all tex-DT PLYWOOD'!R290=0,"",'Simpl. all tex-DT PLYWOOD'!R290)</f>
        <v/>
      </c>
      <c r="I287" s="19" t="str">
        <f>IF('Simpl. all tex-DT PLYWOOD'!S290=0,"",'Simpl. all tex-DT PLYWOOD'!S290)</f>
        <v/>
      </c>
      <c r="J287" s="19" t="str">
        <f>IF('Simpl. all tex-DT PLYWOOD'!T290=0,"",'Simpl. all tex-DT PLYWOOD'!T290)</f>
        <v/>
      </c>
      <c r="K287" s="19" t="str">
        <f>IF('Simpl. all tex-DT PLYWOOD'!U290=0,"",'Simpl. all tex-DT PLYWOOD'!U290)</f>
        <v/>
      </c>
      <c r="L287" s="19" t="str">
        <f>IF('Simpl. all tex-DT PLYWOOD'!V290=0,"",'Simpl. all tex-DT PLYWOOD'!V290)</f>
        <v/>
      </c>
      <c r="M287" s="19" t="str">
        <f>IF('Simpl. all tex-DT PLYWOOD'!W290=0,"",'Simpl. all tex-DT PLYWOOD'!W290)</f>
        <v/>
      </c>
      <c r="N287" s="19" t="str">
        <f>IF('Simpl. all tex-DT PLYWOOD'!X290=0,"",'Simpl. all tex-DT PLYWOOD'!X290)</f>
        <v/>
      </c>
      <c r="O287" s="19" t="str">
        <f>IF('Simpl. all tex-DT PLYWOOD'!Y290=0,"",'Simpl. all tex-DT PLYWOOD'!Y290)</f>
        <v/>
      </c>
      <c r="P287" s="19" t="str">
        <f>IF('Simpl. all tex-DT PLYWOOD'!Z290=0,"",'Simpl. all tex-DT PLYWOOD'!Z290)</f>
        <v/>
      </c>
      <c r="Q287" s="306">
        <f t="shared" si="4"/>
        <v>0</v>
      </c>
      <c r="R287" s="11">
        <f>Q287*'Simpl. all tex-DT PLYWOOD'!I290</f>
        <v>0</v>
      </c>
      <c r="S287" s="11">
        <f>Q287*'Simpl. all tex-DT PLYWOOD'!AX290</f>
        <v>0</v>
      </c>
    </row>
    <row r="288" spans="1:19" ht="23.25" customHeight="1" x14ac:dyDescent="0.2">
      <c r="A288" s="18" t="str">
        <f>'Simpl. all tex-DT PLYWOOD'!D291</f>
        <v>12 - ARETES</v>
      </c>
      <c r="B288" s="432"/>
      <c r="C288" s="19" t="str">
        <f>IF('Simpl. all tex-DT PLYWOOD'!M291=0,"",'Simpl. all tex-DT PLYWOOD'!M291)</f>
        <v/>
      </c>
      <c r="D288" s="19" t="str">
        <f>IF('Simpl. all tex-DT PLYWOOD'!N291=0,"",'Simpl. all tex-DT PLYWOOD'!N291)</f>
        <v/>
      </c>
      <c r="E288" s="19" t="str">
        <f>IF('Simpl. all tex-DT PLYWOOD'!O291=0,"",'Simpl. all tex-DT PLYWOOD'!O291)</f>
        <v/>
      </c>
      <c r="F288" s="19" t="str">
        <f>IF('Simpl. all tex-DT PLYWOOD'!P291=0,"",'Simpl. all tex-DT PLYWOOD'!P291)</f>
        <v/>
      </c>
      <c r="G288" s="19" t="str">
        <f>IF('Simpl. all tex-DT PLYWOOD'!Q291=0,"",'Simpl. all tex-DT PLYWOOD'!Q291)</f>
        <v/>
      </c>
      <c r="H288" s="19" t="str">
        <f>IF('Simpl. all tex-DT PLYWOOD'!R291=0,"",'Simpl. all tex-DT PLYWOOD'!R291)</f>
        <v/>
      </c>
      <c r="I288" s="19" t="str">
        <f>IF('Simpl. all tex-DT PLYWOOD'!S291=0,"",'Simpl. all tex-DT PLYWOOD'!S291)</f>
        <v/>
      </c>
      <c r="J288" s="19" t="str">
        <f>IF('Simpl. all tex-DT PLYWOOD'!T291=0,"",'Simpl. all tex-DT PLYWOOD'!T291)</f>
        <v/>
      </c>
      <c r="K288" s="19" t="str">
        <f>IF('Simpl. all tex-DT PLYWOOD'!U291=0,"",'Simpl. all tex-DT PLYWOOD'!U291)</f>
        <v/>
      </c>
      <c r="L288" s="19" t="str">
        <f>IF('Simpl. all tex-DT PLYWOOD'!V291=0,"",'Simpl. all tex-DT PLYWOOD'!V291)</f>
        <v/>
      </c>
      <c r="M288" s="19" t="str">
        <f>IF('Simpl. all tex-DT PLYWOOD'!W291=0,"",'Simpl. all tex-DT PLYWOOD'!W291)</f>
        <v/>
      </c>
      <c r="N288" s="19" t="str">
        <f>IF('Simpl. all tex-DT PLYWOOD'!X291=0,"",'Simpl. all tex-DT PLYWOOD'!X291)</f>
        <v/>
      </c>
      <c r="O288" s="19" t="str">
        <f>IF('Simpl. all tex-DT PLYWOOD'!Y291=0,"",'Simpl. all tex-DT PLYWOOD'!Y291)</f>
        <v/>
      </c>
      <c r="P288" s="19" t="str">
        <f>IF('Simpl. all tex-DT PLYWOOD'!Z291=0,"",'Simpl. all tex-DT PLYWOOD'!Z291)</f>
        <v/>
      </c>
      <c r="Q288" s="306">
        <f t="shared" si="4"/>
        <v>0</v>
      </c>
      <c r="R288" s="11">
        <f>Q288*'Simpl. all tex-DT PLYWOOD'!I291</f>
        <v>0</v>
      </c>
      <c r="S288" s="11">
        <f>Q288*'Simpl. all tex-DT PLYWOOD'!AX291</f>
        <v>0</v>
      </c>
    </row>
    <row r="289" spans="1:19" ht="23.25" customHeight="1" x14ac:dyDescent="0.2">
      <c r="A289" s="18" t="str">
        <f>'Simpl. all tex-DT PLYWOOD'!D292</f>
        <v>SIMPL-12A</v>
      </c>
      <c r="B289" s="432" t="s">
        <v>1138</v>
      </c>
      <c r="C289" s="19" t="str">
        <f>IF('Simpl. all tex-DT PLYWOOD'!M292=0,"",'Simpl. all tex-DT PLYWOOD'!M292)</f>
        <v/>
      </c>
      <c r="D289" s="19" t="str">
        <f>IF('Simpl. all tex-DT PLYWOOD'!N292=0,"",'Simpl. all tex-DT PLYWOOD'!N292)</f>
        <v/>
      </c>
      <c r="E289" s="19" t="str">
        <f>IF('Simpl. all tex-DT PLYWOOD'!O292=0,"",'Simpl. all tex-DT PLYWOOD'!O292)</f>
        <v/>
      </c>
      <c r="F289" s="19" t="str">
        <f>IF('Simpl. all tex-DT PLYWOOD'!P292=0,"",'Simpl. all tex-DT PLYWOOD'!P292)</f>
        <v/>
      </c>
      <c r="G289" s="19" t="str">
        <f>IF('Simpl. all tex-DT PLYWOOD'!Q292=0,"",'Simpl. all tex-DT PLYWOOD'!Q292)</f>
        <v/>
      </c>
      <c r="H289" s="19" t="str">
        <f>IF('Simpl. all tex-DT PLYWOOD'!R292=0,"",'Simpl. all tex-DT PLYWOOD'!R292)</f>
        <v/>
      </c>
      <c r="I289" s="19" t="str">
        <f>IF('Simpl. all tex-DT PLYWOOD'!S292=0,"",'Simpl. all tex-DT PLYWOOD'!S292)</f>
        <v/>
      </c>
      <c r="J289" s="19" t="str">
        <f>IF('Simpl. all tex-DT PLYWOOD'!T292=0,"",'Simpl. all tex-DT PLYWOOD'!T292)</f>
        <v/>
      </c>
      <c r="K289" s="19" t="str">
        <f>IF('Simpl. all tex-DT PLYWOOD'!U292=0,"",'Simpl. all tex-DT PLYWOOD'!U292)</f>
        <v/>
      </c>
      <c r="L289" s="19" t="str">
        <f>IF('Simpl. all tex-DT PLYWOOD'!V292=0,"",'Simpl. all tex-DT PLYWOOD'!V292)</f>
        <v/>
      </c>
      <c r="M289" s="19" t="str">
        <f>IF('Simpl. all tex-DT PLYWOOD'!W292=0,"",'Simpl. all tex-DT PLYWOOD'!W292)</f>
        <v/>
      </c>
      <c r="N289" s="19" t="str">
        <f>IF('Simpl. all tex-DT PLYWOOD'!X292=0,"",'Simpl. all tex-DT PLYWOOD'!X292)</f>
        <v/>
      </c>
      <c r="O289" s="19" t="str">
        <f>IF('Simpl. all tex-DT PLYWOOD'!Y292=0,"",'Simpl. all tex-DT PLYWOOD'!Y292)</f>
        <v/>
      </c>
      <c r="P289" s="19" t="str">
        <f>IF('Simpl. all tex-DT PLYWOOD'!Z292=0,"",'Simpl. all tex-DT PLYWOOD'!Z292)</f>
        <v/>
      </c>
      <c r="Q289" s="306">
        <f t="shared" si="4"/>
        <v>0</v>
      </c>
      <c r="R289" s="11">
        <f>Q289*'Simpl. all tex-DT PLYWOOD'!I292</f>
        <v>0</v>
      </c>
      <c r="S289" s="11">
        <f>Q289*'Simpl. all tex-DT PLYWOOD'!AX292</f>
        <v>0</v>
      </c>
    </row>
    <row r="290" spans="1:19" ht="23.25" customHeight="1" x14ac:dyDescent="0.2">
      <c r="A290" s="18" t="str">
        <f>'Simpl. all tex-DT PLYWOOD'!D293</f>
        <v>SIMPL-12A-T</v>
      </c>
      <c r="B290" s="432" t="s">
        <v>1139</v>
      </c>
      <c r="C290" s="19" t="str">
        <f>IF('Simpl. all tex-DT PLYWOOD'!M293=0,"",'Simpl. all tex-DT PLYWOOD'!M293)</f>
        <v/>
      </c>
      <c r="D290" s="19" t="str">
        <f>IF('Simpl. all tex-DT PLYWOOD'!N293=0,"",'Simpl. all tex-DT PLYWOOD'!N293)</f>
        <v/>
      </c>
      <c r="E290" s="19" t="str">
        <f>IF('Simpl. all tex-DT PLYWOOD'!O293=0,"",'Simpl. all tex-DT PLYWOOD'!O293)</f>
        <v/>
      </c>
      <c r="F290" s="19" t="str">
        <f>IF('Simpl. all tex-DT PLYWOOD'!P293=0,"",'Simpl. all tex-DT PLYWOOD'!P293)</f>
        <v/>
      </c>
      <c r="G290" s="19" t="str">
        <f>IF('Simpl. all tex-DT PLYWOOD'!Q293=0,"",'Simpl. all tex-DT PLYWOOD'!Q293)</f>
        <v/>
      </c>
      <c r="H290" s="19" t="str">
        <f>IF('Simpl. all tex-DT PLYWOOD'!R293=0,"",'Simpl. all tex-DT PLYWOOD'!R293)</f>
        <v/>
      </c>
      <c r="I290" s="19" t="str">
        <f>IF('Simpl. all tex-DT PLYWOOD'!S293=0,"",'Simpl. all tex-DT PLYWOOD'!S293)</f>
        <v/>
      </c>
      <c r="J290" s="19" t="str">
        <f>IF('Simpl. all tex-DT PLYWOOD'!T293=0,"",'Simpl. all tex-DT PLYWOOD'!T293)</f>
        <v/>
      </c>
      <c r="K290" s="19" t="str">
        <f>IF('Simpl. all tex-DT PLYWOOD'!U293=0,"",'Simpl. all tex-DT PLYWOOD'!U293)</f>
        <v/>
      </c>
      <c r="L290" s="19" t="str">
        <f>IF('Simpl. all tex-DT PLYWOOD'!V293=0,"",'Simpl. all tex-DT PLYWOOD'!V293)</f>
        <v/>
      </c>
      <c r="M290" s="19" t="str">
        <f>IF('Simpl. all tex-DT PLYWOOD'!W293=0,"",'Simpl. all tex-DT PLYWOOD'!W293)</f>
        <v/>
      </c>
      <c r="N290" s="19" t="str">
        <f>IF('Simpl. all tex-DT PLYWOOD'!X293=0,"",'Simpl. all tex-DT PLYWOOD'!X293)</f>
        <v/>
      </c>
      <c r="O290" s="19" t="str">
        <f>IF('Simpl. all tex-DT PLYWOOD'!Y293=0,"",'Simpl. all tex-DT PLYWOOD'!Y293)</f>
        <v/>
      </c>
      <c r="P290" s="19" t="str">
        <f>IF('Simpl. all tex-DT PLYWOOD'!Z293=0,"",'Simpl. all tex-DT PLYWOOD'!Z293)</f>
        <v/>
      </c>
      <c r="Q290" s="306">
        <f t="shared" si="4"/>
        <v>0</v>
      </c>
      <c r="R290" s="11">
        <f>Q290*'Simpl. all tex-DT PLYWOOD'!I293</f>
        <v>0</v>
      </c>
      <c r="S290" s="11">
        <f>Q290*'Simpl. all tex-DT PLYWOOD'!AX293</f>
        <v>0</v>
      </c>
    </row>
    <row r="291" spans="1:19" ht="23.25" customHeight="1" x14ac:dyDescent="0.2">
      <c r="A291" s="18" t="str">
        <f>'Simpl. all tex-DT PLYWOOD'!D294</f>
        <v>SIMPL-12B</v>
      </c>
      <c r="B291" s="432" t="s">
        <v>1138</v>
      </c>
      <c r="C291" s="19" t="str">
        <f>IF('Simpl. all tex-DT PLYWOOD'!M294=0,"",'Simpl. all tex-DT PLYWOOD'!M294)</f>
        <v/>
      </c>
      <c r="D291" s="19" t="str">
        <f>IF('Simpl. all tex-DT PLYWOOD'!N294=0,"",'Simpl. all tex-DT PLYWOOD'!N294)</f>
        <v/>
      </c>
      <c r="E291" s="19" t="str">
        <f>IF('Simpl. all tex-DT PLYWOOD'!O294=0,"",'Simpl. all tex-DT PLYWOOD'!O294)</f>
        <v/>
      </c>
      <c r="F291" s="19" t="str">
        <f>IF('Simpl. all tex-DT PLYWOOD'!P294=0,"",'Simpl. all tex-DT PLYWOOD'!P294)</f>
        <v/>
      </c>
      <c r="G291" s="19" t="str">
        <f>IF('Simpl. all tex-DT PLYWOOD'!Q294=0,"",'Simpl. all tex-DT PLYWOOD'!Q294)</f>
        <v/>
      </c>
      <c r="H291" s="19" t="str">
        <f>IF('Simpl. all tex-DT PLYWOOD'!R294=0,"",'Simpl. all tex-DT PLYWOOD'!R294)</f>
        <v/>
      </c>
      <c r="I291" s="19" t="str">
        <f>IF('Simpl. all tex-DT PLYWOOD'!S294=0,"",'Simpl. all tex-DT PLYWOOD'!S294)</f>
        <v/>
      </c>
      <c r="J291" s="19" t="str">
        <f>IF('Simpl. all tex-DT PLYWOOD'!T294=0,"",'Simpl. all tex-DT PLYWOOD'!T294)</f>
        <v/>
      </c>
      <c r="K291" s="19" t="str">
        <f>IF('Simpl. all tex-DT PLYWOOD'!U294=0,"",'Simpl. all tex-DT PLYWOOD'!U294)</f>
        <v/>
      </c>
      <c r="L291" s="19" t="str">
        <f>IF('Simpl. all tex-DT PLYWOOD'!V294=0,"",'Simpl. all tex-DT PLYWOOD'!V294)</f>
        <v/>
      </c>
      <c r="M291" s="19" t="str">
        <f>IF('Simpl. all tex-DT PLYWOOD'!W294=0,"",'Simpl. all tex-DT PLYWOOD'!W294)</f>
        <v/>
      </c>
      <c r="N291" s="19" t="str">
        <f>IF('Simpl. all tex-DT PLYWOOD'!X294=0,"",'Simpl. all tex-DT PLYWOOD'!X294)</f>
        <v/>
      </c>
      <c r="O291" s="19" t="str">
        <f>IF('Simpl. all tex-DT PLYWOOD'!Y294=0,"",'Simpl. all tex-DT PLYWOOD'!Y294)</f>
        <v/>
      </c>
      <c r="P291" s="19" t="str">
        <f>IF('Simpl. all tex-DT PLYWOOD'!Z294=0,"",'Simpl. all tex-DT PLYWOOD'!Z294)</f>
        <v/>
      </c>
      <c r="Q291" s="306">
        <f t="shared" si="4"/>
        <v>0</v>
      </c>
      <c r="R291" s="11">
        <f>Q291*'Simpl. all tex-DT PLYWOOD'!I294</f>
        <v>0</v>
      </c>
      <c r="S291" s="11">
        <f>Q291*'Simpl. all tex-DT PLYWOOD'!AX294</f>
        <v>0</v>
      </c>
    </row>
    <row r="292" spans="1:19" ht="23.25" customHeight="1" x14ac:dyDescent="0.2">
      <c r="A292" s="18" t="str">
        <f>'Simpl. all tex-DT PLYWOOD'!D295</f>
        <v>SIMPL-12B-T</v>
      </c>
      <c r="B292" s="432" t="s">
        <v>1139</v>
      </c>
      <c r="C292" s="19" t="str">
        <f>IF('Simpl. all tex-DT PLYWOOD'!M295=0,"",'Simpl. all tex-DT PLYWOOD'!M295)</f>
        <v/>
      </c>
      <c r="D292" s="19" t="str">
        <f>IF('Simpl. all tex-DT PLYWOOD'!N295=0,"",'Simpl. all tex-DT PLYWOOD'!N295)</f>
        <v/>
      </c>
      <c r="E292" s="19" t="str">
        <f>IF('Simpl. all tex-DT PLYWOOD'!O295=0,"",'Simpl. all tex-DT PLYWOOD'!O295)</f>
        <v/>
      </c>
      <c r="F292" s="19" t="str">
        <f>IF('Simpl. all tex-DT PLYWOOD'!P295=0,"",'Simpl. all tex-DT PLYWOOD'!P295)</f>
        <v/>
      </c>
      <c r="G292" s="19" t="str">
        <f>IF('Simpl. all tex-DT PLYWOOD'!Q295=0,"",'Simpl. all tex-DT PLYWOOD'!Q295)</f>
        <v/>
      </c>
      <c r="H292" s="19" t="str">
        <f>IF('Simpl. all tex-DT PLYWOOD'!R295=0,"",'Simpl. all tex-DT PLYWOOD'!R295)</f>
        <v/>
      </c>
      <c r="I292" s="19" t="str">
        <f>IF('Simpl. all tex-DT PLYWOOD'!S295=0,"",'Simpl. all tex-DT PLYWOOD'!S295)</f>
        <v/>
      </c>
      <c r="J292" s="19" t="str">
        <f>IF('Simpl. all tex-DT PLYWOOD'!T295=0,"",'Simpl. all tex-DT PLYWOOD'!T295)</f>
        <v/>
      </c>
      <c r="K292" s="19" t="str">
        <f>IF('Simpl. all tex-DT PLYWOOD'!U295=0,"",'Simpl. all tex-DT PLYWOOD'!U295)</f>
        <v/>
      </c>
      <c r="L292" s="19" t="str">
        <f>IF('Simpl. all tex-DT PLYWOOD'!V295=0,"",'Simpl. all tex-DT PLYWOOD'!V295)</f>
        <v/>
      </c>
      <c r="M292" s="19" t="str">
        <f>IF('Simpl. all tex-DT PLYWOOD'!W295=0,"",'Simpl. all tex-DT PLYWOOD'!W295)</f>
        <v/>
      </c>
      <c r="N292" s="19" t="str">
        <f>IF('Simpl. all tex-DT PLYWOOD'!X295=0,"",'Simpl. all tex-DT PLYWOOD'!X295)</f>
        <v/>
      </c>
      <c r="O292" s="19" t="str">
        <f>IF('Simpl. all tex-DT PLYWOOD'!Y295=0,"",'Simpl. all tex-DT PLYWOOD'!Y295)</f>
        <v/>
      </c>
      <c r="P292" s="19" t="str">
        <f>IF('Simpl. all tex-DT PLYWOOD'!Z295=0,"",'Simpl. all tex-DT PLYWOOD'!Z295)</f>
        <v/>
      </c>
      <c r="Q292" s="306">
        <f t="shared" si="4"/>
        <v>0</v>
      </c>
      <c r="R292" s="11">
        <f>Q292*'Simpl. all tex-DT PLYWOOD'!I295</f>
        <v>0</v>
      </c>
      <c r="S292" s="11">
        <f>Q292*'Simpl. all tex-DT PLYWOOD'!AX295</f>
        <v>0</v>
      </c>
    </row>
    <row r="293" spans="1:19" ht="23.25" customHeight="1" x14ac:dyDescent="0.2">
      <c r="A293" s="18" t="str">
        <f>'Simpl. all tex-DT PLYWOOD'!D296</f>
        <v>SIMPL-12C</v>
      </c>
      <c r="B293" s="432" t="s">
        <v>1138</v>
      </c>
      <c r="C293" s="19" t="str">
        <f>IF('Simpl. all tex-DT PLYWOOD'!M296=0,"",'Simpl. all tex-DT PLYWOOD'!M296)</f>
        <v/>
      </c>
      <c r="D293" s="19" t="str">
        <f>IF('Simpl. all tex-DT PLYWOOD'!N296=0,"",'Simpl. all tex-DT PLYWOOD'!N296)</f>
        <v/>
      </c>
      <c r="E293" s="19" t="str">
        <f>IF('Simpl. all tex-DT PLYWOOD'!O296=0,"",'Simpl. all tex-DT PLYWOOD'!O296)</f>
        <v/>
      </c>
      <c r="F293" s="19" t="str">
        <f>IF('Simpl. all tex-DT PLYWOOD'!P296=0,"",'Simpl. all tex-DT PLYWOOD'!P296)</f>
        <v/>
      </c>
      <c r="G293" s="19" t="str">
        <f>IF('Simpl. all tex-DT PLYWOOD'!Q296=0,"",'Simpl. all tex-DT PLYWOOD'!Q296)</f>
        <v/>
      </c>
      <c r="H293" s="19" t="str">
        <f>IF('Simpl. all tex-DT PLYWOOD'!R296=0,"",'Simpl. all tex-DT PLYWOOD'!R296)</f>
        <v/>
      </c>
      <c r="I293" s="19" t="str">
        <f>IF('Simpl. all tex-DT PLYWOOD'!S296=0,"",'Simpl. all tex-DT PLYWOOD'!S296)</f>
        <v/>
      </c>
      <c r="J293" s="19" t="str">
        <f>IF('Simpl. all tex-DT PLYWOOD'!T296=0,"",'Simpl. all tex-DT PLYWOOD'!T296)</f>
        <v/>
      </c>
      <c r="K293" s="19" t="str">
        <f>IF('Simpl. all tex-DT PLYWOOD'!U296=0,"",'Simpl. all tex-DT PLYWOOD'!U296)</f>
        <v/>
      </c>
      <c r="L293" s="19" t="str">
        <f>IF('Simpl. all tex-DT PLYWOOD'!V296=0,"",'Simpl. all tex-DT PLYWOOD'!V296)</f>
        <v/>
      </c>
      <c r="M293" s="19" t="str">
        <f>IF('Simpl. all tex-DT PLYWOOD'!W296=0,"",'Simpl. all tex-DT PLYWOOD'!W296)</f>
        <v/>
      </c>
      <c r="N293" s="19" t="str">
        <f>IF('Simpl. all tex-DT PLYWOOD'!X296=0,"",'Simpl. all tex-DT PLYWOOD'!X296)</f>
        <v/>
      </c>
      <c r="O293" s="19" t="str">
        <f>IF('Simpl. all tex-DT PLYWOOD'!Y296=0,"",'Simpl. all tex-DT PLYWOOD'!Y296)</f>
        <v/>
      </c>
      <c r="P293" s="19" t="str">
        <f>IF('Simpl. all tex-DT PLYWOOD'!Z296=0,"",'Simpl. all tex-DT PLYWOOD'!Z296)</f>
        <v/>
      </c>
      <c r="Q293" s="306">
        <f t="shared" si="4"/>
        <v>0</v>
      </c>
      <c r="R293" s="11">
        <f>Q293*'Simpl. all tex-DT PLYWOOD'!I296</f>
        <v>0</v>
      </c>
      <c r="S293" s="11">
        <f>Q293*'Simpl. all tex-DT PLYWOOD'!AX296</f>
        <v>0</v>
      </c>
    </row>
    <row r="294" spans="1:19" ht="23.25" customHeight="1" x14ac:dyDescent="0.2">
      <c r="A294" s="18" t="str">
        <f>'Simpl. all tex-DT PLYWOOD'!D297</f>
        <v>SIMPL-12C-T</v>
      </c>
      <c r="B294" s="432" t="s">
        <v>1139</v>
      </c>
      <c r="C294" s="19" t="str">
        <f>IF('Simpl. all tex-DT PLYWOOD'!M297=0,"",'Simpl. all tex-DT PLYWOOD'!M297)</f>
        <v/>
      </c>
      <c r="D294" s="19" t="str">
        <f>IF('Simpl. all tex-DT PLYWOOD'!N297=0,"",'Simpl. all tex-DT PLYWOOD'!N297)</f>
        <v/>
      </c>
      <c r="E294" s="19" t="str">
        <f>IF('Simpl. all tex-DT PLYWOOD'!O297=0,"",'Simpl. all tex-DT PLYWOOD'!O297)</f>
        <v/>
      </c>
      <c r="F294" s="19" t="str">
        <f>IF('Simpl. all tex-DT PLYWOOD'!P297=0,"",'Simpl. all tex-DT PLYWOOD'!P297)</f>
        <v/>
      </c>
      <c r="G294" s="19" t="str">
        <f>IF('Simpl. all tex-DT PLYWOOD'!Q297=0,"",'Simpl. all tex-DT PLYWOOD'!Q297)</f>
        <v/>
      </c>
      <c r="H294" s="19" t="str">
        <f>IF('Simpl. all tex-DT PLYWOOD'!R297=0,"",'Simpl. all tex-DT PLYWOOD'!R297)</f>
        <v/>
      </c>
      <c r="I294" s="19" t="str">
        <f>IF('Simpl. all tex-DT PLYWOOD'!S297=0,"",'Simpl. all tex-DT PLYWOOD'!S297)</f>
        <v/>
      </c>
      <c r="J294" s="19" t="str">
        <f>IF('Simpl. all tex-DT PLYWOOD'!T297=0,"",'Simpl. all tex-DT PLYWOOD'!T297)</f>
        <v/>
      </c>
      <c r="K294" s="19" t="str">
        <f>IF('Simpl. all tex-DT PLYWOOD'!U297=0,"",'Simpl. all tex-DT PLYWOOD'!U297)</f>
        <v/>
      </c>
      <c r="L294" s="19" t="str">
        <f>IF('Simpl. all tex-DT PLYWOOD'!V297=0,"",'Simpl. all tex-DT PLYWOOD'!V297)</f>
        <v/>
      </c>
      <c r="M294" s="19" t="str">
        <f>IF('Simpl. all tex-DT PLYWOOD'!W297=0,"",'Simpl. all tex-DT PLYWOOD'!W297)</f>
        <v/>
      </c>
      <c r="N294" s="19" t="str">
        <f>IF('Simpl. all tex-DT PLYWOOD'!X297=0,"",'Simpl. all tex-DT PLYWOOD'!X297)</f>
        <v/>
      </c>
      <c r="O294" s="19" t="str">
        <f>IF('Simpl. all tex-DT PLYWOOD'!Y297=0,"",'Simpl. all tex-DT PLYWOOD'!Y297)</f>
        <v/>
      </c>
      <c r="P294" s="19" t="str">
        <f>IF('Simpl. all tex-DT PLYWOOD'!Z297=0,"",'Simpl. all tex-DT PLYWOOD'!Z297)</f>
        <v/>
      </c>
      <c r="Q294" s="306">
        <f t="shared" si="4"/>
        <v>0</v>
      </c>
      <c r="R294" s="11">
        <f>Q294*'Simpl. all tex-DT PLYWOOD'!I297</f>
        <v>0</v>
      </c>
      <c r="S294" s="11">
        <f>Q294*'Simpl. all tex-DT PLYWOOD'!AX297</f>
        <v>0</v>
      </c>
    </row>
    <row r="295" spans="1:19" ht="23.25" customHeight="1" x14ac:dyDescent="0.2">
      <c r="A295" s="18" t="str">
        <f>'Simpl. all tex-DT PLYWOOD'!D298</f>
        <v>SIMPL-12D</v>
      </c>
      <c r="B295" s="432" t="s">
        <v>1138</v>
      </c>
      <c r="C295" s="19" t="str">
        <f>IF('Simpl. all tex-DT PLYWOOD'!M298=0,"",'Simpl. all tex-DT PLYWOOD'!M298)</f>
        <v/>
      </c>
      <c r="D295" s="19" t="str">
        <f>IF('Simpl. all tex-DT PLYWOOD'!N298=0,"",'Simpl. all tex-DT PLYWOOD'!N298)</f>
        <v/>
      </c>
      <c r="E295" s="19" t="str">
        <f>IF('Simpl. all tex-DT PLYWOOD'!O298=0,"",'Simpl. all tex-DT PLYWOOD'!O298)</f>
        <v/>
      </c>
      <c r="F295" s="19" t="str">
        <f>IF('Simpl. all tex-DT PLYWOOD'!P298=0,"",'Simpl. all tex-DT PLYWOOD'!P298)</f>
        <v/>
      </c>
      <c r="G295" s="19" t="str">
        <f>IF('Simpl. all tex-DT PLYWOOD'!Q298=0,"",'Simpl. all tex-DT PLYWOOD'!Q298)</f>
        <v/>
      </c>
      <c r="H295" s="19" t="str">
        <f>IF('Simpl. all tex-DT PLYWOOD'!R298=0,"",'Simpl. all tex-DT PLYWOOD'!R298)</f>
        <v/>
      </c>
      <c r="I295" s="19" t="str">
        <f>IF('Simpl. all tex-DT PLYWOOD'!S298=0,"",'Simpl. all tex-DT PLYWOOD'!S298)</f>
        <v/>
      </c>
      <c r="J295" s="19" t="str">
        <f>IF('Simpl. all tex-DT PLYWOOD'!T298=0,"",'Simpl. all tex-DT PLYWOOD'!T298)</f>
        <v/>
      </c>
      <c r="K295" s="19" t="str">
        <f>IF('Simpl. all tex-DT PLYWOOD'!U298=0,"",'Simpl. all tex-DT PLYWOOD'!U298)</f>
        <v/>
      </c>
      <c r="L295" s="19" t="str">
        <f>IF('Simpl. all tex-DT PLYWOOD'!V298=0,"",'Simpl. all tex-DT PLYWOOD'!V298)</f>
        <v/>
      </c>
      <c r="M295" s="19" t="str">
        <f>IF('Simpl. all tex-DT PLYWOOD'!W298=0,"",'Simpl. all tex-DT PLYWOOD'!W298)</f>
        <v/>
      </c>
      <c r="N295" s="19" t="str">
        <f>IF('Simpl. all tex-DT PLYWOOD'!X298=0,"",'Simpl. all tex-DT PLYWOOD'!X298)</f>
        <v/>
      </c>
      <c r="O295" s="19" t="str">
        <f>IF('Simpl. all tex-DT PLYWOOD'!Y298=0,"",'Simpl. all tex-DT PLYWOOD'!Y298)</f>
        <v/>
      </c>
      <c r="P295" s="19" t="str">
        <f>IF('Simpl. all tex-DT PLYWOOD'!Z298=0,"",'Simpl. all tex-DT PLYWOOD'!Z298)</f>
        <v/>
      </c>
      <c r="Q295" s="306">
        <f t="shared" si="4"/>
        <v>0</v>
      </c>
      <c r="R295" s="11">
        <f>Q295*'Simpl. all tex-DT PLYWOOD'!I298</f>
        <v>0</v>
      </c>
      <c r="S295" s="11">
        <f>Q295*'Simpl. all tex-DT PLYWOOD'!AX298</f>
        <v>0</v>
      </c>
    </row>
    <row r="296" spans="1:19" ht="23.25" customHeight="1" x14ac:dyDescent="0.2">
      <c r="A296" s="18" t="str">
        <f>'Simpl. all tex-DT PLYWOOD'!D299</f>
        <v>SIMPL-12D-T</v>
      </c>
      <c r="B296" s="432" t="s">
        <v>1139</v>
      </c>
      <c r="C296" s="19" t="str">
        <f>IF('Simpl. all tex-DT PLYWOOD'!M299=0,"",'Simpl. all tex-DT PLYWOOD'!M299)</f>
        <v/>
      </c>
      <c r="D296" s="19" t="str">
        <f>IF('Simpl. all tex-DT PLYWOOD'!N299=0,"",'Simpl. all tex-DT PLYWOOD'!N299)</f>
        <v/>
      </c>
      <c r="E296" s="19" t="str">
        <f>IF('Simpl. all tex-DT PLYWOOD'!O299=0,"",'Simpl. all tex-DT PLYWOOD'!O299)</f>
        <v/>
      </c>
      <c r="F296" s="19" t="str">
        <f>IF('Simpl. all tex-DT PLYWOOD'!P299=0,"",'Simpl. all tex-DT PLYWOOD'!P299)</f>
        <v/>
      </c>
      <c r="G296" s="19" t="str">
        <f>IF('Simpl. all tex-DT PLYWOOD'!Q299=0,"",'Simpl. all tex-DT PLYWOOD'!Q299)</f>
        <v/>
      </c>
      <c r="H296" s="19" t="str">
        <f>IF('Simpl. all tex-DT PLYWOOD'!R299=0,"",'Simpl. all tex-DT PLYWOOD'!R299)</f>
        <v/>
      </c>
      <c r="I296" s="19" t="str">
        <f>IF('Simpl. all tex-DT PLYWOOD'!S299=0,"",'Simpl. all tex-DT PLYWOOD'!S299)</f>
        <v/>
      </c>
      <c r="J296" s="19" t="str">
        <f>IF('Simpl. all tex-DT PLYWOOD'!T299=0,"",'Simpl. all tex-DT PLYWOOD'!T299)</f>
        <v/>
      </c>
      <c r="K296" s="19" t="str">
        <f>IF('Simpl. all tex-DT PLYWOOD'!U299=0,"",'Simpl. all tex-DT PLYWOOD'!U299)</f>
        <v/>
      </c>
      <c r="L296" s="19" t="str">
        <f>IF('Simpl. all tex-DT PLYWOOD'!V299=0,"",'Simpl. all tex-DT PLYWOOD'!V299)</f>
        <v/>
      </c>
      <c r="M296" s="19" t="str">
        <f>IF('Simpl. all tex-DT PLYWOOD'!W299=0,"",'Simpl. all tex-DT PLYWOOD'!W299)</f>
        <v/>
      </c>
      <c r="N296" s="19" t="str">
        <f>IF('Simpl. all tex-DT PLYWOOD'!X299=0,"",'Simpl. all tex-DT PLYWOOD'!X299)</f>
        <v/>
      </c>
      <c r="O296" s="19" t="str">
        <f>IF('Simpl. all tex-DT PLYWOOD'!Y299=0,"",'Simpl. all tex-DT PLYWOOD'!Y299)</f>
        <v/>
      </c>
      <c r="P296" s="19" t="str">
        <f>IF('Simpl. all tex-DT PLYWOOD'!Z299=0,"",'Simpl. all tex-DT PLYWOOD'!Z299)</f>
        <v/>
      </c>
      <c r="Q296" s="306">
        <f t="shared" si="4"/>
        <v>0</v>
      </c>
      <c r="R296" s="11">
        <f>Q296*'Simpl. all tex-DT PLYWOOD'!I299</f>
        <v>0</v>
      </c>
      <c r="S296" s="11">
        <f>Q296*'Simpl. all tex-DT PLYWOOD'!AX299</f>
        <v>0</v>
      </c>
    </row>
    <row r="297" spans="1:19" ht="23.25" customHeight="1" x14ac:dyDescent="0.2">
      <c r="A297" s="18" t="str">
        <f>'Simpl. all tex-DT PLYWOOD'!D300</f>
        <v>SIMPL-12E</v>
      </c>
      <c r="B297" s="432" t="s">
        <v>1138</v>
      </c>
      <c r="C297" s="19" t="str">
        <f>IF('Simpl. all tex-DT PLYWOOD'!M300=0,"",'Simpl. all tex-DT PLYWOOD'!M300)</f>
        <v/>
      </c>
      <c r="D297" s="19" t="str">
        <f>IF('Simpl. all tex-DT PLYWOOD'!N300=0,"",'Simpl. all tex-DT PLYWOOD'!N300)</f>
        <v/>
      </c>
      <c r="E297" s="19" t="str">
        <f>IF('Simpl. all tex-DT PLYWOOD'!O300=0,"",'Simpl. all tex-DT PLYWOOD'!O300)</f>
        <v/>
      </c>
      <c r="F297" s="19" t="str">
        <f>IF('Simpl. all tex-DT PLYWOOD'!P300=0,"",'Simpl. all tex-DT PLYWOOD'!P300)</f>
        <v/>
      </c>
      <c r="G297" s="19" t="str">
        <f>IF('Simpl. all tex-DT PLYWOOD'!Q300=0,"",'Simpl. all tex-DT PLYWOOD'!Q300)</f>
        <v/>
      </c>
      <c r="H297" s="19" t="str">
        <f>IF('Simpl. all tex-DT PLYWOOD'!R300=0,"",'Simpl. all tex-DT PLYWOOD'!R300)</f>
        <v/>
      </c>
      <c r="I297" s="19" t="str">
        <f>IF('Simpl. all tex-DT PLYWOOD'!S300=0,"",'Simpl. all tex-DT PLYWOOD'!S300)</f>
        <v/>
      </c>
      <c r="J297" s="19" t="str">
        <f>IF('Simpl. all tex-DT PLYWOOD'!T300=0,"",'Simpl. all tex-DT PLYWOOD'!T300)</f>
        <v/>
      </c>
      <c r="K297" s="19" t="str">
        <f>IF('Simpl. all tex-DT PLYWOOD'!U300=0,"",'Simpl. all tex-DT PLYWOOD'!U300)</f>
        <v/>
      </c>
      <c r="L297" s="19" t="str">
        <f>IF('Simpl. all tex-DT PLYWOOD'!V300=0,"",'Simpl. all tex-DT PLYWOOD'!V300)</f>
        <v/>
      </c>
      <c r="M297" s="19" t="str">
        <f>IF('Simpl. all tex-DT PLYWOOD'!W300=0,"",'Simpl. all tex-DT PLYWOOD'!W300)</f>
        <v/>
      </c>
      <c r="N297" s="19" t="str">
        <f>IF('Simpl. all tex-DT PLYWOOD'!X300=0,"",'Simpl. all tex-DT PLYWOOD'!X300)</f>
        <v/>
      </c>
      <c r="O297" s="19" t="str">
        <f>IF('Simpl. all tex-DT PLYWOOD'!Y300=0,"",'Simpl. all tex-DT PLYWOOD'!Y300)</f>
        <v/>
      </c>
      <c r="P297" s="19" t="str">
        <f>IF('Simpl. all tex-DT PLYWOOD'!Z300=0,"",'Simpl. all tex-DT PLYWOOD'!Z300)</f>
        <v/>
      </c>
      <c r="Q297" s="306">
        <f t="shared" si="4"/>
        <v>0</v>
      </c>
      <c r="R297" s="11">
        <f>Q297*'Simpl. all tex-DT PLYWOOD'!I300</f>
        <v>0</v>
      </c>
      <c r="S297" s="11">
        <f>Q297*'Simpl. all tex-DT PLYWOOD'!AX300</f>
        <v>0</v>
      </c>
    </row>
    <row r="298" spans="1:19" ht="23.25" customHeight="1" x14ac:dyDescent="0.2">
      <c r="A298" s="18" t="str">
        <f>'Simpl. all tex-DT PLYWOOD'!D301</f>
        <v>SIMPL-12E-T</v>
      </c>
      <c r="B298" s="432" t="s">
        <v>1139</v>
      </c>
      <c r="C298" s="19" t="str">
        <f>IF('Simpl. all tex-DT PLYWOOD'!M301=0,"",'Simpl. all tex-DT PLYWOOD'!M301)</f>
        <v/>
      </c>
      <c r="D298" s="19" t="str">
        <f>IF('Simpl. all tex-DT PLYWOOD'!N301=0,"",'Simpl. all tex-DT PLYWOOD'!N301)</f>
        <v/>
      </c>
      <c r="E298" s="19" t="str">
        <f>IF('Simpl. all tex-DT PLYWOOD'!O301=0,"",'Simpl. all tex-DT PLYWOOD'!O301)</f>
        <v/>
      </c>
      <c r="F298" s="19" t="str">
        <f>IF('Simpl. all tex-DT PLYWOOD'!P301=0,"",'Simpl. all tex-DT PLYWOOD'!P301)</f>
        <v/>
      </c>
      <c r="G298" s="19" t="str">
        <f>IF('Simpl. all tex-DT PLYWOOD'!Q301=0,"",'Simpl. all tex-DT PLYWOOD'!Q301)</f>
        <v/>
      </c>
      <c r="H298" s="19" t="str">
        <f>IF('Simpl. all tex-DT PLYWOOD'!R301=0,"",'Simpl. all tex-DT PLYWOOD'!R301)</f>
        <v/>
      </c>
      <c r="I298" s="19" t="str">
        <f>IF('Simpl. all tex-DT PLYWOOD'!S301=0,"",'Simpl. all tex-DT PLYWOOD'!S301)</f>
        <v/>
      </c>
      <c r="J298" s="19" t="str">
        <f>IF('Simpl. all tex-DT PLYWOOD'!T301=0,"",'Simpl. all tex-DT PLYWOOD'!T301)</f>
        <v/>
      </c>
      <c r="K298" s="19" t="str">
        <f>IF('Simpl. all tex-DT PLYWOOD'!U301=0,"",'Simpl. all tex-DT PLYWOOD'!U301)</f>
        <v/>
      </c>
      <c r="L298" s="19" t="str">
        <f>IF('Simpl. all tex-DT PLYWOOD'!V301=0,"",'Simpl. all tex-DT PLYWOOD'!V301)</f>
        <v/>
      </c>
      <c r="M298" s="19" t="str">
        <f>IF('Simpl. all tex-DT PLYWOOD'!W301=0,"",'Simpl. all tex-DT PLYWOOD'!W301)</f>
        <v/>
      </c>
      <c r="N298" s="19" t="str">
        <f>IF('Simpl. all tex-DT PLYWOOD'!X301=0,"",'Simpl. all tex-DT PLYWOOD'!X301)</f>
        <v/>
      </c>
      <c r="O298" s="19" t="str">
        <f>IF('Simpl. all tex-DT PLYWOOD'!Y301=0,"",'Simpl. all tex-DT PLYWOOD'!Y301)</f>
        <v/>
      </c>
      <c r="P298" s="19" t="str">
        <f>IF('Simpl. all tex-DT PLYWOOD'!Z301=0,"",'Simpl. all tex-DT PLYWOOD'!Z301)</f>
        <v/>
      </c>
      <c r="Q298" s="306">
        <f t="shared" si="4"/>
        <v>0</v>
      </c>
      <c r="R298" s="11">
        <f>Q298*'Simpl. all tex-DT PLYWOOD'!I301</f>
        <v>0</v>
      </c>
      <c r="S298" s="11">
        <f>Q298*'Simpl. all tex-DT PLYWOOD'!AX301</f>
        <v>0</v>
      </c>
    </row>
    <row r="299" spans="1:19" ht="23.25" customHeight="1" x14ac:dyDescent="0.2">
      <c r="A299" s="18" t="str">
        <f>'Simpl. all tex-DT PLYWOOD'!D302</f>
        <v>SIMPL-12F</v>
      </c>
      <c r="B299" s="432" t="s">
        <v>1138</v>
      </c>
      <c r="C299" s="19" t="str">
        <f>IF('Simpl. all tex-DT PLYWOOD'!M302=0,"",'Simpl. all tex-DT PLYWOOD'!M302)</f>
        <v/>
      </c>
      <c r="D299" s="19" t="str">
        <f>IF('Simpl. all tex-DT PLYWOOD'!N302=0,"",'Simpl. all tex-DT PLYWOOD'!N302)</f>
        <v/>
      </c>
      <c r="E299" s="19" t="str">
        <f>IF('Simpl. all tex-DT PLYWOOD'!O302=0,"",'Simpl. all tex-DT PLYWOOD'!O302)</f>
        <v/>
      </c>
      <c r="F299" s="19" t="str">
        <f>IF('Simpl. all tex-DT PLYWOOD'!P302=0,"",'Simpl. all tex-DT PLYWOOD'!P302)</f>
        <v/>
      </c>
      <c r="G299" s="19" t="str">
        <f>IF('Simpl. all tex-DT PLYWOOD'!Q302=0,"",'Simpl. all tex-DT PLYWOOD'!Q302)</f>
        <v/>
      </c>
      <c r="H299" s="19" t="str">
        <f>IF('Simpl. all tex-DT PLYWOOD'!R302=0,"",'Simpl. all tex-DT PLYWOOD'!R302)</f>
        <v/>
      </c>
      <c r="I299" s="19" t="str">
        <f>IF('Simpl. all tex-DT PLYWOOD'!S302=0,"",'Simpl. all tex-DT PLYWOOD'!S302)</f>
        <v/>
      </c>
      <c r="J299" s="19" t="str">
        <f>IF('Simpl. all tex-DT PLYWOOD'!T302=0,"",'Simpl. all tex-DT PLYWOOD'!T302)</f>
        <v/>
      </c>
      <c r="K299" s="19" t="str">
        <f>IF('Simpl. all tex-DT PLYWOOD'!U302=0,"",'Simpl. all tex-DT PLYWOOD'!U302)</f>
        <v/>
      </c>
      <c r="L299" s="19" t="str">
        <f>IF('Simpl. all tex-DT PLYWOOD'!V302=0,"",'Simpl. all tex-DT PLYWOOD'!V302)</f>
        <v/>
      </c>
      <c r="M299" s="19" t="str">
        <f>IF('Simpl. all tex-DT PLYWOOD'!W302=0,"",'Simpl. all tex-DT PLYWOOD'!W302)</f>
        <v/>
      </c>
      <c r="N299" s="19" t="str">
        <f>IF('Simpl. all tex-DT PLYWOOD'!X302=0,"",'Simpl. all tex-DT PLYWOOD'!X302)</f>
        <v/>
      </c>
      <c r="O299" s="19" t="str">
        <f>IF('Simpl. all tex-DT PLYWOOD'!Y302=0,"",'Simpl. all tex-DT PLYWOOD'!Y302)</f>
        <v/>
      </c>
      <c r="P299" s="19" t="str">
        <f>IF('Simpl. all tex-DT PLYWOOD'!Z302=0,"",'Simpl. all tex-DT PLYWOOD'!Z302)</f>
        <v/>
      </c>
      <c r="Q299" s="306">
        <f t="shared" si="4"/>
        <v>0</v>
      </c>
      <c r="R299" s="11">
        <f>Q299*'Simpl. all tex-DT PLYWOOD'!I302</f>
        <v>0</v>
      </c>
      <c r="S299" s="11">
        <f>Q299*'Simpl. all tex-DT PLYWOOD'!AX302</f>
        <v>0</v>
      </c>
    </row>
    <row r="300" spans="1:19" ht="23.25" customHeight="1" x14ac:dyDescent="0.2">
      <c r="A300" s="18" t="str">
        <f>'Simpl. all tex-DT PLYWOOD'!D303</f>
        <v>SIMPL-12F-T</v>
      </c>
      <c r="B300" s="432" t="s">
        <v>1139</v>
      </c>
      <c r="C300" s="19" t="str">
        <f>IF('Simpl. all tex-DT PLYWOOD'!M303=0,"",'Simpl. all tex-DT PLYWOOD'!M303)</f>
        <v/>
      </c>
      <c r="D300" s="19" t="str">
        <f>IF('Simpl. all tex-DT PLYWOOD'!N303=0,"",'Simpl. all tex-DT PLYWOOD'!N303)</f>
        <v/>
      </c>
      <c r="E300" s="19" t="str">
        <f>IF('Simpl. all tex-DT PLYWOOD'!O303=0,"",'Simpl. all tex-DT PLYWOOD'!O303)</f>
        <v/>
      </c>
      <c r="F300" s="19" t="str">
        <f>IF('Simpl. all tex-DT PLYWOOD'!P303=0,"",'Simpl. all tex-DT PLYWOOD'!P303)</f>
        <v/>
      </c>
      <c r="G300" s="19" t="str">
        <f>IF('Simpl. all tex-DT PLYWOOD'!Q303=0,"",'Simpl. all tex-DT PLYWOOD'!Q303)</f>
        <v/>
      </c>
      <c r="H300" s="19" t="str">
        <f>IF('Simpl. all tex-DT PLYWOOD'!R303=0,"",'Simpl. all tex-DT PLYWOOD'!R303)</f>
        <v/>
      </c>
      <c r="I300" s="19" t="str">
        <f>IF('Simpl. all tex-DT PLYWOOD'!S303=0,"",'Simpl. all tex-DT PLYWOOD'!S303)</f>
        <v/>
      </c>
      <c r="J300" s="19" t="str">
        <f>IF('Simpl. all tex-DT PLYWOOD'!T303=0,"",'Simpl. all tex-DT PLYWOOD'!T303)</f>
        <v/>
      </c>
      <c r="K300" s="19" t="str">
        <f>IF('Simpl. all tex-DT PLYWOOD'!U303=0,"",'Simpl. all tex-DT PLYWOOD'!U303)</f>
        <v/>
      </c>
      <c r="L300" s="19" t="str">
        <f>IF('Simpl. all tex-DT PLYWOOD'!V303=0,"",'Simpl. all tex-DT PLYWOOD'!V303)</f>
        <v/>
      </c>
      <c r="M300" s="19" t="str">
        <f>IF('Simpl. all tex-DT PLYWOOD'!W303=0,"",'Simpl. all tex-DT PLYWOOD'!W303)</f>
        <v/>
      </c>
      <c r="N300" s="19" t="str">
        <f>IF('Simpl. all tex-DT PLYWOOD'!X303=0,"",'Simpl. all tex-DT PLYWOOD'!X303)</f>
        <v/>
      </c>
      <c r="O300" s="19" t="str">
        <f>IF('Simpl. all tex-DT PLYWOOD'!Y303=0,"",'Simpl. all tex-DT PLYWOOD'!Y303)</f>
        <v/>
      </c>
      <c r="P300" s="19" t="str">
        <f>IF('Simpl. all tex-DT PLYWOOD'!Z303=0,"",'Simpl. all tex-DT PLYWOOD'!Z303)</f>
        <v/>
      </c>
      <c r="Q300" s="306">
        <f t="shared" si="4"/>
        <v>0</v>
      </c>
      <c r="R300" s="11">
        <f>Q300*'Simpl. all tex-DT PLYWOOD'!I303</f>
        <v>0</v>
      </c>
      <c r="S300" s="11">
        <f>Q300*'Simpl. all tex-DT PLYWOOD'!AX303</f>
        <v>0</v>
      </c>
    </row>
    <row r="301" spans="1:19" ht="23.25" customHeight="1" x14ac:dyDescent="0.2">
      <c r="A301" s="18" t="str">
        <f>'Simpl. all tex-DT PLYWOOD'!D304</f>
        <v>SIMPL-12G</v>
      </c>
      <c r="B301" s="432" t="s">
        <v>1138</v>
      </c>
      <c r="C301" s="19" t="str">
        <f>IF('Simpl. all tex-DT PLYWOOD'!M304=0,"",'Simpl. all tex-DT PLYWOOD'!M304)</f>
        <v/>
      </c>
      <c r="D301" s="19" t="str">
        <f>IF('Simpl. all tex-DT PLYWOOD'!N304=0,"",'Simpl. all tex-DT PLYWOOD'!N304)</f>
        <v/>
      </c>
      <c r="E301" s="19" t="str">
        <f>IF('Simpl. all tex-DT PLYWOOD'!O304=0,"",'Simpl. all tex-DT PLYWOOD'!O304)</f>
        <v/>
      </c>
      <c r="F301" s="19" t="str">
        <f>IF('Simpl. all tex-DT PLYWOOD'!P304=0,"",'Simpl. all tex-DT PLYWOOD'!P304)</f>
        <v/>
      </c>
      <c r="G301" s="19" t="str">
        <f>IF('Simpl. all tex-DT PLYWOOD'!Q304=0,"",'Simpl. all tex-DT PLYWOOD'!Q304)</f>
        <v/>
      </c>
      <c r="H301" s="19" t="str">
        <f>IF('Simpl. all tex-DT PLYWOOD'!R304=0,"",'Simpl. all tex-DT PLYWOOD'!R304)</f>
        <v/>
      </c>
      <c r="I301" s="19" t="str">
        <f>IF('Simpl. all tex-DT PLYWOOD'!S304=0,"",'Simpl. all tex-DT PLYWOOD'!S304)</f>
        <v/>
      </c>
      <c r="J301" s="19" t="str">
        <f>IF('Simpl. all tex-DT PLYWOOD'!T304=0,"",'Simpl. all tex-DT PLYWOOD'!T304)</f>
        <v/>
      </c>
      <c r="K301" s="19" t="str">
        <f>IF('Simpl. all tex-DT PLYWOOD'!U304=0,"",'Simpl. all tex-DT PLYWOOD'!U304)</f>
        <v/>
      </c>
      <c r="L301" s="19" t="str">
        <f>IF('Simpl. all tex-DT PLYWOOD'!V304=0,"",'Simpl. all tex-DT PLYWOOD'!V304)</f>
        <v/>
      </c>
      <c r="M301" s="19" t="str">
        <f>IF('Simpl. all tex-DT PLYWOOD'!W304=0,"",'Simpl. all tex-DT PLYWOOD'!W304)</f>
        <v/>
      </c>
      <c r="N301" s="19" t="str">
        <f>IF('Simpl. all tex-DT PLYWOOD'!X304=0,"",'Simpl. all tex-DT PLYWOOD'!X304)</f>
        <v/>
      </c>
      <c r="O301" s="19" t="str">
        <f>IF('Simpl. all tex-DT PLYWOOD'!Y304=0,"",'Simpl. all tex-DT PLYWOOD'!Y304)</f>
        <v/>
      </c>
      <c r="P301" s="19" t="str">
        <f>IF('Simpl. all tex-DT PLYWOOD'!Z304=0,"",'Simpl. all tex-DT PLYWOOD'!Z304)</f>
        <v/>
      </c>
      <c r="Q301" s="306">
        <f t="shared" si="4"/>
        <v>0</v>
      </c>
      <c r="R301" s="11">
        <f>Q301*'Simpl. all tex-DT PLYWOOD'!I304</f>
        <v>0</v>
      </c>
      <c r="S301" s="11">
        <f>Q301*'Simpl. all tex-DT PLYWOOD'!AX304</f>
        <v>0</v>
      </c>
    </row>
    <row r="302" spans="1:19" ht="23.25" customHeight="1" x14ac:dyDescent="0.2">
      <c r="A302" s="18" t="str">
        <f>'Simpl. all tex-DT PLYWOOD'!D305</f>
        <v>SIMPL-12G-T</v>
      </c>
      <c r="B302" s="432" t="s">
        <v>1139</v>
      </c>
      <c r="C302" s="19" t="str">
        <f>IF('Simpl. all tex-DT PLYWOOD'!M305=0,"",'Simpl. all tex-DT PLYWOOD'!M305)</f>
        <v/>
      </c>
      <c r="D302" s="19" t="str">
        <f>IF('Simpl. all tex-DT PLYWOOD'!N305=0,"",'Simpl. all tex-DT PLYWOOD'!N305)</f>
        <v/>
      </c>
      <c r="E302" s="19" t="str">
        <f>IF('Simpl. all tex-DT PLYWOOD'!O305=0,"",'Simpl. all tex-DT PLYWOOD'!O305)</f>
        <v/>
      </c>
      <c r="F302" s="19" t="str">
        <f>IF('Simpl. all tex-DT PLYWOOD'!P305=0,"",'Simpl. all tex-DT PLYWOOD'!P305)</f>
        <v/>
      </c>
      <c r="G302" s="19" t="str">
        <f>IF('Simpl. all tex-DT PLYWOOD'!Q305=0,"",'Simpl. all tex-DT PLYWOOD'!Q305)</f>
        <v/>
      </c>
      <c r="H302" s="19" t="str">
        <f>IF('Simpl. all tex-DT PLYWOOD'!R305=0,"",'Simpl. all tex-DT PLYWOOD'!R305)</f>
        <v/>
      </c>
      <c r="I302" s="19" t="str">
        <f>IF('Simpl. all tex-DT PLYWOOD'!S305=0,"",'Simpl. all tex-DT PLYWOOD'!S305)</f>
        <v/>
      </c>
      <c r="J302" s="19" t="str">
        <f>IF('Simpl. all tex-DT PLYWOOD'!T305=0,"",'Simpl. all tex-DT PLYWOOD'!T305)</f>
        <v/>
      </c>
      <c r="K302" s="19" t="str">
        <f>IF('Simpl. all tex-DT PLYWOOD'!U305=0,"",'Simpl. all tex-DT PLYWOOD'!U305)</f>
        <v/>
      </c>
      <c r="L302" s="19" t="str">
        <f>IF('Simpl. all tex-DT PLYWOOD'!V305=0,"",'Simpl. all tex-DT PLYWOOD'!V305)</f>
        <v/>
      </c>
      <c r="M302" s="19" t="str">
        <f>IF('Simpl. all tex-DT PLYWOOD'!W305=0,"",'Simpl. all tex-DT PLYWOOD'!W305)</f>
        <v/>
      </c>
      <c r="N302" s="19" t="str">
        <f>IF('Simpl. all tex-DT PLYWOOD'!X305=0,"",'Simpl. all tex-DT PLYWOOD'!X305)</f>
        <v/>
      </c>
      <c r="O302" s="19" t="str">
        <f>IF('Simpl. all tex-DT PLYWOOD'!Y305=0,"",'Simpl. all tex-DT PLYWOOD'!Y305)</f>
        <v/>
      </c>
      <c r="P302" s="19" t="str">
        <f>IF('Simpl. all tex-DT PLYWOOD'!Z305=0,"",'Simpl. all tex-DT PLYWOOD'!Z305)</f>
        <v/>
      </c>
      <c r="Q302" s="306">
        <f t="shared" si="4"/>
        <v>0</v>
      </c>
      <c r="R302" s="11">
        <f>Q302*'Simpl. all tex-DT PLYWOOD'!I305</f>
        <v>0</v>
      </c>
      <c r="S302" s="11">
        <f>Q302*'Simpl. all tex-DT PLYWOOD'!AX305</f>
        <v>0</v>
      </c>
    </row>
    <row r="303" spans="1:19" ht="23.25" customHeight="1" x14ac:dyDescent="0.2">
      <c r="A303" s="18" t="str">
        <f>'Simpl. all tex-DT PLYWOOD'!D306</f>
        <v>13 - PINCHES</v>
      </c>
      <c r="B303" s="432"/>
      <c r="C303" s="19" t="str">
        <f>IF('Simpl. all tex-DT PLYWOOD'!M306=0,"",'Simpl. all tex-DT PLYWOOD'!M306)</f>
        <v/>
      </c>
      <c r="D303" s="19" t="str">
        <f>IF('Simpl. all tex-DT PLYWOOD'!N306=0,"",'Simpl. all tex-DT PLYWOOD'!N306)</f>
        <v/>
      </c>
      <c r="E303" s="19" t="str">
        <f>IF('Simpl. all tex-DT PLYWOOD'!O306=0,"",'Simpl. all tex-DT PLYWOOD'!O306)</f>
        <v/>
      </c>
      <c r="F303" s="19" t="str">
        <f>IF('Simpl. all tex-DT PLYWOOD'!P306=0,"",'Simpl. all tex-DT PLYWOOD'!P306)</f>
        <v/>
      </c>
      <c r="G303" s="19" t="str">
        <f>IF('Simpl. all tex-DT PLYWOOD'!Q306=0,"",'Simpl. all tex-DT PLYWOOD'!Q306)</f>
        <v/>
      </c>
      <c r="H303" s="19" t="str">
        <f>IF('Simpl. all tex-DT PLYWOOD'!R306=0,"",'Simpl. all tex-DT PLYWOOD'!R306)</f>
        <v/>
      </c>
      <c r="I303" s="19" t="str">
        <f>IF('Simpl. all tex-DT PLYWOOD'!S306=0,"",'Simpl. all tex-DT PLYWOOD'!S306)</f>
        <v/>
      </c>
      <c r="J303" s="19" t="str">
        <f>IF('Simpl. all tex-DT PLYWOOD'!T306=0,"",'Simpl. all tex-DT PLYWOOD'!T306)</f>
        <v/>
      </c>
      <c r="K303" s="19" t="str">
        <f>IF('Simpl. all tex-DT PLYWOOD'!U306=0,"",'Simpl. all tex-DT PLYWOOD'!U306)</f>
        <v/>
      </c>
      <c r="L303" s="19" t="str">
        <f>IF('Simpl. all tex-DT PLYWOOD'!V306=0,"",'Simpl. all tex-DT PLYWOOD'!V306)</f>
        <v/>
      </c>
      <c r="M303" s="19" t="str">
        <f>IF('Simpl. all tex-DT PLYWOOD'!W306=0,"",'Simpl. all tex-DT PLYWOOD'!W306)</f>
        <v/>
      </c>
      <c r="N303" s="19" t="str">
        <f>IF('Simpl. all tex-DT PLYWOOD'!X306=0,"",'Simpl. all tex-DT PLYWOOD'!X306)</f>
        <v/>
      </c>
      <c r="O303" s="19" t="str">
        <f>IF('Simpl. all tex-DT PLYWOOD'!Y306=0,"",'Simpl. all tex-DT PLYWOOD'!Y306)</f>
        <v/>
      </c>
      <c r="P303" s="19" t="str">
        <f>IF('Simpl. all tex-DT PLYWOOD'!Z306=0,"",'Simpl. all tex-DT PLYWOOD'!Z306)</f>
        <v/>
      </c>
      <c r="Q303" s="306">
        <f t="shared" si="4"/>
        <v>0</v>
      </c>
      <c r="R303" s="11">
        <f>Q303*'Simpl. all tex-DT PLYWOOD'!I306</f>
        <v>0</v>
      </c>
      <c r="S303" s="11">
        <f>Q303*'Simpl. all tex-DT PLYWOOD'!AX306</f>
        <v>0</v>
      </c>
    </row>
    <row r="304" spans="1:19" ht="23.25" customHeight="1" x14ac:dyDescent="0.2">
      <c r="A304" s="18" t="str">
        <f>'Simpl. all tex-DT PLYWOOD'!D307</f>
        <v>SIMPL-13A</v>
      </c>
      <c r="B304" s="432" t="s">
        <v>1138</v>
      </c>
      <c r="C304" s="19" t="str">
        <f>IF('Simpl. all tex-DT PLYWOOD'!M307=0,"",'Simpl. all tex-DT PLYWOOD'!M307)</f>
        <v/>
      </c>
      <c r="D304" s="19" t="str">
        <f>IF('Simpl. all tex-DT PLYWOOD'!N307=0,"",'Simpl. all tex-DT PLYWOOD'!N307)</f>
        <v/>
      </c>
      <c r="E304" s="19" t="str">
        <f>IF('Simpl. all tex-DT PLYWOOD'!O307=0,"",'Simpl. all tex-DT PLYWOOD'!O307)</f>
        <v/>
      </c>
      <c r="F304" s="19" t="str">
        <f>IF('Simpl. all tex-DT PLYWOOD'!P307=0,"",'Simpl. all tex-DT PLYWOOD'!P307)</f>
        <v/>
      </c>
      <c r="G304" s="19" t="str">
        <f>IF('Simpl. all tex-DT PLYWOOD'!Q307=0,"",'Simpl. all tex-DT PLYWOOD'!Q307)</f>
        <v/>
      </c>
      <c r="H304" s="19" t="str">
        <f>IF('Simpl. all tex-DT PLYWOOD'!R307=0,"",'Simpl. all tex-DT PLYWOOD'!R307)</f>
        <v/>
      </c>
      <c r="I304" s="19" t="str">
        <f>IF('Simpl. all tex-DT PLYWOOD'!S307=0,"",'Simpl. all tex-DT PLYWOOD'!S307)</f>
        <v/>
      </c>
      <c r="J304" s="19" t="str">
        <f>IF('Simpl. all tex-DT PLYWOOD'!T307=0,"",'Simpl. all tex-DT PLYWOOD'!T307)</f>
        <v/>
      </c>
      <c r="K304" s="19" t="str">
        <f>IF('Simpl. all tex-DT PLYWOOD'!U307=0,"",'Simpl. all tex-DT PLYWOOD'!U307)</f>
        <v/>
      </c>
      <c r="L304" s="19" t="str">
        <f>IF('Simpl. all tex-DT PLYWOOD'!V307=0,"",'Simpl. all tex-DT PLYWOOD'!V307)</f>
        <v/>
      </c>
      <c r="M304" s="19" t="str">
        <f>IF('Simpl. all tex-DT PLYWOOD'!W307=0,"",'Simpl. all tex-DT PLYWOOD'!W307)</f>
        <v/>
      </c>
      <c r="N304" s="19" t="str">
        <f>IF('Simpl. all tex-DT PLYWOOD'!X307=0,"",'Simpl. all tex-DT PLYWOOD'!X307)</f>
        <v/>
      </c>
      <c r="O304" s="19" t="str">
        <f>IF('Simpl. all tex-DT PLYWOOD'!Y307=0,"",'Simpl. all tex-DT PLYWOOD'!Y307)</f>
        <v/>
      </c>
      <c r="P304" s="19" t="str">
        <f>IF('Simpl. all tex-DT PLYWOOD'!Z307=0,"",'Simpl. all tex-DT PLYWOOD'!Z307)</f>
        <v/>
      </c>
      <c r="Q304" s="306">
        <f t="shared" si="4"/>
        <v>0</v>
      </c>
      <c r="R304" s="11">
        <f>Q304*'Simpl. all tex-DT PLYWOOD'!I307</f>
        <v>0</v>
      </c>
      <c r="S304" s="11">
        <f>Q304*'Simpl. all tex-DT PLYWOOD'!AX307</f>
        <v>0</v>
      </c>
    </row>
    <row r="305" spans="1:19" ht="23.25" customHeight="1" x14ac:dyDescent="0.2">
      <c r="A305" s="18" t="str">
        <f>'Simpl. all tex-DT PLYWOOD'!D308</f>
        <v>SIMPL-13A-T</v>
      </c>
      <c r="B305" s="432" t="s">
        <v>1139</v>
      </c>
      <c r="C305" s="19" t="str">
        <f>IF('Simpl. all tex-DT PLYWOOD'!M308=0,"",'Simpl. all tex-DT PLYWOOD'!M308)</f>
        <v/>
      </c>
      <c r="D305" s="19" t="str">
        <f>IF('Simpl. all tex-DT PLYWOOD'!N308=0,"",'Simpl. all tex-DT PLYWOOD'!N308)</f>
        <v/>
      </c>
      <c r="E305" s="19" t="str">
        <f>IF('Simpl. all tex-DT PLYWOOD'!O308=0,"",'Simpl. all tex-DT PLYWOOD'!O308)</f>
        <v/>
      </c>
      <c r="F305" s="19" t="str">
        <f>IF('Simpl. all tex-DT PLYWOOD'!P308=0,"",'Simpl. all tex-DT PLYWOOD'!P308)</f>
        <v/>
      </c>
      <c r="G305" s="19" t="str">
        <f>IF('Simpl. all tex-DT PLYWOOD'!Q308=0,"",'Simpl. all tex-DT PLYWOOD'!Q308)</f>
        <v/>
      </c>
      <c r="H305" s="19" t="str">
        <f>IF('Simpl. all tex-DT PLYWOOD'!R308=0,"",'Simpl. all tex-DT PLYWOOD'!R308)</f>
        <v/>
      </c>
      <c r="I305" s="19" t="str">
        <f>IF('Simpl. all tex-DT PLYWOOD'!S308=0,"",'Simpl. all tex-DT PLYWOOD'!S308)</f>
        <v/>
      </c>
      <c r="J305" s="19" t="str">
        <f>IF('Simpl. all tex-DT PLYWOOD'!T308=0,"",'Simpl. all tex-DT PLYWOOD'!T308)</f>
        <v/>
      </c>
      <c r="K305" s="19" t="str">
        <f>IF('Simpl. all tex-DT PLYWOOD'!U308=0,"",'Simpl. all tex-DT PLYWOOD'!U308)</f>
        <v/>
      </c>
      <c r="L305" s="19" t="str">
        <f>IF('Simpl. all tex-DT PLYWOOD'!V308=0,"",'Simpl. all tex-DT PLYWOOD'!V308)</f>
        <v/>
      </c>
      <c r="M305" s="19" t="str">
        <f>IF('Simpl. all tex-DT PLYWOOD'!W308=0,"",'Simpl. all tex-DT PLYWOOD'!W308)</f>
        <v/>
      </c>
      <c r="N305" s="19" t="str">
        <f>IF('Simpl. all tex-DT PLYWOOD'!X308=0,"",'Simpl. all tex-DT PLYWOOD'!X308)</f>
        <v/>
      </c>
      <c r="O305" s="19" t="str">
        <f>IF('Simpl. all tex-DT PLYWOOD'!Y308=0,"",'Simpl. all tex-DT PLYWOOD'!Y308)</f>
        <v/>
      </c>
      <c r="P305" s="19" t="str">
        <f>IF('Simpl. all tex-DT PLYWOOD'!Z308=0,"",'Simpl. all tex-DT PLYWOOD'!Z308)</f>
        <v/>
      </c>
      <c r="Q305" s="306">
        <f t="shared" si="4"/>
        <v>0</v>
      </c>
      <c r="R305" s="11">
        <f>Q305*'Simpl. all tex-DT PLYWOOD'!I308</f>
        <v>0</v>
      </c>
      <c r="S305" s="11">
        <f>Q305*'Simpl. all tex-DT PLYWOOD'!AX308</f>
        <v>0</v>
      </c>
    </row>
    <row r="306" spans="1:19" ht="23.25" customHeight="1" x14ac:dyDescent="0.2">
      <c r="A306" s="18" t="str">
        <f>'Simpl. all tex-DT PLYWOOD'!D309</f>
        <v>SIMPL-13B</v>
      </c>
      <c r="B306" s="432" t="s">
        <v>1138</v>
      </c>
      <c r="C306" s="19" t="str">
        <f>IF('Simpl. all tex-DT PLYWOOD'!M309=0,"",'Simpl. all tex-DT PLYWOOD'!M309)</f>
        <v/>
      </c>
      <c r="D306" s="19" t="str">
        <f>IF('Simpl. all tex-DT PLYWOOD'!N309=0,"",'Simpl. all tex-DT PLYWOOD'!N309)</f>
        <v/>
      </c>
      <c r="E306" s="19" t="str">
        <f>IF('Simpl. all tex-DT PLYWOOD'!O309=0,"",'Simpl. all tex-DT PLYWOOD'!O309)</f>
        <v/>
      </c>
      <c r="F306" s="19" t="str">
        <f>IF('Simpl. all tex-DT PLYWOOD'!P309=0,"",'Simpl. all tex-DT PLYWOOD'!P309)</f>
        <v/>
      </c>
      <c r="G306" s="19" t="str">
        <f>IF('Simpl. all tex-DT PLYWOOD'!Q309=0,"",'Simpl. all tex-DT PLYWOOD'!Q309)</f>
        <v/>
      </c>
      <c r="H306" s="19" t="str">
        <f>IF('Simpl. all tex-DT PLYWOOD'!R309=0,"",'Simpl. all tex-DT PLYWOOD'!R309)</f>
        <v/>
      </c>
      <c r="I306" s="19" t="str">
        <f>IF('Simpl. all tex-DT PLYWOOD'!S309=0,"",'Simpl. all tex-DT PLYWOOD'!S309)</f>
        <v/>
      </c>
      <c r="J306" s="19" t="str">
        <f>IF('Simpl. all tex-DT PLYWOOD'!T309=0,"",'Simpl. all tex-DT PLYWOOD'!T309)</f>
        <v/>
      </c>
      <c r="K306" s="19" t="str">
        <f>IF('Simpl. all tex-DT PLYWOOD'!U309=0,"",'Simpl. all tex-DT PLYWOOD'!U309)</f>
        <v/>
      </c>
      <c r="L306" s="19" t="str">
        <f>IF('Simpl. all tex-DT PLYWOOD'!V309=0,"",'Simpl. all tex-DT PLYWOOD'!V309)</f>
        <v/>
      </c>
      <c r="M306" s="19" t="str">
        <f>IF('Simpl. all tex-DT PLYWOOD'!W309=0,"",'Simpl. all tex-DT PLYWOOD'!W309)</f>
        <v/>
      </c>
      <c r="N306" s="19" t="str">
        <f>IF('Simpl. all tex-DT PLYWOOD'!X309=0,"",'Simpl. all tex-DT PLYWOOD'!X309)</f>
        <v/>
      </c>
      <c r="O306" s="19" t="str">
        <f>IF('Simpl. all tex-DT PLYWOOD'!Y309=0,"",'Simpl. all tex-DT PLYWOOD'!Y309)</f>
        <v/>
      </c>
      <c r="P306" s="19" t="str">
        <f>IF('Simpl. all tex-DT PLYWOOD'!Z309=0,"",'Simpl. all tex-DT PLYWOOD'!Z309)</f>
        <v/>
      </c>
      <c r="Q306" s="306">
        <f t="shared" si="4"/>
        <v>0</v>
      </c>
      <c r="R306" s="11">
        <f>Q306*'Simpl. all tex-DT PLYWOOD'!I309</f>
        <v>0</v>
      </c>
      <c r="S306" s="11">
        <f>Q306*'Simpl. all tex-DT PLYWOOD'!AX309</f>
        <v>0</v>
      </c>
    </row>
    <row r="307" spans="1:19" ht="23.25" customHeight="1" x14ac:dyDescent="0.2">
      <c r="A307" s="18" t="str">
        <f>'Simpl. all tex-DT PLYWOOD'!D310</f>
        <v>SIMPL-13B-T</v>
      </c>
      <c r="B307" s="432" t="s">
        <v>1139</v>
      </c>
      <c r="C307" s="19" t="str">
        <f>IF('Simpl. all tex-DT PLYWOOD'!M310=0,"",'Simpl. all tex-DT PLYWOOD'!M310)</f>
        <v/>
      </c>
      <c r="D307" s="19" t="str">
        <f>IF('Simpl. all tex-DT PLYWOOD'!N310=0,"",'Simpl. all tex-DT PLYWOOD'!N310)</f>
        <v/>
      </c>
      <c r="E307" s="19" t="str">
        <f>IF('Simpl. all tex-DT PLYWOOD'!O310=0,"",'Simpl. all tex-DT PLYWOOD'!O310)</f>
        <v/>
      </c>
      <c r="F307" s="19" t="str">
        <f>IF('Simpl. all tex-DT PLYWOOD'!P310=0,"",'Simpl. all tex-DT PLYWOOD'!P310)</f>
        <v/>
      </c>
      <c r="G307" s="19" t="str">
        <f>IF('Simpl. all tex-DT PLYWOOD'!Q310=0,"",'Simpl. all tex-DT PLYWOOD'!Q310)</f>
        <v/>
      </c>
      <c r="H307" s="19" t="str">
        <f>IF('Simpl. all tex-DT PLYWOOD'!R310=0,"",'Simpl. all tex-DT PLYWOOD'!R310)</f>
        <v/>
      </c>
      <c r="I307" s="19" t="str">
        <f>IF('Simpl. all tex-DT PLYWOOD'!S310=0,"",'Simpl. all tex-DT PLYWOOD'!S310)</f>
        <v/>
      </c>
      <c r="J307" s="19" t="str">
        <f>IF('Simpl. all tex-DT PLYWOOD'!T310=0,"",'Simpl. all tex-DT PLYWOOD'!T310)</f>
        <v/>
      </c>
      <c r="K307" s="19" t="str">
        <f>IF('Simpl. all tex-DT PLYWOOD'!U310=0,"",'Simpl. all tex-DT PLYWOOD'!U310)</f>
        <v/>
      </c>
      <c r="L307" s="19" t="str">
        <f>IF('Simpl. all tex-DT PLYWOOD'!V310=0,"",'Simpl. all tex-DT PLYWOOD'!V310)</f>
        <v/>
      </c>
      <c r="M307" s="19" t="str">
        <f>IF('Simpl. all tex-DT PLYWOOD'!W310=0,"",'Simpl. all tex-DT PLYWOOD'!W310)</f>
        <v/>
      </c>
      <c r="N307" s="19" t="str">
        <f>IF('Simpl. all tex-DT PLYWOOD'!X310=0,"",'Simpl. all tex-DT PLYWOOD'!X310)</f>
        <v/>
      </c>
      <c r="O307" s="19" t="str">
        <f>IF('Simpl. all tex-DT PLYWOOD'!Y310=0,"",'Simpl. all tex-DT PLYWOOD'!Y310)</f>
        <v/>
      </c>
      <c r="P307" s="19" t="str">
        <f>IF('Simpl. all tex-DT PLYWOOD'!Z310=0,"",'Simpl. all tex-DT PLYWOOD'!Z310)</f>
        <v/>
      </c>
      <c r="Q307" s="306">
        <f t="shared" si="4"/>
        <v>0</v>
      </c>
      <c r="R307" s="11">
        <f>Q307*'Simpl. all tex-DT PLYWOOD'!I310</f>
        <v>0</v>
      </c>
      <c r="S307" s="11">
        <f>Q307*'Simpl. all tex-DT PLYWOOD'!AX310</f>
        <v>0</v>
      </c>
    </row>
    <row r="308" spans="1:19" ht="23.25" customHeight="1" x14ac:dyDescent="0.2">
      <c r="A308" s="18" t="str">
        <f>'Simpl. all tex-DT PLYWOOD'!D311</f>
        <v>SIMPL-13C</v>
      </c>
      <c r="B308" s="432" t="s">
        <v>1138</v>
      </c>
      <c r="C308" s="19" t="str">
        <f>IF('Simpl. all tex-DT PLYWOOD'!M311=0,"",'Simpl. all tex-DT PLYWOOD'!M311)</f>
        <v/>
      </c>
      <c r="D308" s="19" t="str">
        <f>IF('Simpl. all tex-DT PLYWOOD'!N311=0,"",'Simpl. all tex-DT PLYWOOD'!N311)</f>
        <v/>
      </c>
      <c r="E308" s="19" t="str">
        <f>IF('Simpl. all tex-DT PLYWOOD'!O311=0,"",'Simpl. all tex-DT PLYWOOD'!O311)</f>
        <v/>
      </c>
      <c r="F308" s="19" t="str">
        <f>IF('Simpl. all tex-DT PLYWOOD'!P311=0,"",'Simpl. all tex-DT PLYWOOD'!P311)</f>
        <v/>
      </c>
      <c r="G308" s="19" t="str">
        <f>IF('Simpl. all tex-DT PLYWOOD'!Q311=0,"",'Simpl. all tex-DT PLYWOOD'!Q311)</f>
        <v/>
      </c>
      <c r="H308" s="19" t="str">
        <f>IF('Simpl. all tex-DT PLYWOOD'!R311=0,"",'Simpl. all tex-DT PLYWOOD'!R311)</f>
        <v/>
      </c>
      <c r="I308" s="19" t="str">
        <f>IF('Simpl. all tex-DT PLYWOOD'!S311=0,"",'Simpl. all tex-DT PLYWOOD'!S311)</f>
        <v/>
      </c>
      <c r="J308" s="19" t="str">
        <f>IF('Simpl. all tex-DT PLYWOOD'!T311=0,"",'Simpl. all tex-DT PLYWOOD'!T311)</f>
        <v/>
      </c>
      <c r="K308" s="19" t="str">
        <f>IF('Simpl. all tex-DT PLYWOOD'!U311=0,"",'Simpl. all tex-DT PLYWOOD'!U311)</f>
        <v/>
      </c>
      <c r="L308" s="19" t="str">
        <f>IF('Simpl. all tex-DT PLYWOOD'!V311=0,"",'Simpl. all tex-DT PLYWOOD'!V311)</f>
        <v/>
      </c>
      <c r="M308" s="19" t="str">
        <f>IF('Simpl. all tex-DT PLYWOOD'!W311=0,"",'Simpl. all tex-DT PLYWOOD'!W311)</f>
        <v/>
      </c>
      <c r="N308" s="19" t="str">
        <f>IF('Simpl. all tex-DT PLYWOOD'!X311=0,"",'Simpl. all tex-DT PLYWOOD'!X311)</f>
        <v/>
      </c>
      <c r="O308" s="19" t="str">
        <f>IF('Simpl. all tex-DT PLYWOOD'!Y311=0,"",'Simpl. all tex-DT PLYWOOD'!Y311)</f>
        <v/>
      </c>
      <c r="P308" s="19" t="str">
        <f>IF('Simpl. all tex-DT PLYWOOD'!Z311=0,"",'Simpl. all tex-DT PLYWOOD'!Z311)</f>
        <v/>
      </c>
      <c r="Q308" s="306">
        <f t="shared" si="4"/>
        <v>0</v>
      </c>
      <c r="R308" s="11">
        <f>Q308*'Simpl. all tex-DT PLYWOOD'!I311</f>
        <v>0</v>
      </c>
      <c r="S308" s="11">
        <f>Q308*'Simpl. all tex-DT PLYWOOD'!AX311</f>
        <v>0</v>
      </c>
    </row>
    <row r="309" spans="1:19" ht="23.25" customHeight="1" x14ac:dyDescent="0.2">
      <c r="A309" s="18" t="str">
        <f>'Simpl. all tex-DT PLYWOOD'!D312</f>
        <v>SIMPL-13C-T</v>
      </c>
      <c r="B309" s="432" t="s">
        <v>1139</v>
      </c>
      <c r="C309" s="19" t="str">
        <f>IF('Simpl. all tex-DT PLYWOOD'!M312=0,"",'Simpl. all tex-DT PLYWOOD'!M312)</f>
        <v/>
      </c>
      <c r="D309" s="19" t="str">
        <f>IF('Simpl. all tex-DT PLYWOOD'!N312=0,"",'Simpl. all tex-DT PLYWOOD'!N312)</f>
        <v/>
      </c>
      <c r="E309" s="19" t="str">
        <f>IF('Simpl. all tex-DT PLYWOOD'!O312=0,"",'Simpl. all tex-DT PLYWOOD'!O312)</f>
        <v/>
      </c>
      <c r="F309" s="19" t="str">
        <f>IF('Simpl. all tex-DT PLYWOOD'!P312=0,"",'Simpl. all tex-DT PLYWOOD'!P312)</f>
        <v/>
      </c>
      <c r="G309" s="19" t="str">
        <f>IF('Simpl. all tex-DT PLYWOOD'!Q312=0,"",'Simpl. all tex-DT PLYWOOD'!Q312)</f>
        <v/>
      </c>
      <c r="H309" s="19" t="str">
        <f>IF('Simpl. all tex-DT PLYWOOD'!R312=0,"",'Simpl. all tex-DT PLYWOOD'!R312)</f>
        <v/>
      </c>
      <c r="I309" s="19" t="str">
        <f>IF('Simpl. all tex-DT PLYWOOD'!S312=0,"",'Simpl. all tex-DT PLYWOOD'!S312)</f>
        <v/>
      </c>
      <c r="J309" s="19" t="str">
        <f>IF('Simpl. all tex-DT PLYWOOD'!T312=0,"",'Simpl. all tex-DT PLYWOOD'!T312)</f>
        <v/>
      </c>
      <c r="K309" s="19" t="str">
        <f>IF('Simpl. all tex-DT PLYWOOD'!U312=0,"",'Simpl. all tex-DT PLYWOOD'!U312)</f>
        <v/>
      </c>
      <c r="L309" s="19" t="str">
        <f>IF('Simpl. all tex-DT PLYWOOD'!V312=0,"",'Simpl. all tex-DT PLYWOOD'!V312)</f>
        <v/>
      </c>
      <c r="M309" s="19" t="str">
        <f>IF('Simpl. all tex-DT PLYWOOD'!W312=0,"",'Simpl. all tex-DT PLYWOOD'!W312)</f>
        <v/>
      </c>
      <c r="N309" s="19" t="str">
        <f>IF('Simpl. all tex-DT PLYWOOD'!X312=0,"",'Simpl. all tex-DT PLYWOOD'!X312)</f>
        <v/>
      </c>
      <c r="O309" s="19" t="str">
        <f>IF('Simpl. all tex-DT PLYWOOD'!Y312=0,"",'Simpl. all tex-DT PLYWOOD'!Y312)</f>
        <v/>
      </c>
      <c r="P309" s="19" t="str">
        <f>IF('Simpl. all tex-DT PLYWOOD'!Z312=0,"",'Simpl. all tex-DT PLYWOOD'!Z312)</f>
        <v/>
      </c>
      <c r="Q309" s="306">
        <f t="shared" si="4"/>
        <v>0</v>
      </c>
      <c r="R309" s="11">
        <f>Q309*'Simpl. all tex-DT PLYWOOD'!I312</f>
        <v>0</v>
      </c>
      <c r="S309" s="11">
        <f>Q309*'Simpl. all tex-DT PLYWOOD'!AX312</f>
        <v>0</v>
      </c>
    </row>
    <row r="310" spans="1:19" ht="23.25" customHeight="1" x14ac:dyDescent="0.2">
      <c r="A310" s="18" t="str">
        <f>'Simpl. all tex-DT PLYWOOD'!D313</f>
        <v>SIMPL-13D</v>
      </c>
      <c r="B310" s="432" t="s">
        <v>1138</v>
      </c>
      <c r="C310" s="19" t="str">
        <f>IF('Simpl. all tex-DT PLYWOOD'!M313=0,"",'Simpl. all tex-DT PLYWOOD'!M313)</f>
        <v/>
      </c>
      <c r="D310" s="19" t="str">
        <f>IF('Simpl. all tex-DT PLYWOOD'!N313=0,"",'Simpl. all tex-DT PLYWOOD'!N313)</f>
        <v/>
      </c>
      <c r="E310" s="19" t="str">
        <f>IF('Simpl. all tex-DT PLYWOOD'!O313=0,"",'Simpl. all tex-DT PLYWOOD'!O313)</f>
        <v/>
      </c>
      <c r="F310" s="19" t="str">
        <f>IF('Simpl. all tex-DT PLYWOOD'!P313=0,"",'Simpl. all tex-DT PLYWOOD'!P313)</f>
        <v/>
      </c>
      <c r="G310" s="19" t="str">
        <f>IF('Simpl. all tex-DT PLYWOOD'!Q313=0,"",'Simpl. all tex-DT PLYWOOD'!Q313)</f>
        <v/>
      </c>
      <c r="H310" s="19" t="str">
        <f>IF('Simpl. all tex-DT PLYWOOD'!R313=0,"",'Simpl. all tex-DT PLYWOOD'!R313)</f>
        <v/>
      </c>
      <c r="I310" s="19" t="str">
        <f>IF('Simpl. all tex-DT PLYWOOD'!S313=0,"",'Simpl. all tex-DT PLYWOOD'!S313)</f>
        <v/>
      </c>
      <c r="J310" s="19" t="str">
        <f>IF('Simpl. all tex-DT PLYWOOD'!T313=0,"",'Simpl. all tex-DT PLYWOOD'!T313)</f>
        <v/>
      </c>
      <c r="K310" s="19" t="str">
        <f>IF('Simpl. all tex-DT PLYWOOD'!U313=0,"",'Simpl. all tex-DT PLYWOOD'!U313)</f>
        <v/>
      </c>
      <c r="L310" s="19" t="str">
        <f>IF('Simpl. all tex-DT PLYWOOD'!V313=0,"",'Simpl. all tex-DT PLYWOOD'!V313)</f>
        <v/>
      </c>
      <c r="M310" s="19" t="str">
        <f>IF('Simpl. all tex-DT PLYWOOD'!W313=0,"",'Simpl. all tex-DT PLYWOOD'!W313)</f>
        <v/>
      </c>
      <c r="N310" s="19" t="str">
        <f>IF('Simpl. all tex-DT PLYWOOD'!X313=0,"",'Simpl. all tex-DT PLYWOOD'!X313)</f>
        <v/>
      </c>
      <c r="O310" s="19" t="str">
        <f>IF('Simpl. all tex-DT PLYWOOD'!Y313=0,"",'Simpl. all tex-DT PLYWOOD'!Y313)</f>
        <v/>
      </c>
      <c r="P310" s="19" t="str">
        <f>IF('Simpl. all tex-DT PLYWOOD'!Z313=0,"",'Simpl. all tex-DT PLYWOOD'!Z313)</f>
        <v/>
      </c>
      <c r="Q310" s="306">
        <f t="shared" si="4"/>
        <v>0</v>
      </c>
      <c r="R310" s="11">
        <f>Q310*'Simpl. all tex-DT PLYWOOD'!I313</f>
        <v>0</v>
      </c>
      <c r="S310" s="11">
        <f>Q310*'Simpl. all tex-DT PLYWOOD'!AX313</f>
        <v>0</v>
      </c>
    </row>
    <row r="311" spans="1:19" ht="23.25" customHeight="1" x14ac:dyDescent="0.2">
      <c r="A311" s="18" t="str">
        <f>'Simpl. all tex-DT PLYWOOD'!D314</f>
        <v>SIMPL-13D-T</v>
      </c>
      <c r="B311" s="432" t="s">
        <v>1139</v>
      </c>
      <c r="C311" s="19" t="str">
        <f>IF('Simpl. all tex-DT PLYWOOD'!M314=0,"",'Simpl. all tex-DT PLYWOOD'!M314)</f>
        <v/>
      </c>
      <c r="D311" s="19" t="str">
        <f>IF('Simpl. all tex-DT PLYWOOD'!N314=0,"",'Simpl. all tex-DT PLYWOOD'!N314)</f>
        <v/>
      </c>
      <c r="E311" s="19" t="str">
        <f>IF('Simpl. all tex-DT PLYWOOD'!O314=0,"",'Simpl. all tex-DT PLYWOOD'!O314)</f>
        <v/>
      </c>
      <c r="F311" s="19" t="str">
        <f>IF('Simpl. all tex-DT PLYWOOD'!P314=0,"",'Simpl. all tex-DT PLYWOOD'!P314)</f>
        <v/>
      </c>
      <c r="G311" s="19" t="str">
        <f>IF('Simpl. all tex-DT PLYWOOD'!Q314=0,"",'Simpl. all tex-DT PLYWOOD'!Q314)</f>
        <v/>
      </c>
      <c r="H311" s="19" t="str">
        <f>IF('Simpl. all tex-DT PLYWOOD'!R314=0,"",'Simpl. all tex-DT PLYWOOD'!R314)</f>
        <v/>
      </c>
      <c r="I311" s="19" t="str">
        <f>IF('Simpl. all tex-DT PLYWOOD'!S314=0,"",'Simpl. all tex-DT PLYWOOD'!S314)</f>
        <v/>
      </c>
      <c r="J311" s="19" t="str">
        <f>IF('Simpl. all tex-DT PLYWOOD'!T314=0,"",'Simpl. all tex-DT PLYWOOD'!T314)</f>
        <v/>
      </c>
      <c r="K311" s="19" t="str">
        <f>IF('Simpl. all tex-DT PLYWOOD'!U314=0,"",'Simpl. all tex-DT PLYWOOD'!U314)</f>
        <v/>
      </c>
      <c r="L311" s="19" t="str">
        <f>IF('Simpl. all tex-DT PLYWOOD'!V314=0,"",'Simpl. all tex-DT PLYWOOD'!V314)</f>
        <v/>
      </c>
      <c r="M311" s="19" t="str">
        <f>IF('Simpl. all tex-DT PLYWOOD'!W314=0,"",'Simpl. all tex-DT PLYWOOD'!W314)</f>
        <v/>
      </c>
      <c r="N311" s="19" t="str">
        <f>IF('Simpl. all tex-DT PLYWOOD'!X314=0,"",'Simpl. all tex-DT PLYWOOD'!X314)</f>
        <v/>
      </c>
      <c r="O311" s="19" t="str">
        <f>IF('Simpl. all tex-DT PLYWOOD'!Y314=0,"",'Simpl. all tex-DT PLYWOOD'!Y314)</f>
        <v/>
      </c>
      <c r="P311" s="19" t="str">
        <f>IF('Simpl. all tex-DT PLYWOOD'!Z314=0,"",'Simpl. all tex-DT PLYWOOD'!Z314)</f>
        <v/>
      </c>
      <c r="Q311" s="306">
        <f t="shared" si="4"/>
        <v>0</v>
      </c>
      <c r="R311" s="11">
        <f>Q311*'Simpl. all tex-DT PLYWOOD'!I314</f>
        <v>0</v>
      </c>
      <c r="S311" s="11">
        <f>Q311*'Simpl. all tex-DT PLYWOOD'!AX314</f>
        <v>0</v>
      </c>
    </row>
    <row r="312" spans="1:19" ht="23.25" customHeight="1" x14ac:dyDescent="0.2">
      <c r="A312" s="18" t="str">
        <f>'Simpl. all tex-DT PLYWOOD'!D315</f>
        <v>SIMPL-13E</v>
      </c>
      <c r="B312" s="432" t="s">
        <v>1138</v>
      </c>
      <c r="C312" s="19" t="str">
        <f>IF('Simpl. all tex-DT PLYWOOD'!M315=0,"",'Simpl. all tex-DT PLYWOOD'!M315)</f>
        <v/>
      </c>
      <c r="D312" s="19" t="str">
        <f>IF('Simpl. all tex-DT PLYWOOD'!N315=0,"",'Simpl. all tex-DT PLYWOOD'!N315)</f>
        <v/>
      </c>
      <c r="E312" s="19" t="str">
        <f>IF('Simpl. all tex-DT PLYWOOD'!O315=0,"",'Simpl. all tex-DT PLYWOOD'!O315)</f>
        <v/>
      </c>
      <c r="F312" s="19" t="str">
        <f>IF('Simpl. all tex-DT PLYWOOD'!P315=0,"",'Simpl. all tex-DT PLYWOOD'!P315)</f>
        <v/>
      </c>
      <c r="G312" s="19" t="str">
        <f>IF('Simpl. all tex-DT PLYWOOD'!Q315=0,"",'Simpl. all tex-DT PLYWOOD'!Q315)</f>
        <v/>
      </c>
      <c r="H312" s="19" t="str">
        <f>IF('Simpl. all tex-DT PLYWOOD'!R315=0,"",'Simpl. all tex-DT PLYWOOD'!R315)</f>
        <v/>
      </c>
      <c r="I312" s="19" t="str">
        <f>IF('Simpl. all tex-DT PLYWOOD'!S315=0,"",'Simpl. all tex-DT PLYWOOD'!S315)</f>
        <v/>
      </c>
      <c r="J312" s="19" t="str">
        <f>IF('Simpl. all tex-DT PLYWOOD'!T315=0,"",'Simpl. all tex-DT PLYWOOD'!T315)</f>
        <v/>
      </c>
      <c r="K312" s="19" t="str">
        <f>IF('Simpl. all tex-DT PLYWOOD'!U315=0,"",'Simpl. all tex-DT PLYWOOD'!U315)</f>
        <v/>
      </c>
      <c r="L312" s="19" t="str">
        <f>IF('Simpl. all tex-DT PLYWOOD'!V315=0,"",'Simpl. all tex-DT PLYWOOD'!V315)</f>
        <v/>
      </c>
      <c r="M312" s="19" t="str">
        <f>IF('Simpl. all tex-DT PLYWOOD'!W315=0,"",'Simpl. all tex-DT PLYWOOD'!W315)</f>
        <v/>
      </c>
      <c r="N312" s="19" t="str">
        <f>IF('Simpl. all tex-DT PLYWOOD'!X315=0,"",'Simpl. all tex-DT PLYWOOD'!X315)</f>
        <v/>
      </c>
      <c r="O312" s="19" t="str">
        <f>IF('Simpl. all tex-DT PLYWOOD'!Y315=0,"",'Simpl. all tex-DT PLYWOOD'!Y315)</f>
        <v/>
      </c>
      <c r="P312" s="19" t="str">
        <f>IF('Simpl. all tex-DT PLYWOOD'!Z315=0,"",'Simpl. all tex-DT PLYWOOD'!Z315)</f>
        <v/>
      </c>
      <c r="Q312" s="306">
        <f t="shared" si="4"/>
        <v>0</v>
      </c>
      <c r="R312" s="11">
        <f>Q312*'Simpl. all tex-DT PLYWOOD'!I315</f>
        <v>0</v>
      </c>
      <c r="S312" s="11">
        <f>Q312*'Simpl. all tex-DT PLYWOOD'!AX315</f>
        <v>0</v>
      </c>
    </row>
    <row r="313" spans="1:19" ht="23.25" customHeight="1" x14ac:dyDescent="0.2">
      <c r="A313" s="18" t="str">
        <f>'Simpl. all tex-DT PLYWOOD'!D316</f>
        <v>SIMPL-13E-T</v>
      </c>
      <c r="B313" s="432" t="s">
        <v>1139</v>
      </c>
      <c r="C313" s="19" t="str">
        <f>IF('Simpl. all tex-DT PLYWOOD'!M316=0,"",'Simpl. all tex-DT PLYWOOD'!M316)</f>
        <v/>
      </c>
      <c r="D313" s="19" t="str">
        <f>IF('Simpl. all tex-DT PLYWOOD'!N316=0,"",'Simpl. all tex-DT PLYWOOD'!N316)</f>
        <v/>
      </c>
      <c r="E313" s="19" t="str">
        <f>IF('Simpl. all tex-DT PLYWOOD'!O316=0,"",'Simpl. all tex-DT PLYWOOD'!O316)</f>
        <v/>
      </c>
      <c r="F313" s="19" t="str">
        <f>IF('Simpl. all tex-DT PLYWOOD'!P316=0,"",'Simpl. all tex-DT PLYWOOD'!P316)</f>
        <v/>
      </c>
      <c r="G313" s="19" t="str">
        <f>IF('Simpl. all tex-DT PLYWOOD'!Q316=0,"",'Simpl. all tex-DT PLYWOOD'!Q316)</f>
        <v/>
      </c>
      <c r="H313" s="19" t="str">
        <f>IF('Simpl. all tex-DT PLYWOOD'!R316=0,"",'Simpl. all tex-DT PLYWOOD'!R316)</f>
        <v/>
      </c>
      <c r="I313" s="19" t="str">
        <f>IF('Simpl. all tex-DT PLYWOOD'!S316=0,"",'Simpl. all tex-DT PLYWOOD'!S316)</f>
        <v/>
      </c>
      <c r="J313" s="19" t="str">
        <f>IF('Simpl. all tex-DT PLYWOOD'!T316=0,"",'Simpl. all tex-DT PLYWOOD'!T316)</f>
        <v/>
      </c>
      <c r="K313" s="19" t="str">
        <f>IF('Simpl. all tex-DT PLYWOOD'!U316=0,"",'Simpl. all tex-DT PLYWOOD'!U316)</f>
        <v/>
      </c>
      <c r="L313" s="19" t="str">
        <f>IF('Simpl. all tex-DT PLYWOOD'!V316=0,"",'Simpl. all tex-DT PLYWOOD'!V316)</f>
        <v/>
      </c>
      <c r="M313" s="19" t="str">
        <f>IF('Simpl. all tex-DT PLYWOOD'!W316=0,"",'Simpl. all tex-DT PLYWOOD'!W316)</f>
        <v/>
      </c>
      <c r="N313" s="19" t="str">
        <f>IF('Simpl. all tex-DT PLYWOOD'!X316=0,"",'Simpl. all tex-DT PLYWOOD'!X316)</f>
        <v/>
      </c>
      <c r="O313" s="19" t="str">
        <f>IF('Simpl. all tex-DT PLYWOOD'!Y316=0,"",'Simpl. all tex-DT PLYWOOD'!Y316)</f>
        <v/>
      </c>
      <c r="P313" s="19" t="str">
        <f>IF('Simpl. all tex-DT PLYWOOD'!Z316=0,"",'Simpl. all tex-DT PLYWOOD'!Z316)</f>
        <v/>
      </c>
      <c r="Q313" s="306">
        <f t="shared" si="4"/>
        <v>0</v>
      </c>
      <c r="R313" s="11">
        <f>Q313*'Simpl. all tex-DT PLYWOOD'!I316</f>
        <v>0</v>
      </c>
      <c r="S313" s="11">
        <f>Q313*'Simpl. all tex-DT PLYWOOD'!AX316</f>
        <v>0</v>
      </c>
    </row>
    <row r="314" spans="1:19" ht="23.25" customHeight="1" x14ac:dyDescent="0.2">
      <c r="A314" s="18" t="str">
        <f>'Simpl. all tex-DT PLYWOOD'!D317</f>
        <v>SIMPL-13F</v>
      </c>
      <c r="B314" s="432" t="s">
        <v>1138</v>
      </c>
      <c r="C314" s="19" t="str">
        <f>IF('Simpl. all tex-DT PLYWOOD'!M317=0,"",'Simpl. all tex-DT PLYWOOD'!M317)</f>
        <v/>
      </c>
      <c r="D314" s="19" t="str">
        <f>IF('Simpl. all tex-DT PLYWOOD'!N317=0,"",'Simpl. all tex-DT PLYWOOD'!N317)</f>
        <v/>
      </c>
      <c r="E314" s="19" t="str">
        <f>IF('Simpl. all tex-DT PLYWOOD'!O317=0,"",'Simpl. all tex-DT PLYWOOD'!O317)</f>
        <v/>
      </c>
      <c r="F314" s="19" t="str">
        <f>IF('Simpl. all tex-DT PLYWOOD'!P317=0,"",'Simpl. all tex-DT PLYWOOD'!P317)</f>
        <v/>
      </c>
      <c r="G314" s="19" t="str">
        <f>IF('Simpl. all tex-DT PLYWOOD'!Q317=0,"",'Simpl. all tex-DT PLYWOOD'!Q317)</f>
        <v/>
      </c>
      <c r="H314" s="19" t="str">
        <f>IF('Simpl. all tex-DT PLYWOOD'!R317=0,"",'Simpl. all tex-DT PLYWOOD'!R317)</f>
        <v/>
      </c>
      <c r="I314" s="19" t="str">
        <f>IF('Simpl. all tex-DT PLYWOOD'!S317=0,"",'Simpl. all tex-DT PLYWOOD'!S317)</f>
        <v/>
      </c>
      <c r="J314" s="19" t="str">
        <f>IF('Simpl. all tex-DT PLYWOOD'!T317=0,"",'Simpl. all tex-DT PLYWOOD'!T317)</f>
        <v/>
      </c>
      <c r="K314" s="19" t="str">
        <f>IF('Simpl. all tex-DT PLYWOOD'!U317=0,"",'Simpl. all tex-DT PLYWOOD'!U317)</f>
        <v/>
      </c>
      <c r="L314" s="19" t="str">
        <f>IF('Simpl. all tex-DT PLYWOOD'!V317=0,"",'Simpl. all tex-DT PLYWOOD'!V317)</f>
        <v/>
      </c>
      <c r="M314" s="19" t="str">
        <f>IF('Simpl. all tex-DT PLYWOOD'!W317=0,"",'Simpl. all tex-DT PLYWOOD'!W317)</f>
        <v/>
      </c>
      <c r="N314" s="19" t="str">
        <f>IF('Simpl. all tex-DT PLYWOOD'!X317=0,"",'Simpl. all tex-DT PLYWOOD'!X317)</f>
        <v/>
      </c>
      <c r="O314" s="19" t="str">
        <f>IF('Simpl. all tex-DT PLYWOOD'!Y317=0,"",'Simpl. all tex-DT PLYWOOD'!Y317)</f>
        <v/>
      </c>
      <c r="P314" s="19" t="str">
        <f>IF('Simpl. all tex-DT PLYWOOD'!Z317=0,"",'Simpl. all tex-DT PLYWOOD'!Z317)</f>
        <v/>
      </c>
      <c r="Q314" s="306">
        <f t="shared" si="4"/>
        <v>0</v>
      </c>
      <c r="R314" s="11">
        <f>Q314*'Simpl. all tex-DT PLYWOOD'!I317</f>
        <v>0</v>
      </c>
      <c r="S314" s="11">
        <f>Q314*'Simpl. all tex-DT PLYWOOD'!AX317</f>
        <v>0</v>
      </c>
    </row>
    <row r="315" spans="1:19" ht="23.25" customHeight="1" x14ac:dyDescent="0.2">
      <c r="A315" s="18" t="str">
        <f>'Simpl. all tex-DT PLYWOOD'!D318</f>
        <v>SIMPL-13F-T</v>
      </c>
      <c r="B315" s="432" t="s">
        <v>1139</v>
      </c>
      <c r="C315" s="19" t="str">
        <f>IF('Simpl. all tex-DT PLYWOOD'!M318=0,"",'Simpl. all tex-DT PLYWOOD'!M318)</f>
        <v/>
      </c>
      <c r="D315" s="19" t="str">
        <f>IF('Simpl. all tex-DT PLYWOOD'!N318=0,"",'Simpl. all tex-DT PLYWOOD'!N318)</f>
        <v/>
      </c>
      <c r="E315" s="19" t="str">
        <f>IF('Simpl. all tex-DT PLYWOOD'!O318=0,"",'Simpl. all tex-DT PLYWOOD'!O318)</f>
        <v/>
      </c>
      <c r="F315" s="19" t="str">
        <f>IF('Simpl. all tex-DT PLYWOOD'!P318=0,"",'Simpl. all tex-DT PLYWOOD'!P318)</f>
        <v/>
      </c>
      <c r="G315" s="19" t="str">
        <f>IF('Simpl. all tex-DT PLYWOOD'!Q318=0,"",'Simpl. all tex-DT PLYWOOD'!Q318)</f>
        <v/>
      </c>
      <c r="H315" s="19" t="str">
        <f>IF('Simpl. all tex-DT PLYWOOD'!R318=0,"",'Simpl. all tex-DT PLYWOOD'!R318)</f>
        <v/>
      </c>
      <c r="I315" s="19" t="str">
        <f>IF('Simpl. all tex-DT PLYWOOD'!S318=0,"",'Simpl. all tex-DT PLYWOOD'!S318)</f>
        <v/>
      </c>
      <c r="J315" s="19" t="str">
        <f>IF('Simpl. all tex-DT PLYWOOD'!T318=0,"",'Simpl. all tex-DT PLYWOOD'!T318)</f>
        <v/>
      </c>
      <c r="K315" s="19" t="str">
        <f>IF('Simpl. all tex-DT PLYWOOD'!U318=0,"",'Simpl. all tex-DT PLYWOOD'!U318)</f>
        <v/>
      </c>
      <c r="L315" s="19" t="str">
        <f>IF('Simpl. all tex-DT PLYWOOD'!V318=0,"",'Simpl. all tex-DT PLYWOOD'!V318)</f>
        <v/>
      </c>
      <c r="M315" s="19" t="str">
        <f>IF('Simpl. all tex-DT PLYWOOD'!W318=0,"",'Simpl. all tex-DT PLYWOOD'!W318)</f>
        <v/>
      </c>
      <c r="N315" s="19" t="str">
        <f>IF('Simpl. all tex-DT PLYWOOD'!X318=0,"",'Simpl. all tex-DT PLYWOOD'!X318)</f>
        <v/>
      </c>
      <c r="O315" s="19" t="str">
        <f>IF('Simpl. all tex-DT PLYWOOD'!Y318=0,"",'Simpl. all tex-DT PLYWOOD'!Y318)</f>
        <v/>
      </c>
      <c r="P315" s="19" t="str">
        <f>IF('Simpl. all tex-DT PLYWOOD'!Z318=0,"",'Simpl. all tex-DT PLYWOOD'!Z318)</f>
        <v/>
      </c>
      <c r="Q315" s="306">
        <f t="shared" si="4"/>
        <v>0</v>
      </c>
      <c r="R315" s="11">
        <f>Q315*'Simpl. all tex-DT PLYWOOD'!I318</f>
        <v>0</v>
      </c>
      <c r="S315" s="11">
        <f>Q315*'Simpl. all tex-DT PLYWOOD'!AX318</f>
        <v>0</v>
      </c>
    </row>
    <row r="316" spans="1:19" ht="23.25" customHeight="1" x14ac:dyDescent="0.2">
      <c r="A316" s="18" t="str">
        <f>'Simpl. all tex-DT PLYWOOD'!D319</f>
        <v>SIMPL-13G</v>
      </c>
      <c r="B316" s="432" t="s">
        <v>1138</v>
      </c>
      <c r="C316" s="19" t="str">
        <f>IF('Simpl. all tex-DT PLYWOOD'!M319=0,"",'Simpl. all tex-DT PLYWOOD'!M319)</f>
        <v/>
      </c>
      <c r="D316" s="19" t="str">
        <f>IF('Simpl. all tex-DT PLYWOOD'!N319=0,"",'Simpl. all tex-DT PLYWOOD'!N319)</f>
        <v/>
      </c>
      <c r="E316" s="19" t="str">
        <f>IF('Simpl. all tex-DT PLYWOOD'!O319=0,"",'Simpl. all tex-DT PLYWOOD'!O319)</f>
        <v/>
      </c>
      <c r="F316" s="19" t="str">
        <f>IF('Simpl. all tex-DT PLYWOOD'!P319=0,"",'Simpl. all tex-DT PLYWOOD'!P319)</f>
        <v/>
      </c>
      <c r="G316" s="19" t="str">
        <f>IF('Simpl. all tex-DT PLYWOOD'!Q319=0,"",'Simpl. all tex-DT PLYWOOD'!Q319)</f>
        <v/>
      </c>
      <c r="H316" s="19" t="str">
        <f>IF('Simpl. all tex-DT PLYWOOD'!R319=0,"",'Simpl. all tex-DT PLYWOOD'!R319)</f>
        <v/>
      </c>
      <c r="I316" s="19" t="str">
        <f>IF('Simpl. all tex-DT PLYWOOD'!S319=0,"",'Simpl. all tex-DT PLYWOOD'!S319)</f>
        <v/>
      </c>
      <c r="J316" s="19" t="str">
        <f>IF('Simpl. all tex-DT PLYWOOD'!T319=0,"",'Simpl. all tex-DT PLYWOOD'!T319)</f>
        <v/>
      </c>
      <c r="K316" s="19" t="str">
        <f>IF('Simpl. all tex-DT PLYWOOD'!U319=0,"",'Simpl. all tex-DT PLYWOOD'!U319)</f>
        <v/>
      </c>
      <c r="L316" s="19" t="str">
        <f>IF('Simpl. all tex-DT PLYWOOD'!V319=0,"",'Simpl. all tex-DT PLYWOOD'!V319)</f>
        <v/>
      </c>
      <c r="M316" s="19" t="str">
        <f>IF('Simpl. all tex-DT PLYWOOD'!W319=0,"",'Simpl. all tex-DT PLYWOOD'!W319)</f>
        <v/>
      </c>
      <c r="N316" s="19" t="str">
        <f>IF('Simpl. all tex-DT PLYWOOD'!X319=0,"",'Simpl. all tex-DT PLYWOOD'!X319)</f>
        <v/>
      </c>
      <c r="O316" s="19" t="str">
        <f>IF('Simpl. all tex-DT PLYWOOD'!Y319=0,"",'Simpl. all tex-DT PLYWOOD'!Y319)</f>
        <v/>
      </c>
      <c r="P316" s="19" t="str">
        <f>IF('Simpl. all tex-DT PLYWOOD'!Z319=0,"",'Simpl. all tex-DT PLYWOOD'!Z319)</f>
        <v/>
      </c>
      <c r="Q316" s="306">
        <f t="shared" si="4"/>
        <v>0</v>
      </c>
      <c r="R316" s="11">
        <f>Q316*'Simpl. all tex-DT PLYWOOD'!I319</f>
        <v>0</v>
      </c>
      <c r="S316" s="11">
        <f>Q316*'Simpl. all tex-DT PLYWOOD'!AX319</f>
        <v>0</v>
      </c>
    </row>
    <row r="317" spans="1:19" ht="23.25" customHeight="1" x14ac:dyDescent="0.2">
      <c r="A317" s="18" t="str">
        <f>'Simpl. all tex-DT PLYWOOD'!D320</f>
        <v>SIMPL-13G-T</v>
      </c>
      <c r="B317" s="432" t="s">
        <v>1139</v>
      </c>
      <c r="C317" s="19" t="str">
        <f>IF('Simpl. all tex-DT PLYWOOD'!M320=0,"",'Simpl. all tex-DT PLYWOOD'!M320)</f>
        <v/>
      </c>
      <c r="D317" s="19" t="str">
        <f>IF('Simpl. all tex-DT PLYWOOD'!N320=0,"",'Simpl. all tex-DT PLYWOOD'!N320)</f>
        <v/>
      </c>
      <c r="E317" s="19" t="str">
        <f>IF('Simpl. all tex-DT PLYWOOD'!O320=0,"",'Simpl. all tex-DT PLYWOOD'!O320)</f>
        <v/>
      </c>
      <c r="F317" s="19" t="str">
        <f>IF('Simpl. all tex-DT PLYWOOD'!P320=0,"",'Simpl. all tex-DT PLYWOOD'!P320)</f>
        <v/>
      </c>
      <c r="G317" s="19" t="str">
        <f>IF('Simpl. all tex-DT PLYWOOD'!Q320=0,"",'Simpl. all tex-DT PLYWOOD'!Q320)</f>
        <v/>
      </c>
      <c r="H317" s="19" t="str">
        <f>IF('Simpl. all tex-DT PLYWOOD'!R320=0,"",'Simpl. all tex-DT PLYWOOD'!R320)</f>
        <v/>
      </c>
      <c r="I317" s="19" t="str">
        <f>IF('Simpl. all tex-DT PLYWOOD'!S320=0,"",'Simpl. all tex-DT PLYWOOD'!S320)</f>
        <v/>
      </c>
      <c r="J317" s="19" t="str">
        <f>IF('Simpl. all tex-DT PLYWOOD'!T320=0,"",'Simpl. all tex-DT PLYWOOD'!T320)</f>
        <v/>
      </c>
      <c r="K317" s="19" t="str">
        <f>IF('Simpl. all tex-DT PLYWOOD'!U320=0,"",'Simpl. all tex-DT PLYWOOD'!U320)</f>
        <v/>
      </c>
      <c r="L317" s="19" t="str">
        <f>IF('Simpl. all tex-DT PLYWOOD'!V320=0,"",'Simpl. all tex-DT PLYWOOD'!V320)</f>
        <v/>
      </c>
      <c r="M317" s="19" t="str">
        <f>IF('Simpl. all tex-DT PLYWOOD'!W320=0,"",'Simpl. all tex-DT PLYWOOD'!W320)</f>
        <v/>
      </c>
      <c r="N317" s="19" t="str">
        <f>IF('Simpl. all tex-DT PLYWOOD'!X320=0,"",'Simpl. all tex-DT PLYWOOD'!X320)</f>
        <v/>
      </c>
      <c r="O317" s="19" t="str">
        <f>IF('Simpl. all tex-DT PLYWOOD'!Y320=0,"",'Simpl. all tex-DT PLYWOOD'!Y320)</f>
        <v/>
      </c>
      <c r="P317" s="19" t="str">
        <f>IF('Simpl. all tex-DT PLYWOOD'!Z320=0,"",'Simpl. all tex-DT PLYWOOD'!Z320)</f>
        <v/>
      </c>
      <c r="Q317" s="306">
        <f t="shared" si="4"/>
        <v>0</v>
      </c>
      <c r="R317" s="11">
        <f>Q317*'Simpl. all tex-DT PLYWOOD'!I320</f>
        <v>0</v>
      </c>
      <c r="S317" s="11">
        <f>Q317*'Simpl. all tex-DT PLYWOOD'!AX320</f>
        <v>0</v>
      </c>
    </row>
    <row r="318" spans="1:19" ht="23.25" customHeight="1" x14ac:dyDescent="0.2">
      <c r="A318" s="18" t="str">
        <f>'Simpl. all tex-DT PLYWOOD'!D321</f>
        <v>SIMPL-13M</v>
      </c>
      <c r="B318" s="432" t="s">
        <v>1138</v>
      </c>
      <c r="C318" s="19" t="str">
        <f>IF('Simpl. all tex-DT PLYWOOD'!M321=0,"",'Simpl. all tex-DT PLYWOOD'!M321)</f>
        <v/>
      </c>
      <c r="D318" s="19" t="str">
        <f>IF('Simpl. all tex-DT PLYWOOD'!N321=0,"",'Simpl. all tex-DT PLYWOOD'!N321)</f>
        <v/>
      </c>
      <c r="E318" s="19" t="str">
        <f>IF('Simpl. all tex-DT PLYWOOD'!O321=0,"",'Simpl. all tex-DT PLYWOOD'!O321)</f>
        <v/>
      </c>
      <c r="F318" s="19" t="str">
        <f>IF('Simpl. all tex-DT PLYWOOD'!P321=0,"",'Simpl. all tex-DT PLYWOOD'!P321)</f>
        <v/>
      </c>
      <c r="G318" s="19" t="str">
        <f>IF('Simpl. all tex-DT PLYWOOD'!Q321=0,"",'Simpl. all tex-DT PLYWOOD'!Q321)</f>
        <v/>
      </c>
      <c r="H318" s="19" t="str">
        <f>IF('Simpl. all tex-DT PLYWOOD'!R321=0,"",'Simpl. all tex-DT PLYWOOD'!R321)</f>
        <v/>
      </c>
      <c r="I318" s="19" t="str">
        <f>IF('Simpl. all tex-DT PLYWOOD'!S321=0,"",'Simpl. all tex-DT PLYWOOD'!S321)</f>
        <v/>
      </c>
      <c r="J318" s="19" t="str">
        <f>IF('Simpl. all tex-DT PLYWOOD'!T321=0,"",'Simpl. all tex-DT PLYWOOD'!T321)</f>
        <v/>
      </c>
      <c r="K318" s="19" t="str">
        <f>IF('Simpl. all tex-DT PLYWOOD'!U321=0,"",'Simpl. all tex-DT PLYWOOD'!U321)</f>
        <v/>
      </c>
      <c r="L318" s="19" t="str">
        <f>IF('Simpl. all tex-DT PLYWOOD'!V321=0,"",'Simpl. all tex-DT PLYWOOD'!V321)</f>
        <v/>
      </c>
      <c r="M318" s="19" t="str">
        <f>IF('Simpl. all tex-DT PLYWOOD'!W321=0,"",'Simpl. all tex-DT PLYWOOD'!W321)</f>
        <v/>
      </c>
      <c r="N318" s="19" t="str">
        <f>IF('Simpl. all tex-DT PLYWOOD'!X321=0,"",'Simpl. all tex-DT PLYWOOD'!X321)</f>
        <v/>
      </c>
      <c r="O318" s="19" t="str">
        <f>IF('Simpl. all tex-DT PLYWOOD'!Y321=0,"",'Simpl. all tex-DT PLYWOOD'!Y321)</f>
        <v/>
      </c>
      <c r="P318" s="19" t="str">
        <f>IF('Simpl. all tex-DT PLYWOOD'!Z321=0,"",'Simpl. all tex-DT PLYWOOD'!Z321)</f>
        <v/>
      </c>
      <c r="Q318" s="306">
        <f t="shared" si="4"/>
        <v>0</v>
      </c>
      <c r="R318" s="11">
        <f>Q318*'Simpl. all tex-DT PLYWOOD'!I321</f>
        <v>0</v>
      </c>
      <c r="S318" s="11">
        <f>Q318*'Simpl. all tex-DT PLYWOOD'!AX321</f>
        <v>0</v>
      </c>
    </row>
    <row r="319" spans="1:19" ht="23.25" customHeight="1" x14ac:dyDescent="0.2">
      <c r="A319" s="18" t="str">
        <f>'Simpl. all tex-DT PLYWOOD'!D322</f>
        <v>SIMPL-13M-T</v>
      </c>
      <c r="B319" s="432" t="s">
        <v>1139</v>
      </c>
      <c r="C319" s="19" t="str">
        <f>IF('Simpl. all tex-DT PLYWOOD'!M322=0,"",'Simpl. all tex-DT PLYWOOD'!M322)</f>
        <v/>
      </c>
      <c r="D319" s="19" t="str">
        <f>IF('Simpl. all tex-DT PLYWOOD'!N322=0,"",'Simpl. all tex-DT PLYWOOD'!N322)</f>
        <v/>
      </c>
      <c r="E319" s="19" t="str">
        <f>IF('Simpl. all tex-DT PLYWOOD'!O322=0,"",'Simpl. all tex-DT PLYWOOD'!O322)</f>
        <v/>
      </c>
      <c r="F319" s="19" t="str">
        <f>IF('Simpl. all tex-DT PLYWOOD'!P322=0,"",'Simpl. all tex-DT PLYWOOD'!P322)</f>
        <v/>
      </c>
      <c r="G319" s="19" t="str">
        <f>IF('Simpl. all tex-DT PLYWOOD'!Q322=0,"",'Simpl. all tex-DT PLYWOOD'!Q322)</f>
        <v/>
      </c>
      <c r="H319" s="19" t="str">
        <f>IF('Simpl. all tex-DT PLYWOOD'!R322=0,"",'Simpl. all tex-DT PLYWOOD'!R322)</f>
        <v/>
      </c>
      <c r="I319" s="19" t="str">
        <f>IF('Simpl. all tex-DT PLYWOOD'!S322=0,"",'Simpl. all tex-DT PLYWOOD'!S322)</f>
        <v/>
      </c>
      <c r="J319" s="19" t="str">
        <f>IF('Simpl. all tex-DT PLYWOOD'!T322=0,"",'Simpl. all tex-DT PLYWOOD'!T322)</f>
        <v/>
      </c>
      <c r="K319" s="19" t="str">
        <f>IF('Simpl. all tex-DT PLYWOOD'!U322=0,"",'Simpl. all tex-DT PLYWOOD'!U322)</f>
        <v/>
      </c>
      <c r="L319" s="19" t="str">
        <f>IF('Simpl. all tex-DT PLYWOOD'!V322=0,"",'Simpl. all tex-DT PLYWOOD'!V322)</f>
        <v/>
      </c>
      <c r="M319" s="19" t="str">
        <f>IF('Simpl. all tex-DT PLYWOOD'!W322=0,"",'Simpl. all tex-DT PLYWOOD'!W322)</f>
        <v/>
      </c>
      <c r="N319" s="19" t="str">
        <f>IF('Simpl. all tex-DT PLYWOOD'!X322=0,"",'Simpl. all tex-DT PLYWOOD'!X322)</f>
        <v/>
      </c>
      <c r="O319" s="19" t="str">
        <f>IF('Simpl. all tex-DT PLYWOOD'!Y322=0,"",'Simpl. all tex-DT PLYWOOD'!Y322)</f>
        <v/>
      </c>
      <c r="P319" s="19" t="str">
        <f>IF('Simpl. all tex-DT PLYWOOD'!Z322=0,"",'Simpl. all tex-DT PLYWOOD'!Z322)</f>
        <v/>
      </c>
      <c r="Q319" s="306">
        <f t="shared" si="4"/>
        <v>0</v>
      </c>
      <c r="R319" s="11">
        <f>Q319*'Simpl. all tex-DT PLYWOOD'!I322</f>
        <v>0</v>
      </c>
      <c r="S319" s="11">
        <f>Q319*'Simpl. all tex-DT PLYWOOD'!AX322</f>
        <v>0</v>
      </c>
    </row>
    <row r="320" spans="1:19" ht="23.25" customHeight="1" x14ac:dyDescent="0.2">
      <c r="A320" s="18" t="str">
        <f>'Simpl. all tex-DT PLYWOOD'!D323</f>
        <v>SIMPL-13N</v>
      </c>
      <c r="B320" s="432" t="s">
        <v>1138</v>
      </c>
      <c r="C320" s="19" t="str">
        <f>IF('Simpl. all tex-DT PLYWOOD'!M323=0,"",'Simpl. all tex-DT PLYWOOD'!M323)</f>
        <v/>
      </c>
      <c r="D320" s="19" t="str">
        <f>IF('Simpl. all tex-DT PLYWOOD'!N323=0,"",'Simpl. all tex-DT PLYWOOD'!N323)</f>
        <v/>
      </c>
      <c r="E320" s="19" t="str">
        <f>IF('Simpl. all tex-DT PLYWOOD'!O323=0,"",'Simpl. all tex-DT PLYWOOD'!O323)</f>
        <v/>
      </c>
      <c r="F320" s="19" t="str">
        <f>IF('Simpl. all tex-DT PLYWOOD'!P323=0,"",'Simpl. all tex-DT PLYWOOD'!P323)</f>
        <v/>
      </c>
      <c r="G320" s="19" t="str">
        <f>IF('Simpl. all tex-DT PLYWOOD'!Q323=0,"",'Simpl. all tex-DT PLYWOOD'!Q323)</f>
        <v/>
      </c>
      <c r="H320" s="19" t="str">
        <f>IF('Simpl. all tex-DT PLYWOOD'!R323=0,"",'Simpl. all tex-DT PLYWOOD'!R323)</f>
        <v/>
      </c>
      <c r="I320" s="19" t="str">
        <f>IF('Simpl. all tex-DT PLYWOOD'!S323=0,"",'Simpl. all tex-DT PLYWOOD'!S323)</f>
        <v/>
      </c>
      <c r="J320" s="19" t="str">
        <f>IF('Simpl. all tex-DT PLYWOOD'!T323=0,"",'Simpl. all tex-DT PLYWOOD'!T323)</f>
        <v/>
      </c>
      <c r="K320" s="19" t="str">
        <f>IF('Simpl. all tex-DT PLYWOOD'!U323=0,"",'Simpl. all tex-DT PLYWOOD'!U323)</f>
        <v/>
      </c>
      <c r="L320" s="19" t="str">
        <f>IF('Simpl. all tex-DT PLYWOOD'!V323=0,"",'Simpl. all tex-DT PLYWOOD'!V323)</f>
        <v/>
      </c>
      <c r="M320" s="19" t="str">
        <f>IF('Simpl. all tex-DT PLYWOOD'!W323=0,"",'Simpl. all tex-DT PLYWOOD'!W323)</f>
        <v/>
      </c>
      <c r="N320" s="19" t="str">
        <f>IF('Simpl. all tex-DT PLYWOOD'!X323=0,"",'Simpl. all tex-DT PLYWOOD'!X323)</f>
        <v/>
      </c>
      <c r="O320" s="19" t="str">
        <f>IF('Simpl. all tex-DT PLYWOOD'!Y323=0,"",'Simpl. all tex-DT PLYWOOD'!Y323)</f>
        <v/>
      </c>
      <c r="P320" s="19" t="str">
        <f>IF('Simpl. all tex-DT PLYWOOD'!Z323=0,"",'Simpl. all tex-DT PLYWOOD'!Z323)</f>
        <v/>
      </c>
      <c r="Q320" s="306">
        <f t="shared" si="4"/>
        <v>0</v>
      </c>
      <c r="R320" s="11">
        <f>Q320*'Simpl. all tex-DT PLYWOOD'!I323</f>
        <v>0</v>
      </c>
      <c r="S320" s="11">
        <f>Q320*'Simpl. all tex-DT PLYWOOD'!AX323</f>
        <v>0</v>
      </c>
    </row>
    <row r="321" spans="1:19" ht="23.25" customHeight="1" x14ac:dyDescent="0.2">
      <c r="A321" s="18" t="str">
        <f>'Simpl. all tex-DT PLYWOOD'!D324</f>
        <v>SIMPL-13N-T</v>
      </c>
      <c r="B321" s="432" t="s">
        <v>1139</v>
      </c>
      <c r="C321" s="19" t="str">
        <f>IF('Simpl. all tex-DT PLYWOOD'!M324=0,"",'Simpl. all tex-DT PLYWOOD'!M324)</f>
        <v/>
      </c>
      <c r="D321" s="19" t="str">
        <f>IF('Simpl. all tex-DT PLYWOOD'!N324=0,"",'Simpl. all tex-DT PLYWOOD'!N324)</f>
        <v/>
      </c>
      <c r="E321" s="19" t="str">
        <f>IF('Simpl. all tex-DT PLYWOOD'!O324=0,"",'Simpl. all tex-DT PLYWOOD'!O324)</f>
        <v/>
      </c>
      <c r="F321" s="19" t="str">
        <f>IF('Simpl. all tex-DT PLYWOOD'!P324=0,"",'Simpl. all tex-DT PLYWOOD'!P324)</f>
        <v/>
      </c>
      <c r="G321" s="19" t="str">
        <f>IF('Simpl. all tex-DT PLYWOOD'!Q324=0,"",'Simpl. all tex-DT PLYWOOD'!Q324)</f>
        <v/>
      </c>
      <c r="H321" s="19" t="str">
        <f>IF('Simpl. all tex-DT PLYWOOD'!R324=0,"",'Simpl. all tex-DT PLYWOOD'!R324)</f>
        <v/>
      </c>
      <c r="I321" s="19" t="str">
        <f>IF('Simpl. all tex-DT PLYWOOD'!S324=0,"",'Simpl. all tex-DT PLYWOOD'!S324)</f>
        <v/>
      </c>
      <c r="J321" s="19" t="str">
        <f>IF('Simpl. all tex-DT PLYWOOD'!T324=0,"",'Simpl. all tex-DT PLYWOOD'!T324)</f>
        <v/>
      </c>
      <c r="K321" s="19" t="str">
        <f>IF('Simpl. all tex-DT PLYWOOD'!U324=0,"",'Simpl. all tex-DT PLYWOOD'!U324)</f>
        <v/>
      </c>
      <c r="L321" s="19" t="str">
        <f>IF('Simpl. all tex-DT PLYWOOD'!V324=0,"",'Simpl. all tex-DT PLYWOOD'!V324)</f>
        <v/>
      </c>
      <c r="M321" s="19" t="str">
        <f>IF('Simpl. all tex-DT PLYWOOD'!W324=0,"",'Simpl. all tex-DT PLYWOOD'!W324)</f>
        <v/>
      </c>
      <c r="N321" s="19" t="str">
        <f>IF('Simpl. all tex-DT PLYWOOD'!X324=0,"",'Simpl. all tex-DT PLYWOOD'!X324)</f>
        <v/>
      </c>
      <c r="O321" s="19" t="str">
        <f>IF('Simpl. all tex-DT PLYWOOD'!Y324=0,"",'Simpl. all tex-DT PLYWOOD'!Y324)</f>
        <v/>
      </c>
      <c r="P321" s="19" t="str">
        <f>IF('Simpl. all tex-DT PLYWOOD'!Z324=0,"",'Simpl. all tex-DT PLYWOOD'!Z324)</f>
        <v/>
      </c>
      <c r="Q321" s="306">
        <f t="shared" si="4"/>
        <v>0</v>
      </c>
      <c r="R321" s="11">
        <f>Q321*'Simpl. all tex-DT PLYWOOD'!I324</f>
        <v>0</v>
      </c>
      <c r="S321" s="11">
        <f>Q321*'Simpl. all tex-DT PLYWOOD'!AX324</f>
        <v>0</v>
      </c>
    </row>
    <row r="322" spans="1:19" ht="23.25" customHeight="1" x14ac:dyDescent="0.2">
      <c r="A322" s="18" t="str">
        <f>'Simpl. all tex-DT PLYWOOD'!D325</f>
        <v>SIMPL-13O</v>
      </c>
      <c r="B322" s="432" t="s">
        <v>1138</v>
      </c>
      <c r="C322" s="19" t="str">
        <f>IF('Simpl. all tex-DT PLYWOOD'!M325=0,"",'Simpl. all tex-DT PLYWOOD'!M325)</f>
        <v/>
      </c>
      <c r="D322" s="19" t="str">
        <f>IF('Simpl. all tex-DT PLYWOOD'!N325=0,"",'Simpl. all tex-DT PLYWOOD'!N325)</f>
        <v/>
      </c>
      <c r="E322" s="19" t="str">
        <f>IF('Simpl. all tex-DT PLYWOOD'!O325=0,"",'Simpl. all tex-DT PLYWOOD'!O325)</f>
        <v/>
      </c>
      <c r="F322" s="19" t="str">
        <f>IF('Simpl. all tex-DT PLYWOOD'!P325=0,"",'Simpl. all tex-DT PLYWOOD'!P325)</f>
        <v/>
      </c>
      <c r="G322" s="19" t="str">
        <f>IF('Simpl. all tex-DT PLYWOOD'!Q325=0,"",'Simpl. all tex-DT PLYWOOD'!Q325)</f>
        <v/>
      </c>
      <c r="H322" s="19" t="str">
        <f>IF('Simpl. all tex-DT PLYWOOD'!R325=0,"",'Simpl. all tex-DT PLYWOOD'!R325)</f>
        <v/>
      </c>
      <c r="I322" s="19" t="str">
        <f>IF('Simpl. all tex-DT PLYWOOD'!S325=0,"",'Simpl. all tex-DT PLYWOOD'!S325)</f>
        <v/>
      </c>
      <c r="J322" s="19" t="str">
        <f>IF('Simpl. all tex-DT PLYWOOD'!T325=0,"",'Simpl. all tex-DT PLYWOOD'!T325)</f>
        <v/>
      </c>
      <c r="K322" s="19" t="str">
        <f>IF('Simpl. all tex-DT PLYWOOD'!U325=0,"",'Simpl. all tex-DT PLYWOOD'!U325)</f>
        <v/>
      </c>
      <c r="L322" s="19" t="str">
        <f>IF('Simpl. all tex-DT PLYWOOD'!V325=0,"",'Simpl. all tex-DT PLYWOOD'!V325)</f>
        <v/>
      </c>
      <c r="M322" s="19" t="str">
        <f>IF('Simpl. all tex-DT PLYWOOD'!W325=0,"",'Simpl. all tex-DT PLYWOOD'!W325)</f>
        <v/>
      </c>
      <c r="N322" s="19" t="str">
        <f>IF('Simpl. all tex-DT PLYWOOD'!X325=0,"",'Simpl. all tex-DT PLYWOOD'!X325)</f>
        <v/>
      </c>
      <c r="O322" s="19" t="str">
        <f>IF('Simpl. all tex-DT PLYWOOD'!Y325=0,"",'Simpl. all tex-DT PLYWOOD'!Y325)</f>
        <v/>
      </c>
      <c r="P322" s="19" t="str">
        <f>IF('Simpl. all tex-DT PLYWOOD'!Z325=0,"",'Simpl. all tex-DT PLYWOOD'!Z325)</f>
        <v/>
      </c>
      <c r="Q322" s="306">
        <f t="shared" si="4"/>
        <v>0</v>
      </c>
      <c r="R322" s="11">
        <f>Q322*'Simpl. all tex-DT PLYWOOD'!I325</f>
        <v>0</v>
      </c>
      <c r="S322" s="11">
        <f>Q322*'Simpl. all tex-DT PLYWOOD'!AX325</f>
        <v>0</v>
      </c>
    </row>
    <row r="323" spans="1:19" ht="23.25" customHeight="1" x14ac:dyDescent="0.2">
      <c r="A323" s="18" t="str">
        <f>'Simpl. all tex-DT PLYWOOD'!D326</f>
        <v>SIMPL-13O-T</v>
      </c>
      <c r="B323" s="432" t="s">
        <v>1139</v>
      </c>
      <c r="C323" s="19" t="str">
        <f>IF('Simpl. all tex-DT PLYWOOD'!M326=0,"",'Simpl. all tex-DT PLYWOOD'!M326)</f>
        <v/>
      </c>
      <c r="D323" s="19" t="str">
        <f>IF('Simpl. all tex-DT PLYWOOD'!N326=0,"",'Simpl. all tex-DT PLYWOOD'!N326)</f>
        <v/>
      </c>
      <c r="E323" s="19" t="str">
        <f>IF('Simpl. all tex-DT PLYWOOD'!O326=0,"",'Simpl. all tex-DT PLYWOOD'!O326)</f>
        <v/>
      </c>
      <c r="F323" s="19" t="str">
        <f>IF('Simpl. all tex-DT PLYWOOD'!P326=0,"",'Simpl. all tex-DT PLYWOOD'!P326)</f>
        <v/>
      </c>
      <c r="G323" s="19" t="str">
        <f>IF('Simpl. all tex-DT PLYWOOD'!Q326=0,"",'Simpl. all tex-DT PLYWOOD'!Q326)</f>
        <v/>
      </c>
      <c r="H323" s="19" t="str">
        <f>IF('Simpl. all tex-DT PLYWOOD'!R326=0,"",'Simpl. all tex-DT PLYWOOD'!R326)</f>
        <v/>
      </c>
      <c r="I323" s="19" t="str">
        <f>IF('Simpl. all tex-DT PLYWOOD'!S326=0,"",'Simpl. all tex-DT PLYWOOD'!S326)</f>
        <v/>
      </c>
      <c r="J323" s="19" t="str">
        <f>IF('Simpl. all tex-DT PLYWOOD'!T326=0,"",'Simpl. all tex-DT PLYWOOD'!T326)</f>
        <v/>
      </c>
      <c r="K323" s="19" t="str">
        <f>IF('Simpl. all tex-DT PLYWOOD'!U326=0,"",'Simpl. all tex-DT PLYWOOD'!U326)</f>
        <v/>
      </c>
      <c r="L323" s="19" t="str">
        <f>IF('Simpl. all tex-DT PLYWOOD'!V326=0,"",'Simpl. all tex-DT PLYWOOD'!V326)</f>
        <v/>
      </c>
      <c r="M323" s="19" t="str">
        <f>IF('Simpl. all tex-DT PLYWOOD'!W326=0,"",'Simpl. all tex-DT PLYWOOD'!W326)</f>
        <v/>
      </c>
      <c r="N323" s="19" t="str">
        <f>IF('Simpl. all tex-DT PLYWOOD'!X326=0,"",'Simpl. all tex-DT PLYWOOD'!X326)</f>
        <v/>
      </c>
      <c r="O323" s="19" t="str">
        <f>IF('Simpl. all tex-DT PLYWOOD'!Y326=0,"",'Simpl. all tex-DT PLYWOOD'!Y326)</f>
        <v/>
      </c>
      <c r="P323" s="19" t="str">
        <f>IF('Simpl. all tex-DT PLYWOOD'!Z326=0,"",'Simpl. all tex-DT PLYWOOD'!Z326)</f>
        <v/>
      </c>
      <c r="Q323" s="306">
        <f t="shared" si="4"/>
        <v>0</v>
      </c>
      <c r="R323" s="11">
        <f>Q323*'Simpl. all tex-DT PLYWOOD'!I326</f>
        <v>0</v>
      </c>
      <c r="S323" s="11">
        <f>Q323*'Simpl. all tex-DT PLYWOOD'!AX326</f>
        <v>0</v>
      </c>
    </row>
    <row r="324" spans="1:19" ht="23.25" customHeight="1" x14ac:dyDescent="0.2">
      <c r="A324" s="18" t="str">
        <f>'Simpl. all tex-DT PLYWOOD'!D327</f>
        <v xml:space="preserve">14 - OPPOSITES </v>
      </c>
      <c r="B324" s="432"/>
      <c r="C324" s="19" t="str">
        <f>IF('Simpl. all tex-DT PLYWOOD'!M327=0,"",'Simpl. all tex-DT PLYWOOD'!M327)</f>
        <v/>
      </c>
      <c r="D324" s="19" t="str">
        <f>IF('Simpl. all tex-DT PLYWOOD'!N327=0,"",'Simpl. all tex-DT PLYWOOD'!N327)</f>
        <v/>
      </c>
      <c r="E324" s="19" t="str">
        <f>IF('Simpl. all tex-DT PLYWOOD'!O327=0,"",'Simpl. all tex-DT PLYWOOD'!O327)</f>
        <v/>
      </c>
      <c r="F324" s="19" t="str">
        <f>IF('Simpl. all tex-DT PLYWOOD'!P327=0,"",'Simpl. all tex-DT PLYWOOD'!P327)</f>
        <v/>
      </c>
      <c r="G324" s="19" t="str">
        <f>IF('Simpl. all tex-DT PLYWOOD'!Q327=0,"",'Simpl. all tex-DT PLYWOOD'!Q327)</f>
        <v/>
      </c>
      <c r="H324" s="19" t="str">
        <f>IF('Simpl. all tex-DT PLYWOOD'!R327=0,"",'Simpl. all tex-DT PLYWOOD'!R327)</f>
        <v/>
      </c>
      <c r="I324" s="19" t="str">
        <f>IF('Simpl. all tex-DT PLYWOOD'!S327=0,"",'Simpl. all tex-DT PLYWOOD'!S327)</f>
        <v/>
      </c>
      <c r="J324" s="19" t="str">
        <f>IF('Simpl. all tex-DT PLYWOOD'!T327=0,"",'Simpl. all tex-DT PLYWOOD'!T327)</f>
        <v/>
      </c>
      <c r="K324" s="19" t="str">
        <f>IF('Simpl. all tex-DT PLYWOOD'!U327=0,"",'Simpl. all tex-DT PLYWOOD'!U327)</f>
        <v/>
      </c>
      <c r="L324" s="19" t="str">
        <f>IF('Simpl. all tex-DT PLYWOOD'!V327=0,"",'Simpl. all tex-DT PLYWOOD'!V327)</f>
        <v/>
      </c>
      <c r="M324" s="19" t="str">
        <f>IF('Simpl. all tex-DT PLYWOOD'!W327=0,"",'Simpl. all tex-DT PLYWOOD'!W327)</f>
        <v/>
      </c>
      <c r="N324" s="19" t="str">
        <f>IF('Simpl. all tex-DT PLYWOOD'!X327=0,"",'Simpl. all tex-DT PLYWOOD'!X327)</f>
        <v/>
      </c>
      <c r="O324" s="19" t="str">
        <f>IF('Simpl. all tex-DT PLYWOOD'!Y327=0,"",'Simpl. all tex-DT PLYWOOD'!Y327)</f>
        <v/>
      </c>
      <c r="P324" s="19" t="str">
        <f>IF('Simpl. all tex-DT PLYWOOD'!Z327=0,"",'Simpl. all tex-DT PLYWOOD'!Z327)</f>
        <v/>
      </c>
      <c r="Q324" s="306">
        <f t="shared" si="4"/>
        <v>0</v>
      </c>
      <c r="R324" s="11">
        <f>Q324*'Simpl. all tex-DT PLYWOOD'!I327</f>
        <v>0</v>
      </c>
      <c r="S324" s="11">
        <f>Q324*'Simpl. all tex-DT PLYWOOD'!AX327</f>
        <v>0</v>
      </c>
    </row>
    <row r="325" spans="1:19" ht="23.25" customHeight="1" x14ac:dyDescent="0.2">
      <c r="A325" s="18" t="str">
        <f>'Simpl. all tex-DT PLYWOOD'!D328</f>
        <v>SIMPL-14A</v>
      </c>
      <c r="B325" s="432" t="s">
        <v>1138</v>
      </c>
      <c r="C325" s="19" t="str">
        <f>IF('Simpl. all tex-DT PLYWOOD'!M328=0,"",'Simpl. all tex-DT PLYWOOD'!M328)</f>
        <v/>
      </c>
      <c r="D325" s="19" t="str">
        <f>IF('Simpl. all tex-DT PLYWOOD'!N328=0,"",'Simpl. all tex-DT PLYWOOD'!N328)</f>
        <v/>
      </c>
      <c r="E325" s="19" t="str">
        <f>IF('Simpl. all tex-DT PLYWOOD'!O328=0,"",'Simpl. all tex-DT PLYWOOD'!O328)</f>
        <v/>
      </c>
      <c r="F325" s="19" t="str">
        <f>IF('Simpl. all tex-DT PLYWOOD'!P328=0,"",'Simpl. all tex-DT PLYWOOD'!P328)</f>
        <v/>
      </c>
      <c r="G325" s="19" t="str">
        <f>IF('Simpl. all tex-DT PLYWOOD'!Q328=0,"",'Simpl. all tex-DT PLYWOOD'!Q328)</f>
        <v/>
      </c>
      <c r="H325" s="19" t="str">
        <f>IF('Simpl. all tex-DT PLYWOOD'!R328=0,"",'Simpl. all tex-DT PLYWOOD'!R328)</f>
        <v/>
      </c>
      <c r="I325" s="19" t="str">
        <f>IF('Simpl. all tex-DT PLYWOOD'!S328=0,"",'Simpl. all tex-DT PLYWOOD'!S328)</f>
        <v/>
      </c>
      <c r="J325" s="19" t="str">
        <f>IF('Simpl. all tex-DT PLYWOOD'!T328=0,"",'Simpl. all tex-DT PLYWOOD'!T328)</f>
        <v/>
      </c>
      <c r="K325" s="19" t="str">
        <f>IF('Simpl. all tex-DT PLYWOOD'!U328=0,"",'Simpl. all tex-DT PLYWOOD'!U328)</f>
        <v/>
      </c>
      <c r="L325" s="19" t="str">
        <f>IF('Simpl. all tex-DT PLYWOOD'!V328=0,"",'Simpl. all tex-DT PLYWOOD'!V328)</f>
        <v/>
      </c>
      <c r="M325" s="19" t="str">
        <f>IF('Simpl. all tex-DT PLYWOOD'!W328=0,"",'Simpl. all tex-DT PLYWOOD'!W328)</f>
        <v/>
      </c>
      <c r="N325" s="19" t="str">
        <f>IF('Simpl. all tex-DT PLYWOOD'!X328=0,"",'Simpl. all tex-DT PLYWOOD'!X328)</f>
        <v/>
      </c>
      <c r="O325" s="19" t="str">
        <f>IF('Simpl. all tex-DT PLYWOOD'!Y328=0,"",'Simpl. all tex-DT PLYWOOD'!Y328)</f>
        <v/>
      </c>
      <c r="P325" s="19" t="str">
        <f>IF('Simpl. all tex-DT PLYWOOD'!Z328=0,"",'Simpl. all tex-DT PLYWOOD'!Z328)</f>
        <v/>
      </c>
      <c r="Q325" s="306">
        <f t="shared" si="4"/>
        <v>0</v>
      </c>
      <c r="R325" s="11">
        <f>Q325*'Simpl. all tex-DT PLYWOOD'!I328</f>
        <v>0</v>
      </c>
      <c r="S325" s="11">
        <f>Q325*'Simpl. all tex-DT PLYWOOD'!AX328</f>
        <v>0</v>
      </c>
    </row>
    <row r="326" spans="1:19" ht="23.25" customHeight="1" x14ac:dyDescent="0.2">
      <c r="A326" s="18" t="str">
        <f>'Simpl. all tex-DT PLYWOOD'!D329</f>
        <v>SIMPL-14A-T</v>
      </c>
      <c r="B326" s="432" t="s">
        <v>1139</v>
      </c>
      <c r="C326" s="19" t="str">
        <f>IF('Simpl. all tex-DT PLYWOOD'!M329=0,"",'Simpl. all tex-DT PLYWOOD'!M329)</f>
        <v/>
      </c>
      <c r="D326" s="19" t="str">
        <f>IF('Simpl. all tex-DT PLYWOOD'!N329=0,"",'Simpl. all tex-DT PLYWOOD'!N329)</f>
        <v/>
      </c>
      <c r="E326" s="19" t="str">
        <f>IF('Simpl. all tex-DT PLYWOOD'!O329=0,"",'Simpl. all tex-DT PLYWOOD'!O329)</f>
        <v/>
      </c>
      <c r="F326" s="19" t="str">
        <f>IF('Simpl. all tex-DT PLYWOOD'!P329=0,"",'Simpl. all tex-DT PLYWOOD'!P329)</f>
        <v/>
      </c>
      <c r="G326" s="19" t="str">
        <f>IF('Simpl. all tex-DT PLYWOOD'!Q329=0,"",'Simpl. all tex-DT PLYWOOD'!Q329)</f>
        <v/>
      </c>
      <c r="H326" s="19" t="str">
        <f>IF('Simpl. all tex-DT PLYWOOD'!R329=0,"",'Simpl. all tex-DT PLYWOOD'!R329)</f>
        <v/>
      </c>
      <c r="I326" s="19" t="str">
        <f>IF('Simpl. all tex-DT PLYWOOD'!S329=0,"",'Simpl. all tex-DT PLYWOOD'!S329)</f>
        <v/>
      </c>
      <c r="J326" s="19" t="str">
        <f>IF('Simpl. all tex-DT PLYWOOD'!T329=0,"",'Simpl. all tex-DT PLYWOOD'!T329)</f>
        <v/>
      </c>
      <c r="K326" s="19" t="str">
        <f>IF('Simpl. all tex-DT PLYWOOD'!U329=0,"",'Simpl. all tex-DT PLYWOOD'!U329)</f>
        <v/>
      </c>
      <c r="L326" s="19" t="str">
        <f>IF('Simpl. all tex-DT PLYWOOD'!V329=0,"",'Simpl. all tex-DT PLYWOOD'!V329)</f>
        <v/>
      </c>
      <c r="M326" s="19" t="str">
        <f>IF('Simpl. all tex-DT PLYWOOD'!W329=0,"",'Simpl. all tex-DT PLYWOOD'!W329)</f>
        <v/>
      </c>
      <c r="N326" s="19" t="str">
        <f>IF('Simpl. all tex-DT PLYWOOD'!X329=0,"",'Simpl. all tex-DT PLYWOOD'!X329)</f>
        <v/>
      </c>
      <c r="O326" s="19" t="str">
        <f>IF('Simpl. all tex-DT PLYWOOD'!Y329=0,"",'Simpl. all tex-DT PLYWOOD'!Y329)</f>
        <v/>
      </c>
      <c r="P326" s="19" t="str">
        <f>IF('Simpl. all tex-DT PLYWOOD'!Z329=0,"",'Simpl. all tex-DT PLYWOOD'!Z329)</f>
        <v/>
      </c>
      <c r="Q326" s="306">
        <f t="shared" si="4"/>
        <v>0</v>
      </c>
      <c r="R326" s="11">
        <f>Q326*'Simpl. all tex-DT PLYWOOD'!I329</f>
        <v>0</v>
      </c>
      <c r="S326" s="11">
        <f>Q326*'Simpl. all tex-DT PLYWOOD'!AX329</f>
        <v>0</v>
      </c>
    </row>
    <row r="327" spans="1:19" ht="23.25" customHeight="1" x14ac:dyDescent="0.2">
      <c r="A327" s="18" t="str">
        <f>'Simpl. all tex-DT PLYWOOD'!D330</f>
        <v>SIMPL-14B</v>
      </c>
      <c r="B327" s="432" t="s">
        <v>1138</v>
      </c>
      <c r="C327" s="19" t="str">
        <f>IF('Simpl. all tex-DT PLYWOOD'!M330=0,"",'Simpl. all tex-DT PLYWOOD'!M330)</f>
        <v/>
      </c>
      <c r="D327" s="19" t="str">
        <f>IF('Simpl. all tex-DT PLYWOOD'!N330=0,"",'Simpl. all tex-DT PLYWOOD'!N330)</f>
        <v/>
      </c>
      <c r="E327" s="19" t="str">
        <f>IF('Simpl. all tex-DT PLYWOOD'!O330=0,"",'Simpl. all tex-DT PLYWOOD'!O330)</f>
        <v/>
      </c>
      <c r="F327" s="19" t="str">
        <f>IF('Simpl. all tex-DT PLYWOOD'!P330=0,"",'Simpl. all tex-DT PLYWOOD'!P330)</f>
        <v/>
      </c>
      <c r="G327" s="19" t="str">
        <f>IF('Simpl. all tex-DT PLYWOOD'!Q330=0,"",'Simpl. all tex-DT PLYWOOD'!Q330)</f>
        <v/>
      </c>
      <c r="H327" s="19" t="str">
        <f>IF('Simpl. all tex-DT PLYWOOD'!R330=0,"",'Simpl. all tex-DT PLYWOOD'!R330)</f>
        <v/>
      </c>
      <c r="I327" s="19" t="str">
        <f>IF('Simpl. all tex-DT PLYWOOD'!S330=0,"",'Simpl. all tex-DT PLYWOOD'!S330)</f>
        <v/>
      </c>
      <c r="J327" s="19" t="str">
        <f>IF('Simpl. all tex-DT PLYWOOD'!T330=0,"",'Simpl. all tex-DT PLYWOOD'!T330)</f>
        <v/>
      </c>
      <c r="K327" s="19" t="str">
        <f>IF('Simpl. all tex-DT PLYWOOD'!U330=0,"",'Simpl. all tex-DT PLYWOOD'!U330)</f>
        <v/>
      </c>
      <c r="L327" s="19" t="str">
        <f>IF('Simpl. all tex-DT PLYWOOD'!V330=0,"",'Simpl. all tex-DT PLYWOOD'!V330)</f>
        <v/>
      </c>
      <c r="M327" s="19" t="str">
        <f>IF('Simpl. all tex-DT PLYWOOD'!W330=0,"",'Simpl. all tex-DT PLYWOOD'!W330)</f>
        <v/>
      </c>
      <c r="N327" s="19" t="str">
        <f>IF('Simpl. all tex-DT PLYWOOD'!X330=0,"",'Simpl. all tex-DT PLYWOOD'!X330)</f>
        <v/>
      </c>
      <c r="O327" s="19" t="str">
        <f>IF('Simpl. all tex-DT PLYWOOD'!Y330=0,"",'Simpl. all tex-DT PLYWOOD'!Y330)</f>
        <v/>
      </c>
      <c r="P327" s="19" t="str">
        <f>IF('Simpl. all tex-DT PLYWOOD'!Z330=0,"",'Simpl. all tex-DT PLYWOOD'!Z330)</f>
        <v/>
      </c>
      <c r="Q327" s="306">
        <f t="shared" ref="Q327:Q338" si="5">SUM(C327:P327)</f>
        <v>0</v>
      </c>
      <c r="R327" s="11">
        <f>Q327*'Simpl. all tex-DT PLYWOOD'!I330</f>
        <v>0</v>
      </c>
      <c r="S327" s="11">
        <f>Q327*'Simpl. all tex-DT PLYWOOD'!AX330</f>
        <v>0</v>
      </c>
    </row>
    <row r="328" spans="1:19" ht="23.25" customHeight="1" x14ac:dyDescent="0.2">
      <c r="A328" s="18" t="str">
        <f>'Simpl. all tex-DT PLYWOOD'!D331</f>
        <v>SIMPL-14B-T</v>
      </c>
      <c r="B328" s="432" t="s">
        <v>1139</v>
      </c>
      <c r="C328" s="19" t="str">
        <f>IF('Simpl. all tex-DT PLYWOOD'!M331=0,"",'Simpl. all tex-DT PLYWOOD'!M331)</f>
        <v/>
      </c>
      <c r="D328" s="19" t="str">
        <f>IF('Simpl. all tex-DT PLYWOOD'!N331=0,"",'Simpl. all tex-DT PLYWOOD'!N331)</f>
        <v/>
      </c>
      <c r="E328" s="19" t="str">
        <f>IF('Simpl. all tex-DT PLYWOOD'!O331=0,"",'Simpl. all tex-DT PLYWOOD'!O331)</f>
        <v/>
      </c>
      <c r="F328" s="19" t="str">
        <f>IF('Simpl. all tex-DT PLYWOOD'!P331=0,"",'Simpl. all tex-DT PLYWOOD'!P331)</f>
        <v/>
      </c>
      <c r="G328" s="19" t="str">
        <f>IF('Simpl. all tex-DT PLYWOOD'!Q331=0,"",'Simpl. all tex-DT PLYWOOD'!Q331)</f>
        <v/>
      </c>
      <c r="H328" s="19" t="str">
        <f>IF('Simpl. all tex-DT PLYWOOD'!R331=0,"",'Simpl. all tex-DT PLYWOOD'!R331)</f>
        <v/>
      </c>
      <c r="I328" s="19" t="str">
        <f>IF('Simpl. all tex-DT PLYWOOD'!S331=0,"",'Simpl. all tex-DT PLYWOOD'!S331)</f>
        <v/>
      </c>
      <c r="J328" s="19" t="str">
        <f>IF('Simpl. all tex-DT PLYWOOD'!T331=0,"",'Simpl. all tex-DT PLYWOOD'!T331)</f>
        <v/>
      </c>
      <c r="K328" s="19" t="str">
        <f>IF('Simpl. all tex-DT PLYWOOD'!U331=0,"",'Simpl. all tex-DT PLYWOOD'!U331)</f>
        <v/>
      </c>
      <c r="L328" s="19" t="str">
        <f>IF('Simpl. all tex-DT PLYWOOD'!V331=0,"",'Simpl. all tex-DT PLYWOOD'!V331)</f>
        <v/>
      </c>
      <c r="M328" s="19" t="str">
        <f>IF('Simpl. all tex-DT PLYWOOD'!W331=0,"",'Simpl. all tex-DT PLYWOOD'!W331)</f>
        <v/>
      </c>
      <c r="N328" s="19" t="str">
        <f>IF('Simpl. all tex-DT PLYWOOD'!X331=0,"",'Simpl. all tex-DT PLYWOOD'!X331)</f>
        <v/>
      </c>
      <c r="O328" s="19" t="str">
        <f>IF('Simpl. all tex-DT PLYWOOD'!Y331=0,"",'Simpl. all tex-DT PLYWOOD'!Y331)</f>
        <v/>
      </c>
      <c r="P328" s="19" t="str">
        <f>IF('Simpl. all tex-DT PLYWOOD'!Z331=0,"",'Simpl. all tex-DT PLYWOOD'!Z331)</f>
        <v/>
      </c>
      <c r="Q328" s="306">
        <f t="shared" si="5"/>
        <v>0</v>
      </c>
      <c r="R328" s="11">
        <f>Q328*'Simpl. all tex-DT PLYWOOD'!I331</f>
        <v>0</v>
      </c>
      <c r="S328" s="11">
        <f>Q328*'Simpl. all tex-DT PLYWOOD'!AX331</f>
        <v>0</v>
      </c>
    </row>
    <row r="329" spans="1:19" ht="23.25" customHeight="1" x14ac:dyDescent="0.2">
      <c r="A329" s="18" t="str">
        <f>'Simpl. all tex-DT PLYWOOD'!D332</f>
        <v>SIMPL-14C</v>
      </c>
      <c r="B329" s="432" t="s">
        <v>1138</v>
      </c>
      <c r="C329" s="19" t="str">
        <f>IF('Simpl. all tex-DT PLYWOOD'!M332=0,"",'Simpl. all tex-DT PLYWOOD'!M332)</f>
        <v/>
      </c>
      <c r="D329" s="19" t="str">
        <f>IF('Simpl. all tex-DT PLYWOOD'!N332=0,"",'Simpl. all tex-DT PLYWOOD'!N332)</f>
        <v/>
      </c>
      <c r="E329" s="19" t="str">
        <f>IF('Simpl. all tex-DT PLYWOOD'!O332=0,"",'Simpl. all tex-DT PLYWOOD'!O332)</f>
        <v/>
      </c>
      <c r="F329" s="19" t="str">
        <f>IF('Simpl. all tex-DT PLYWOOD'!P332=0,"",'Simpl. all tex-DT PLYWOOD'!P332)</f>
        <v/>
      </c>
      <c r="G329" s="19" t="str">
        <f>IF('Simpl. all tex-DT PLYWOOD'!Q332=0,"",'Simpl. all tex-DT PLYWOOD'!Q332)</f>
        <v/>
      </c>
      <c r="H329" s="19" t="str">
        <f>IF('Simpl. all tex-DT PLYWOOD'!R332=0,"",'Simpl. all tex-DT PLYWOOD'!R332)</f>
        <v/>
      </c>
      <c r="I329" s="19" t="str">
        <f>IF('Simpl. all tex-DT PLYWOOD'!S332=0,"",'Simpl. all tex-DT PLYWOOD'!S332)</f>
        <v/>
      </c>
      <c r="J329" s="19" t="str">
        <f>IF('Simpl. all tex-DT PLYWOOD'!T332=0,"",'Simpl. all tex-DT PLYWOOD'!T332)</f>
        <v/>
      </c>
      <c r="K329" s="19" t="str">
        <f>IF('Simpl. all tex-DT PLYWOOD'!U332=0,"",'Simpl. all tex-DT PLYWOOD'!U332)</f>
        <v/>
      </c>
      <c r="L329" s="19" t="str">
        <f>IF('Simpl. all tex-DT PLYWOOD'!V332=0,"",'Simpl. all tex-DT PLYWOOD'!V332)</f>
        <v/>
      </c>
      <c r="M329" s="19" t="str">
        <f>IF('Simpl. all tex-DT PLYWOOD'!W332=0,"",'Simpl. all tex-DT PLYWOOD'!W332)</f>
        <v/>
      </c>
      <c r="N329" s="19" t="str">
        <f>IF('Simpl. all tex-DT PLYWOOD'!X332=0,"",'Simpl. all tex-DT PLYWOOD'!X332)</f>
        <v/>
      </c>
      <c r="O329" s="19" t="str">
        <f>IF('Simpl. all tex-DT PLYWOOD'!Y332=0,"",'Simpl. all tex-DT PLYWOOD'!Y332)</f>
        <v/>
      </c>
      <c r="P329" s="19" t="str">
        <f>IF('Simpl. all tex-DT PLYWOOD'!Z332=0,"",'Simpl. all tex-DT PLYWOOD'!Z332)</f>
        <v/>
      </c>
      <c r="Q329" s="306">
        <f t="shared" si="5"/>
        <v>0</v>
      </c>
      <c r="R329" s="11">
        <f>Q329*'Simpl. all tex-DT PLYWOOD'!I332</f>
        <v>0</v>
      </c>
      <c r="S329" s="11">
        <f>Q329*'Simpl. all tex-DT PLYWOOD'!AX332</f>
        <v>0</v>
      </c>
    </row>
    <row r="330" spans="1:19" ht="23.25" customHeight="1" x14ac:dyDescent="0.2">
      <c r="A330" s="18" t="str">
        <f>'Simpl. all tex-DT PLYWOOD'!D333</f>
        <v>SIMPL-14C-T</v>
      </c>
      <c r="B330" s="432" t="s">
        <v>1139</v>
      </c>
      <c r="C330" s="19" t="str">
        <f>IF('Simpl. all tex-DT PLYWOOD'!M333=0,"",'Simpl. all tex-DT PLYWOOD'!M333)</f>
        <v/>
      </c>
      <c r="D330" s="19" t="str">
        <f>IF('Simpl. all tex-DT PLYWOOD'!N333=0,"",'Simpl. all tex-DT PLYWOOD'!N333)</f>
        <v/>
      </c>
      <c r="E330" s="19" t="str">
        <f>IF('Simpl. all tex-DT PLYWOOD'!O333=0,"",'Simpl. all tex-DT PLYWOOD'!O333)</f>
        <v/>
      </c>
      <c r="F330" s="19" t="str">
        <f>IF('Simpl. all tex-DT PLYWOOD'!P333=0,"",'Simpl. all tex-DT PLYWOOD'!P333)</f>
        <v/>
      </c>
      <c r="G330" s="19" t="str">
        <f>IF('Simpl. all tex-DT PLYWOOD'!Q333=0,"",'Simpl. all tex-DT PLYWOOD'!Q333)</f>
        <v/>
      </c>
      <c r="H330" s="19" t="str">
        <f>IF('Simpl. all tex-DT PLYWOOD'!R333=0,"",'Simpl. all tex-DT PLYWOOD'!R333)</f>
        <v/>
      </c>
      <c r="I330" s="19" t="str">
        <f>IF('Simpl. all tex-DT PLYWOOD'!S333=0,"",'Simpl. all tex-DT PLYWOOD'!S333)</f>
        <v/>
      </c>
      <c r="J330" s="19" t="str">
        <f>IF('Simpl. all tex-DT PLYWOOD'!T333=0,"",'Simpl. all tex-DT PLYWOOD'!T333)</f>
        <v/>
      </c>
      <c r="K330" s="19" t="str">
        <f>IF('Simpl. all tex-DT PLYWOOD'!U333=0,"",'Simpl. all tex-DT PLYWOOD'!U333)</f>
        <v/>
      </c>
      <c r="L330" s="19" t="str">
        <f>IF('Simpl. all tex-DT PLYWOOD'!V333=0,"",'Simpl. all tex-DT PLYWOOD'!V333)</f>
        <v/>
      </c>
      <c r="M330" s="19" t="str">
        <f>IF('Simpl. all tex-DT PLYWOOD'!W333=0,"",'Simpl. all tex-DT PLYWOOD'!W333)</f>
        <v/>
      </c>
      <c r="N330" s="19" t="str">
        <f>IF('Simpl. all tex-DT PLYWOOD'!X333=0,"",'Simpl. all tex-DT PLYWOOD'!X333)</f>
        <v/>
      </c>
      <c r="O330" s="19" t="str">
        <f>IF('Simpl. all tex-DT PLYWOOD'!Y333=0,"",'Simpl. all tex-DT PLYWOOD'!Y333)</f>
        <v/>
      </c>
      <c r="P330" s="19" t="str">
        <f>IF('Simpl. all tex-DT PLYWOOD'!Z333=0,"",'Simpl. all tex-DT PLYWOOD'!Z333)</f>
        <v/>
      </c>
      <c r="Q330" s="306">
        <f t="shared" si="5"/>
        <v>0</v>
      </c>
      <c r="R330" s="11">
        <f>Q330*'Simpl. all tex-DT PLYWOOD'!I333</f>
        <v>0</v>
      </c>
      <c r="S330" s="11">
        <f>Q330*'Simpl. all tex-DT PLYWOOD'!AX333</f>
        <v>0</v>
      </c>
    </row>
    <row r="331" spans="1:19" ht="23.25" customHeight="1" x14ac:dyDescent="0.2">
      <c r="A331" s="18" t="str">
        <f>'Simpl. all tex-DT PLYWOOD'!D334</f>
        <v>SIMPL-14D</v>
      </c>
      <c r="B331" s="432" t="s">
        <v>1138</v>
      </c>
      <c r="C331" s="19" t="str">
        <f>IF('Simpl. all tex-DT PLYWOOD'!M334=0,"",'Simpl. all tex-DT PLYWOOD'!M334)</f>
        <v/>
      </c>
      <c r="D331" s="19" t="str">
        <f>IF('Simpl. all tex-DT PLYWOOD'!N334=0,"",'Simpl. all tex-DT PLYWOOD'!N334)</f>
        <v/>
      </c>
      <c r="E331" s="19" t="str">
        <f>IF('Simpl. all tex-DT PLYWOOD'!O334=0,"",'Simpl. all tex-DT PLYWOOD'!O334)</f>
        <v/>
      </c>
      <c r="F331" s="19" t="str">
        <f>IF('Simpl. all tex-DT PLYWOOD'!P334=0,"",'Simpl. all tex-DT PLYWOOD'!P334)</f>
        <v/>
      </c>
      <c r="G331" s="19" t="str">
        <f>IF('Simpl. all tex-DT PLYWOOD'!Q334=0,"",'Simpl. all tex-DT PLYWOOD'!Q334)</f>
        <v/>
      </c>
      <c r="H331" s="19" t="str">
        <f>IF('Simpl. all tex-DT PLYWOOD'!R334=0,"",'Simpl. all tex-DT PLYWOOD'!R334)</f>
        <v/>
      </c>
      <c r="I331" s="19" t="str">
        <f>IF('Simpl. all tex-DT PLYWOOD'!S334=0,"",'Simpl. all tex-DT PLYWOOD'!S334)</f>
        <v/>
      </c>
      <c r="J331" s="19" t="str">
        <f>IF('Simpl. all tex-DT PLYWOOD'!T334=0,"",'Simpl. all tex-DT PLYWOOD'!T334)</f>
        <v/>
      </c>
      <c r="K331" s="19" t="str">
        <f>IF('Simpl. all tex-DT PLYWOOD'!U334=0,"",'Simpl. all tex-DT PLYWOOD'!U334)</f>
        <v/>
      </c>
      <c r="L331" s="19" t="str">
        <f>IF('Simpl. all tex-DT PLYWOOD'!V334=0,"",'Simpl. all tex-DT PLYWOOD'!V334)</f>
        <v/>
      </c>
      <c r="M331" s="19" t="str">
        <f>IF('Simpl. all tex-DT PLYWOOD'!W334=0,"",'Simpl. all tex-DT PLYWOOD'!W334)</f>
        <v/>
      </c>
      <c r="N331" s="19" t="str">
        <f>IF('Simpl. all tex-DT PLYWOOD'!X334=0,"",'Simpl. all tex-DT PLYWOOD'!X334)</f>
        <v/>
      </c>
      <c r="O331" s="19" t="str">
        <f>IF('Simpl. all tex-DT PLYWOOD'!Y334=0,"",'Simpl. all tex-DT PLYWOOD'!Y334)</f>
        <v/>
      </c>
      <c r="P331" s="19" t="str">
        <f>IF('Simpl. all tex-DT PLYWOOD'!Z334=0,"",'Simpl. all tex-DT PLYWOOD'!Z334)</f>
        <v/>
      </c>
      <c r="Q331" s="306">
        <f t="shared" si="5"/>
        <v>0</v>
      </c>
      <c r="R331" s="11">
        <f>Q331*'Simpl. all tex-DT PLYWOOD'!I334</f>
        <v>0</v>
      </c>
      <c r="S331" s="11">
        <f>Q331*'Simpl. all tex-DT PLYWOOD'!AX334</f>
        <v>0</v>
      </c>
    </row>
    <row r="332" spans="1:19" ht="23.25" customHeight="1" x14ac:dyDescent="0.2">
      <c r="A332" s="18" t="str">
        <f>'Simpl. all tex-DT PLYWOOD'!D335</f>
        <v>SIMPL-14D-T</v>
      </c>
      <c r="B332" s="432" t="s">
        <v>1139</v>
      </c>
      <c r="C332" s="19" t="str">
        <f>IF('Simpl. all tex-DT PLYWOOD'!M335=0,"",'Simpl. all tex-DT PLYWOOD'!M335)</f>
        <v/>
      </c>
      <c r="D332" s="19" t="str">
        <f>IF('Simpl. all tex-DT PLYWOOD'!N335=0,"",'Simpl. all tex-DT PLYWOOD'!N335)</f>
        <v/>
      </c>
      <c r="E332" s="19" t="str">
        <f>IF('Simpl. all tex-DT PLYWOOD'!O335=0,"",'Simpl. all tex-DT PLYWOOD'!O335)</f>
        <v/>
      </c>
      <c r="F332" s="19" t="str">
        <f>IF('Simpl. all tex-DT PLYWOOD'!P335=0,"",'Simpl. all tex-DT PLYWOOD'!P335)</f>
        <v/>
      </c>
      <c r="G332" s="19" t="str">
        <f>IF('Simpl. all tex-DT PLYWOOD'!Q335=0,"",'Simpl. all tex-DT PLYWOOD'!Q335)</f>
        <v/>
      </c>
      <c r="H332" s="19" t="str">
        <f>IF('Simpl. all tex-DT PLYWOOD'!R335=0,"",'Simpl. all tex-DT PLYWOOD'!R335)</f>
        <v/>
      </c>
      <c r="I332" s="19" t="str">
        <f>IF('Simpl. all tex-DT PLYWOOD'!S335=0,"",'Simpl. all tex-DT PLYWOOD'!S335)</f>
        <v/>
      </c>
      <c r="J332" s="19" t="str">
        <f>IF('Simpl. all tex-DT PLYWOOD'!T335=0,"",'Simpl. all tex-DT PLYWOOD'!T335)</f>
        <v/>
      </c>
      <c r="K332" s="19" t="str">
        <f>IF('Simpl. all tex-DT PLYWOOD'!U335=0,"",'Simpl. all tex-DT PLYWOOD'!U335)</f>
        <v/>
      </c>
      <c r="L332" s="19" t="str">
        <f>IF('Simpl. all tex-DT PLYWOOD'!V335=0,"",'Simpl. all tex-DT PLYWOOD'!V335)</f>
        <v/>
      </c>
      <c r="M332" s="19" t="str">
        <f>IF('Simpl. all tex-DT PLYWOOD'!W335=0,"",'Simpl. all tex-DT PLYWOOD'!W335)</f>
        <v/>
      </c>
      <c r="N332" s="19" t="str">
        <f>IF('Simpl. all tex-DT PLYWOOD'!X335=0,"",'Simpl. all tex-DT PLYWOOD'!X335)</f>
        <v/>
      </c>
      <c r="O332" s="19" t="str">
        <f>IF('Simpl. all tex-DT PLYWOOD'!Y335=0,"",'Simpl. all tex-DT PLYWOOD'!Y335)</f>
        <v/>
      </c>
      <c r="P332" s="19" t="str">
        <f>IF('Simpl. all tex-DT PLYWOOD'!Z335=0,"",'Simpl. all tex-DT PLYWOOD'!Z335)</f>
        <v/>
      </c>
      <c r="Q332" s="306">
        <f t="shared" si="5"/>
        <v>0</v>
      </c>
      <c r="R332" s="11">
        <f>Q332*'Simpl. all tex-DT PLYWOOD'!I335</f>
        <v>0</v>
      </c>
      <c r="S332" s="11">
        <f>Q332*'Simpl. all tex-DT PLYWOOD'!AX335</f>
        <v>0</v>
      </c>
    </row>
    <row r="333" spans="1:19" ht="23.25" customHeight="1" x14ac:dyDescent="0.2">
      <c r="A333" s="18" t="str">
        <f>'Simpl. all tex-DT PLYWOOD'!D336</f>
        <v>SIMPL-14E</v>
      </c>
      <c r="B333" s="432" t="s">
        <v>1138</v>
      </c>
      <c r="C333" s="19" t="str">
        <f>IF('Simpl. all tex-DT PLYWOOD'!M336=0,"",'Simpl. all tex-DT PLYWOOD'!M336)</f>
        <v/>
      </c>
      <c r="D333" s="19" t="str">
        <f>IF('Simpl. all tex-DT PLYWOOD'!N336=0,"",'Simpl. all tex-DT PLYWOOD'!N336)</f>
        <v/>
      </c>
      <c r="E333" s="19" t="str">
        <f>IF('Simpl. all tex-DT PLYWOOD'!O336=0,"",'Simpl. all tex-DT PLYWOOD'!O336)</f>
        <v/>
      </c>
      <c r="F333" s="19" t="str">
        <f>IF('Simpl. all tex-DT PLYWOOD'!P336=0,"",'Simpl. all tex-DT PLYWOOD'!P336)</f>
        <v/>
      </c>
      <c r="G333" s="19" t="str">
        <f>IF('Simpl. all tex-DT PLYWOOD'!Q336=0,"",'Simpl. all tex-DT PLYWOOD'!Q336)</f>
        <v/>
      </c>
      <c r="H333" s="19" t="str">
        <f>IF('Simpl. all tex-DT PLYWOOD'!R336=0,"",'Simpl. all tex-DT PLYWOOD'!R336)</f>
        <v/>
      </c>
      <c r="I333" s="19" t="str">
        <f>IF('Simpl. all tex-DT PLYWOOD'!S336=0,"",'Simpl. all tex-DT PLYWOOD'!S336)</f>
        <v/>
      </c>
      <c r="J333" s="19" t="str">
        <f>IF('Simpl. all tex-DT PLYWOOD'!T336=0,"",'Simpl. all tex-DT PLYWOOD'!T336)</f>
        <v/>
      </c>
      <c r="K333" s="19" t="str">
        <f>IF('Simpl. all tex-DT PLYWOOD'!U336=0,"",'Simpl. all tex-DT PLYWOOD'!U336)</f>
        <v/>
      </c>
      <c r="L333" s="19" t="str">
        <f>IF('Simpl. all tex-DT PLYWOOD'!V336=0,"",'Simpl. all tex-DT PLYWOOD'!V336)</f>
        <v/>
      </c>
      <c r="M333" s="19" t="str">
        <f>IF('Simpl. all tex-DT PLYWOOD'!W336=0,"",'Simpl. all tex-DT PLYWOOD'!W336)</f>
        <v/>
      </c>
      <c r="N333" s="19" t="str">
        <f>IF('Simpl. all tex-DT PLYWOOD'!X336=0,"",'Simpl. all tex-DT PLYWOOD'!X336)</f>
        <v/>
      </c>
      <c r="O333" s="19" t="str">
        <f>IF('Simpl. all tex-DT PLYWOOD'!Y336=0,"",'Simpl. all tex-DT PLYWOOD'!Y336)</f>
        <v/>
      </c>
      <c r="P333" s="19" t="str">
        <f>IF('Simpl. all tex-DT PLYWOOD'!Z336=0,"",'Simpl. all tex-DT PLYWOOD'!Z336)</f>
        <v/>
      </c>
      <c r="Q333" s="306">
        <f t="shared" si="5"/>
        <v>0</v>
      </c>
      <c r="R333" s="11">
        <f>Q333*'Simpl. all tex-DT PLYWOOD'!I336</f>
        <v>0</v>
      </c>
      <c r="S333" s="11">
        <f>Q333*'Simpl. all tex-DT PLYWOOD'!AX336</f>
        <v>0</v>
      </c>
    </row>
    <row r="334" spans="1:19" ht="23.25" customHeight="1" x14ac:dyDescent="0.2">
      <c r="A334" s="18" t="str">
        <f>'Simpl. all tex-DT PLYWOOD'!D337</f>
        <v>SIMPL-14E-T</v>
      </c>
      <c r="B334" s="432" t="s">
        <v>1139</v>
      </c>
      <c r="C334" s="19" t="str">
        <f>IF('Simpl. all tex-DT PLYWOOD'!M337=0,"",'Simpl. all tex-DT PLYWOOD'!M337)</f>
        <v/>
      </c>
      <c r="D334" s="19" t="str">
        <f>IF('Simpl. all tex-DT PLYWOOD'!N337=0,"",'Simpl. all tex-DT PLYWOOD'!N337)</f>
        <v/>
      </c>
      <c r="E334" s="19" t="str">
        <f>IF('Simpl. all tex-DT PLYWOOD'!O337=0,"",'Simpl. all tex-DT PLYWOOD'!O337)</f>
        <v/>
      </c>
      <c r="F334" s="19" t="str">
        <f>IF('Simpl. all tex-DT PLYWOOD'!P337=0,"",'Simpl. all tex-DT PLYWOOD'!P337)</f>
        <v/>
      </c>
      <c r="G334" s="19" t="str">
        <f>IF('Simpl. all tex-DT PLYWOOD'!Q337=0,"",'Simpl. all tex-DT PLYWOOD'!Q337)</f>
        <v/>
      </c>
      <c r="H334" s="19" t="str">
        <f>IF('Simpl. all tex-DT PLYWOOD'!R337=0,"",'Simpl. all tex-DT PLYWOOD'!R337)</f>
        <v/>
      </c>
      <c r="I334" s="19" t="str">
        <f>IF('Simpl. all tex-DT PLYWOOD'!S337=0,"",'Simpl. all tex-DT PLYWOOD'!S337)</f>
        <v/>
      </c>
      <c r="J334" s="19" t="str">
        <f>IF('Simpl. all tex-DT PLYWOOD'!T337=0,"",'Simpl. all tex-DT PLYWOOD'!T337)</f>
        <v/>
      </c>
      <c r="K334" s="19" t="str">
        <f>IF('Simpl. all tex-DT PLYWOOD'!U337=0,"",'Simpl. all tex-DT PLYWOOD'!U337)</f>
        <v/>
      </c>
      <c r="L334" s="19" t="str">
        <f>IF('Simpl. all tex-DT PLYWOOD'!V337=0,"",'Simpl. all tex-DT PLYWOOD'!V337)</f>
        <v/>
      </c>
      <c r="M334" s="19" t="str">
        <f>IF('Simpl. all tex-DT PLYWOOD'!W337=0,"",'Simpl. all tex-DT PLYWOOD'!W337)</f>
        <v/>
      </c>
      <c r="N334" s="19" t="str">
        <f>IF('Simpl. all tex-DT PLYWOOD'!X337=0,"",'Simpl. all tex-DT PLYWOOD'!X337)</f>
        <v/>
      </c>
      <c r="O334" s="19" t="str">
        <f>IF('Simpl. all tex-DT PLYWOOD'!Y337=0,"",'Simpl. all tex-DT PLYWOOD'!Y337)</f>
        <v/>
      </c>
      <c r="P334" s="19" t="str">
        <f>IF('Simpl. all tex-DT PLYWOOD'!Z337=0,"",'Simpl. all tex-DT PLYWOOD'!Z337)</f>
        <v/>
      </c>
      <c r="Q334" s="306">
        <f t="shared" si="5"/>
        <v>0</v>
      </c>
      <c r="R334" s="11">
        <f>Q334*'Simpl. all tex-DT PLYWOOD'!I337</f>
        <v>0</v>
      </c>
      <c r="S334" s="11">
        <f>Q334*'Simpl. all tex-DT PLYWOOD'!AX337</f>
        <v>0</v>
      </c>
    </row>
    <row r="335" spans="1:19" ht="23.25" customHeight="1" x14ac:dyDescent="0.2">
      <c r="A335" s="18" t="str">
        <f>'Simpl. all tex-DT PLYWOOD'!D338</f>
        <v>SIMPL-14F</v>
      </c>
      <c r="B335" s="432" t="s">
        <v>1138</v>
      </c>
      <c r="C335" s="19" t="str">
        <f>IF('Simpl. all tex-DT PLYWOOD'!M338=0,"",'Simpl. all tex-DT PLYWOOD'!M338)</f>
        <v/>
      </c>
      <c r="D335" s="19" t="str">
        <f>IF('Simpl. all tex-DT PLYWOOD'!N338=0,"",'Simpl. all tex-DT PLYWOOD'!N338)</f>
        <v/>
      </c>
      <c r="E335" s="19" t="str">
        <f>IF('Simpl. all tex-DT PLYWOOD'!O338=0,"",'Simpl. all tex-DT PLYWOOD'!O338)</f>
        <v/>
      </c>
      <c r="F335" s="19" t="str">
        <f>IF('Simpl. all tex-DT PLYWOOD'!P338=0,"",'Simpl. all tex-DT PLYWOOD'!P338)</f>
        <v/>
      </c>
      <c r="G335" s="19" t="str">
        <f>IF('Simpl. all tex-DT PLYWOOD'!Q338=0,"",'Simpl. all tex-DT PLYWOOD'!Q338)</f>
        <v/>
      </c>
      <c r="H335" s="19" t="str">
        <f>IF('Simpl. all tex-DT PLYWOOD'!R338=0,"",'Simpl. all tex-DT PLYWOOD'!R338)</f>
        <v/>
      </c>
      <c r="I335" s="19" t="str">
        <f>IF('Simpl. all tex-DT PLYWOOD'!S338=0,"",'Simpl. all tex-DT PLYWOOD'!S338)</f>
        <v/>
      </c>
      <c r="J335" s="19" t="str">
        <f>IF('Simpl. all tex-DT PLYWOOD'!T338=0,"",'Simpl. all tex-DT PLYWOOD'!T338)</f>
        <v/>
      </c>
      <c r="K335" s="19" t="str">
        <f>IF('Simpl. all tex-DT PLYWOOD'!U338=0,"",'Simpl. all tex-DT PLYWOOD'!U338)</f>
        <v/>
      </c>
      <c r="L335" s="19" t="str">
        <f>IF('Simpl. all tex-DT PLYWOOD'!V338=0,"",'Simpl. all tex-DT PLYWOOD'!V338)</f>
        <v/>
      </c>
      <c r="M335" s="19" t="str">
        <f>IF('Simpl. all tex-DT PLYWOOD'!W338=0,"",'Simpl. all tex-DT PLYWOOD'!W338)</f>
        <v/>
      </c>
      <c r="N335" s="19" t="str">
        <f>IF('Simpl. all tex-DT PLYWOOD'!X338=0,"",'Simpl. all tex-DT PLYWOOD'!X338)</f>
        <v/>
      </c>
      <c r="O335" s="19" t="str">
        <f>IF('Simpl. all tex-DT PLYWOOD'!Y338=0,"",'Simpl. all tex-DT PLYWOOD'!Y338)</f>
        <v/>
      </c>
      <c r="P335" s="19" t="str">
        <f>IF('Simpl. all tex-DT PLYWOOD'!Z338=0,"",'Simpl. all tex-DT PLYWOOD'!Z338)</f>
        <v/>
      </c>
      <c r="Q335" s="306">
        <f t="shared" si="5"/>
        <v>0</v>
      </c>
      <c r="R335" s="11">
        <f>Q335*'Simpl. all tex-DT PLYWOOD'!I338</f>
        <v>0</v>
      </c>
      <c r="S335" s="11">
        <f>Q335*'Simpl. all tex-DT PLYWOOD'!AX338</f>
        <v>0</v>
      </c>
    </row>
    <row r="336" spans="1:19" ht="23.25" customHeight="1" x14ac:dyDescent="0.2">
      <c r="A336" s="18" t="str">
        <f>'Simpl. all tex-DT PLYWOOD'!D339</f>
        <v>SIMPL-14F-T</v>
      </c>
      <c r="B336" s="432" t="s">
        <v>1139</v>
      </c>
      <c r="C336" s="19" t="str">
        <f>IF('Simpl. all tex-DT PLYWOOD'!M339=0,"",'Simpl. all tex-DT PLYWOOD'!M339)</f>
        <v/>
      </c>
      <c r="D336" s="19" t="str">
        <f>IF('Simpl. all tex-DT PLYWOOD'!N339=0,"",'Simpl. all tex-DT PLYWOOD'!N339)</f>
        <v/>
      </c>
      <c r="E336" s="19" t="str">
        <f>IF('Simpl. all tex-DT PLYWOOD'!O339=0,"",'Simpl. all tex-DT PLYWOOD'!O339)</f>
        <v/>
      </c>
      <c r="F336" s="19" t="str">
        <f>IF('Simpl. all tex-DT PLYWOOD'!P339=0,"",'Simpl. all tex-DT PLYWOOD'!P339)</f>
        <v/>
      </c>
      <c r="G336" s="19" t="str">
        <f>IF('Simpl. all tex-DT PLYWOOD'!Q339=0,"",'Simpl. all tex-DT PLYWOOD'!Q339)</f>
        <v/>
      </c>
      <c r="H336" s="19" t="str">
        <f>IF('Simpl. all tex-DT PLYWOOD'!R339=0,"",'Simpl. all tex-DT PLYWOOD'!R339)</f>
        <v/>
      </c>
      <c r="I336" s="19" t="str">
        <f>IF('Simpl. all tex-DT PLYWOOD'!S339=0,"",'Simpl. all tex-DT PLYWOOD'!S339)</f>
        <v/>
      </c>
      <c r="J336" s="19" t="str">
        <f>IF('Simpl. all tex-DT PLYWOOD'!T339=0,"",'Simpl. all tex-DT PLYWOOD'!T339)</f>
        <v/>
      </c>
      <c r="K336" s="19" t="str">
        <f>IF('Simpl. all tex-DT PLYWOOD'!U339=0,"",'Simpl. all tex-DT PLYWOOD'!U339)</f>
        <v/>
      </c>
      <c r="L336" s="19" t="str">
        <f>IF('Simpl. all tex-DT PLYWOOD'!V339=0,"",'Simpl. all tex-DT PLYWOOD'!V339)</f>
        <v/>
      </c>
      <c r="M336" s="19" t="str">
        <f>IF('Simpl. all tex-DT PLYWOOD'!W339=0,"",'Simpl. all tex-DT PLYWOOD'!W339)</f>
        <v/>
      </c>
      <c r="N336" s="19" t="str">
        <f>IF('Simpl. all tex-DT PLYWOOD'!X339=0,"",'Simpl. all tex-DT PLYWOOD'!X339)</f>
        <v/>
      </c>
      <c r="O336" s="19" t="str">
        <f>IF('Simpl. all tex-DT PLYWOOD'!Y339=0,"",'Simpl. all tex-DT PLYWOOD'!Y339)</f>
        <v/>
      </c>
      <c r="P336" s="19" t="str">
        <f>IF('Simpl. all tex-DT PLYWOOD'!Z339=0,"",'Simpl. all tex-DT PLYWOOD'!Z339)</f>
        <v/>
      </c>
      <c r="Q336" s="306">
        <f t="shared" si="5"/>
        <v>0</v>
      </c>
      <c r="R336" s="11">
        <f>Q336*'Simpl. all tex-DT PLYWOOD'!I339</f>
        <v>0</v>
      </c>
      <c r="S336" s="11">
        <f>Q336*'Simpl. all tex-DT PLYWOOD'!AX339</f>
        <v>0</v>
      </c>
    </row>
    <row r="337" spans="1:19" ht="23.25" customHeight="1" x14ac:dyDescent="0.2">
      <c r="A337" s="18" t="str">
        <f>'Simpl. all tex-DT PLYWOOD'!D340</f>
        <v>SIMPL-14G</v>
      </c>
      <c r="B337" s="432" t="s">
        <v>1138</v>
      </c>
      <c r="C337" s="19" t="str">
        <f>IF('Simpl. all tex-DT PLYWOOD'!M340=0,"",'Simpl. all tex-DT PLYWOOD'!M340)</f>
        <v/>
      </c>
      <c r="D337" s="19" t="str">
        <f>IF('Simpl. all tex-DT PLYWOOD'!N340=0,"",'Simpl. all tex-DT PLYWOOD'!N340)</f>
        <v/>
      </c>
      <c r="E337" s="19" t="str">
        <f>IF('Simpl. all tex-DT PLYWOOD'!O340=0,"",'Simpl. all tex-DT PLYWOOD'!O340)</f>
        <v/>
      </c>
      <c r="F337" s="19" t="str">
        <f>IF('Simpl. all tex-DT PLYWOOD'!P340=0,"",'Simpl. all tex-DT PLYWOOD'!P340)</f>
        <v/>
      </c>
      <c r="G337" s="19" t="str">
        <f>IF('Simpl. all tex-DT PLYWOOD'!Q340=0,"",'Simpl. all tex-DT PLYWOOD'!Q340)</f>
        <v/>
      </c>
      <c r="H337" s="19" t="str">
        <f>IF('Simpl. all tex-DT PLYWOOD'!R340=0,"",'Simpl. all tex-DT PLYWOOD'!R340)</f>
        <v/>
      </c>
      <c r="I337" s="19" t="str">
        <f>IF('Simpl. all tex-DT PLYWOOD'!S340=0,"",'Simpl. all tex-DT PLYWOOD'!S340)</f>
        <v/>
      </c>
      <c r="J337" s="19" t="str">
        <f>IF('Simpl. all tex-DT PLYWOOD'!T340=0,"",'Simpl. all tex-DT PLYWOOD'!T340)</f>
        <v/>
      </c>
      <c r="K337" s="19" t="str">
        <f>IF('Simpl. all tex-DT PLYWOOD'!U340=0,"",'Simpl. all tex-DT PLYWOOD'!U340)</f>
        <v/>
      </c>
      <c r="L337" s="19" t="str">
        <f>IF('Simpl. all tex-DT PLYWOOD'!V340=0,"",'Simpl. all tex-DT PLYWOOD'!V340)</f>
        <v/>
      </c>
      <c r="M337" s="19" t="str">
        <f>IF('Simpl. all tex-DT PLYWOOD'!W340=0,"",'Simpl. all tex-DT PLYWOOD'!W340)</f>
        <v/>
      </c>
      <c r="N337" s="19" t="str">
        <f>IF('Simpl. all tex-DT PLYWOOD'!X340=0,"",'Simpl. all tex-DT PLYWOOD'!X340)</f>
        <v/>
      </c>
      <c r="O337" s="19" t="str">
        <f>IF('Simpl. all tex-DT PLYWOOD'!Y340=0,"",'Simpl. all tex-DT PLYWOOD'!Y340)</f>
        <v/>
      </c>
      <c r="P337" s="19" t="str">
        <f>IF('Simpl. all tex-DT PLYWOOD'!Z340=0,"",'Simpl. all tex-DT PLYWOOD'!Z340)</f>
        <v/>
      </c>
      <c r="Q337" s="306">
        <f t="shared" si="5"/>
        <v>0</v>
      </c>
      <c r="R337" s="11">
        <f>Q337*'Simpl. all tex-DT PLYWOOD'!I340</f>
        <v>0</v>
      </c>
      <c r="S337" s="11">
        <f>Q337*'Simpl. all tex-DT PLYWOOD'!AX340</f>
        <v>0</v>
      </c>
    </row>
    <row r="338" spans="1:19" ht="23.25" customHeight="1" x14ac:dyDescent="0.2">
      <c r="A338" s="18" t="str">
        <f>'Simpl. all tex-DT PLYWOOD'!D341</f>
        <v>SIMPL-14G-T</v>
      </c>
      <c r="B338" s="432" t="s">
        <v>1139</v>
      </c>
      <c r="C338" s="19" t="str">
        <f>IF('Simpl. all tex-DT PLYWOOD'!M341=0,"",'Simpl. all tex-DT PLYWOOD'!M341)</f>
        <v/>
      </c>
      <c r="D338" s="19" t="str">
        <f>IF('Simpl. all tex-DT PLYWOOD'!N341=0,"",'Simpl. all tex-DT PLYWOOD'!N341)</f>
        <v/>
      </c>
      <c r="E338" s="19" t="str">
        <f>IF('Simpl. all tex-DT PLYWOOD'!O341=0,"",'Simpl. all tex-DT PLYWOOD'!O341)</f>
        <v/>
      </c>
      <c r="F338" s="19" t="str">
        <f>IF('Simpl. all tex-DT PLYWOOD'!P341=0,"",'Simpl. all tex-DT PLYWOOD'!P341)</f>
        <v/>
      </c>
      <c r="G338" s="19" t="str">
        <f>IF('Simpl. all tex-DT PLYWOOD'!Q341=0,"",'Simpl. all tex-DT PLYWOOD'!Q341)</f>
        <v/>
      </c>
      <c r="H338" s="19" t="str">
        <f>IF('Simpl. all tex-DT PLYWOOD'!R341=0,"",'Simpl. all tex-DT PLYWOOD'!R341)</f>
        <v/>
      </c>
      <c r="I338" s="19" t="str">
        <f>IF('Simpl. all tex-DT PLYWOOD'!S341=0,"",'Simpl. all tex-DT PLYWOOD'!S341)</f>
        <v/>
      </c>
      <c r="J338" s="19" t="str">
        <f>IF('Simpl. all tex-DT PLYWOOD'!T341=0,"",'Simpl. all tex-DT PLYWOOD'!T341)</f>
        <v/>
      </c>
      <c r="K338" s="19" t="str">
        <f>IF('Simpl. all tex-DT PLYWOOD'!U341=0,"",'Simpl. all tex-DT PLYWOOD'!U341)</f>
        <v/>
      </c>
      <c r="L338" s="19" t="str">
        <f>IF('Simpl. all tex-DT PLYWOOD'!V341=0,"",'Simpl. all tex-DT PLYWOOD'!V341)</f>
        <v/>
      </c>
      <c r="M338" s="19" t="str">
        <f>IF('Simpl. all tex-DT PLYWOOD'!W341=0,"",'Simpl. all tex-DT PLYWOOD'!W341)</f>
        <v/>
      </c>
      <c r="N338" s="19" t="str">
        <f>IF('Simpl. all tex-DT PLYWOOD'!X341=0,"",'Simpl. all tex-DT PLYWOOD'!X341)</f>
        <v/>
      </c>
      <c r="O338" s="19" t="str">
        <f>IF('Simpl. all tex-DT PLYWOOD'!Y341=0,"",'Simpl. all tex-DT PLYWOOD'!Y341)</f>
        <v/>
      </c>
      <c r="P338" s="19" t="str">
        <f>IF('Simpl. all tex-DT PLYWOOD'!Z341=0,"",'Simpl. all tex-DT PLYWOOD'!Z341)</f>
        <v/>
      </c>
      <c r="Q338" s="306">
        <f t="shared" si="5"/>
        <v>0</v>
      </c>
      <c r="R338" s="11">
        <f>Q338*'Simpl. all tex-DT PLYWOOD'!I341</f>
        <v>0</v>
      </c>
      <c r="S338" s="11">
        <f>Q338*'Simpl. all tex-DT PLYWOOD'!AX341</f>
        <v>0</v>
      </c>
    </row>
  </sheetData>
  <sheetProtection selectLockedCells="1" selectUnlockedCells="1"/>
  <autoFilter ref="Q5:Q338" xr:uid="{00000000-0001-0000-0200-000000000000}"/>
  <mergeCells count="3">
    <mergeCell ref="L4:M4"/>
    <mergeCell ref="A3:K3"/>
    <mergeCell ref="M3:O3"/>
  </mergeCells>
  <phoneticPr fontId="10" type="noConversion"/>
  <conditionalFormatting sqref="A5:P5">
    <cfRule type="dataBar" priority="20">
      <dataBar>
        <cfvo type="min"/>
        <cfvo type="max"/>
        <color rgb="FF638EC6"/>
      </dataBar>
      <extLst>
        <ext xmlns:x14="http://schemas.microsoft.com/office/spreadsheetml/2009/9/main" uri="{B025F937-C7B1-47D3-B67F-A62EFF666E3E}">
          <x14:id>{6CBF4470-5C01-41B2-89ED-7A3E98072545}</x14:id>
        </ext>
      </extLst>
    </cfRule>
  </conditionalFormatting>
  <pageMargins left="0.25" right="0.25" top="0.75" bottom="0.75" header="0.3" footer="0.3"/>
  <pageSetup paperSize="9" scale="94" fitToHeight="0" orientation="landscape" r:id="rId1"/>
  <headerFooter differentFirst="1">
    <oddHeader>&amp;L&amp;"-,Krepko"&amp;14SIMPL&amp;Cstranka, št.naročila</oddHeader>
    <oddFooter>Stran &amp;P od &amp;N</oddFooter>
    <firstFooter>&amp;CStran &amp;P od &amp;N</firstFooter>
  </headerFooter>
  <extLst>
    <ext xmlns:x14="http://schemas.microsoft.com/office/spreadsheetml/2009/9/main" uri="{78C0D931-6437-407d-A8EE-F0AAD7539E65}">
      <x14:conditionalFormattings>
        <x14:conditionalFormatting xmlns:xm="http://schemas.microsoft.com/office/excel/2006/main">
          <x14:cfRule type="dataBar" id="{6CBF4470-5C01-41B2-89ED-7A3E98072545}">
            <x14:dataBar minLength="0" maxLength="100" gradient="0">
              <x14:cfvo type="autoMin"/>
              <x14:cfvo type="autoMax"/>
              <x14:negativeFillColor rgb="FFFF0000"/>
              <x14:axisColor rgb="FF000000"/>
            </x14:dataBar>
          </x14:cfRule>
          <xm:sqref>A5:P5</xm:sqref>
        </x14:conditionalFormatting>
      </x14:conditionalFormattings>
    </ex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F4F38-F05C-45D6-87F2-3404FC80E820}">
  <sheetPr codeName="Sheet3">
    <pageSetUpPr fitToPage="1"/>
  </sheetPr>
  <dimension ref="A1:T339"/>
  <sheetViews>
    <sheetView topLeftCell="C1" zoomScaleNormal="100" workbookViewId="0">
      <selection activeCell="E3" sqref="E3"/>
    </sheetView>
  </sheetViews>
  <sheetFormatPr baseColWidth="10" defaultColWidth="12.33203125" defaultRowHeight="23.25" customHeight="1" x14ac:dyDescent="0.2"/>
  <cols>
    <col min="1" max="1" width="7" style="1" hidden="1" customWidth="1"/>
    <col min="2" max="2" width="6.33203125" style="1" hidden="1" customWidth="1"/>
    <col min="3" max="3" width="12.6640625" style="1" customWidth="1"/>
    <col min="4" max="4" width="4.5" style="1" customWidth="1"/>
    <col min="5" max="18" width="5.33203125" style="2" customWidth="1"/>
    <col min="19" max="19" width="5.83203125" style="1" customWidth="1"/>
    <col min="20" max="20" width="6.1640625" style="1" customWidth="1"/>
    <col min="21" max="16384" width="12.33203125" style="1"/>
  </cols>
  <sheetData>
    <row r="1" spans="1:19" ht="33" customHeight="1" x14ac:dyDescent="0.2">
      <c r="A1" s="728">
        <f>'PRODUCTION LIST TEX&amp;DUAL TEX'!A3:L3</f>
        <v>0</v>
      </c>
      <c r="B1" s="728"/>
      <c r="C1" s="728"/>
      <c r="D1" s="728"/>
      <c r="E1" s="728"/>
      <c r="F1" s="728"/>
      <c r="G1" s="728"/>
      <c r="H1" s="728"/>
      <c r="I1" s="728"/>
      <c r="J1" s="728"/>
      <c r="K1" s="728"/>
      <c r="L1" s="728"/>
      <c r="M1" s="728"/>
      <c r="N1" s="728"/>
      <c r="O1" s="33"/>
      <c r="P1" s="729">
        <f>'PRODUCTION LIST TEX&amp;DUAL TEX'!M3</f>
        <v>0</v>
      </c>
      <c r="Q1" s="729"/>
      <c r="R1" s="729"/>
      <c r="S1" s="34">
        <f>SUM(S3:S335)</f>
        <v>0</v>
      </c>
    </row>
    <row r="2" spans="1:19" ht="52" customHeight="1" x14ac:dyDescent="0.2">
      <c r="A2" s="35" t="s">
        <v>19</v>
      </c>
      <c r="B2" s="36" t="s">
        <v>18</v>
      </c>
      <c r="C2" s="36" t="s">
        <v>173</v>
      </c>
      <c r="D2" s="688" t="s">
        <v>1278</v>
      </c>
      <c r="E2" s="522" t="str">
        <f>'Simpl. all tex-DT PLYWOOD'!M6</f>
        <v>BLACK
RAL 9005</v>
      </c>
      <c r="F2" s="522" t="str">
        <f>'Simpl. all tex-DT PLYWOOD'!N6</f>
        <v>WHITE</v>
      </c>
      <c r="G2" s="522" t="str">
        <f>'Simpl. all tex-DT PLYWOOD'!O6</f>
        <v xml:space="preserve">RED          
RAL 3000 </v>
      </c>
      <c r="H2" s="522" t="str">
        <f>'Simpl. all tex-DT PLYWOOD'!P6</f>
        <v xml:space="preserve">YELLOW   
RAL 1018 </v>
      </c>
      <c r="I2" s="522" t="str">
        <f>'Simpl. all tex-DT PLYWOOD'!Q6</f>
        <v>BLUE         
RAL 5015</v>
      </c>
      <c r="J2" s="522" t="str">
        <f>'Simpl. all tex-DT PLYWOOD'!R6</f>
        <v>BRIGHT
GREEN    
RAL 6018</v>
      </c>
      <c r="K2" s="522" t="str">
        <f>'Simpl. all tex-DT PLYWOOD'!S6</f>
        <v>PURE GREEN
RAL 6037</v>
      </c>
      <c r="L2" s="522" t="str">
        <f>'Simpl. all tex-DT PLYWOOD'!T6</f>
        <v>APRICOT
ORANGE 
RAL 1033</v>
      </c>
      <c r="M2" s="522" t="str">
        <f>'Simpl. all tex-DT PLYWOOD'!U6</f>
        <v>DEEP ORANGE          RAL 2011</v>
      </c>
      <c r="N2" s="522" t="str">
        <f>'Simpl. all tex-DT PLYWOOD'!V6</f>
        <v>PINK         
RAL 4003</v>
      </c>
      <c r="O2" s="522" t="str">
        <f>'Simpl. all tex-DT PLYWOOD'!W6</f>
        <v>GREY       
RAL 7001</v>
      </c>
      <c r="P2" s="522" t="str">
        <f>'Simpl. all tex-DT PLYWOOD'!X6</f>
        <v>PURPLE      S4050-R60B/M</v>
      </c>
      <c r="Q2" s="522" t="str">
        <f>'Simpl. all tex-DT PLYWOOD'!Y6</f>
        <v>MINT   
RAL6027</v>
      </c>
      <c r="R2" s="522" t="str">
        <f>'Simpl. all tex-DT PLYWOOD'!Z6</f>
        <v>DEEP ROSE RAL4008</v>
      </c>
      <c r="S2" s="37" t="s">
        <v>10</v>
      </c>
    </row>
    <row r="3" spans="1:19" ht="23.25" customHeight="1" x14ac:dyDescent="0.2">
      <c r="A3" s="35">
        <f>B3*'Simpl. all tex-DT PLYWOOD'!I9</f>
        <v>100</v>
      </c>
      <c r="B3" s="37">
        <f t="shared" ref="B3:B44" si="0">SUM(C3:P3)</f>
        <v>10</v>
      </c>
      <c r="C3" s="36" t="str">
        <f>'Simpl. all tex-DT PLYWOOD'!D9</f>
        <v>SIMPL-1A</v>
      </c>
      <c r="D3" s="691">
        <f>'Simpl. all tex-DT PLYWOOD'!I9</f>
        <v>10</v>
      </c>
      <c r="E3" s="48" t="str">
        <f>IF('Simpl. all tex-DT PLYWOOD'!M9=0,"",'Simpl. all tex-DT PLYWOOD'!M9)</f>
        <v/>
      </c>
      <c r="F3" s="48" t="str">
        <f>IF('Simpl. all tex-DT PLYWOOD'!N9=0,"",'Simpl. all tex-DT PLYWOOD'!N9)</f>
        <v/>
      </c>
      <c r="G3" s="48" t="str">
        <f>IF('Simpl. all tex-DT PLYWOOD'!O9=0,"",'Simpl. all tex-DT PLYWOOD'!O9)</f>
        <v/>
      </c>
      <c r="H3" s="48" t="str">
        <f>IF('Simpl. all tex-DT PLYWOOD'!P9=0,"",'Simpl. all tex-DT PLYWOOD'!P9)</f>
        <v/>
      </c>
      <c r="I3" s="48" t="str">
        <f>IF('Simpl. all tex-DT PLYWOOD'!Q9=0,"",'Simpl. all tex-DT PLYWOOD'!Q9)</f>
        <v/>
      </c>
      <c r="J3" s="48" t="str">
        <f>IF('Simpl. all tex-DT PLYWOOD'!R9=0,"",'Simpl. all tex-DT PLYWOOD'!R9)</f>
        <v/>
      </c>
      <c r="K3" s="48" t="str">
        <f>IF('Simpl. all tex-DT PLYWOOD'!S9=0,"",'Simpl. all tex-DT PLYWOOD'!S9)</f>
        <v/>
      </c>
      <c r="L3" s="48" t="str">
        <f>IF('Simpl. all tex-DT PLYWOOD'!T9=0,"",'Simpl. all tex-DT PLYWOOD'!T9)</f>
        <v/>
      </c>
      <c r="M3" s="48" t="str">
        <f>IF('Simpl. all tex-DT PLYWOOD'!U9=0,"",'Simpl. all tex-DT PLYWOOD'!U9)</f>
        <v/>
      </c>
      <c r="N3" s="48" t="str">
        <f>IF('Simpl. all tex-DT PLYWOOD'!V9=0,"",'Simpl. all tex-DT PLYWOOD'!V9)</f>
        <v/>
      </c>
      <c r="O3" s="48" t="str">
        <f>IF('Simpl. all tex-DT PLYWOOD'!W9=0,"",'Simpl. all tex-DT PLYWOOD'!W9)</f>
        <v/>
      </c>
      <c r="P3" s="48" t="str">
        <f>IF('Simpl. all tex-DT PLYWOOD'!X9=0,"",'Simpl. all tex-DT PLYWOOD'!X9)</f>
        <v/>
      </c>
      <c r="Q3" s="48" t="str">
        <f>IF('Simpl. all tex-DT PLYWOOD'!Y9=0,"",'Simpl. all tex-DT PLYWOOD'!Y9)</f>
        <v/>
      </c>
      <c r="R3" s="48" t="str">
        <f>IF('Simpl. all tex-DT PLYWOOD'!Z9=0,"",'Simpl. all tex-DT PLYWOOD'!Z9)</f>
        <v/>
      </c>
      <c r="S3" s="699">
        <f>'PRODUCTION LIST TEX&amp;DUAL TEX'!Q6</f>
        <v>0</v>
      </c>
    </row>
    <row r="4" spans="1:19" ht="23.25" customHeight="1" x14ac:dyDescent="0.2">
      <c r="A4" s="35"/>
      <c r="B4" s="37"/>
      <c r="C4" s="36" t="str">
        <f>'Simpl. all tex-DT PLYWOOD'!D10</f>
        <v>SIMPL-1A-T</v>
      </c>
      <c r="D4" s="691">
        <f>'Simpl. all tex-DT PLYWOOD'!I10</f>
        <v>10</v>
      </c>
      <c r="E4" s="48" t="str">
        <f>IF('Simpl. all tex-DT PLYWOOD'!M10=0,"",'Simpl. all tex-DT PLYWOOD'!M10)</f>
        <v/>
      </c>
      <c r="F4" s="48" t="str">
        <f>IF('Simpl. all tex-DT PLYWOOD'!N10=0,"",'Simpl. all tex-DT PLYWOOD'!N10)</f>
        <v/>
      </c>
      <c r="G4" s="48" t="str">
        <f>IF('Simpl. all tex-DT PLYWOOD'!O10=0,"",'Simpl. all tex-DT PLYWOOD'!O10)</f>
        <v/>
      </c>
      <c r="H4" s="48" t="str">
        <f>IF('Simpl. all tex-DT PLYWOOD'!P10=0,"",'Simpl. all tex-DT PLYWOOD'!P10)</f>
        <v/>
      </c>
      <c r="I4" s="48" t="str">
        <f>IF('Simpl. all tex-DT PLYWOOD'!Q10=0,"",'Simpl. all tex-DT PLYWOOD'!Q10)</f>
        <v/>
      </c>
      <c r="J4" s="48" t="str">
        <f>IF('Simpl. all tex-DT PLYWOOD'!R10=0,"",'Simpl. all tex-DT PLYWOOD'!R10)</f>
        <v/>
      </c>
      <c r="K4" s="48" t="str">
        <f>IF('Simpl. all tex-DT PLYWOOD'!S10=0,"",'Simpl. all tex-DT PLYWOOD'!S10)</f>
        <v/>
      </c>
      <c r="L4" s="48" t="str">
        <f>IF('Simpl. all tex-DT PLYWOOD'!T10=0,"",'Simpl. all tex-DT PLYWOOD'!T10)</f>
        <v/>
      </c>
      <c r="M4" s="48" t="str">
        <f>IF('Simpl. all tex-DT PLYWOOD'!U10=0,"",'Simpl. all tex-DT PLYWOOD'!U10)</f>
        <v/>
      </c>
      <c r="N4" s="48" t="str">
        <f>IF('Simpl. all tex-DT PLYWOOD'!V10=0,"",'Simpl. all tex-DT PLYWOOD'!V10)</f>
        <v/>
      </c>
      <c r="O4" s="48" t="str">
        <f>IF('Simpl. all tex-DT PLYWOOD'!W10=0,"",'Simpl. all tex-DT PLYWOOD'!W10)</f>
        <v/>
      </c>
      <c r="P4" s="48" t="str">
        <f>IF('Simpl. all tex-DT PLYWOOD'!X10=0,"",'Simpl. all tex-DT PLYWOOD'!X10)</f>
        <v/>
      </c>
      <c r="Q4" s="48" t="str">
        <f>IF('Simpl. all tex-DT PLYWOOD'!Y10=0,"",'Simpl. all tex-DT PLYWOOD'!Y10)</f>
        <v/>
      </c>
      <c r="R4" s="48" t="str">
        <f>IF('Simpl. all tex-DT PLYWOOD'!Z10=0,"",'Simpl. all tex-DT PLYWOOD'!Z10)</f>
        <v/>
      </c>
      <c r="S4" s="699">
        <f>'PRODUCTION LIST TEX&amp;DUAL TEX'!Q7</f>
        <v>0</v>
      </c>
    </row>
    <row r="5" spans="1:19" ht="23.25" customHeight="1" x14ac:dyDescent="0.2">
      <c r="A5" s="35">
        <f>B5*'Simpl. all tex-DT PLYWOOD'!I11</f>
        <v>25</v>
      </c>
      <c r="B5" s="37">
        <f t="shared" si="0"/>
        <v>5</v>
      </c>
      <c r="C5" s="36" t="str">
        <f>'Simpl. all tex-DT PLYWOOD'!D11</f>
        <v>SIMPL-1B</v>
      </c>
      <c r="D5" s="691">
        <f>'Simpl. all tex-DT PLYWOOD'!I11</f>
        <v>5</v>
      </c>
      <c r="E5" s="48" t="str">
        <f>IF('Simpl. all tex-DT PLYWOOD'!M11=0,"",'Simpl. all tex-DT PLYWOOD'!M11)</f>
        <v/>
      </c>
      <c r="F5" s="48" t="str">
        <f>IF('Simpl. all tex-DT PLYWOOD'!N11=0,"",'Simpl. all tex-DT PLYWOOD'!N11)</f>
        <v/>
      </c>
      <c r="G5" s="48" t="str">
        <f>IF('Simpl. all tex-DT PLYWOOD'!O11=0,"",'Simpl. all tex-DT PLYWOOD'!O11)</f>
        <v/>
      </c>
      <c r="H5" s="48" t="str">
        <f>IF('Simpl. all tex-DT PLYWOOD'!P11=0,"",'Simpl. all tex-DT PLYWOOD'!P11)</f>
        <v/>
      </c>
      <c r="I5" s="48" t="str">
        <f>IF('Simpl. all tex-DT PLYWOOD'!Q11=0,"",'Simpl. all tex-DT PLYWOOD'!Q11)</f>
        <v/>
      </c>
      <c r="J5" s="48" t="str">
        <f>IF('Simpl. all tex-DT PLYWOOD'!R11=0,"",'Simpl. all tex-DT PLYWOOD'!R11)</f>
        <v/>
      </c>
      <c r="K5" s="48" t="str">
        <f>IF('Simpl. all tex-DT PLYWOOD'!S11=0,"",'Simpl. all tex-DT PLYWOOD'!S11)</f>
        <v/>
      </c>
      <c r="L5" s="48" t="str">
        <f>IF('Simpl. all tex-DT PLYWOOD'!T11=0,"",'Simpl. all tex-DT PLYWOOD'!T11)</f>
        <v/>
      </c>
      <c r="M5" s="48" t="str">
        <f>IF('Simpl. all tex-DT PLYWOOD'!U11=0,"",'Simpl. all tex-DT PLYWOOD'!U11)</f>
        <v/>
      </c>
      <c r="N5" s="48" t="str">
        <f>IF('Simpl. all tex-DT PLYWOOD'!V11=0,"",'Simpl. all tex-DT PLYWOOD'!V11)</f>
        <v/>
      </c>
      <c r="O5" s="48" t="str">
        <f>IF('Simpl. all tex-DT PLYWOOD'!W11=0,"",'Simpl. all tex-DT PLYWOOD'!W11)</f>
        <v/>
      </c>
      <c r="P5" s="48" t="str">
        <f>IF('Simpl. all tex-DT PLYWOOD'!X11=0,"",'Simpl. all tex-DT PLYWOOD'!X11)</f>
        <v/>
      </c>
      <c r="Q5" s="48" t="str">
        <f>IF('Simpl. all tex-DT PLYWOOD'!Y11=0,"",'Simpl. all tex-DT PLYWOOD'!Y11)</f>
        <v/>
      </c>
      <c r="R5" s="48" t="str">
        <f>IF('Simpl. all tex-DT PLYWOOD'!Z11=0,"",'Simpl. all tex-DT PLYWOOD'!Z11)</f>
        <v/>
      </c>
      <c r="S5" s="699">
        <f>'PRODUCTION LIST TEX&amp;DUAL TEX'!Q8</f>
        <v>0</v>
      </c>
    </row>
    <row r="6" spans="1:19" ht="23.25" customHeight="1" x14ac:dyDescent="0.2">
      <c r="A6" s="35"/>
      <c r="B6" s="37"/>
      <c r="C6" s="36" t="str">
        <f>'Simpl. all tex-DT PLYWOOD'!D12</f>
        <v>SIMPL-1B-T</v>
      </c>
      <c r="D6" s="691">
        <f>'Simpl. all tex-DT PLYWOOD'!I12</f>
        <v>5</v>
      </c>
      <c r="E6" s="48" t="str">
        <f>IF('Simpl. all tex-DT PLYWOOD'!M12=0,"",'Simpl. all tex-DT PLYWOOD'!M12)</f>
        <v/>
      </c>
      <c r="F6" s="48" t="str">
        <f>IF('Simpl. all tex-DT PLYWOOD'!N12=0,"",'Simpl. all tex-DT PLYWOOD'!N12)</f>
        <v/>
      </c>
      <c r="G6" s="48" t="str">
        <f>IF('Simpl. all tex-DT PLYWOOD'!O12=0,"",'Simpl. all tex-DT PLYWOOD'!O12)</f>
        <v/>
      </c>
      <c r="H6" s="48" t="str">
        <f>IF('Simpl. all tex-DT PLYWOOD'!P12=0,"",'Simpl. all tex-DT PLYWOOD'!P12)</f>
        <v/>
      </c>
      <c r="I6" s="48" t="str">
        <f>IF('Simpl. all tex-DT PLYWOOD'!Q12=0,"",'Simpl. all tex-DT PLYWOOD'!Q12)</f>
        <v/>
      </c>
      <c r="J6" s="48" t="str">
        <f>IF('Simpl. all tex-DT PLYWOOD'!R12=0,"",'Simpl. all tex-DT PLYWOOD'!R12)</f>
        <v/>
      </c>
      <c r="K6" s="48" t="str">
        <f>IF('Simpl. all tex-DT PLYWOOD'!S12=0,"",'Simpl. all tex-DT PLYWOOD'!S12)</f>
        <v/>
      </c>
      <c r="L6" s="48" t="str">
        <f>IF('Simpl. all tex-DT PLYWOOD'!T12=0,"",'Simpl. all tex-DT PLYWOOD'!T12)</f>
        <v/>
      </c>
      <c r="M6" s="48" t="str">
        <f>IF('Simpl. all tex-DT PLYWOOD'!U12=0,"",'Simpl. all tex-DT PLYWOOD'!U12)</f>
        <v/>
      </c>
      <c r="N6" s="48" t="str">
        <f>IF('Simpl. all tex-DT PLYWOOD'!V12=0,"",'Simpl. all tex-DT PLYWOOD'!V12)</f>
        <v/>
      </c>
      <c r="O6" s="48" t="str">
        <f>IF('Simpl. all tex-DT PLYWOOD'!W12=0,"",'Simpl. all tex-DT PLYWOOD'!W12)</f>
        <v/>
      </c>
      <c r="P6" s="48" t="str">
        <f>IF('Simpl. all tex-DT PLYWOOD'!X12=0,"",'Simpl. all tex-DT PLYWOOD'!X12)</f>
        <v/>
      </c>
      <c r="Q6" s="48" t="str">
        <f>IF('Simpl. all tex-DT PLYWOOD'!Y12=0,"",'Simpl. all tex-DT PLYWOOD'!Y12)</f>
        <v/>
      </c>
      <c r="R6" s="48" t="str">
        <f>IF('Simpl. all tex-DT PLYWOOD'!Z12=0,"",'Simpl. all tex-DT PLYWOOD'!Z12)</f>
        <v/>
      </c>
      <c r="S6" s="699">
        <f>'PRODUCTION LIST TEX&amp;DUAL TEX'!Q9</f>
        <v>0</v>
      </c>
    </row>
    <row r="7" spans="1:19" ht="23.25" customHeight="1" x14ac:dyDescent="0.2">
      <c r="A7" s="35">
        <f>B7*'Simpl. all tex-DT PLYWOOD'!I13</f>
        <v>16</v>
      </c>
      <c r="B7" s="37">
        <f t="shared" si="0"/>
        <v>4</v>
      </c>
      <c r="C7" s="36" t="str">
        <f>'Simpl. all tex-DT PLYWOOD'!D13</f>
        <v>SIMPL-1C</v>
      </c>
      <c r="D7" s="691">
        <f>'Simpl. all tex-DT PLYWOOD'!I13</f>
        <v>4</v>
      </c>
      <c r="E7" s="48" t="str">
        <f>IF('Simpl. all tex-DT PLYWOOD'!M13=0,"",'Simpl. all tex-DT PLYWOOD'!M13)</f>
        <v/>
      </c>
      <c r="F7" s="48" t="str">
        <f>IF('Simpl. all tex-DT PLYWOOD'!N13=0,"",'Simpl. all tex-DT PLYWOOD'!N13)</f>
        <v/>
      </c>
      <c r="G7" s="48" t="str">
        <f>IF('Simpl. all tex-DT PLYWOOD'!O13=0,"",'Simpl. all tex-DT PLYWOOD'!O13)</f>
        <v/>
      </c>
      <c r="H7" s="48" t="str">
        <f>IF('Simpl. all tex-DT PLYWOOD'!P13=0,"",'Simpl. all tex-DT PLYWOOD'!P13)</f>
        <v/>
      </c>
      <c r="I7" s="48" t="str">
        <f>IF('Simpl. all tex-DT PLYWOOD'!Q13=0,"",'Simpl. all tex-DT PLYWOOD'!Q13)</f>
        <v/>
      </c>
      <c r="J7" s="48" t="str">
        <f>IF('Simpl. all tex-DT PLYWOOD'!R13=0,"",'Simpl. all tex-DT PLYWOOD'!R13)</f>
        <v/>
      </c>
      <c r="K7" s="48" t="str">
        <f>IF('Simpl. all tex-DT PLYWOOD'!S13=0,"",'Simpl. all tex-DT PLYWOOD'!S13)</f>
        <v/>
      </c>
      <c r="L7" s="48" t="str">
        <f>IF('Simpl. all tex-DT PLYWOOD'!T13=0,"",'Simpl. all tex-DT PLYWOOD'!T13)</f>
        <v/>
      </c>
      <c r="M7" s="48" t="str">
        <f>IF('Simpl. all tex-DT PLYWOOD'!U13=0,"",'Simpl. all tex-DT PLYWOOD'!U13)</f>
        <v/>
      </c>
      <c r="N7" s="48" t="str">
        <f>IF('Simpl. all tex-DT PLYWOOD'!V13=0,"",'Simpl. all tex-DT PLYWOOD'!V13)</f>
        <v/>
      </c>
      <c r="O7" s="48" t="str">
        <f>IF('Simpl. all tex-DT PLYWOOD'!W13=0,"",'Simpl. all tex-DT PLYWOOD'!W13)</f>
        <v/>
      </c>
      <c r="P7" s="48" t="str">
        <f>IF('Simpl. all tex-DT PLYWOOD'!X13=0,"",'Simpl. all tex-DT PLYWOOD'!X13)</f>
        <v/>
      </c>
      <c r="Q7" s="48" t="str">
        <f>IF('Simpl. all tex-DT PLYWOOD'!Y13=0,"",'Simpl. all tex-DT PLYWOOD'!Y13)</f>
        <v/>
      </c>
      <c r="R7" s="48" t="str">
        <f>IF('Simpl. all tex-DT PLYWOOD'!Z13=0,"",'Simpl. all tex-DT PLYWOOD'!Z13)</f>
        <v/>
      </c>
      <c r="S7" s="699">
        <f>'PRODUCTION LIST TEX&amp;DUAL TEX'!Q10</f>
        <v>0</v>
      </c>
    </row>
    <row r="8" spans="1:19" ht="23.25" customHeight="1" x14ac:dyDescent="0.2">
      <c r="A8" s="35"/>
      <c r="B8" s="37"/>
      <c r="C8" s="36" t="str">
        <f>'Simpl. all tex-DT PLYWOOD'!D14</f>
        <v>SIMPL-1C-T</v>
      </c>
      <c r="D8" s="691">
        <f>'Simpl. all tex-DT PLYWOOD'!I14</f>
        <v>4</v>
      </c>
      <c r="E8" s="48" t="str">
        <f>IF('Simpl. all tex-DT PLYWOOD'!M14=0,"",'Simpl. all tex-DT PLYWOOD'!M14)</f>
        <v/>
      </c>
      <c r="F8" s="48" t="str">
        <f>IF('Simpl. all tex-DT PLYWOOD'!N14=0,"",'Simpl. all tex-DT PLYWOOD'!N14)</f>
        <v/>
      </c>
      <c r="G8" s="48" t="str">
        <f>IF('Simpl. all tex-DT PLYWOOD'!O14=0,"",'Simpl. all tex-DT PLYWOOD'!O14)</f>
        <v/>
      </c>
      <c r="H8" s="48" t="str">
        <f>IF('Simpl. all tex-DT PLYWOOD'!P14=0,"",'Simpl. all tex-DT PLYWOOD'!P14)</f>
        <v/>
      </c>
      <c r="I8" s="48" t="str">
        <f>IF('Simpl. all tex-DT PLYWOOD'!Q14=0,"",'Simpl. all tex-DT PLYWOOD'!Q14)</f>
        <v/>
      </c>
      <c r="J8" s="48" t="str">
        <f>IF('Simpl. all tex-DT PLYWOOD'!R14=0,"",'Simpl. all tex-DT PLYWOOD'!R14)</f>
        <v/>
      </c>
      <c r="K8" s="48" t="str">
        <f>IF('Simpl. all tex-DT PLYWOOD'!S14=0,"",'Simpl. all tex-DT PLYWOOD'!S14)</f>
        <v/>
      </c>
      <c r="L8" s="48" t="str">
        <f>IF('Simpl. all tex-DT PLYWOOD'!T14=0,"",'Simpl. all tex-DT PLYWOOD'!T14)</f>
        <v/>
      </c>
      <c r="M8" s="48" t="str">
        <f>IF('Simpl. all tex-DT PLYWOOD'!U14=0,"",'Simpl. all tex-DT PLYWOOD'!U14)</f>
        <v/>
      </c>
      <c r="N8" s="48" t="str">
        <f>IF('Simpl. all tex-DT PLYWOOD'!V14=0,"",'Simpl. all tex-DT PLYWOOD'!V14)</f>
        <v/>
      </c>
      <c r="O8" s="48" t="str">
        <f>IF('Simpl. all tex-DT PLYWOOD'!W14=0,"",'Simpl. all tex-DT PLYWOOD'!W14)</f>
        <v/>
      </c>
      <c r="P8" s="48" t="str">
        <f>IF('Simpl. all tex-DT PLYWOOD'!X14=0,"",'Simpl. all tex-DT PLYWOOD'!X14)</f>
        <v/>
      </c>
      <c r="Q8" s="48" t="str">
        <f>IF('Simpl. all tex-DT PLYWOOD'!Y14=0,"",'Simpl. all tex-DT PLYWOOD'!Y14)</f>
        <v/>
      </c>
      <c r="R8" s="48" t="str">
        <f>IF('Simpl. all tex-DT PLYWOOD'!Z14=0,"",'Simpl. all tex-DT PLYWOOD'!Z14)</f>
        <v/>
      </c>
      <c r="S8" s="699">
        <f>'PRODUCTION LIST TEX&amp;DUAL TEX'!Q11</f>
        <v>0</v>
      </c>
    </row>
    <row r="9" spans="1:19" ht="23.25" customHeight="1" x14ac:dyDescent="0.2">
      <c r="A9" s="35">
        <f>B9*'Simpl. all tex-DT PLYWOOD'!I15</f>
        <v>9</v>
      </c>
      <c r="B9" s="37">
        <f t="shared" si="0"/>
        <v>3</v>
      </c>
      <c r="C9" s="36" t="str">
        <f>'Simpl. all tex-DT PLYWOOD'!D15</f>
        <v>SIMPL-1D</v>
      </c>
      <c r="D9" s="691">
        <f>'Simpl. all tex-DT PLYWOOD'!I15</f>
        <v>3</v>
      </c>
      <c r="E9" s="48" t="str">
        <f>IF('Simpl. all tex-DT PLYWOOD'!M15=0,"",'Simpl. all tex-DT PLYWOOD'!M15)</f>
        <v/>
      </c>
      <c r="F9" s="48" t="str">
        <f>IF('Simpl. all tex-DT PLYWOOD'!N15=0,"",'Simpl. all tex-DT PLYWOOD'!N15)</f>
        <v/>
      </c>
      <c r="G9" s="48" t="str">
        <f>IF('Simpl. all tex-DT PLYWOOD'!O15=0,"",'Simpl. all tex-DT PLYWOOD'!O15)</f>
        <v/>
      </c>
      <c r="H9" s="48" t="str">
        <f>IF('Simpl. all tex-DT PLYWOOD'!P15=0,"",'Simpl. all tex-DT PLYWOOD'!P15)</f>
        <v/>
      </c>
      <c r="I9" s="48" t="str">
        <f>IF('Simpl. all tex-DT PLYWOOD'!Q15=0,"",'Simpl. all tex-DT PLYWOOD'!Q15)</f>
        <v/>
      </c>
      <c r="J9" s="48" t="str">
        <f>IF('Simpl. all tex-DT PLYWOOD'!R15=0,"",'Simpl. all tex-DT PLYWOOD'!R15)</f>
        <v/>
      </c>
      <c r="K9" s="48" t="str">
        <f>IF('Simpl. all tex-DT PLYWOOD'!S15=0,"",'Simpl. all tex-DT PLYWOOD'!S15)</f>
        <v/>
      </c>
      <c r="L9" s="48" t="str">
        <f>IF('Simpl. all tex-DT PLYWOOD'!T15=0,"",'Simpl. all tex-DT PLYWOOD'!T15)</f>
        <v/>
      </c>
      <c r="M9" s="48" t="str">
        <f>IF('Simpl. all tex-DT PLYWOOD'!U15=0,"",'Simpl. all tex-DT PLYWOOD'!U15)</f>
        <v/>
      </c>
      <c r="N9" s="48" t="str">
        <f>IF('Simpl. all tex-DT PLYWOOD'!V15=0,"",'Simpl. all tex-DT PLYWOOD'!V15)</f>
        <v/>
      </c>
      <c r="O9" s="48" t="str">
        <f>IF('Simpl. all tex-DT PLYWOOD'!W15=0,"",'Simpl. all tex-DT PLYWOOD'!W15)</f>
        <v/>
      </c>
      <c r="P9" s="48" t="str">
        <f>IF('Simpl. all tex-DT PLYWOOD'!X15=0,"",'Simpl. all tex-DT PLYWOOD'!X15)</f>
        <v/>
      </c>
      <c r="Q9" s="48" t="str">
        <f>IF('Simpl. all tex-DT PLYWOOD'!Y15=0,"",'Simpl. all tex-DT PLYWOOD'!Y15)</f>
        <v/>
      </c>
      <c r="R9" s="48" t="str">
        <f>IF('Simpl. all tex-DT PLYWOOD'!Z15=0,"",'Simpl. all tex-DT PLYWOOD'!Z15)</f>
        <v/>
      </c>
      <c r="S9" s="699">
        <f>'PRODUCTION LIST TEX&amp;DUAL TEX'!Q12</f>
        <v>0</v>
      </c>
    </row>
    <row r="10" spans="1:19" ht="23.25" customHeight="1" x14ac:dyDescent="0.2">
      <c r="A10" s="35"/>
      <c r="B10" s="37"/>
      <c r="C10" s="36" t="str">
        <f>'Simpl. all tex-DT PLYWOOD'!D16</f>
        <v>SIMPL-1D-T</v>
      </c>
      <c r="D10" s="691">
        <f>'Simpl. all tex-DT PLYWOOD'!I16</f>
        <v>3</v>
      </c>
      <c r="E10" s="48" t="str">
        <f>IF('Simpl. all tex-DT PLYWOOD'!M16=0,"",'Simpl. all tex-DT PLYWOOD'!M16)</f>
        <v/>
      </c>
      <c r="F10" s="48" t="str">
        <f>IF('Simpl. all tex-DT PLYWOOD'!N16=0,"",'Simpl. all tex-DT PLYWOOD'!N16)</f>
        <v/>
      </c>
      <c r="G10" s="48" t="str">
        <f>IF('Simpl. all tex-DT PLYWOOD'!O16=0,"",'Simpl. all tex-DT PLYWOOD'!O16)</f>
        <v/>
      </c>
      <c r="H10" s="48" t="str">
        <f>IF('Simpl. all tex-DT PLYWOOD'!P16=0,"",'Simpl. all tex-DT PLYWOOD'!P16)</f>
        <v/>
      </c>
      <c r="I10" s="48" t="str">
        <f>IF('Simpl. all tex-DT PLYWOOD'!Q16=0,"",'Simpl. all tex-DT PLYWOOD'!Q16)</f>
        <v/>
      </c>
      <c r="J10" s="48" t="str">
        <f>IF('Simpl. all tex-DT PLYWOOD'!R16=0,"",'Simpl. all tex-DT PLYWOOD'!R16)</f>
        <v/>
      </c>
      <c r="K10" s="48" t="str">
        <f>IF('Simpl. all tex-DT PLYWOOD'!S16=0,"",'Simpl. all tex-DT PLYWOOD'!S16)</f>
        <v/>
      </c>
      <c r="L10" s="48" t="str">
        <f>IF('Simpl. all tex-DT PLYWOOD'!T16=0,"",'Simpl. all tex-DT PLYWOOD'!T16)</f>
        <v/>
      </c>
      <c r="M10" s="48" t="str">
        <f>IF('Simpl. all tex-DT PLYWOOD'!U16=0,"",'Simpl. all tex-DT PLYWOOD'!U16)</f>
        <v/>
      </c>
      <c r="N10" s="48" t="str">
        <f>IF('Simpl. all tex-DT PLYWOOD'!V16=0,"",'Simpl. all tex-DT PLYWOOD'!V16)</f>
        <v/>
      </c>
      <c r="O10" s="48" t="str">
        <f>IF('Simpl. all tex-DT PLYWOOD'!W16=0,"",'Simpl. all tex-DT PLYWOOD'!W16)</f>
        <v/>
      </c>
      <c r="P10" s="48" t="str">
        <f>IF('Simpl. all tex-DT PLYWOOD'!X16=0,"",'Simpl. all tex-DT PLYWOOD'!X16)</f>
        <v/>
      </c>
      <c r="Q10" s="48" t="str">
        <f>IF('Simpl. all tex-DT PLYWOOD'!Y16=0,"",'Simpl. all tex-DT PLYWOOD'!Y16)</f>
        <v/>
      </c>
      <c r="R10" s="48" t="str">
        <f>IF('Simpl. all tex-DT PLYWOOD'!Z16=0,"",'Simpl. all tex-DT PLYWOOD'!Z16)</f>
        <v/>
      </c>
      <c r="S10" s="699">
        <f>'PRODUCTION LIST TEX&amp;DUAL TEX'!Q13</f>
        <v>0</v>
      </c>
    </row>
    <row r="11" spans="1:19" ht="23.25" customHeight="1" x14ac:dyDescent="0.2">
      <c r="A11" s="35">
        <f>B11*'Simpl. all tex-DT PLYWOOD'!I17</f>
        <v>4</v>
      </c>
      <c r="B11" s="37">
        <f t="shared" si="0"/>
        <v>2</v>
      </c>
      <c r="C11" s="36" t="str">
        <f>'Simpl. all tex-DT PLYWOOD'!D17</f>
        <v>SIMPL-1E</v>
      </c>
      <c r="D11" s="691">
        <f>'Simpl. all tex-DT PLYWOOD'!I17</f>
        <v>2</v>
      </c>
      <c r="E11" s="48" t="str">
        <f>IF('Simpl. all tex-DT PLYWOOD'!M17=0,"",'Simpl. all tex-DT PLYWOOD'!M17)</f>
        <v/>
      </c>
      <c r="F11" s="48" t="str">
        <f>IF('Simpl. all tex-DT PLYWOOD'!N17=0,"",'Simpl. all tex-DT PLYWOOD'!N17)</f>
        <v/>
      </c>
      <c r="G11" s="48" t="str">
        <f>IF('Simpl. all tex-DT PLYWOOD'!O17=0,"",'Simpl. all tex-DT PLYWOOD'!O17)</f>
        <v/>
      </c>
      <c r="H11" s="48" t="str">
        <f>IF('Simpl. all tex-DT PLYWOOD'!P17=0,"",'Simpl. all tex-DT PLYWOOD'!P17)</f>
        <v/>
      </c>
      <c r="I11" s="48" t="str">
        <f>IF('Simpl. all tex-DT PLYWOOD'!Q17=0,"",'Simpl. all tex-DT PLYWOOD'!Q17)</f>
        <v/>
      </c>
      <c r="J11" s="48" t="str">
        <f>IF('Simpl. all tex-DT PLYWOOD'!R17=0,"",'Simpl. all tex-DT PLYWOOD'!R17)</f>
        <v/>
      </c>
      <c r="K11" s="48" t="str">
        <f>IF('Simpl. all tex-DT PLYWOOD'!S17=0,"",'Simpl. all tex-DT PLYWOOD'!S17)</f>
        <v/>
      </c>
      <c r="L11" s="48" t="str">
        <f>IF('Simpl. all tex-DT PLYWOOD'!T17=0,"",'Simpl. all tex-DT PLYWOOD'!T17)</f>
        <v/>
      </c>
      <c r="M11" s="48" t="str">
        <f>IF('Simpl. all tex-DT PLYWOOD'!U17=0,"",'Simpl. all tex-DT PLYWOOD'!U17)</f>
        <v/>
      </c>
      <c r="N11" s="48" t="str">
        <f>IF('Simpl. all tex-DT PLYWOOD'!V17=0,"",'Simpl. all tex-DT PLYWOOD'!V17)</f>
        <v/>
      </c>
      <c r="O11" s="48" t="str">
        <f>IF('Simpl. all tex-DT PLYWOOD'!W17=0,"",'Simpl. all tex-DT PLYWOOD'!W17)</f>
        <v/>
      </c>
      <c r="P11" s="48" t="str">
        <f>IF('Simpl. all tex-DT PLYWOOD'!X17=0,"",'Simpl. all tex-DT PLYWOOD'!X17)</f>
        <v/>
      </c>
      <c r="Q11" s="48" t="str">
        <f>IF('Simpl. all tex-DT PLYWOOD'!Y17=0,"",'Simpl. all tex-DT PLYWOOD'!Y17)</f>
        <v/>
      </c>
      <c r="R11" s="48" t="str">
        <f>IF('Simpl. all tex-DT PLYWOOD'!Z17=0,"",'Simpl. all tex-DT PLYWOOD'!Z17)</f>
        <v/>
      </c>
      <c r="S11" s="699">
        <f>'PRODUCTION LIST TEX&amp;DUAL TEX'!Q14</f>
        <v>0</v>
      </c>
    </row>
    <row r="12" spans="1:19" ht="23.25" customHeight="1" x14ac:dyDescent="0.2">
      <c r="A12" s="35"/>
      <c r="B12" s="37"/>
      <c r="C12" s="36" t="str">
        <f>'Simpl. all tex-DT PLYWOOD'!D18</f>
        <v>SIMPL-1E-T</v>
      </c>
      <c r="D12" s="691">
        <f>'Simpl. all tex-DT PLYWOOD'!I18</f>
        <v>2</v>
      </c>
      <c r="E12" s="48" t="str">
        <f>IF('Simpl. all tex-DT PLYWOOD'!M18=0,"",'Simpl. all tex-DT PLYWOOD'!M18)</f>
        <v/>
      </c>
      <c r="F12" s="48" t="str">
        <f>IF('Simpl. all tex-DT PLYWOOD'!N18=0,"",'Simpl. all tex-DT PLYWOOD'!N18)</f>
        <v/>
      </c>
      <c r="G12" s="48" t="str">
        <f>IF('Simpl. all tex-DT PLYWOOD'!O18=0,"",'Simpl. all tex-DT PLYWOOD'!O18)</f>
        <v/>
      </c>
      <c r="H12" s="48" t="str">
        <f>IF('Simpl. all tex-DT PLYWOOD'!P18=0,"",'Simpl. all tex-DT PLYWOOD'!P18)</f>
        <v/>
      </c>
      <c r="I12" s="48" t="str">
        <f>IF('Simpl. all tex-DT PLYWOOD'!Q18=0,"",'Simpl. all tex-DT PLYWOOD'!Q18)</f>
        <v/>
      </c>
      <c r="J12" s="48" t="str">
        <f>IF('Simpl. all tex-DT PLYWOOD'!R18=0,"",'Simpl. all tex-DT PLYWOOD'!R18)</f>
        <v/>
      </c>
      <c r="K12" s="48" t="str">
        <f>IF('Simpl. all tex-DT PLYWOOD'!S18=0,"",'Simpl. all tex-DT PLYWOOD'!S18)</f>
        <v/>
      </c>
      <c r="L12" s="48" t="str">
        <f>IF('Simpl. all tex-DT PLYWOOD'!T18=0,"",'Simpl. all tex-DT PLYWOOD'!T18)</f>
        <v/>
      </c>
      <c r="M12" s="48" t="str">
        <f>IF('Simpl. all tex-DT PLYWOOD'!U18=0,"",'Simpl. all tex-DT PLYWOOD'!U18)</f>
        <v/>
      </c>
      <c r="N12" s="48" t="str">
        <f>IF('Simpl. all tex-DT PLYWOOD'!V18=0,"",'Simpl. all tex-DT PLYWOOD'!V18)</f>
        <v/>
      </c>
      <c r="O12" s="48" t="str">
        <f>IF('Simpl. all tex-DT PLYWOOD'!W18=0,"",'Simpl. all tex-DT PLYWOOD'!W18)</f>
        <v/>
      </c>
      <c r="P12" s="48" t="str">
        <f>IF('Simpl. all tex-DT PLYWOOD'!X18=0,"",'Simpl. all tex-DT PLYWOOD'!X18)</f>
        <v/>
      </c>
      <c r="Q12" s="48" t="str">
        <f>IF('Simpl. all tex-DT PLYWOOD'!Y18=0,"",'Simpl. all tex-DT PLYWOOD'!Y18)</f>
        <v/>
      </c>
      <c r="R12" s="48" t="str">
        <f>IF('Simpl. all tex-DT PLYWOOD'!Z18=0,"",'Simpl. all tex-DT PLYWOOD'!Z18)</f>
        <v/>
      </c>
      <c r="S12" s="699">
        <f>'PRODUCTION LIST TEX&amp;DUAL TEX'!Q15</f>
        <v>0</v>
      </c>
    </row>
    <row r="13" spans="1:19" ht="23.25" customHeight="1" x14ac:dyDescent="0.2">
      <c r="A13" s="35">
        <f>B13*'Simpl. all tex-DT PLYWOOD'!I19</f>
        <v>1</v>
      </c>
      <c r="B13" s="37">
        <f t="shared" si="0"/>
        <v>1</v>
      </c>
      <c r="C13" s="36" t="str">
        <f>'Simpl. all tex-DT PLYWOOD'!D19</f>
        <v>SIMPL-1F</v>
      </c>
      <c r="D13" s="691">
        <f>'Simpl. all tex-DT PLYWOOD'!I19</f>
        <v>1</v>
      </c>
      <c r="E13" s="48" t="str">
        <f>IF('Simpl. all tex-DT PLYWOOD'!M19=0,"",'Simpl. all tex-DT PLYWOOD'!M19)</f>
        <v/>
      </c>
      <c r="F13" s="48" t="str">
        <f>IF('Simpl. all tex-DT PLYWOOD'!N19=0,"",'Simpl. all tex-DT PLYWOOD'!N19)</f>
        <v/>
      </c>
      <c r="G13" s="48" t="str">
        <f>IF('Simpl. all tex-DT PLYWOOD'!O19=0,"",'Simpl. all tex-DT PLYWOOD'!O19)</f>
        <v/>
      </c>
      <c r="H13" s="48" t="str">
        <f>IF('Simpl. all tex-DT PLYWOOD'!P19=0,"",'Simpl. all tex-DT PLYWOOD'!P19)</f>
        <v/>
      </c>
      <c r="I13" s="48" t="str">
        <f>IF('Simpl. all tex-DT PLYWOOD'!Q19=0,"",'Simpl. all tex-DT PLYWOOD'!Q19)</f>
        <v/>
      </c>
      <c r="J13" s="48" t="str">
        <f>IF('Simpl. all tex-DT PLYWOOD'!R19=0,"",'Simpl. all tex-DT PLYWOOD'!R19)</f>
        <v/>
      </c>
      <c r="K13" s="48" t="str">
        <f>IF('Simpl. all tex-DT PLYWOOD'!S19=0,"",'Simpl. all tex-DT PLYWOOD'!S19)</f>
        <v/>
      </c>
      <c r="L13" s="48" t="str">
        <f>IF('Simpl. all tex-DT PLYWOOD'!T19=0,"",'Simpl. all tex-DT PLYWOOD'!T19)</f>
        <v/>
      </c>
      <c r="M13" s="48" t="str">
        <f>IF('Simpl. all tex-DT PLYWOOD'!U19=0,"",'Simpl. all tex-DT PLYWOOD'!U19)</f>
        <v/>
      </c>
      <c r="N13" s="48" t="str">
        <f>IF('Simpl. all tex-DT PLYWOOD'!V19=0,"",'Simpl. all tex-DT PLYWOOD'!V19)</f>
        <v/>
      </c>
      <c r="O13" s="48" t="str">
        <f>IF('Simpl. all tex-DT PLYWOOD'!W19=0,"",'Simpl. all tex-DT PLYWOOD'!W19)</f>
        <v/>
      </c>
      <c r="P13" s="48" t="str">
        <f>IF('Simpl. all tex-DT PLYWOOD'!X19=0,"",'Simpl. all tex-DT PLYWOOD'!X19)</f>
        <v/>
      </c>
      <c r="Q13" s="48" t="str">
        <f>IF('Simpl. all tex-DT PLYWOOD'!Y19=0,"",'Simpl. all tex-DT PLYWOOD'!Y19)</f>
        <v/>
      </c>
      <c r="R13" s="48" t="str">
        <f>IF('Simpl. all tex-DT PLYWOOD'!Z19=0,"",'Simpl. all tex-DT PLYWOOD'!Z19)</f>
        <v/>
      </c>
      <c r="S13" s="699">
        <f>'PRODUCTION LIST TEX&amp;DUAL TEX'!Q16</f>
        <v>0</v>
      </c>
    </row>
    <row r="14" spans="1:19" ht="23.25" customHeight="1" x14ac:dyDescent="0.2">
      <c r="A14" s="35"/>
      <c r="B14" s="37"/>
      <c r="C14" s="36" t="str">
        <f>'Simpl. all tex-DT PLYWOOD'!D20</f>
        <v>SIMPL-1F-T</v>
      </c>
      <c r="D14" s="691">
        <f>'Simpl. all tex-DT PLYWOOD'!I20</f>
        <v>1</v>
      </c>
      <c r="E14" s="48" t="str">
        <f>IF('Simpl. all tex-DT PLYWOOD'!M20=0,"",'Simpl. all tex-DT PLYWOOD'!M20)</f>
        <v/>
      </c>
      <c r="F14" s="48" t="str">
        <f>IF('Simpl. all tex-DT PLYWOOD'!N20=0,"",'Simpl. all tex-DT PLYWOOD'!N20)</f>
        <v/>
      </c>
      <c r="G14" s="48" t="str">
        <f>IF('Simpl. all tex-DT PLYWOOD'!O20=0,"",'Simpl. all tex-DT PLYWOOD'!O20)</f>
        <v/>
      </c>
      <c r="H14" s="48" t="str">
        <f>IF('Simpl. all tex-DT PLYWOOD'!P20=0,"",'Simpl. all tex-DT PLYWOOD'!P20)</f>
        <v/>
      </c>
      <c r="I14" s="48" t="str">
        <f>IF('Simpl. all tex-DT PLYWOOD'!Q20=0,"",'Simpl. all tex-DT PLYWOOD'!Q20)</f>
        <v/>
      </c>
      <c r="J14" s="48" t="str">
        <f>IF('Simpl. all tex-DT PLYWOOD'!R20=0,"",'Simpl. all tex-DT PLYWOOD'!R20)</f>
        <v/>
      </c>
      <c r="K14" s="48" t="str">
        <f>IF('Simpl. all tex-DT PLYWOOD'!S20=0,"",'Simpl. all tex-DT PLYWOOD'!S20)</f>
        <v/>
      </c>
      <c r="L14" s="48" t="str">
        <f>IF('Simpl. all tex-DT PLYWOOD'!T20=0,"",'Simpl. all tex-DT PLYWOOD'!T20)</f>
        <v/>
      </c>
      <c r="M14" s="48" t="str">
        <f>IF('Simpl. all tex-DT PLYWOOD'!U20=0,"",'Simpl. all tex-DT PLYWOOD'!U20)</f>
        <v/>
      </c>
      <c r="N14" s="48" t="str">
        <f>IF('Simpl. all tex-DT PLYWOOD'!V20=0,"",'Simpl. all tex-DT PLYWOOD'!V20)</f>
        <v/>
      </c>
      <c r="O14" s="48" t="str">
        <f>IF('Simpl. all tex-DT PLYWOOD'!W20=0,"",'Simpl. all tex-DT PLYWOOD'!W20)</f>
        <v/>
      </c>
      <c r="P14" s="48" t="str">
        <f>IF('Simpl. all tex-DT PLYWOOD'!X20=0,"",'Simpl. all tex-DT PLYWOOD'!X20)</f>
        <v/>
      </c>
      <c r="Q14" s="48" t="str">
        <f>IF('Simpl. all tex-DT PLYWOOD'!Y20=0,"",'Simpl. all tex-DT PLYWOOD'!Y20)</f>
        <v/>
      </c>
      <c r="R14" s="48" t="str">
        <f>IF('Simpl. all tex-DT PLYWOOD'!Z20=0,"",'Simpl. all tex-DT PLYWOOD'!Z20)</f>
        <v/>
      </c>
      <c r="S14" s="699">
        <f>'PRODUCTION LIST TEX&amp;DUAL TEX'!Q17</f>
        <v>0</v>
      </c>
    </row>
    <row r="15" spans="1:19" ht="23.25" customHeight="1" x14ac:dyDescent="0.2">
      <c r="A15" s="35">
        <f>B15*'Simpl. all tex-DT PLYWOOD'!I21</f>
        <v>1</v>
      </c>
      <c r="B15" s="37">
        <f t="shared" si="0"/>
        <v>1</v>
      </c>
      <c r="C15" s="36" t="str">
        <f>'Simpl. all tex-DT PLYWOOD'!D21</f>
        <v>SIMPL-1G</v>
      </c>
      <c r="D15" s="691">
        <f>'Simpl. all tex-DT PLYWOOD'!I21</f>
        <v>1</v>
      </c>
      <c r="E15" s="48" t="str">
        <f>IF('Simpl. all tex-DT PLYWOOD'!M21=0,"",'Simpl. all tex-DT PLYWOOD'!M21)</f>
        <v/>
      </c>
      <c r="F15" s="48" t="str">
        <f>IF('Simpl. all tex-DT PLYWOOD'!N21=0,"",'Simpl. all tex-DT PLYWOOD'!N21)</f>
        <v/>
      </c>
      <c r="G15" s="48" t="str">
        <f>IF('Simpl. all tex-DT PLYWOOD'!O21=0,"",'Simpl. all tex-DT PLYWOOD'!O21)</f>
        <v/>
      </c>
      <c r="H15" s="48" t="str">
        <f>IF('Simpl. all tex-DT PLYWOOD'!P21=0,"",'Simpl. all tex-DT PLYWOOD'!P21)</f>
        <v/>
      </c>
      <c r="I15" s="48" t="str">
        <f>IF('Simpl. all tex-DT PLYWOOD'!Q21=0,"",'Simpl. all tex-DT PLYWOOD'!Q21)</f>
        <v/>
      </c>
      <c r="J15" s="48" t="str">
        <f>IF('Simpl. all tex-DT PLYWOOD'!R21=0,"",'Simpl. all tex-DT PLYWOOD'!R21)</f>
        <v/>
      </c>
      <c r="K15" s="48" t="str">
        <f>IF('Simpl. all tex-DT PLYWOOD'!S21=0,"",'Simpl. all tex-DT PLYWOOD'!S21)</f>
        <v/>
      </c>
      <c r="L15" s="48" t="str">
        <f>IF('Simpl. all tex-DT PLYWOOD'!T21=0,"",'Simpl. all tex-DT PLYWOOD'!T21)</f>
        <v/>
      </c>
      <c r="M15" s="48" t="str">
        <f>IF('Simpl. all tex-DT PLYWOOD'!U21=0,"",'Simpl. all tex-DT PLYWOOD'!U21)</f>
        <v/>
      </c>
      <c r="N15" s="48" t="str">
        <f>IF('Simpl. all tex-DT PLYWOOD'!V21=0,"",'Simpl. all tex-DT PLYWOOD'!V21)</f>
        <v/>
      </c>
      <c r="O15" s="48" t="str">
        <f>IF('Simpl. all tex-DT PLYWOOD'!W21=0,"",'Simpl. all tex-DT PLYWOOD'!W21)</f>
        <v/>
      </c>
      <c r="P15" s="48" t="str">
        <f>IF('Simpl. all tex-DT PLYWOOD'!X21=0,"",'Simpl. all tex-DT PLYWOOD'!X21)</f>
        <v/>
      </c>
      <c r="Q15" s="48" t="str">
        <f>IF('Simpl. all tex-DT PLYWOOD'!Y21=0,"",'Simpl. all tex-DT PLYWOOD'!Y21)</f>
        <v/>
      </c>
      <c r="R15" s="48" t="str">
        <f>IF('Simpl. all tex-DT PLYWOOD'!Z21=0,"",'Simpl. all tex-DT PLYWOOD'!Z21)</f>
        <v/>
      </c>
      <c r="S15" s="699">
        <f>'PRODUCTION LIST TEX&amp;DUAL TEX'!Q18</f>
        <v>0</v>
      </c>
    </row>
    <row r="16" spans="1:19" ht="23.25" customHeight="1" x14ac:dyDescent="0.2">
      <c r="A16" s="35"/>
      <c r="B16" s="37"/>
      <c r="C16" s="36" t="str">
        <f>'Simpl. all tex-DT PLYWOOD'!D22</f>
        <v>SIMPL-1G-T</v>
      </c>
      <c r="D16" s="691">
        <f>'Simpl. all tex-DT PLYWOOD'!I22</f>
        <v>1</v>
      </c>
      <c r="E16" s="48" t="str">
        <f>IF('Simpl. all tex-DT PLYWOOD'!M22=0,"",'Simpl. all tex-DT PLYWOOD'!M22)</f>
        <v/>
      </c>
      <c r="F16" s="48" t="str">
        <f>IF('Simpl. all tex-DT PLYWOOD'!N22=0,"",'Simpl. all tex-DT PLYWOOD'!N22)</f>
        <v/>
      </c>
      <c r="G16" s="48" t="str">
        <f>IF('Simpl. all tex-DT PLYWOOD'!O22=0,"",'Simpl. all tex-DT PLYWOOD'!O22)</f>
        <v/>
      </c>
      <c r="H16" s="48" t="str">
        <f>IF('Simpl. all tex-DT PLYWOOD'!P22=0,"",'Simpl. all tex-DT PLYWOOD'!P22)</f>
        <v/>
      </c>
      <c r="I16" s="48" t="str">
        <f>IF('Simpl. all tex-DT PLYWOOD'!Q22=0,"",'Simpl. all tex-DT PLYWOOD'!Q22)</f>
        <v/>
      </c>
      <c r="J16" s="48" t="str">
        <f>IF('Simpl. all tex-DT PLYWOOD'!R22=0,"",'Simpl. all tex-DT PLYWOOD'!R22)</f>
        <v/>
      </c>
      <c r="K16" s="48" t="str">
        <f>IF('Simpl. all tex-DT PLYWOOD'!S22=0,"",'Simpl. all tex-DT PLYWOOD'!S22)</f>
        <v/>
      </c>
      <c r="L16" s="48" t="str">
        <f>IF('Simpl. all tex-DT PLYWOOD'!T22=0,"",'Simpl. all tex-DT PLYWOOD'!T22)</f>
        <v/>
      </c>
      <c r="M16" s="48" t="str">
        <f>IF('Simpl. all tex-DT PLYWOOD'!U22=0,"",'Simpl. all tex-DT PLYWOOD'!U22)</f>
        <v/>
      </c>
      <c r="N16" s="48" t="str">
        <f>IF('Simpl. all tex-DT PLYWOOD'!V22=0,"",'Simpl. all tex-DT PLYWOOD'!V22)</f>
        <v/>
      </c>
      <c r="O16" s="48" t="str">
        <f>IF('Simpl. all tex-DT PLYWOOD'!W22=0,"",'Simpl. all tex-DT PLYWOOD'!W22)</f>
        <v/>
      </c>
      <c r="P16" s="48" t="str">
        <f>IF('Simpl. all tex-DT PLYWOOD'!X22=0,"",'Simpl. all tex-DT PLYWOOD'!X22)</f>
        <v/>
      </c>
      <c r="Q16" s="48" t="str">
        <f>IF('Simpl. all tex-DT PLYWOOD'!Y22=0,"",'Simpl. all tex-DT PLYWOOD'!Y22)</f>
        <v/>
      </c>
      <c r="R16" s="48" t="str">
        <f>IF('Simpl. all tex-DT PLYWOOD'!Z22=0,"",'Simpl. all tex-DT PLYWOOD'!Z22)</f>
        <v/>
      </c>
      <c r="S16" s="699">
        <f>'PRODUCTION LIST TEX&amp;DUAL TEX'!Q19</f>
        <v>0</v>
      </c>
    </row>
    <row r="17" spans="1:19" ht="23.25" customHeight="1" x14ac:dyDescent="0.2">
      <c r="A17" s="35">
        <f>B17*'Simpl. all tex-DT PLYWOOD'!I23</f>
        <v>1</v>
      </c>
      <c r="B17" s="37">
        <f t="shared" si="0"/>
        <v>1</v>
      </c>
      <c r="C17" s="36" t="str">
        <f>'Simpl. all tex-DT PLYWOOD'!D23</f>
        <v>SIMPL-1H</v>
      </c>
      <c r="D17" s="691">
        <f>'Simpl. all tex-DT PLYWOOD'!I23</f>
        <v>1</v>
      </c>
      <c r="E17" s="48" t="str">
        <f>IF('Simpl. all tex-DT PLYWOOD'!M23=0,"",'Simpl. all tex-DT PLYWOOD'!M23)</f>
        <v/>
      </c>
      <c r="F17" s="48" t="str">
        <f>IF('Simpl. all tex-DT PLYWOOD'!N23=0,"",'Simpl. all tex-DT PLYWOOD'!N23)</f>
        <v/>
      </c>
      <c r="G17" s="48" t="str">
        <f>IF('Simpl. all tex-DT PLYWOOD'!O23=0,"",'Simpl. all tex-DT PLYWOOD'!O23)</f>
        <v/>
      </c>
      <c r="H17" s="48" t="str">
        <f>IF('Simpl. all tex-DT PLYWOOD'!P23=0,"",'Simpl. all tex-DT PLYWOOD'!P23)</f>
        <v/>
      </c>
      <c r="I17" s="48" t="str">
        <f>IF('Simpl. all tex-DT PLYWOOD'!Q23=0,"",'Simpl. all tex-DT PLYWOOD'!Q23)</f>
        <v/>
      </c>
      <c r="J17" s="48" t="str">
        <f>IF('Simpl. all tex-DT PLYWOOD'!R23=0,"",'Simpl. all tex-DT PLYWOOD'!R23)</f>
        <v/>
      </c>
      <c r="K17" s="48" t="str">
        <f>IF('Simpl. all tex-DT PLYWOOD'!S23=0,"",'Simpl. all tex-DT PLYWOOD'!S23)</f>
        <v/>
      </c>
      <c r="L17" s="48" t="str">
        <f>IF('Simpl. all tex-DT PLYWOOD'!T23=0,"",'Simpl. all tex-DT PLYWOOD'!T23)</f>
        <v/>
      </c>
      <c r="M17" s="48" t="str">
        <f>IF('Simpl. all tex-DT PLYWOOD'!U23=0,"",'Simpl. all tex-DT PLYWOOD'!U23)</f>
        <v/>
      </c>
      <c r="N17" s="48" t="str">
        <f>IF('Simpl. all tex-DT PLYWOOD'!V23=0,"",'Simpl. all tex-DT PLYWOOD'!V23)</f>
        <v/>
      </c>
      <c r="O17" s="48" t="str">
        <f>IF('Simpl. all tex-DT PLYWOOD'!W23=0,"",'Simpl. all tex-DT PLYWOOD'!W23)</f>
        <v/>
      </c>
      <c r="P17" s="48" t="str">
        <f>IF('Simpl. all tex-DT PLYWOOD'!X23=0,"",'Simpl. all tex-DT PLYWOOD'!X23)</f>
        <v/>
      </c>
      <c r="Q17" s="48" t="str">
        <f>IF('Simpl. all tex-DT PLYWOOD'!Y23=0,"",'Simpl. all tex-DT PLYWOOD'!Y23)</f>
        <v/>
      </c>
      <c r="R17" s="48" t="str">
        <f>IF('Simpl. all tex-DT PLYWOOD'!Z23=0,"",'Simpl. all tex-DT PLYWOOD'!Z23)</f>
        <v/>
      </c>
      <c r="S17" s="699">
        <f>'PRODUCTION LIST TEX&amp;DUAL TEX'!Q20</f>
        <v>0</v>
      </c>
    </row>
    <row r="18" spans="1:19" ht="23.25" customHeight="1" x14ac:dyDescent="0.2">
      <c r="A18" s="35"/>
      <c r="B18" s="37"/>
      <c r="C18" s="36" t="str">
        <f>'Simpl. all tex-DT PLYWOOD'!D24</f>
        <v>SIMPL-1H-T</v>
      </c>
      <c r="D18" s="691">
        <f>'Simpl. all tex-DT PLYWOOD'!I24</f>
        <v>1</v>
      </c>
      <c r="E18" s="48" t="str">
        <f>IF('Simpl. all tex-DT PLYWOOD'!M24=0,"",'Simpl. all tex-DT PLYWOOD'!M24)</f>
        <v/>
      </c>
      <c r="F18" s="48" t="str">
        <f>IF('Simpl. all tex-DT PLYWOOD'!N24=0,"",'Simpl. all tex-DT PLYWOOD'!N24)</f>
        <v/>
      </c>
      <c r="G18" s="48" t="str">
        <f>IF('Simpl. all tex-DT PLYWOOD'!O24=0,"",'Simpl. all tex-DT PLYWOOD'!O24)</f>
        <v/>
      </c>
      <c r="H18" s="48" t="str">
        <f>IF('Simpl. all tex-DT PLYWOOD'!P24=0,"",'Simpl. all tex-DT PLYWOOD'!P24)</f>
        <v/>
      </c>
      <c r="I18" s="48" t="str">
        <f>IF('Simpl. all tex-DT PLYWOOD'!Q24=0,"",'Simpl. all tex-DT PLYWOOD'!Q24)</f>
        <v/>
      </c>
      <c r="J18" s="48" t="str">
        <f>IF('Simpl. all tex-DT PLYWOOD'!R24=0,"",'Simpl. all tex-DT PLYWOOD'!R24)</f>
        <v/>
      </c>
      <c r="K18" s="48" t="str">
        <f>IF('Simpl. all tex-DT PLYWOOD'!S24=0,"",'Simpl. all tex-DT PLYWOOD'!S24)</f>
        <v/>
      </c>
      <c r="L18" s="48" t="str">
        <f>IF('Simpl. all tex-DT PLYWOOD'!T24=0,"",'Simpl. all tex-DT PLYWOOD'!T24)</f>
        <v/>
      </c>
      <c r="M18" s="48" t="str">
        <f>IF('Simpl. all tex-DT PLYWOOD'!U24=0,"",'Simpl. all tex-DT PLYWOOD'!U24)</f>
        <v/>
      </c>
      <c r="N18" s="48" t="str">
        <f>IF('Simpl. all tex-DT PLYWOOD'!V24=0,"",'Simpl. all tex-DT PLYWOOD'!V24)</f>
        <v/>
      </c>
      <c r="O18" s="48" t="str">
        <f>IF('Simpl. all tex-DT PLYWOOD'!W24=0,"",'Simpl. all tex-DT PLYWOOD'!W24)</f>
        <v/>
      </c>
      <c r="P18" s="48" t="str">
        <f>IF('Simpl. all tex-DT PLYWOOD'!X24=0,"",'Simpl. all tex-DT PLYWOOD'!X24)</f>
        <v/>
      </c>
      <c r="Q18" s="48" t="str">
        <f>IF('Simpl. all tex-DT PLYWOOD'!Y24=0,"",'Simpl. all tex-DT PLYWOOD'!Y24)</f>
        <v/>
      </c>
      <c r="R18" s="48" t="str">
        <f>IF('Simpl. all tex-DT PLYWOOD'!Z24=0,"",'Simpl. all tex-DT PLYWOOD'!Z24)</f>
        <v/>
      </c>
      <c r="S18" s="699">
        <f>'PRODUCTION LIST TEX&amp;DUAL TEX'!Q21</f>
        <v>0</v>
      </c>
    </row>
    <row r="19" spans="1:19" ht="23.25" customHeight="1" x14ac:dyDescent="0.2">
      <c r="A19" s="35">
        <f>B19*'Simpl. all tex-DT PLYWOOD'!I25</f>
        <v>1</v>
      </c>
      <c r="B19" s="37">
        <f t="shared" si="0"/>
        <v>1</v>
      </c>
      <c r="C19" s="36" t="str">
        <f>'Simpl. all tex-DT PLYWOOD'!D25</f>
        <v>SIMPL-1I</v>
      </c>
      <c r="D19" s="691">
        <f>'Simpl. all tex-DT PLYWOOD'!I25</f>
        <v>1</v>
      </c>
      <c r="E19" s="48" t="str">
        <f>IF('Simpl. all tex-DT PLYWOOD'!M25=0,"",'Simpl. all tex-DT PLYWOOD'!M25)</f>
        <v/>
      </c>
      <c r="F19" s="48" t="str">
        <f>IF('Simpl. all tex-DT PLYWOOD'!N25=0,"",'Simpl. all tex-DT PLYWOOD'!N25)</f>
        <v/>
      </c>
      <c r="G19" s="48" t="str">
        <f>IF('Simpl. all tex-DT PLYWOOD'!O25=0,"",'Simpl. all tex-DT PLYWOOD'!O25)</f>
        <v/>
      </c>
      <c r="H19" s="48" t="str">
        <f>IF('Simpl. all tex-DT PLYWOOD'!P25=0,"",'Simpl. all tex-DT PLYWOOD'!P25)</f>
        <v/>
      </c>
      <c r="I19" s="48" t="str">
        <f>IF('Simpl. all tex-DT PLYWOOD'!Q25=0,"",'Simpl. all tex-DT PLYWOOD'!Q25)</f>
        <v/>
      </c>
      <c r="J19" s="48" t="str">
        <f>IF('Simpl. all tex-DT PLYWOOD'!R25=0,"",'Simpl. all tex-DT PLYWOOD'!R25)</f>
        <v/>
      </c>
      <c r="K19" s="48" t="str">
        <f>IF('Simpl. all tex-DT PLYWOOD'!S25=0,"",'Simpl. all tex-DT PLYWOOD'!S25)</f>
        <v/>
      </c>
      <c r="L19" s="48" t="str">
        <f>IF('Simpl. all tex-DT PLYWOOD'!T25=0,"",'Simpl. all tex-DT PLYWOOD'!T25)</f>
        <v/>
      </c>
      <c r="M19" s="48" t="str">
        <f>IF('Simpl. all tex-DT PLYWOOD'!U25=0,"",'Simpl. all tex-DT PLYWOOD'!U25)</f>
        <v/>
      </c>
      <c r="N19" s="48" t="str">
        <f>IF('Simpl. all tex-DT PLYWOOD'!V25=0,"",'Simpl. all tex-DT PLYWOOD'!V25)</f>
        <v/>
      </c>
      <c r="O19" s="48" t="str">
        <f>IF('Simpl. all tex-DT PLYWOOD'!W25=0,"",'Simpl. all tex-DT PLYWOOD'!W25)</f>
        <v/>
      </c>
      <c r="P19" s="48" t="str">
        <f>IF('Simpl. all tex-DT PLYWOOD'!X25=0,"",'Simpl. all tex-DT PLYWOOD'!X25)</f>
        <v/>
      </c>
      <c r="Q19" s="48" t="str">
        <f>IF('Simpl. all tex-DT PLYWOOD'!Y25=0,"",'Simpl. all tex-DT PLYWOOD'!Y25)</f>
        <v/>
      </c>
      <c r="R19" s="48" t="str">
        <f>IF('Simpl. all tex-DT PLYWOOD'!Z25=0,"",'Simpl. all tex-DT PLYWOOD'!Z25)</f>
        <v/>
      </c>
      <c r="S19" s="699">
        <f>'PRODUCTION LIST TEX&amp;DUAL TEX'!Q22</f>
        <v>0</v>
      </c>
    </row>
    <row r="20" spans="1:19" ht="23.25" customHeight="1" x14ac:dyDescent="0.2">
      <c r="A20" s="35"/>
      <c r="B20" s="37"/>
      <c r="C20" s="36" t="str">
        <f>'Simpl. all tex-DT PLYWOOD'!D26</f>
        <v>SIMPL-1I-T</v>
      </c>
      <c r="D20" s="691">
        <f>'Simpl. all tex-DT PLYWOOD'!I26</f>
        <v>1</v>
      </c>
      <c r="E20" s="48" t="str">
        <f>IF('Simpl. all tex-DT PLYWOOD'!M26=0,"",'Simpl. all tex-DT PLYWOOD'!M26)</f>
        <v/>
      </c>
      <c r="F20" s="48" t="str">
        <f>IF('Simpl. all tex-DT PLYWOOD'!N26=0,"",'Simpl. all tex-DT PLYWOOD'!N26)</f>
        <v/>
      </c>
      <c r="G20" s="48" t="str">
        <f>IF('Simpl. all tex-DT PLYWOOD'!O26=0,"",'Simpl. all tex-DT PLYWOOD'!O26)</f>
        <v/>
      </c>
      <c r="H20" s="48" t="str">
        <f>IF('Simpl. all tex-DT PLYWOOD'!P26=0,"",'Simpl. all tex-DT PLYWOOD'!P26)</f>
        <v/>
      </c>
      <c r="I20" s="48" t="str">
        <f>IF('Simpl. all tex-DT PLYWOOD'!Q26=0,"",'Simpl. all tex-DT PLYWOOD'!Q26)</f>
        <v/>
      </c>
      <c r="J20" s="48" t="str">
        <f>IF('Simpl. all tex-DT PLYWOOD'!R26=0,"",'Simpl. all tex-DT PLYWOOD'!R26)</f>
        <v/>
      </c>
      <c r="K20" s="48" t="str">
        <f>IF('Simpl. all tex-DT PLYWOOD'!S26=0,"",'Simpl. all tex-DT PLYWOOD'!S26)</f>
        <v/>
      </c>
      <c r="L20" s="48" t="str">
        <f>IF('Simpl. all tex-DT PLYWOOD'!T26=0,"",'Simpl. all tex-DT PLYWOOD'!T26)</f>
        <v/>
      </c>
      <c r="M20" s="48" t="str">
        <f>IF('Simpl. all tex-DT PLYWOOD'!U26=0,"",'Simpl. all tex-DT PLYWOOD'!U26)</f>
        <v/>
      </c>
      <c r="N20" s="48" t="str">
        <f>IF('Simpl. all tex-DT PLYWOOD'!V26=0,"",'Simpl. all tex-DT PLYWOOD'!V26)</f>
        <v/>
      </c>
      <c r="O20" s="48" t="str">
        <f>IF('Simpl. all tex-DT PLYWOOD'!W26=0,"",'Simpl. all tex-DT PLYWOOD'!W26)</f>
        <v/>
      </c>
      <c r="P20" s="48" t="str">
        <f>IF('Simpl. all tex-DT PLYWOOD'!X26=0,"",'Simpl. all tex-DT PLYWOOD'!X26)</f>
        <v/>
      </c>
      <c r="Q20" s="48" t="str">
        <f>IF('Simpl. all tex-DT PLYWOOD'!Y26=0,"",'Simpl. all tex-DT PLYWOOD'!Y26)</f>
        <v/>
      </c>
      <c r="R20" s="48" t="str">
        <f>IF('Simpl. all tex-DT PLYWOOD'!Z26=0,"",'Simpl. all tex-DT PLYWOOD'!Z26)</f>
        <v/>
      </c>
      <c r="S20" s="699">
        <f>'PRODUCTION LIST TEX&amp;DUAL TEX'!Q23</f>
        <v>0</v>
      </c>
    </row>
    <row r="21" spans="1:19" ht="23.25" customHeight="1" x14ac:dyDescent="0.2">
      <c r="A21" s="35"/>
      <c r="B21" s="37"/>
      <c r="C21" s="36" t="str">
        <f>'Simpl. all tex-DT PLYWOOD'!D27</f>
        <v>SIMPL-1K</v>
      </c>
      <c r="D21" s="691">
        <f>'Simpl. all tex-DT PLYWOOD'!I27</f>
        <v>3</v>
      </c>
      <c r="E21" s="48" t="str">
        <f>IF('Simpl. all tex-DT PLYWOOD'!M27=0,"",'Simpl. all tex-DT PLYWOOD'!M27)</f>
        <v/>
      </c>
      <c r="F21" s="48" t="str">
        <f>IF('Simpl. all tex-DT PLYWOOD'!N27=0,"",'Simpl. all tex-DT PLYWOOD'!N27)</f>
        <v/>
      </c>
      <c r="G21" s="48" t="str">
        <f>IF('Simpl. all tex-DT PLYWOOD'!O27=0,"",'Simpl. all tex-DT PLYWOOD'!O27)</f>
        <v/>
      </c>
      <c r="H21" s="48" t="str">
        <f>IF('Simpl. all tex-DT PLYWOOD'!P27=0,"",'Simpl. all tex-DT PLYWOOD'!P27)</f>
        <v/>
      </c>
      <c r="I21" s="48" t="str">
        <f>IF('Simpl. all tex-DT PLYWOOD'!Q27=0,"",'Simpl. all tex-DT PLYWOOD'!Q27)</f>
        <v/>
      </c>
      <c r="J21" s="48" t="str">
        <f>IF('Simpl. all tex-DT PLYWOOD'!R27=0,"",'Simpl. all tex-DT PLYWOOD'!R27)</f>
        <v/>
      </c>
      <c r="K21" s="48" t="str">
        <f>IF('Simpl. all tex-DT PLYWOOD'!S27=0,"",'Simpl. all tex-DT PLYWOOD'!S27)</f>
        <v/>
      </c>
      <c r="L21" s="48" t="str">
        <f>IF('Simpl. all tex-DT PLYWOOD'!T27=0,"",'Simpl. all tex-DT PLYWOOD'!T27)</f>
        <v/>
      </c>
      <c r="M21" s="48" t="str">
        <f>IF('Simpl. all tex-DT PLYWOOD'!U27=0,"",'Simpl. all tex-DT PLYWOOD'!U27)</f>
        <v/>
      </c>
      <c r="N21" s="48" t="str">
        <f>IF('Simpl. all tex-DT PLYWOOD'!V27=0,"",'Simpl. all tex-DT PLYWOOD'!V27)</f>
        <v/>
      </c>
      <c r="O21" s="48" t="str">
        <f>IF('Simpl. all tex-DT PLYWOOD'!W27=0,"",'Simpl. all tex-DT PLYWOOD'!W27)</f>
        <v/>
      </c>
      <c r="P21" s="48" t="str">
        <f>IF('Simpl. all tex-DT PLYWOOD'!X27=0,"",'Simpl. all tex-DT PLYWOOD'!X27)</f>
        <v/>
      </c>
      <c r="Q21" s="48" t="str">
        <f>IF('Simpl. all tex-DT PLYWOOD'!Y27=0,"",'Simpl. all tex-DT PLYWOOD'!Y27)</f>
        <v/>
      </c>
      <c r="R21" s="48" t="str">
        <f>IF('Simpl. all tex-DT PLYWOOD'!Z27=0,"",'Simpl. all tex-DT PLYWOOD'!Z27)</f>
        <v/>
      </c>
      <c r="S21" s="699">
        <f>'PRODUCTION LIST TEX&amp;DUAL TEX'!Q24</f>
        <v>0</v>
      </c>
    </row>
    <row r="22" spans="1:19" ht="23.25" customHeight="1" x14ac:dyDescent="0.2">
      <c r="A22" s="35"/>
      <c r="B22" s="37"/>
      <c r="C22" s="36" t="str">
        <f>'Simpl. all tex-DT PLYWOOD'!D28</f>
        <v>SIMPL-1K-T</v>
      </c>
      <c r="D22" s="691">
        <f>'Simpl. all tex-DT PLYWOOD'!I28</f>
        <v>3</v>
      </c>
      <c r="E22" s="48" t="str">
        <f>IF('Simpl. all tex-DT PLYWOOD'!M28=0,"",'Simpl. all tex-DT PLYWOOD'!M28)</f>
        <v/>
      </c>
      <c r="F22" s="48" t="str">
        <f>IF('Simpl. all tex-DT PLYWOOD'!N28=0,"",'Simpl. all tex-DT PLYWOOD'!N28)</f>
        <v/>
      </c>
      <c r="G22" s="48" t="str">
        <f>IF('Simpl. all tex-DT PLYWOOD'!O28=0,"",'Simpl. all tex-DT PLYWOOD'!O28)</f>
        <v/>
      </c>
      <c r="H22" s="48" t="str">
        <f>IF('Simpl. all tex-DT PLYWOOD'!P28=0,"",'Simpl. all tex-DT PLYWOOD'!P28)</f>
        <v/>
      </c>
      <c r="I22" s="48" t="str">
        <f>IF('Simpl. all tex-DT PLYWOOD'!Q28=0,"",'Simpl. all tex-DT PLYWOOD'!Q28)</f>
        <v/>
      </c>
      <c r="J22" s="48" t="str">
        <f>IF('Simpl. all tex-DT PLYWOOD'!R28=0,"",'Simpl. all tex-DT PLYWOOD'!R28)</f>
        <v/>
      </c>
      <c r="K22" s="48" t="str">
        <f>IF('Simpl. all tex-DT PLYWOOD'!S28=0,"",'Simpl. all tex-DT PLYWOOD'!S28)</f>
        <v/>
      </c>
      <c r="L22" s="48" t="str">
        <f>IF('Simpl. all tex-DT PLYWOOD'!T28=0,"",'Simpl. all tex-DT PLYWOOD'!T28)</f>
        <v/>
      </c>
      <c r="M22" s="48" t="str">
        <f>IF('Simpl. all tex-DT PLYWOOD'!U28=0,"",'Simpl. all tex-DT PLYWOOD'!U28)</f>
        <v/>
      </c>
      <c r="N22" s="48" t="str">
        <f>IF('Simpl. all tex-DT PLYWOOD'!V28=0,"",'Simpl. all tex-DT PLYWOOD'!V28)</f>
        <v/>
      </c>
      <c r="O22" s="48" t="str">
        <f>IF('Simpl. all tex-DT PLYWOOD'!W28=0,"",'Simpl. all tex-DT PLYWOOD'!W28)</f>
        <v/>
      </c>
      <c r="P22" s="48" t="str">
        <f>IF('Simpl. all tex-DT PLYWOOD'!X28=0,"",'Simpl. all tex-DT PLYWOOD'!X28)</f>
        <v/>
      </c>
      <c r="Q22" s="48" t="str">
        <f>IF('Simpl. all tex-DT PLYWOOD'!Y28=0,"",'Simpl. all tex-DT PLYWOOD'!Y28)</f>
        <v/>
      </c>
      <c r="R22" s="48" t="str">
        <f>IF('Simpl. all tex-DT PLYWOOD'!Z28=0,"",'Simpl. all tex-DT PLYWOOD'!Z28)</f>
        <v/>
      </c>
      <c r="S22" s="699">
        <f>'PRODUCTION LIST TEX&amp;DUAL TEX'!Q25</f>
        <v>0</v>
      </c>
    </row>
    <row r="23" spans="1:19" ht="23.25" customHeight="1" x14ac:dyDescent="0.2">
      <c r="A23" s="35">
        <f>B23*'Simpl. all tex-DT PLYWOOD'!I29</f>
        <v>0</v>
      </c>
      <c r="B23" s="37">
        <f t="shared" si="0"/>
        <v>0</v>
      </c>
      <c r="C23" s="36" t="str">
        <f>'Simpl. all tex-DT PLYWOOD'!D29</f>
        <v>2 - CLASSIC</v>
      </c>
      <c r="D23" s="691">
        <f>'Simpl. all tex-DT PLYWOOD'!I29</f>
        <v>0</v>
      </c>
      <c r="E23" s="48" t="str">
        <f>IF('Simpl. all tex-DT PLYWOOD'!M29=0,"",'Simpl. all tex-DT PLYWOOD'!M29)</f>
        <v/>
      </c>
      <c r="F23" s="48" t="str">
        <f>IF('Simpl. all tex-DT PLYWOOD'!N29=0,"",'Simpl. all tex-DT PLYWOOD'!N29)</f>
        <v/>
      </c>
      <c r="G23" s="48" t="str">
        <f>IF('Simpl. all tex-DT PLYWOOD'!O29=0,"",'Simpl. all tex-DT PLYWOOD'!O29)</f>
        <v/>
      </c>
      <c r="H23" s="48" t="str">
        <f>IF('Simpl. all tex-DT PLYWOOD'!P29=0,"",'Simpl. all tex-DT PLYWOOD'!P29)</f>
        <v/>
      </c>
      <c r="I23" s="48" t="str">
        <f>IF('Simpl. all tex-DT PLYWOOD'!Q29=0,"",'Simpl. all tex-DT PLYWOOD'!Q29)</f>
        <v/>
      </c>
      <c r="J23" s="48" t="str">
        <f>IF('Simpl. all tex-DT PLYWOOD'!R29=0,"",'Simpl. all tex-DT PLYWOOD'!R29)</f>
        <v/>
      </c>
      <c r="K23" s="48" t="str">
        <f>IF('Simpl. all tex-DT PLYWOOD'!S29=0,"",'Simpl. all tex-DT PLYWOOD'!S29)</f>
        <v/>
      </c>
      <c r="L23" s="48" t="str">
        <f>IF('Simpl. all tex-DT PLYWOOD'!T29=0,"",'Simpl. all tex-DT PLYWOOD'!T29)</f>
        <v/>
      </c>
      <c r="M23" s="48" t="str">
        <f>IF('Simpl. all tex-DT PLYWOOD'!U29=0,"",'Simpl. all tex-DT PLYWOOD'!U29)</f>
        <v/>
      </c>
      <c r="N23" s="48" t="str">
        <f>IF('Simpl. all tex-DT PLYWOOD'!V29=0,"",'Simpl. all tex-DT PLYWOOD'!V29)</f>
        <v/>
      </c>
      <c r="O23" s="48" t="str">
        <f>IF('Simpl. all tex-DT PLYWOOD'!W29=0,"",'Simpl. all tex-DT PLYWOOD'!W29)</f>
        <v/>
      </c>
      <c r="P23" s="48" t="str">
        <f>IF('Simpl. all tex-DT PLYWOOD'!X29=0,"",'Simpl. all tex-DT PLYWOOD'!X29)</f>
        <v/>
      </c>
      <c r="Q23" s="48" t="str">
        <f>IF('Simpl. all tex-DT PLYWOOD'!Y29=0,"",'Simpl. all tex-DT PLYWOOD'!Y29)</f>
        <v/>
      </c>
      <c r="R23" s="48" t="str">
        <f>IF('Simpl. all tex-DT PLYWOOD'!Z29=0,"",'Simpl. all tex-DT PLYWOOD'!Z29)</f>
        <v/>
      </c>
      <c r="S23" s="699">
        <f>'PRODUCTION LIST TEX&amp;DUAL TEX'!Q26</f>
        <v>0</v>
      </c>
    </row>
    <row r="24" spans="1:19" ht="23.25" customHeight="1" x14ac:dyDescent="0.2">
      <c r="A24" s="35">
        <f>B24*'Simpl. all tex-DT PLYWOOD'!I31</f>
        <v>25</v>
      </c>
      <c r="B24" s="37">
        <f t="shared" si="0"/>
        <v>5</v>
      </c>
      <c r="C24" s="36" t="str">
        <f>'Simpl. all tex-DT PLYWOOD'!D30</f>
        <v>SIMPL-2A</v>
      </c>
      <c r="D24" s="691">
        <f>'Simpl. all tex-DT PLYWOOD'!I30</f>
        <v>5</v>
      </c>
      <c r="E24" s="48" t="str">
        <f>IF('Simpl. all tex-DT PLYWOOD'!M30=0,"",'Simpl. all tex-DT PLYWOOD'!M30)</f>
        <v/>
      </c>
      <c r="F24" s="48" t="str">
        <f>IF('Simpl. all tex-DT PLYWOOD'!N30=0,"",'Simpl. all tex-DT PLYWOOD'!N30)</f>
        <v/>
      </c>
      <c r="G24" s="48" t="str">
        <f>IF('Simpl. all tex-DT PLYWOOD'!O30=0,"",'Simpl. all tex-DT PLYWOOD'!O30)</f>
        <v/>
      </c>
      <c r="H24" s="48" t="str">
        <f>IF('Simpl. all tex-DT PLYWOOD'!P30=0,"",'Simpl. all tex-DT PLYWOOD'!P30)</f>
        <v/>
      </c>
      <c r="I24" s="48" t="str">
        <f>IF('Simpl. all tex-DT PLYWOOD'!Q30=0,"",'Simpl. all tex-DT PLYWOOD'!Q30)</f>
        <v/>
      </c>
      <c r="J24" s="48" t="str">
        <f>IF('Simpl. all tex-DT PLYWOOD'!R30=0,"",'Simpl. all tex-DT PLYWOOD'!R30)</f>
        <v/>
      </c>
      <c r="K24" s="48" t="str">
        <f>IF('Simpl. all tex-DT PLYWOOD'!S30=0,"",'Simpl. all tex-DT PLYWOOD'!S30)</f>
        <v/>
      </c>
      <c r="L24" s="48" t="str">
        <f>IF('Simpl. all tex-DT PLYWOOD'!T30=0,"",'Simpl. all tex-DT PLYWOOD'!T30)</f>
        <v/>
      </c>
      <c r="M24" s="48" t="str">
        <f>IF('Simpl. all tex-DT PLYWOOD'!U30=0,"",'Simpl. all tex-DT PLYWOOD'!U30)</f>
        <v/>
      </c>
      <c r="N24" s="48" t="str">
        <f>IF('Simpl. all tex-DT PLYWOOD'!V30=0,"",'Simpl. all tex-DT PLYWOOD'!V30)</f>
        <v/>
      </c>
      <c r="O24" s="48" t="str">
        <f>IF('Simpl. all tex-DT PLYWOOD'!W30=0,"",'Simpl. all tex-DT PLYWOOD'!W30)</f>
        <v/>
      </c>
      <c r="P24" s="48" t="str">
        <f>IF('Simpl. all tex-DT PLYWOOD'!X30=0,"",'Simpl. all tex-DT PLYWOOD'!X30)</f>
        <v/>
      </c>
      <c r="Q24" s="48" t="str">
        <f>IF('Simpl. all tex-DT PLYWOOD'!Y30=0,"",'Simpl. all tex-DT PLYWOOD'!Y30)</f>
        <v/>
      </c>
      <c r="R24" s="48" t="str">
        <f>IF('Simpl. all tex-DT PLYWOOD'!Z30=0,"",'Simpl. all tex-DT PLYWOOD'!Z30)</f>
        <v/>
      </c>
      <c r="S24" s="699">
        <f>'PRODUCTION LIST TEX&amp;DUAL TEX'!Q27</f>
        <v>0</v>
      </c>
    </row>
    <row r="25" spans="1:19" ht="23.25" customHeight="1" x14ac:dyDescent="0.2">
      <c r="A25" s="35">
        <f>B25*'Simpl. all tex-DT PLYWOOD'!I33</f>
        <v>20</v>
      </c>
      <c r="B25" s="37">
        <f t="shared" si="0"/>
        <v>5</v>
      </c>
      <c r="C25" s="36" t="str">
        <f>'Simpl. all tex-DT PLYWOOD'!D31</f>
        <v>SIMPL-2A-T</v>
      </c>
      <c r="D25" s="691">
        <f>'Simpl. all tex-DT PLYWOOD'!I31</f>
        <v>5</v>
      </c>
      <c r="E25" s="48" t="str">
        <f>IF('Simpl. all tex-DT PLYWOOD'!M31=0,"",'Simpl. all tex-DT PLYWOOD'!M31)</f>
        <v/>
      </c>
      <c r="F25" s="48" t="str">
        <f>IF('Simpl. all tex-DT PLYWOOD'!N31=0,"",'Simpl. all tex-DT PLYWOOD'!N31)</f>
        <v/>
      </c>
      <c r="G25" s="48" t="str">
        <f>IF('Simpl. all tex-DT PLYWOOD'!O31=0,"",'Simpl. all tex-DT PLYWOOD'!O31)</f>
        <v/>
      </c>
      <c r="H25" s="48" t="str">
        <f>IF('Simpl. all tex-DT PLYWOOD'!P31=0,"",'Simpl. all tex-DT PLYWOOD'!P31)</f>
        <v/>
      </c>
      <c r="I25" s="48" t="str">
        <f>IF('Simpl. all tex-DT PLYWOOD'!Q31=0,"",'Simpl. all tex-DT PLYWOOD'!Q31)</f>
        <v/>
      </c>
      <c r="J25" s="48" t="str">
        <f>IF('Simpl. all tex-DT PLYWOOD'!R31=0,"",'Simpl. all tex-DT PLYWOOD'!R31)</f>
        <v/>
      </c>
      <c r="K25" s="48" t="str">
        <f>IF('Simpl. all tex-DT PLYWOOD'!S31=0,"",'Simpl. all tex-DT PLYWOOD'!S31)</f>
        <v/>
      </c>
      <c r="L25" s="48" t="str">
        <f>IF('Simpl. all tex-DT PLYWOOD'!T31=0,"",'Simpl. all tex-DT PLYWOOD'!T31)</f>
        <v/>
      </c>
      <c r="M25" s="48" t="str">
        <f>IF('Simpl. all tex-DT PLYWOOD'!U31=0,"",'Simpl. all tex-DT PLYWOOD'!U31)</f>
        <v/>
      </c>
      <c r="N25" s="48" t="str">
        <f>IF('Simpl. all tex-DT PLYWOOD'!V31=0,"",'Simpl. all tex-DT PLYWOOD'!V31)</f>
        <v/>
      </c>
      <c r="O25" s="48" t="str">
        <f>IF('Simpl. all tex-DT PLYWOOD'!W31=0,"",'Simpl. all tex-DT PLYWOOD'!W31)</f>
        <v/>
      </c>
      <c r="P25" s="48" t="str">
        <f>IF('Simpl. all tex-DT PLYWOOD'!X31=0,"",'Simpl. all tex-DT PLYWOOD'!X31)</f>
        <v/>
      </c>
      <c r="Q25" s="48" t="str">
        <f>IF('Simpl. all tex-DT PLYWOOD'!Y31=0,"",'Simpl. all tex-DT PLYWOOD'!Y31)</f>
        <v/>
      </c>
      <c r="R25" s="48" t="str">
        <f>IF('Simpl. all tex-DT PLYWOOD'!Z31=0,"",'Simpl. all tex-DT PLYWOOD'!Z31)</f>
        <v/>
      </c>
      <c r="S25" s="699">
        <f>'PRODUCTION LIST TEX&amp;DUAL TEX'!Q28</f>
        <v>0</v>
      </c>
    </row>
    <row r="26" spans="1:19" ht="23.25" customHeight="1" x14ac:dyDescent="0.2">
      <c r="A26" s="35">
        <f>B26*'Simpl. all tex-DT PLYWOOD'!I35</f>
        <v>12</v>
      </c>
      <c r="B26" s="37">
        <f t="shared" si="0"/>
        <v>4</v>
      </c>
      <c r="C26" s="36" t="str">
        <f>'Simpl. all tex-DT PLYWOOD'!D32</f>
        <v>SIMPL-2B</v>
      </c>
      <c r="D26" s="691">
        <f>'Simpl. all tex-DT PLYWOOD'!I32</f>
        <v>4</v>
      </c>
      <c r="E26" s="48" t="str">
        <f>IF('Simpl. all tex-DT PLYWOOD'!M32=0,"",'Simpl. all tex-DT PLYWOOD'!M32)</f>
        <v/>
      </c>
      <c r="F26" s="48" t="str">
        <f>IF('Simpl. all tex-DT PLYWOOD'!N32=0,"",'Simpl. all tex-DT PLYWOOD'!N32)</f>
        <v/>
      </c>
      <c r="G26" s="48" t="str">
        <f>IF('Simpl. all tex-DT PLYWOOD'!O32=0,"",'Simpl. all tex-DT PLYWOOD'!O32)</f>
        <v/>
      </c>
      <c r="H26" s="48" t="str">
        <f>IF('Simpl. all tex-DT PLYWOOD'!P32=0,"",'Simpl. all tex-DT PLYWOOD'!P32)</f>
        <v/>
      </c>
      <c r="I26" s="48" t="str">
        <f>IF('Simpl. all tex-DT PLYWOOD'!Q32=0,"",'Simpl. all tex-DT PLYWOOD'!Q32)</f>
        <v/>
      </c>
      <c r="J26" s="48" t="str">
        <f>IF('Simpl. all tex-DT PLYWOOD'!R32=0,"",'Simpl. all tex-DT PLYWOOD'!R32)</f>
        <v/>
      </c>
      <c r="K26" s="48" t="str">
        <f>IF('Simpl. all tex-DT PLYWOOD'!S32=0,"",'Simpl. all tex-DT PLYWOOD'!S32)</f>
        <v/>
      </c>
      <c r="L26" s="48" t="str">
        <f>IF('Simpl. all tex-DT PLYWOOD'!T32=0,"",'Simpl. all tex-DT PLYWOOD'!T32)</f>
        <v/>
      </c>
      <c r="M26" s="48" t="str">
        <f>IF('Simpl. all tex-DT PLYWOOD'!U32=0,"",'Simpl. all tex-DT PLYWOOD'!U32)</f>
        <v/>
      </c>
      <c r="N26" s="48" t="str">
        <f>IF('Simpl. all tex-DT PLYWOOD'!V32=0,"",'Simpl. all tex-DT PLYWOOD'!V32)</f>
        <v/>
      </c>
      <c r="O26" s="48" t="str">
        <f>IF('Simpl. all tex-DT PLYWOOD'!W32=0,"",'Simpl. all tex-DT PLYWOOD'!W32)</f>
        <v/>
      </c>
      <c r="P26" s="48" t="str">
        <f>IF('Simpl. all tex-DT PLYWOOD'!X32=0,"",'Simpl. all tex-DT PLYWOOD'!X32)</f>
        <v/>
      </c>
      <c r="Q26" s="48" t="str">
        <f>IF('Simpl. all tex-DT PLYWOOD'!Y32=0,"",'Simpl. all tex-DT PLYWOOD'!Y32)</f>
        <v/>
      </c>
      <c r="R26" s="48" t="str">
        <f>IF('Simpl. all tex-DT PLYWOOD'!Z32=0,"",'Simpl. all tex-DT PLYWOOD'!Z32)</f>
        <v/>
      </c>
      <c r="S26" s="699">
        <f>'PRODUCTION LIST TEX&amp;DUAL TEX'!Q29</f>
        <v>0</v>
      </c>
    </row>
    <row r="27" spans="1:19" ht="23.25" customHeight="1" x14ac:dyDescent="0.2">
      <c r="A27" s="35">
        <f>B27*'Simpl. all tex-DT PLYWOOD'!I37</f>
        <v>8</v>
      </c>
      <c r="B27" s="37">
        <f t="shared" si="0"/>
        <v>4</v>
      </c>
      <c r="C27" s="36" t="str">
        <f>'Simpl. all tex-DT PLYWOOD'!D33</f>
        <v>SIMPL-2B-T</v>
      </c>
      <c r="D27" s="691">
        <f>'Simpl. all tex-DT PLYWOOD'!I33</f>
        <v>4</v>
      </c>
      <c r="E27" s="48" t="str">
        <f>IF('Simpl. all tex-DT PLYWOOD'!M33=0,"",'Simpl. all tex-DT PLYWOOD'!M33)</f>
        <v/>
      </c>
      <c r="F27" s="48" t="str">
        <f>IF('Simpl. all tex-DT PLYWOOD'!N33=0,"",'Simpl. all tex-DT PLYWOOD'!N33)</f>
        <v/>
      </c>
      <c r="G27" s="48" t="str">
        <f>IF('Simpl. all tex-DT PLYWOOD'!O33=0,"",'Simpl. all tex-DT PLYWOOD'!O33)</f>
        <v/>
      </c>
      <c r="H27" s="48" t="str">
        <f>IF('Simpl. all tex-DT PLYWOOD'!P33=0,"",'Simpl. all tex-DT PLYWOOD'!P33)</f>
        <v/>
      </c>
      <c r="I27" s="48" t="str">
        <f>IF('Simpl. all tex-DT PLYWOOD'!Q33=0,"",'Simpl. all tex-DT PLYWOOD'!Q33)</f>
        <v/>
      </c>
      <c r="J27" s="48" t="str">
        <f>IF('Simpl. all tex-DT PLYWOOD'!R33=0,"",'Simpl. all tex-DT PLYWOOD'!R33)</f>
        <v/>
      </c>
      <c r="K27" s="48" t="str">
        <f>IF('Simpl. all tex-DT PLYWOOD'!S33=0,"",'Simpl. all tex-DT PLYWOOD'!S33)</f>
        <v/>
      </c>
      <c r="L27" s="48" t="str">
        <f>IF('Simpl. all tex-DT PLYWOOD'!T33=0,"",'Simpl. all tex-DT PLYWOOD'!T33)</f>
        <v/>
      </c>
      <c r="M27" s="48" t="str">
        <f>IF('Simpl. all tex-DT PLYWOOD'!U33=0,"",'Simpl. all tex-DT PLYWOOD'!U33)</f>
        <v/>
      </c>
      <c r="N27" s="48" t="str">
        <f>IF('Simpl. all tex-DT PLYWOOD'!V33=0,"",'Simpl. all tex-DT PLYWOOD'!V33)</f>
        <v/>
      </c>
      <c r="O27" s="48" t="str">
        <f>IF('Simpl. all tex-DT PLYWOOD'!W33=0,"",'Simpl. all tex-DT PLYWOOD'!W33)</f>
        <v/>
      </c>
      <c r="P27" s="48" t="str">
        <f>IF('Simpl. all tex-DT PLYWOOD'!X33=0,"",'Simpl. all tex-DT PLYWOOD'!X33)</f>
        <v/>
      </c>
      <c r="Q27" s="48" t="str">
        <f>IF('Simpl. all tex-DT PLYWOOD'!Y33=0,"",'Simpl. all tex-DT PLYWOOD'!Y33)</f>
        <v/>
      </c>
      <c r="R27" s="48" t="str">
        <f>IF('Simpl. all tex-DT PLYWOOD'!Z33=0,"",'Simpl. all tex-DT PLYWOOD'!Z33)</f>
        <v/>
      </c>
      <c r="S27" s="699">
        <f>'PRODUCTION LIST TEX&amp;DUAL TEX'!Q30</f>
        <v>0</v>
      </c>
    </row>
    <row r="28" spans="1:19" ht="23.25" customHeight="1" x14ac:dyDescent="0.2">
      <c r="A28" s="35">
        <f>B28*'Simpl. all tex-DT PLYWOOD'!I39</f>
        <v>3</v>
      </c>
      <c r="B28" s="37">
        <f t="shared" si="0"/>
        <v>3</v>
      </c>
      <c r="C28" s="36" t="str">
        <f>'Simpl. all tex-DT PLYWOOD'!D34</f>
        <v>SIMPL-2C</v>
      </c>
      <c r="D28" s="691">
        <f>'Simpl. all tex-DT PLYWOOD'!I34</f>
        <v>3</v>
      </c>
      <c r="E28" s="48" t="str">
        <f>IF('Simpl. all tex-DT PLYWOOD'!M34=0,"",'Simpl. all tex-DT PLYWOOD'!M34)</f>
        <v/>
      </c>
      <c r="F28" s="48" t="str">
        <f>IF('Simpl. all tex-DT PLYWOOD'!N34=0,"",'Simpl. all tex-DT PLYWOOD'!N34)</f>
        <v/>
      </c>
      <c r="G28" s="48" t="str">
        <f>IF('Simpl. all tex-DT PLYWOOD'!O34=0,"",'Simpl. all tex-DT PLYWOOD'!O34)</f>
        <v/>
      </c>
      <c r="H28" s="48" t="str">
        <f>IF('Simpl. all tex-DT PLYWOOD'!P34=0,"",'Simpl. all tex-DT PLYWOOD'!P34)</f>
        <v/>
      </c>
      <c r="I28" s="48" t="str">
        <f>IF('Simpl. all tex-DT PLYWOOD'!Q34=0,"",'Simpl. all tex-DT PLYWOOD'!Q34)</f>
        <v/>
      </c>
      <c r="J28" s="48" t="str">
        <f>IF('Simpl. all tex-DT PLYWOOD'!R34=0,"",'Simpl. all tex-DT PLYWOOD'!R34)</f>
        <v/>
      </c>
      <c r="K28" s="48" t="str">
        <f>IF('Simpl. all tex-DT PLYWOOD'!S34=0,"",'Simpl. all tex-DT PLYWOOD'!S34)</f>
        <v/>
      </c>
      <c r="L28" s="48" t="str">
        <f>IF('Simpl. all tex-DT PLYWOOD'!T34=0,"",'Simpl. all tex-DT PLYWOOD'!T34)</f>
        <v/>
      </c>
      <c r="M28" s="48" t="str">
        <f>IF('Simpl. all tex-DT PLYWOOD'!U34=0,"",'Simpl. all tex-DT PLYWOOD'!U34)</f>
        <v/>
      </c>
      <c r="N28" s="48" t="str">
        <f>IF('Simpl. all tex-DT PLYWOOD'!V34=0,"",'Simpl. all tex-DT PLYWOOD'!V34)</f>
        <v/>
      </c>
      <c r="O28" s="48" t="str">
        <f>IF('Simpl. all tex-DT PLYWOOD'!W34=0,"",'Simpl. all tex-DT PLYWOOD'!W34)</f>
        <v/>
      </c>
      <c r="P28" s="48" t="str">
        <f>IF('Simpl. all tex-DT PLYWOOD'!X34=0,"",'Simpl. all tex-DT PLYWOOD'!X34)</f>
        <v/>
      </c>
      <c r="Q28" s="48" t="str">
        <f>IF('Simpl. all tex-DT PLYWOOD'!Y34=0,"",'Simpl. all tex-DT PLYWOOD'!Y34)</f>
        <v/>
      </c>
      <c r="R28" s="48" t="str">
        <f>IF('Simpl. all tex-DT PLYWOOD'!Z34=0,"",'Simpl. all tex-DT PLYWOOD'!Z34)</f>
        <v/>
      </c>
      <c r="S28" s="699">
        <f>'PRODUCTION LIST TEX&amp;DUAL TEX'!Q31</f>
        <v>0</v>
      </c>
    </row>
    <row r="29" spans="1:19" ht="23.25" customHeight="1" x14ac:dyDescent="0.2">
      <c r="A29" s="35">
        <f>B29*'Simpl. all tex-DT PLYWOOD'!I41</f>
        <v>3</v>
      </c>
      <c r="B29" s="37">
        <f t="shared" si="0"/>
        <v>3</v>
      </c>
      <c r="C29" s="36" t="str">
        <f>'Simpl. all tex-DT PLYWOOD'!D35</f>
        <v>SIMPL-2C-T</v>
      </c>
      <c r="D29" s="691">
        <f>'Simpl. all tex-DT PLYWOOD'!I35</f>
        <v>3</v>
      </c>
      <c r="E29" s="48" t="str">
        <f>IF('Simpl. all tex-DT PLYWOOD'!M35=0,"",'Simpl. all tex-DT PLYWOOD'!M35)</f>
        <v/>
      </c>
      <c r="F29" s="48" t="str">
        <f>IF('Simpl. all tex-DT PLYWOOD'!N35=0,"",'Simpl. all tex-DT PLYWOOD'!N35)</f>
        <v/>
      </c>
      <c r="G29" s="48" t="str">
        <f>IF('Simpl. all tex-DT PLYWOOD'!O35=0,"",'Simpl. all tex-DT PLYWOOD'!O35)</f>
        <v/>
      </c>
      <c r="H29" s="48" t="str">
        <f>IF('Simpl. all tex-DT PLYWOOD'!P35=0,"",'Simpl. all tex-DT PLYWOOD'!P35)</f>
        <v/>
      </c>
      <c r="I29" s="48" t="str">
        <f>IF('Simpl. all tex-DT PLYWOOD'!Q35=0,"",'Simpl. all tex-DT PLYWOOD'!Q35)</f>
        <v/>
      </c>
      <c r="J29" s="48" t="str">
        <f>IF('Simpl. all tex-DT PLYWOOD'!R35=0,"",'Simpl. all tex-DT PLYWOOD'!R35)</f>
        <v/>
      </c>
      <c r="K29" s="48" t="str">
        <f>IF('Simpl. all tex-DT PLYWOOD'!S35=0,"",'Simpl. all tex-DT PLYWOOD'!S35)</f>
        <v/>
      </c>
      <c r="L29" s="48" t="str">
        <f>IF('Simpl. all tex-DT PLYWOOD'!T35=0,"",'Simpl. all tex-DT PLYWOOD'!T35)</f>
        <v/>
      </c>
      <c r="M29" s="48" t="str">
        <f>IF('Simpl. all tex-DT PLYWOOD'!U35=0,"",'Simpl. all tex-DT PLYWOOD'!U35)</f>
        <v/>
      </c>
      <c r="N29" s="48" t="str">
        <f>IF('Simpl. all tex-DT PLYWOOD'!V35=0,"",'Simpl. all tex-DT PLYWOOD'!V35)</f>
        <v/>
      </c>
      <c r="O29" s="48" t="str">
        <f>IF('Simpl. all tex-DT PLYWOOD'!W35=0,"",'Simpl. all tex-DT PLYWOOD'!W35)</f>
        <v/>
      </c>
      <c r="P29" s="48" t="str">
        <f>IF('Simpl. all tex-DT PLYWOOD'!X35=0,"",'Simpl. all tex-DT PLYWOOD'!X35)</f>
        <v/>
      </c>
      <c r="Q29" s="48" t="str">
        <f>IF('Simpl. all tex-DT PLYWOOD'!Y35=0,"",'Simpl. all tex-DT PLYWOOD'!Y35)</f>
        <v/>
      </c>
      <c r="R29" s="48" t="str">
        <f>IF('Simpl. all tex-DT PLYWOOD'!Z35=0,"",'Simpl. all tex-DT PLYWOOD'!Z35)</f>
        <v/>
      </c>
      <c r="S29" s="699">
        <f>'PRODUCTION LIST TEX&amp;DUAL TEX'!Q32</f>
        <v>0</v>
      </c>
    </row>
    <row r="30" spans="1:19" ht="23.25" customHeight="1" x14ac:dyDescent="0.2">
      <c r="A30" s="35">
        <f>B30*'Simpl. all tex-DT PLYWOOD'!I43</f>
        <v>2</v>
      </c>
      <c r="B30" s="37">
        <f t="shared" si="0"/>
        <v>2</v>
      </c>
      <c r="C30" s="36" t="str">
        <f>'Simpl. all tex-DT PLYWOOD'!D36</f>
        <v>SIMPL-2D</v>
      </c>
      <c r="D30" s="691">
        <f>'Simpl. all tex-DT PLYWOOD'!I36</f>
        <v>2</v>
      </c>
      <c r="E30" s="48" t="str">
        <f>IF('Simpl. all tex-DT PLYWOOD'!M36=0,"",'Simpl. all tex-DT PLYWOOD'!M36)</f>
        <v/>
      </c>
      <c r="F30" s="48" t="str">
        <f>IF('Simpl. all tex-DT PLYWOOD'!N36=0,"",'Simpl. all tex-DT PLYWOOD'!N36)</f>
        <v/>
      </c>
      <c r="G30" s="48" t="str">
        <f>IF('Simpl. all tex-DT PLYWOOD'!O36=0,"",'Simpl. all tex-DT PLYWOOD'!O36)</f>
        <v/>
      </c>
      <c r="H30" s="48" t="str">
        <f>IF('Simpl. all tex-DT PLYWOOD'!P36=0,"",'Simpl. all tex-DT PLYWOOD'!P36)</f>
        <v/>
      </c>
      <c r="I30" s="48" t="str">
        <f>IF('Simpl. all tex-DT PLYWOOD'!Q36=0,"",'Simpl. all tex-DT PLYWOOD'!Q36)</f>
        <v/>
      </c>
      <c r="J30" s="48" t="str">
        <f>IF('Simpl. all tex-DT PLYWOOD'!R36=0,"",'Simpl. all tex-DT PLYWOOD'!R36)</f>
        <v/>
      </c>
      <c r="K30" s="48" t="str">
        <f>IF('Simpl. all tex-DT PLYWOOD'!S36=0,"",'Simpl. all tex-DT PLYWOOD'!S36)</f>
        <v/>
      </c>
      <c r="L30" s="48" t="str">
        <f>IF('Simpl. all tex-DT PLYWOOD'!T36=0,"",'Simpl. all tex-DT PLYWOOD'!T36)</f>
        <v/>
      </c>
      <c r="M30" s="48" t="str">
        <f>IF('Simpl. all tex-DT PLYWOOD'!U36=0,"",'Simpl. all tex-DT PLYWOOD'!U36)</f>
        <v/>
      </c>
      <c r="N30" s="48" t="str">
        <f>IF('Simpl. all tex-DT PLYWOOD'!V36=0,"",'Simpl. all tex-DT PLYWOOD'!V36)</f>
        <v/>
      </c>
      <c r="O30" s="48" t="str">
        <f>IF('Simpl. all tex-DT PLYWOOD'!W36=0,"",'Simpl. all tex-DT PLYWOOD'!W36)</f>
        <v/>
      </c>
      <c r="P30" s="48" t="str">
        <f>IF('Simpl. all tex-DT PLYWOOD'!X36=0,"",'Simpl. all tex-DT PLYWOOD'!X36)</f>
        <v/>
      </c>
      <c r="Q30" s="48" t="str">
        <f>IF('Simpl. all tex-DT PLYWOOD'!Y36=0,"",'Simpl. all tex-DT PLYWOOD'!Y36)</f>
        <v/>
      </c>
      <c r="R30" s="48" t="str">
        <f>IF('Simpl. all tex-DT PLYWOOD'!Z36=0,"",'Simpl. all tex-DT PLYWOOD'!Z36)</f>
        <v/>
      </c>
      <c r="S30" s="699">
        <f>'PRODUCTION LIST TEX&amp;DUAL TEX'!Q33</f>
        <v>0</v>
      </c>
    </row>
    <row r="31" spans="1:19" ht="23.25" customHeight="1" x14ac:dyDescent="0.2">
      <c r="A31" s="35"/>
      <c r="B31" s="37"/>
      <c r="C31" s="36" t="str">
        <f>'Simpl. all tex-DT PLYWOOD'!D37</f>
        <v>SIMPL-2D-T</v>
      </c>
      <c r="D31" s="691">
        <f>'Simpl. all tex-DT PLYWOOD'!I37</f>
        <v>2</v>
      </c>
      <c r="E31" s="48" t="str">
        <f>IF('Simpl. all tex-DT PLYWOOD'!M37=0,"",'Simpl. all tex-DT PLYWOOD'!M37)</f>
        <v/>
      </c>
      <c r="F31" s="48" t="str">
        <f>IF('Simpl. all tex-DT PLYWOOD'!N37=0,"",'Simpl. all tex-DT PLYWOOD'!N37)</f>
        <v/>
      </c>
      <c r="G31" s="48" t="str">
        <f>IF('Simpl. all tex-DT PLYWOOD'!O37=0,"",'Simpl. all tex-DT PLYWOOD'!O37)</f>
        <v/>
      </c>
      <c r="H31" s="48" t="str">
        <f>IF('Simpl. all tex-DT PLYWOOD'!P37=0,"",'Simpl. all tex-DT PLYWOOD'!P37)</f>
        <v/>
      </c>
      <c r="I31" s="48" t="str">
        <f>IF('Simpl. all tex-DT PLYWOOD'!Q37=0,"",'Simpl. all tex-DT PLYWOOD'!Q37)</f>
        <v/>
      </c>
      <c r="J31" s="48" t="str">
        <f>IF('Simpl. all tex-DT PLYWOOD'!R37=0,"",'Simpl. all tex-DT PLYWOOD'!R37)</f>
        <v/>
      </c>
      <c r="K31" s="48" t="str">
        <f>IF('Simpl. all tex-DT PLYWOOD'!S37=0,"",'Simpl. all tex-DT PLYWOOD'!S37)</f>
        <v/>
      </c>
      <c r="L31" s="48" t="str">
        <f>IF('Simpl. all tex-DT PLYWOOD'!T37=0,"",'Simpl. all tex-DT PLYWOOD'!T37)</f>
        <v/>
      </c>
      <c r="M31" s="48" t="str">
        <f>IF('Simpl. all tex-DT PLYWOOD'!U37=0,"",'Simpl. all tex-DT PLYWOOD'!U37)</f>
        <v/>
      </c>
      <c r="N31" s="48" t="str">
        <f>IF('Simpl. all tex-DT PLYWOOD'!V37=0,"",'Simpl. all tex-DT PLYWOOD'!V37)</f>
        <v/>
      </c>
      <c r="O31" s="48" t="str">
        <f>IF('Simpl. all tex-DT PLYWOOD'!W37=0,"",'Simpl. all tex-DT PLYWOOD'!W37)</f>
        <v/>
      </c>
      <c r="P31" s="48" t="str">
        <f>IF('Simpl. all tex-DT PLYWOOD'!X37=0,"",'Simpl. all tex-DT PLYWOOD'!X37)</f>
        <v/>
      </c>
      <c r="Q31" s="48" t="str">
        <f>IF('Simpl. all tex-DT PLYWOOD'!Y37=0,"",'Simpl. all tex-DT PLYWOOD'!Y37)</f>
        <v/>
      </c>
      <c r="R31" s="48" t="str">
        <f>IF('Simpl. all tex-DT PLYWOOD'!Z37=0,"",'Simpl. all tex-DT PLYWOOD'!Z37)</f>
        <v/>
      </c>
      <c r="S31" s="699">
        <f>'PRODUCTION LIST TEX&amp;DUAL TEX'!Q34</f>
        <v>0</v>
      </c>
    </row>
    <row r="32" spans="1:19" ht="23.25" customHeight="1" x14ac:dyDescent="0.2">
      <c r="A32" s="35">
        <f>B32*'Simpl. all tex-DT PLYWOOD'!I46</f>
        <v>0</v>
      </c>
      <c r="B32" s="37">
        <f t="shared" si="0"/>
        <v>1</v>
      </c>
      <c r="C32" s="36" t="str">
        <f>'Simpl. all tex-DT PLYWOOD'!D38</f>
        <v>SIMPL-2E</v>
      </c>
      <c r="D32" s="691">
        <f>'Simpl. all tex-DT PLYWOOD'!I38</f>
        <v>1</v>
      </c>
      <c r="E32" s="48" t="str">
        <f>IF('Simpl. all tex-DT PLYWOOD'!M38=0,"",'Simpl. all tex-DT PLYWOOD'!M38)</f>
        <v/>
      </c>
      <c r="F32" s="48" t="str">
        <f>IF('Simpl. all tex-DT PLYWOOD'!N38=0,"",'Simpl. all tex-DT PLYWOOD'!N38)</f>
        <v/>
      </c>
      <c r="G32" s="48" t="str">
        <f>IF('Simpl. all tex-DT PLYWOOD'!O38=0,"",'Simpl. all tex-DT PLYWOOD'!O38)</f>
        <v/>
      </c>
      <c r="H32" s="48" t="str">
        <f>IF('Simpl. all tex-DT PLYWOOD'!P38=0,"",'Simpl. all tex-DT PLYWOOD'!P38)</f>
        <v/>
      </c>
      <c r="I32" s="48" t="str">
        <f>IF('Simpl. all tex-DT PLYWOOD'!Q38=0,"",'Simpl. all tex-DT PLYWOOD'!Q38)</f>
        <v/>
      </c>
      <c r="J32" s="48" t="str">
        <f>IF('Simpl. all tex-DT PLYWOOD'!R38=0,"",'Simpl. all tex-DT PLYWOOD'!R38)</f>
        <v/>
      </c>
      <c r="K32" s="48" t="str">
        <f>IF('Simpl. all tex-DT PLYWOOD'!S38=0,"",'Simpl. all tex-DT PLYWOOD'!S38)</f>
        <v/>
      </c>
      <c r="L32" s="48" t="str">
        <f>IF('Simpl. all tex-DT PLYWOOD'!T38=0,"",'Simpl. all tex-DT PLYWOOD'!T38)</f>
        <v/>
      </c>
      <c r="M32" s="48" t="str">
        <f>IF('Simpl. all tex-DT PLYWOOD'!U38=0,"",'Simpl. all tex-DT PLYWOOD'!U38)</f>
        <v/>
      </c>
      <c r="N32" s="48" t="str">
        <f>IF('Simpl. all tex-DT PLYWOOD'!V38=0,"",'Simpl. all tex-DT PLYWOOD'!V38)</f>
        <v/>
      </c>
      <c r="O32" s="48" t="str">
        <f>IF('Simpl. all tex-DT PLYWOOD'!W38=0,"",'Simpl. all tex-DT PLYWOOD'!W38)</f>
        <v/>
      </c>
      <c r="P32" s="48" t="str">
        <f>IF('Simpl. all tex-DT PLYWOOD'!X38=0,"",'Simpl. all tex-DT PLYWOOD'!X38)</f>
        <v/>
      </c>
      <c r="Q32" s="48" t="str">
        <f>IF('Simpl. all tex-DT PLYWOOD'!Y38=0,"",'Simpl. all tex-DT PLYWOOD'!Y38)</f>
        <v/>
      </c>
      <c r="R32" s="48" t="str">
        <f>IF('Simpl. all tex-DT PLYWOOD'!Z38=0,"",'Simpl. all tex-DT PLYWOOD'!Z38)</f>
        <v/>
      </c>
      <c r="S32" s="699">
        <f>'PRODUCTION LIST TEX&amp;DUAL TEX'!Q35</f>
        <v>0</v>
      </c>
    </row>
    <row r="33" spans="1:19" ht="23.25" customHeight="1" x14ac:dyDescent="0.2">
      <c r="A33" s="35">
        <f>B33*'Simpl. all tex-DT PLYWOOD'!I48</f>
        <v>3</v>
      </c>
      <c r="B33" s="37">
        <f t="shared" si="0"/>
        <v>1</v>
      </c>
      <c r="C33" s="36" t="str">
        <f>'Simpl. all tex-DT PLYWOOD'!D39</f>
        <v>SIMPL-2E-T</v>
      </c>
      <c r="D33" s="691">
        <f>'Simpl. all tex-DT PLYWOOD'!I39</f>
        <v>1</v>
      </c>
      <c r="E33" s="48" t="str">
        <f>IF('Simpl. all tex-DT PLYWOOD'!M39=0,"",'Simpl. all tex-DT PLYWOOD'!M39)</f>
        <v/>
      </c>
      <c r="F33" s="48" t="str">
        <f>IF('Simpl. all tex-DT PLYWOOD'!N39=0,"",'Simpl. all tex-DT PLYWOOD'!N39)</f>
        <v/>
      </c>
      <c r="G33" s="48" t="str">
        <f>IF('Simpl. all tex-DT PLYWOOD'!O39=0,"",'Simpl. all tex-DT PLYWOOD'!O39)</f>
        <v/>
      </c>
      <c r="H33" s="48" t="str">
        <f>IF('Simpl. all tex-DT PLYWOOD'!P39=0,"",'Simpl. all tex-DT PLYWOOD'!P39)</f>
        <v/>
      </c>
      <c r="I33" s="48" t="str">
        <f>IF('Simpl. all tex-DT PLYWOOD'!Q39=0,"",'Simpl. all tex-DT PLYWOOD'!Q39)</f>
        <v/>
      </c>
      <c r="J33" s="48" t="str">
        <f>IF('Simpl. all tex-DT PLYWOOD'!R39=0,"",'Simpl. all tex-DT PLYWOOD'!R39)</f>
        <v/>
      </c>
      <c r="K33" s="48" t="str">
        <f>IF('Simpl. all tex-DT PLYWOOD'!S39=0,"",'Simpl. all tex-DT PLYWOOD'!S39)</f>
        <v/>
      </c>
      <c r="L33" s="48" t="str">
        <f>IF('Simpl. all tex-DT PLYWOOD'!T39=0,"",'Simpl. all tex-DT PLYWOOD'!T39)</f>
        <v/>
      </c>
      <c r="M33" s="48" t="str">
        <f>IF('Simpl. all tex-DT PLYWOOD'!U39=0,"",'Simpl. all tex-DT PLYWOOD'!U39)</f>
        <v/>
      </c>
      <c r="N33" s="48" t="str">
        <f>IF('Simpl. all tex-DT PLYWOOD'!V39=0,"",'Simpl. all tex-DT PLYWOOD'!V39)</f>
        <v/>
      </c>
      <c r="O33" s="48" t="str">
        <f>IF('Simpl. all tex-DT PLYWOOD'!W39=0,"",'Simpl. all tex-DT PLYWOOD'!W39)</f>
        <v/>
      </c>
      <c r="P33" s="48" t="str">
        <f>IF('Simpl. all tex-DT PLYWOOD'!X39=0,"",'Simpl. all tex-DT PLYWOOD'!X39)</f>
        <v/>
      </c>
      <c r="Q33" s="48" t="str">
        <f>IF('Simpl. all tex-DT PLYWOOD'!Y39=0,"",'Simpl. all tex-DT PLYWOOD'!Y39)</f>
        <v/>
      </c>
      <c r="R33" s="48" t="str">
        <f>IF('Simpl. all tex-DT PLYWOOD'!Z39=0,"",'Simpl. all tex-DT PLYWOOD'!Z39)</f>
        <v/>
      </c>
      <c r="S33" s="699">
        <f>'PRODUCTION LIST TEX&amp;DUAL TEX'!Q36</f>
        <v>0</v>
      </c>
    </row>
    <row r="34" spans="1:19" ht="23.25" customHeight="1" x14ac:dyDescent="0.2">
      <c r="A34" s="35">
        <f>B34*'Simpl. all tex-DT PLYWOOD'!I50</f>
        <v>2</v>
      </c>
      <c r="B34" s="37">
        <f t="shared" si="0"/>
        <v>1</v>
      </c>
      <c r="C34" s="36" t="str">
        <f>'Simpl. all tex-DT PLYWOOD'!D40</f>
        <v>SIMPL-2F</v>
      </c>
      <c r="D34" s="691">
        <f>'Simpl. all tex-DT PLYWOOD'!I40</f>
        <v>1</v>
      </c>
      <c r="E34" s="48" t="str">
        <f>IF('Simpl. all tex-DT PLYWOOD'!M40=0,"",'Simpl. all tex-DT PLYWOOD'!M40)</f>
        <v/>
      </c>
      <c r="F34" s="48" t="str">
        <f>IF('Simpl. all tex-DT PLYWOOD'!N40=0,"",'Simpl. all tex-DT PLYWOOD'!N40)</f>
        <v/>
      </c>
      <c r="G34" s="48" t="str">
        <f>IF('Simpl. all tex-DT PLYWOOD'!O40=0,"",'Simpl. all tex-DT PLYWOOD'!O40)</f>
        <v/>
      </c>
      <c r="H34" s="48" t="str">
        <f>IF('Simpl. all tex-DT PLYWOOD'!P40=0,"",'Simpl. all tex-DT PLYWOOD'!P40)</f>
        <v/>
      </c>
      <c r="I34" s="48" t="str">
        <f>IF('Simpl. all tex-DT PLYWOOD'!Q40=0,"",'Simpl. all tex-DT PLYWOOD'!Q40)</f>
        <v/>
      </c>
      <c r="J34" s="48" t="str">
        <f>IF('Simpl. all tex-DT PLYWOOD'!R40=0,"",'Simpl. all tex-DT PLYWOOD'!R40)</f>
        <v/>
      </c>
      <c r="K34" s="48" t="str">
        <f>IF('Simpl. all tex-DT PLYWOOD'!S40=0,"",'Simpl. all tex-DT PLYWOOD'!S40)</f>
        <v/>
      </c>
      <c r="L34" s="48" t="str">
        <f>IF('Simpl. all tex-DT PLYWOOD'!T40=0,"",'Simpl. all tex-DT PLYWOOD'!T40)</f>
        <v/>
      </c>
      <c r="M34" s="48" t="str">
        <f>IF('Simpl. all tex-DT PLYWOOD'!U40=0,"",'Simpl. all tex-DT PLYWOOD'!U40)</f>
        <v/>
      </c>
      <c r="N34" s="48" t="str">
        <f>IF('Simpl. all tex-DT PLYWOOD'!V40=0,"",'Simpl. all tex-DT PLYWOOD'!V40)</f>
        <v/>
      </c>
      <c r="O34" s="48" t="str">
        <f>IF('Simpl. all tex-DT PLYWOOD'!W40=0,"",'Simpl. all tex-DT PLYWOOD'!W40)</f>
        <v/>
      </c>
      <c r="P34" s="48" t="str">
        <f>IF('Simpl. all tex-DT PLYWOOD'!X40=0,"",'Simpl. all tex-DT PLYWOOD'!X40)</f>
        <v/>
      </c>
      <c r="Q34" s="48" t="str">
        <f>IF('Simpl. all tex-DT PLYWOOD'!Y40=0,"",'Simpl. all tex-DT PLYWOOD'!Y40)</f>
        <v/>
      </c>
      <c r="R34" s="48" t="str">
        <f>IF('Simpl. all tex-DT PLYWOOD'!Z40=0,"",'Simpl. all tex-DT PLYWOOD'!Z40)</f>
        <v/>
      </c>
      <c r="S34" s="699">
        <f>'PRODUCTION LIST TEX&amp;DUAL TEX'!Q37</f>
        <v>0</v>
      </c>
    </row>
    <row r="35" spans="1:19" ht="23.25" customHeight="1" x14ac:dyDescent="0.2">
      <c r="A35" s="35">
        <f>B35*'Simpl. all tex-DT PLYWOOD'!I52</f>
        <v>1</v>
      </c>
      <c r="B35" s="37">
        <f t="shared" si="0"/>
        <v>1</v>
      </c>
      <c r="C35" s="36" t="str">
        <f>'Simpl. all tex-DT PLYWOOD'!D41</f>
        <v>SIMPL-2F-T</v>
      </c>
      <c r="D35" s="691">
        <f>'Simpl. all tex-DT PLYWOOD'!I41</f>
        <v>1</v>
      </c>
      <c r="E35" s="48" t="str">
        <f>IF('Simpl. all tex-DT PLYWOOD'!M41=0,"",'Simpl. all tex-DT PLYWOOD'!M41)</f>
        <v/>
      </c>
      <c r="F35" s="48" t="str">
        <f>IF('Simpl. all tex-DT PLYWOOD'!N41=0,"",'Simpl. all tex-DT PLYWOOD'!N41)</f>
        <v/>
      </c>
      <c r="G35" s="48" t="str">
        <f>IF('Simpl. all tex-DT PLYWOOD'!O41=0,"",'Simpl. all tex-DT PLYWOOD'!O41)</f>
        <v/>
      </c>
      <c r="H35" s="48" t="str">
        <f>IF('Simpl. all tex-DT PLYWOOD'!P41=0,"",'Simpl. all tex-DT PLYWOOD'!P41)</f>
        <v/>
      </c>
      <c r="I35" s="48" t="str">
        <f>IF('Simpl. all tex-DT PLYWOOD'!Q41=0,"",'Simpl. all tex-DT PLYWOOD'!Q41)</f>
        <v/>
      </c>
      <c r="J35" s="48" t="str">
        <f>IF('Simpl. all tex-DT PLYWOOD'!R41=0,"",'Simpl. all tex-DT PLYWOOD'!R41)</f>
        <v/>
      </c>
      <c r="K35" s="48" t="str">
        <f>IF('Simpl. all tex-DT PLYWOOD'!S41=0,"",'Simpl. all tex-DT PLYWOOD'!S41)</f>
        <v/>
      </c>
      <c r="L35" s="48" t="str">
        <f>IF('Simpl. all tex-DT PLYWOOD'!T41=0,"",'Simpl. all tex-DT PLYWOOD'!T41)</f>
        <v/>
      </c>
      <c r="M35" s="48" t="str">
        <f>IF('Simpl. all tex-DT PLYWOOD'!U41=0,"",'Simpl. all tex-DT PLYWOOD'!U41)</f>
        <v/>
      </c>
      <c r="N35" s="48" t="str">
        <f>IF('Simpl. all tex-DT PLYWOOD'!V41=0,"",'Simpl. all tex-DT PLYWOOD'!V41)</f>
        <v/>
      </c>
      <c r="O35" s="48" t="str">
        <f>IF('Simpl. all tex-DT PLYWOOD'!W41=0,"",'Simpl. all tex-DT PLYWOOD'!W41)</f>
        <v/>
      </c>
      <c r="P35" s="48" t="str">
        <f>IF('Simpl. all tex-DT PLYWOOD'!X41=0,"",'Simpl. all tex-DT PLYWOOD'!X41)</f>
        <v/>
      </c>
      <c r="Q35" s="48" t="str">
        <f>IF('Simpl. all tex-DT PLYWOOD'!Y41=0,"",'Simpl. all tex-DT PLYWOOD'!Y41)</f>
        <v/>
      </c>
      <c r="R35" s="48" t="str">
        <f>IF('Simpl. all tex-DT PLYWOOD'!Z41=0,"",'Simpl. all tex-DT PLYWOOD'!Z41)</f>
        <v/>
      </c>
      <c r="S35" s="699">
        <f>'PRODUCTION LIST TEX&amp;DUAL TEX'!Q38</f>
        <v>0</v>
      </c>
    </row>
    <row r="36" spans="1:19" ht="23.25" customHeight="1" x14ac:dyDescent="0.2">
      <c r="A36" s="35">
        <f>B36*'Simpl. all tex-DT PLYWOOD'!I54</f>
        <v>1</v>
      </c>
      <c r="B36" s="37">
        <f t="shared" si="0"/>
        <v>1</v>
      </c>
      <c r="C36" s="36" t="str">
        <f>'Simpl. all tex-DT PLYWOOD'!D42</f>
        <v>SIMPL-2G</v>
      </c>
      <c r="D36" s="691">
        <f>'Simpl. all tex-DT PLYWOOD'!I42</f>
        <v>1</v>
      </c>
      <c r="E36" s="48" t="str">
        <f>IF('Simpl. all tex-DT PLYWOOD'!M42=0,"",'Simpl. all tex-DT PLYWOOD'!M42)</f>
        <v/>
      </c>
      <c r="F36" s="48" t="str">
        <f>IF('Simpl. all tex-DT PLYWOOD'!N42=0,"",'Simpl. all tex-DT PLYWOOD'!N42)</f>
        <v/>
      </c>
      <c r="G36" s="48" t="str">
        <f>IF('Simpl. all tex-DT PLYWOOD'!O42=0,"",'Simpl. all tex-DT PLYWOOD'!O42)</f>
        <v/>
      </c>
      <c r="H36" s="48" t="str">
        <f>IF('Simpl. all tex-DT PLYWOOD'!P42=0,"",'Simpl. all tex-DT PLYWOOD'!P42)</f>
        <v/>
      </c>
      <c r="I36" s="48" t="str">
        <f>IF('Simpl. all tex-DT PLYWOOD'!Q42=0,"",'Simpl. all tex-DT PLYWOOD'!Q42)</f>
        <v/>
      </c>
      <c r="J36" s="48" t="str">
        <f>IF('Simpl. all tex-DT PLYWOOD'!R42=0,"",'Simpl. all tex-DT PLYWOOD'!R42)</f>
        <v/>
      </c>
      <c r="K36" s="48" t="str">
        <f>IF('Simpl. all tex-DT PLYWOOD'!S42=0,"",'Simpl. all tex-DT PLYWOOD'!S42)</f>
        <v/>
      </c>
      <c r="L36" s="48" t="str">
        <f>IF('Simpl. all tex-DT PLYWOOD'!T42=0,"",'Simpl. all tex-DT PLYWOOD'!T42)</f>
        <v/>
      </c>
      <c r="M36" s="48" t="str">
        <f>IF('Simpl. all tex-DT PLYWOOD'!U42=0,"",'Simpl. all tex-DT PLYWOOD'!U42)</f>
        <v/>
      </c>
      <c r="N36" s="48" t="str">
        <f>IF('Simpl. all tex-DT PLYWOOD'!V42=0,"",'Simpl. all tex-DT PLYWOOD'!V42)</f>
        <v/>
      </c>
      <c r="O36" s="48" t="str">
        <f>IF('Simpl. all tex-DT PLYWOOD'!W42=0,"",'Simpl. all tex-DT PLYWOOD'!W42)</f>
        <v/>
      </c>
      <c r="P36" s="48" t="str">
        <f>IF('Simpl. all tex-DT PLYWOOD'!X42=0,"",'Simpl. all tex-DT PLYWOOD'!X42)</f>
        <v/>
      </c>
      <c r="Q36" s="48" t="str">
        <f>IF('Simpl. all tex-DT PLYWOOD'!Y42=0,"",'Simpl. all tex-DT PLYWOOD'!Y42)</f>
        <v/>
      </c>
      <c r="R36" s="48" t="str">
        <f>IF('Simpl. all tex-DT PLYWOOD'!Z42=0,"",'Simpl. all tex-DT PLYWOOD'!Z42)</f>
        <v/>
      </c>
      <c r="S36" s="699">
        <f>'PRODUCTION LIST TEX&amp;DUAL TEX'!Q39</f>
        <v>0</v>
      </c>
    </row>
    <row r="37" spans="1:19" ht="23.25" customHeight="1" x14ac:dyDescent="0.2">
      <c r="A37" s="35">
        <f>B37*'Simpl. all tex-DT PLYWOOD'!I56</f>
        <v>1</v>
      </c>
      <c r="B37" s="37">
        <f t="shared" si="0"/>
        <v>1</v>
      </c>
      <c r="C37" s="36" t="str">
        <f>'Simpl. all tex-DT PLYWOOD'!D43</f>
        <v>SIMPL-2G-T</v>
      </c>
      <c r="D37" s="691">
        <f>'Simpl. all tex-DT PLYWOOD'!I43</f>
        <v>1</v>
      </c>
      <c r="E37" s="48" t="str">
        <f>IF('Simpl. all tex-DT PLYWOOD'!M43=0,"",'Simpl. all tex-DT PLYWOOD'!M43)</f>
        <v/>
      </c>
      <c r="F37" s="48" t="str">
        <f>IF('Simpl. all tex-DT PLYWOOD'!N43=0,"",'Simpl. all tex-DT PLYWOOD'!N43)</f>
        <v/>
      </c>
      <c r="G37" s="48" t="str">
        <f>IF('Simpl. all tex-DT PLYWOOD'!O43=0,"",'Simpl. all tex-DT PLYWOOD'!O43)</f>
        <v/>
      </c>
      <c r="H37" s="48" t="str">
        <f>IF('Simpl. all tex-DT PLYWOOD'!P43=0,"",'Simpl. all tex-DT PLYWOOD'!P43)</f>
        <v/>
      </c>
      <c r="I37" s="48" t="str">
        <f>IF('Simpl. all tex-DT PLYWOOD'!Q43=0,"",'Simpl. all tex-DT PLYWOOD'!Q43)</f>
        <v/>
      </c>
      <c r="J37" s="48" t="str">
        <f>IF('Simpl. all tex-DT PLYWOOD'!R43=0,"",'Simpl. all tex-DT PLYWOOD'!R43)</f>
        <v/>
      </c>
      <c r="K37" s="48" t="str">
        <f>IF('Simpl. all tex-DT PLYWOOD'!S43=0,"",'Simpl. all tex-DT PLYWOOD'!S43)</f>
        <v/>
      </c>
      <c r="L37" s="48" t="str">
        <f>IF('Simpl. all tex-DT PLYWOOD'!T43=0,"",'Simpl. all tex-DT PLYWOOD'!T43)</f>
        <v/>
      </c>
      <c r="M37" s="48" t="str">
        <f>IF('Simpl. all tex-DT PLYWOOD'!U43=0,"",'Simpl. all tex-DT PLYWOOD'!U43)</f>
        <v/>
      </c>
      <c r="N37" s="48" t="str">
        <f>IF('Simpl. all tex-DT PLYWOOD'!V43=0,"",'Simpl. all tex-DT PLYWOOD'!V43)</f>
        <v/>
      </c>
      <c r="O37" s="48" t="str">
        <f>IF('Simpl. all tex-DT PLYWOOD'!W43=0,"",'Simpl. all tex-DT PLYWOOD'!W43)</f>
        <v/>
      </c>
      <c r="P37" s="48" t="str">
        <f>IF('Simpl. all tex-DT PLYWOOD'!X43=0,"",'Simpl. all tex-DT PLYWOOD'!X43)</f>
        <v/>
      </c>
      <c r="Q37" s="48" t="str">
        <f>IF('Simpl. all tex-DT PLYWOOD'!Y43=0,"",'Simpl. all tex-DT PLYWOOD'!Y43)</f>
        <v/>
      </c>
      <c r="R37" s="48" t="str">
        <f>IF('Simpl. all tex-DT PLYWOOD'!Z43=0,"",'Simpl. all tex-DT PLYWOOD'!Z43)</f>
        <v/>
      </c>
      <c r="S37" s="699">
        <f>'PRODUCTION LIST TEX&amp;DUAL TEX'!Q40</f>
        <v>0</v>
      </c>
    </row>
    <row r="38" spans="1:19" ht="23.25" customHeight="1" x14ac:dyDescent="0.2">
      <c r="A38" s="35">
        <f>B38*'Simpl. all tex-DT PLYWOOD'!I58</f>
        <v>3</v>
      </c>
      <c r="B38" s="37">
        <f t="shared" si="0"/>
        <v>3</v>
      </c>
      <c r="C38" s="36" t="str">
        <f>'Simpl. all tex-DT PLYWOOD'!D44</f>
        <v>SIMPL-2H</v>
      </c>
      <c r="D38" s="691">
        <f>'Simpl. all tex-DT PLYWOOD'!I44</f>
        <v>3</v>
      </c>
      <c r="E38" s="48" t="str">
        <f>IF('Simpl. all tex-DT PLYWOOD'!M44=0,"",'Simpl. all tex-DT PLYWOOD'!M44)</f>
        <v/>
      </c>
      <c r="F38" s="48" t="str">
        <f>IF('Simpl. all tex-DT PLYWOOD'!N44=0,"",'Simpl. all tex-DT PLYWOOD'!N44)</f>
        <v/>
      </c>
      <c r="G38" s="48" t="str">
        <f>IF('Simpl. all tex-DT PLYWOOD'!O44=0,"",'Simpl. all tex-DT PLYWOOD'!O44)</f>
        <v/>
      </c>
      <c r="H38" s="48" t="str">
        <f>IF('Simpl. all tex-DT PLYWOOD'!P44=0,"",'Simpl. all tex-DT PLYWOOD'!P44)</f>
        <v/>
      </c>
      <c r="I38" s="48" t="str">
        <f>IF('Simpl. all tex-DT PLYWOOD'!Q44=0,"",'Simpl. all tex-DT PLYWOOD'!Q44)</f>
        <v/>
      </c>
      <c r="J38" s="48" t="str">
        <f>IF('Simpl. all tex-DT PLYWOOD'!R44=0,"",'Simpl. all tex-DT PLYWOOD'!R44)</f>
        <v/>
      </c>
      <c r="K38" s="48" t="str">
        <f>IF('Simpl. all tex-DT PLYWOOD'!S44=0,"",'Simpl. all tex-DT PLYWOOD'!S44)</f>
        <v/>
      </c>
      <c r="L38" s="48" t="str">
        <f>IF('Simpl. all tex-DT PLYWOOD'!T44=0,"",'Simpl. all tex-DT PLYWOOD'!T44)</f>
        <v/>
      </c>
      <c r="M38" s="48" t="str">
        <f>IF('Simpl. all tex-DT PLYWOOD'!U44=0,"",'Simpl. all tex-DT PLYWOOD'!U44)</f>
        <v/>
      </c>
      <c r="N38" s="48" t="str">
        <f>IF('Simpl. all tex-DT PLYWOOD'!V44=0,"",'Simpl. all tex-DT PLYWOOD'!V44)</f>
        <v/>
      </c>
      <c r="O38" s="48" t="str">
        <f>IF('Simpl. all tex-DT PLYWOOD'!W44=0,"",'Simpl. all tex-DT PLYWOOD'!W44)</f>
        <v/>
      </c>
      <c r="P38" s="48" t="str">
        <f>IF('Simpl. all tex-DT PLYWOOD'!X44=0,"",'Simpl. all tex-DT PLYWOOD'!X44)</f>
        <v/>
      </c>
      <c r="Q38" s="48" t="str">
        <f>IF('Simpl. all tex-DT PLYWOOD'!Y44=0,"",'Simpl. all tex-DT PLYWOOD'!Y44)</f>
        <v/>
      </c>
      <c r="R38" s="48" t="str">
        <f>IF('Simpl. all tex-DT PLYWOOD'!Z44=0,"",'Simpl. all tex-DT PLYWOOD'!Z44)</f>
        <v/>
      </c>
      <c r="S38" s="699">
        <f>'PRODUCTION LIST TEX&amp;DUAL TEX'!Q41</f>
        <v>0</v>
      </c>
    </row>
    <row r="39" spans="1:19" ht="23.25" customHeight="1" x14ac:dyDescent="0.2">
      <c r="A39" s="35">
        <f>B39*'Simpl. all tex-DT PLYWOOD'!I60</f>
        <v>3</v>
      </c>
      <c r="B39" s="37">
        <f t="shared" si="0"/>
        <v>3</v>
      </c>
      <c r="C39" s="36" t="str">
        <f>'Simpl. all tex-DT PLYWOOD'!D45</f>
        <v>SIMPL-2H-T</v>
      </c>
      <c r="D39" s="691">
        <f>'Simpl. all tex-DT PLYWOOD'!I45</f>
        <v>3</v>
      </c>
      <c r="E39" s="48" t="str">
        <f>IF('Simpl. all tex-DT PLYWOOD'!M45=0,"",'Simpl. all tex-DT PLYWOOD'!M45)</f>
        <v/>
      </c>
      <c r="F39" s="48" t="str">
        <f>IF('Simpl. all tex-DT PLYWOOD'!N45=0,"",'Simpl. all tex-DT PLYWOOD'!N45)</f>
        <v/>
      </c>
      <c r="G39" s="48" t="str">
        <f>IF('Simpl. all tex-DT PLYWOOD'!O45=0,"",'Simpl. all tex-DT PLYWOOD'!O45)</f>
        <v/>
      </c>
      <c r="H39" s="48" t="str">
        <f>IF('Simpl. all tex-DT PLYWOOD'!P45=0,"",'Simpl. all tex-DT PLYWOOD'!P45)</f>
        <v/>
      </c>
      <c r="I39" s="48" t="str">
        <f>IF('Simpl. all tex-DT PLYWOOD'!Q45=0,"",'Simpl. all tex-DT PLYWOOD'!Q45)</f>
        <v/>
      </c>
      <c r="J39" s="48" t="str">
        <f>IF('Simpl. all tex-DT PLYWOOD'!R45=0,"",'Simpl. all tex-DT PLYWOOD'!R45)</f>
        <v/>
      </c>
      <c r="K39" s="48" t="str">
        <f>IF('Simpl. all tex-DT PLYWOOD'!S45=0,"",'Simpl. all tex-DT PLYWOOD'!S45)</f>
        <v/>
      </c>
      <c r="L39" s="48" t="str">
        <f>IF('Simpl. all tex-DT PLYWOOD'!T45=0,"",'Simpl. all tex-DT PLYWOOD'!T45)</f>
        <v/>
      </c>
      <c r="M39" s="48" t="str">
        <f>IF('Simpl. all tex-DT PLYWOOD'!U45=0,"",'Simpl. all tex-DT PLYWOOD'!U45)</f>
        <v/>
      </c>
      <c r="N39" s="48" t="str">
        <f>IF('Simpl. all tex-DT PLYWOOD'!V45=0,"",'Simpl. all tex-DT PLYWOOD'!V45)</f>
        <v/>
      </c>
      <c r="O39" s="48" t="str">
        <f>IF('Simpl. all tex-DT PLYWOOD'!W45=0,"",'Simpl. all tex-DT PLYWOOD'!W45)</f>
        <v/>
      </c>
      <c r="P39" s="48" t="str">
        <f>IF('Simpl. all tex-DT PLYWOOD'!X45=0,"",'Simpl. all tex-DT PLYWOOD'!X45)</f>
        <v/>
      </c>
      <c r="Q39" s="48" t="str">
        <f>IF('Simpl. all tex-DT PLYWOOD'!Y45=0,"",'Simpl. all tex-DT PLYWOOD'!Y45)</f>
        <v/>
      </c>
      <c r="R39" s="48" t="str">
        <f>IF('Simpl. all tex-DT PLYWOOD'!Z45=0,"",'Simpl. all tex-DT PLYWOOD'!Z45)</f>
        <v/>
      </c>
      <c r="S39" s="699">
        <f>'PRODUCTION LIST TEX&amp;DUAL TEX'!Q42</f>
        <v>0</v>
      </c>
    </row>
    <row r="40" spans="1:19" ht="23.25" customHeight="1" x14ac:dyDescent="0.2">
      <c r="A40" s="35">
        <f>B40*'Simpl. all tex-DT PLYWOOD'!I62</f>
        <v>0</v>
      </c>
      <c r="B40" s="37">
        <f t="shared" si="0"/>
        <v>0</v>
      </c>
      <c r="C40" s="36" t="str">
        <f>'Simpl. all tex-DT PLYWOOD'!D46</f>
        <v>3 - TRAPEZ</v>
      </c>
      <c r="D40" s="691">
        <f>'Simpl. all tex-DT PLYWOOD'!I46</f>
        <v>0</v>
      </c>
      <c r="E40" s="48" t="str">
        <f>IF('Simpl. all tex-DT PLYWOOD'!M46=0,"",'Simpl. all tex-DT PLYWOOD'!M46)</f>
        <v/>
      </c>
      <c r="F40" s="48" t="str">
        <f>IF('Simpl. all tex-DT PLYWOOD'!N46=0,"",'Simpl. all tex-DT PLYWOOD'!N46)</f>
        <v/>
      </c>
      <c r="G40" s="48" t="str">
        <f>IF('Simpl. all tex-DT PLYWOOD'!O46=0,"",'Simpl. all tex-DT PLYWOOD'!O46)</f>
        <v/>
      </c>
      <c r="H40" s="48" t="str">
        <f>IF('Simpl. all tex-DT PLYWOOD'!P46=0,"",'Simpl. all tex-DT PLYWOOD'!P46)</f>
        <v/>
      </c>
      <c r="I40" s="48" t="str">
        <f>IF('Simpl. all tex-DT PLYWOOD'!Q46=0,"",'Simpl. all tex-DT PLYWOOD'!Q46)</f>
        <v/>
      </c>
      <c r="J40" s="48" t="str">
        <f>IF('Simpl. all tex-DT PLYWOOD'!R46=0,"",'Simpl. all tex-DT PLYWOOD'!R46)</f>
        <v/>
      </c>
      <c r="K40" s="48" t="str">
        <f>IF('Simpl. all tex-DT PLYWOOD'!S46=0,"",'Simpl. all tex-DT PLYWOOD'!S46)</f>
        <v/>
      </c>
      <c r="L40" s="48" t="str">
        <f>IF('Simpl. all tex-DT PLYWOOD'!T46=0,"",'Simpl. all tex-DT PLYWOOD'!T46)</f>
        <v/>
      </c>
      <c r="M40" s="48" t="str">
        <f>IF('Simpl. all tex-DT PLYWOOD'!U46=0,"",'Simpl. all tex-DT PLYWOOD'!U46)</f>
        <v/>
      </c>
      <c r="N40" s="48" t="str">
        <f>IF('Simpl. all tex-DT PLYWOOD'!V46=0,"",'Simpl. all tex-DT PLYWOOD'!V46)</f>
        <v/>
      </c>
      <c r="O40" s="48" t="str">
        <f>IF('Simpl. all tex-DT PLYWOOD'!W46=0,"",'Simpl. all tex-DT PLYWOOD'!W46)</f>
        <v/>
      </c>
      <c r="P40" s="48" t="str">
        <f>IF('Simpl. all tex-DT PLYWOOD'!X46=0,"",'Simpl. all tex-DT PLYWOOD'!X46)</f>
        <v/>
      </c>
      <c r="Q40" s="48" t="str">
        <f>IF('Simpl. all tex-DT PLYWOOD'!Y46=0,"",'Simpl. all tex-DT PLYWOOD'!Y46)</f>
        <v/>
      </c>
      <c r="R40" s="48" t="str">
        <f>IF('Simpl. all tex-DT PLYWOOD'!Z46=0,"",'Simpl. all tex-DT PLYWOOD'!Z46)</f>
        <v/>
      </c>
      <c r="S40" s="699">
        <f>'PRODUCTION LIST TEX&amp;DUAL TEX'!Q43</f>
        <v>0</v>
      </c>
    </row>
    <row r="41" spans="1:19" ht="23.25" customHeight="1" x14ac:dyDescent="0.2">
      <c r="A41" s="35">
        <f>B41*'Simpl. all tex-DT PLYWOOD'!I64</f>
        <v>6</v>
      </c>
      <c r="B41" s="37">
        <f t="shared" si="0"/>
        <v>3</v>
      </c>
      <c r="C41" s="36" t="str">
        <f>'Simpl. all tex-DT PLYWOOD'!D47</f>
        <v>SIMPL-3A</v>
      </c>
      <c r="D41" s="691">
        <f>'Simpl. all tex-DT PLYWOOD'!I47</f>
        <v>3</v>
      </c>
      <c r="E41" s="48" t="str">
        <f>IF('Simpl. all tex-DT PLYWOOD'!M47=0,"",'Simpl. all tex-DT PLYWOOD'!M47)</f>
        <v/>
      </c>
      <c r="F41" s="48" t="str">
        <f>IF('Simpl. all tex-DT PLYWOOD'!N47=0,"",'Simpl. all tex-DT PLYWOOD'!N47)</f>
        <v/>
      </c>
      <c r="G41" s="48" t="str">
        <f>IF('Simpl. all tex-DT PLYWOOD'!O47=0,"",'Simpl. all tex-DT PLYWOOD'!O47)</f>
        <v/>
      </c>
      <c r="H41" s="48" t="str">
        <f>IF('Simpl. all tex-DT PLYWOOD'!P47=0,"",'Simpl. all tex-DT PLYWOOD'!P47)</f>
        <v/>
      </c>
      <c r="I41" s="48" t="str">
        <f>IF('Simpl. all tex-DT PLYWOOD'!Q47=0,"",'Simpl. all tex-DT PLYWOOD'!Q47)</f>
        <v/>
      </c>
      <c r="J41" s="48" t="str">
        <f>IF('Simpl. all tex-DT PLYWOOD'!R47=0,"",'Simpl. all tex-DT PLYWOOD'!R47)</f>
        <v/>
      </c>
      <c r="K41" s="48" t="str">
        <f>IF('Simpl. all tex-DT PLYWOOD'!S47=0,"",'Simpl. all tex-DT PLYWOOD'!S47)</f>
        <v/>
      </c>
      <c r="L41" s="48" t="str">
        <f>IF('Simpl. all tex-DT PLYWOOD'!T47=0,"",'Simpl. all tex-DT PLYWOOD'!T47)</f>
        <v/>
      </c>
      <c r="M41" s="48" t="str">
        <f>IF('Simpl. all tex-DT PLYWOOD'!U47=0,"",'Simpl. all tex-DT PLYWOOD'!U47)</f>
        <v/>
      </c>
      <c r="N41" s="48" t="str">
        <f>IF('Simpl. all tex-DT PLYWOOD'!V47=0,"",'Simpl. all tex-DT PLYWOOD'!V47)</f>
        <v/>
      </c>
      <c r="O41" s="48" t="str">
        <f>IF('Simpl. all tex-DT PLYWOOD'!W47=0,"",'Simpl. all tex-DT PLYWOOD'!W47)</f>
        <v/>
      </c>
      <c r="P41" s="48" t="str">
        <f>IF('Simpl. all tex-DT PLYWOOD'!X47=0,"",'Simpl. all tex-DT PLYWOOD'!X47)</f>
        <v/>
      </c>
      <c r="Q41" s="48" t="str">
        <f>IF('Simpl. all tex-DT PLYWOOD'!Y47=0,"",'Simpl. all tex-DT PLYWOOD'!Y47)</f>
        <v/>
      </c>
      <c r="R41" s="48" t="str">
        <f>IF('Simpl. all tex-DT PLYWOOD'!Z47=0,"",'Simpl. all tex-DT PLYWOOD'!Z47)</f>
        <v/>
      </c>
      <c r="S41" s="699">
        <f>'PRODUCTION LIST TEX&amp;DUAL TEX'!Q44</f>
        <v>0</v>
      </c>
    </row>
    <row r="42" spans="1:19" ht="23.25" customHeight="1" x14ac:dyDescent="0.2">
      <c r="A42" s="35">
        <f>B42*'Simpl. all tex-DT PLYWOOD'!I67</f>
        <v>6</v>
      </c>
      <c r="B42" s="37">
        <f t="shared" si="0"/>
        <v>3</v>
      </c>
      <c r="C42" s="36" t="str">
        <f>'Simpl. all tex-DT PLYWOOD'!D48</f>
        <v>SIMPL-3A-T</v>
      </c>
      <c r="D42" s="691">
        <f>'Simpl. all tex-DT PLYWOOD'!I48</f>
        <v>3</v>
      </c>
      <c r="E42" s="48" t="str">
        <f>IF('Simpl. all tex-DT PLYWOOD'!M48=0,"",'Simpl. all tex-DT PLYWOOD'!M48)</f>
        <v/>
      </c>
      <c r="F42" s="48" t="str">
        <f>IF('Simpl. all tex-DT PLYWOOD'!N48=0,"",'Simpl. all tex-DT PLYWOOD'!N48)</f>
        <v/>
      </c>
      <c r="G42" s="48" t="str">
        <f>IF('Simpl. all tex-DT PLYWOOD'!O48=0,"",'Simpl. all tex-DT PLYWOOD'!O48)</f>
        <v/>
      </c>
      <c r="H42" s="48" t="str">
        <f>IF('Simpl. all tex-DT PLYWOOD'!P48=0,"",'Simpl. all tex-DT PLYWOOD'!P48)</f>
        <v/>
      </c>
      <c r="I42" s="48" t="str">
        <f>IF('Simpl. all tex-DT PLYWOOD'!Q48=0,"",'Simpl. all tex-DT PLYWOOD'!Q48)</f>
        <v/>
      </c>
      <c r="J42" s="48" t="str">
        <f>IF('Simpl. all tex-DT PLYWOOD'!R48=0,"",'Simpl. all tex-DT PLYWOOD'!R48)</f>
        <v/>
      </c>
      <c r="K42" s="48" t="str">
        <f>IF('Simpl. all tex-DT PLYWOOD'!S48=0,"",'Simpl. all tex-DT PLYWOOD'!S48)</f>
        <v/>
      </c>
      <c r="L42" s="48" t="str">
        <f>IF('Simpl. all tex-DT PLYWOOD'!T48=0,"",'Simpl. all tex-DT PLYWOOD'!T48)</f>
        <v/>
      </c>
      <c r="M42" s="48" t="str">
        <f>IF('Simpl. all tex-DT PLYWOOD'!U48=0,"",'Simpl. all tex-DT PLYWOOD'!U48)</f>
        <v/>
      </c>
      <c r="N42" s="48" t="str">
        <f>IF('Simpl. all tex-DT PLYWOOD'!V48=0,"",'Simpl. all tex-DT PLYWOOD'!V48)</f>
        <v/>
      </c>
      <c r="O42" s="48" t="str">
        <f>IF('Simpl. all tex-DT PLYWOOD'!W48=0,"",'Simpl. all tex-DT PLYWOOD'!W48)</f>
        <v/>
      </c>
      <c r="P42" s="48" t="str">
        <f>IF('Simpl. all tex-DT PLYWOOD'!X48=0,"",'Simpl. all tex-DT PLYWOOD'!X48)</f>
        <v/>
      </c>
      <c r="Q42" s="48" t="str">
        <f>IF('Simpl. all tex-DT PLYWOOD'!Y48=0,"",'Simpl. all tex-DT PLYWOOD'!Y48)</f>
        <v/>
      </c>
      <c r="R42" s="48" t="str">
        <f>IF('Simpl. all tex-DT PLYWOOD'!Z48=0,"",'Simpl. all tex-DT PLYWOOD'!Z48)</f>
        <v/>
      </c>
      <c r="S42" s="699">
        <f>'PRODUCTION LIST TEX&amp;DUAL TEX'!Q45</f>
        <v>0</v>
      </c>
    </row>
    <row r="43" spans="1:19" ht="23.25" customHeight="1" x14ac:dyDescent="0.2">
      <c r="A43" s="35">
        <f>B43*'Simpl. all tex-DT PLYWOOD'!I81</f>
        <v>0</v>
      </c>
      <c r="B43" s="37">
        <f t="shared" si="0"/>
        <v>2</v>
      </c>
      <c r="C43" s="36" t="str">
        <f>'Simpl. all tex-DT PLYWOOD'!D49</f>
        <v>SIMPL-3B</v>
      </c>
      <c r="D43" s="691">
        <f>'Simpl. all tex-DT PLYWOOD'!I49</f>
        <v>2</v>
      </c>
      <c r="E43" s="48" t="str">
        <f>IF('Simpl. all tex-DT PLYWOOD'!M49=0,"",'Simpl. all tex-DT PLYWOOD'!M49)</f>
        <v/>
      </c>
      <c r="F43" s="48" t="str">
        <f>IF('Simpl. all tex-DT PLYWOOD'!N49=0,"",'Simpl. all tex-DT PLYWOOD'!N49)</f>
        <v/>
      </c>
      <c r="G43" s="48" t="str">
        <f>IF('Simpl. all tex-DT PLYWOOD'!O49=0,"",'Simpl. all tex-DT PLYWOOD'!O49)</f>
        <v/>
      </c>
      <c r="H43" s="48" t="str">
        <f>IF('Simpl. all tex-DT PLYWOOD'!P49=0,"",'Simpl. all tex-DT PLYWOOD'!P49)</f>
        <v/>
      </c>
      <c r="I43" s="48" t="str">
        <f>IF('Simpl. all tex-DT PLYWOOD'!Q49=0,"",'Simpl. all tex-DT PLYWOOD'!Q49)</f>
        <v/>
      </c>
      <c r="J43" s="48" t="str">
        <f>IF('Simpl. all tex-DT PLYWOOD'!R49=0,"",'Simpl. all tex-DT PLYWOOD'!R49)</f>
        <v/>
      </c>
      <c r="K43" s="48" t="str">
        <f>IF('Simpl. all tex-DT PLYWOOD'!S49=0,"",'Simpl. all tex-DT PLYWOOD'!S49)</f>
        <v/>
      </c>
      <c r="L43" s="48" t="str">
        <f>IF('Simpl. all tex-DT PLYWOOD'!T49=0,"",'Simpl. all tex-DT PLYWOOD'!T49)</f>
        <v/>
      </c>
      <c r="M43" s="48" t="str">
        <f>IF('Simpl. all tex-DT PLYWOOD'!U49=0,"",'Simpl. all tex-DT PLYWOOD'!U49)</f>
        <v/>
      </c>
      <c r="N43" s="48" t="str">
        <f>IF('Simpl. all tex-DT PLYWOOD'!V49=0,"",'Simpl. all tex-DT PLYWOOD'!V49)</f>
        <v/>
      </c>
      <c r="O43" s="48" t="str">
        <f>IF('Simpl. all tex-DT PLYWOOD'!W49=0,"",'Simpl. all tex-DT PLYWOOD'!W49)</f>
        <v/>
      </c>
      <c r="P43" s="48" t="str">
        <f>IF('Simpl. all tex-DT PLYWOOD'!X49=0,"",'Simpl. all tex-DT PLYWOOD'!X49)</f>
        <v/>
      </c>
      <c r="Q43" s="48" t="str">
        <f>IF('Simpl. all tex-DT PLYWOOD'!Y49=0,"",'Simpl. all tex-DT PLYWOOD'!Y49)</f>
        <v/>
      </c>
      <c r="R43" s="48" t="str">
        <f>IF('Simpl. all tex-DT PLYWOOD'!Z49=0,"",'Simpl. all tex-DT PLYWOOD'!Z49)</f>
        <v/>
      </c>
      <c r="S43" s="699">
        <f>'PRODUCTION LIST TEX&amp;DUAL TEX'!Q46</f>
        <v>0</v>
      </c>
    </row>
    <row r="44" spans="1:19" ht="23.25" customHeight="1" x14ac:dyDescent="0.2">
      <c r="A44" s="35">
        <f>B44*'Simpl. all tex-DT PLYWOOD'!I83</f>
        <v>2</v>
      </c>
      <c r="B44" s="37">
        <f t="shared" si="0"/>
        <v>2</v>
      </c>
      <c r="C44" s="36" t="str">
        <f>'Simpl. all tex-DT PLYWOOD'!D50</f>
        <v>SIMPL-3B-T</v>
      </c>
      <c r="D44" s="691">
        <f>'Simpl. all tex-DT PLYWOOD'!I50</f>
        <v>2</v>
      </c>
      <c r="E44" s="48" t="str">
        <f>IF('Simpl. all tex-DT PLYWOOD'!M50=0,"",'Simpl. all tex-DT PLYWOOD'!M50)</f>
        <v/>
      </c>
      <c r="F44" s="48" t="str">
        <f>IF('Simpl. all tex-DT PLYWOOD'!N50=0,"",'Simpl. all tex-DT PLYWOOD'!N50)</f>
        <v/>
      </c>
      <c r="G44" s="48" t="str">
        <f>IF('Simpl. all tex-DT PLYWOOD'!O50=0,"",'Simpl. all tex-DT PLYWOOD'!O50)</f>
        <v/>
      </c>
      <c r="H44" s="48" t="str">
        <f>IF('Simpl. all tex-DT PLYWOOD'!P50=0,"",'Simpl. all tex-DT PLYWOOD'!P50)</f>
        <v/>
      </c>
      <c r="I44" s="48" t="str">
        <f>IF('Simpl. all tex-DT PLYWOOD'!Q50=0,"",'Simpl. all tex-DT PLYWOOD'!Q50)</f>
        <v/>
      </c>
      <c r="J44" s="48" t="str">
        <f>IF('Simpl. all tex-DT PLYWOOD'!R50=0,"",'Simpl. all tex-DT PLYWOOD'!R50)</f>
        <v/>
      </c>
      <c r="K44" s="48" t="str">
        <f>IF('Simpl. all tex-DT PLYWOOD'!S50=0,"",'Simpl. all tex-DT PLYWOOD'!S50)</f>
        <v/>
      </c>
      <c r="L44" s="48" t="str">
        <f>IF('Simpl. all tex-DT PLYWOOD'!T50=0,"",'Simpl. all tex-DT PLYWOOD'!T50)</f>
        <v/>
      </c>
      <c r="M44" s="48" t="str">
        <f>IF('Simpl. all tex-DT PLYWOOD'!U50=0,"",'Simpl. all tex-DT PLYWOOD'!U50)</f>
        <v/>
      </c>
      <c r="N44" s="48" t="str">
        <f>IF('Simpl. all tex-DT PLYWOOD'!V50=0,"",'Simpl. all tex-DT PLYWOOD'!V50)</f>
        <v/>
      </c>
      <c r="O44" s="48" t="str">
        <f>IF('Simpl. all tex-DT PLYWOOD'!W50=0,"",'Simpl. all tex-DT PLYWOOD'!W50)</f>
        <v/>
      </c>
      <c r="P44" s="48" t="str">
        <f>IF('Simpl. all tex-DT PLYWOOD'!X50=0,"",'Simpl. all tex-DT PLYWOOD'!X50)</f>
        <v/>
      </c>
      <c r="Q44" s="48" t="str">
        <f>IF('Simpl. all tex-DT PLYWOOD'!Y50=0,"",'Simpl. all tex-DT PLYWOOD'!Y50)</f>
        <v/>
      </c>
      <c r="R44" s="48" t="str">
        <f>IF('Simpl. all tex-DT PLYWOOD'!Z50=0,"",'Simpl. all tex-DT PLYWOOD'!Z50)</f>
        <v/>
      </c>
      <c r="S44" s="699">
        <f>'PRODUCTION LIST TEX&amp;DUAL TEX'!Q47</f>
        <v>0</v>
      </c>
    </row>
    <row r="45" spans="1:19" ht="23.25" customHeight="1" x14ac:dyDescent="0.2">
      <c r="A45" s="35">
        <f>B45*'Simpl. all tex-DT PLYWOOD'!I85</f>
        <v>1</v>
      </c>
      <c r="B45" s="37">
        <f t="shared" ref="B45:B77" si="1">SUM(C45:P45)</f>
        <v>1</v>
      </c>
      <c r="C45" s="36" t="str">
        <f>'Simpl. all tex-DT PLYWOOD'!D51</f>
        <v>SIMPL-3C</v>
      </c>
      <c r="D45" s="691">
        <f>'Simpl. all tex-DT PLYWOOD'!I51</f>
        <v>1</v>
      </c>
      <c r="E45" s="48" t="str">
        <f>IF('Simpl. all tex-DT PLYWOOD'!M51=0,"",'Simpl. all tex-DT PLYWOOD'!M51)</f>
        <v/>
      </c>
      <c r="F45" s="48" t="str">
        <f>IF('Simpl. all tex-DT PLYWOOD'!N51=0,"",'Simpl. all tex-DT PLYWOOD'!N51)</f>
        <v/>
      </c>
      <c r="G45" s="48" t="str">
        <f>IF('Simpl. all tex-DT PLYWOOD'!O51=0,"",'Simpl. all tex-DT PLYWOOD'!O51)</f>
        <v/>
      </c>
      <c r="H45" s="48" t="str">
        <f>IF('Simpl. all tex-DT PLYWOOD'!P51=0,"",'Simpl. all tex-DT PLYWOOD'!P51)</f>
        <v/>
      </c>
      <c r="I45" s="48" t="str">
        <f>IF('Simpl. all tex-DT PLYWOOD'!Q51=0,"",'Simpl. all tex-DT PLYWOOD'!Q51)</f>
        <v/>
      </c>
      <c r="J45" s="48" t="str">
        <f>IF('Simpl. all tex-DT PLYWOOD'!R51=0,"",'Simpl. all tex-DT PLYWOOD'!R51)</f>
        <v/>
      </c>
      <c r="K45" s="48" t="str">
        <f>IF('Simpl. all tex-DT PLYWOOD'!S51=0,"",'Simpl. all tex-DT PLYWOOD'!S51)</f>
        <v/>
      </c>
      <c r="L45" s="48" t="str">
        <f>IF('Simpl. all tex-DT PLYWOOD'!T51=0,"",'Simpl. all tex-DT PLYWOOD'!T51)</f>
        <v/>
      </c>
      <c r="M45" s="48" t="str">
        <f>IF('Simpl. all tex-DT PLYWOOD'!U51=0,"",'Simpl. all tex-DT PLYWOOD'!U51)</f>
        <v/>
      </c>
      <c r="N45" s="48" t="str">
        <f>IF('Simpl. all tex-DT PLYWOOD'!V51=0,"",'Simpl. all tex-DT PLYWOOD'!V51)</f>
        <v/>
      </c>
      <c r="O45" s="48" t="str">
        <f>IF('Simpl. all tex-DT PLYWOOD'!W51=0,"",'Simpl. all tex-DT PLYWOOD'!W51)</f>
        <v/>
      </c>
      <c r="P45" s="48" t="str">
        <f>IF('Simpl. all tex-DT PLYWOOD'!X51=0,"",'Simpl. all tex-DT PLYWOOD'!X51)</f>
        <v/>
      </c>
      <c r="Q45" s="48" t="str">
        <f>IF('Simpl. all tex-DT PLYWOOD'!Y51=0,"",'Simpl. all tex-DT PLYWOOD'!Y51)</f>
        <v/>
      </c>
      <c r="R45" s="48" t="str">
        <f>IF('Simpl. all tex-DT PLYWOOD'!Z51=0,"",'Simpl. all tex-DT PLYWOOD'!Z51)</f>
        <v/>
      </c>
      <c r="S45" s="699">
        <f>'PRODUCTION LIST TEX&amp;DUAL TEX'!Q48</f>
        <v>0</v>
      </c>
    </row>
    <row r="46" spans="1:19" ht="23.25" customHeight="1" x14ac:dyDescent="0.2">
      <c r="A46" s="35">
        <f>B46*'Simpl. all tex-DT PLYWOOD'!I87</f>
        <v>2</v>
      </c>
      <c r="B46" s="37">
        <f t="shared" si="1"/>
        <v>1</v>
      </c>
      <c r="C46" s="36" t="str">
        <f>'Simpl. all tex-DT PLYWOOD'!D52</f>
        <v>SIMPL-3C-T</v>
      </c>
      <c r="D46" s="691">
        <f>'Simpl. all tex-DT PLYWOOD'!I52</f>
        <v>1</v>
      </c>
      <c r="E46" s="48" t="str">
        <f>IF('Simpl. all tex-DT PLYWOOD'!M52=0,"",'Simpl. all tex-DT PLYWOOD'!M52)</f>
        <v/>
      </c>
      <c r="F46" s="48" t="str">
        <f>IF('Simpl. all tex-DT PLYWOOD'!N52=0,"",'Simpl. all tex-DT PLYWOOD'!N52)</f>
        <v/>
      </c>
      <c r="G46" s="48" t="str">
        <f>IF('Simpl. all tex-DT PLYWOOD'!O52=0,"",'Simpl. all tex-DT PLYWOOD'!O52)</f>
        <v/>
      </c>
      <c r="H46" s="48" t="str">
        <f>IF('Simpl. all tex-DT PLYWOOD'!P52=0,"",'Simpl. all tex-DT PLYWOOD'!P52)</f>
        <v/>
      </c>
      <c r="I46" s="48" t="str">
        <f>IF('Simpl. all tex-DT PLYWOOD'!Q52=0,"",'Simpl. all tex-DT PLYWOOD'!Q52)</f>
        <v/>
      </c>
      <c r="J46" s="48" t="str">
        <f>IF('Simpl. all tex-DT PLYWOOD'!R52=0,"",'Simpl. all tex-DT PLYWOOD'!R52)</f>
        <v/>
      </c>
      <c r="K46" s="48" t="str">
        <f>IF('Simpl. all tex-DT PLYWOOD'!S52=0,"",'Simpl. all tex-DT PLYWOOD'!S52)</f>
        <v/>
      </c>
      <c r="L46" s="48" t="str">
        <f>IF('Simpl. all tex-DT PLYWOOD'!T52=0,"",'Simpl. all tex-DT PLYWOOD'!T52)</f>
        <v/>
      </c>
      <c r="M46" s="48" t="str">
        <f>IF('Simpl. all tex-DT PLYWOOD'!U52=0,"",'Simpl. all tex-DT PLYWOOD'!U52)</f>
        <v/>
      </c>
      <c r="N46" s="48" t="str">
        <f>IF('Simpl. all tex-DT PLYWOOD'!V52=0,"",'Simpl. all tex-DT PLYWOOD'!V52)</f>
        <v/>
      </c>
      <c r="O46" s="48" t="str">
        <f>IF('Simpl. all tex-DT PLYWOOD'!W52=0,"",'Simpl. all tex-DT PLYWOOD'!W52)</f>
        <v/>
      </c>
      <c r="P46" s="48" t="str">
        <f>IF('Simpl. all tex-DT PLYWOOD'!X52=0,"",'Simpl. all tex-DT PLYWOOD'!X52)</f>
        <v/>
      </c>
      <c r="Q46" s="48" t="str">
        <f>IF('Simpl. all tex-DT PLYWOOD'!Y52=0,"",'Simpl. all tex-DT PLYWOOD'!Y52)</f>
        <v/>
      </c>
      <c r="R46" s="48" t="str">
        <f>IF('Simpl. all tex-DT PLYWOOD'!Z52=0,"",'Simpl. all tex-DT PLYWOOD'!Z52)</f>
        <v/>
      </c>
      <c r="S46" s="699">
        <f>'PRODUCTION LIST TEX&amp;DUAL TEX'!Q49</f>
        <v>0</v>
      </c>
    </row>
    <row r="47" spans="1:19" ht="23.25" customHeight="1" x14ac:dyDescent="0.2">
      <c r="A47" s="35">
        <f>B47*'Simpl. all tex-DT PLYWOOD'!I89</f>
        <v>2</v>
      </c>
      <c r="B47" s="37">
        <f t="shared" si="1"/>
        <v>1</v>
      </c>
      <c r="C47" s="36" t="str">
        <f>'Simpl. all tex-DT PLYWOOD'!D53</f>
        <v>SIMPL-3D</v>
      </c>
      <c r="D47" s="691">
        <f>'Simpl. all tex-DT PLYWOOD'!I53</f>
        <v>1</v>
      </c>
      <c r="E47" s="48" t="str">
        <f>IF('Simpl. all tex-DT PLYWOOD'!M53=0,"",'Simpl. all tex-DT PLYWOOD'!M53)</f>
        <v/>
      </c>
      <c r="F47" s="48" t="str">
        <f>IF('Simpl. all tex-DT PLYWOOD'!N53=0,"",'Simpl. all tex-DT PLYWOOD'!N53)</f>
        <v/>
      </c>
      <c r="G47" s="48" t="str">
        <f>IF('Simpl. all tex-DT PLYWOOD'!O53=0,"",'Simpl. all tex-DT PLYWOOD'!O53)</f>
        <v/>
      </c>
      <c r="H47" s="48" t="str">
        <f>IF('Simpl. all tex-DT PLYWOOD'!P53=0,"",'Simpl. all tex-DT PLYWOOD'!P53)</f>
        <v/>
      </c>
      <c r="I47" s="48" t="str">
        <f>IF('Simpl. all tex-DT PLYWOOD'!Q53=0,"",'Simpl. all tex-DT PLYWOOD'!Q53)</f>
        <v/>
      </c>
      <c r="J47" s="48" t="str">
        <f>IF('Simpl. all tex-DT PLYWOOD'!R53=0,"",'Simpl. all tex-DT PLYWOOD'!R53)</f>
        <v/>
      </c>
      <c r="K47" s="48" t="str">
        <f>IF('Simpl. all tex-DT PLYWOOD'!S53=0,"",'Simpl. all tex-DT PLYWOOD'!S53)</f>
        <v/>
      </c>
      <c r="L47" s="48" t="str">
        <f>IF('Simpl. all tex-DT PLYWOOD'!T53=0,"",'Simpl. all tex-DT PLYWOOD'!T53)</f>
        <v/>
      </c>
      <c r="M47" s="48" t="str">
        <f>IF('Simpl. all tex-DT PLYWOOD'!U53=0,"",'Simpl. all tex-DT PLYWOOD'!U53)</f>
        <v/>
      </c>
      <c r="N47" s="48" t="str">
        <f>IF('Simpl. all tex-DT PLYWOOD'!V53=0,"",'Simpl. all tex-DT PLYWOOD'!V53)</f>
        <v/>
      </c>
      <c r="O47" s="48" t="str">
        <f>IF('Simpl. all tex-DT PLYWOOD'!W53=0,"",'Simpl. all tex-DT PLYWOOD'!W53)</f>
        <v/>
      </c>
      <c r="P47" s="48" t="str">
        <f>IF('Simpl. all tex-DT PLYWOOD'!X53=0,"",'Simpl. all tex-DT PLYWOOD'!X53)</f>
        <v/>
      </c>
      <c r="Q47" s="48" t="str">
        <f>IF('Simpl. all tex-DT PLYWOOD'!Y53=0,"",'Simpl. all tex-DT PLYWOOD'!Y53)</f>
        <v/>
      </c>
      <c r="R47" s="48" t="str">
        <f>IF('Simpl. all tex-DT PLYWOOD'!Z53=0,"",'Simpl. all tex-DT PLYWOOD'!Z53)</f>
        <v/>
      </c>
      <c r="S47" s="699">
        <f>'PRODUCTION LIST TEX&amp;DUAL TEX'!Q50</f>
        <v>0</v>
      </c>
    </row>
    <row r="48" spans="1:19" ht="23.25" customHeight="1" x14ac:dyDescent="0.2">
      <c r="A48" s="35">
        <f>B48*'Simpl. all tex-DT PLYWOOD'!I91</f>
        <v>3</v>
      </c>
      <c r="B48" s="37">
        <f t="shared" si="1"/>
        <v>1</v>
      </c>
      <c r="C48" s="36" t="str">
        <f>'Simpl. all tex-DT PLYWOOD'!D54</f>
        <v>SIMPL-3D-T</v>
      </c>
      <c r="D48" s="691">
        <f>'Simpl. all tex-DT PLYWOOD'!I54</f>
        <v>1</v>
      </c>
      <c r="E48" s="48" t="str">
        <f>IF('Simpl. all tex-DT PLYWOOD'!M54=0,"",'Simpl. all tex-DT PLYWOOD'!M54)</f>
        <v/>
      </c>
      <c r="F48" s="48" t="str">
        <f>IF('Simpl. all tex-DT PLYWOOD'!N54=0,"",'Simpl. all tex-DT PLYWOOD'!N54)</f>
        <v/>
      </c>
      <c r="G48" s="48" t="str">
        <f>IF('Simpl. all tex-DT PLYWOOD'!O54=0,"",'Simpl. all tex-DT PLYWOOD'!O54)</f>
        <v/>
      </c>
      <c r="H48" s="48" t="str">
        <f>IF('Simpl. all tex-DT PLYWOOD'!P54=0,"",'Simpl. all tex-DT PLYWOOD'!P54)</f>
        <v/>
      </c>
      <c r="I48" s="48" t="str">
        <f>IF('Simpl. all tex-DT PLYWOOD'!Q54=0,"",'Simpl. all tex-DT PLYWOOD'!Q54)</f>
        <v/>
      </c>
      <c r="J48" s="48" t="str">
        <f>IF('Simpl. all tex-DT PLYWOOD'!R54=0,"",'Simpl. all tex-DT PLYWOOD'!R54)</f>
        <v/>
      </c>
      <c r="K48" s="48" t="str">
        <f>IF('Simpl. all tex-DT PLYWOOD'!S54=0,"",'Simpl. all tex-DT PLYWOOD'!S54)</f>
        <v/>
      </c>
      <c r="L48" s="48" t="str">
        <f>IF('Simpl. all tex-DT PLYWOOD'!T54=0,"",'Simpl. all tex-DT PLYWOOD'!T54)</f>
        <v/>
      </c>
      <c r="M48" s="48" t="str">
        <f>IF('Simpl. all tex-DT PLYWOOD'!U54=0,"",'Simpl. all tex-DT PLYWOOD'!U54)</f>
        <v/>
      </c>
      <c r="N48" s="48" t="str">
        <f>IF('Simpl. all tex-DT PLYWOOD'!V54=0,"",'Simpl. all tex-DT PLYWOOD'!V54)</f>
        <v/>
      </c>
      <c r="O48" s="48" t="str">
        <f>IF('Simpl. all tex-DT PLYWOOD'!W54=0,"",'Simpl. all tex-DT PLYWOOD'!W54)</f>
        <v/>
      </c>
      <c r="P48" s="48" t="str">
        <f>IF('Simpl. all tex-DT PLYWOOD'!X54=0,"",'Simpl. all tex-DT PLYWOOD'!X54)</f>
        <v/>
      </c>
      <c r="Q48" s="48" t="str">
        <f>IF('Simpl. all tex-DT PLYWOOD'!Y54=0,"",'Simpl. all tex-DT PLYWOOD'!Y54)</f>
        <v/>
      </c>
      <c r="R48" s="48" t="str">
        <f>IF('Simpl. all tex-DT PLYWOOD'!Z54=0,"",'Simpl. all tex-DT PLYWOOD'!Z54)</f>
        <v/>
      </c>
      <c r="S48" s="699">
        <f>'PRODUCTION LIST TEX&amp;DUAL TEX'!Q51</f>
        <v>0</v>
      </c>
    </row>
    <row r="49" spans="1:19" ht="23.25" customHeight="1" x14ac:dyDescent="0.2">
      <c r="A49" s="35"/>
      <c r="B49" s="37"/>
      <c r="C49" s="36" t="str">
        <f>'Simpl. all tex-DT PLYWOOD'!D55</f>
        <v>SIMPL-3E</v>
      </c>
      <c r="D49" s="691">
        <f>'Simpl. all tex-DT PLYWOOD'!I55</f>
        <v>1</v>
      </c>
      <c r="E49" s="48" t="str">
        <f>IF('Simpl. all tex-DT PLYWOOD'!M55=0,"",'Simpl. all tex-DT PLYWOOD'!M55)</f>
        <v/>
      </c>
      <c r="F49" s="48" t="str">
        <f>IF('Simpl. all tex-DT PLYWOOD'!N55=0,"",'Simpl. all tex-DT PLYWOOD'!N55)</f>
        <v/>
      </c>
      <c r="G49" s="48" t="str">
        <f>IF('Simpl. all tex-DT PLYWOOD'!O55=0,"",'Simpl. all tex-DT PLYWOOD'!O55)</f>
        <v/>
      </c>
      <c r="H49" s="48" t="str">
        <f>IF('Simpl. all tex-DT PLYWOOD'!P55=0,"",'Simpl. all tex-DT PLYWOOD'!P55)</f>
        <v/>
      </c>
      <c r="I49" s="48" t="str">
        <f>IF('Simpl. all tex-DT PLYWOOD'!Q55=0,"",'Simpl. all tex-DT PLYWOOD'!Q55)</f>
        <v/>
      </c>
      <c r="J49" s="48" t="str">
        <f>IF('Simpl. all tex-DT PLYWOOD'!R55=0,"",'Simpl. all tex-DT PLYWOOD'!R55)</f>
        <v/>
      </c>
      <c r="K49" s="48" t="str">
        <f>IF('Simpl. all tex-DT PLYWOOD'!S55=0,"",'Simpl. all tex-DT PLYWOOD'!S55)</f>
        <v/>
      </c>
      <c r="L49" s="48" t="str">
        <f>IF('Simpl. all tex-DT PLYWOOD'!T55=0,"",'Simpl. all tex-DT PLYWOOD'!T55)</f>
        <v/>
      </c>
      <c r="M49" s="48" t="str">
        <f>IF('Simpl. all tex-DT PLYWOOD'!U55=0,"",'Simpl. all tex-DT PLYWOOD'!U55)</f>
        <v/>
      </c>
      <c r="N49" s="48" t="str">
        <f>IF('Simpl. all tex-DT PLYWOOD'!V55=0,"",'Simpl. all tex-DT PLYWOOD'!V55)</f>
        <v/>
      </c>
      <c r="O49" s="48" t="str">
        <f>IF('Simpl. all tex-DT PLYWOOD'!W55=0,"",'Simpl. all tex-DT PLYWOOD'!W55)</f>
        <v/>
      </c>
      <c r="P49" s="48" t="str">
        <f>IF('Simpl. all tex-DT PLYWOOD'!X55=0,"",'Simpl. all tex-DT PLYWOOD'!X55)</f>
        <v/>
      </c>
      <c r="Q49" s="48" t="str">
        <f>IF('Simpl. all tex-DT PLYWOOD'!Y55=0,"",'Simpl. all tex-DT PLYWOOD'!Y55)</f>
        <v/>
      </c>
      <c r="R49" s="48" t="str">
        <f>IF('Simpl. all tex-DT PLYWOOD'!Z55=0,"",'Simpl. all tex-DT PLYWOOD'!Z55)</f>
        <v/>
      </c>
      <c r="S49" s="699">
        <f>'PRODUCTION LIST TEX&amp;DUAL TEX'!Q52</f>
        <v>0</v>
      </c>
    </row>
    <row r="50" spans="1:19" ht="23.25" customHeight="1" x14ac:dyDescent="0.2">
      <c r="A50" s="35">
        <f>B50*'Simpl. all tex-DT PLYWOOD'!I93</f>
        <v>3</v>
      </c>
      <c r="B50" s="37">
        <f t="shared" si="1"/>
        <v>1</v>
      </c>
      <c r="C50" s="36" t="str">
        <f>'Simpl. all tex-DT PLYWOOD'!D56</f>
        <v>SIMPL-3E-T</v>
      </c>
      <c r="D50" s="691">
        <f>'Simpl. all tex-DT PLYWOOD'!I56</f>
        <v>1</v>
      </c>
      <c r="E50" s="48" t="str">
        <f>IF('Simpl. all tex-DT PLYWOOD'!M56=0,"",'Simpl. all tex-DT PLYWOOD'!M56)</f>
        <v/>
      </c>
      <c r="F50" s="48" t="str">
        <f>IF('Simpl. all tex-DT PLYWOOD'!N56=0,"",'Simpl. all tex-DT PLYWOOD'!N56)</f>
        <v/>
      </c>
      <c r="G50" s="48" t="str">
        <f>IF('Simpl. all tex-DT PLYWOOD'!O56=0,"",'Simpl. all tex-DT PLYWOOD'!O56)</f>
        <v/>
      </c>
      <c r="H50" s="48" t="str">
        <f>IF('Simpl. all tex-DT PLYWOOD'!P56=0,"",'Simpl. all tex-DT PLYWOOD'!P56)</f>
        <v/>
      </c>
      <c r="I50" s="48" t="str">
        <f>IF('Simpl. all tex-DT PLYWOOD'!Q56=0,"",'Simpl. all tex-DT PLYWOOD'!Q56)</f>
        <v/>
      </c>
      <c r="J50" s="48" t="str">
        <f>IF('Simpl. all tex-DT PLYWOOD'!R56=0,"",'Simpl. all tex-DT PLYWOOD'!R56)</f>
        <v/>
      </c>
      <c r="K50" s="48" t="str">
        <f>IF('Simpl. all tex-DT PLYWOOD'!S56=0,"",'Simpl. all tex-DT PLYWOOD'!S56)</f>
        <v/>
      </c>
      <c r="L50" s="48" t="str">
        <f>IF('Simpl. all tex-DT PLYWOOD'!T56=0,"",'Simpl. all tex-DT PLYWOOD'!T56)</f>
        <v/>
      </c>
      <c r="M50" s="48" t="str">
        <f>IF('Simpl. all tex-DT PLYWOOD'!U56=0,"",'Simpl. all tex-DT PLYWOOD'!U56)</f>
        <v/>
      </c>
      <c r="N50" s="48" t="str">
        <f>IF('Simpl. all tex-DT PLYWOOD'!V56=0,"",'Simpl. all tex-DT PLYWOOD'!V56)</f>
        <v/>
      </c>
      <c r="O50" s="48" t="str">
        <f>IF('Simpl. all tex-DT PLYWOOD'!W56=0,"",'Simpl. all tex-DT PLYWOOD'!W56)</f>
        <v/>
      </c>
      <c r="P50" s="48" t="str">
        <f>IF('Simpl. all tex-DT PLYWOOD'!X56=0,"",'Simpl. all tex-DT PLYWOOD'!X56)</f>
        <v/>
      </c>
      <c r="Q50" s="48" t="str">
        <f>IF('Simpl. all tex-DT PLYWOOD'!Y56=0,"",'Simpl. all tex-DT PLYWOOD'!Y56)</f>
        <v/>
      </c>
      <c r="R50" s="48" t="str">
        <f>IF('Simpl. all tex-DT PLYWOOD'!Z56=0,"",'Simpl. all tex-DT PLYWOOD'!Z56)</f>
        <v/>
      </c>
      <c r="S50" s="699">
        <f>'PRODUCTION LIST TEX&amp;DUAL TEX'!Q53</f>
        <v>0</v>
      </c>
    </row>
    <row r="51" spans="1:19" ht="23.25" customHeight="1" x14ac:dyDescent="0.2">
      <c r="A51" s="35">
        <f>B51*'Simpl. all tex-DT PLYWOOD'!I95</f>
        <v>1</v>
      </c>
      <c r="B51" s="37">
        <f t="shared" si="1"/>
        <v>1</v>
      </c>
      <c r="C51" s="36" t="str">
        <f>'Simpl. all tex-DT PLYWOOD'!D57</f>
        <v>SIMPL-3F</v>
      </c>
      <c r="D51" s="691">
        <f>'Simpl. all tex-DT PLYWOOD'!I57</f>
        <v>1</v>
      </c>
      <c r="E51" s="48" t="str">
        <f>IF('Simpl. all tex-DT PLYWOOD'!M57=0,"",'Simpl. all tex-DT PLYWOOD'!M57)</f>
        <v/>
      </c>
      <c r="F51" s="48" t="str">
        <f>IF('Simpl. all tex-DT PLYWOOD'!N57=0,"",'Simpl. all tex-DT PLYWOOD'!N57)</f>
        <v/>
      </c>
      <c r="G51" s="48" t="str">
        <f>IF('Simpl. all tex-DT PLYWOOD'!O57=0,"",'Simpl. all tex-DT PLYWOOD'!O57)</f>
        <v/>
      </c>
      <c r="H51" s="48" t="str">
        <f>IF('Simpl. all tex-DT PLYWOOD'!P57=0,"",'Simpl. all tex-DT PLYWOOD'!P57)</f>
        <v/>
      </c>
      <c r="I51" s="48" t="str">
        <f>IF('Simpl. all tex-DT PLYWOOD'!Q57=0,"",'Simpl. all tex-DT PLYWOOD'!Q57)</f>
        <v/>
      </c>
      <c r="J51" s="48" t="str">
        <f>IF('Simpl. all tex-DT PLYWOOD'!R57=0,"",'Simpl. all tex-DT PLYWOOD'!R57)</f>
        <v/>
      </c>
      <c r="K51" s="48" t="str">
        <f>IF('Simpl. all tex-DT PLYWOOD'!S57=0,"",'Simpl. all tex-DT PLYWOOD'!S57)</f>
        <v/>
      </c>
      <c r="L51" s="48" t="str">
        <f>IF('Simpl. all tex-DT PLYWOOD'!T57=0,"",'Simpl. all tex-DT PLYWOOD'!T57)</f>
        <v/>
      </c>
      <c r="M51" s="48" t="str">
        <f>IF('Simpl. all tex-DT PLYWOOD'!U57=0,"",'Simpl. all tex-DT PLYWOOD'!U57)</f>
        <v/>
      </c>
      <c r="N51" s="48" t="str">
        <f>IF('Simpl. all tex-DT PLYWOOD'!V57=0,"",'Simpl. all tex-DT PLYWOOD'!V57)</f>
        <v/>
      </c>
      <c r="O51" s="48" t="str">
        <f>IF('Simpl. all tex-DT PLYWOOD'!W57=0,"",'Simpl. all tex-DT PLYWOOD'!W57)</f>
        <v/>
      </c>
      <c r="P51" s="48" t="str">
        <f>IF('Simpl. all tex-DT PLYWOOD'!X57=0,"",'Simpl. all tex-DT PLYWOOD'!X57)</f>
        <v/>
      </c>
      <c r="Q51" s="48" t="str">
        <f>IF('Simpl. all tex-DT PLYWOOD'!Y57=0,"",'Simpl. all tex-DT PLYWOOD'!Y57)</f>
        <v/>
      </c>
      <c r="R51" s="48" t="str">
        <f>IF('Simpl. all tex-DT PLYWOOD'!Z57=0,"",'Simpl. all tex-DT PLYWOOD'!Z57)</f>
        <v/>
      </c>
      <c r="S51" s="699">
        <f>'PRODUCTION LIST TEX&amp;DUAL TEX'!Q54</f>
        <v>0</v>
      </c>
    </row>
    <row r="52" spans="1:19" ht="23.25" customHeight="1" x14ac:dyDescent="0.2">
      <c r="A52" s="35" t="e">
        <f>B52*'Simpl. all tex-DT PLYWOOD'!#REF!</f>
        <v>#REF!</v>
      </c>
      <c r="B52" s="37">
        <f t="shared" si="1"/>
        <v>1</v>
      </c>
      <c r="C52" s="36" t="str">
        <f>'Simpl. all tex-DT PLYWOOD'!D58</f>
        <v>SIMPL-3F-T</v>
      </c>
      <c r="D52" s="691">
        <f>'Simpl. all tex-DT PLYWOOD'!I58</f>
        <v>1</v>
      </c>
      <c r="E52" s="48" t="str">
        <f>IF('Simpl. all tex-DT PLYWOOD'!M58=0,"",'Simpl. all tex-DT PLYWOOD'!M58)</f>
        <v/>
      </c>
      <c r="F52" s="48" t="str">
        <f>IF('Simpl. all tex-DT PLYWOOD'!N58=0,"",'Simpl. all tex-DT PLYWOOD'!N58)</f>
        <v/>
      </c>
      <c r="G52" s="48" t="str">
        <f>IF('Simpl. all tex-DT PLYWOOD'!O58=0,"",'Simpl. all tex-DT PLYWOOD'!O58)</f>
        <v/>
      </c>
      <c r="H52" s="48" t="str">
        <f>IF('Simpl. all tex-DT PLYWOOD'!P58=0,"",'Simpl. all tex-DT PLYWOOD'!P58)</f>
        <v/>
      </c>
      <c r="I52" s="48" t="str">
        <f>IF('Simpl. all tex-DT PLYWOOD'!Q58=0,"",'Simpl. all tex-DT PLYWOOD'!Q58)</f>
        <v/>
      </c>
      <c r="J52" s="48" t="str">
        <f>IF('Simpl. all tex-DT PLYWOOD'!R58=0,"",'Simpl. all tex-DT PLYWOOD'!R58)</f>
        <v/>
      </c>
      <c r="K52" s="48" t="str">
        <f>IF('Simpl. all tex-DT PLYWOOD'!S58=0,"",'Simpl. all tex-DT PLYWOOD'!S58)</f>
        <v/>
      </c>
      <c r="L52" s="48" t="str">
        <f>IF('Simpl. all tex-DT PLYWOOD'!T58=0,"",'Simpl. all tex-DT PLYWOOD'!T58)</f>
        <v/>
      </c>
      <c r="M52" s="48" t="str">
        <f>IF('Simpl. all tex-DT PLYWOOD'!U58=0,"",'Simpl. all tex-DT PLYWOOD'!U58)</f>
        <v/>
      </c>
      <c r="N52" s="48" t="str">
        <f>IF('Simpl. all tex-DT PLYWOOD'!V58=0,"",'Simpl. all tex-DT PLYWOOD'!V58)</f>
        <v/>
      </c>
      <c r="O52" s="48" t="str">
        <f>IF('Simpl. all tex-DT PLYWOOD'!W58=0,"",'Simpl. all tex-DT PLYWOOD'!W58)</f>
        <v/>
      </c>
      <c r="P52" s="48" t="str">
        <f>IF('Simpl. all tex-DT PLYWOOD'!X58=0,"",'Simpl. all tex-DT PLYWOOD'!X58)</f>
        <v/>
      </c>
      <c r="Q52" s="48" t="str">
        <f>IF('Simpl. all tex-DT PLYWOOD'!Y58=0,"",'Simpl. all tex-DT PLYWOOD'!Y58)</f>
        <v/>
      </c>
      <c r="R52" s="48" t="str">
        <f>IF('Simpl. all tex-DT PLYWOOD'!Z58=0,"",'Simpl. all tex-DT PLYWOOD'!Z58)</f>
        <v/>
      </c>
      <c r="S52" s="699">
        <f>'PRODUCTION LIST TEX&amp;DUAL TEX'!Q55</f>
        <v>0</v>
      </c>
    </row>
    <row r="53" spans="1:19" ht="23.25" customHeight="1" x14ac:dyDescent="0.2">
      <c r="A53" s="35" t="e">
        <f>B53*'Simpl. all tex-DT PLYWOOD'!#REF!</f>
        <v>#REF!</v>
      </c>
      <c r="B53" s="37">
        <f t="shared" si="1"/>
        <v>1</v>
      </c>
      <c r="C53" s="36" t="str">
        <f>'Simpl. all tex-DT PLYWOOD'!D59</f>
        <v>SIMPL-3G</v>
      </c>
      <c r="D53" s="691">
        <f>'Simpl. all tex-DT PLYWOOD'!I59</f>
        <v>1</v>
      </c>
      <c r="E53" s="48" t="str">
        <f>IF('Simpl. all tex-DT PLYWOOD'!M59=0,"",'Simpl. all tex-DT PLYWOOD'!M59)</f>
        <v/>
      </c>
      <c r="F53" s="48" t="str">
        <f>IF('Simpl. all tex-DT PLYWOOD'!N59=0,"",'Simpl. all tex-DT PLYWOOD'!N59)</f>
        <v/>
      </c>
      <c r="G53" s="48" t="str">
        <f>IF('Simpl. all tex-DT PLYWOOD'!O59=0,"",'Simpl. all tex-DT PLYWOOD'!O59)</f>
        <v/>
      </c>
      <c r="H53" s="48" t="str">
        <f>IF('Simpl. all tex-DT PLYWOOD'!P59=0,"",'Simpl. all tex-DT PLYWOOD'!P59)</f>
        <v/>
      </c>
      <c r="I53" s="48" t="str">
        <f>IF('Simpl. all tex-DT PLYWOOD'!Q59=0,"",'Simpl. all tex-DT PLYWOOD'!Q59)</f>
        <v/>
      </c>
      <c r="J53" s="48" t="str">
        <f>IF('Simpl. all tex-DT PLYWOOD'!R59=0,"",'Simpl. all tex-DT PLYWOOD'!R59)</f>
        <v/>
      </c>
      <c r="K53" s="48" t="str">
        <f>IF('Simpl. all tex-DT PLYWOOD'!S59=0,"",'Simpl. all tex-DT PLYWOOD'!S59)</f>
        <v/>
      </c>
      <c r="L53" s="48" t="str">
        <f>IF('Simpl. all tex-DT PLYWOOD'!T59=0,"",'Simpl. all tex-DT PLYWOOD'!T59)</f>
        <v/>
      </c>
      <c r="M53" s="48" t="str">
        <f>IF('Simpl. all tex-DT PLYWOOD'!U59=0,"",'Simpl. all tex-DT PLYWOOD'!U59)</f>
        <v/>
      </c>
      <c r="N53" s="48" t="str">
        <f>IF('Simpl. all tex-DT PLYWOOD'!V59=0,"",'Simpl. all tex-DT PLYWOOD'!V59)</f>
        <v/>
      </c>
      <c r="O53" s="48" t="str">
        <f>IF('Simpl. all tex-DT PLYWOOD'!W59=0,"",'Simpl. all tex-DT PLYWOOD'!W59)</f>
        <v/>
      </c>
      <c r="P53" s="48" t="str">
        <f>IF('Simpl. all tex-DT PLYWOOD'!X59=0,"",'Simpl. all tex-DT PLYWOOD'!X59)</f>
        <v/>
      </c>
      <c r="Q53" s="48" t="str">
        <f>IF('Simpl. all tex-DT PLYWOOD'!Y59=0,"",'Simpl. all tex-DT PLYWOOD'!Y59)</f>
        <v/>
      </c>
      <c r="R53" s="48" t="str">
        <f>IF('Simpl. all tex-DT PLYWOOD'!Z59=0,"",'Simpl. all tex-DT PLYWOOD'!Z59)</f>
        <v/>
      </c>
      <c r="S53" s="699">
        <f>'PRODUCTION LIST TEX&amp;DUAL TEX'!Q56</f>
        <v>0</v>
      </c>
    </row>
    <row r="54" spans="1:19" ht="23.25" customHeight="1" x14ac:dyDescent="0.2">
      <c r="A54" s="35">
        <f>B54*'Simpl. all tex-DT PLYWOOD'!I97</f>
        <v>2</v>
      </c>
      <c r="B54" s="37">
        <f t="shared" si="1"/>
        <v>1</v>
      </c>
      <c r="C54" s="36" t="str">
        <f>'Simpl. all tex-DT PLYWOOD'!D60</f>
        <v>SIMPL-3G-T</v>
      </c>
      <c r="D54" s="691">
        <f>'Simpl. all tex-DT PLYWOOD'!I60</f>
        <v>1</v>
      </c>
      <c r="E54" s="48" t="str">
        <f>IF('Simpl. all tex-DT PLYWOOD'!M60=0,"",'Simpl. all tex-DT PLYWOOD'!M60)</f>
        <v/>
      </c>
      <c r="F54" s="48" t="str">
        <f>IF('Simpl. all tex-DT PLYWOOD'!N60=0,"",'Simpl. all tex-DT PLYWOOD'!N60)</f>
        <v/>
      </c>
      <c r="G54" s="48" t="str">
        <f>IF('Simpl. all tex-DT PLYWOOD'!O60=0,"",'Simpl. all tex-DT PLYWOOD'!O60)</f>
        <v/>
      </c>
      <c r="H54" s="48" t="str">
        <f>IF('Simpl. all tex-DT PLYWOOD'!P60=0,"",'Simpl. all tex-DT PLYWOOD'!P60)</f>
        <v/>
      </c>
      <c r="I54" s="48" t="str">
        <f>IF('Simpl. all tex-DT PLYWOOD'!Q60=0,"",'Simpl. all tex-DT PLYWOOD'!Q60)</f>
        <v/>
      </c>
      <c r="J54" s="48" t="str">
        <f>IF('Simpl. all tex-DT PLYWOOD'!R60=0,"",'Simpl. all tex-DT PLYWOOD'!R60)</f>
        <v/>
      </c>
      <c r="K54" s="48" t="str">
        <f>IF('Simpl. all tex-DT PLYWOOD'!S60=0,"",'Simpl. all tex-DT PLYWOOD'!S60)</f>
        <v/>
      </c>
      <c r="L54" s="48" t="str">
        <f>IF('Simpl. all tex-DT PLYWOOD'!T60=0,"",'Simpl. all tex-DT PLYWOOD'!T60)</f>
        <v/>
      </c>
      <c r="M54" s="48" t="str">
        <f>IF('Simpl. all tex-DT PLYWOOD'!U60=0,"",'Simpl. all tex-DT PLYWOOD'!U60)</f>
        <v/>
      </c>
      <c r="N54" s="48" t="str">
        <f>IF('Simpl. all tex-DT PLYWOOD'!V60=0,"",'Simpl. all tex-DT PLYWOOD'!V60)</f>
        <v/>
      </c>
      <c r="O54" s="48" t="str">
        <f>IF('Simpl. all tex-DT PLYWOOD'!W60=0,"",'Simpl. all tex-DT PLYWOOD'!W60)</f>
        <v/>
      </c>
      <c r="P54" s="48" t="str">
        <f>IF('Simpl. all tex-DT PLYWOOD'!X60=0,"",'Simpl. all tex-DT PLYWOOD'!X60)</f>
        <v/>
      </c>
      <c r="Q54" s="48" t="str">
        <f>IF('Simpl. all tex-DT PLYWOOD'!Y60=0,"",'Simpl. all tex-DT PLYWOOD'!Y60)</f>
        <v/>
      </c>
      <c r="R54" s="48" t="str">
        <f>IF('Simpl. all tex-DT PLYWOOD'!Z60=0,"",'Simpl. all tex-DT PLYWOOD'!Z60)</f>
        <v/>
      </c>
      <c r="S54" s="699">
        <f>'PRODUCTION LIST TEX&amp;DUAL TEX'!Q57</f>
        <v>0</v>
      </c>
    </row>
    <row r="55" spans="1:19" ht="23.25" customHeight="1" x14ac:dyDescent="0.2">
      <c r="A55" s="35" t="e">
        <f>B55*'Simpl. all tex-DT PLYWOOD'!#REF!</f>
        <v>#REF!</v>
      </c>
      <c r="B55" s="37">
        <f t="shared" si="1"/>
        <v>4</v>
      </c>
      <c r="C55" s="36" t="str">
        <f>'Simpl. all tex-DT PLYWOOD'!D61</f>
        <v>SIMPL-3H</v>
      </c>
      <c r="D55" s="691">
        <f>'Simpl. all tex-DT PLYWOOD'!I61</f>
        <v>4</v>
      </c>
      <c r="E55" s="48" t="str">
        <f>IF('Simpl. all tex-DT PLYWOOD'!M61=0,"",'Simpl. all tex-DT PLYWOOD'!M61)</f>
        <v/>
      </c>
      <c r="F55" s="48" t="str">
        <f>IF('Simpl. all tex-DT PLYWOOD'!N61=0,"",'Simpl. all tex-DT PLYWOOD'!N61)</f>
        <v/>
      </c>
      <c r="G55" s="48" t="str">
        <f>IF('Simpl. all tex-DT PLYWOOD'!O61=0,"",'Simpl. all tex-DT PLYWOOD'!O61)</f>
        <v/>
      </c>
      <c r="H55" s="48" t="str">
        <f>IF('Simpl. all tex-DT PLYWOOD'!P61=0,"",'Simpl. all tex-DT PLYWOOD'!P61)</f>
        <v/>
      </c>
      <c r="I55" s="48" t="str">
        <f>IF('Simpl. all tex-DT PLYWOOD'!Q61=0,"",'Simpl. all tex-DT PLYWOOD'!Q61)</f>
        <v/>
      </c>
      <c r="J55" s="48" t="str">
        <f>IF('Simpl. all tex-DT PLYWOOD'!R61=0,"",'Simpl. all tex-DT PLYWOOD'!R61)</f>
        <v/>
      </c>
      <c r="K55" s="48" t="str">
        <f>IF('Simpl. all tex-DT PLYWOOD'!S61=0,"",'Simpl. all tex-DT PLYWOOD'!S61)</f>
        <v/>
      </c>
      <c r="L55" s="48" t="str">
        <f>IF('Simpl. all tex-DT PLYWOOD'!T61=0,"",'Simpl. all tex-DT PLYWOOD'!T61)</f>
        <v/>
      </c>
      <c r="M55" s="48" t="str">
        <f>IF('Simpl. all tex-DT PLYWOOD'!U61=0,"",'Simpl. all tex-DT PLYWOOD'!U61)</f>
        <v/>
      </c>
      <c r="N55" s="48" t="str">
        <f>IF('Simpl. all tex-DT PLYWOOD'!V61=0,"",'Simpl. all tex-DT PLYWOOD'!V61)</f>
        <v/>
      </c>
      <c r="O55" s="48" t="str">
        <f>IF('Simpl. all tex-DT PLYWOOD'!W61=0,"",'Simpl. all tex-DT PLYWOOD'!W61)</f>
        <v/>
      </c>
      <c r="P55" s="48" t="str">
        <f>IF('Simpl. all tex-DT PLYWOOD'!X61=0,"",'Simpl. all tex-DT PLYWOOD'!X61)</f>
        <v/>
      </c>
      <c r="Q55" s="48" t="str">
        <f>IF('Simpl. all tex-DT PLYWOOD'!Y61=0,"",'Simpl. all tex-DT PLYWOOD'!Y61)</f>
        <v/>
      </c>
      <c r="R55" s="48" t="str">
        <f>IF('Simpl. all tex-DT PLYWOOD'!Z61=0,"",'Simpl. all tex-DT PLYWOOD'!Z61)</f>
        <v/>
      </c>
      <c r="S55" s="699">
        <f>'PRODUCTION LIST TEX&amp;DUAL TEX'!Q58</f>
        <v>0</v>
      </c>
    </row>
    <row r="56" spans="1:19" ht="23.25" customHeight="1" x14ac:dyDescent="0.2">
      <c r="A56" s="35" t="e">
        <f>B56*'Simpl. all tex-DT PLYWOOD'!#REF!</f>
        <v>#REF!</v>
      </c>
      <c r="B56" s="37">
        <f t="shared" si="1"/>
        <v>4</v>
      </c>
      <c r="C56" s="36" t="str">
        <f>'Simpl. all tex-DT PLYWOOD'!D62</f>
        <v>SIMPL-3H-T</v>
      </c>
      <c r="D56" s="691">
        <f>'Simpl. all tex-DT PLYWOOD'!I62</f>
        <v>4</v>
      </c>
      <c r="E56" s="48" t="str">
        <f>IF('Simpl. all tex-DT PLYWOOD'!M62=0,"",'Simpl. all tex-DT PLYWOOD'!M62)</f>
        <v/>
      </c>
      <c r="F56" s="48" t="str">
        <f>IF('Simpl. all tex-DT PLYWOOD'!N62=0,"",'Simpl. all tex-DT PLYWOOD'!N62)</f>
        <v/>
      </c>
      <c r="G56" s="48" t="str">
        <f>IF('Simpl. all tex-DT PLYWOOD'!O62=0,"",'Simpl. all tex-DT PLYWOOD'!O62)</f>
        <v/>
      </c>
      <c r="H56" s="48" t="str">
        <f>IF('Simpl. all tex-DT PLYWOOD'!P62=0,"",'Simpl. all tex-DT PLYWOOD'!P62)</f>
        <v/>
      </c>
      <c r="I56" s="48" t="str">
        <f>IF('Simpl. all tex-DT PLYWOOD'!Q62=0,"",'Simpl. all tex-DT PLYWOOD'!Q62)</f>
        <v/>
      </c>
      <c r="J56" s="48" t="str">
        <f>IF('Simpl. all tex-DT PLYWOOD'!R62=0,"",'Simpl. all tex-DT PLYWOOD'!R62)</f>
        <v/>
      </c>
      <c r="K56" s="48" t="str">
        <f>IF('Simpl. all tex-DT PLYWOOD'!S62=0,"",'Simpl. all tex-DT PLYWOOD'!S62)</f>
        <v/>
      </c>
      <c r="L56" s="48" t="str">
        <f>IF('Simpl. all tex-DT PLYWOOD'!T62=0,"",'Simpl. all tex-DT PLYWOOD'!T62)</f>
        <v/>
      </c>
      <c r="M56" s="48" t="str">
        <f>IF('Simpl. all tex-DT PLYWOOD'!U62=0,"",'Simpl. all tex-DT PLYWOOD'!U62)</f>
        <v/>
      </c>
      <c r="N56" s="48" t="str">
        <f>IF('Simpl. all tex-DT PLYWOOD'!V62=0,"",'Simpl. all tex-DT PLYWOOD'!V62)</f>
        <v/>
      </c>
      <c r="O56" s="48" t="str">
        <f>IF('Simpl. all tex-DT PLYWOOD'!W62=0,"",'Simpl. all tex-DT PLYWOOD'!W62)</f>
        <v/>
      </c>
      <c r="P56" s="48" t="str">
        <f>IF('Simpl. all tex-DT PLYWOOD'!X62=0,"",'Simpl. all tex-DT PLYWOOD'!X62)</f>
        <v/>
      </c>
      <c r="Q56" s="48" t="str">
        <f>IF('Simpl. all tex-DT PLYWOOD'!Y62=0,"",'Simpl. all tex-DT PLYWOOD'!Y62)</f>
        <v/>
      </c>
      <c r="R56" s="48" t="str">
        <f>IF('Simpl. all tex-DT PLYWOOD'!Z62=0,"",'Simpl. all tex-DT PLYWOOD'!Z62)</f>
        <v/>
      </c>
      <c r="S56" s="699">
        <f>'PRODUCTION LIST TEX&amp;DUAL TEX'!Q59</f>
        <v>0</v>
      </c>
    </row>
    <row r="57" spans="1:19" ht="23.25" customHeight="1" x14ac:dyDescent="0.2">
      <c r="A57" s="35" t="e">
        <f>B57*'Simpl. all tex-DT PLYWOOD'!#REF!</f>
        <v>#REF!</v>
      </c>
      <c r="B57" s="37">
        <f t="shared" si="1"/>
        <v>2</v>
      </c>
      <c r="C57" s="36" t="str">
        <f>'Simpl. all tex-DT PLYWOOD'!D63</f>
        <v>SIMPL-3I</v>
      </c>
      <c r="D57" s="691">
        <f>'Simpl. all tex-DT PLYWOOD'!I63</f>
        <v>2</v>
      </c>
      <c r="E57" s="48" t="str">
        <f>IF('Simpl. all tex-DT PLYWOOD'!M63=0,"",'Simpl. all tex-DT PLYWOOD'!M63)</f>
        <v/>
      </c>
      <c r="F57" s="48" t="str">
        <f>IF('Simpl. all tex-DT PLYWOOD'!N63=0,"",'Simpl. all tex-DT PLYWOOD'!N63)</f>
        <v/>
      </c>
      <c r="G57" s="48" t="str">
        <f>IF('Simpl. all tex-DT PLYWOOD'!O63=0,"",'Simpl. all tex-DT PLYWOOD'!O63)</f>
        <v/>
      </c>
      <c r="H57" s="48" t="str">
        <f>IF('Simpl. all tex-DT PLYWOOD'!P63=0,"",'Simpl. all tex-DT PLYWOOD'!P63)</f>
        <v/>
      </c>
      <c r="I57" s="48" t="str">
        <f>IF('Simpl. all tex-DT PLYWOOD'!Q63=0,"",'Simpl. all tex-DT PLYWOOD'!Q63)</f>
        <v/>
      </c>
      <c r="J57" s="48" t="str">
        <f>IF('Simpl. all tex-DT PLYWOOD'!R63=0,"",'Simpl. all tex-DT PLYWOOD'!R63)</f>
        <v/>
      </c>
      <c r="K57" s="48" t="str">
        <f>IF('Simpl. all tex-DT PLYWOOD'!S63=0,"",'Simpl. all tex-DT PLYWOOD'!S63)</f>
        <v/>
      </c>
      <c r="L57" s="48" t="str">
        <f>IF('Simpl. all tex-DT PLYWOOD'!T63=0,"",'Simpl. all tex-DT PLYWOOD'!T63)</f>
        <v/>
      </c>
      <c r="M57" s="48" t="str">
        <f>IF('Simpl. all tex-DT PLYWOOD'!U63=0,"",'Simpl. all tex-DT PLYWOOD'!U63)</f>
        <v/>
      </c>
      <c r="N57" s="48" t="str">
        <f>IF('Simpl. all tex-DT PLYWOOD'!V63=0,"",'Simpl. all tex-DT PLYWOOD'!V63)</f>
        <v/>
      </c>
      <c r="O57" s="48" t="str">
        <f>IF('Simpl. all tex-DT PLYWOOD'!W63=0,"",'Simpl. all tex-DT PLYWOOD'!W63)</f>
        <v/>
      </c>
      <c r="P57" s="48" t="str">
        <f>IF('Simpl. all tex-DT PLYWOOD'!X63=0,"",'Simpl. all tex-DT PLYWOOD'!X63)</f>
        <v/>
      </c>
      <c r="Q57" s="48" t="str">
        <f>IF('Simpl. all tex-DT PLYWOOD'!Y63=0,"",'Simpl. all tex-DT PLYWOOD'!Y63)</f>
        <v/>
      </c>
      <c r="R57" s="48" t="str">
        <f>IF('Simpl. all tex-DT PLYWOOD'!Z63=0,"",'Simpl. all tex-DT PLYWOOD'!Z63)</f>
        <v/>
      </c>
      <c r="S57" s="699">
        <f>'PRODUCTION LIST TEX&amp;DUAL TEX'!Q60</f>
        <v>0</v>
      </c>
    </row>
    <row r="58" spans="1:19" ht="23.25" customHeight="1" x14ac:dyDescent="0.2">
      <c r="A58" s="35"/>
      <c r="B58" s="37"/>
      <c r="C58" s="36" t="str">
        <f>'Simpl. all tex-DT PLYWOOD'!D64</f>
        <v>SIMPL-3I-T</v>
      </c>
      <c r="D58" s="691">
        <f>'Simpl. all tex-DT PLYWOOD'!I64</f>
        <v>2</v>
      </c>
      <c r="E58" s="48" t="str">
        <f>IF('Simpl. all tex-DT PLYWOOD'!M64=0,"",'Simpl. all tex-DT PLYWOOD'!M64)</f>
        <v/>
      </c>
      <c r="F58" s="48" t="str">
        <f>IF('Simpl. all tex-DT PLYWOOD'!N64=0,"",'Simpl. all tex-DT PLYWOOD'!N64)</f>
        <v/>
      </c>
      <c r="G58" s="48" t="str">
        <f>IF('Simpl. all tex-DT PLYWOOD'!O64=0,"",'Simpl. all tex-DT PLYWOOD'!O64)</f>
        <v/>
      </c>
      <c r="H58" s="48" t="str">
        <f>IF('Simpl. all tex-DT PLYWOOD'!P64=0,"",'Simpl. all tex-DT PLYWOOD'!P64)</f>
        <v/>
      </c>
      <c r="I58" s="48" t="str">
        <f>IF('Simpl. all tex-DT PLYWOOD'!Q64=0,"",'Simpl. all tex-DT PLYWOOD'!Q64)</f>
        <v/>
      </c>
      <c r="J58" s="48" t="str">
        <f>IF('Simpl. all tex-DT PLYWOOD'!R64=0,"",'Simpl. all tex-DT PLYWOOD'!R64)</f>
        <v/>
      </c>
      <c r="K58" s="48" t="str">
        <f>IF('Simpl. all tex-DT PLYWOOD'!S64=0,"",'Simpl. all tex-DT PLYWOOD'!S64)</f>
        <v/>
      </c>
      <c r="L58" s="48" t="str">
        <f>IF('Simpl. all tex-DT PLYWOOD'!T64=0,"",'Simpl. all tex-DT PLYWOOD'!T64)</f>
        <v/>
      </c>
      <c r="M58" s="48" t="str">
        <f>IF('Simpl. all tex-DT PLYWOOD'!U64=0,"",'Simpl. all tex-DT PLYWOOD'!U64)</f>
        <v/>
      </c>
      <c r="N58" s="48" t="str">
        <f>IF('Simpl. all tex-DT PLYWOOD'!V64=0,"",'Simpl. all tex-DT PLYWOOD'!V64)</f>
        <v/>
      </c>
      <c r="O58" s="48" t="str">
        <f>IF('Simpl. all tex-DT PLYWOOD'!W64=0,"",'Simpl. all tex-DT PLYWOOD'!W64)</f>
        <v/>
      </c>
      <c r="P58" s="48" t="str">
        <f>IF('Simpl. all tex-DT PLYWOOD'!X64=0,"",'Simpl. all tex-DT PLYWOOD'!X64)</f>
        <v/>
      </c>
      <c r="Q58" s="48" t="str">
        <f>IF('Simpl. all tex-DT PLYWOOD'!Y64=0,"",'Simpl. all tex-DT PLYWOOD'!Y64)</f>
        <v/>
      </c>
      <c r="R58" s="48" t="str">
        <f>IF('Simpl. all tex-DT PLYWOOD'!Z64=0,"",'Simpl. all tex-DT PLYWOOD'!Z64)</f>
        <v/>
      </c>
      <c r="S58" s="699">
        <f>'PRODUCTION LIST TEX&amp;DUAL TEX'!Q61</f>
        <v>0</v>
      </c>
    </row>
    <row r="59" spans="1:19" ht="23.25" customHeight="1" x14ac:dyDescent="0.2">
      <c r="A59" s="35">
        <f>B59*'Simpl. all tex-DT PLYWOOD'!I110</f>
        <v>2</v>
      </c>
      <c r="B59" s="37">
        <f t="shared" si="1"/>
        <v>2</v>
      </c>
      <c r="C59" s="36" t="str">
        <f>'Simpl. all tex-DT PLYWOOD'!D65</f>
        <v>SIMPL-3J</v>
      </c>
      <c r="D59" s="691">
        <f>'Simpl. all tex-DT PLYWOOD'!I65</f>
        <v>2</v>
      </c>
      <c r="E59" s="48" t="str">
        <f>IF('Simpl. all tex-DT PLYWOOD'!M65=0,"",'Simpl. all tex-DT PLYWOOD'!M65)</f>
        <v/>
      </c>
      <c r="F59" s="48" t="str">
        <f>IF('Simpl. all tex-DT PLYWOOD'!N65=0,"",'Simpl. all tex-DT PLYWOOD'!N65)</f>
        <v/>
      </c>
      <c r="G59" s="48" t="str">
        <f>IF('Simpl. all tex-DT PLYWOOD'!O65=0,"",'Simpl. all tex-DT PLYWOOD'!O65)</f>
        <v/>
      </c>
      <c r="H59" s="48" t="str">
        <f>IF('Simpl. all tex-DT PLYWOOD'!P65=0,"",'Simpl. all tex-DT PLYWOOD'!P65)</f>
        <v/>
      </c>
      <c r="I59" s="48" t="str">
        <f>IF('Simpl. all tex-DT PLYWOOD'!Q65=0,"",'Simpl. all tex-DT PLYWOOD'!Q65)</f>
        <v/>
      </c>
      <c r="J59" s="48" t="str">
        <f>IF('Simpl. all tex-DT PLYWOOD'!R65=0,"",'Simpl. all tex-DT PLYWOOD'!R65)</f>
        <v/>
      </c>
      <c r="K59" s="48" t="str">
        <f>IF('Simpl. all tex-DT PLYWOOD'!S65=0,"",'Simpl. all tex-DT PLYWOOD'!S65)</f>
        <v/>
      </c>
      <c r="L59" s="48" t="str">
        <f>IF('Simpl. all tex-DT PLYWOOD'!T65=0,"",'Simpl. all tex-DT PLYWOOD'!T65)</f>
        <v/>
      </c>
      <c r="M59" s="48" t="str">
        <f>IF('Simpl. all tex-DT PLYWOOD'!U65=0,"",'Simpl. all tex-DT PLYWOOD'!U65)</f>
        <v/>
      </c>
      <c r="N59" s="48" t="str">
        <f>IF('Simpl. all tex-DT PLYWOOD'!V65=0,"",'Simpl. all tex-DT PLYWOOD'!V65)</f>
        <v/>
      </c>
      <c r="O59" s="48" t="str">
        <f>IF('Simpl. all tex-DT PLYWOOD'!W65=0,"",'Simpl. all tex-DT PLYWOOD'!W65)</f>
        <v/>
      </c>
      <c r="P59" s="48" t="str">
        <f>IF('Simpl. all tex-DT PLYWOOD'!X65=0,"",'Simpl. all tex-DT PLYWOOD'!X65)</f>
        <v/>
      </c>
      <c r="Q59" s="48" t="str">
        <f>IF('Simpl. all tex-DT PLYWOOD'!Y65=0,"",'Simpl. all tex-DT PLYWOOD'!Y65)</f>
        <v/>
      </c>
      <c r="R59" s="48" t="str">
        <f>IF('Simpl. all tex-DT PLYWOOD'!Z65=0,"",'Simpl. all tex-DT PLYWOOD'!Z65)</f>
        <v/>
      </c>
      <c r="S59" s="699">
        <f>'PRODUCTION LIST TEX&amp;DUAL TEX'!Q62</f>
        <v>0</v>
      </c>
    </row>
    <row r="60" spans="1:19" ht="23.25" customHeight="1" x14ac:dyDescent="0.2">
      <c r="A60" s="35">
        <f>B60*'Simpl. all tex-DT PLYWOOD'!I112</f>
        <v>2</v>
      </c>
      <c r="B60" s="37">
        <f t="shared" si="1"/>
        <v>2</v>
      </c>
      <c r="C60" s="36" t="str">
        <f>'Simpl. all tex-DT PLYWOOD'!D66</f>
        <v>SIMPL-3J-T</v>
      </c>
      <c r="D60" s="691">
        <f>'Simpl. all tex-DT PLYWOOD'!I66</f>
        <v>2</v>
      </c>
      <c r="E60" s="48" t="str">
        <f>IF('Simpl. all tex-DT PLYWOOD'!M66=0,"",'Simpl. all tex-DT PLYWOOD'!M66)</f>
        <v/>
      </c>
      <c r="F60" s="48" t="str">
        <f>IF('Simpl. all tex-DT PLYWOOD'!N66=0,"",'Simpl. all tex-DT PLYWOOD'!N66)</f>
        <v/>
      </c>
      <c r="G60" s="48" t="str">
        <f>IF('Simpl. all tex-DT PLYWOOD'!O66=0,"",'Simpl. all tex-DT PLYWOOD'!O66)</f>
        <v/>
      </c>
      <c r="H60" s="48" t="str">
        <f>IF('Simpl. all tex-DT PLYWOOD'!P66=0,"",'Simpl. all tex-DT PLYWOOD'!P66)</f>
        <v/>
      </c>
      <c r="I60" s="48" t="str">
        <f>IF('Simpl. all tex-DT PLYWOOD'!Q66=0,"",'Simpl. all tex-DT PLYWOOD'!Q66)</f>
        <v/>
      </c>
      <c r="J60" s="48" t="str">
        <f>IF('Simpl. all tex-DT PLYWOOD'!R66=0,"",'Simpl. all tex-DT PLYWOOD'!R66)</f>
        <v/>
      </c>
      <c r="K60" s="48" t="str">
        <f>IF('Simpl. all tex-DT PLYWOOD'!S66=0,"",'Simpl. all tex-DT PLYWOOD'!S66)</f>
        <v/>
      </c>
      <c r="L60" s="48" t="str">
        <f>IF('Simpl. all tex-DT PLYWOOD'!T66=0,"",'Simpl. all tex-DT PLYWOOD'!T66)</f>
        <v/>
      </c>
      <c r="M60" s="48" t="str">
        <f>IF('Simpl. all tex-DT PLYWOOD'!U66=0,"",'Simpl. all tex-DT PLYWOOD'!U66)</f>
        <v/>
      </c>
      <c r="N60" s="48" t="str">
        <f>IF('Simpl. all tex-DT PLYWOOD'!V66=0,"",'Simpl. all tex-DT PLYWOOD'!V66)</f>
        <v/>
      </c>
      <c r="O60" s="48" t="str">
        <f>IF('Simpl. all tex-DT PLYWOOD'!W66=0,"",'Simpl. all tex-DT PLYWOOD'!W66)</f>
        <v/>
      </c>
      <c r="P60" s="48" t="str">
        <f>IF('Simpl. all tex-DT PLYWOOD'!X66=0,"",'Simpl. all tex-DT PLYWOOD'!X66)</f>
        <v/>
      </c>
      <c r="Q60" s="48" t="str">
        <f>IF('Simpl. all tex-DT PLYWOOD'!Y66=0,"",'Simpl. all tex-DT PLYWOOD'!Y66)</f>
        <v/>
      </c>
      <c r="R60" s="48" t="str">
        <f>IF('Simpl. all tex-DT PLYWOOD'!Z66=0,"",'Simpl. all tex-DT PLYWOOD'!Z66)</f>
        <v/>
      </c>
      <c r="S60" s="699">
        <f>'PRODUCTION LIST TEX&amp;DUAL TEX'!Q63</f>
        <v>0</v>
      </c>
    </row>
    <row r="61" spans="1:19" ht="23.25" customHeight="1" x14ac:dyDescent="0.2">
      <c r="A61" s="35">
        <f>B61*'Simpl. all tex-DT PLYWOOD'!I114</f>
        <v>2</v>
      </c>
      <c r="B61" s="37">
        <f t="shared" si="1"/>
        <v>2</v>
      </c>
      <c r="C61" s="36" t="str">
        <f>'Simpl. all tex-DT PLYWOOD'!D67</f>
        <v>SIMPL-3K</v>
      </c>
      <c r="D61" s="691">
        <f>'Simpl. all tex-DT PLYWOOD'!I67</f>
        <v>2</v>
      </c>
      <c r="E61" s="48" t="str">
        <f>IF('Simpl. all tex-DT PLYWOOD'!M67=0,"",'Simpl. all tex-DT PLYWOOD'!M67)</f>
        <v/>
      </c>
      <c r="F61" s="48" t="str">
        <f>IF('Simpl. all tex-DT PLYWOOD'!N67=0,"",'Simpl. all tex-DT PLYWOOD'!N67)</f>
        <v/>
      </c>
      <c r="G61" s="48" t="str">
        <f>IF('Simpl. all tex-DT PLYWOOD'!O67=0,"",'Simpl. all tex-DT PLYWOOD'!O67)</f>
        <v/>
      </c>
      <c r="H61" s="48" t="str">
        <f>IF('Simpl. all tex-DT PLYWOOD'!P67=0,"",'Simpl. all tex-DT PLYWOOD'!P67)</f>
        <v/>
      </c>
      <c r="I61" s="48" t="str">
        <f>IF('Simpl. all tex-DT PLYWOOD'!Q67=0,"",'Simpl. all tex-DT PLYWOOD'!Q67)</f>
        <v/>
      </c>
      <c r="J61" s="48" t="str">
        <f>IF('Simpl. all tex-DT PLYWOOD'!R67=0,"",'Simpl. all tex-DT PLYWOOD'!R67)</f>
        <v/>
      </c>
      <c r="K61" s="48" t="str">
        <f>IF('Simpl. all tex-DT PLYWOOD'!S67=0,"",'Simpl. all tex-DT PLYWOOD'!S67)</f>
        <v/>
      </c>
      <c r="L61" s="48" t="str">
        <f>IF('Simpl. all tex-DT PLYWOOD'!T67=0,"",'Simpl. all tex-DT PLYWOOD'!T67)</f>
        <v/>
      </c>
      <c r="M61" s="48" t="str">
        <f>IF('Simpl. all tex-DT PLYWOOD'!U67=0,"",'Simpl. all tex-DT PLYWOOD'!U67)</f>
        <v/>
      </c>
      <c r="N61" s="48" t="str">
        <f>IF('Simpl. all tex-DT PLYWOOD'!V67=0,"",'Simpl. all tex-DT PLYWOOD'!V67)</f>
        <v/>
      </c>
      <c r="O61" s="48" t="str">
        <f>IF('Simpl. all tex-DT PLYWOOD'!W67=0,"",'Simpl. all tex-DT PLYWOOD'!W67)</f>
        <v/>
      </c>
      <c r="P61" s="48" t="str">
        <f>IF('Simpl. all tex-DT PLYWOOD'!X67=0,"",'Simpl. all tex-DT PLYWOOD'!X67)</f>
        <v/>
      </c>
      <c r="Q61" s="48" t="str">
        <f>IF('Simpl. all tex-DT PLYWOOD'!Y67=0,"",'Simpl. all tex-DT PLYWOOD'!Y67)</f>
        <v/>
      </c>
      <c r="R61" s="48" t="str">
        <f>IF('Simpl. all tex-DT PLYWOOD'!Z67=0,"",'Simpl. all tex-DT PLYWOOD'!Z67)</f>
        <v/>
      </c>
      <c r="S61" s="699">
        <f>'PRODUCTION LIST TEX&amp;DUAL TEX'!Q64</f>
        <v>0</v>
      </c>
    </row>
    <row r="62" spans="1:19" ht="23.25" customHeight="1" x14ac:dyDescent="0.2">
      <c r="A62" s="35">
        <f>B62*'Simpl. all tex-DT PLYWOOD'!I116</f>
        <v>2</v>
      </c>
      <c r="B62" s="37">
        <f t="shared" si="1"/>
        <v>2</v>
      </c>
      <c r="C62" s="36" t="str">
        <f>'Simpl. all tex-DT PLYWOOD'!D68</f>
        <v>SIMPL-3K-T</v>
      </c>
      <c r="D62" s="691">
        <f>'Simpl. all tex-DT PLYWOOD'!I68</f>
        <v>2</v>
      </c>
      <c r="E62" s="48" t="str">
        <f>IF('Simpl. all tex-DT PLYWOOD'!M68=0,"",'Simpl. all tex-DT PLYWOOD'!M68)</f>
        <v/>
      </c>
      <c r="F62" s="48" t="str">
        <f>IF('Simpl. all tex-DT PLYWOOD'!N68=0,"",'Simpl. all tex-DT PLYWOOD'!N68)</f>
        <v/>
      </c>
      <c r="G62" s="48" t="str">
        <f>IF('Simpl. all tex-DT PLYWOOD'!O68=0,"",'Simpl. all tex-DT PLYWOOD'!O68)</f>
        <v/>
      </c>
      <c r="H62" s="48" t="str">
        <f>IF('Simpl. all tex-DT PLYWOOD'!P68=0,"",'Simpl. all tex-DT PLYWOOD'!P68)</f>
        <v/>
      </c>
      <c r="I62" s="48" t="str">
        <f>IF('Simpl. all tex-DT PLYWOOD'!Q68=0,"",'Simpl. all tex-DT PLYWOOD'!Q68)</f>
        <v/>
      </c>
      <c r="J62" s="48" t="str">
        <f>IF('Simpl. all tex-DT PLYWOOD'!R68=0,"",'Simpl. all tex-DT PLYWOOD'!R68)</f>
        <v/>
      </c>
      <c r="K62" s="48" t="str">
        <f>IF('Simpl. all tex-DT PLYWOOD'!S68=0,"",'Simpl. all tex-DT PLYWOOD'!S68)</f>
        <v/>
      </c>
      <c r="L62" s="48" t="str">
        <f>IF('Simpl. all tex-DT PLYWOOD'!T68=0,"",'Simpl. all tex-DT PLYWOOD'!T68)</f>
        <v/>
      </c>
      <c r="M62" s="48" t="str">
        <f>IF('Simpl. all tex-DT PLYWOOD'!U68=0,"",'Simpl. all tex-DT PLYWOOD'!U68)</f>
        <v/>
      </c>
      <c r="N62" s="48" t="str">
        <f>IF('Simpl. all tex-DT PLYWOOD'!V68=0,"",'Simpl. all tex-DT PLYWOOD'!V68)</f>
        <v/>
      </c>
      <c r="O62" s="48" t="str">
        <f>IF('Simpl. all tex-DT PLYWOOD'!W68=0,"",'Simpl. all tex-DT PLYWOOD'!W68)</f>
        <v/>
      </c>
      <c r="P62" s="48" t="str">
        <f>IF('Simpl. all tex-DT PLYWOOD'!X68=0,"",'Simpl. all tex-DT PLYWOOD'!X68)</f>
        <v/>
      </c>
      <c r="Q62" s="48" t="str">
        <f>IF('Simpl. all tex-DT PLYWOOD'!Y68=0,"",'Simpl. all tex-DT PLYWOOD'!Y68)</f>
        <v/>
      </c>
      <c r="R62" s="48" t="str">
        <f>IF('Simpl. all tex-DT PLYWOOD'!Z68=0,"",'Simpl. all tex-DT PLYWOOD'!Z68)</f>
        <v/>
      </c>
      <c r="S62" s="699">
        <f>'PRODUCTION LIST TEX&amp;DUAL TEX'!Q65</f>
        <v>0</v>
      </c>
    </row>
    <row r="63" spans="1:19" ht="23.25" customHeight="1" x14ac:dyDescent="0.2">
      <c r="A63" s="35">
        <f>B63*'Simpl. all tex-DT PLYWOOD'!I129</f>
        <v>0</v>
      </c>
      <c r="B63" s="37">
        <f t="shared" si="1"/>
        <v>2</v>
      </c>
      <c r="C63" s="36" t="str">
        <f>'Simpl. all tex-DT PLYWOOD'!D69</f>
        <v>SIMPL-3L</v>
      </c>
      <c r="D63" s="691">
        <f>'Simpl. all tex-DT PLYWOOD'!I69</f>
        <v>2</v>
      </c>
      <c r="E63" s="48" t="str">
        <f>IF('Simpl. all tex-DT PLYWOOD'!M69=0,"",'Simpl. all tex-DT PLYWOOD'!M69)</f>
        <v/>
      </c>
      <c r="F63" s="48" t="str">
        <f>IF('Simpl. all tex-DT PLYWOOD'!N69=0,"",'Simpl. all tex-DT PLYWOOD'!N69)</f>
        <v/>
      </c>
      <c r="G63" s="48" t="str">
        <f>IF('Simpl. all tex-DT PLYWOOD'!O69=0,"",'Simpl. all tex-DT PLYWOOD'!O69)</f>
        <v/>
      </c>
      <c r="H63" s="48" t="str">
        <f>IF('Simpl. all tex-DT PLYWOOD'!P69=0,"",'Simpl. all tex-DT PLYWOOD'!P69)</f>
        <v/>
      </c>
      <c r="I63" s="48" t="str">
        <f>IF('Simpl. all tex-DT PLYWOOD'!Q69=0,"",'Simpl. all tex-DT PLYWOOD'!Q69)</f>
        <v/>
      </c>
      <c r="J63" s="48" t="str">
        <f>IF('Simpl. all tex-DT PLYWOOD'!R69=0,"",'Simpl. all tex-DT PLYWOOD'!R69)</f>
        <v/>
      </c>
      <c r="K63" s="48" t="str">
        <f>IF('Simpl. all tex-DT PLYWOOD'!S69=0,"",'Simpl. all tex-DT PLYWOOD'!S69)</f>
        <v/>
      </c>
      <c r="L63" s="48" t="str">
        <f>IF('Simpl. all tex-DT PLYWOOD'!T69=0,"",'Simpl. all tex-DT PLYWOOD'!T69)</f>
        <v/>
      </c>
      <c r="M63" s="48" t="str">
        <f>IF('Simpl. all tex-DT PLYWOOD'!U69=0,"",'Simpl. all tex-DT PLYWOOD'!U69)</f>
        <v/>
      </c>
      <c r="N63" s="48" t="str">
        <f>IF('Simpl. all tex-DT PLYWOOD'!V69=0,"",'Simpl. all tex-DT PLYWOOD'!V69)</f>
        <v/>
      </c>
      <c r="O63" s="48" t="str">
        <f>IF('Simpl. all tex-DT PLYWOOD'!W69=0,"",'Simpl. all tex-DT PLYWOOD'!W69)</f>
        <v/>
      </c>
      <c r="P63" s="48" t="str">
        <f>IF('Simpl. all tex-DT PLYWOOD'!X69=0,"",'Simpl. all tex-DT PLYWOOD'!X69)</f>
        <v/>
      </c>
      <c r="Q63" s="48" t="str">
        <f>IF('Simpl. all tex-DT PLYWOOD'!Y69=0,"",'Simpl. all tex-DT PLYWOOD'!Y69)</f>
        <v/>
      </c>
      <c r="R63" s="48" t="str">
        <f>IF('Simpl. all tex-DT PLYWOOD'!Z69=0,"",'Simpl. all tex-DT PLYWOOD'!Z69)</f>
        <v/>
      </c>
      <c r="S63" s="699">
        <f>'PRODUCTION LIST TEX&amp;DUAL TEX'!Q66</f>
        <v>0</v>
      </c>
    </row>
    <row r="64" spans="1:19" ht="23.25" customHeight="1" x14ac:dyDescent="0.2">
      <c r="A64" s="35">
        <f>B64*'Simpl. all tex-DT PLYWOOD'!I131</f>
        <v>10</v>
      </c>
      <c r="B64" s="37">
        <f t="shared" si="1"/>
        <v>2</v>
      </c>
      <c r="C64" s="36" t="str">
        <f>'Simpl. all tex-DT PLYWOOD'!D70</f>
        <v>SIMPL-3L-T</v>
      </c>
      <c r="D64" s="691">
        <f>'Simpl. all tex-DT PLYWOOD'!I70</f>
        <v>2</v>
      </c>
      <c r="E64" s="48" t="str">
        <f>IF('Simpl. all tex-DT PLYWOOD'!M70=0,"",'Simpl. all tex-DT PLYWOOD'!M70)</f>
        <v/>
      </c>
      <c r="F64" s="48" t="str">
        <f>IF('Simpl. all tex-DT PLYWOOD'!N70=0,"",'Simpl. all tex-DT PLYWOOD'!N70)</f>
        <v/>
      </c>
      <c r="G64" s="48" t="str">
        <f>IF('Simpl. all tex-DT PLYWOOD'!O70=0,"",'Simpl. all tex-DT PLYWOOD'!O70)</f>
        <v/>
      </c>
      <c r="H64" s="48" t="str">
        <f>IF('Simpl. all tex-DT PLYWOOD'!P70=0,"",'Simpl. all tex-DT PLYWOOD'!P70)</f>
        <v/>
      </c>
      <c r="I64" s="48" t="str">
        <f>IF('Simpl. all tex-DT PLYWOOD'!Q70=0,"",'Simpl. all tex-DT PLYWOOD'!Q70)</f>
        <v/>
      </c>
      <c r="J64" s="48" t="str">
        <f>IF('Simpl. all tex-DT PLYWOOD'!R70=0,"",'Simpl. all tex-DT PLYWOOD'!R70)</f>
        <v/>
      </c>
      <c r="K64" s="48" t="str">
        <f>IF('Simpl. all tex-DT PLYWOOD'!S70=0,"",'Simpl. all tex-DT PLYWOOD'!S70)</f>
        <v/>
      </c>
      <c r="L64" s="48" t="str">
        <f>IF('Simpl. all tex-DT PLYWOOD'!T70=0,"",'Simpl. all tex-DT PLYWOOD'!T70)</f>
        <v/>
      </c>
      <c r="M64" s="48" t="str">
        <f>IF('Simpl. all tex-DT PLYWOOD'!U70=0,"",'Simpl. all tex-DT PLYWOOD'!U70)</f>
        <v/>
      </c>
      <c r="N64" s="48" t="str">
        <f>IF('Simpl. all tex-DT PLYWOOD'!V70=0,"",'Simpl. all tex-DT PLYWOOD'!V70)</f>
        <v/>
      </c>
      <c r="O64" s="48" t="str">
        <f>IF('Simpl. all tex-DT PLYWOOD'!W70=0,"",'Simpl. all tex-DT PLYWOOD'!W70)</f>
        <v/>
      </c>
      <c r="P64" s="48" t="str">
        <f>IF('Simpl. all tex-DT PLYWOOD'!X70=0,"",'Simpl. all tex-DT PLYWOOD'!X70)</f>
        <v/>
      </c>
      <c r="Q64" s="48" t="str">
        <f>IF('Simpl. all tex-DT PLYWOOD'!Y70=0,"",'Simpl. all tex-DT PLYWOOD'!Y70)</f>
        <v/>
      </c>
      <c r="R64" s="48" t="str">
        <f>IF('Simpl. all tex-DT PLYWOOD'!Z70=0,"",'Simpl. all tex-DT PLYWOOD'!Z70)</f>
        <v/>
      </c>
      <c r="S64" s="699">
        <f>'PRODUCTION LIST TEX&amp;DUAL TEX'!Q67</f>
        <v>0</v>
      </c>
    </row>
    <row r="65" spans="1:20" ht="23.25" customHeight="1" x14ac:dyDescent="0.2">
      <c r="A65" s="35">
        <f>B65*'Simpl. all tex-DT PLYWOOD'!I133</f>
        <v>12</v>
      </c>
      <c r="B65" s="37">
        <f t="shared" si="1"/>
        <v>2</v>
      </c>
      <c r="C65" s="36" t="str">
        <f>'Simpl. all tex-DT PLYWOOD'!D71</f>
        <v>SIMPL-3M</v>
      </c>
      <c r="D65" s="691">
        <f>'Simpl. all tex-DT PLYWOOD'!I71</f>
        <v>2</v>
      </c>
      <c r="E65" s="48" t="str">
        <f>IF('Simpl. all tex-DT PLYWOOD'!M71=0,"",'Simpl. all tex-DT PLYWOOD'!M71)</f>
        <v/>
      </c>
      <c r="F65" s="48" t="str">
        <f>IF('Simpl. all tex-DT PLYWOOD'!N71=0,"",'Simpl. all tex-DT PLYWOOD'!N71)</f>
        <v/>
      </c>
      <c r="G65" s="48" t="str">
        <f>IF('Simpl. all tex-DT PLYWOOD'!O71=0,"",'Simpl. all tex-DT PLYWOOD'!O71)</f>
        <v/>
      </c>
      <c r="H65" s="48" t="str">
        <f>IF('Simpl. all tex-DT PLYWOOD'!P71=0,"",'Simpl. all tex-DT PLYWOOD'!P71)</f>
        <v/>
      </c>
      <c r="I65" s="48" t="str">
        <f>IF('Simpl. all tex-DT PLYWOOD'!Q71=0,"",'Simpl. all tex-DT PLYWOOD'!Q71)</f>
        <v/>
      </c>
      <c r="J65" s="48" t="str">
        <f>IF('Simpl. all tex-DT PLYWOOD'!R71=0,"",'Simpl. all tex-DT PLYWOOD'!R71)</f>
        <v/>
      </c>
      <c r="K65" s="48" t="str">
        <f>IF('Simpl. all tex-DT PLYWOOD'!S71=0,"",'Simpl. all tex-DT PLYWOOD'!S71)</f>
        <v/>
      </c>
      <c r="L65" s="48" t="str">
        <f>IF('Simpl. all tex-DT PLYWOOD'!T71=0,"",'Simpl. all tex-DT PLYWOOD'!T71)</f>
        <v/>
      </c>
      <c r="M65" s="48" t="str">
        <f>IF('Simpl. all tex-DT PLYWOOD'!U71=0,"",'Simpl. all tex-DT PLYWOOD'!U71)</f>
        <v/>
      </c>
      <c r="N65" s="48" t="str">
        <f>IF('Simpl. all tex-DT PLYWOOD'!V71=0,"",'Simpl. all tex-DT PLYWOOD'!V71)</f>
        <v/>
      </c>
      <c r="O65" s="48" t="str">
        <f>IF('Simpl. all tex-DT PLYWOOD'!W71=0,"",'Simpl. all tex-DT PLYWOOD'!W71)</f>
        <v/>
      </c>
      <c r="P65" s="48" t="str">
        <f>IF('Simpl. all tex-DT PLYWOOD'!X71=0,"",'Simpl. all tex-DT PLYWOOD'!X71)</f>
        <v/>
      </c>
      <c r="Q65" s="48" t="str">
        <f>IF('Simpl. all tex-DT PLYWOOD'!Y71=0,"",'Simpl. all tex-DT PLYWOOD'!Y71)</f>
        <v/>
      </c>
      <c r="R65" s="48" t="str">
        <f>IF('Simpl. all tex-DT PLYWOOD'!Z71=0,"",'Simpl. all tex-DT PLYWOOD'!Z71)</f>
        <v/>
      </c>
      <c r="S65" s="699">
        <f>'PRODUCTION LIST TEX&amp;DUAL TEX'!Q68</f>
        <v>0</v>
      </c>
    </row>
    <row r="66" spans="1:20" ht="23.25" customHeight="1" x14ac:dyDescent="0.2">
      <c r="A66" s="35">
        <f>B66*'Simpl. all tex-DT PLYWOOD'!I135</f>
        <v>16</v>
      </c>
      <c r="B66" s="37">
        <f t="shared" si="1"/>
        <v>2</v>
      </c>
      <c r="C66" s="36" t="str">
        <f>'Simpl. all tex-DT PLYWOOD'!D72</f>
        <v>SIMPL-3M-T</v>
      </c>
      <c r="D66" s="691">
        <f>'Simpl. all tex-DT PLYWOOD'!I72</f>
        <v>2</v>
      </c>
      <c r="E66" s="48" t="str">
        <f>IF('Simpl. all tex-DT PLYWOOD'!M72=0,"",'Simpl. all tex-DT PLYWOOD'!M72)</f>
        <v/>
      </c>
      <c r="F66" s="48" t="str">
        <f>IF('Simpl. all tex-DT PLYWOOD'!N72=0,"",'Simpl. all tex-DT PLYWOOD'!N72)</f>
        <v/>
      </c>
      <c r="G66" s="48" t="str">
        <f>IF('Simpl. all tex-DT PLYWOOD'!O72=0,"",'Simpl. all tex-DT PLYWOOD'!O72)</f>
        <v/>
      </c>
      <c r="H66" s="48" t="str">
        <f>IF('Simpl. all tex-DT PLYWOOD'!P72=0,"",'Simpl. all tex-DT PLYWOOD'!P72)</f>
        <v/>
      </c>
      <c r="I66" s="48" t="str">
        <f>IF('Simpl. all tex-DT PLYWOOD'!Q72=0,"",'Simpl. all tex-DT PLYWOOD'!Q72)</f>
        <v/>
      </c>
      <c r="J66" s="48" t="str">
        <f>IF('Simpl. all tex-DT PLYWOOD'!R72=0,"",'Simpl. all tex-DT PLYWOOD'!R72)</f>
        <v/>
      </c>
      <c r="K66" s="48" t="str">
        <f>IF('Simpl. all tex-DT PLYWOOD'!S72=0,"",'Simpl. all tex-DT PLYWOOD'!S72)</f>
        <v/>
      </c>
      <c r="L66" s="48" t="str">
        <f>IF('Simpl. all tex-DT PLYWOOD'!T72=0,"",'Simpl. all tex-DT PLYWOOD'!T72)</f>
        <v/>
      </c>
      <c r="M66" s="48" t="str">
        <f>IF('Simpl. all tex-DT PLYWOOD'!U72=0,"",'Simpl. all tex-DT PLYWOOD'!U72)</f>
        <v/>
      </c>
      <c r="N66" s="48" t="str">
        <f>IF('Simpl. all tex-DT PLYWOOD'!V72=0,"",'Simpl. all tex-DT PLYWOOD'!V72)</f>
        <v/>
      </c>
      <c r="O66" s="48" t="str">
        <f>IF('Simpl. all tex-DT PLYWOOD'!W72=0,"",'Simpl. all tex-DT PLYWOOD'!W72)</f>
        <v/>
      </c>
      <c r="P66" s="48" t="str">
        <f>IF('Simpl. all tex-DT PLYWOOD'!X72=0,"",'Simpl. all tex-DT PLYWOOD'!X72)</f>
        <v/>
      </c>
      <c r="Q66" s="48" t="str">
        <f>IF('Simpl. all tex-DT PLYWOOD'!Y72=0,"",'Simpl. all tex-DT PLYWOOD'!Y72)</f>
        <v/>
      </c>
      <c r="R66" s="48" t="str">
        <f>IF('Simpl. all tex-DT PLYWOOD'!Z72=0,"",'Simpl. all tex-DT PLYWOOD'!Z72)</f>
        <v/>
      </c>
      <c r="S66" s="699">
        <f>'PRODUCTION LIST TEX&amp;DUAL TEX'!Q69</f>
        <v>0</v>
      </c>
    </row>
    <row r="67" spans="1:20" ht="23.25" customHeight="1" x14ac:dyDescent="0.2">
      <c r="A67" s="35">
        <f>B67*'Simpl. all tex-DT PLYWOOD'!I149</f>
        <v>16</v>
      </c>
      <c r="B67" s="37">
        <f t="shared" si="1"/>
        <v>2</v>
      </c>
      <c r="C67" s="36" t="str">
        <f>'Simpl. all tex-DT PLYWOOD'!D73</f>
        <v>SIMPL-3N</v>
      </c>
      <c r="D67" s="691">
        <f>'Simpl. all tex-DT PLYWOOD'!I73</f>
        <v>2</v>
      </c>
      <c r="E67" s="48" t="str">
        <f>IF('Simpl. all tex-DT PLYWOOD'!M73=0,"",'Simpl. all tex-DT PLYWOOD'!M73)</f>
        <v/>
      </c>
      <c r="F67" s="48" t="str">
        <f>IF('Simpl. all tex-DT PLYWOOD'!N73=0,"",'Simpl. all tex-DT PLYWOOD'!N73)</f>
        <v/>
      </c>
      <c r="G67" s="48" t="str">
        <f>IF('Simpl. all tex-DT PLYWOOD'!O73=0,"",'Simpl. all tex-DT PLYWOOD'!O73)</f>
        <v/>
      </c>
      <c r="H67" s="48" t="str">
        <f>IF('Simpl. all tex-DT PLYWOOD'!P73=0,"",'Simpl. all tex-DT PLYWOOD'!P73)</f>
        <v/>
      </c>
      <c r="I67" s="48" t="str">
        <f>IF('Simpl. all tex-DT PLYWOOD'!Q73=0,"",'Simpl. all tex-DT PLYWOOD'!Q73)</f>
        <v/>
      </c>
      <c r="J67" s="48" t="str">
        <f>IF('Simpl. all tex-DT PLYWOOD'!R73=0,"",'Simpl. all tex-DT PLYWOOD'!R73)</f>
        <v/>
      </c>
      <c r="K67" s="48" t="str">
        <f>IF('Simpl. all tex-DT PLYWOOD'!S73=0,"",'Simpl. all tex-DT PLYWOOD'!S73)</f>
        <v/>
      </c>
      <c r="L67" s="48" t="str">
        <f>IF('Simpl. all tex-DT PLYWOOD'!T73=0,"",'Simpl. all tex-DT PLYWOOD'!T73)</f>
        <v/>
      </c>
      <c r="M67" s="48" t="str">
        <f>IF('Simpl. all tex-DT PLYWOOD'!U73=0,"",'Simpl. all tex-DT PLYWOOD'!U73)</f>
        <v/>
      </c>
      <c r="N67" s="48" t="str">
        <f>IF('Simpl. all tex-DT PLYWOOD'!V73=0,"",'Simpl. all tex-DT PLYWOOD'!V73)</f>
        <v/>
      </c>
      <c r="O67" s="48" t="str">
        <f>IF('Simpl. all tex-DT PLYWOOD'!W73=0,"",'Simpl. all tex-DT PLYWOOD'!W73)</f>
        <v/>
      </c>
      <c r="P67" s="48" t="str">
        <f>IF('Simpl. all tex-DT PLYWOOD'!X73=0,"",'Simpl. all tex-DT PLYWOOD'!X73)</f>
        <v/>
      </c>
      <c r="Q67" s="48" t="str">
        <f>IF('Simpl. all tex-DT PLYWOOD'!Y73=0,"",'Simpl. all tex-DT PLYWOOD'!Y73)</f>
        <v/>
      </c>
      <c r="R67" s="48" t="str">
        <f>IF('Simpl. all tex-DT PLYWOOD'!Z73=0,"",'Simpl. all tex-DT PLYWOOD'!Z73)</f>
        <v/>
      </c>
      <c r="S67" s="699">
        <f>'PRODUCTION LIST TEX&amp;DUAL TEX'!Q70</f>
        <v>0</v>
      </c>
      <c r="T67" s="49"/>
    </row>
    <row r="68" spans="1:20" ht="23.25" customHeight="1" x14ac:dyDescent="0.2">
      <c r="A68" s="35">
        <f>B68*'Simpl. all tex-DT PLYWOOD'!I137</f>
        <v>16</v>
      </c>
      <c r="B68" s="37">
        <f t="shared" si="1"/>
        <v>2</v>
      </c>
      <c r="C68" s="36" t="str">
        <f>'Simpl. all tex-DT PLYWOOD'!D74</f>
        <v>SIMPL-3N-T</v>
      </c>
      <c r="D68" s="691">
        <f>'Simpl. all tex-DT PLYWOOD'!I74</f>
        <v>2</v>
      </c>
      <c r="E68" s="48" t="str">
        <f>IF('Simpl. all tex-DT PLYWOOD'!M74=0,"",'Simpl. all tex-DT PLYWOOD'!M74)</f>
        <v/>
      </c>
      <c r="F68" s="48" t="str">
        <f>IF('Simpl. all tex-DT PLYWOOD'!N74=0,"",'Simpl. all tex-DT PLYWOOD'!N74)</f>
        <v/>
      </c>
      <c r="G68" s="48" t="str">
        <f>IF('Simpl. all tex-DT PLYWOOD'!O74=0,"",'Simpl. all tex-DT PLYWOOD'!O74)</f>
        <v/>
      </c>
      <c r="H68" s="48" t="str">
        <f>IF('Simpl. all tex-DT PLYWOOD'!P74=0,"",'Simpl. all tex-DT PLYWOOD'!P74)</f>
        <v/>
      </c>
      <c r="I68" s="48" t="str">
        <f>IF('Simpl. all tex-DT PLYWOOD'!Q74=0,"",'Simpl. all tex-DT PLYWOOD'!Q74)</f>
        <v/>
      </c>
      <c r="J68" s="48" t="str">
        <f>IF('Simpl. all tex-DT PLYWOOD'!R74=0,"",'Simpl. all tex-DT PLYWOOD'!R74)</f>
        <v/>
      </c>
      <c r="K68" s="48" t="str">
        <f>IF('Simpl. all tex-DT PLYWOOD'!S74=0,"",'Simpl. all tex-DT PLYWOOD'!S74)</f>
        <v/>
      </c>
      <c r="L68" s="48" t="str">
        <f>IF('Simpl. all tex-DT PLYWOOD'!T74=0,"",'Simpl. all tex-DT PLYWOOD'!T74)</f>
        <v/>
      </c>
      <c r="M68" s="48" t="str">
        <f>IF('Simpl. all tex-DT PLYWOOD'!U74=0,"",'Simpl. all tex-DT PLYWOOD'!U74)</f>
        <v/>
      </c>
      <c r="N68" s="48" t="str">
        <f>IF('Simpl. all tex-DT PLYWOOD'!V74=0,"",'Simpl. all tex-DT PLYWOOD'!V74)</f>
        <v/>
      </c>
      <c r="O68" s="48" t="str">
        <f>IF('Simpl. all tex-DT PLYWOOD'!W74=0,"",'Simpl. all tex-DT PLYWOOD'!W74)</f>
        <v/>
      </c>
      <c r="P68" s="48" t="str">
        <f>IF('Simpl. all tex-DT PLYWOOD'!X74=0,"",'Simpl. all tex-DT PLYWOOD'!X74)</f>
        <v/>
      </c>
      <c r="Q68" s="48" t="str">
        <f>IF('Simpl. all tex-DT PLYWOOD'!Y74=0,"",'Simpl. all tex-DT PLYWOOD'!Y74)</f>
        <v/>
      </c>
      <c r="R68" s="48" t="str">
        <f>IF('Simpl. all tex-DT PLYWOOD'!Z74=0,"",'Simpl. all tex-DT PLYWOOD'!Z74)</f>
        <v/>
      </c>
      <c r="S68" s="699">
        <f>'PRODUCTION LIST TEX&amp;DUAL TEX'!Q71</f>
        <v>0</v>
      </c>
      <c r="T68" s="49"/>
    </row>
    <row r="69" spans="1:20" ht="23.25" customHeight="1" x14ac:dyDescent="0.2">
      <c r="A69" s="35"/>
      <c r="B69" s="37"/>
      <c r="C69" s="36" t="str">
        <f>'Simpl. all tex-DT PLYWOOD'!D75</f>
        <v>SIMPL-3O</v>
      </c>
      <c r="D69" s="691">
        <f>'Simpl. all tex-DT PLYWOOD'!I75</f>
        <v>2</v>
      </c>
      <c r="E69" s="48" t="str">
        <f>IF('Simpl. all tex-DT PLYWOOD'!M75=0,"",'Simpl. all tex-DT PLYWOOD'!M75)</f>
        <v/>
      </c>
      <c r="F69" s="48" t="str">
        <f>IF('Simpl. all tex-DT PLYWOOD'!N75=0,"",'Simpl. all tex-DT PLYWOOD'!N75)</f>
        <v/>
      </c>
      <c r="G69" s="48" t="str">
        <f>IF('Simpl. all tex-DT PLYWOOD'!O75=0,"",'Simpl. all tex-DT PLYWOOD'!O75)</f>
        <v/>
      </c>
      <c r="H69" s="48" t="str">
        <f>IF('Simpl. all tex-DT PLYWOOD'!P75=0,"",'Simpl. all tex-DT PLYWOOD'!P75)</f>
        <v/>
      </c>
      <c r="I69" s="48" t="str">
        <f>IF('Simpl. all tex-DT PLYWOOD'!Q75=0,"",'Simpl. all tex-DT PLYWOOD'!Q75)</f>
        <v/>
      </c>
      <c r="J69" s="48" t="str">
        <f>IF('Simpl. all tex-DT PLYWOOD'!R75=0,"",'Simpl. all tex-DT PLYWOOD'!R75)</f>
        <v/>
      </c>
      <c r="K69" s="48" t="str">
        <f>IF('Simpl. all tex-DT PLYWOOD'!S75=0,"",'Simpl. all tex-DT PLYWOOD'!S75)</f>
        <v/>
      </c>
      <c r="L69" s="48" t="str">
        <f>IF('Simpl. all tex-DT PLYWOOD'!T75=0,"",'Simpl. all tex-DT PLYWOOD'!T75)</f>
        <v/>
      </c>
      <c r="M69" s="48" t="str">
        <f>IF('Simpl. all tex-DT PLYWOOD'!U75=0,"",'Simpl. all tex-DT PLYWOOD'!U75)</f>
        <v/>
      </c>
      <c r="N69" s="48" t="str">
        <f>IF('Simpl. all tex-DT PLYWOOD'!V75=0,"",'Simpl. all tex-DT PLYWOOD'!V75)</f>
        <v/>
      </c>
      <c r="O69" s="48" t="str">
        <f>IF('Simpl. all tex-DT PLYWOOD'!W75=0,"",'Simpl. all tex-DT PLYWOOD'!W75)</f>
        <v/>
      </c>
      <c r="P69" s="48" t="str">
        <f>IF('Simpl. all tex-DT PLYWOOD'!X75=0,"",'Simpl. all tex-DT PLYWOOD'!X75)</f>
        <v/>
      </c>
      <c r="Q69" s="48" t="str">
        <f>IF('Simpl. all tex-DT PLYWOOD'!Y75=0,"",'Simpl. all tex-DT PLYWOOD'!Y75)</f>
        <v/>
      </c>
      <c r="R69" s="48" t="str">
        <f>IF('Simpl. all tex-DT PLYWOOD'!Z75=0,"",'Simpl. all tex-DT PLYWOOD'!Z75)</f>
        <v/>
      </c>
      <c r="S69" s="699">
        <f>'PRODUCTION LIST TEX&amp;DUAL TEX'!Q72</f>
        <v>0</v>
      </c>
      <c r="T69" s="49"/>
    </row>
    <row r="70" spans="1:20" ht="23.25" customHeight="1" x14ac:dyDescent="0.2">
      <c r="A70" s="35"/>
      <c r="B70" s="37"/>
      <c r="C70" s="36" t="str">
        <f>'Simpl. all tex-DT PLYWOOD'!D76</f>
        <v>SIMPL-3O-T</v>
      </c>
      <c r="D70" s="691">
        <f>'Simpl. all tex-DT PLYWOOD'!I76</f>
        <v>2</v>
      </c>
      <c r="E70" s="48" t="str">
        <f>IF('Simpl. all tex-DT PLYWOOD'!M76=0,"",'Simpl. all tex-DT PLYWOOD'!M76)</f>
        <v/>
      </c>
      <c r="F70" s="48" t="str">
        <f>IF('Simpl. all tex-DT PLYWOOD'!N76=0,"",'Simpl. all tex-DT PLYWOOD'!N76)</f>
        <v/>
      </c>
      <c r="G70" s="48" t="str">
        <f>IF('Simpl. all tex-DT PLYWOOD'!O76=0,"",'Simpl. all tex-DT PLYWOOD'!O76)</f>
        <v/>
      </c>
      <c r="H70" s="48" t="str">
        <f>IF('Simpl. all tex-DT PLYWOOD'!P76=0,"",'Simpl. all tex-DT PLYWOOD'!P76)</f>
        <v/>
      </c>
      <c r="I70" s="48" t="str">
        <f>IF('Simpl. all tex-DT PLYWOOD'!Q76=0,"",'Simpl. all tex-DT PLYWOOD'!Q76)</f>
        <v/>
      </c>
      <c r="J70" s="48" t="str">
        <f>IF('Simpl. all tex-DT PLYWOOD'!R76=0,"",'Simpl. all tex-DT PLYWOOD'!R76)</f>
        <v/>
      </c>
      <c r="K70" s="48" t="str">
        <f>IF('Simpl. all tex-DT PLYWOOD'!S76=0,"",'Simpl. all tex-DT PLYWOOD'!S76)</f>
        <v/>
      </c>
      <c r="L70" s="48" t="str">
        <f>IF('Simpl. all tex-DT PLYWOOD'!T76=0,"",'Simpl. all tex-DT PLYWOOD'!T76)</f>
        <v/>
      </c>
      <c r="M70" s="48" t="str">
        <f>IF('Simpl. all tex-DT PLYWOOD'!U76=0,"",'Simpl. all tex-DT PLYWOOD'!U76)</f>
        <v/>
      </c>
      <c r="N70" s="48" t="str">
        <f>IF('Simpl. all tex-DT PLYWOOD'!V76=0,"",'Simpl. all tex-DT PLYWOOD'!V76)</f>
        <v/>
      </c>
      <c r="O70" s="48" t="str">
        <f>IF('Simpl. all tex-DT PLYWOOD'!W76=0,"",'Simpl. all tex-DT PLYWOOD'!W76)</f>
        <v/>
      </c>
      <c r="P70" s="48" t="str">
        <f>IF('Simpl. all tex-DT PLYWOOD'!X76=0,"",'Simpl. all tex-DT PLYWOOD'!X76)</f>
        <v/>
      </c>
      <c r="Q70" s="48" t="str">
        <f>IF('Simpl. all tex-DT PLYWOOD'!Y76=0,"",'Simpl. all tex-DT PLYWOOD'!Y76)</f>
        <v/>
      </c>
      <c r="R70" s="48" t="str">
        <f>IF('Simpl. all tex-DT PLYWOOD'!Z76=0,"",'Simpl. all tex-DT PLYWOOD'!Z76)</f>
        <v/>
      </c>
      <c r="S70" s="699">
        <f>'PRODUCTION LIST TEX&amp;DUAL TEX'!Q73</f>
        <v>0</v>
      </c>
      <c r="T70" s="49"/>
    </row>
    <row r="71" spans="1:20" ht="23.25" customHeight="1" x14ac:dyDescent="0.2">
      <c r="A71" s="35"/>
      <c r="B71" s="37"/>
      <c r="C71" s="36" t="str">
        <f>'Simpl. all tex-DT PLYWOOD'!D77</f>
        <v>SIMPL-3P</v>
      </c>
      <c r="D71" s="691">
        <f>'Simpl. all tex-DT PLYWOOD'!I77</f>
        <v>2</v>
      </c>
      <c r="E71" s="48" t="str">
        <f>IF('Simpl. all tex-DT PLYWOOD'!M77=0,"",'Simpl. all tex-DT PLYWOOD'!M77)</f>
        <v/>
      </c>
      <c r="F71" s="48" t="str">
        <f>IF('Simpl. all tex-DT PLYWOOD'!N77=0,"",'Simpl. all tex-DT PLYWOOD'!N77)</f>
        <v/>
      </c>
      <c r="G71" s="48" t="str">
        <f>IF('Simpl. all tex-DT PLYWOOD'!O77=0,"",'Simpl. all tex-DT PLYWOOD'!O77)</f>
        <v/>
      </c>
      <c r="H71" s="48" t="str">
        <f>IF('Simpl. all tex-DT PLYWOOD'!P77=0,"",'Simpl. all tex-DT PLYWOOD'!P77)</f>
        <v/>
      </c>
      <c r="I71" s="48" t="str">
        <f>IF('Simpl. all tex-DT PLYWOOD'!Q77=0,"",'Simpl. all tex-DT PLYWOOD'!Q77)</f>
        <v/>
      </c>
      <c r="J71" s="48" t="str">
        <f>IF('Simpl. all tex-DT PLYWOOD'!R77=0,"",'Simpl. all tex-DT PLYWOOD'!R77)</f>
        <v/>
      </c>
      <c r="K71" s="48" t="str">
        <f>IF('Simpl. all tex-DT PLYWOOD'!S77=0,"",'Simpl. all tex-DT PLYWOOD'!S77)</f>
        <v/>
      </c>
      <c r="L71" s="48" t="str">
        <f>IF('Simpl. all tex-DT PLYWOOD'!T77=0,"",'Simpl. all tex-DT PLYWOOD'!T77)</f>
        <v/>
      </c>
      <c r="M71" s="48" t="str">
        <f>IF('Simpl. all tex-DT PLYWOOD'!U77=0,"",'Simpl. all tex-DT PLYWOOD'!U77)</f>
        <v/>
      </c>
      <c r="N71" s="48" t="str">
        <f>IF('Simpl. all tex-DT PLYWOOD'!V77=0,"",'Simpl. all tex-DT PLYWOOD'!V77)</f>
        <v/>
      </c>
      <c r="O71" s="48" t="str">
        <f>IF('Simpl. all tex-DT PLYWOOD'!W77=0,"",'Simpl. all tex-DT PLYWOOD'!W77)</f>
        <v/>
      </c>
      <c r="P71" s="48" t="str">
        <f>IF('Simpl. all tex-DT PLYWOOD'!X77=0,"",'Simpl. all tex-DT PLYWOOD'!X77)</f>
        <v/>
      </c>
      <c r="Q71" s="48" t="str">
        <f>IF('Simpl. all tex-DT PLYWOOD'!Y77=0,"",'Simpl. all tex-DT PLYWOOD'!Y77)</f>
        <v/>
      </c>
      <c r="R71" s="48" t="str">
        <f>IF('Simpl. all tex-DT PLYWOOD'!Z77=0,"",'Simpl. all tex-DT PLYWOOD'!Z77)</f>
        <v/>
      </c>
      <c r="S71" s="699">
        <f>'PRODUCTION LIST TEX&amp;DUAL TEX'!Q74</f>
        <v>0</v>
      </c>
      <c r="T71" s="49"/>
    </row>
    <row r="72" spans="1:20" ht="23.25" customHeight="1" x14ac:dyDescent="0.2">
      <c r="A72" s="35"/>
      <c r="B72" s="37"/>
      <c r="C72" s="36" t="str">
        <f>'Simpl. all tex-DT PLYWOOD'!D78</f>
        <v>SIMPL-3P-T</v>
      </c>
      <c r="D72" s="691">
        <f>'Simpl. all tex-DT PLYWOOD'!I78</f>
        <v>2</v>
      </c>
      <c r="E72" s="48" t="str">
        <f>IF('Simpl. all tex-DT PLYWOOD'!M78=0,"",'Simpl. all tex-DT PLYWOOD'!M78)</f>
        <v/>
      </c>
      <c r="F72" s="48" t="str">
        <f>IF('Simpl. all tex-DT PLYWOOD'!N78=0,"",'Simpl. all tex-DT PLYWOOD'!N78)</f>
        <v/>
      </c>
      <c r="G72" s="48" t="str">
        <f>IF('Simpl. all tex-DT PLYWOOD'!O78=0,"",'Simpl. all tex-DT PLYWOOD'!O78)</f>
        <v/>
      </c>
      <c r="H72" s="48" t="str">
        <f>IF('Simpl. all tex-DT PLYWOOD'!P78=0,"",'Simpl. all tex-DT PLYWOOD'!P78)</f>
        <v/>
      </c>
      <c r="I72" s="48" t="str">
        <f>IF('Simpl. all tex-DT PLYWOOD'!Q78=0,"",'Simpl. all tex-DT PLYWOOD'!Q78)</f>
        <v/>
      </c>
      <c r="J72" s="48" t="str">
        <f>IF('Simpl. all tex-DT PLYWOOD'!R78=0,"",'Simpl. all tex-DT PLYWOOD'!R78)</f>
        <v/>
      </c>
      <c r="K72" s="48" t="str">
        <f>IF('Simpl. all tex-DT PLYWOOD'!S78=0,"",'Simpl. all tex-DT PLYWOOD'!S78)</f>
        <v/>
      </c>
      <c r="L72" s="48" t="str">
        <f>IF('Simpl. all tex-DT PLYWOOD'!T78=0,"",'Simpl. all tex-DT PLYWOOD'!T78)</f>
        <v/>
      </c>
      <c r="M72" s="48" t="str">
        <f>IF('Simpl. all tex-DT PLYWOOD'!U78=0,"",'Simpl. all tex-DT PLYWOOD'!U78)</f>
        <v/>
      </c>
      <c r="N72" s="48" t="str">
        <f>IF('Simpl. all tex-DT PLYWOOD'!V78=0,"",'Simpl. all tex-DT PLYWOOD'!V78)</f>
        <v/>
      </c>
      <c r="O72" s="48" t="str">
        <f>IF('Simpl. all tex-DT PLYWOOD'!W78=0,"",'Simpl. all tex-DT PLYWOOD'!W78)</f>
        <v/>
      </c>
      <c r="P72" s="48" t="str">
        <f>IF('Simpl. all tex-DT PLYWOOD'!X78=0,"",'Simpl. all tex-DT PLYWOOD'!X78)</f>
        <v/>
      </c>
      <c r="Q72" s="48" t="str">
        <f>IF('Simpl. all tex-DT PLYWOOD'!Y78=0,"",'Simpl. all tex-DT PLYWOOD'!Y78)</f>
        <v/>
      </c>
      <c r="R72" s="48" t="str">
        <f>IF('Simpl. all tex-DT PLYWOOD'!Z78=0,"",'Simpl. all tex-DT PLYWOOD'!Z78)</f>
        <v/>
      </c>
      <c r="S72" s="699">
        <f>'PRODUCTION LIST TEX&amp;DUAL TEX'!Q75</f>
        <v>0</v>
      </c>
      <c r="T72" s="49"/>
    </row>
    <row r="73" spans="1:20" ht="23.25" customHeight="1" x14ac:dyDescent="0.2">
      <c r="A73" s="35"/>
      <c r="B73" s="37"/>
      <c r="C73" s="36" t="str">
        <f>'Simpl. all tex-DT PLYWOOD'!D79</f>
        <v>SIMPL-3R</v>
      </c>
      <c r="D73" s="691">
        <f>'Simpl. all tex-DT PLYWOOD'!I79</f>
        <v>2</v>
      </c>
      <c r="E73" s="48" t="str">
        <f>IF('Simpl. all tex-DT PLYWOOD'!M79=0,"",'Simpl. all tex-DT PLYWOOD'!M79)</f>
        <v/>
      </c>
      <c r="F73" s="48" t="str">
        <f>IF('Simpl. all tex-DT PLYWOOD'!N79=0,"",'Simpl. all tex-DT PLYWOOD'!N79)</f>
        <v/>
      </c>
      <c r="G73" s="48" t="str">
        <f>IF('Simpl. all tex-DT PLYWOOD'!O79=0,"",'Simpl. all tex-DT PLYWOOD'!O79)</f>
        <v/>
      </c>
      <c r="H73" s="48" t="str">
        <f>IF('Simpl. all tex-DT PLYWOOD'!P79=0,"",'Simpl. all tex-DT PLYWOOD'!P79)</f>
        <v/>
      </c>
      <c r="I73" s="48" t="str">
        <f>IF('Simpl. all tex-DT PLYWOOD'!Q79=0,"",'Simpl. all tex-DT PLYWOOD'!Q79)</f>
        <v/>
      </c>
      <c r="J73" s="48" t="str">
        <f>IF('Simpl. all tex-DT PLYWOOD'!R79=0,"",'Simpl. all tex-DT PLYWOOD'!R79)</f>
        <v/>
      </c>
      <c r="K73" s="48" t="str">
        <f>IF('Simpl. all tex-DT PLYWOOD'!S79=0,"",'Simpl. all tex-DT PLYWOOD'!S79)</f>
        <v/>
      </c>
      <c r="L73" s="48" t="str">
        <f>IF('Simpl. all tex-DT PLYWOOD'!T79=0,"",'Simpl. all tex-DT PLYWOOD'!T79)</f>
        <v/>
      </c>
      <c r="M73" s="48" t="str">
        <f>IF('Simpl. all tex-DT PLYWOOD'!U79=0,"",'Simpl. all tex-DT PLYWOOD'!U79)</f>
        <v/>
      </c>
      <c r="N73" s="48" t="str">
        <f>IF('Simpl. all tex-DT PLYWOOD'!V79=0,"",'Simpl. all tex-DT PLYWOOD'!V79)</f>
        <v/>
      </c>
      <c r="O73" s="48" t="str">
        <f>IF('Simpl. all tex-DT PLYWOOD'!W79=0,"",'Simpl. all tex-DT PLYWOOD'!W79)</f>
        <v/>
      </c>
      <c r="P73" s="48" t="str">
        <f>IF('Simpl. all tex-DT PLYWOOD'!X79=0,"",'Simpl. all tex-DT PLYWOOD'!X79)</f>
        <v/>
      </c>
      <c r="Q73" s="48" t="str">
        <f>IF('Simpl. all tex-DT PLYWOOD'!Y79=0,"",'Simpl. all tex-DT PLYWOOD'!Y79)</f>
        <v/>
      </c>
      <c r="R73" s="48" t="str">
        <f>IF('Simpl. all tex-DT PLYWOOD'!Z79=0,"",'Simpl. all tex-DT PLYWOOD'!Z79)</f>
        <v/>
      </c>
      <c r="S73" s="699">
        <f>'PRODUCTION LIST TEX&amp;DUAL TEX'!Q76</f>
        <v>0</v>
      </c>
      <c r="T73" s="49"/>
    </row>
    <row r="74" spans="1:20" ht="23.25" customHeight="1" x14ac:dyDescent="0.2">
      <c r="A74" s="35"/>
      <c r="B74" s="37"/>
      <c r="C74" s="36" t="str">
        <f>'Simpl. all tex-DT PLYWOOD'!D80</f>
        <v>SIMPL-3R-T</v>
      </c>
      <c r="D74" s="691">
        <f>'Simpl. all tex-DT PLYWOOD'!I80</f>
        <v>2</v>
      </c>
      <c r="E74" s="48" t="str">
        <f>IF('Simpl. all tex-DT PLYWOOD'!M80=0,"",'Simpl. all tex-DT PLYWOOD'!M80)</f>
        <v/>
      </c>
      <c r="F74" s="48" t="str">
        <f>IF('Simpl. all tex-DT PLYWOOD'!N80=0,"",'Simpl. all tex-DT PLYWOOD'!N80)</f>
        <v/>
      </c>
      <c r="G74" s="48" t="str">
        <f>IF('Simpl. all tex-DT PLYWOOD'!O80=0,"",'Simpl. all tex-DT PLYWOOD'!O80)</f>
        <v/>
      </c>
      <c r="H74" s="48" t="str">
        <f>IF('Simpl. all tex-DT PLYWOOD'!P80=0,"",'Simpl. all tex-DT PLYWOOD'!P80)</f>
        <v/>
      </c>
      <c r="I74" s="48" t="str">
        <f>IF('Simpl. all tex-DT PLYWOOD'!Q80=0,"",'Simpl. all tex-DT PLYWOOD'!Q80)</f>
        <v/>
      </c>
      <c r="J74" s="48" t="str">
        <f>IF('Simpl. all tex-DT PLYWOOD'!R80=0,"",'Simpl. all tex-DT PLYWOOD'!R80)</f>
        <v/>
      </c>
      <c r="K74" s="48" t="str">
        <f>IF('Simpl. all tex-DT PLYWOOD'!S80=0,"",'Simpl. all tex-DT PLYWOOD'!S80)</f>
        <v/>
      </c>
      <c r="L74" s="48" t="str">
        <f>IF('Simpl. all tex-DT PLYWOOD'!T80=0,"",'Simpl. all tex-DT PLYWOOD'!T80)</f>
        <v/>
      </c>
      <c r="M74" s="48" t="str">
        <f>IF('Simpl. all tex-DT PLYWOOD'!U80=0,"",'Simpl. all tex-DT PLYWOOD'!U80)</f>
        <v/>
      </c>
      <c r="N74" s="48" t="str">
        <f>IF('Simpl. all tex-DT PLYWOOD'!V80=0,"",'Simpl. all tex-DT PLYWOOD'!V80)</f>
        <v/>
      </c>
      <c r="O74" s="48" t="str">
        <f>IF('Simpl. all tex-DT PLYWOOD'!W80=0,"",'Simpl. all tex-DT PLYWOOD'!W80)</f>
        <v/>
      </c>
      <c r="P74" s="48" t="str">
        <f>IF('Simpl. all tex-DT PLYWOOD'!X80=0,"",'Simpl. all tex-DT PLYWOOD'!X80)</f>
        <v/>
      </c>
      <c r="Q74" s="48" t="str">
        <f>IF('Simpl. all tex-DT PLYWOOD'!Y80=0,"",'Simpl. all tex-DT PLYWOOD'!Y80)</f>
        <v/>
      </c>
      <c r="R74" s="48" t="str">
        <f>IF('Simpl. all tex-DT PLYWOOD'!Z80=0,"",'Simpl. all tex-DT PLYWOOD'!Z80)</f>
        <v/>
      </c>
      <c r="S74" s="699">
        <f>'PRODUCTION LIST TEX&amp;DUAL TEX'!Q77</f>
        <v>0</v>
      </c>
      <c r="T74" s="49"/>
    </row>
    <row r="75" spans="1:20" ht="23.25" customHeight="1" x14ac:dyDescent="0.2">
      <c r="A75" s="35">
        <f>B75*'Simpl. all tex-DT PLYWOOD'!I139</f>
        <v>0</v>
      </c>
      <c r="B75" s="37">
        <f t="shared" si="1"/>
        <v>0</v>
      </c>
      <c r="C75" s="36" t="str">
        <f>'Simpl. all tex-DT PLYWOOD'!D81</f>
        <v>4 - PRISMS</v>
      </c>
      <c r="D75" s="691">
        <f>'Simpl. all tex-DT PLYWOOD'!I81</f>
        <v>0</v>
      </c>
      <c r="E75" s="48" t="str">
        <f>IF('Simpl. all tex-DT PLYWOOD'!M81=0,"",'Simpl. all tex-DT PLYWOOD'!M81)</f>
        <v/>
      </c>
      <c r="F75" s="48" t="str">
        <f>IF('Simpl. all tex-DT PLYWOOD'!N81=0,"",'Simpl. all tex-DT PLYWOOD'!N81)</f>
        <v/>
      </c>
      <c r="G75" s="48" t="str">
        <f>IF('Simpl. all tex-DT PLYWOOD'!O81=0,"",'Simpl. all tex-DT PLYWOOD'!O81)</f>
        <v/>
      </c>
      <c r="H75" s="48" t="str">
        <f>IF('Simpl. all tex-DT PLYWOOD'!P81=0,"",'Simpl. all tex-DT PLYWOOD'!P81)</f>
        <v/>
      </c>
      <c r="I75" s="48" t="str">
        <f>IF('Simpl. all tex-DT PLYWOOD'!Q81=0,"",'Simpl. all tex-DT PLYWOOD'!Q81)</f>
        <v/>
      </c>
      <c r="J75" s="48" t="str">
        <f>IF('Simpl. all tex-DT PLYWOOD'!R81=0,"",'Simpl. all tex-DT PLYWOOD'!R81)</f>
        <v/>
      </c>
      <c r="K75" s="48" t="str">
        <f>IF('Simpl. all tex-DT PLYWOOD'!S81=0,"",'Simpl. all tex-DT PLYWOOD'!S81)</f>
        <v/>
      </c>
      <c r="L75" s="48" t="str">
        <f>IF('Simpl. all tex-DT PLYWOOD'!T81=0,"",'Simpl. all tex-DT PLYWOOD'!T81)</f>
        <v/>
      </c>
      <c r="M75" s="48" t="str">
        <f>IF('Simpl. all tex-DT PLYWOOD'!U81=0,"",'Simpl. all tex-DT PLYWOOD'!U81)</f>
        <v/>
      </c>
      <c r="N75" s="48" t="str">
        <f>IF('Simpl. all tex-DT PLYWOOD'!V81=0,"",'Simpl. all tex-DT PLYWOOD'!V81)</f>
        <v/>
      </c>
      <c r="O75" s="48" t="str">
        <f>IF('Simpl. all tex-DT PLYWOOD'!W81=0,"",'Simpl. all tex-DT PLYWOOD'!W81)</f>
        <v/>
      </c>
      <c r="P75" s="48" t="str">
        <f>IF('Simpl. all tex-DT PLYWOOD'!X81=0,"",'Simpl. all tex-DT PLYWOOD'!X81)</f>
        <v/>
      </c>
      <c r="Q75" s="48" t="str">
        <f>IF('Simpl. all tex-DT PLYWOOD'!Y81=0,"",'Simpl. all tex-DT PLYWOOD'!Y81)</f>
        <v/>
      </c>
      <c r="R75" s="48" t="str">
        <f>IF('Simpl. all tex-DT PLYWOOD'!Z81=0,"",'Simpl. all tex-DT PLYWOOD'!Z81)</f>
        <v/>
      </c>
      <c r="S75" s="699">
        <f>'PRODUCTION LIST TEX&amp;DUAL TEX'!Q78</f>
        <v>0</v>
      </c>
    </row>
    <row r="76" spans="1:20" ht="23.25" customHeight="1" x14ac:dyDescent="0.2">
      <c r="A76" s="35">
        <f>B76*'Simpl. all tex-DT PLYWOOD'!I141</f>
        <v>8</v>
      </c>
      <c r="B76" s="37">
        <f t="shared" si="1"/>
        <v>1</v>
      </c>
      <c r="C76" s="36" t="str">
        <f>'Simpl. all tex-DT PLYWOOD'!D82</f>
        <v>SIMPL-4A</v>
      </c>
      <c r="D76" s="691">
        <f>'Simpl. all tex-DT PLYWOOD'!I82</f>
        <v>1</v>
      </c>
      <c r="E76" s="48" t="str">
        <f>IF('Simpl. all tex-DT PLYWOOD'!M82=0,"",'Simpl. all tex-DT PLYWOOD'!M82)</f>
        <v/>
      </c>
      <c r="F76" s="48" t="str">
        <f>IF('Simpl. all tex-DT PLYWOOD'!N82=0,"",'Simpl. all tex-DT PLYWOOD'!N82)</f>
        <v/>
      </c>
      <c r="G76" s="48" t="str">
        <f>IF('Simpl. all tex-DT PLYWOOD'!O82=0,"",'Simpl. all tex-DT PLYWOOD'!O82)</f>
        <v/>
      </c>
      <c r="H76" s="48" t="str">
        <f>IF('Simpl. all tex-DT PLYWOOD'!P82=0,"",'Simpl. all tex-DT PLYWOOD'!P82)</f>
        <v/>
      </c>
      <c r="I76" s="48" t="str">
        <f>IF('Simpl. all tex-DT PLYWOOD'!Q82=0,"",'Simpl. all tex-DT PLYWOOD'!Q82)</f>
        <v/>
      </c>
      <c r="J76" s="48" t="str">
        <f>IF('Simpl. all tex-DT PLYWOOD'!R82=0,"",'Simpl. all tex-DT PLYWOOD'!R82)</f>
        <v/>
      </c>
      <c r="K76" s="48" t="str">
        <f>IF('Simpl. all tex-DT PLYWOOD'!S82=0,"",'Simpl. all tex-DT PLYWOOD'!S82)</f>
        <v/>
      </c>
      <c r="L76" s="48" t="str">
        <f>IF('Simpl. all tex-DT PLYWOOD'!T82=0,"",'Simpl. all tex-DT PLYWOOD'!T82)</f>
        <v/>
      </c>
      <c r="M76" s="48" t="str">
        <f>IF('Simpl. all tex-DT PLYWOOD'!U82=0,"",'Simpl. all tex-DT PLYWOOD'!U82)</f>
        <v/>
      </c>
      <c r="N76" s="48" t="str">
        <f>IF('Simpl. all tex-DT PLYWOOD'!V82=0,"",'Simpl. all tex-DT PLYWOOD'!V82)</f>
        <v/>
      </c>
      <c r="O76" s="48" t="str">
        <f>IF('Simpl. all tex-DT PLYWOOD'!W82=0,"",'Simpl. all tex-DT PLYWOOD'!W82)</f>
        <v/>
      </c>
      <c r="P76" s="48" t="str">
        <f>IF('Simpl. all tex-DT PLYWOOD'!X82=0,"",'Simpl. all tex-DT PLYWOOD'!X82)</f>
        <v/>
      </c>
      <c r="Q76" s="48" t="str">
        <f>IF('Simpl. all tex-DT PLYWOOD'!Y82=0,"",'Simpl. all tex-DT PLYWOOD'!Y82)</f>
        <v/>
      </c>
      <c r="R76" s="48" t="str">
        <f>IF('Simpl. all tex-DT PLYWOOD'!Z82=0,"",'Simpl. all tex-DT PLYWOOD'!Z82)</f>
        <v/>
      </c>
      <c r="S76" s="699">
        <f>'PRODUCTION LIST TEX&amp;DUAL TEX'!Q79</f>
        <v>0</v>
      </c>
    </row>
    <row r="77" spans="1:20" ht="23.25" customHeight="1" x14ac:dyDescent="0.2">
      <c r="A77" s="35">
        <f>B77*'Simpl. all tex-DT PLYWOOD'!I143</f>
        <v>8</v>
      </c>
      <c r="B77" s="37">
        <f t="shared" si="1"/>
        <v>1</v>
      </c>
      <c r="C77" s="36" t="str">
        <f>'Simpl. all tex-DT PLYWOOD'!D83</f>
        <v>SIMPL-4A-T</v>
      </c>
      <c r="D77" s="691">
        <f>'Simpl. all tex-DT PLYWOOD'!I83</f>
        <v>1</v>
      </c>
      <c r="E77" s="48" t="str">
        <f>IF('Simpl. all tex-DT PLYWOOD'!M83=0,"",'Simpl. all tex-DT PLYWOOD'!M83)</f>
        <v/>
      </c>
      <c r="F77" s="48" t="str">
        <f>IF('Simpl. all tex-DT PLYWOOD'!N83=0,"",'Simpl. all tex-DT PLYWOOD'!N83)</f>
        <v/>
      </c>
      <c r="G77" s="48" t="str">
        <f>IF('Simpl. all tex-DT PLYWOOD'!O83=0,"",'Simpl. all tex-DT PLYWOOD'!O83)</f>
        <v/>
      </c>
      <c r="H77" s="48" t="str">
        <f>IF('Simpl. all tex-DT PLYWOOD'!P83=0,"",'Simpl. all tex-DT PLYWOOD'!P83)</f>
        <v/>
      </c>
      <c r="I77" s="48" t="str">
        <f>IF('Simpl. all tex-DT PLYWOOD'!Q83=0,"",'Simpl. all tex-DT PLYWOOD'!Q83)</f>
        <v/>
      </c>
      <c r="J77" s="48" t="str">
        <f>IF('Simpl. all tex-DT PLYWOOD'!R83=0,"",'Simpl. all tex-DT PLYWOOD'!R83)</f>
        <v/>
      </c>
      <c r="K77" s="48" t="str">
        <f>IF('Simpl. all tex-DT PLYWOOD'!S83=0,"",'Simpl. all tex-DT PLYWOOD'!S83)</f>
        <v/>
      </c>
      <c r="L77" s="48" t="str">
        <f>IF('Simpl. all tex-DT PLYWOOD'!T83=0,"",'Simpl. all tex-DT PLYWOOD'!T83)</f>
        <v/>
      </c>
      <c r="M77" s="48" t="str">
        <f>IF('Simpl. all tex-DT PLYWOOD'!U83=0,"",'Simpl. all tex-DT PLYWOOD'!U83)</f>
        <v/>
      </c>
      <c r="N77" s="48" t="str">
        <f>IF('Simpl. all tex-DT PLYWOOD'!V83=0,"",'Simpl. all tex-DT PLYWOOD'!V83)</f>
        <v/>
      </c>
      <c r="O77" s="48" t="str">
        <f>IF('Simpl. all tex-DT PLYWOOD'!W83=0,"",'Simpl. all tex-DT PLYWOOD'!W83)</f>
        <v/>
      </c>
      <c r="P77" s="48" t="str">
        <f>IF('Simpl. all tex-DT PLYWOOD'!X83=0,"",'Simpl. all tex-DT PLYWOOD'!X83)</f>
        <v/>
      </c>
      <c r="Q77" s="48" t="str">
        <f>IF('Simpl. all tex-DT PLYWOOD'!Y83=0,"",'Simpl. all tex-DT PLYWOOD'!Y83)</f>
        <v/>
      </c>
      <c r="R77" s="48" t="str">
        <f>IF('Simpl. all tex-DT PLYWOOD'!Z83=0,"",'Simpl. all tex-DT PLYWOOD'!Z83)</f>
        <v/>
      </c>
      <c r="S77" s="699">
        <f>'PRODUCTION LIST TEX&amp;DUAL TEX'!Q80</f>
        <v>0</v>
      </c>
    </row>
    <row r="78" spans="1:20" ht="23.25" customHeight="1" x14ac:dyDescent="0.2">
      <c r="A78" s="35">
        <f>B78*'Simpl. all tex-DT PLYWOOD'!I145</f>
        <v>6</v>
      </c>
      <c r="B78" s="37">
        <f t="shared" ref="B78:B115" si="2">SUM(C78:P78)</f>
        <v>1</v>
      </c>
      <c r="C78" s="36" t="str">
        <f>'Simpl. all tex-DT PLYWOOD'!D84</f>
        <v>SIMPL-4B</v>
      </c>
      <c r="D78" s="691">
        <f>'Simpl. all tex-DT PLYWOOD'!I84</f>
        <v>1</v>
      </c>
      <c r="E78" s="48" t="str">
        <f>IF('Simpl. all tex-DT PLYWOOD'!M84=0,"",'Simpl. all tex-DT PLYWOOD'!M84)</f>
        <v/>
      </c>
      <c r="F78" s="48" t="str">
        <f>IF('Simpl. all tex-DT PLYWOOD'!N84=0,"",'Simpl. all tex-DT PLYWOOD'!N84)</f>
        <v/>
      </c>
      <c r="G78" s="48" t="str">
        <f>IF('Simpl. all tex-DT PLYWOOD'!O84=0,"",'Simpl. all tex-DT PLYWOOD'!O84)</f>
        <v/>
      </c>
      <c r="H78" s="48" t="str">
        <f>IF('Simpl. all tex-DT PLYWOOD'!P84=0,"",'Simpl. all tex-DT PLYWOOD'!P84)</f>
        <v/>
      </c>
      <c r="I78" s="48" t="str">
        <f>IF('Simpl. all tex-DT PLYWOOD'!Q84=0,"",'Simpl. all tex-DT PLYWOOD'!Q84)</f>
        <v/>
      </c>
      <c r="J78" s="48" t="str">
        <f>IF('Simpl. all tex-DT PLYWOOD'!R84=0,"",'Simpl. all tex-DT PLYWOOD'!R84)</f>
        <v/>
      </c>
      <c r="K78" s="48" t="str">
        <f>IF('Simpl. all tex-DT PLYWOOD'!S84=0,"",'Simpl. all tex-DT PLYWOOD'!S84)</f>
        <v/>
      </c>
      <c r="L78" s="48" t="str">
        <f>IF('Simpl. all tex-DT PLYWOOD'!T84=0,"",'Simpl. all tex-DT PLYWOOD'!T84)</f>
        <v/>
      </c>
      <c r="M78" s="48" t="str">
        <f>IF('Simpl. all tex-DT PLYWOOD'!U84=0,"",'Simpl. all tex-DT PLYWOOD'!U84)</f>
        <v/>
      </c>
      <c r="N78" s="48" t="str">
        <f>IF('Simpl. all tex-DT PLYWOOD'!V84=0,"",'Simpl. all tex-DT PLYWOOD'!V84)</f>
        <v/>
      </c>
      <c r="O78" s="48" t="str">
        <f>IF('Simpl. all tex-DT PLYWOOD'!W84=0,"",'Simpl. all tex-DT PLYWOOD'!W84)</f>
        <v/>
      </c>
      <c r="P78" s="48" t="str">
        <f>IF('Simpl. all tex-DT PLYWOOD'!X84=0,"",'Simpl. all tex-DT PLYWOOD'!X84)</f>
        <v/>
      </c>
      <c r="Q78" s="48" t="str">
        <f>IF('Simpl. all tex-DT PLYWOOD'!Y84=0,"",'Simpl. all tex-DT PLYWOOD'!Y84)</f>
        <v/>
      </c>
      <c r="R78" s="48" t="str">
        <f>IF('Simpl. all tex-DT PLYWOOD'!Z84=0,"",'Simpl. all tex-DT PLYWOOD'!Z84)</f>
        <v/>
      </c>
      <c r="S78" s="699">
        <f>'PRODUCTION LIST TEX&amp;DUAL TEX'!Q81</f>
        <v>0</v>
      </c>
    </row>
    <row r="79" spans="1:20" ht="23.25" customHeight="1" x14ac:dyDescent="0.2">
      <c r="A79" s="35"/>
      <c r="B79" s="37"/>
      <c r="C79" s="36" t="str">
        <f>'Simpl. all tex-DT PLYWOOD'!D85</f>
        <v>SIMPL-4B-T</v>
      </c>
      <c r="D79" s="691">
        <f>'Simpl. all tex-DT PLYWOOD'!I85</f>
        <v>1</v>
      </c>
      <c r="E79" s="48" t="str">
        <f>IF('Simpl. all tex-DT PLYWOOD'!M85=0,"",'Simpl. all tex-DT PLYWOOD'!M85)</f>
        <v/>
      </c>
      <c r="F79" s="48" t="str">
        <f>IF('Simpl. all tex-DT PLYWOOD'!N85=0,"",'Simpl. all tex-DT PLYWOOD'!N85)</f>
        <v/>
      </c>
      <c r="G79" s="48" t="str">
        <f>IF('Simpl. all tex-DT PLYWOOD'!O85=0,"",'Simpl. all tex-DT PLYWOOD'!O85)</f>
        <v/>
      </c>
      <c r="H79" s="48" t="str">
        <f>IF('Simpl. all tex-DT PLYWOOD'!P85=0,"",'Simpl. all tex-DT PLYWOOD'!P85)</f>
        <v/>
      </c>
      <c r="I79" s="48" t="str">
        <f>IF('Simpl. all tex-DT PLYWOOD'!Q85=0,"",'Simpl. all tex-DT PLYWOOD'!Q85)</f>
        <v/>
      </c>
      <c r="J79" s="48" t="str">
        <f>IF('Simpl. all tex-DT PLYWOOD'!R85=0,"",'Simpl. all tex-DT PLYWOOD'!R85)</f>
        <v/>
      </c>
      <c r="K79" s="48" t="str">
        <f>IF('Simpl. all tex-DT PLYWOOD'!S85=0,"",'Simpl. all tex-DT PLYWOOD'!S85)</f>
        <v/>
      </c>
      <c r="L79" s="48" t="str">
        <f>IF('Simpl. all tex-DT PLYWOOD'!T85=0,"",'Simpl. all tex-DT PLYWOOD'!T85)</f>
        <v/>
      </c>
      <c r="M79" s="48" t="str">
        <f>IF('Simpl. all tex-DT PLYWOOD'!U85=0,"",'Simpl. all tex-DT PLYWOOD'!U85)</f>
        <v/>
      </c>
      <c r="N79" s="48" t="str">
        <f>IF('Simpl. all tex-DT PLYWOOD'!V85=0,"",'Simpl. all tex-DT PLYWOOD'!V85)</f>
        <v/>
      </c>
      <c r="O79" s="48" t="str">
        <f>IF('Simpl. all tex-DT PLYWOOD'!W85=0,"",'Simpl. all tex-DT PLYWOOD'!W85)</f>
        <v/>
      </c>
      <c r="P79" s="48" t="str">
        <f>IF('Simpl. all tex-DT PLYWOOD'!X85=0,"",'Simpl. all tex-DT PLYWOOD'!X85)</f>
        <v/>
      </c>
      <c r="Q79" s="48" t="str">
        <f>IF('Simpl. all tex-DT PLYWOOD'!Y85=0,"",'Simpl. all tex-DT PLYWOOD'!Y85)</f>
        <v/>
      </c>
      <c r="R79" s="48" t="str">
        <f>IF('Simpl. all tex-DT PLYWOOD'!Z85=0,"",'Simpl. all tex-DT PLYWOOD'!Z85)</f>
        <v/>
      </c>
      <c r="S79" s="699">
        <f>'PRODUCTION LIST TEX&amp;DUAL TEX'!Q82</f>
        <v>0</v>
      </c>
    </row>
    <row r="80" spans="1:20" ht="23.25" customHeight="1" x14ac:dyDescent="0.2">
      <c r="A80" s="35"/>
      <c r="B80" s="37"/>
      <c r="C80" s="36" t="str">
        <f>'Simpl. all tex-DT PLYWOOD'!D86</f>
        <v>SIMPL-4C</v>
      </c>
      <c r="D80" s="691">
        <f>'Simpl. all tex-DT PLYWOOD'!I86</f>
        <v>2</v>
      </c>
      <c r="E80" s="48" t="str">
        <f>IF('Simpl. all tex-DT PLYWOOD'!M86=0,"",'Simpl. all tex-DT PLYWOOD'!M86)</f>
        <v/>
      </c>
      <c r="F80" s="48" t="str">
        <f>IF('Simpl. all tex-DT PLYWOOD'!N86=0,"",'Simpl. all tex-DT PLYWOOD'!N86)</f>
        <v/>
      </c>
      <c r="G80" s="48" t="str">
        <f>IF('Simpl. all tex-DT PLYWOOD'!O86=0,"",'Simpl. all tex-DT PLYWOOD'!O86)</f>
        <v/>
      </c>
      <c r="H80" s="48" t="str">
        <f>IF('Simpl. all tex-DT PLYWOOD'!P86=0,"",'Simpl. all tex-DT PLYWOOD'!P86)</f>
        <v/>
      </c>
      <c r="I80" s="48" t="str">
        <f>IF('Simpl. all tex-DT PLYWOOD'!Q86=0,"",'Simpl. all tex-DT PLYWOOD'!Q86)</f>
        <v/>
      </c>
      <c r="J80" s="48" t="str">
        <f>IF('Simpl. all tex-DT PLYWOOD'!R86=0,"",'Simpl. all tex-DT PLYWOOD'!R86)</f>
        <v/>
      </c>
      <c r="K80" s="48" t="str">
        <f>IF('Simpl. all tex-DT PLYWOOD'!S86=0,"",'Simpl. all tex-DT PLYWOOD'!S86)</f>
        <v/>
      </c>
      <c r="L80" s="48" t="str">
        <f>IF('Simpl. all tex-DT PLYWOOD'!T86=0,"",'Simpl. all tex-DT PLYWOOD'!T86)</f>
        <v/>
      </c>
      <c r="M80" s="48" t="str">
        <f>IF('Simpl. all tex-DT PLYWOOD'!U86=0,"",'Simpl. all tex-DT PLYWOOD'!U86)</f>
        <v/>
      </c>
      <c r="N80" s="48" t="str">
        <f>IF('Simpl. all tex-DT PLYWOOD'!V86=0,"",'Simpl. all tex-DT PLYWOOD'!V86)</f>
        <v/>
      </c>
      <c r="O80" s="48" t="str">
        <f>IF('Simpl. all tex-DT PLYWOOD'!W86=0,"",'Simpl. all tex-DT PLYWOOD'!W86)</f>
        <v/>
      </c>
      <c r="P80" s="48" t="str">
        <f>IF('Simpl. all tex-DT PLYWOOD'!X86=0,"",'Simpl. all tex-DT PLYWOOD'!X86)</f>
        <v/>
      </c>
      <c r="Q80" s="48" t="str">
        <f>IF('Simpl. all tex-DT PLYWOOD'!Y86=0,"",'Simpl. all tex-DT PLYWOOD'!Y86)</f>
        <v/>
      </c>
      <c r="R80" s="48" t="str">
        <f>IF('Simpl. all tex-DT PLYWOOD'!Z86=0,"",'Simpl. all tex-DT PLYWOOD'!Z86)</f>
        <v/>
      </c>
      <c r="S80" s="699">
        <f>'PRODUCTION LIST TEX&amp;DUAL TEX'!Q83</f>
        <v>0</v>
      </c>
    </row>
    <row r="81" spans="1:19" ht="23.25" customHeight="1" x14ac:dyDescent="0.2">
      <c r="A81" s="35"/>
      <c r="B81" s="37"/>
      <c r="C81" s="36" t="str">
        <f>'Simpl. all tex-DT PLYWOOD'!D87</f>
        <v>SIMPL-4C-T</v>
      </c>
      <c r="D81" s="691">
        <f>'Simpl. all tex-DT PLYWOOD'!I87</f>
        <v>2</v>
      </c>
      <c r="E81" s="48" t="str">
        <f>IF('Simpl. all tex-DT PLYWOOD'!M87=0,"",'Simpl. all tex-DT PLYWOOD'!M87)</f>
        <v/>
      </c>
      <c r="F81" s="48" t="str">
        <f>IF('Simpl. all tex-DT PLYWOOD'!N87=0,"",'Simpl. all tex-DT PLYWOOD'!N87)</f>
        <v/>
      </c>
      <c r="G81" s="48" t="str">
        <f>IF('Simpl. all tex-DT PLYWOOD'!O87=0,"",'Simpl. all tex-DT PLYWOOD'!O87)</f>
        <v/>
      </c>
      <c r="H81" s="48" t="str">
        <f>IF('Simpl. all tex-DT PLYWOOD'!P87=0,"",'Simpl. all tex-DT PLYWOOD'!P87)</f>
        <v/>
      </c>
      <c r="I81" s="48" t="str">
        <f>IF('Simpl. all tex-DT PLYWOOD'!Q87=0,"",'Simpl. all tex-DT PLYWOOD'!Q87)</f>
        <v/>
      </c>
      <c r="J81" s="48" t="str">
        <f>IF('Simpl. all tex-DT PLYWOOD'!R87=0,"",'Simpl. all tex-DT PLYWOOD'!R87)</f>
        <v/>
      </c>
      <c r="K81" s="48" t="str">
        <f>IF('Simpl. all tex-DT PLYWOOD'!S87=0,"",'Simpl. all tex-DT PLYWOOD'!S87)</f>
        <v/>
      </c>
      <c r="L81" s="48" t="str">
        <f>IF('Simpl. all tex-DT PLYWOOD'!T87=0,"",'Simpl. all tex-DT PLYWOOD'!T87)</f>
        <v/>
      </c>
      <c r="M81" s="48" t="str">
        <f>IF('Simpl. all tex-DT PLYWOOD'!U87=0,"",'Simpl. all tex-DT PLYWOOD'!U87)</f>
        <v/>
      </c>
      <c r="N81" s="48" t="str">
        <f>IF('Simpl. all tex-DT PLYWOOD'!V87=0,"",'Simpl. all tex-DT PLYWOOD'!V87)</f>
        <v/>
      </c>
      <c r="O81" s="48" t="str">
        <f>IF('Simpl. all tex-DT PLYWOOD'!W87=0,"",'Simpl. all tex-DT PLYWOOD'!W87)</f>
        <v/>
      </c>
      <c r="P81" s="48" t="str">
        <f>IF('Simpl. all tex-DT PLYWOOD'!X87=0,"",'Simpl. all tex-DT PLYWOOD'!X87)</f>
        <v/>
      </c>
      <c r="Q81" s="48" t="str">
        <f>IF('Simpl. all tex-DT PLYWOOD'!Y87=0,"",'Simpl. all tex-DT PLYWOOD'!Y87)</f>
        <v/>
      </c>
      <c r="R81" s="48" t="str">
        <f>IF('Simpl. all tex-DT PLYWOOD'!Z87=0,"",'Simpl. all tex-DT PLYWOOD'!Z87)</f>
        <v/>
      </c>
      <c r="S81" s="699">
        <f>'PRODUCTION LIST TEX&amp;DUAL TEX'!Q84</f>
        <v>0</v>
      </c>
    </row>
    <row r="82" spans="1:19" ht="23.25" customHeight="1" x14ac:dyDescent="0.2">
      <c r="A82" s="35">
        <f>B82*'Simpl. all tex-DT PLYWOOD'!I163</f>
        <v>10</v>
      </c>
      <c r="B82" s="37">
        <f t="shared" si="2"/>
        <v>2</v>
      </c>
      <c r="C82" s="36" t="str">
        <f>'Simpl. all tex-DT PLYWOOD'!D88</f>
        <v>SIMPL-4D</v>
      </c>
      <c r="D82" s="691">
        <f>'Simpl. all tex-DT PLYWOOD'!I88</f>
        <v>2</v>
      </c>
      <c r="E82" s="48" t="str">
        <f>IF('Simpl. all tex-DT PLYWOOD'!M88=0,"",'Simpl. all tex-DT PLYWOOD'!M88)</f>
        <v/>
      </c>
      <c r="F82" s="48" t="str">
        <f>IF('Simpl. all tex-DT PLYWOOD'!N88=0,"",'Simpl. all tex-DT PLYWOOD'!N88)</f>
        <v/>
      </c>
      <c r="G82" s="48" t="str">
        <f>IF('Simpl. all tex-DT PLYWOOD'!O88=0,"",'Simpl. all tex-DT PLYWOOD'!O88)</f>
        <v/>
      </c>
      <c r="H82" s="48" t="str">
        <f>IF('Simpl. all tex-DT PLYWOOD'!P88=0,"",'Simpl. all tex-DT PLYWOOD'!P88)</f>
        <v/>
      </c>
      <c r="I82" s="48" t="str">
        <f>IF('Simpl. all tex-DT PLYWOOD'!Q88=0,"",'Simpl. all tex-DT PLYWOOD'!Q88)</f>
        <v/>
      </c>
      <c r="J82" s="48" t="str">
        <f>IF('Simpl. all tex-DT PLYWOOD'!R88=0,"",'Simpl. all tex-DT PLYWOOD'!R88)</f>
        <v/>
      </c>
      <c r="K82" s="48" t="str">
        <f>IF('Simpl. all tex-DT PLYWOOD'!S88=0,"",'Simpl. all tex-DT PLYWOOD'!S88)</f>
        <v/>
      </c>
      <c r="L82" s="48" t="str">
        <f>IF('Simpl. all tex-DT PLYWOOD'!T88=0,"",'Simpl. all tex-DT PLYWOOD'!T88)</f>
        <v/>
      </c>
      <c r="M82" s="48" t="str">
        <f>IF('Simpl. all tex-DT PLYWOOD'!U88=0,"",'Simpl. all tex-DT PLYWOOD'!U88)</f>
        <v/>
      </c>
      <c r="N82" s="48" t="str">
        <f>IF('Simpl. all tex-DT PLYWOOD'!V88=0,"",'Simpl. all tex-DT PLYWOOD'!V88)</f>
        <v/>
      </c>
      <c r="O82" s="48" t="str">
        <f>IF('Simpl. all tex-DT PLYWOOD'!W88=0,"",'Simpl. all tex-DT PLYWOOD'!W88)</f>
        <v/>
      </c>
      <c r="P82" s="48" t="str">
        <f>IF('Simpl. all tex-DT PLYWOOD'!X88=0,"",'Simpl. all tex-DT PLYWOOD'!X88)</f>
        <v/>
      </c>
      <c r="Q82" s="48" t="str">
        <f>IF('Simpl. all tex-DT PLYWOOD'!Y88=0,"",'Simpl. all tex-DT PLYWOOD'!Y88)</f>
        <v/>
      </c>
      <c r="R82" s="48" t="str">
        <f>IF('Simpl. all tex-DT PLYWOOD'!Z88=0,"",'Simpl. all tex-DT PLYWOOD'!Z88)</f>
        <v/>
      </c>
      <c r="S82" s="699">
        <f>'PRODUCTION LIST TEX&amp;DUAL TEX'!Q85</f>
        <v>0</v>
      </c>
    </row>
    <row r="83" spans="1:19" ht="23.25" customHeight="1" x14ac:dyDescent="0.2">
      <c r="A83" s="35">
        <f>B83*'Simpl. all tex-DT PLYWOOD'!I166</f>
        <v>8</v>
      </c>
      <c r="B83" s="37">
        <f t="shared" si="2"/>
        <v>2</v>
      </c>
      <c r="C83" s="36" t="str">
        <f>'Simpl. all tex-DT PLYWOOD'!D89</f>
        <v>SIMPL-4D-T</v>
      </c>
      <c r="D83" s="691">
        <f>'Simpl. all tex-DT PLYWOOD'!I89</f>
        <v>2</v>
      </c>
      <c r="E83" s="48" t="str">
        <f>IF('Simpl. all tex-DT PLYWOOD'!M89=0,"",'Simpl. all tex-DT PLYWOOD'!M89)</f>
        <v/>
      </c>
      <c r="F83" s="48" t="str">
        <f>IF('Simpl. all tex-DT PLYWOOD'!N89=0,"",'Simpl. all tex-DT PLYWOOD'!N89)</f>
        <v/>
      </c>
      <c r="G83" s="48" t="str">
        <f>IF('Simpl. all tex-DT PLYWOOD'!O89=0,"",'Simpl. all tex-DT PLYWOOD'!O89)</f>
        <v/>
      </c>
      <c r="H83" s="48" t="str">
        <f>IF('Simpl. all tex-DT PLYWOOD'!P89=0,"",'Simpl. all tex-DT PLYWOOD'!P89)</f>
        <v/>
      </c>
      <c r="I83" s="48" t="str">
        <f>IF('Simpl. all tex-DT PLYWOOD'!Q89=0,"",'Simpl. all tex-DT PLYWOOD'!Q89)</f>
        <v/>
      </c>
      <c r="J83" s="48" t="str">
        <f>IF('Simpl. all tex-DT PLYWOOD'!R89=0,"",'Simpl. all tex-DT PLYWOOD'!R89)</f>
        <v/>
      </c>
      <c r="K83" s="48" t="str">
        <f>IF('Simpl. all tex-DT PLYWOOD'!S89=0,"",'Simpl. all tex-DT PLYWOOD'!S89)</f>
        <v/>
      </c>
      <c r="L83" s="48" t="str">
        <f>IF('Simpl. all tex-DT PLYWOOD'!T89=0,"",'Simpl. all tex-DT PLYWOOD'!T89)</f>
        <v/>
      </c>
      <c r="M83" s="48" t="str">
        <f>IF('Simpl. all tex-DT PLYWOOD'!U89=0,"",'Simpl. all tex-DT PLYWOOD'!U89)</f>
        <v/>
      </c>
      <c r="N83" s="48" t="str">
        <f>IF('Simpl. all tex-DT PLYWOOD'!V89=0,"",'Simpl. all tex-DT PLYWOOD'!V89)</f>
        <v/>
      </c>
      <c r="O83" s="48" t="str">
        <f>IF('Simpl. all tex-DT PLYWOOD'!W89=0,"",'Simpl. all tex-DT PLYWOOD'!W89)</f>
        <v/>
      </c>
      <c r="P83" s="48" t="str">
        <f>IF('Simpl. all tex-DT PLYWOOD'!X89=0,"",'Simpl. all tex-DT PLYWOOD'!X89)</f>
        <v/>
      </c>
      <c r="Q83" s="48" t="str">
        <f>IF('Simpl. all tex-DT PLYWOOD'!Y89=0,"",'Simpl. all tex-DT PLYWOOD'!Y89)</f>
        <v/>
      </c>
      <c r="R83" s="48" t="str">
        <f>IF('Simpl. all tex-DT PLYWOOD'!Z89=0,"",'Simpl. all tex-DT PLYWOOD'!Z89)</f>
        <v/>
      </c>
      <c r="S83" s="699">
        <f>'PRODUCTION LIST TEX&amp;DUAL TEX'!Q86</f>
        <v>0</v>
      </c>
    </row>
    <row r="84" spans="1:19" ht="23.25" customHeight="1" x14ac:dyDescent="0.2">
      <c r="A84" s="35">
        <f>B84*'Simpl. all tex-DT PLYWOOD'!I168</f>
        <v>9</v>
      </c>
      <c r="B84" s="37">
        <f t="shared" si="2"/>
        <v>3</v>
      </c>
      <c r="C84" s="36" t="str">
        <f>'Simpl. all tex-DT PLYWOOD'!D90</f>
        <v>SIMPL-4E</v>
      </c>
      <c r="D84" s="691">
        <f>'Simpl. all tex-DT PLYWOOD'!I90</f>
        <v>3</v>
      </c>
      <c r="E84" s="48" t="str">
        <f>IF('Simpl. all tex-DT PLYWOOD'!M90=0,"",'Simpl. all tex-DT PLYWOOD'!M90)</f>
        <v/>
      </c>
      <c r="F84" s="48" t="str">
        <f>IF('Simpl. all tex-DT PLYWOOD'!N90=0,"",'Simpl. all tex-DT PLYWOOD'!N90)</f>
        <v/>
      </c>
      <c r="G84" s="48" t="str">
        <f>IF('Simpl. all tex-DT PLYWOOD'!O90=0,"",'Simpl. all tex-DT PLYWOOD'!O90)</f>
        <v/>
      </c>
      <c r="H84" s="48" t="str">
        <f>IF('Simpl. all tex-DT PLYWOOD'!P90=0,"",'Simpl. all tex-DT PLYWOOD'!P90)</f>
        <v/>
      </c>
      <c r="I84" s="48" t="str">
        <f>IF('Simpl. all tex-DT PLYWOOD'!Q90=0,"",'Simpl. all tex-DT PLYWOOD'!Q90)</f>
        <v/>
      </c>
      <c r="J84" s="48" t="str">
        <f>IF('Simpl. all tex-DT PLYWOOD'!R90=0,"",'Simpl. all tex-DT PLYWOOD'!R90)</f>
        <v/>
      </c>
      <c r="K84" s="48" t="str">
        <f>IF('Simpl. all tex-DT PLYWOOD'!S90=0,"",'Simpl. all tex-DT PLYWOOD'!S90)</f>
        <v/>
      </c>
      <c r="L84" s="48" t="str">
        <f>IF('Simpl. all tex-DT PLYWOOD'!T90=0,"",'Simpl. all tex-DT PLYWOOD'!T90)</f>
        <v/>
      </c>
      <c r="M84" s="48" t="str">
        <f>IF('Simpl. all tex-DT PLYWOOD'!U90=0,"",'Simpl. all tex-DT PLYWOOD'!U90)</f>
        <v/>
      </c>
      <c r="N84" s="48" t="str">
        <f>IF('Simpl. all tex-DT PLYWOOD'!V90=0,"",'Simpl. all tex-DT PLYWOOD'!V90)</f>
        <v/>
      </c>
      <c r="O84" s="48" t="str">
        <f>IF('Simpl. all tex-DT PLYWOOD'!W90=0,"",'Simpl. all tex-DT PLYWOOD'!W90)</f>
        <v/>
      </c>
      <c r="P84" s="48" t="str">
        <f>IF('Simpl. all tex-DT PLYWOOD'!X90=0,"",'Simpl. all tex-DT PLYWOOD'!X90)</f>
        <v/>
      </c>
      <c r="Q84" s="48" t="str">
        <f>IF('Simpl. all tex-DT PLYWOOD'!Y90=0,"",'Simpl. all tex-DT PLYWOOD'!Y90)</f>
        <v/>
      </c>
      <c r="R84" s="48" t="str">
        <f>IF('Simpl. all tex-DT PLYWOOD'!Z90=0,"",'Simpl. all tex-DT PLYWOOD'!Z90)</f>
        <v/>
      </c>
      <c r="S84" s="699">
        <f>'PRODUCTION LIST TEX&amp;DUAL TEX'!Q87</f>
        <v>0</v>
      </c>
    </row>
    <row r="85" spans="1:19" ht="23.25" customHeight="1" x14ac:dyDescent="0.2">
      <c r="A85" s="35">
        <f>B85*'Simpl. all tex-DT PLYWOOD'!I170</f>
        <v>6</v>
      </c>
      <c r="B85" s="37">
        <f t="shared" si="2"/>
        <v>3</v>
      </c>
      <c r="C85" s="36" t="str">
        <f>'Simpl. all tex-DT PLYWOOD'!D91</f>
        <v>SIMPL-4E-T</v>
      </c>
      <c r="D85" s="691">
        <f>'Simpl. all tex-DT PLYWOOD'!I91</f>
        <v>3</v>
      </c>
      <c r="E85" s="48" t="str">
        <f>IF('Simpl. all tex-DT PLYWOOD'!M91=0,"",'Simpl. all tex-DT PLYWOOD'!M91)</f>
        <v/>
      </c>
      <c r="F85" s="48" t="str">
        <f>IF('Simpl. all tex-DT PLYWOOD'!N91=0,"",'Simpl. all tex-DT PLYWOOD'!N91)</f>
        <v/>
      </c>
      <c r="G85" s="48" t="str">
        <f>IF('Simpl. all tex-DT PLYWOOD'!O91=0,"",'Simpl. all tex-DT PLYWOOD'!O91)</f>
        <v/>
      </c>
      <c r="H85" s="48" t="str">
        <f>IF('Simpl. all tex-DT PLYWOOD'!P91=0,"",'Simpl. all tex-DT PLYWOOD'!P91)</f>
        <v/>
      </c>
      <c r="I85" s="48" t="str">
        <f>IF('Simpl. all tex-DT PLYWOOD'!Q91=0,"",'Simpl. all tex-DT PLYWOOD'!Q91)</f>
        <v/>
      </c>
      <c r="J85" s="48" t="str">
        <f>IF('Simpl. all tex-DT PLYWOOD'!R91=0,"",'Simpl. all tex-DT PLYWOOD'!R91)</f>
        <v/>
      </c>
      <c r="K85" s="48" t="str">
        <f>IF('Simpl. all tex-DT PLYWOOD'!S91=0,"",'Simpl. all tex-DT PLYWOOD'!S91)</f>
        <v/>
      </c>
      <c r="L85" s="48" t="str">
        <f>IF('Simpl. all tex-DT PLYWOOD'!T91=0,"",'Simpl. all tex-DT PLYWOOD'!T91)</f>
        <v/>
      </c>
      <c r="M85" s="48" t="str">
        <f>IF('Simpl. all tex-DT PLYWOOD'!U91=0,"",'Simpl. all tex-DT PLYWOOD'!U91)</f>
        <v/>
      </c>
      <c r="N85" s="48" t="str">
        <f>IF('Simpl. all tex-DT PLYWOOD'!V91=0,"",'Simpl. all tex-DT PLYWOOD'!V91)</f>
        <v/>
      </c>
      <c r="O85" s="48" t="str">
        <f>IF('Simpl. all tex-DT PLYWOOD'!W91=0,"",'Simpl. all tex-DT PLYWOOD'!W91)</f>
        <v/>
      </c>
      <c r="P85" s="48" t="str">
        <f>IF('Simpl. all tex-DT PLYWOOD'!X91=0,"",'Simpl. all tex-DT PLYWOOD'!X91)</f>
        <v/>
      </c>
      <c r="Q85" s="48" t="str">
        <f>IF('Simpl. all tex-DT PLYWOOD'!Y91=0,"",'Simpl. all tex-DT PLYWOOD'!Y91)</f>
        <v/>
      </c>
      <c r="R85" s="48" t="str">
        <f>IF('Simpl. all tex-DT PLYWOOD'!Z91=0,"",'Simpl. all tex-DT PLYWOOD'!Z91)</f>
        <v/>
      </c>
      <c r="S85" s="699">
        <f>'PRODUCTION LIST TEX&amp;DUAL TEX'!Q88</f>
        <v>0</v>
      </c>
    </row>
    <row r="86" spans="1:19" ht="23.25" customHeight="1" x14ac:dyDescent="0.2">
      <c r="A86" s="35">
        <f>B86*'Simpl. all tex-DT PLYWOOD'!I172</f>
        <v>3</v>
      </c>
      <c r="B86" s="37">
        <f t="shared" si="2"/>
        <v>3</v>
      </c>
      <c r="C86" s="36" t="str">
        <f>'Simpl. all tex-DT PLYWOOD'!D92</f>
        <v>SIMPL-4F</v>
      </c>
      <c r="D86" s="691">
        <f>'Simpl. all tex-DT PLYWOOD'!I92</f>
        <v>3</v>
      </c>
      <c r="E86" s="48" t="str">
        <f>IF('Simpl. all tex-DT PLYWOOD'!M92=0,"",'Simpl. all tex-DT PLYWOOD'!M92)</f>
        <v/>
      </c>
      <c r="F86" s="48" t="str">
        <f>IF('Simpl. all tex-DT PLYWOOD'!N92=0,"",'Simpl. all tex-DT PLYWOOD'!N92)</f>
        <v/>
      </c>
      <c r="G86" s="48" t="str">
        <f>IF('Simpl. all tex-DT PLYWOOD'!O92=0,"",'Simpl. all tex-DT PLYWOOD'!O92)</f>
        <v/>
      </c>
      <c r="H86" s="48" t="str">
        <f>IF('Simpl. all tex-DT PLYWOOD'!P92=0,"",'Simpl. all tex-DT PLYWOOD'!P92)</f>
        <v/>
      </c>
      <c r="I86" s="48" t="str">
        <f>IF('Simpl. all tex-DT PLYWOOD'!Q92=0,"",'Simpl. all tex-DT PLYWOOD'!Q92)</f>
        <v/>
      </c>
      <c r="J86" s="48" t="str">
        <f>IF('Simpl. all tex-DT PLYWOOD'!R92=0,"",'Simpl. all tex-DT PLYWOOD'!R92)</f>
        <v/>
      </c>
      <c r="K86" s="48" t="str">
        <f>IF('Simpl. all tex-DT PLYWOOD'!S92=0,"",'Simpl. all tex-DT PLYWOOD'!S92)</f>
        <v/>
      </c>
      <c r="L86" s="48" t="str">
        <f>IF('Simpl. all tex-DT PLYWOOD'!T92=0,"",'Simpl. all tex-DT PLYWOOD'!T92)</f>
        <v/>
      </c>
      <c r="M86" s="48" t="str">
        <f>IF('Simpl. all tex-DT PLYWOOD'!U92=0,"",'Simpl. all tex-DT PLYWOOD'!U92)</f>
        <v/>
      </c>
      <c r="N86" s="48" t="str">
        <f>IF('Simpl. all tex-DT PLYWOOD'!V92=0,"",'Simpl. all tex-DT PLYWOOD'!V92)</f>
        <v/>
      </c>
      <c r="O86" s="48" t="str">
        <f>IF('Simpl. all tex-DT PLYWOOD'!W92=0,"",'Simpl. all tex-DT PLYWOOD'!W92)</f>
        <v/>
      </c>
      <c r="P86" s="48" t="str">
        <f>IF('Simpl. all tex-DT PLYWOOD'!X92=0,"",'Simpl. all tex-DT PLYWOOD'!X92)</f>
        <v/>
      </c>
      <c r="Q86" s="48" t="str">
        <f>IF('Simpl. all tex-DT PLYWOOD'!Y92=0,"",'Simpl. all tex-DT PLYWOOD'!Y92)</f>
        <v/>
      </c>
      <c r="R86" s="48" t="str">
        <f>IF('Simpl. all tex-DT PLYWOOD'!Z92=0,"",'Simpl. all tex-DT PLYWOOD'!Z92)</f>
        <v/>
      </c>
      <c r="S86" s="699">
        <f>'PRODUCTION LIST TEX&amp;DUAL TEX'!Q89</f>
        <v>0</v>
      </c>
    </row>
    <row r="87" spans="1:19" ht="23.25" customHeight="1" x14ac:dyDescent="0.2">
      <c r="A87" s="35"/>
      <c r="B87" s="37"/>
      <c r="C87" s="36" t="str">
        <f>'Simpl. all tex-DT PLYWOOD'!D93</f>
        <v>SIMPL-4F-T</v>
      </c>
      <c r="D87" s="691">
        <f>'Simpl. all tex-DT PLYWOOD'!I93</f>
        <v>3</v>
      </c>
      <c r="E87" s="48" t="str">
        <f>IF('Simpl. all tex-DT PLYWOOD'!M93=0,"",'Simpl. all tex-DT PLYWOOD'!M93)</f>
        <v/>
      </c>
      <c r="F87" s="48" t="str">
        <f>IF('Simpl. all tex-DT PLYWOOD'!N93=0,"",'Simpl. all tex-DT PLYWOOD'!N93)</f>
        <v/>
      </c>
      <c r="G87" s="48" t="str">
        <f>IF('Simpl. all tex-DT PLYWOOD'!O93=0,"",'Simpl. all tex-DT PLYWOOD'!O93)</f>
        <v/>
      </c>
      <c r="H87" s="48" t="str">
        <f>IF('Simpl. all tex-DT PLYWOOD'!P93=0,"",'Simpl. all tex-DT PLYWOOD'!P93)</f>
        <v/>
      </c>
      <c r="I87" s="48" t="str">
        <f>IF('Simpl. all tex-DT PLYWOOD'!Q93=0,"",'Simpl. all tex-DT PLYWOOD'!Q93)</f>
        <v/>
      </c>
      <c r="J87" s="48" t="str">
        <f>IF('Simpl. all tex-DT PLYWOOD'!R93=0,"",'Simpl. all tex-DT PLYWOOD'!R93)</f>
        <v/>
      </c>
      <c r="K87" s="48" t="str">
        <f>IF('Simpl. all tex-DT PLYWOOD'!S93=0,"",'Simpl. all tex-DT PLYWOOD'!S93)</f>
        <v/>
      </c>
      <c r="L87" s="48" t="str">
        <f>IF('Simpl. all tex-DT PLYWOOD'!T93=0,"",'Simpl. all tex-DT PLYWOOD'!T93)</f>
        <v/>
      </c>
      <c r="M87" s="48" t="str">
        <f>IF('Simpl. all tex-DT PLYWOOD'!U93=0,"",'Simpl. all tex-DT PLYWOOD'!U93)</f>
        <v/>
      </c>
      <c r="N87" s="48" t="str">
        <f>IF('Simpl. all tex-DT PLYWOOD'!V93=0,"",'Simpl. all tex-DT PLYWOOD'!V93)</f>
        <v/>
      </c>
      <c r="O87" s="48" t="str">
        <f>IF('Simpl. all tex-DT PLYWOOD'!W93=0,"",'Simpl. all tex-DT PLYWOOD'!W93)</f>
        <v/>
      </c>
      <c r="P87" s="48" t="str">
        <f>IF('Simpl. all tex-DT PLYWOOD'!X93=0,"",'Simpl. all tex-DT PLYWOOD'!X93)</f>
        <v/>
      </c>
      <c r="Q87" s="48" t="str">
        <f>IF('Simpl. all tex-DT PLYWOOD'!Y93=0,"",'Simpl. all tex-DT PLYWOOD'!Y93)</f>
        <v/>
      </c>
      <c r="R87" s="48" t="str">
        <f>IF('Simpl. all tex-DT PLYWOOD'!Z93=0,"",'Simpl. all tex-DT PLYWOOD'!Z93)</f>
        <v/>
      </c>
      <c r="S87" s="699">
        <f>'PRODUCTION LIST TEX&amp;DUAL TEX'!Q90</f>
        <v>0</v>
      </c>
    </row>
    <row r="88" spans="1:19" ht="23.25" customHeight="1" x14ac:dyDescent="0.2">
      <c r="A88" s="35"/>
      <c r="B88" s="37"/>
      <c r="C88" s="36" t="str">
        <f>'Simpl. all tex-DT PLYWOOD'!D94</f>
        <v>SIMPL-4I</v>
      </c>
      <c r="D88" s="691">
        <f>'Simpl. all tex-DT PLYWOOD'!I94</f>
        <v>1</v>
      </c>
      <c r="E88" s="48" t="str">
        <f>IF('Simpl. all tex-DT PLYWOOD'!M94=0,"",'Simpl. all tex-DT PLYWOOD'!M94)</f>
        <v/>
      </c>
      <c r="F88" s="48" t="str">
        <f>IF('Simpl. all tex-DT PLYWOOD'!N94=0,"",'Simpl. all tex-DT PLYWOOD'!N94)</f>
        <v/>
      </c>
      <c r="G88" s="48" t="str">
        <f>IF('Simpl. all tex-DT PLYWOOD'!O94=0,"",'Simpl. all tex-DT PLYWOOD'!O94)</f>
        <v/>
      </c>
      <c r="H88" s="48" t="str">
        <f>IF('Simpl. all tex-DT PLYWOOD'!P94=0,"",'Simpl. all tex-DT PLYWOOD'!P94)</f>
        <v/>
      </c>
      <c r="I88" s="48" t="str">
        <f>IF('Simpl. all tex-DT PLYWOOD'!Q94=0,"",'Simpl. all tex-DT PLYWOOD'!Q94)</f>
        <v/>
      </c>
      <c r="J88" s="48" t="str">
        <f>IF('Simpl. all tex-DT PLYWOOD'!R94=0,"",'Simpl. all tex-DT PLYWOOD'!R94)</f>
        <v/>
      </c>
      <c r="K88" s="48" t="str">
        <f>IF('Simpl. all tex-DT PLYWOOD'!S94=0,"",'Simpl. all tex-DT PLYWOOD'!S94)</f>
        <v/>
      </c>
      <c r="L88" s="48" t="str">
        <f>IF('Simpl. all tex-DT PLYWOOD'!T94=0,"",'Simpl. all tex-DT PLYWOOD'!T94)</f>
        <v/>
      </c>
      <c r="M88" s="48" t="str">
        <f>IF('Simpl. all tex-DT PLYWOOD'!U94=0,"",'Simpl. all tex-DT PLYWOOD'!U94)</f>
        <v/>
      </c>
      <c r="N88" s="48" t="str">
        <f>IF('Simpl. all tex-DT PLYWOOD'!V94=0,"",'Simpl. all tex-DT PLYWOOD'!V94)</f>
        <v/>
      </c>
      <c r="O88" s="48" t="str">
        <f>IF('Simpl. all tex-DT PLYWOOD'!W94=0,"",'Simpl. all tex-DT PLYWOOD'!W94)</f>
        <v/>
      </c>
      <c r="P88" s="48" t="str">
        <f>IF('Simpl. all tex-DT PLYWOOD'!X94=0,"",'Simpl. all tex-DT PLYWOOD'!X94)</f>
        <v/>
      </c>
      <c r="Q88" s="48" t="str">
        <f>IF('Simpl. all tex-DT PLYWOOD'!Y94=0,"",'Simpl. all tex-DT PLYWOOD'!Y94)</f>
        <v/>
      </c>
      <c r="R88" s="48" t="str">
        <f>IF('Simpl. all tex-DT PLYWOOD'!Z94=0,"",'Simpl. all tex-DT PLYWOOD'!Z94)</f>
        <v/>
      </c>
      <c r="S88" s="699">
        <f>'PRODUCTION LIST TEX&amp;DUAL TEX'!Q91</f>
        <v>0</v>
      </c>
    </row>
    <row r="89" spans="1:19" ht="23.25" customHeight="1" x14ac:dyDescent="0.2">
      <c r="A89" s="35"/>
      <c r="B89" s="37"/>
      <c r="C89" s="36" t="str">
        <f>'Simpl. all tex-DT PLYWOOD'!D95</f>
        <v>SIMPL-4I-T</v>
      </c>
      <c r="D89" s="691">
        <f>'Simpl. all tex-DT PLYWOOD'!I95</f>
        <v>1</v>
      </c>
      <c r="E89" s="48" t="str">
        <f>IF('Simpl. all tex-DT PLYWOOD'!M95=0,"",'Simpl. all tex-DT PLYWOOD'!M95)</f>
        <v/>
      </c>
      <c r="F89" s="48" t="str">
        <f>IF('Simpl. all tex-DT PLYWOOD'!N95=0,"",'Simpl. all tex-DT PLYWOOD'!N95)</f>
        <v/>
      </c>
      <c r="G89" s="48" t="str">
        <f>IF('Simpl. all tex-DT PLYWOOD'!O95=0,"",'Simpl. all tex-DT PLYWOOD'!O95)</f>
        <v/>
      </c>
      <c r="H89" s="48" t="str">
        <f>IF('Simpl. all tex-DT PLYWOOD'!P95=0,"",'Simpl. all tex-DT PLYWOOD'!P95)</f>
        <v/>
      </c>
      <c r="I89" s="48" t="str">
        <f>IF('Simpl. all tex-DT PLYWOOD'!Q95=0,"",'Simpl. all tex-DT PLYWOOD'!Q95)</f>
        <v/>
      </c>
      <c r="J89" s="48" t="str">
        <f>IF('Simpl. all tex-DT PLYWOOD'!R95=0,"",'Simpl. all tex-DT PLYWOOD'!R95)</f>
        <v/>
      </c>
      <c r="K89" s="48" t="str">
        <f>IF('Simpl. all tex-DT PLYWOOD'!S95=0,"",'Simpl. all tex-DT PLYWOOD'!S95)</f>
        <v/>
      </c>
      <c r="L89" s="48" t="str">
        <f>IF('Simpl. all tex-DT PLYWOOD'!T95=0,"",'Simpl. all tex-DT PLYWOOD'!T95)</f>
        <v/>
      </c>
      <c r="M89" s="48" t="str">
        <f>IF('Simpl. all tex-DT PLYWOOD'!U95=0,"",'Simpl. all tex-DT PLYWOOD'!U95)</f>
        <v/>
      </c>
      <c r="N89" s="48" t="str">
        <f>IF('Simpl. all tex-DT PLYWOOD'!V95=0,"",'Simpl. all tex-DT PLYWOOD'!V95)</f>
        <v/>
      </c>
      <c r="O89" s="48" t="str">
        <f>IF('Simpl. all tex-DT PLYWOOD'!W95=0,"",'Simpl. all tex-DT PLYWOOD'!W95)</f>
        <v/>
      </c>
      <c r="P89" s="48" t="str">
        <f>IF('Simpl. all tex-DT PLYWOOD'!X95=0,"",'Simpl. all tex-DT PLYWOOD'!X95)</f>
        <v/>
      </c>
      <c r="Q89" s="48" t="str">
        <f>IF('Simpl. all tex-DT PLYWOOD'!Y95=0,"",'Simpl. all tex-DT PLYWOOD'!Y95)</f>
        <v/>
      </c>
      <c r="R89" s="48" t="str">
        <f>IF('Simpl. all tex-DT PLYWOOD'!Z95=0,"",'Simpl. all tex-DT PLYWOOD'!Z95)</f>
        <v/>
      </c>
      <c r="S89" s="699">
        <f>'PRODUCTION LIST TEX&amp;DUAL TEX'!Q92</f>
        <v>0</v>
      </c>
    </row>
    <row r="90" spans="1:19" ht="23.25" customHeight="1" x14ac:dyDescent="0.2">
      <c r="A90" s="35"/>
      <c r="B90" s="37"/>
      <c r="C90" s="36" t="str">
        <f>'Simpl. all tex-DT PLYWOOD'!D96</f>
        <v>SIMPL-4O</v>
      </c>
      <c r="D90" s="691">
        <f>'Simpl. all tex-DT PLYWOOD'!I96</f>
        <v>2</v>
      </c>
      <c r="E90" s="48" t="str">
        <f>IF('Simpl. all tex-DT PLYWOOD'!M96=0,"",'Simpl. all tex-DT PLYWOOD'!M96)</f>
        <v/>
      </c>
      <c r="F90" s="48" t="str">
        <f>IF('Simpl. all tex-DT PLYWOOD'!N96=0,"",'Simpl. all tex-DT PLYWOOD'!N96)</f>
        <v/>
      </c>
      <c r="G90" s="48" t="str">
        <f>IF('Simpl. all tex-DT PLYWOOD'!O96=0,"",'Simpl. all tex-DT PLYWOOD'!O96)</f>
        <v/>
      </c>
      <c r="H90" s="48" t="str">
        <f>IF('Simpl. all tex-DT PLYWOOD'!P96=0,"",'Simpl. all tex-DT PLYWOOD'!P96)</f>
        <v/>
      </c>
      <c r="I90" s="48" t="str">
        <f>IF('Simpl. all tex-DT PLYWOOD'!Q96=0,"",'Simpl. all tex-DT PLYWOOD'!Q96)</f>
        <v/>
      </c>
      <c r="J90" s="48" t="str">
        <f>IF('Simpl. all tex-DT PLYWOOD'!R96=0,"",'Simpl. all tex-DT PLYWOOD'!R96)</f>
        <v/>
      </c>
      <c r="K90" s="48" t="str">
        <f>IF('Simpl. all tex-DT PLYWOOD'!S96=0,"",'Simpl. all tex-DT PLYWOOD'!S96)</f>
        <v/>
      </c>
      <c r="L90" s="48" t="str">
        <f>IF('Simpl. all tex-DT PLYWOOD'!T96=0,"",'Simpl. all tex-DT PLYWOOD'!T96)</f>
        <v/>
      </c>
      <c r="M90" s="48" t="str">
        <f>IF('Simpl. all tex-DT PLYWOOD'!U96=0,"",'Simpl. all tex-DT PLYWOOD'!U96)</f>
        <v/>
      </c>
      <c r="N90" s="48" t="str">
        <f>IF('Simpl. all tex-DT PLYWOOD'!V96=0,"",'Simpl. all tex-DT PLYWOOD'!V96)</f>
        <v/>
      </c>
      <c r="O90" s="48" t="str">
        <f>IF('Simpl. all tex-DT PLYWOOD'!W96=0,"",'Simpl. all tex-DT PLYWOOD'!W96)</f>
        <v/>
      </c>
      <c r="P90" s="48" t="str">
        <f>IF('Simpl. all tex-DT PLYWOOD'!X96=0,"",'Simpl. all tex-DT PLYWOOD'!X96)</f>
        <v/>
      </c>
      <c r="Q90" s="48" t="str">
        <f>IF('Simpl. all tex-DT PLYWOOD'!Y96=0,"",'Simpl. all tex-DT PLYWOOD'!Y96)</f>
        <v/>
      </c>
      <c r="R90" s="48" t="str">
        <f>IF('Simpl. all tex-DT PLYWOOD'!Z96=0,"",'Simpl. all tex-DT PLYWOOD'!Z96)</f>
        <v/>
      </c>
      <c r="S90" s="699">
        <f>'PRODUCTION LIST TEX&amp;DUAL TEX'!Q93</f>
        <v>0</v>
      </c>
    </row>
    <row r="91" spans="1:19" ht="23.25" customHeight="1" x14ac:dyDescent="0.2">
      <c r="A91" s="35"/>
      <c r="B91" s="37"/>
      <c r="C91" s="36" t="str">
        <f>'Simpl. all tex-DT PLYWOOD'!D97</f>
        <v>SIMPL-4O-T</v>
      </c>
      <c r="D91" s="691">
        <f>'Simpl. all tex-DT PLYWOOD'!I97</f>
        <v>2</v>
      </c>
      <c r="E91" s="48" t="str">
        <f>IF('Simpl. all tex-DT PLYWOOD'!M97=0,"",'Simpl. all tex-DT PLYWOOD'!M97)</f>
        <v/>
      </c>
      <c r="F91" s="48" t="str">
        <f>IF('Simpl. all tex-DT PLYWOOD'!N97=0,"",'Simpl. all tex-DT PLYWOOD'!N97)</f>
        <v/>
      </c>
      <c r="G91" s="48" t="str">
        <f>IF('Simpl. all tex-DT PLYWOOD'!O97=0,"",'Simpl. all tex-DT PLYWOOD'!O97)</f>
        <v/>
      </c>
      <c r="H91" s="48" t="str">
        <f>IF('Simpl. all tex-DT PLYWOOD'!P97=0,"",'Simpl. all tex-DT PLYWOOD'!P97)</f>
        <v/>
      </c>
      <c r="I91" s="48" t="str">
        <f>IF('Simpl. all tex-DT PLYWOOD'!Q97=0,"",'Simpl. all tex-DT PLYWOOD'!Q97)</f>
        <v/>
      </c>
      <c r="J91" s="48" t="str">
        <f>IF('Simpl. all tex-DT PLYWOOD'!R97=0,"",'Simpl. all tex-DT PLYWOOD'!R97)</f>
        <v/>
      </c>
      <c r="K91" s="48" t="str">
        <f>IF('Simpl. all tex-DT PLYWOOD'!S97=0,"",'Simpl. all tex-DT PLYWOOD'!S97)</f>
        <v/>
      </c>
      <c r="L91" s="48" t="str">
        <f>IF('Simpl. all tex-DT PLYWOOD'!T97=0,"",'Simpl. all tex-DT PLYWOOD'!T97)</f>
        <v/>
      </c>
      <c r="M91" s="48" t="str">
        <f>IF('Simpl. all tex-DT PLYWOOD'!U97=0,"",'Simpl. all tex-DT PLYWOOD'!U97)</f>
        <v/>
      </c>
      <c r="N91" s="48" t="str">
        <f>IF('Simpl. all tex-DT PLYWOOD'!V97=0,"",'Simpl. all tex-DT PLYWOOD'!V97)</f>
        <v/>
      </c>
      <c r="O91" s="48" t="str">
        <f>IF('Simpl. all tex-DT PLYWOOD'!W97=0,"",'Simpl. all tex-DT PLYWOOD'!W97)</f>
        <v/>
      </c>
      <c r="P91" s="48" t="str">
        <f>IF('Simpl. all tex-DT PLYWOOD'!X97=0,"",'Simpl. all tex-DT PLYWOOD'!X97)</f>
        <v/>
      </c>
      <c r="Q91" s="48" t="str">
        <f>IF('Simpl. all tex-DT PLYWOOD'!Y97=0,"",'Simpl. all tex-DT PLYWOOD'!Y97)</f>
        <v/>
      </c>
      <c r="R91" s="48" t="str">
        <f>IF('Simpl. all tex-DT PLYWOOD'!Z97=0,"",'Simpl. all tex-DT PLYWOOD'!Z97)</f>
        <v/>
      </c>
      <c r="S91" s="699">
        <f>'PRODUCTION LIST TEX&amp;DUAL TEX'!Q94</f>
        <v>0</v>
      </c>
    </row>
    <row r="92" spans="1:19" ht="23.25" customHeight="1" x14ac:dyDescent="0.2">
      <c r="A92" s="35">
        <f>B92*'Simpl. all tex-DT PLYWOOD'!I174</f>
        <v>0</v>
      </c>
      <c r="B92" s="37">
        <f t="shared" si="2"/>
        <v>0</v>
      </c>
      <c r="C92" s="36" t="str">
        <f>'Simpl. all tex-DT PLYWOOD'!D98</f>
        <v>5 - INCUT</v>
      </c>
      <c r="D92" s="691">
        <f>'Simpl. all tex-DT PLYWOOD'!I98</f>
        <v>0</v>
      </c>
      <c r="E92" s="48" t="str">
        <f>IF('Simpl. all tex-DT PLYWOOD'!M98=0,"",'Simpl. all tex-DT PLYWOOD'!M98)</f>
        <v/>
      </c>
      <c r="F92" s="48" t="str">
        <f>IF('Simpl. all tex-DT PLYWOOD'!N98=0,"",'Simpl. all tex-DT PLYWOOD'!N98)</f>
        <v/>
      </c>
      <c r="G92" s="48" t="str">
        <f>IF('Simpl. all tex-DT PLYWOOD'!O98=0,"",'Simpl. all tex-DT PLYWOOD'!O98)</f>
        <v/>
      </c>
      <c r="H92" s="48" t="str">
        <f>IF('Simpl. all tex-DT PLYWOOD'!P98=0,"",'Simpl. all tex-DT PLYWOOD'!P98)</f>
        <v/>
      </c>
      <c r="I92" s="48" t="str">
        <f>IF('Simpl. all tex-DT PLYWOOD'!Q98=0,"",'Simpl. all tex-DT PLYWOOD'!Q98)</f>
        <v/>
      </c>
      <c r="J92" s="48" t="str">
        <f>IF('Simpl. all tex-DT PLYWOOD'!R98=0,"",'Simpl. all tex-DT PLYWOOD'!R98)</f>
        <v/>
      </c>
      <c r="K92" s="48" t="str">
        <f>IF('Simpl. all tex-DT PLYWOOD'!S98=0,"",'Simpl. all tex-DT PLYWOOD'!S98)</f>
        <v/>
      </c>
      <c r="L92" s="48" t="str">
        <f>IF('Simpl. all tex-DT PLYWOOD'!T98=0,"",'Simpl. all tex-DT PLYWOOD'!T98)</f>
        <v/>
      </c>
      <c r="M92" s="48" t="str">
        <f>IF('Simpl. all tex-DT PLYWOOD'!U98=0,"",'Simpl. all tex-DT PLYWOOD'!U98)</f>
        <v/>
      </c>
      <c r="N92" s="48" t="str">
        <f>IF('Simpl. all tex-DT PLYWOOD'!V98=0,"",'Simpl. all tex-DT PLYWOOD'!V98)</f>
        <v/>
      </c>
      <c r="O92" s="48" t="str">
        <f>IF('Simpl. all tex-DT PLYWOOD'!W98=0,"",'Simpl. all tex-DT PLYWOOD'!W98)</f>
        <v/>
      </c>
      <c r="P92" s="48" t="str">
        <f>IF('Simpl. all tex-DT PLYWOOD'!X98=0,"",'Simpl. all tex-DT PLYWOOD'!X98)</f>
        <v/>
      </c>
      <c r="Q92" s="48" t="str">
        <f>IF('Simpl. all tex-DT PLYWOOD'!Y98=0,"",'Simpl. all tex-DT PLYWOOD'!Y98)</f>
        <v/>
      </c>
      <c r="R92" s="48" t="str">
        <f>IF('Simpl. all tex-DT PLYWOOD'!Z98=0,"",'Simpl. all tex-DT PLYWOOD'!Z98)</f>
        <v/>
      </c>
      <c r="S92" s="699">
        <f>'PRODUCTION LIST TEX&amp;DUAL TEX'!Q95</f>
        <v>0</v>
      </c>
    </row>
    <row r="93" spans="1:19" ht="23.25" customHeight="1" x14ac:dyDescent="0.2">
      <c r="A93" s="35">
        <f>B93*'Simpl. all tex-DT PLYWOOD'!I176</f>
        <v>2</v>
      </c>
      <c r="B93" s="37">
        <f t="shared" si="2"/>
        <v>1</v>
      </c>
      <c r="C93" s="36" t="str">
        <f>'Simpl. all tex-DT PLYWOOD'!D99</f>
        <v>SIMPL-5A</v>
      </c>
      <c r="D93" s="691">
        <f>'Simpl. all tex-DT PLYWOOD'!I99</f>
        <v>1</v>
      </c>
      <c r="E93" s="48" t="str">
        <f>IF('Simpl. all tex-DT PLYWOOD'!M99=0,"",'Simpl. all tex-DT PLYWOOD'!M99)</f>
        <v/>
      </c>
      <c r="F93" s="48" t="str">
        <f>IF('Simpl. all tex-DT PLYWOOD'!N99=0,"",'Simpl. all tex-DT PLYWOOD'!N99)</f>
        <v/>
      </c>
      <c r="G93" s="48" t="str">
        <f>IF('Simpl. all tex-DT PLYWOOD'!O99=0,"",'Simpl. all tex-DT PLYWOOD'!O99)</f>
        <v/>
      </c>
      <c r="H93" s="48" t="str">
        <f>IF('Simpl. all tex-DT PLYWOOD'!P99=0,"",'Simpl. all tex-DT PLYWOOD'!P99)</f>
        <v/>
      </c>
      <c r="I93" s="48" t="str">
        <f>IF('Simpl. all tex-DT PLYWOOD'!Q99=0,"",'Simpl. all tex-DT PLYWOOD'!Q99)</f>
        <v/>
      </c>
      <c r="J93" s="48" t="str">
        <f>IF('Simpl. all tex-DT PLYWOOD'!R99=0,"",'Simpl. all tex-DT PLYWOOD'!R99)</f>
        <v/>
      </c>
      <c r="K93" s="48" t="str">
        <f>IF('Simpl. all tex-DT PLYWOOD'!S99=0,"",'Simpl. all tex-DT PLYWOOD'!S99)</f>
        <v/>
      </c>
      <c r="L93" s="48" t="str">
        <f>IF('Simpl. all tex-DT PLYWOOD'!T99=0,"",'Simpl. all tex-DT PLYWOOD'!T99)</f>
        <v/>
      </c>
      <c r="M93" s="48" t="str">
        <f>IF('Simpl. all tex-DT PLYWOOD'!U99=0,"",'Simpl. all tex-DT PLYWOOD'!U99)</f>
        <v/>
      </c>
      <c r="N93" s="48" t="str">
        <f>IF('Simpl. all tex-DT PLYWOOD'!V99=0,"",'Simpl. all tex-DT PLYWOOD'!V99)</f>
        <v/>
      </c>
      <c r="O93" s="48" t="str">
        <f>IF('Simpl. all tex-DT PLYWOOD'!W99=0,"",'Simpl. all tex-DT PLYWOOD'!W99)</f>
        <v/>
      </c>
      <c r="P93" s="48" t="str">
        <f>IF('Simpl. all tex-DT PLYWOOD'!X99=0,"",'Simpl. all tex-DT PLYWOOD'!X99)</f>
        <v/>
      </c>
      <c r="Q93" s="48" t="str">
        <f>IF('Simpl. all tex-DT PLYWOOD'!Y99=0,"",'Simpl. all tex-DT PLYWOOD'!Y99)</f>
        <v/>
      </c>
      <c r="R93" s="48" t="str">
        <f>IF('Simpl. all tex-DT PLYWOOD'!Z99=0,"",'Simpl. all tex-DT PLYWOOD'!Z99)</f>
        <v/>
      </c>
      <c r="S93" s="699">
        <f>'PRODUCTION LIST TEX&amp;DUAL TEX'!Q96</f>
        <v>0</v>
      </c>
    </row>
    <row r="94" spans="1:19" ht="23.25" customHeight="1" x14ac:dyDescent="0.2">
      <c r="A94" s="35">
        <f>B94*'Simpl. all tex-DT PLYWOOD'!I178</f>
        <v>2</v>
      </c>
      <c r="B94" s="37">
        <f t="shared" si="2"/>
        <v>1</v>
      </c>
      <c r="C94" s="36" t="str">
        <f>'Simpl. all tex-DT PLYWOOD'!D100</f>
        <v>SIMPL-5A-T</v>
      </c>
      <c r="D94" s="691">
        <f>'Simpl. all tex-DT PLYWOOD'!I100</f>
        <v>1</v>
      </c>
      <c r="E94" s="48" t="str">
        <f>IF('Simpl. all tex-DT PLYWOOD'!M100=0,"",'Simpl. all tex-DT PLYWOOD'!M100)</f>
        <v/>
      </c>
      <c r="F94" s="48" t="str">
        <f>IF('Simpl. all tex-DT PLYWOOD'!N100=0,"",'Simpl. all tex-DT PLYWOOD'!N100)</f>
        <v/>
      </c>
      <c r="G94" s="48" t="str">
        <f>IF('Simpl. all tex-DT PLYWOOD'!O100=0,"",'Simpl. all tex-DT PLYWOOD'!O100)</f>
        <v/>
      </c>
      <c r="H94" s="48" t="str">
        <f>IF('Simpl. all tex-DT PLYWOOD'!P100=0,"",'Simpl. all tex-DT PLYWOOD'!P100)</f>
        <v/>
      </c>
      <c r="I94" s="48" t="str">
        <f>IF('Simpl. all tex-DT PLYWOOD'!Q100=0,"",'Simpl. all tex-DT PLYWOOD'!Q100)</f>
        <v/>
      </c>
      <c r="J94" s="48" t="str">
        <f>IF('Simpl. all tex-DT PLYWOOD'!R100=0,"",'Simpl. all tex-DT PLYWOOD'!R100)</f>
        <v/>
      </c>
      <c r="K94" s="48" t="str">
        <f>IF('Simpl. all tex-DT PLYWOOD'!S100=0,"",'Simpl. all tex-DT PLYWOOD'!S100)</f>
        <v/>
      </c>
      <c r="L94" s="48" t="str">
        <f>IF('Simpl. all tex-DT PLYWOOD'!T100=0,"",'Simpl. all tex-DT PLYWOOD'!T100)</f>
        <v/>
      </c>
      <c r="M94" s="48" t="str">
        <f>IF('Simpl. all tex-DT PLYWOOD'!U100=0,"",'Simpl. all tex-DT PLYWOOD'!U100)</f>
        <v/>
      </c>
      <c r="N94" s="48" t="str">
        <f>IF('Simpl. all tex-DT PLYWOOD'!V100=0,"",'Simpl. all tex-DT PLYWOOD'!V100)</f>
        <v/>
      </c>
      <c r="O94" s="48" t="str">
        <f>IF('Simpl. all tex-DT PLYWOOD'!W100=0,"",'Simpl. all tex-DT PLYWOOD'!W100)</f>
        <v/>
      </c>
      <c r="P94" s="48" t="str">
        <f>IF('Simpl. all tex-DT PLYWOOD'!X100=0,"",'Simpl. all tex-DT PLYWOOD'!X100)</f>
        <v/>
      </c>
      <c r="Q94" s="48" t="str">
        <f>IF('Simpl. all tex-DT PLYWOOD'!Y100=0,"",'Simpl. all tex-DT PLYWOOD'!Y100)</f>
        <v/>
      </c>
      <c r="R94" s="48" t="str">
        <f>IF('Simpl. all tex-DT PLYWOOD'!Z100=0,"",'Simpl. all tex-DT PLYWOOD'!Z100)</f>
        <v/>
      </c>
      <c r="S94" s="699">
        <f>'PRODUCTION LIST TEX&amp;DUAL TEX'!Q97</f>
        <v>0</v>
      </c>
    </row>
    <row r="95" spans="1:19" ht="23.25" customHeight="1" x14ac:dyDescent="0.2">
      <c r="A95" s="35">
        <f>B95*'Simpl. all tex-DT PLYWOOD'!I180</f>
        <v>4</v>
      </c>
      <c r="B95" s="37">
        <f t="shared" si="2"/>
        <v>1</v>
      </c>
      <c r="C95" s="36" t="str">
        <f>'Simpl. all tex-DT PLYWOOD'!D101</f>
        <v>SIMPL-5B</v>
      </c>
      <c r="D95" s="691">
        <f>'Simpl. all tex-DT PLYWOOD'!I101</f>
        <v>1</v>
      </c>
      <c r="E95" s="48" t="str">
        <f>IF('Simpl. all tex-DT PLYWOOD'!M101=0,"",'Simpl. all tex-DT PLYWOOD'!M101)</f>
        <v/>
      </c>
      <c r="F95" s="48" t="str">
        <f>IF('Simpl. all tex-DT PLYWOOD'!N101=0,"",'Simpl. all tex-DT PLYWOOD'!N101)</f>
        <v/>
      </c>
      <c r="G95" s="48" t="str">
        <f>IF('Simpl. all tex-DT PLYWOOD'!O101=0,"",'Simpl. all tex-DT PLYWOOD'!O101)</f>
        <v/>
      </c>
      <c r="H95" s="48" t="str">
        <f>IF('Simpl. all tex-DT PLYWOOD'!P101=0,"",'Simpl. all tex-DT PLYWOOD'!P101)</f>
        <v/>
      </c>
      <c r="I95" s="48" t="str">
        <f>IF('Simpl. all tex-DT PLYWOOD'!Q101=0,"",'Simpl. all tex-DT PLYWOOD'!Q101)</f>
        <v/>
      </c>
      <c r="J95" s="48" t="str">
        <f>IF('Simpl. all tex-DT PLYWOOD'!R101=0,"",'Simpl. all tex-DT PLYWOOD'!R101)</f>
        <v/>
      </c>
      <c r="K95" s="48" t="str">
        <f>IF('Simpl. all tex-DT PLYWOOD'!S101=0,"",'Simpl. all tex-DT PLYWOOD'!S101)</f>
        <v/>
      </c>
      <c r="L95" s="48" t="str">
        <f>IF('Simpl. all tex-DT PLYWOOD'!T101=0,"",'Simpl. all tex-DT PLYWOOD'!T101)</f>
        <v/>
      </c>
      <c r="M95" s="48" t="str">
        <f>IF('Simpl. all tex-DT PLYWOOD'!U101=0,"",'Simpl. all tex-DT PLYWOOD'!U101)</f>
        <v/>
      </c>
      <c r="N95" s="48" t="str">
        <f>IF('Simpl. all tex-DT PLYWOOD'!V101=0,"",'Simpl. all tex-DT PLYWOOD'!V101)</f>
        <v/>
      </c>
      <c r="O95" s="48" t="str">
        <f>IF('Simpl. all tex-DT PLYWOOD'!W101=0,"",'Simpl. all tex-DT PLYWOOD'!W101)</f>
        <v/>
      </c>
      <c r="P95" s="48" t="str">
        <f>IF('Simpl. all tex-DT PLYWOOD'!X101=0,"",'Simpl. all tex-DT PLYWOOD'!X101)</f>
        <v/>
      </c>
      <c r="Q95" s="48" t="str">
        <f>IF('Simpl. all tex-DT PLYWOOD'!Y101=0,"",'Simpl. all tex-DT PLYWOOD'!Y101)</f>
        <v/>
      </c>
      <c r="R95" s="48" t="str">
        <f>IF('Simpl. all tex-DT PLYWOOD'!Z101=0,"",'Simpl. all tex-DT PLYWOOD'!Z101)</f>
        <v/>
      </c>
      <c r="S95" s="699">
        <f>'PRODUCTION LIST TEX&amp;DUAL TEX'!Q98</f>
        <v>0</v>
      </c>
    </row>
    <row r="96" spans="1:19" ht="23.25" customHeight="1" x14ac:dyDescent="0.2">
      <c r="A96" s="35">
        <f>B96*'Simpl. all tex-DT PLYWOOD'!I182</f>
        <v>4</v>
      </c>
      <c r="B96" s="37">
        <f t="shared" si="2"/>
        <v>1</v>
      </c>
      <c r="C96" s="36" t="str">
        <f>'Simpl. all tex-DT PLYWOOD'!D102</f>
        <v>SIMPL-5B-T</v>
      </c>
      <c r="D96" s="691">
        <f>'Simpl. all tex-DT PLYWOOD'!I102</f>
        <v>1</v>
      </c>
      <c r="E96" s="48" t="str">
        <f>IF('Simpl. all tex-DT PLYWOOD'!M102=0,"",'Simpl. all tex-DT PLYWOOD'!M102)</f>
        <v/>
      </c>
      <c r="F96" s="48" t="str">
        <f>IF('Simpl. all tex-DT PLYWOOD'!N102=0,"",'Simpl. all tex-DT PLYWOOD'!N102)</f>
        <v/>
      </c>
      <c r="G96" s="48" t="str">
        <f>IF('Simpl. all tex-DT PLYWOOD'!O102=0,"",'Simpl. all tex-DT PLYWOOD'!O102)</f>
        <v/>
      </c>
      <c r="H96" s="48" t="str">
        <f>IF('Simpl. all tex-DT PLYWOOD'!P102=0,"",'Simpl. all tex-DT PLYWOOD'!P102)</f>
        <v/>
      </c>
      <c r="I96" s="48" t="str">
        <f>IF('Simpl. all tex-DT PLYWOOD'!Q102=0,"",'Simpl. all tex-DT PLYWOOD'!Q102)</f>
        <v/>
      </c>
      <c r="J96" s="48" t="str">
        <f>IF('Simpl. all tex-DT PLYWOOD'!R102=0,"",'Simpl. all tex-DT PLYWOOD'!R102)</f>
        <v/>
      </c>
      <c r="K96" s="48" t="str">
        <f>IF('Simpl. all tex-DT PLYWOOD'!S102=0,"",'Simpl. all tex-DT PLYWOOD'!S102)</f>
        <v/>
      </c>
      <c r="L96" s="48" t="str">
        <f>IF('Simpl. all tex-DT PLYWOOD'!T102=0,"",'Simpl. all tex-DT PLYWOOD'!T102)</f>
        <v/>
      </c>
      <c r="M96" s="48" t="str">
        <f>IF('Simpl. all tex-DT PLYWOOD'!U102=0,"",'Simpl. all tex-DT PLYWOOD'!U102)</f>
        <v/>
      </c>
      <c r="N96" s="48" t="str">
        <f>IF('Simpl. all tex-DT PLYWOOD'!V102=0,"",'Simpl. all tex-DT PLYWOOD'!V102)</f>
        <v/>
      </c>
      <c r="O96" s="48" t="str">
        <f>IF('Simpl. all tex-DT PLYWOOD'!W102=0,"",'Simpl. all tex-DT PLYWOOD'!W102)</f>
        <v/>
      </c>
      <c r="P96" s="48" t="str">
        <f>IF('Simpl. all tex-DT PLYWOOD'!X102=0,"",'Simpl. all tex-DT PLYWOOD'!X102)</f>
        <v/>
      </c>
      <c r="Q96" s="48" t="str">
        <f>IF('Simpl. all tex-DT PLYWOOD'!Y102=0,"",'Simpl. all tex-DT PLYWOOD'!Y102)</f>
        <v/>
      </c>
      <c r="R96" s="48" t="str">
        <f>IF('Simpl. all tex-DT PLYWOOD'!Z102=0,"",'Simpl. all tex-DT PLYWOOD'!Z102)</f>
        <v/>
      </c>
      <c r="S96" s="699">
        <f>'PRODUCTION LIST TEX&amp;DUAL TEX'!Q99</f>
        <v>0</v>
      </c>
    </row>
    <row r="97" spans="1:19" ht="23.25" customHeight="1" x14ac:dyDescent="0.2">
      <c r="A97" s="35">
        <f>B97*'Simpl. all tex-DT PLYWOOD'!I184</f>
        <v>4</v>
      </c>
      <c r="B97" s="37">
        <f t="shared" si="2"/>
        <v>1</v>
      </c>
      <c r="C97" s="36" t="str">
        <f>'Simpl. all tex-DT PLYWOOD'!D103</f>
        <v>SIMPL-5C</v>
      </c>
      <c r="D97" s="691">
        <f>'Simpl. all tex-DT PLYWOOD'!I103</f>
        <v>1</v>
      </c>
      <c r="E97" s="48" t="str">
        <f>IF('Simpl. all tex-DT PLYWOOD'!M103=0,"",'Simpl. all tex-DT PLYWOOD'!M103)</f>
        <v/>
      </c>
      <c r="F97" s="48" t="str">
        <f>IF('Simpl. all tex-DT PLYWOOD'!N103=0,"",'Simpl. all tex-DT PLYWOOD'!N103)</f>
        <v/>
      </c>
      <c r="G97" s="48" t="str">
        <f>IF('Simpl. all tex-DT PLYWOOD'!O103=0,"",'Simpl. all tex-DT PLYWOOD'!O103)</f>
        <v/>
      </c>
      <c r="H97" s="48" t="str">
        <f>IF('Simpl. all tex-DT PLYWOOD'!P103=0,"",'Simpl. all tex-DT PLYWOOD'!P103)</f>
        <v/>
      </c>
      <c r="I97" s="48" t="str">
        <f>IF('Simpl. all tex-DT PLYWOOD'!Q103=0,"",'Simpl. all tex-DT PLYWOOD'!Q103)</f>
        <v/>
      </c>
      <c r="J97" s="48" t="str">
        <f>IF('Simpl. all tex-DT PLYWOOD'!R103=0,"",'Simpl. all tex-DT PLYWOOD'!R103)</f>
        <v/>
      </c>
      <c r="K97" s="48" t="str">
        <f>IF('Simpl. all tex-DT PLYWOOD'!S103=0,"",'Simpl. all tex-DT PLYWOOD'!S103)</f>
        <v/>
      </c>
      <c r="L97" s="48" t="str">
        <f>IF('Simpl. all tex-DT PLYWOOD'!T103=0,"",'Simpl. all tex-DT PLYWOOD'!T103)</f>
        <v/>
      </c>
      <c r="M97" s="48" t="str">
        <f>IF('Simpl. all tex-DT PLYWOOD'!U103=0,"",'Simpl. all tex-DT PLYWOOD'!U103)</f>
        <v/>
      </c>
      <c r="N97" s="48" t="str">
        <f>IF('Simpl. all tex-DT PLYWOOD'!V103=0,"",'Simpl. all tex-DT PLYWOOD'!V103)</f>
        <v/>
      </c>
      <c r="O97" s="48" t="str">
        <f>IF('Simpl. all tex-DT PLYWOOD'!W103=0,"",'Simpl. all tex-DT PLYWOOD'!W103)</f>
        <v/>
      </c>
      <c r="P97" s="48" t="str">
        <f>IF('Simpl. all tex-DT PLYWOOD'!X103=0,"",'Simpl. all tex-DT PLYWOOD'!X103)</f>
        <v/>
      </c>
      <c r="Q97" s="48" t="str">
        <f>IF('Simpl. all tex-DT PLYWOOD'!Y103=0,"",'Simpl. all tex-DT PLYWOOD'!Y103)</f>
        <v/>
      </c>
      <c r="R97" s="48" t="str">
        <f>IF('Simpl. all tex-DT PLYWOOD'!Z103=0,"",'Simpl. all tex-DT PLYWOOD'!Z103)</f>
        <v/>
      </c>
      <c r="S97" s="699">
        <f>'PRODUCTION LIST TEX&amp;DUAL TEX'!Q100</f>
        <v>0</v>
      </c>
    </row>
    <row r="98" spans="1:19" ht="23.25" customHeight="1" x14ac:dyDescent="0.2">
      <c r="A98" s="35">
        <f>B98*'Simpl. all tex-DT PLYWOOD'!I186</f>
        <v>2</v>
      </c>
      <c r="B98" s="37">
        <f t="shared" si="2"/>
        <v>1</v>
      </c>
      <c r="C98" s="36" t="str">
        <f>'Simpl. all tex-DT PLYWOOD'!D104</f>
        <v>SIMPL-5C-T</v>
      </c>
      <c r="D98" s="691">
        <f>'Simpl. all tex-DT PLYWOOD'!I104</f>
        <v>1</v>
      </c>
      <c r="E98" s="48" t="str">
        <f>IF('Simpl. all tex-DT PLYWOOD'!M104=0,"",'Simpl. all tex-DT PLYWOOD'!M104)</f>
        <v/>
      </c>
      <c r="F98" s="48" t="str">
        <f>IF('Simpl. all tex-DT PLYWOOD'!N104=0,"",'Simpl. all tex-DT PLYWOOD'!N104)</f>
        <v/>
      </c>
      <c r="G98" s="48" t="str">
        <f>IF('Simpl. all tex-DT PLYWOOD'!O104=0,"",'Simpl. all tex-DT PLYWOOD'!O104)</f>
        <v/>
      </c>
      <c r="H98" s="48" t="str">
        <f>IF('Simpl. all tex-DT PLYWOOD'!P104=0,"",'Simpl. all tex-DT PLYWOOD'!P104)</f>
        <v/>
      </c>
      <c r="I98" s="48" t="str">
        <f>IF('Simpl. all tex-DT PLYWOOD'!Q104=0,"",'Simpl. all tex-DT PLYWOOD'!Q104)</f>
        <v/>
      </c>
      <c r="J98" s="48" t="str">
        <f>IF('Simpl. all tex-DT PLYWOOD'!R104=0,"",'Simpl. all tex-DT PLYWOOD'!R104)</f>
        <v/>
      </c>
      <c r="K98" s="48" t="str">
        <f>IF('Simpl. all tex-DT PLYWOOD'!S104=0,"",'Simpl. all tex-DT PLYWOOD'!S104)</f>
        <v/>
      </c>
      <c r="L98" s="48" t="str">
        <f>IF('Simpl. all tex-DT PLYWOOD'!T104=0,"",'Simpl. all tex-DT PLYWOOD'!T104)</f>
        <v/>
      </c>
      <c r="M98" s="48" t="str">
        <f>IF('Simpl. all tex-DT PLYWOOD'!U104=0,"",'Simpl. all tex-DT PLYWOOD'!U104)</f>
        <v/>
      </c>
      <c r="N98" s="48" t="str">
        <f>IF('Simpl. all tex-DT PLYWOOD'!V104=0,"",'Simpl. all tex-DT PLYWOOD'!V104)</f>
        <v/>
      </c>
      <c r="O98" s="48" t="str">
        <f>IF('Simpl. all tex-DT PLYWOOD'!W104=0,"",'Simpl. all tex-DT PLYWOOD'!W104)</f>
        <v/>
      </c>
      <c r="P98" s="48" t="str">
        <f>IF('Simpl. all tex-DT PLYWOOD'!X104=0,"",'Simpl. all tex-DT PLYWOOD'!X104)</f>
        <v/>
      </c>
      <c r="Q98" s="48" t="str">
        <f>IF('Simpl. all tex-DT PLYWOOD'!Y104=0,"",'Simpl. all tex-DT PLYWOOD'!Y104)</f>
        <v/>
      </c>
      <c r="R98" s="48" t="str">
        <f>IF('Simpl. all tex-DT PLYWOOD'!Z104=0,"",'Simpl. all tex-DT PLYWOOD'!Z104)</f>
        <v/>
      </c>
      <c r="S98" s="699">
        <f>'PRODUCTION LIST TEX&amp;DUAL TEX'!Q101</f>
        <v>0</v>
      </c>
    </row>
    <row r="99" spans="1:19" ht="23.25" customHeight="1" x14ac:dyDescent="0.2">
      <c r="A99" s="35">
        <f>B99*'Simpl. all tex-DT PLYWOOD'!I199</f>
        <v>0</v>
      </c>
      <c r="B99" s="37">
        <f t="shared" si="2"/>
        <v>1</v>
      </c>
      <c r="C99" s="36" t="str">
        <f>'Simpl. all tex-DT PLYWOOD'!D105</f>
        <v>SIMPL-5D</v>
      </c>
      <c r="D99" s="691">
        <f>'Simpl. all tex-DT PLYWOOD'!I105</f>
        <v>1</v>
      </c>
      <c r="E99" s="48" t="str">
        <f>IF('Simpl. all tex-DT PLYWOOD'!M105=0,"",'Simpl. all tex-DT PLYWOOD'!M105)</f>
        <v/>
      </c>
      <c r="F99" s="48" t="str">
        <f>IF('Simpl. all tex-DT PLYWOOD'!N105=0,"",'Simpl. all tex-DT PLYWOOD'!N105)</f>
        <v/>
      </c>
      <c r="G99" s="48" t="str">
        <f>IF('Simpl. all tex-DT PLYWOOD'!O105=0,"",'Simpl. all tex-DT PLYWOOD'!O105)</f>
        <v/>
      </c>
      <c r="H99" s="48" t="str">
        <f>IF('Simpl. all tex-DT PLYWOOD'!P105=0,"",'Simpl. all tex-DT PLYWOOD'!P105)</f>
        <v/>
      </c>
      <c r="I99" s="48" t="str">
        <f>IF('Simpl. all tex-DT PLYWOOD'!Q105=0,"",'Simpl. all tex-DT PLYWOOD'!Q105)</f>
        <v/>
      </c>
      <c r="J99" s="48" t="str">
        <f>IF('Simpl. all tex-DT PLYWOOD'!R105=0,"",'Simpl. all tex-DT PLYWOOD'!R105)</f>
        <v/>
      </c>
      <c r="K99" s="48" t="str">
        <f>IF('Simpl. all tex-DT PLYWOOD'!S105=0,"",'Simpl. all tex-DT PLYWOOD'!S105)</f>
        <v/>
      </c>
      <c r="L99" s="48" t="str">
        <f>IF('Simpl. all tex-DT PLYWOOD'!T105=0,"",'Simpl. all tex-DT PLYWOOD'!T105)</f>
        <v/>
      </c>
      <c r="M99" s="48" t="str">
        <f>IF('Simpl. all tex-DT PLYWOOD'!U105=0,"",'Simpl. all tex-DT PLYWOOD'!U105)</f>
        <v/>
      </c>
      <c r="N99" s="48" t="str">
        <f>IF('Simpl. all tex-DT PLYWOOD'!V105=0,"",'Simpl. all tex-DT PLYWOOD'!V105)</f>
        <v/>
      </c>
      <c r="O99" s="48" t="str">
        <f>IF('Simpl. all tex-DT PLYWOOD'!W105=0,"",'Simpl. all tex-DT PLYWOOD'!W105)</f>
        <v/>
      </c>
      <c r="P99" s="48" t="str">
        <f>IF('Simpl. all tex-DT PLYWOOD'!X105=0,"",'Simpl. all tex-DT PLYWOOD'!X105)</f>
        <v/>
      </c>
      <c r="Q99" s="48" t="str">
        <f>IF('Simpl. all tex-DT PLYWOOD'!Y105=0,"",'Simpl. all tex-DT PLYWOOD'!Y105)</f>
        <v/>
      </c>
      <c r="R99" s="48" t="str">
        <f>IF('Simpl. all tex-DT PLYWOOD'!Z105=0,"",'Simpl. all tex-DT PLYWOOD'!Z105)</f>
        <v/>
      </c>
      <c r="S99" s="699">
        <f>'PRODUCTION LIST TEX&amp;DUAL TEX'!Q102</f>
        <v>0</v>
      </c>
    </row>
    <row r="100" spans="1:19" ht="23.25" customHeight="1" x14ac:dyDescent="0.2">
      <c r="A100" s="35">
        <f>B100*'Simpl. all tex-DT PLYWOOD'!I201</f>
        <v>1</v>
      </c>
      <c r="B100" s="37">
        <f t="shared" si="2"/>
        <v>1</v>
      </c>
      <c r="C100" s="36" t="str">
        <f>'Simpl. all tex-DT PLYWOOD'!D106</f>
        <v>SIMPL-5D-T</v>
      </c>
      <c r="D100" s="691">
        <f>'Simpl. all tex-DT PLYWOOD'!I106</f>
        <v>1</v>
      </c>
      <c r="E100" s="48" t="str">
        <f>IF('Simpl. all tex-DT PLYWOOD'!M106=0,"",'Simpl. all tex-DT PLYWOOD'!M106)</f>
        <v/>
      </c>
      <c r="F100" s="48" t="str">
        <f>IF('Simpl. all tex-DT PLYWOOD'!N106=0,"",'Simpl. all tex-DT PLYWOOD'!N106)</f>
        <v/>
      </c>
      <c r="G100" s="48" t="str">
        <f>IF('Simpl. all tex-DT PLYWOOD'!O106=0,"",'Simpl. all tex-DT PLYWOOD'!O106)</f>
        <v/>
      </c>
      <c r="H100" s="48" t="str">
        <f>IF('Simpl. all tex-DT PLYWOOD'!P106=0,"",'Simpl. all tex-DT PLYWOOD'!P106)</f>
        <v/>
      </c>
      <c r="I100" s="48" t="str">
        <f>IF('Simpl. all tex-DT PLYWOOD'!Q106=0,"",'Simpl. all tex-DT PLYWOOD'!Q106)</f>
        <v/>
      </c>
      <c r="J100" s="48" t="str">
        <f>IF('Simpl. all tex-DT PLYWOOD'!R106=0,"",'Simpl. all tex-DT PLYWOOD'!R106)</f>
        <v/>
      </c>
      <c r="K100" s="48" t="str">
        <f>IF('Simpl. all tex-DT PLYWOOD'!S106=0,"",'Simpl. all tex-DT PLYWOOD'!S106)</f>
        <v/>
      </c>
      <c r="L100" s="48" t="str">
        <f>IF('Simpl. all tex-DT PLYWOOD'!T106=0,"",'Simpl. all tex-DT PLYWOOD'!T106)</f>
        <v/>
      </c>
      <c r="M100" s="48" t="str">
        <f>IF('Simpl. all tex-DT PLYWOOD'!U106=0,"",'Simpl. all tex-DT PLYWOOD'!U106)</f>
        <v/>
      </c>
      <c r="N100" s="48" t="str">
        <f>IF('Simpl. all tex-DT PLYWOOD'!V106=0,"",'Simpl. all tex-DT PLYWOOD'!V106)</f>
        <v/>
      </c>
      <c r="O100" s="48" t="str">
        <f>IF('Simpl. all tex-DT PLYWOOD'!W106=0,"",'Simpl. all tex-DT PLYWOOD'!W106)</f>
        <v/>
      </c>
      <c r="P100" s="48" t="str">
        <f>IF('Simpl. all tex-DT PLYWOOD'!X106=0,"",'Simpl. all tex-DT PLYWOOD'!X106)</f>
        <v/>
      </c>
      <c r="Q100" s="48" t="str">
        <f>IF('Simpl. all tex-DT PLYWOOD'!Y106=0,"",'Simpl. all tex-DT PLYWOOD'!Y106)</f>
        <v/>
      </c>
      <c r="R100" s="48" t="str">
        <f>IF('Simpl. all tex-DT PLYWOOD'!Z106=0,"",'Simpl. all tex-DT PLYWOOD'!Z106)</f>
        <v/>
      </c>
      <c r="S100" s="699">
        <f>'PRODUCTION LIST TEX&amp;DUAL TEX'!Q103</f>
        <v>0</v>
      </c>
    </row>
    <row r="101" spans="1:19" ht="23.25" customHeight="1" x14ac:dyDescent="0.2">
      <c r="A101" s="35">
        <f>B101*'Simpl. all tex-DT PLYWOOD'!I203</f>
        <v>1</v>
      </c>
      <c r="B101" s="37">
        <f t="shared" si="2"/>
        <v>1</v>
      </c>
      <c r="C101" s="36" t="str">
        <f>'Simpl. all tex-DT PLYWOOD'!D107</f>
        <v>SIMPL-5E</v>
      </c>
      <c r="D101" s="691">
        <f>'Simpl. all tex-DT PLYWOOD'!I107</f>
        <v>1</v>
      </c>
      <c r="E101" s="48" t="str">
        <f>IF('Simpl. all tex-DT PLYWOOD'!M107=0,"",'Simpl. all tex-DT PLYWOOD'!M107)</f>
        <v/>
      </c>
      <c r="F101" s="48" t="str">
        <f>IF('Simpl. all tex-DT PLYWOOD'!N107=0,"",'Simpl. all tex-DT PLYWOOD'!N107)</f>
        <v/>
      </c>
      <c r="G101" s="48" t="str">
        <f>IF('Simpl. all tex-DT PLYWOOD'!O107=0,"",'Simpl. all tex-DT PLYWOOD'!O107)</f>
        <v/>
      </c>
      <c r="H101" s="48" t="str">
        <f>IF('Simpl. all tex-DT PLYWOOD'!P107=0,"",'Simpl. all tex-DT PLYWOOD'!P107)</f>
        <v/>
      </c>
      <c r="I101" s="48" t="str">
        <f>IF('Simpl. all tex-DT PLYWOOD'!Q107=0,"",'Simpl. all tex-DT PLYWOOD'!Q107)</f>
        <v/>
      </c>
      <c r="J101" s="48" t="str">
        <f>IF('Simpl. all tex-DT PLYWOOD'!R107=0,"",'Simpl. all tex-DT PLYWOOD'!R107)</f>
        <v/>
      </c>
      <c r="K101" s="48" t="str">
        <f>IF('Simpl. all tex-DT PLYWOOD'!S107=0,"",'Simpl. all tex-DT PLYWOOD'!S107)</f>
        <v/>
      </c>
      <c r="L101" s="48" t="str">
        <f>IF('Simpl. all tex-DT PLYWOOD'!T107=0,"",'Simpl. all tex-DT PLYWOOD'!T107)</f>
        <v/>
      </c>
      <c r="M101" s="48" t="str">
        <f>IF('Simpl. all tex-DT PLYWOOD'!U107=0,"",'Simpl. all tex-DT PLYWOOD'!U107)</f>
        <v/>
      </c>
      <c r="N101" s="48" t="str">
        <f>IF('Simpl. all tex-DT PLYWOOD'!V107=0,"",'Simpl. all tex-DT PLYWOOD'!V107)</f>
        <v/>
      </c>
      <c r="O101" s="48" t="str">
        <f>IF('Simpl. all tex-DT PLYWOOD'!W107=0,"",'Simpl. all tex-DT PLYWOOD'!W107)</f>
        <v/>
      </c>
      <c r="P101" s="48" t="str">
        <f>IF('Simpl. all tex-DT PLYWOOD'!X107=0,"",'Simpl. all tex-DT PLYWOOD'!X107)</f>
        <v/>
      </c>
      <c r="Q101" s="48" t="str">
        <f>IF('Simpl. all tex-DT PLYWOOD'!Y107=0,"",'Simpl. all tex-DT PLYWOOD'!Y107)</f>
        <v/>
      </c>
      <c r="R101" s="48" t="str">
        <f>IF('Simpl. all tex-DT PLYWOOD'!Z107=0,"",'Simpl. all tex-DT PLYWOOD'!Z107)</f>
        <v/>
      </c>
      <c r="S101" s="699">
        <f>'PRODUCTION LIST TEX&amp;DUAL TEX'!Q104</f>
        <v>0</v>
      </c>
    </row>
    <row r="102" spans="1:19" ht="23.25" customHeight="1" x14ac:dyDescent="0.2">
      <c r="A102" s="35">
        <f>B102*'Simpl. all tex-DT PLYWOOD'!I205</f>
        <v>1</v>
      </c>
      <c r="B102" s="37">
        <f t="shared" si="2"/>
        <v>1</v>
      </c>
      <c r="C102" s="36" t="str">
        <f>'Simpl. all tex-DT PLYWOOD'!D108</f>
        <v>SIMPL-5E-T</v>
      </c>
      <c r="D102" s="691">
        <f>'Simpl. all tex-DT PLYWOOD'!I108</f>
        <v>1</v>
      </c>
      <c r="E102" s="48" t="str">
        <f>IF('Simpl. all tex-DT PLYWOOD'!M108=0,"",'Simpl. all tex-DT PLYWOOD'!M108)</f>
        <v/>
      </c>
      <c r="F102" s="48" t="str">
        <f>IF('Simpl. all tex-DT PLYWOOD'!N108=0,"",'Simpl. all tex-DT PLYWOOD'!N108)</f>
        <v/>
      </c>
      <c r="G102" s="48" t="str">
        <f>IF('Simpl. all tex-DT PLYWOOD'!O108=0,"",'Simpl. all tex-DT PLYWOOD'!O108)</f>
        <v/>
      </c>
      <c r="H102" s="48" t="str">
        <f>IF('Simpl. all tex-DT PLYWOOD'!P108=0,"",'Simpl. all tex-DT PLYWOOD'!P108)</f>
        <v/>
      </c>
      <c r="I102" s="48" t="str">
        <f>IF('Simpl. all tex-DT PLYWOOD'!Q108=0,"",'Simpl. all tex-DT PLYWOOD'!Q108)</f>
        <v/>
      </c>
      <c r="J102" s="48" t="str">
        <f>IF('Simpl. all tex-DT PLYWOOD'!R108=0,"",'Simpl. all tex-DT PLYWOOD'!R108)</f>
        <v/>
      </c>
      <c r="K102" s="48" t="str">
        <f>IF('Simpl. all tex-DT PLYWOOD'!S108=0,"",'Simpl. all tex-DT PLYWOOD'!S108)</f>
        <v/>
      </c>
      <c r="L102" s="48" t="str">
        <f>IF('Simpl. all tex-DT PLYWOOD'!T108=0,"",'Simpl. all tex-DT PLYWOOD'!T108)</f>
        <v/>
      </c>
      <c r="M102" s="48" t="str">
        <f>IF('Simpl. all tex-DT PLYWOOD'!U108=0,"",'Simpl. all tex-DT PLYWOOD'!U108)</f>
        <v/>
      </c>
      <c r="N102" s="48" t="str">
        <f>IF('Simpl. all tex-DT PLYWOOD'!V108=0,"",'Simpl. all tex-DT PLYWOOD'!V108)</f>
        <v/>
      </c>
      <c r="O102" s="48" t="str">
        <f>IF('Simpl. all tex-DT PLYWOOD'!W108=0,"",'Simpl. all tex-DT PLYWOOD'!W108)</f>
        <v/>
      </c>
      <c r="P102" s="48" t="str">
        <f>IF('Simpl. all tex-DT PLYWOOD'!X108=0,"",'Simpl. all tex-DT PLYWOOD'!X108)</f>
        <v/>
      </c>
      <c r="Q102" s="48" t="str">
        <f>IF('Simpl. all tex-DT PLYWOOD'!Y108=0,"",'Simpl. all tex-DT PLYWOOD'!Y108)</f>
        <v/>
      </c>
      <c r="R102" s="48" t="str">
        <f>IF('Simpl. all tex-DT PLYWOOD'!Z108=0,"",'Simpl. all tex-DT PLYWOOD'!Z108)</f>
        <v/>
      </c>
      <c r="S102" s="699">
        <f>'PRODUCTION LIST TEX&amp;DUAL TEX'!Q105</f>
        <v>0</v>
      </c>
    </row>
    <row r="103" spans="1:19" ht="23.25" customHeight="1" x14ac:dyDescent="0.2">
      <c r="A103" s="35">
        <f>B103*'Simpl. all tex-DT PLYWOOD'!I207</f>
        <v>1</v>
      </c>
      <c r="B103" s="37">
        <f t="shared" si="2"/>
        <v>1</v>
      </c>
      <c r="C103" s="36" t="str">
        <f>'Simpl. all tex-DT PLYWOOD'!D109</f>
        <v>SIMPL-5F</v>
      </c>
      <c r="D103" s="691">
        <f>'Simpl. all tex-DT PLYWOOD'!I109</f>
        <v>1</v>
      </c>
      <c r="E103" s="48" t="str">
        <f>IF('Simpl. all tex-DT PLYWOOD'!M109=0,"",'Simpl. all tex-DT PLYWOOD'!M109)</f>
        <v/>
      </c>
      <c r="F103" s="48" t="str">
        <f>IF('Simpl. all tex-DT PLYWOOD'!N109=0,"",'Simpl. all tex-DT PLYWOOD'!N109)</f>
        <v/>
      </c>
      <c r="G103" s="48" t="str">
        <f>IF('Simpl. all tex-DT PLYWOOD'!O109=0,"",'Simpl. all tex-DT PLYWOOD'!O109)</f>
        <v/>
      </c>
      <c r="H103" s="48" t="str">
        <f>IF('Simpl. all tex-DT PLYWOOD'!P109=0,"",'Simpl. all tex-DT PLYWOOD'!P109)</f>
        <v/>
      </c>
      <c r="I103" s="48" t="str">
        <f>IF('Simpl. all tex-DT PLYWOOD'!Q109=0,"",'Simpl. all tex-DT PLYWOOD'!Q109)</f>
        <v/>
      </c>
      <c r="J103" s="48" t="str">
        <f>IF('Simpl. all tex-DT PLYWOOD'!R109=0,"",'Simpl. all tex-DT PLYWOOD'!R109)</f>
        <v/>
      </c>
      <c r="K103" s="48" t="str">
        <f>IF('Simpl. all tex-DT PLYWOOD'!S109=0,"",'Simpl. all tex-DT PLYWOOD'!S109)</f>
        <v/>
      </c>
      <c r="L103" s="48" t="str">
        <f>IF('Simpl. all tex-DT PLYWOOD'!T109=0,"",'Simpl. all tex-DT PLYWOOD'!T109)</f>
        <v/>
      </c>
      <c r="M103" s="48" t="str">
        <f>IF('Simpl. all tex-DT PLYWOOD'!U109=0,"",'Simpl. all tex-DT PLYWOOD'!U109)</f>
        <v/>
      </c>
      <c r="N103" s="48" t="str">
        <f>IF('Simpl. all tex-DT PLYWOOD'!V109=0,"",'Simpl. all tex-DT PLYWOOD'!V109)</f>
        <v/>
      </c>
      <c r="O103" s="48" t="str">
        <f>IF('Simpl. all tex-DT PLYWOOD'!W109=0,"",'Simpl. all tex-DT PLYWOOD'!W109)</f>
        <v/>
      </c>
      <c r="P103" s="48" t="str">
        <f>IF('Simpl. all tex-DT PLYWOOD'!X109=0,"",'Simpl. all tex-DT PLYWOOD'!X109)</f>
        <v/>
      </c>
      <c r="Q103" s="48" t="str">
        <f>IF('Simpl. all tex-DT PLYWOOD'!Y109=0,"",'Simpl. all tex-DT PLYWOOD'!Y109)</f>
        <v/>
      </c>
      <c r="R103" s="48" t="str">
        <f>IF('Simpl. all tex-DT PLYWOOD'!Z109=0,"",'Simpl. all tex-DT PLYWOOD'!Z109)</f>
        <v/>
      </c>
      <c r="S103" s="699">
        <f>'PRODUCTION LIST TEX&amp;DUAL TEX'!Q106</f>
        <v>0</v>
      </c>
    </row>
    <row r="104" spans="1:19" ht="23.25" customHeight="1" x14ac:dyDescent="0.2">
      <c r="A104" s="35">
        <f>B104*'Simpl. all tex-DT PLYWOOD'!I209</f>
        <v>1</v>
      </c>
      <c r="B104" s="37">
        <f t="shared" si="2"/>
        <v>1</v>
      </c>
      <c r="C104" s="36" t="str">
        <f>'Simpl. all tex-DT PLYWOOD'!D110</f>
        <v>SIMPL-5F-T</v>
      </c>
      <c r="D104" s="691">
        <f>'Simpl. all tex-DT PLYWOOD'!I110</f>
        <v>1</v>
      </c>
      <c r="E104" s="48" t="str">
        <f>IF('Simpl. all tex-DT PLYWOOD'!M110=0,"",'Simpl. all tex-DT PLYWOOD'!M110)</f>
        <v/>
      </c>
      <c r="F104" s="48" t="str">
        <f>IF('Simpl. all tex-DT PLYWOOD'!N110=0,"",'Simpl. all tex-DT PLYWOOD'!N110)</f>
        <v/>
      </c>
      <c r="G104" s="48" t="str">
        <f>IF('Simpl. all tex-DT PLYWOOD'!O110=0,"",'Simpl. all tex-DT PLYWOOD'!O110)</f>
        <v/>
      </c>
      <c r="H104" s="48" t="str">
        <f>IF('Simpl. all tex-DT PLYWOOD'!P110=0,"",'Simpl. all tex-DT PLYWOOD'!P110)</f>
        <v/>
      </c>
      <c r="I104" s="48" t="str">
        <f>IF('Simpl. all tex-DT PLYWOOD'!Q110=0,"",'Simpl. all tex-DT PLYWOOD'!Q110)</f>
        <v/>
      </c>
      <c r="J104" s="48" t="str">
        <f>IF('Simpl. all tex-DT PLYWOOD'!R110=0,"",'Simpl. all tex-DT PLYWOOD'!R110)</f>
        <v/>
      </c>
      <c r="K104" s="48" t="str">
        <f>IF('Simpl. all tex-DT PLYWOOD'!S110=0,"",'Simpl. all tex-DT PLYWOOD'!S110)</f>
        <v/>
      </c>
      <c r="L104" s="48" t="str">
        <f>IF('Simpl. all tex-DT PLYWOOD'!T110=0,"",'Simpl. all tex-DT PLYWOOD'!T110)</f>
        <v/>
      </c>
      <c r="M104" s="48" t="str">
        <f>IF('Simpl. all tex-DT PLYWOOD'!U110=0,"",'Simpl. all tex-DT PLYWOOD'!U110)</f>
        <v/>
      </c>
      <c r="N104" s="48" t="str">
        <f>IF('Simpl. all tex-DT PLYWOOD'!V110=0,"",'Simpl. all tex-DT PLYWOOD'!V110)</f>
        <v/>
      </c>
      <c r="O104" s="48" t="str">
        <f>IF('Simpl. all tex-DT PLYWOOD'!W110=0,"",'Simpl. all tex-DT PLYWOOD'!W110)</f>
        <v/>
      </c>
      <c r="P104" s="48" t="str">
        <f>IF('Simpl. all tex-DT PLYWOOD'!X110=0,"",'Simpl. all tex-DT PLYWOOD'!X110)</f>
        <v/>
      </c>
      <c r="Q104" s="48" t="str">
        <f>IF('Simpl. all tex-DT PLYWOOD'!Y110=0,"",'Simpl. all tex-DT PLYWOOD'!Y110)</f>
        <v/>
      </c>
      <c r="R104" s="48" t="str">
        <f>IF('Simpl. all tex-DT PLYWOOD'!Z110=0,"",'Simpl. all tex-DT PLYWOOD'!Z110)</f>
        <v/>
      </c>
      <c r="S104" s="699">
        <f>'PRODUCTION LIST TEX&amp;DUAL TEX'!Q107</f>
        <v>0</v>
      </c>
    </row>
    <row r="105" spans="1:19" ht="23.25" customHeight="1" x14ac:dyDescent="0.2">
      <c r="A105" s="35" t="e">
        <f>B105*'Simpl. all tex-DT PLYWOOD'!#REF!</f>
        <v>#REF!</v>
      </c>
      <c r="B105" s="37">
        <f t="shared" si="2"/>
        <v>1</v>
      </c>
      <c r="C105" s="36" t="str">
        <f>'Simpl. all tex-DT PLYWOOD'!D111</f>
        <v>SIMPL-5G</v>
      </c>
      <c r="D105" s="691">
        <f>'Simpl. all tex-DT PLYWOOD'!I111</f>
        <v>1</v>
      </c>
      <c r="E105" s="48" t="str">
        <f>IF('Simpl. all tex-DT PLYWOOD'!M111=0,"",'Simpl. all tex-DT PLYWOOD'!M111)</f>
        <v/>
      </c>
      <c r="F105" s="48" t="str">
        <f>IF('Simpl. all tex-DT PLYWOOD'!N111=0,"",'Simpl. all tex-DT PLYWOOD'!N111)</f>
        <v/>
      </c>
      <c r="G105" s="48" t="str">
        <f>IF('Simpl. all tex-DT PLYWOOD'!O111=0,"",'Simpl. all tex-DT PLYWOOD'!O111)</f>
        <v/>
      </c>
      <c r="H105" s="48" t="str">
        <f>IF('Simpl. all tex-DT PLYWOOD'!P111=0,"",'Simpl. all tex-DT PLYWOOD'!P111)</f>
        <v/>
      </c>
      <c r="I105" s="48" t="str">
        <f>IF('Simpl. all tex-DT PLYWOOD'!Q111=0,"",'Simpl. all tex-DT PLYWOOD'!Q111)</f>
        <v/>
      </c>
      <c r="J105" s="48" t="str">
        <f>IF('Simpl. all tex-DT PLYWOOD'!R111=0,"",'Simpl. all tex-DT PLYWOOD'!R111)</f>
        <v/>
      </c>
      <c r="K105" s="48" t="str">
        <f>IF('Simpl. all tex-DT PLYWOOD'!S111=0,"",'Simpl. all tex-DT PLYWOOD'!S111)</f>
        <v/>
      </c>
      <c r="L105" s="48" t="str">
        <f>IF('Simpl. all tex-DT PLYWOOD'!T111=0,"",'Simpl. all tex-DT PLYWOOD'!T111)</f>
        <v/>
      </c>
      <c r="M105" s="48" t="str">
        <f>IF('Simpl. all tex-DT PLYWOOD'!U111=0,"",'Simpl. all tex-DT PLYWOOD'!U111)</f>
        <v/>
      </c>
      <c r="N105" s="48" t="str">
        <f>IF('Simpl. all tex-DT PLYWOOD'!V111=0,"",'Simpl. all tex-DT PLYWOOD'!V111)</f>
        <v/>
      </c>
      <c r="O105" s="48" t="str">
        <f>IF('Simpl. all tex-DT PLYWOOD'!W111=0,"",'Simpl. all tex-DT PLYWOOD'!W111)</f>
        <v/>
      </c>
      <c r="P105" s="48" t="str">
        <f>IF('Simpl. all tex-DT PLYWOOD'!X111=0,"",'Simpl. all tex-DT PLYWOOD'!X111)</f>
        <v/>
      </c>
      <c r="Q105" s="48" t="str">
        <f>IF('Simpl. all tex-DT PLYWOOD'!Y111=0,"",'Simpl. all tex-DT PLYWOOD'!Y111)</f>
        <v/>
      </c>
      <c r="R105" s="48" t="str">
        <f>IF('Simpl. all tex-DT PLYWOOD'!Z111=0,"",'Simpl. all tex-DT PLYWOOD'!Z111)</f>
        <v/>
      </c>
      <c r="S105" s="699">
        <f>'PRODUCTION LIST TEX&amp;DUAL TEX'!Q108</f>
        <v>0</v>
      </c>
    </row>
    <row r="106" spans="1:19" ht="23.25" customHeight="1" x14ac:dyDescent="0.2">
      <c r="A106" s="35" t="e">
        <f>B106*'Simpl. all tex-DT PLYWOOD'!#REF!</f>
        <v>#REF!</v>
      </c>
      <c r="B106" s="37">
        <f t="shared" si="2"/>
        <v>1</v>
      </c>
      <c r="C106" s="36" t="str">
        <f>'Simpl. all tex-DT PLYWOOD'!D112</f>
        <v>SIMPL-5G-T</v>
      </c>
      <c r="D106" s="691">
        <f>'Simpl. all tex-DT PLYWOOD'!I112</f>
        <v>1</v>
      </c>
      <c r="E106" s="48" t="str">
        <f>IF('Simpl. all tex-DT PLYWOOD'!M112=0,"",'Simpl. all tex-DT PLYWOOD'!M112)</f>
        <v/>
      </c>
      <c r="F106" s="48" t="str">
        <f>IF('Simpl. all tex-DT PLYWOOD'!N112=0,"",'Simpl. all tex-DT PLYWOOD'!N112)</f>
        <v/>
      </c>
      <c r="G106" s="48" t="str">
        <f>IF('Simpl. all tex-DT PLYWOOD'!O112=0,"",'Simpl. all tex-DT PLYWOOD'!O112)</f>
        <v/>
      </c>
      <c r="H106" s="48" t="str">
        <f>IF('Simpl. all tex-DT PLYWOOD'!P112=0,"",'Simpl. all tex-DT PLYWOOD'!P112)</f>
        <v/>
      </c>
      <c r="I106" s="48" t="str">
        <f>IF('Simpl. all tex-DT PLYWOOD'!Q112=0,"",'Simpl. all tex-DT PLYWOOD'!Q112)</f>
        <v/>
      </c>
      <c r="J106" s="48" t="str">
        <f>IF('Simpl. all tex-DT PLYWOOD'!R112=0,"",'Simpl. all tex-DT PLYWOOD'!R112)</f>
        <v/>
      </c>
      <c r="K106" s="48" t="str">
        <f>IF('Simpl. all tex-DT PLYWOOD'!S112=0,"",'Simpl. all tex-DT PLYWOOD'!S112)</f>
        <v/>
      </c>
      <c r="L106" s="48" t="str">
        <f>IF('Simpl. all tex-DT PLYWOOD'!T112=0,"",'Simpl. all tex-DT PLYWOOD'!T112)</f>
        <v/>
      </c>
      <c r="M106" s="48" t="str">
        <f>IF('Simpl. all tex-DT PLYWOOD'!U112=0,"",'Simpl. all tex-DT PLYWOOD'!U112)</f>
        <v/>
      </c>
      <c r="N106" s="48" t="str">
        <f>IF('Simpl. all tex-DT PLYWOOD'!V112=0,"",'Simpl. all tex-DT PLYWOOD'!V112)</f>
        <v/>
      </c>
      <c r="O106" s="48" t="str">
        <f>IF('Simpl. all tex-DT PLYWOOD'!W112=0,"",'Simpl. all tex-DT PLYWOOD'!W112)</f>
        <v/>
      </c>
      <c r="P106" s="48" t="str">
        <f>IF('Simpl. all tex-DT PLYWOOD'!X112=0,"",'Simpl. all tex-DT PLYWOOD'!X112)</f>
        <v/>
      </c>
      <c r="Q106" s="48" t="str">
        <f>IF('Simpl. all tex-DT PLYWOOD'!Y112=0,"",'Simpl. all tex-DT PLYWOOD'!Y112)</f>
        <v/>
      </c>
      <c r="R106" s="48" t="str">
        <f>IF('Simpl. all tex-DT PLYWOOD'!Z112=0,"",'Simpl. all tex-DT PLYWOOD'!Z112)</f>
        <v/>
      </c>
      <c r="S106" s="699">
        <f>'PRODUCTION LIST TEX&amp;DUAL TEX'!Q109</f>
        <v>0</v>
      </c>
    </row>
    <row r="107" spans="1:19" ht="23.25" customHeight="1" x14ac:dyDescent="0.2">
      <c r="A107" s="35" t="e">
        <f>B107*'Simpl. all tex-DT PLYWOOD'!#REF!</f>
        <v>#REF!</v>
      </c>
      <c r="B107" s="37">
        <f t="shared" si="2"/>
        <v>1</v>
      </c>
      <c r="C107" s="36" t="str">
        <f>'Simpl. all tex-DT PLYWOOD'!D113</f>
        <v>SIMPL-5H</v>
      </c>
      <c r="D107" s="691">
        <f>'Simpl. all tex-DT PLYWOOD'!I113</f>
        <v>1</v>
      </c>
      <c r="E107" s="48" t="str">
        <f>IF('Simpl. all tex-DT PLYWOOD'!M113=0,"",'Simpl. all tex-DT PLYWOOD'!M113)</f>
        <v/>
      </c>
      <c r="F107" s="48" t="str">
        <f>IF('Simpl. all tex-DT PLYWOOD'!N113=0,"",'Simpl. all tex-DT PLYWOOD'!N113)</f>
        <v/>
      </c>
      <c r="G107" s="48" t="str">
        <f>IF('Simpl. all tex-DT PLYWOOD'!O113=0,"",'Simpl. all tex-DT PLYWOOD'!O113)</f>
        <v/>
      </c>
      <c r="H107" s="48" t="str">
        <f>IF('Simpl. all tex-DT PLYWOOD'!P113=0,"",'Simpl. all tex-DT PLYWOOD'!P113)</f>
        <v/>
      </c>
      <c r="I107" s="48" t="str">
        <f>IF('Simpl. all tex-DT PLYWOOD'!Q113=0,"",'Simpl. all tex-DT PLYWOOD'!Q113)</f>
        <v/>
      </c>
      <c r="J107" s="48" t="str">
        <f>IF('Simpl. all tex-DT PLYWOOD'!R113=0,"",'Simpl. all tex-DT PLYWOOD'!R113)</f>
        <v/>
      </c>
      <c r="K107" s="48" t="str">
        <f>IF('Simpl. all tex-DT PLYWOOD'!S113=0,"",'Simpl. all tex-DT PLYWOOD'!S113)</f>
        <v/>
      </c>
      <c r="L107" s="48" t="str">
        <f>IF('Simpl. all tex-DT PLYWOOD'!T113=0,"",'Simpl. all tex-DT PLYWOOD'!T113)</f>
        <v/>
      </c>
      <c r="M107" s="48" t="str">
        <f>IF('Simpl. all tex-DT PLYWOOD'!U113=0,"",'Simpl. all tex-DT PLYWOOD'!U113)</f>
        <v/>
      </c>
      <c r="N107" s="48" t="str">
        <f>IF('Simpl. all tex-DT PLYWOOD'!V113=0,"",'Simpl. all tex-DT PLYWOOD'!V113)</f>
        <v/>
      </c>
      <c r="O107" s="48" t="str">
        <f>IF('Simpl. all tex-DT PLYWOOD'!W113=0,"",'Simpl. all tex-DT PLYWOOD'!W113)</f>
        <v/>
      </c>
      <c r="P107" s="48" t="str">
        <f>IF('Simpl. all tex-DT PLYWOOD'!X113=0,"",'Simpl. all tex-DT PLYWOOD'!X113)</f>
        <v/>
      </c>
      <c r="Q107" s="48" t="str">
        <f>IF('Simpl. all tex-DT PLYWOOD'!Y113=0,"",'Simpl. all tex-DT PLYWOOD'!Y113)</f>
        <v/>
      </c>
      <c r="R107" s="48" t="str">
        <f>IF('Simpl. all tex-DT PLYWOOD'!Z113=0,"",'Simpl. all tex-DT PLYWOOD'!Z113)</f>
        <v/>
      </c>
      <c r="S107" s="699">
        <f>'PRODUCTION LIST TEX&amp;DUAL TEX'!Q110</f>
        <v>0</v>
      </c>
    </row>
    <row r="108" spans="1:19" ht="23.25" customHeight="1" x14ac:dyDescent="0.2">
      <c r="A108" s="35" t="e">
        <f>B108*'Simpl. all tex-DT PLYWOOD'!#REF!</f>
        <v>#REF!</v>
      </c>
      <c r="B108" s="37">
        <f t="shared" si="2"/>
        <v>1</v>
      </c>
      <c r="C108" s="36" t="str">
        <f>'Simpl. all tex-DT PLYWOOD'!D114</f>
        <v>SIMPL-5H-T</v>
      </c>
      <c r="D108" s="691">
        <f>'Simpl. all tex-DT PLYWOOD'!I114</f>
        <v>1</v>
      </c>
      <c r="E108" s="48" t="str">
        <f>IF('Simpl. all tex-DT PLYWOOD'!M114=0,"",'Simpl. all tex-DT PLYWOOD'!M114)</f>
        <v/>
      </c>
      <c r="F108" s="48" t="str">
        <f>IF('Simpl. all tex-DT PLYWOOD'!N114=0,"",'Simpl. all tex-DT PLYWOOD'!N114)</f>
        <v/>
      </c>
      <c r="G108" s="48" t="str">
        <f>IF('Simpl. all tex-DT PLYWOOD'!O114=0,"",'Simpl. all tex-DT PLYWOOD'!O114)</f>
        <v/>
      </c>
      <c r="H108" s="48" t="str">
        <f>IF('Simpl. all tex-DT PLYWOOD'!P114=0,"",'Simpl. all tex-DT PLYWOOD'!P114)</f>
        <v/>
      </c>
      <c r="I108" s="48" t="str">
        <f>IF('Simpl. all tex-DT PLYWOOD'!Q114=0,"",'Simpl. all tex-DT PLYWOOD'!Q114)</f>
        <v/>
      </c>
      <c r="J108" s="48" t="str">
        <f>IF('Simpl. all tex-DT PLYWOOD'!R114=0,"",'Simpl. all tex-DT PLYWOOD'!R114)</f>
        <v/>
      </c>
      <c r="K108" s="48" t="str">
        <f>IF('Simpl. all tex-DT PLYWOOD'!S114=0,"",'Simpl. all tex-DT PLYWOOD'!S114)</f>
        <v/>
      </c>
      <c r="L108" s="48" t="str">
        <f>IF('Simpl. all tex-DT PLYWOOD'!T114=0,"",'Simpl. all tex-DT PLYWOOD'!T114)</f>
        <v/>
      </c>
      <c r="M108" s="48" t="str">
        <f>IF('Simpl. all tex-DT PLYWOOD'!U114=0,"",'Simpl. all tex-DT PLYWOOD'!U114)</f>
        <v/>
      </c>
      <c r="N108" s="48" t="str">
        <f>IF('Simpl. all tex-DT PLYWOOD'!V114=0,"",'Simpl. all tex-DT PLYWOOD'!V114)</f>
        <v/>
      </c>
      <c r="O108" s="48" t="str">
        <f>IF('Simpl. all tex-DT PLYWOOD'!W114=0,"",'Simpl. all tex-DT PLYWOOD'!W114)</f>
        <v/>
      </c>
      <c r="P108" s="48" t="str">
        <f>IF('Simpl. all tex-DT PLYWOOD'!X114=0,"",'Simpl. all tex-DT PLYWOOD'!X114)</f>
        <v/>
      </c>
      <c r="Q108" s="48" t="str">
        <f>IF('Simpl. all tex-DT PLYWOOD'!Y114=0,"",'Simpl. all tex-DT PLYWOOD'!Y114)</f>
        <v/>
      </c>
      <c r="R108" s="48" t="str">
        <f>IF('Simpl. all tex-DT PLYWOOD'!Z114=0,"",'Simpl. all tex-DT PLYWOOD'!Z114)</f>
        <v/>
      </c>
      <c r="S108" s="699">
        <f>'PRODUCTION LIST TEX&amp;DUAL TEX'!Q111</f>
        <v>0</v>
      </c>
    </row>
    <row r="109" spans="1:19" ht="23.25" customHeight="1" x14ac:dyDescent="0.2">
      <c r="A109" s="35" t="e">
        <f>B109*'Simpl. all tex-DT PLYWOOD'!#REF!</f>
        <v>#REF!</v>
      </c>
      <c r="B109" s="37">
        <f t="shared" si="2"/>
        <v>1</v>
      </c>
      <c r="C109" s="36" t="str">
        <f>'Simpl. all tex-DT PLYWOOD'!D115</f>
        <v>SIMPL-5I</v>
      </c>
      <c r="D109" s="691">
        <f>'Simpl. all tex-DT PLYWOOD'!I115</f>
        <v>1</v>
      </c>
      <c r="E109" s="48" t="str">
        <f>IF('Simpl. all tex-DT PLYWOOD'!M115=0,"",'Simpl. all tex-DT PLYWOOD'!M115)</f>
        <v/>
      </c>
      <c r="F109" s="48" t="str">
        <f>IF('Simpl. all tex-DT PLYWOOD'!N115=0,"",'Simpl. all tex-DT PLYWOOD'!N115)</f>
        <v/>
      </c>
      <c r="G109" s="48" t="str">
        <f>IF('Simpl. all tex-DT PLYWOOD'!O115=0,"",'Simpl. all tex-DT PLYWOOD'!O115)</f>
        <v/>
      </c>
      <c r="H109" s="48" t="str">
        <f>IF('Simpl. all tex-DT PLYWOOD'!P115=0,"",'Simpl. all tex-DT PLYWOOD'!P115)</f>
        <v/>
      </c>
      <c r="I109" s="48" t="str">
        <f>IF('Simpl. all tex-DT PLYWOOD'!Q115=0,"",'Simpl. all tex-DT PLYWOOD'!Q115)</f>
        <v/>
      </c>
      <c r="J109" s="48" t="str">
        <f>IF('Simpl. all tex-DT PLYWOOD'!R115=0,"",'Simpl. all tex-DT PLYWOOD'!R115)</f>
        <v/>
      </c>
      <c r="K109" s="48" t="str">
        <f>IF('Simpl. all tex-DT PLYWOOD'!S115=0,"",'Simpl. all tex-DT PLYWOOD'!S115)</f>
        <v/>
      </c>
      <c r="L109" s="48" t="str">
        <f>IF('Simpl. all tex-DT PLYWOOD'!T115=0,"",'Simpl. all tex-DT PLYWOOD'!T115)</f>
        <v/>
      </c>
      <c r="M109" s="48" t="str">
        <f>IF('Simpl. all tex-DT PLYWOOD'!U115=0,"",'Simpl. all tex-DT PLYWOOD'!U115)</f>
        <v/>
      </c>
      <c r="N109" s="48" t="str">
        <f>IF('Simpl. all tex-DT PLYWOOD'!V115=0,"",'Simpl. all tex-DT PLYWOOD'!V115)</f>
        <v/>
      </c>
      <c r="O109" s="48" t="str">
        <f>IF('Simpl. all tex-DT PLYWOOD'!W115=0,"",'Simpl. all tex-DT PLYWOOD'!W115)</f>
        <v/>
      </c>
      <c r="P109" s="48" t="str">
        <f>IF('Simpl. all tex-DT PLYWOOD'!X115=0,"",'Simpl. all tex-DT PLYWOOD'!X115)</f>
        <v/>
      </c>
      <c r="Q109" s="48" t="str">
        <f>IF('Simpl. all tex-DT PLYWOOD'!Y115=0,"",'Simpl. all tex-DT PLYWOOD'!Y115)</f>
        <v/>
      </c>
      <c r="R109" s="48" t="str">
        <f>IF('Simpl. all tex-DT PLYWOOD'!Z115=0,"",'Simpl. all tex-DT PLYWOOD'!Z115)</f>
        <v/>
      </c>
      <c r="S109" s="699">
        <f>'PRODUCTION LIST TEX&amp;DUAL TEX'!Q112</f>
        <v>0</v>
      </c>
    </row>
    <row r="110" spans="1:19" ht="23.25" customHeight="1" x14ac:dyDescent="0.2">
      <c r="A110" s="35"/>
      <c r="B110" s="37"/>
      <c r="C110" s="36" t="str">
        <f>'Simpl. all tex-DT PLYWOOD'!D116</f>
        <v>SIMPL-5I-T</v>
      </c>
      <c r="D110" s="691">
        <f>'Simpl. all tex-DT PLYWOOD'!I116</f>
        <v>1</v>
      </c>
      <c r="E110" s="48" t="str">
        <f>IF('Simpl. all tex-DT PLYWOOD'!M116=0,"",'Simpl. all tex-DT PLYWOOD'!M116)</f>
        <v/>
      </c>
      <c r="F110" s="48" t="str">
        <f>IF('Simpl. all tex-DT PLYWOOD'!N116=0,"",'Simpl. all tex-DT PLYWOOD'!N116)</f>
        <v/>
      </c>
      <c r="G110" s="48" t="str">
        <f>IF('Simpl. all tex-DT PLYWOOD'!O116=0,"",'Simpl. all tex-DT PLYWOOD'!O116)</f>
        <v/>
      </c>
      <c r="H110" s="48" t="str">
        <f>IF('Simpl. all tex-DT PLYWOOD'!P116=0,"",'Simpl. all tex-DT PLYWOOD'!P116)</f>
        <v/>
      </c>
      <c r="I110" s="48" t="str">
        <f>IF('Simpl. all tex-DT PLYWOOD'!Q116=0,"",'Simpl. all tex-DT PLYWOOD'!Q116)</f>
        <v/>
      </c>
      <c r="J110" s="48" t="str">
        <f>IF('Simpl. all tex-DT PLYWOOD'!R116=0,"",'Simpl. all tex-DT PLYWOOD'!R116)</f>
        <v/>
      </c>
      <c r="K110" s="48" t="str">
        <f>IF('Simpl. all tex-DT PLYWOOD'!S116=0,"",'Simpl. all tex-DT PLYWOOD'!S116)</f>
        <v/>
      </c>
      <c r="L110" s="48" t="str">
        <f>IF('Simpl. all tex-DT PLYWOOD'!T116=0,"",'Simpl. all tex-DT PLYWOOD'!T116)</f>
        <v/>
      </c>
      <c r="M110" s="48" t="str">
        <f>IF('Simpl. all tex-DT PLYWOOD'!U116=0,"",'Simpl. all tex-DT PLYWOOD'!U116)</f>
        <v/>
      </c>
      <c r="N110" s="48" t="str">
        <f>IF('Simpl. all tex-DT PLYWOOD'!V116=0,"",'Simpl. all tex-DT PLYWOOD'!V116)</f>
        <v/>
      </c>
      <c r="O110" s="48" t="str">
        <f>IF('Simpl. all tex-DT PLYWOOD'!W116=0,"",'Simpl. all tex-DT PLYWOOD'!W116)</f>
        <v/>
      </c>
      <c r="P110" s="48" t="str">
        <f>IF('Simpl. all tex-DT PLYWOOD'!X116=0,"",'Simpl. all tex-DT PLYWOOD'!X116)</f>
        <v/>
      </c>
      <c r="Q110" s="48" t="str">
        <f>IF('Simpl. all tex-DT PLYWOOD'!Y116=0,"",'Simpl. all tex-DT PLYWOOD'!Y116)</f>
        <v/>
      </c>
      <c r="R110" s="48" t="str">
        <f>IF('Simpl. all tex-DT PLYWOOD'!Z116=0,"",'Simpl. all tex-DT PLYWOOD'!Z116)</f>
        <v/>
      </c>
      <c r="S110" s="699">
        <f>'PRODUCTION LIST TEX&amp;DUAL TEX'!Q113</f>
        <v>0</v>
      </c>
    </row>
    <row r="111" spans="1:19" ht="23.25" customHeight="1" x14ac:dyDescent="0.2">
      <c r="A111" s="35" t="e">
        <f>B111*'Simpl. all tex-DT PLYWOOD'!#REF!</f>
        <v>#REF!</v>
      </c>
      <c r="B111" s="37">
        <f t="shared" si="2"/>
        <v>1</v>
      </c>
      <c r="C111" s="36" t="str">
        <f>'Simpl. all tex-DT PLYWOOD'!D117</f>
        <v>SIMPL-5J</v>
      </c>
      <c r="D111" s="691">
        <f>'Simpl. all tex-DT PLYWOOD'!I117</f>
        <v>1</v>
      </c>
      <c r="E111" s="48" t="str">
        <f>IF('Simpl. all tex-DT PLYWOOD'!M117=0,"",'Simpl. all tex-DT PLYWOOD'!M117)</f>
        <v/>
      </c>
      <c r="F111" s="48" t="str">
        <f>IF('Simpl. all tex-DT PLYWOOD'!N117=0,"",'Simpl. all tex-DT PLYWOOD'!N117)</f>
        <v/>
      </c>
      <c r="G111" s="48" t="str">
        <f>IF('Simpl. all tex-DT PLYWOOD'!O117=0,"",'Simpl. all tex-DT PLYWOOD'!O117)</f>
        <v/>
      </c>
      <c r="H111" s="48" t="str">
        <f>IF('Simpl. all tex-DT PLYWOOD'!P117=0,"",'Simpl. all tex-DT PLYWOOD'!P117)</f>
        <v/>
      </c>
      <c r="I111" s="48" t="str">
        <f>IF('Simpl. all tex-DT PLYWOOD'!Q117=0,"",'Simpl. all tex-DT PLYWOOD'!Q117)</f>
        <v/>
      </c>
      <c r="J111" s="48" t="str">
        <f>IF('Simpl. all tex-DT PLYWOOD'!R117=0,"",'Simpl. all tex-DT PLYWOOD'!R117)</f>
        <v/>
      </c>
      <c r="K111" s="48" t="str">
        <f>IF('Simpl. all tex-DT PLYWOOD'!S117=0,"",'Simpl. all tex-DT PLYWOOD'!S117)</f>
        <v/>
      </c>
      <c r="L111" s="48" t="str">
        <f>IF('Simpl. all tex-DT PLYWOOD'!T117=0,"",'Simpl. all tex-DT PLYWOOD'!T117)</f>
        <v/>
      </c>
      <c r="M111" s="48" t="str">
        <f>IF('Simpl. all tex-DT PLYWOOD'!U117=0,"",'Simpl. all tex-DT PLYWOOD'!U117)</f>
        <v/>
      </c>
      <c r="N111" s="48" t="str">
        <f>IF('Simpl. all tex-DT PLYWOOD'!V117=0,"",'Simpl. all tex-DT PLYWOOD'!V117)</f>
        <v/>
      </c>
      <c r="O111" s="48" t="str">
        <f>IF('Simpl. all tex-DT PLYWOOD'!W117=0,"",'Simpl. all tex-DT PLYWOOD'!W117)</f>
        <v/>
      </c>
      <c r="P111" s="48" t="str">
        <f>IF('Simpl. all tex-DT PLYWOOD'!X117=0,"",'Simpl. all tex-DT PLYWOOD'!X117)</f>
        <v/>
      </c>
      <c r="Q111" s="48" t="str">
        <f>IF('Simpl. all tex-DT PLYWOOD'!Y117=0,"",'Simpl. all tex-DT PLYWOOD'!Y117)</f>
        <v/>
      </c>
      <c r="R111" s="48" t="str">
        <f>IF('Simpl. all tex-DT PLYWOOD'!Z117=0,"",'Simpl. all tex-DT PLYWOOD'!Z117)</f>
        <v/>
      </c>
      <c r="S111" s="699">
        <f>'PRODUCTION LIST TEX&amp;DUAL TEX'!Q114</f>
        <v>0</v>
      </c>
    </row>
    <row r="112" spans="1:19" ht="23.25" customHeight="1" x14ac:dyDescent="0.2">
      <c r="A112" s="35">
        <f>B112*'Simpl. all tex-DT PLYWOOD'!I226</f>
        <v>0</v>
      </c>
      <c r="B112" s="37">
        <f t="shared" si="2"/>
        <v>1</v>
      </c>
      <c r="C112" s="36" t="str">
        <f>'Simpl. all tex-DT PLYWOOD'!D118</f>
        <v>SIMPL-5J-T</v>
      </c>
      <c r="D112" s="691">
        <f>'Simpl. all tex-DT PLYWOOD'!I118</f>
        <v>1</v>
      </c>
      <c r="E112" s="48" t="str">
        <f>IF('Simpl. all tex-DT PLYWOOD'!M118=0,"",'Simpl. all tex-DT PLYWOOD'!M118)</f>
        <v/>
      </c>
      <c r="F112" s="48" t="str">
        <f>IF('Simpl. all tex-DT PLYWOOD'!N118=0,"",'Simpl. all tex-DT PLYWOOD'!N118)</f>
        <v/>
      </c>
      <c r="G112" s="48" t="str">
        <f>IF('Simpl. all tex-DT PLYWOOD'!O118=0,"",'Simpl. all tex-DT PLYWOOD'!O118)</f>
        <v/>
      </c>
      <c r="H112" s="48" t="str">
        <f>IF('Simpl. all tex-DT PLYWOOD'!P118=0,"",'Simpl. all tex-DT PLYWOOD'!P118)</f>
        <v/>
      </c>
      <c r="I112" s="48" t="str">
        <f>IF('Simpl. all tex-DT PLYWOOD'!Q118=0,"",'Simpl. all tex-DT PLYWOOD'!Q118)</f>
        <v/>
      </c>
      <c r="J112" s="48" t="str">
        <f>IF('Simpl. all tex-DT PLYWOOD'!R118=0,"",'Simpl. all tex-DT PLYWOOD'!R118)</f>
        <v/>
      </c>
      <c r="K112" s="48" t="str">
        <f>IF('Simpl. all tex-DT PLYWOOD'!S118=0,"",'Simpl. all tex-DT PLYWOOD'!S118)</f>
        <v/>
      </c>
      <c r="L112" s="48" t="str">
        <f>IF('Simpl. all tex-DT PLYWOOD'!T118=0,"",'Simpl. all tex-DT PLYWOOD'!T118)</f>
        <v/>
      </c>
      <c r="M112" s="48" t="str">
        <f>IF('Simpl. all tex-DT PLYWOOD'!U118=0,"",'Simpl. all tex-DT PLYWOOD'!U118)</f>
        <v/>
      </c>
      <c r="N112" s="48" t="str">
        <f>IF('Simpl. all tex-DT PLYWOOD'!V118=0,"",'Simpl. all tex-DT PLYWOOD'!V118)</f>
        <v/>
      </c>
      <c r="O112" s="48" t="str">
        <f>IF('Simpl. all tex-DT PLYWOOD'!W118=0,"",'Simpl. all tex-DT PLYWOOD'!W118)</f>
        <v/>
      </c>
      <c r="P112" s="48" t="str">
        <f>IF('Simpl. all tex-DT PLYWOOD'!X118=0,"",'Simpl. all tex-DT PLYWOOD'!X118)</f>
        <v/>
      </c>
      <c r="Q112" s="48" t="str">
        <f>IF('Simpl. all tex-DT PLYWOOD'!Y118=0,"",'Simpl. all tex-DT PLYWOOD'!Y118)</f>
        <v/>
      </c>
      <c r="R112" s="48" t="str">
        <f>IF('Simpl. all tex-DT PLYWOOD'!Z118=0,"",'Simpl. all tex-DT PLYWOOD'!Z118)</f>
        <v/>
      </c>
      <c r="S112" s="699">
        <f>'PRODUCTION LIST TEX&amp;DUAL TEX'!Q115</f>
        <v>0</v>
      </c>
    </row>
    <row r="113" spans="1:19" ht="23.25" customHeight="1" x14ac:dyDescent="0.2">
      <c r="A113" s="35">
        <f>B113*'Simpl. all tex-DT PLYWOOD'!I227</f>
        <v>4</v>
      </c>
      <c r="B113" s="37">
        <f t="shared" si="2"/>
        <v>1</v>
      </c>
      <c r="C113" s="36" t="str">
        <f>'Simpl. all tex-DT PLYWOOD'!D119</f>
        <v>SIMPL-5K</v>
      </c>
      <c r="D113" s="691">
        <f>'Simpl. all tex-DT PLYWOOD'!I119</f>
        <v>1</v>
      </c>
      <c r="E113" s="48" t="str">
        <f>IF('Simpl. all tex-DT PLYWOOD'!M119=0,"",'Simpl. all tex-DT PLYWOOD'!M119)</f>
        <v/>
      </c>
      <c r="F113" s="48" t="str">
        <f>IF('Simpl. all tex-DT PLYWOOD'!N119=0,"",'Simpl. all tex-DT PLYWOOD'!N119)</f>
        <v/>
      </c>
      <c r="G113" s="48" t="str">
        <f>IF('Simpl. all tex-DT PLYWOOD'!O119=0,"",'Simpl. all tex-DT PLYWOOD'!O119)</f>
        <v/>
      </c>
      <c r="H113" s="48" t="str">
        <f>IF('Simpl. all tex-DT PLYWOOD'!P119=0,"",'Simpl. all tex-DT PLYWOOD'!P119)</f>
        <v/>
      </c>
      <c r="I113" s="48" t="str">
        <f>IF('Simpl. all tex-DT PLYWOOD'!Q119=0,"",'Simpl. all tex-DT PLYWOOD'!Q119)</f>
        <v/>
      </c>
      <c r="J113" s="48" t="str">
        <f>IF('Simpl. all tex-DT PLYWOOD'!R119=0,"",'Simpl. all tex-DT PLYWOOD'!R119)</f>
        <v/>
      </c>
      <c r="K113" s="48" t="str">
        <f>IF('Simpl. all tex-DT PLYWOOD'!S119=0,"",'Simpl. all tex-DT PLYWOOD'!S119)</f>
        <v/>
      </c>
      <c r="L113" s="48" t="str">
        <f>IF('Simpl. all tex-DT PLYWOOD'!T119=0,"",'Simpl. all tex-DT PLYWOOD'!T119)</f>
        <v/>
      </c>
      <c r="M113" s="48" t="str">
        <f>IF('Simpl. all tex-DT PLYWOOD'!U119=0,"",'Simpl. all tex-DT PLYWOOD'!U119)</f>
        <v/>
      </c>
      <c r="N113" s="48" t="str">
        <f>IF('Simpl. all tex-DT PLYWOOD'!V119=0,"",'Simpl. all tex-DT PLYWOOD'!V119)</f>
        <v/>
      </c>
      <c r="O113" s="48" t="str">
        <f>IF('Simpl. all tex-DT PLYWOOD'!W119=0,"",'Simpl. all tex-DT PLYWOOD'!W119)</f>
        <v/>
      </c>
      <c r="P113" s="48" t="str">
        <f>IF('Simpl. all tex-DT PLYWOOD'!X119=0,"",'Simpl. all tex-DT PLYWOOD'!X119)</f>
        <v/>
      </c>
      <c r="Q113" s="48" t="str">
        <f>IF('Simpl. all tex-DT PLYWOOD'!Y119=0,"",'Simpl. all tex-DT PLYWOOD'!Y119)</f>
        <v/>
      </c>
      <c r="R113" s="48" t="str">
        <f>IF('Simpl. all tex-DT PLYWOOD'!Z119=0,"",'Simpl. all tex-DT PLYWOOD'!Z119)</f>
        <v/>
      </c>
      <c r="S113" s="699">
        <f>'PRODUCTION LIST TEX&amp;DUAL TEX'!Q116</f>
        <v>0</v>
      </c>
    </row>
    <row r="114" spans="1:19" ht="23.25" customHeight="1" x14ac:dyDescent="0.2">
      <c r="A114" s="35"/>
      <c r="B114" s="37"/>
      <c r="C114" s="36" t="str">
        <f>'Simpl. all tex-DT PLYWOOD'!D120</f>
        <v>SIMPL-5K-T</v>
      </c>
      <c r="D114" s="691">
        <f>'Simpl. all tex-DT PLYWOOD'!I120</f>
        <v>1</v>
      </c>
      <c r="E114" s="48" t="str">
        <f>IF('Simpl. all tex-DT PLYWOOD'!M120=0,"",'Simpl. all tex-DT PLYWOOD'!M120)</f>
        <v/>
      </c>
      <c r="F114" s="48" t="str">
        <f>IF('Simpl. all tex-DT PLYWOOD'!N120=0,"",'Simpl. all tex-DT PLYWOOD'!N120)</f>
        <v/>
      </c>
      <c r="G114" s="48" t="str">
        <f>IF('Simpl. all tex-DT PLYWOOD'!O120=0,"",'Simpl. all tex-DT PLYWOOD'!O120)</f>
        <v/>
      </c>
      <c r="H114" s="48" t="str">
        <f>IF('Simpl. all tex-DT PLYWOOD'!P120=0,"",'Simpl. all tex-DT PLYWOOD'!P120)</f>
        <v/>
      </c>
      <c r="I114" s="48" t="str">
        <f>IF('Simpl. all tex-DT PLYWOOD'!Q120=0,"",'Simpl. all tex-DT PLYWOOD'!Q120)</f>
        <v/>
      </c>
      <c r="J114" s="48" t="str">
        <f>IF('Simpl. all tex-DT PLYWOOD'!R120=0,"",'Simpl. all tex-DT PLYWOOD'!R120)</f>
        <v/>
      </c>
      <c r="K114" s="48" t="str">
        <f>IF('Simpl. all tex-DT PLYWOOD'!S120=0,"",'Simpl. all tex-DT PLYWOOD'!S120)</f>
        <v/>
      </c>
      <c r="L114" s="48" t="str">
        <f>IF('Simpl. all tex-DT PLYWOOD'!T120=0,"",'Simpl. all tex-DT PLYWOOD'!T120)</f>
        <v/>
      </c>
      <c r="M114" s="48" t="str">
        <f>IF('Simpl. all tex-DT PLYWOOD'!U120=0,"",'Simpl. all tex-DT PLYWOOD'!U120)</f>
        <v/>
      </c>
      <c r="N114" s="48" t="str">
        <f>IF('Simpl. all tex-DT PLYWOOD'!V120=0,"",'Simpl. all tex-DT PLYWOOD'!V120)</f>
        <v/>
      </c>
      <c r="O114" s="48" t="str">
        <f>IF('Simpl. all tex-DT PLYWOOD'!W120=0,"",'Simpl. all tex-DT PLYWOOD'!W120)</f>
        <v/>
      </c>
      <c r="P114" s="48" t="str">
        <f>IF('Simpl. all tex-DT PLYWOOD'!X120=0,"",'Simpl. all tex-DT PLYWOOD'!X120)</f>
        <v/>
      </c>
      <c r="Q114" s="48" t="str">
        <f>IF('Simpl. all tex-DT PLYWOOD'!Y120=0,"",'Simpl. all tex-DT PLYWOOD'!Y120)</f>
        <v/>
      </c>
      <c r="R114" s="48" t="str">
        <f>IF('Simpl. all tex-DT PLYWOOD'!Z120=0,"",'Simpl. all tex-DT PLYWOOD'!Z120)</f>
        <v/>
      </c>
      <c r="S114" s="699">
        <f>'PRODUCTION LIST TEX&amp;DUAL TEX'!Q117</f>
        <v>0</v>
      </c>
    </row>
    <row r="115" spans="1:19" ht="23.25" customHeight="1" x14ac:dyDescent="0.2">
      <c r="A115" s="35">
        <f>B115*'Simpl. all tex-DT PLYWOOD'!I232</f>
        <v>3</v>
      </c>
      <c r="B115" s="37">
        <f t="shared" si="2"/>
        <v>1</v>
      </c>
      <c r="C115" s="36" t="str">
        <f>'Simpl. all tex-DT PLYWOOD'!D121</f>
        <v>SIMPL-5L</v>
      </c>
      <c r="D115" s="691">
        <f>'Simpl. all tex-DT PLYWOOD'!I121</f>
        <v>1</v>
      </c>
      <c r="E115" s="48" t="str">
        <f>IF('Simpl. all tex-DT PLYWOOD'!M121=0,"",'Simpl. all tex-DT PLYWOOD'!M121)</f>
        <v/>
      </c>
      <c r="F115" s="48" t="str">
        <f>IF('Simpl. all tex-DT PLYWOOD'!N121=0,"",'Simpl. all tex-DT PLYWOOD'!N121)</f>
        <v/>
      </c>
      <c r="G115" s="48" t="str">
        <f>IF('Simpl. all tex-DT PLYWOOD'!O121=0,"",'Simpl. all tex-DT PLYWOOD'!O121)</f>
        <v/>
      </c>
      <c r="H115" s="48" t="str">
        <f>IF('Simpl. all tex-DT PLYWOOD'!P121=0,"",'Simpl. all tex-DT PLYWOOD'!P121)</f>
        <v/>
      </c>
      <c r="I115" s="48" t="str">
        <f>IF('Simpl. all tex-DT PLYWOOD'!Q121=0,"",'Simpl. all tex-DT PLYWOOD'!Q121)</f>
        <v/>
      </c>
      <c r="J115" s="48" t="str">
        <f>IF('Simpl. all tex-DT PLYWOOD'!R121=0,"",'Simpl. all tex-DT PLYWOOD'!R121)</f>
        <v/>
      </c>
      <c r="K115" s="48" t="str">
        <f>IF('Simpl. all tex-DT PLYWOOD'!S121=0,"",'Simpl. all tex-DT PLYWOOD'!S121)</f>
        <v/>
      </c>
      <c r="L115" s="48" t="str">
        <f>IF('Simpl. all tex-DT PLYWOOD'!T121=0,"",'Simpl. all tex-DT PLYWOOD'!T121)</f>
        <v/>
      </c>
      <c r="M115" s="48" t="str">
        <f>IF('Simpl. all tex-DT PLYWOOD'!U121=0,"",'Simpl. all tex-DT PLYWOOD'!U121)</f>
        <v/>
      </c>
      <c r="N115" s="48" t="str">
        <f>IF('Simpl. all tex-DT PLYWOOD'!V121=0,"",'Simpl. all tex-DT PLYWOOD'!V121)</f>
        <v/>
      </c>
      <c r="O115" s="48" t="str">
        <f>IF('Simpl. all tex-DT PLYWOOD'!W121=0,"",'Simpl. all tex-DT PLYWOOD'!W121)</f>
        <v/>
      </c>
      <c r="P115" s="48" t="str">
        <f>IF('Simpl. all tex-DT PLYWOOD'!X121=0,"",'Simpl. all tex-DT PLYWOOD'!X121)</f>
        <v/>
      </c>
      <c r="Q115" s="48" t="str">
        <f>IF('Simpl. all tex-DT PLYWOOD'!Y121=0,"",'Simpl. all tex-DT PLYWOOD'!Y121)</f>
        <v/>
      </c>
      <c r="R115" s="48" t="str">
        <f>IF('Simpl. all tex-DT PLYWOOD'!Z121=0,"",'Simpl. all tex-DT PLYWOOD'!Z121)</f>
        <v/>
      </c>
      <c r="S115" s="699">
        <f>'PRODUCTION LIST TEX&amp;DUAL TEX'!Q118</f>
        <v>0</v>
      </c>
    </row>
    <row r="116" spans="1:19" ht="23.25" customHeight="1" x14ac:dyDescent="0.2">
      <c r="A116" s="35">
        <f>B116*'Simpl. all tex-DT PLYWOOD'!I234</f>
        <v>3</v>
      </c>
      <c r="B116" s="37">
        <f t="shared" ref="B116:B143" si="3">SUM(C116:P116)</f>
        <v>1</v>
      </c>
      <c r="C116" s="36" t="str">
        <f>'Simpl. all tex-DT PLYWOOD'!D122</f>
        <v>SIMPL-5L-T</v>
      </c>
      <c r="D116" s="691">
        <f>'Simpl. all tex-DT PLYWOOD'!I122</f>
        <v>1</v>
      </c>
      <c r="E116" s="48" t="str">
        <f>IF('Simpl. all tex-DT PLYWOOD'!M122=0,"",'Simpl. all tex-DT PLYWOOD'!M122)</f>
        <v/>
      </c>
      <c r="F116" s="48" t="str">
        <f>IF('Simpl. all tex-DT PLYWOOD'!N122=0,"",'Simpl. all tex-DT PLYWOOD'!N122)</f>
        <v/>
      </c>
      <c r="G116" s="48" t="str">
        <f>IF('Simpl. all tex-DT PLYWOOD'!O122=0,"",'Simpl. all tex-DT PLYWOOD'!O122)</f>
        <v/>
      </c>
      <c r="H116" s="48" t="str">
        <f>IF('Simpl. all tex-DT PLYWOOD'!P122=0,"",'Simpl. all tex-DT PLYWOOD'!P122)</f>
        <v/>
      </c>
      <c r="I116" s="48" t="str">
        <f>IF('Simpl. all tex-DT PLYWOOD'!Q122=0,"",'Simpl. all tex-DT PLYWOOD'!Q122)</f>
        <v/>
      </c>
      <c r="J116" s="48" t="str">
        <f>IF('Simpl. all tex-DT PLYWOOD'!R122=0,"",'Simpl. all tex-DT PLYWOOD'!R122)</f>
        <v/>
      </c>
      <c r="K116" s="48" t="str">
        <f>IF('Simpl. all tex-DT PLYWOOD'!S122=0,"",'Simpl. all tex-DT PLYWOOD'!S122)</f>
        <v/>
      </c>
      <c r="L116" s="48" t="str">
        <f>IF('Simpl. all tex-DT PLYWOOD'!T122=0,"",'Simpl. all tex-DT PLYWOOD'!T122)</f>
        <v/>
      </c>
      <c r="M116" s="48" t="str">
        <f>IF('Simpl. all tex-DT PLYWOOD'!U122=0,"",'Simpl. all tex-DT PLYWOOD'!U122)</f>
        <v/>
      </c>
      <c r="N116" s="48" t="str">
        <f>IF('Simpl. all tex-DT PLYWOOD'!V122=0,"",'Simpl. all tex-DT PLYWOOD'!V122)</f>
        <v/>
      </c>
      <c r="O116" s="48" t="str">
        <f>IF('Simpl. all tex-DT PLYWOOD'!W122=0,"",'Simpl. all tex-DT PLYWOOD'!W122)</f>
        <v/>
      </c>
      <c r="P116" s="48" t="str">
        <f>IF('Simpl. all tex-DT PLYWOOD'!X122=0,"",'Simpl. all tex-DT PLYWOOD'!X122)</f>
        <v/>
      </c>
      <c r="Q116" s="48" t="str">
        <f>IF('Simpl. all tex-DT PLYWOOD'!Y122=0,"",'Simpl. all tex-DT PLYWOOD'!Y122)</f>
        <v/>
      </c>
      <c r="R116" s="48" t="str">
        <f>IF('Simpl. all tex-DT PLYWOOD'!Z122=0,"",'Simpl. all tex-DT PLYWOOD'!Z122)</f>
        <v/>
      </c>
      <c r="S116" s="699">
        <f>'PRODUCTION LIST TEX&amp;DUAL TEX'!Q119</f>
        <v>0</v>
      </c>
    </row>
    <row r="117" spans="1:19" ht="23.25" customHeight="1" x14ac:dyDescent="0.2">
      <c r="A117" s="35">
        <f>B117*'Simpl. all tex-DT PLYWOOD'!I236</f>
        <v>2</v>
      </c>
      <c r="B117" s="37">
        <f t="shared" si="3"/>
        <v>1</v>
      </c>
      <c r="C117" s="36" t="str">
        <f>'Simpl. all tex-DT PLYWOOD'!D123</f>
        <v>SIMPL-5M</v>
      </c>
      <c r="D117" s="691">
        <f>'Simpl. all tex-DT PLYWOOD'!I123</f>
        <v>1</v>
      </c>
      <c r="E117" s="48" t="str">
        <f>IF('Simpl. all tex-DT PLYWOOD'!M123=0,"",'Simpl. all tex-DT PLYWOOD'!M123)</f>
        <v/>
      </c>
      <c r="F117" s="48" t="str">
        <f>IF('Simpl. all tex-DT PLYWOOD'!N123=0,"",'Simpl. all tex-DT PLYWOOD'!N123)</f>
        <v/>
      </c>
      <c r="G117" s="48" t="str">
        <f>IF('Simpl. all tex-DT PLYWOOD'!O123=0,"",'Simpl. all tex-DT PLYWOOD'!O123)</f>
        <v/>
      </c>
      <c r="H117" s="48" t="str">
        <f>IF('Simpl. all tex-DT PLYWOOD'!P123=0,"",'Simpl. all tex-DT PLYWOOD'!P123)</f>
        <v/>
      </c>
      <c r="I117" s="48" t="str">
        <f>IF('Simpl. all tex-DT PLYWOOD'!Q123=0,"",'Simpl. all tex-DT PLYWOOD'!Q123)</f>
        <v/>
      </c>
      <c r="J117" s="48" t="str">
        <f>IF('Simpl. all tex-DT PLYWOOD'!R123=0,"",'Simpl. all tex-DT PLYWOOD'!R123)</f>
        <v/>
      </c>
      <c r="K117" s="48" t="str">
        <f>IF('Simpl. all tex-DT PLYWOOD'!S123=0,"",'Simpl. all tex-DT PLYWOOD'!S123)</f>
        <v/>
      </c>
      <c r="L117" s="48" t="str">
        <f>IF('Simpl. all tex-DT PLYWOOD'!T123=0,"",'Simpl. all tex-DT PLYWOOD'!T123)</f>
        <v/>
      </c>
      <c r="M117" s="48" t="str">
        <f>IF('Simpl. all tex-DT PLYWOOD'!U123=0,"",'Simpl. all tex-DT PLYWOOD'!U123)</f>
        <v/>
      </c>
      <c r="N117" s="48" t="str">
        <f>IF('Simpl. all tex-DT PLYWOOD'!V123=0,"",'Simpl. all tex-DT PLYWOOD'!V123)</f>
        <v/>
      </c>
      <c r="O117" s="48" t="str">
        <f>IF('Simpl. all tex-DT PLYWOOD'!W123=0,"",'Simpl. all tex-DT PLYWOOD'!W123)</f>
        <v/>
      </c>
      <c r="P117" s="48" t="str">
        <f>IF('Simpl. all tex-DT PLYWOOD'!X123=0,"",'Simpl. all tex-DT PLYWOOD'!X123)</f>
        <v/>
      </c>
      <c r="Q117" s="48" t="str">
        <f>IF('Simpl. all tex-DT PLYWOOD'!Y123=0,"",'Simpl. all tex-DT PLYWOOD'!Y123)</f>
        <v/>
      </c>
      <c r="R117" s="48" t="str">
        <f>IF('Simpl. all tex-DT PLYWOOD'!Z123=0,"",'Simpl. all tex-DT PLYWOOD'!Z123)</f>
        <v/>
      </c>
      <c r="S117" s="699">
        <f>'PRODUCTION LIST TEX&amp;DUAL TEX'!Q120</f>
        <v>0</v>
      </c>
    </row>
    <row r="118" spans="1:19" ht="23.25" customHeight="1" x14ac:dyDescent="0.2">
      <c r="A118" s="35">
        <f>B118*'Simpl. all tex-DT PLYWOOD'!I238</f>
        <v>2</v>
      </c>
      <c r="B118" s="37">
        <f t="shared" si="3"/>
        <v>1</v>
      </c>
      <c r="C118" s="36" t="str">
        <f>'Simpl. all tex-DT PLYWOOD'!D124</f>
        <v>SIMPL-5M-T</v>
      </c>
      <c r="D118" s="691">
        <f>'Simpl. all tex-DT PLYWOOD'!I124</f>
        <v>1</v>
      </c>
      <c r="E118" s="48" t="str">
        <f>IF('Simpl. all tex-DT PLYWOOD'!M124=0,"",'Simpl. all tex-DT PLYWOOD'!M124)</f>
        <v/>
      </c>
      <c r="F118" s="48" t="str">
        <f>IF('Simpl. all tex-DT PLYWOOD'!N124=0,"",'Simpl. all tex-DT PLYWOOD'!N124)</f>
        <v/>
      </c>
      <c r="G118" s="48" t="str">
        <f>IF('Simpl. all tex-DT PLYWOOD'!O124=0,"",'Simpl. all tex-DT PLYWOOD'!O124)</f>
        <v/>
      </c>
      <c r="H118" s="48" t="str">
        <f>IF('Simpl. all tex-DT PLYWOOD'!P124=0,"",'Simpl. all tex-DT PLYWOOD'!P124)</f>
        <v/>
      </c>
      <c r="I118" s="48" t="str">
        <f>IF('Simpl. all tex-DT PLYWOOD'!Q124=0,"",'Simpl. all tex-DT PLYWOOD'!Q124)</f>
        <v/>
      </c>
      <c r="J118" s="48" t="str">
        <f>IF('Simpl. all tex-DT PLYWOOD'!R124=0,"",'Simpl. all tex-DT PLYWOOD'!R124)</f>
        <v/>
      </c>
      <c r="K118" s="48" t="str">
        <f>IF('Simpl. all tex-DT PLYWOOD'!S124=0,"",'Simpl. all tex-DT PLYWOOD'!S124)</f>
        <v/>
      </c>
      <c r="L118" s="48" t="str">
        <f>IF('Simpl. all tex-DT PLYWOOD'!T124=0,"",'Simpl. all tex-DT PLYWOOD'!T124)</f>
        <v/>
      </c>
      <c r="M118" s="48" t="str">
        <f>IF('Simpl. all tex-DT PLYWOOD'!U124=0,"",'Simpl. all tex-DT PLYWOOD'!U124)</f>
        <v/>
      </c>
      <c r="N118" s="48" t="str">
        <f>IF('Simpl. all tex-DT PLYWOOD'!V124=0,"",'Simpl. all tex-DT PLYWOOD'!V124)</f>
        <v/>
      </c>
      <c r="O118" s="48" t="str">
        <f>IF('Simpl. all tex-DT PLYWOOD'!W124=0,"",'Simpl. all tex-DT PLYWOOD'!W124)</f>
        <v/>
      </c>
      <c r="P118" s="48" t="str">
        <f>IF('Simpl. all tex-DT PLYWOOD'!X124=0,"",'Simpl. all tex-DT PLYWOOD'!X124)</f>
        <v/>
      </c>
      <c r="Q118" s="48" t="str">
        <f>IF('Simpl. all tex-DT PLYWOOD'!Y124=0,"",'Simpl. all tex-DT PLYWOOD'!Y124)</f>
        <v/>
      </c>
      <c r="R118" s="48" t="str">
        <f>IF('Simpl. all tex-DT PLYWOOD'!Z124=0,"",'Simpl. all tex-DT PLYWOOD'!Z124)</f>
        <v/>
      </c>
      <c r="S118" s="699">
        <f>'PRODUCTION LIST TEX&amp;DUAL TEX'!Q121</f>
        <v>0</v>
      </c>
    </row>
    <row r="119" spans="1:19" ht="23.25" customHeight="1" x14ac:dyDescent="0.2">
      <c r="A119" s="35">
        <f>B119*'Simpl. all tex-DT PLYWOOD'!I240</f>
        <v>2</v>
      </c>
      <c r="B119" s="37">
        <f t="shared" si="3"/>
        <v>1</v>
      </c>
      <c r="C119" s="36" t="str">
        <f>'Simpl. all tex-DT PLYWOOD'!D125</f>
        <v>SIMPL-5N</v>
      </c>
      <c r="D119" s="691">
        <f>'Simpl. all tex-DT PLYWOOD'!I125</f>
        <v>1</v>
      </c>
      <c r="E119" s="48" t="str">
        <f>IF('Simpl. all tex-DT PLYWOOD'!M125=0,"",'Simpl. all tex-DT PLYWOOD'!M125)</f>
        <v/>
      </c>
      <c r="F119" s="48" t="str">
        <f>IF('Simpl. all tex-DT PLYWOOD'!N125=0,"",'Simpl. all tex-DT PLYWOOD'!N125)</f>
        <v/>
      </c>
      <c r="G119" s="48" t="str">
        <f>IF('Simpl. all tex-DT PLYWOOD'!O125=0,"",'Simpl. all tex-DT PLYWOOD'!O125)</f>
        <v/>
      </c>
      <c r="H119" s="48" t="str">
        <f>IF('Simpl. all tex-DT PLYWOOD'!P125=0,"",'Simpl. all tex-DT PLYWOOD'!P125)</f>
        <v/>
      </c>
      <c r="I119" s="48" t="str">
        <f>IF('Simpl. all tex-DT PLYWOOD'!Q125=0,"",'Simpl. all tex-DT PLYWOOD'!Q125)</f>
        <v/>
      </c>
      <c r="J119" s="48" t="str">
        <f>IF('Simpl. all tex-DT PLYWOOD'!R125=0,"",'Simpl. all tex-DT PLYWOOD'!R125)</f>
        <v/>
      </c>
      <c r="K119" s="48" t="str">
        <f>IF('Simpl. all tex-DT PLYWOOD'!S125=0,"",'Simpl. all tex-DT PLYWOOD'!S125)</f>
        <v/>
      </c>
      <c r="L119" s="48" t="str">
        <f>IF('Simpl. all tex-DT PLYWOOD'!T125=0,"",'Simpl. all tex-DT PLYWOOD'!T125)</f>
        <v/>
      </c>
      <c r="M119" s="48" t="str">
        <f>IF('Simpl. all tex-DT PLYWOOD'!U125=0,"",'Simpl. all tex-DT PLYWOOD'!U125)</f>
        <v/>
      </c>
      <c r="N119" s="48" t="str">
        <f>IF('Simpl. all tex-DT PLYWOOD'!V125=0,"",'Simpl. all tex-DT PLYWOOD'!V125)</f>
        <v/>
      </c>
      <c r="O119" s="48" t="str">
        <f>IF('Simpl. all tex-DT PLYWOOD'!W125=0,"",'Simpl. all tex-DT PLYWOOD'!W125)</f>
        <v/>
      </c>
      <c r="P119" s="48" t="str">
        <f>IF('Simpl. all tex-DT PLYWOOD'!X125=0,"",'Simpl. all tex-DT PLYWOOD'!X125)</f>
        <v/>
      </c>
      <c r="Q119" s="48" t="str">
        <f>IF('Simpl. all tex-DT PLYWOOD'!Y125=0,"",'Simpl. all tex-DT PLYWOOD'!Y125)</f>
        <v/>
      </c>
      <c r="R119" s="48" t="str">
        <f>IF('Simpl. all tex-DT PLYWOOD'!Z125=0,"",'Simpl. all tex-DT PLYWOOD'!Z125)</f>
        <v/>
      </c>
      <c r="S119" s="699">
        <f>'PRODUCTION LIST TEX&amp;DUAL TEX'!Q122</f>
        <v>0</v>
      </c>
    </row>
    <row r="120" spans="1:19" ht="23.25" customHeight="1" x14ac:dyDescent="0.2">
      <c r="A120" s="35">
        <f>B120*'Simpl. all tex-DT PLYWOOD'!I241</f>
        <v>4</v>
      </c>
      <c r="B120" s="37">
        <f t="shared" si="3"/>
        <v>1</v>
      </c>
      <c r="C120" s="36" t="str">
        <f>'Simpl. all tex-DT PLYWOOD'!D126</f>
        <v>SIMPL-5N-T</v>
      </c>
      <c r="D120" s="691">
        <f>'Simpl. all tex-DT PLYWOOD'!I126</f>
        <v>1</v>
      </c>
      <c r="E120" s="48" t="str">
        <f>IF('Simpl. all tex-DT PLYWOOD'!M126=0,"",'Simpl. all tex-DT PLYWOOD'!M126)</f>
        <v/>
      </c>
      <c r="F120" s="48" t="str">
        <f>IF('Simpl. all tex-DT PLYWOOD'!N126=0,"",'Simpl. all tex-DT PLYWOOD'!N126)</f>
        <v/>
      </c>
      <c r="G120" s="48" t="str">
        <f>IF('Simpl. all tex-DT PLYWOOD'!O126=0,"",'Simpl. all tex-DT PLYWOOD'!O126)</f>
        <v/>
      </c>
      <c r="H120" s="48" t="str">
        <f>IF('Simpl. all tex-DT PLYWOOD'!P126=0,"",'Simpl. all tex-DT PLYWOOD'!P126)</f>
        <v/>
      </c>
      <c r="I120" s="48" t="str">
        <f>IF('Simpl. all tex-DT PLYWOOD'!Q126=0,"",'Simpl. all tex-DT PLYWOOD'!Q126)</f>
        <v/>
      </c>
      <c r="J120" s="48" t="str">
        <f>IF('Simpl. all tex-DT PLYWOOD'!R126=0,"",'Simpl. all tex-DT PLYWOOD'!R126)</f>
        <v/>
      </c>
      <c r="K120" s="48" t="str">
        <f>IF('Simpl. all tex-DT PLYWOOD'!S126=0,"",'Simpl. all tex-DT PLYWOOD'!S126)</f>
        <v/>
      </c>
      <c r="L120" s="48" t="str">
        <f>IF('Simpl. all tex-DT PLYWOOD'!T126=0,"",'Simpl. all tex-DT PLYWOOD'!T126)</f>
        <v/>
      </c>
      <c r="M120" s="48" t="str">
        <f>IF('Simpl. all tex-DT PLYWOOD'!U126=0,"",'Simpl. all tex-DT PLYWOOD'!U126)</f>
        <v/>
      </c>
      <c r="N120" s="48" t="str">
        <f>IF('Simpl. all tex-DT PLYWOOD'!V126=0,"",'Simpl. all tex-DT PLYWOOD'!V126)</f>
        <v/>
      </c>
      <c r="O120" s="48" t="str">
        <f>IF('Simpl. all tex-DT PLYWOOD'!W126=0,"",'Simpl. all tex-DT PLYWOOD'!W126)</f>
        <v/>
      </c>
      <c r="P120" s="48" t="str">
        <f>IF('Simpl. all tex-DT PLYWOOD'!X126=0,"",'Simpl. all tex-DT PLYWOOD'!X126)</f>
        <v/>
      </c>
      <c r="Q120" s="48" t="str">
        <f>IF('Simpl. all tex-DT PLYWOOD'!Y126=0,"",'Simpl. all tex-DT PLYWOOD'!Y126)</f>
        <v/>
      </c>
      <c r="R120" s="48" t="str">
        <f>IF('Simpl. all tex-DT PLYWOOD'!Z126=0,"",'Simpl. all tex-DT PLYWOOD'!Z126)</f>
        <v/>
      </c>
      <c r="S120" s="699">
        <f>'PRODUCTION LIST TEX&amp;DUAL TEX'!Q123</f>
        <v>0</v>
      </c>
    </row>
    <row r="121" spans="1:19" ht="23.25" customHeight="1" x14ac:dyDescent="0.2">
      <c r="A121" s="35">
        <f>B121*'Simpl. all tex-DT PLYWOOD'!I243</f>
        <v>3</v>
      </c>
      <c r="B121" s="37">
        <f t="shared" si="3"/>
        <v>1</v>
      </c>
      <c r="C121" s="36" t="str">
        <f>'Simpl. all tex-DT PLYWOOD'!D127</f>
        <v>SIMPL-5O</v>
      </c>
      <c r="D121" s="691">
        <f>'Simpl. all tex-DT PLYWOOD'!I127</f>
        <v>1</v>
      </c>
      <c r="E121" s="48" t="str">
        <f>IF('Simpl. all tex-DT PLYWOOD'!M127=0,"",'Simpl. all tex-DT PLYWOOD'!M127)</f>
        <v/>
      </c>
      <c r="F121" s="48" t="str">
        <f>IF('Simpl. all tex-DT PLYWOOD'!N127=0,"",'Simpl. all tex-DT PLYWOOD'!N127)</f>
        <v/>
      </c>
      <c r="G121" s="48" t="str">
        <f>IF('Simpl. all tex-DT PLYWOOD'!O127=0,"",'Simpl. all tex-DT PLYWOOD'!O127)</f>
        <v/>
      </c>
      <c r="H121" s="48" t="str">
        <f>IF('Simpl. all tex-DT PLYWOOD'!P127=0,"",'Simpl. all tex-DT PLYWOOD'!P127)</f>
        <v/>
      </c>
      <c r="I121" s="48" t="str">
        <f>IF('Simpl. all tex-DT PLYWOOD'!Q127=0,"",'Simpl. all tex-DT PLYWOOD'!Q127)</f>
        <v/>
      </c>
      <c r="J121" s="48" t="str">
        <f>IF('Simpl. all tex-DT PLYWOOD'!R127=0,"",'Simpl. all tex-DT PLYWOOD'!R127)</f>
        <v/>
      </c>
      <c r="K121" s="48" t="str">
        <f>IF('Simpl. all tex-DT PLYWOOD'!S127=0,"",'Simpl. all tex-DT PLYWOOD'!S127)</f>
        <v/>
      </c>
      <c r="L121" s="48" t="str">
        <f>IF('Simpl. all tex-DT PLYWOOD'!T127=0,"",'Simpl. all tex-DT PLYWOOD'!T127)</f>
        <v/>
      </c>
      <c r="M121" s="48" t="str">
        <f>IF('Simpl. all tex-DT PLYWOOD'!U127=0,"",'Simpl. all tex-DT PLYWOOD'!U127)</f>
        <v/>
      </c>
      <c r="N121" s="48" t="str">
        <f>IF('Simpl. all tex-DT PLYWOOD'!V127=0,"",'Simpl. all tex-DT PLYWOOD'!V127)</f>
        <v/>
      </c>
      <c r="O121" s="48" t="str">
        <f>IF('Simpl. all tex-DT PLYWOOD'!W127=0,"",'Simpl. all tex-DT PLYWOOD'!W127)</f>
        <v/>
      </c>
      <c r="P121" s="48" t="str">
        <f>IF('Simpl. all tex-DT PLYWOOD'!X127=0,"",'Simpl. all tex-DT PLYWOOD'!X127)</f>
        <v/>
      </c>
      <c r="Q121" s="48" t="str">
        <f>IF('Simpl. all tex-DT PLYWOOD'!Y127=0,"",'Simpl. all tex-DT PLYWOOD'!Y127)</f>
        <v/>
      </c>
      <c r="R121" s="48" t="str">
        <f>IF('Simpl. all tex-DT PLYWOOD'!Z127=0,"",'Simpl. all tex-DT PLYWOOD'!Z127)</f>
        <v/>
      </c>
      <c r="S121" s="699">
        <f>'PRODUCTION LIST TEX&amp;DUAL TEX'!Q124</f>
        <v>0</v>
      </c>
    </row>
    <row r="122" spans="1:19" ht="23.25" customHeight="1" x14ac:dyDescent="0.2">
      <c r="A122" s="35">
        <f>B122*'Simpl. all tex-DT PLYWOOD'!I246</f>
        <v>3</v>
      </c>
      <c r="B122" s="37">
        <f t="shared" si="3"/>
        <v>1</v>
      </c>
      <c r="C122" s="36" t="str">
        <f>'Simpl. all tex-DT PLYWOOD'!D128</f>
        <v>SIMPL-5O-T</v>
      </c>
      <c r="D122" s="691">
        <f>'Simpl. all tex-DT PLYWOOD'!I128</f>
        <v>1</v>
      </c>
      <c r="E122" s="48" t="str">
        <f>IF('Simpl. all tex-DT PLYWOOD'!M128=0,"",'Simpl. all tex-DT PLYWOOD'!M128)</f>
        <v/>
      </c>
      <c r="F122" s="48" t="str">
        <f>IF('Simpl. all tex-DT PLYWOOD'!N128=0,"",'Simpl. all tex-DT PLYWOOD'!N128)</f>
        <v/>
      </c>
      <c r="G122" s="48" t="str">
        <f>IF('Simpl. all tex-DT PLYWOOD'!O128=0,"",'Simpl. all tex-DT PLYWOOD'!O128)</f>
        <v/>
      </c>
      <c r="H122" s="48" t="str">
        <f>IF('Simpl. all tex-DT PLYWOOD'!P128=0,"",'Simpl. all tex-DT PLYWOOD'!P128)</f>
        <v/>
      </c>
      <c r="I122" s="48" t="str">
        <f>IF('Simpl. all tex-DT PLYWOOD'!Q128=0,"",'Simpl. all tex-DT PLYWOOD'!Q128)</f>
        <v/>
      </c>
      <c r="J122" s="48" t="str">
        <f>IF('Simpl. all tex-DT PLYWOOD'!R128=0,"",'Simpl. all tex-DT PLYWOOD'!R128)</f>
        <v/>
      </c>
      <c r="K122" s="48" t="str">
        <f>IF('Simpl. all tex-DT PLYWOOD'!S128=0,"",'Simpl. all tex-DT PLYWOOD'!S128)</f>
        <v/>
      </c>
      <c r="L122" s="48" t="str">
        <f>IF('Simpl. all tex-DT PLYWOOD'!T128=0,"",'Simpl. all tex-DT PLYWOOD'!T128)</f>
        <v/>
      </c>
      <c r="M122" s="48" t="str">
        <f>IF('Simpl. all tex-DT PLYWOOD'!U128=0,"",'Simpl. all tex-DT PLYWOOD'!U128)</f>
        <v/>
      </c>
      <c r="N122" s="48" t="str">
        <f>IF('Simpl. all tex-DT PLYWOOD'!V128=0,"",'Simpl. all tex-DT PLYWOOD'!V128)</f>
        <v/>
      </c>
      <c r="O122" s="48" t="str">
        <f>IF('Simpl. all tex-DT PLYWOOD'!W128=0,"",'Simpl. all tex-DT PLYWOOD'!W128)</f>
        <v/>
      </c>
      <c r="P122" s="48" t="str">
        <f>IF('Simpl. all tex-DT PLYWOOD'!X128=0,"",'Simpl. all tex-DT PLYWOOD'!X128)</f>
        <v/>
      </c>
      <c r="Q122" s="48" t="str">
        <f>IF('Simpl. all tex-DT PLYWOOD'!Y128=0,"",'Simpl. all tex-DT PLYWOOD'!Y128)</f>
        <v/>
      </c>
      <c r="R122" s="48" t="str">
        <f>IF('Simpl. all tex-DT PLYWOOD'!Z128=0,"",'Simpl. all tex-DT PLYWOOD'!Z128)</f>
        <v/>
      </c>
      <c r="S122" s="699">
        <f>'PRODUCTION LIST TEX&amp;DUAL TEX'!Q125</f>
        <v>0</v>
      </c>
    </row>
    <row r="123" spans="1:19" ht="23.25" customHeight="1" x14ac:dyDescent="0.2">
      <c r="A123" s="35"/>
      <c r="B123" s="37"/>
      <c r="C123" s="36" t="str">
        <f>'Simpl. all tex-DT PLYWOOD'!D129</f>
        <v>6 - WANNABES</v>
      </c>
      <c r="D123" s="691">
        <f>'Simpl. all tex-DT PLYWOOD'!I129</f>
        <v>0</v>
      </c>
      <c r="E123" s="48" t="str">
        <f>IF('Simpl. all tex-DT PLYWOOD'!M129=0,"",'Simpl. all tex-DT PLYWOOD'!M129)</f>
        <v/>
      </c>
      <c r="F123" s="48" t="str">
        <f>IF('Simpl. all tex-DT PLYWOOD'!N129=0,"",'Simpl. all tex-DT PLYWOOD'!N129)</f>
        <v/>
      </c>
      <c r="G123" s="48" t="str">
        <f>IF('Simpl. all tex-DT PLYWOOD'!O129=0,"",'Simpl. all tex-DT PLYWOOD'!O129)</f>
        <v/>
      </c>
      <c r="H123" s="48" t="str">
        <f>IF('Simpl. all tex-DT PLYWOOD'!P129=0,"",'Simpl. all tex-DT PLYWOOD'!P129)</f>
        <v/>
      </c>
      <c r="I123" s="48" t="str">
        <f>IF('Simpl. all tex-DT PLYWOOD'!Q129=0,"",'Simpl. all tex-DT PLYWOOD'!Q129)</f>
        <v/>
      </c>
      <c r="J123" s="48" t="str">
        <f>IF('Simpl. all tex-DT PLYWOOD'!R129=0,"",'Simpl. all tex-DT PLYWOOD'!R129)</f>
        <v/>
      </c>
      <c r="K123" s="48" t="str">
        <f>IF('Simpl. all tex-DT PLYWOOD'!S129=0,"",'Simpl. all tex-DT PLYWOOD'!S129)</f>
        <v/>
      </c>
      <c r="L123" s="48" t="str">
        <f>IF('Simpl. all tex-DT PLYWOOD'!T129=0,"",'Simpl. all tex-DT PLYWOOD'!T129)</f>
        <v/>
      </c>
      <c r="M123" s="48" t="str">
        <f>IF('Simpl. all tex-DT PLYWOOD'!U129=0,"",'Simpl. all tex-DT PLYWOOD'!U129)</f>
        <v/>
      </c>
      <c r="N123" s="48" t="str">
        <f>IF('Simpl. all tex-DT PLYWOOD'!V129=0,"",'Simpl. all tex-DT PLYWOOD'!V129)</f>
        <v/>
      </c>
      <c r="O123" s="48" t="str">
        <f>IF('Simpl. all tex-DT PLYWOOD'!W129=0,"",'Simpl. all tex-DT PLYWOOD'!W129)</f>
        <v/>
      </c>
      <c r="P123" s="48" t="str">
        <f>IF('Simpl. all tex-DT PLYWOOD'!X129=0,"",'Simpl. all tex-DT PLYWOOD'!X129)</f>
        <v/>
      </c>
      <c r="Q123" s="48" t="str">
        <f>IF('Simpl. all tex-DT PLYWOOD'!Y129=0,"",'Simpl. all tex-DT PLYWOOD'!Y129)</f>
        <v/>
      </c>
      <c r="R123" s="48" t="str">
        <f>IF('Simpl. all tex-DT PLYWOOD'!Z129=0,"",'Simpl. all tex-DT PLYWOOD'!Z129)</f>
        <v/>
      </c>
      <c r="S123" s="699">
        <f>'PRODUCTION LIST TEX&amp;DUAL TEX'!Q126</f>
        <v>0</v>
      </c>
    </row>
    <row r="124" spans="1:19" ht="23.25" customHeight="1" x14ac:dyDescent="0.2">
      <c r="A124" s="35">
        <f>B124*'Simpl. all tex-DT PLYWOOD'!I248</f>
        <v>15</v>
      </c>
      <c r="B124" s="37">
        <f t="shared" si="3"/>
        <v>5</v>
      </c>
      <c r="C124" s="36" t="str">
        <f>'Simpl. all tex-DT PLYWOOD'!D130</f>
        <v>SIMPL-6A</v>
      </c>
      <c r="D124" s="691">
        <f>'Simpl. all tex-DT PLYWOOD'!I130</f>
        <v>5</v>
      </c>
      <c r="E124" s="48" t="str">
        <f>IF('Simpl. all tex-DT PLYWOOD'!M130=0,"",'Simpl. all tex-DT PLYWOOD'!M130)</f>
        <v/>
      </c>
      <c r="F124" s="48" t="str">
        <f>IF('Simpl. all tex-DT PLYWOOD'!N130=0,"",'Simpl. all tex-DT PLYWOOD'!N130)</f>
        <v/>
      </c>
      <c r="G124" s="48" t="str">
        <f>IF('Simpl. all tex-DT PLYWOOD'!O130=0,"",'Simpl. all tex-DT PLYWOOD'!O130)</f>
        <v/>
      </c>
      <c r="H124" s="48" t="str">
        <f>IF('Simpl. all tex-DT PLYWOOD'!P130=0,"",'Simpl. all tex-DT PLYWOOD'!P130)</f>
        <v/>
      </c>
      <c r="I124" s="48" t="str">
        <f>IF('Simpl. all tex-DT PLYWOOD'!Q130=0,"",'Simpl. all tex-DT PLYWOOD'!Q130)</f>
        <v/>
      </c>
      <c r="J124" s="48" t="str">
        <f>IF('Simpl. all tex-DT PLYWOOD'!R130=0,"",'Simpl. all tex-DT PLYWOOD'!R130)</f>
        <v/>
      </c>
      <c r="K124" s="48" t="str">
        <f>IF('Simpl. all tex-DT PLYWOOD'!S130=0,"",'Simpl. all tex-DT PLYWOOD'!S130)</f>
        <v/>
      </c>
      <c r="L124" s="48" t="str">
        <f>IF('Simpl. all tex-DT PLYWOOD'!T130=0,"",'Simpl. all tex-DT PLYWOOD'!T130)</f>
        <v/>
      </c>
      <c r="M124" s="48" t="str">
        <f>IF('Simpl. all tex-DT PLYWOOD'!U130=0,"",'Simpl. all tex-DT PLYWOOD'!U130)</f>
        <v/>
      </c>
      <c r="N124" s="48" t="str">
        <f>IF('Simpl. all tex-DT PLYWOOD'!V130=0,"",'Simpl. all tex-DT PLYWOOD'!V130)</f>
        <v/>
      </c>
      <c r="O124" s="48" t="str">
        <f>IF('Simpl. all tex-DT PLYWOOD'!W130=0,"",'Simpl. all tex-DT PLYWOOD'!W130)</f>
        <v/>
      </c>
      <c r="P124" s="48" t="str">
        <f>IF('Simpl. all tex-DT PLYWOOD'!X130=0,"",'Simpl. all tex-DT PLYWOOD'!X130)</f>
        <v/>
      </c>
      <c r="Q124" s="48" t="str">
        <f>IF('Simpl. all tex-DT PLYWOOD'!Y130=0,"",'Simpl. all tex-DT PLYWOOD'!Y130)</f>
        <v/>
      </c>
      <c r="R124" s="48" t="str">
        <f>IF('Simpl. all tex-DT PLYWOOD'!Z130=0,"",'Simpl. all tex-DT PLYWOOD'!Z130)</f>
        <v/>
      </c>
      <c r="S124" s="699">
        <f>'PRODUCTION LIST TEX&amp;DUAL TEX'!Q127</f>
        <v>0</v>
      </c>
    </row>
    <row r="125" spans="1:19" ht="23.25" customHeight="1" x14ac:dyDescent="0.2">
      <c r="A125" s="35">
        <f>B125*'Simpl. all tex-DT PLYWOOD'!I250</f>
        <v>10</v>
      </c>
      <c r="B125" s="37">
        <f t="shared" si="3"/>
        <v>5</v>
      </c>
      <c r="C125" s="36" t="str">
        <f>'Simpl. all tex-DT PLYWOOD'!D131</f>
        <v>SIMPL-6A-T</v>
      </c>
      <c r="D125" s="691">
        <f>'Simpl. all tex-DT PLYWOOD'!I131</f>
        <v>5</v>
      </c>
      <c r="E125" s="48" t="str">
        <f>IF('Simpl. all tex-DT PLYWOOD'!M131=0,"",'Simpl. all tex-DT PLYWOOD'!M131)</f>
        <v/>
      </c>
      <c r="F125" s="48" t="str">
        <f>IF('Simpl. all tex-DT PLYWOOD'!N131=0,"",'Simpl. all tex-DT PLYWOOD'!N131)</f>
        <v/>
      </c>
      <c r="G125" s="48" t="str">
        <f>IF('Simpl. all tex-DT PLYWOOD'!O131=0,"",'Simpl. all tex-DT PLYWOOD'!O131)</f>
        <v/>
      </c>
      <c r="H125" s="48" t="str">
        <f>IF('Simpl. all tex-DT PLYWOOD'!P131=0,"",'Simpl. all tex-DT PLYWOOD'!P131)</f>
        <v/>
      </c>
      <c r="I125" s="48" t="str">
        <f>IF('Simpl. all tex-DT PLYWOOD'!Q131=0,"",'Simpl. all tex-DT PLYWOOD'!Q131)</f>
        <v/>
      </c>
      <c r="J125" s="48" t="str">
        <f>IF('Simpl. all tex-DT PLYWOOD'!R131=0,"",'Simpl. all tex-DT PLYWOOD'!R131)</f>
        <v/>
      </c>
      <c r="K125" s="48" t="str">
        <f>IF('Simpl. all tex-DT PLYWOOD'!S131=0,"",'Simpl. all tex-DT PLYWOOD'!S131)</f>
        <v/>
      </c>
      <c r="L125" s="48" t="str">
        <f>IF('Simpl. all tex-DT PLYWOOD'!T131=0,"",'Simpl. all tex-DT PLYWOOD'!T131)</f>
        <v/>
      </c>
      <c r="M125" s="48" t="str">
        <f>IF('Simpl. all tex-DT PLYWOOD'!U131=0,"",'Simpl. all tex-DT PLYWOOD'!U131)</f>
        <v/>
      </c>
      <c r="N125" s="48" t="str">
        <f>IF('Simpl. all tex-DT PLYWOOD'!V131=0,"",'Simpl. all tex-DT PLYWOOD'!V131)</f>
        <v/>
      </c>
      <c r="O125" s="48" t="str">
        <f>IF('Simpl. all tex-DT PLYWOOD'!W131=0,"",'Simpl. all tex-DT PLYWOOD'!W131)</f>
        <v/>
      </c>
      <c r="P125" s="48" t="str">
        <f>IF('Simpl. all tex-DT PLYWOOD'!X131=0,"",'Simpl. all tex-DT PLYWOOD'!X131)</f>
        <v/>
      </c>
      <c r="Q125" s="48" t="str">
        <f>IF('Simpl. all tex-DT PLYWOOD'!Y131=0,"",'Simpl. all tex-DT PLYWOOD'!Y131)</f>
        <v/>
      </c>
      <c r="R125" s="48" t="str">
        <f>IF('Simpl. all tex-DT PLYWOOD'!Z131=0,"",'Simpl. all tex-DT PLYWOOD'!Z131)</f>
        <v/>
      </c>
      <c r="S125" s="699">
        <f>'PRODUCTION LIST TEX&amp;DUAL TEX'!Q128</f>
        <v>0</v>
      </c>
    </row>
    <row r="126" spans="1:19" ht="23.25" customHeight="1" x14ac:dyDescent="0.2">
      <c r="A126" s="35">
        <f>B126*'Simpl. all tex-DT PLYWOOD'!I252</f>
        <v>12</v>
      </c>
      <c r="B126" s="37">
        <f t="shared" si="3"/>
        <v>6</v>
      </c>
      <c r="C126" s="36" t="str">
        <f>'Simpl. all tex-DT PLYWOOD'!D132</f>
        <v>SIMPL-6B</v>
      </c>
      <c r="D126" s="691">
        <f>'Simpl. all tex-DT PLYWOOD'!I132</f>
        <v>6</v>
      </c>
      <c r="E126" s="48" t="str">
        <f>IF('Simpl. all tex-DT PLYWOOD'!M132=0,"",'Simpl. all tex-DT PLYWOOD'!M132)</f>
        <v/>
      </c>
      <c r="F126" s="48" t="str">
        <f>IF('Simpl. all tex-DT PLYWOOD'!N132=0,"",'Simpl. all tex-DT PLYWOOD'!N132)</f>
        <v/>
      </c>
      <c r="G126" s="48" t="str">
        <f>IF('Simpl. all tex-DT PLYWOOD'!O132=0,"",'Simpl. all tex-DT PLYWOOD'!O132)</f>
        <v/>
      </c>
      <c r="H126" s="48" t="str">
        <f>IF('Simpl. all tex-DT PLYWOOD'!P132=0,"",'Simpl. all tex-DT PLYWOOD'!P132)</f>
        <v/>
      </c>
      <c r="I126" s="48" t="str">
        <f>IF('Simpl. all tex-DT PLYWOOD'!Q132=0,"",'Simpl. all tex-DT PLYWOOD'!Q132)</f>
        <v/>
      </c>
      <c r="J126" s="48" t="str">
        <f>IF('Simpl. all tex-DT PLYWOOD'!R132=0,"",'Simpl. all tex-DT PLYWOOD'!R132)</f>
        <v/>
      </c>
      <c r="K126" s="48" t="str">
        <f>IF('Simpl. all tex-DT PLYWOOD'!S132=0,"",'Simpl. all tex-DT PLYWOOD'!S132)</f>
        <v/>
      </c>
      <c r="L126" s="48" t="str">
        <f>IF('Simpl. all tex-DT PLYWOOD'!T132=0,"",'Simpl. all tex-DT PLYWOOD'!T132)</f>
        <v/>
      </c>
      <c r="M126" s="48" t="str">
        <f>IF('Simpl. all tex-DT PLYWOOD'!U132=0,"",'Simpl. all tex-DT PLYWOOD'!U132)</f>
        <v/>
      </c>
      <c r="N126" s="48" t="str">
        <f>IF('Simpl. all tex-DT PLYWOOD'!V132=0,"",'Simpl. all tex-DT PLYWOOD'!V132)</f>
        <v/>
      </c>
      <c r="O126" s="48" t="str">
        <f>IF('Simpl. all tex-DT PLYWOOD'!W132=0,"",'Simpl. all tex-DT PLYWOOD'!W132)</f>
        <v/>
      </c>
      <c r="P126" s="48" t="str">
        <f>IF('Simpl. all tex-DT PLYWOOD'!X132=0,"",'Simpl. all tex-DT PLYWOOD'!X132)</f>
        <v/>
      </c>
      <c r="Q126" s="48" t="str">
        <f>IF('Simpl. all tex-DT PLYWOOD'!Y132=0,"",'Simpl. all tex-DT PLYWOOD'!Y132)</f>
        <v/>
      </c>
      <c r="R126" s="48" t="str">
        <f>IF('Simpl. all tex-DT PLYWOOD'!Z132=0,"",'Simpl. all tex-DT PLYWOOD'!Z132)</f>
        <v/>
      </c>
      <c r="S126" s="699">
        <f>'PRODUCTION LIST TEX&amp;DUAL TEX'!Q129</f>
        <v>0</v>
      </c>
    </row>
    <row r="127" spans="1:19" ht="23.25" customHeight="1" x14ac:dyDescent="0.2">
      <c r="A127" s="35">
        <f>B127*'Simpl. all tex-DT PLYWOOD'!I253</f>
        <v>6</v>
      </c>
      <c r="B127" s="37">
        <f t="shared" si="3"/>
        <v>6</v>
      </c>
      <c r="C127" s="36" t="str">
        <f>'Simpl. all tex-DT PLYWOOD'!D133</f>
        <v>SIMPL-6B-T</v>
      </c>
      <c r="D127" s="691">
        <f>'Simpl. all tex-DT PLYWOOD'!I133</f>
        <v>6</v>
      </c>
      <c r="E127" s="48" t="str">
        <f>IF('Simpl. all tex-DT PLYWOOD'!M133=0,"",'Simpl. all tex-DT PLYWOOD'!M133)</f>
        <v/>
      </c>
      <c r="F127" s="48" t="str">
        <f>IF('Simpl. all tex-DT PLYWOOD'!N133=0,"",'Simpl. all tex-DT PLYWOOD'!N133)</f>
        <v/>
      </c>
      <c r="G127" s="48" t="str">
        <f>IF('Simpl. all tex-DT PLYWOOD'!O133=0,"",'Simpl. all tex-DT PLYWOOD'!O133)</f>
        <v/>
      </c>
      <c r="H127" s="48" t="str">
        <f>IF('Simpl. all tex-DT PLYWOOD'!P133=0,"",'Simpl. all tex-DT PLYWOOD'!P133)</f>
        <v/>
      </c>
      <c r="I127" s="48" t="str">
        <f>IF('Simpl. all tex-DT PLYWOOD'!Q133=0,"",'Simpl. all tex-DT PLYWOOD'!Q133)</f>
        <v/>
      </c>
      <c r="J127" s="48" t="str">
        <f>IF('Simpl. all tex-DT PLYWOOD'!R133=0,"",'Simpl. all tex-DT PLYWOOD'!R133)</f>
        <v/>
      </c>
      <c r="K127" s="48" t="str">
        <f>IF('Simpl. all tex-DT PLYWOOD'!S133=0,"",'Simpl. all tex-DT PLYWOOD'!S133)</f>
        <v/>
      </c>
      <c r="L127" s="48" t="str">
        <f>IF('Simpl. all tex-DT PLYWOOD'!T133=0,"",'Simpl. all tex-DT PLYWOOD'!T133)</f>
        <v/>
      </c>
      <c r="M127" s="48" t="str">
        <f>IF('Simpl. all tex-DT PLYWOOD'!U133=0,"",'Simpl. all tex-DT PLYWOOD'!U133)</f>
        <v/>
      </c>
      <c r="N127" s="48" t="str">
        <f>IF('Simpl. all tex-DT PLYWOOD'!V133=0,"",'Simpl. all tex-DT PLYWOOD'!V133)</f>
        <v/>
      </c>
      <c r="O127" s="48" t="str">
        <f>IF('Simpl. all tex-DT PLYWOOD'!W133=0,"",'Simpl. all tex-DT PLYWOOD'!W133)</f>
        <v/>
      </c>
      <c r="P127" s="48" t="str">
        <f>IF('Simpl. all tex-DT PLYWOOD'!X133=0,"",'Simpl. all tex-DT PLYWOOD'!X133)</f>
        <v/>
      </c>
      <c r="Q127" s="48" t="str">
        <f>IF('Simpl. all tex-DT PLYWOOD'!Y133=0,"",'Simpl. all tex-DT PLYWOOD'!Y133)</f>
        <v/>
      </c>
      <c r="R127" s="48" t="str">
        <f>IF('Simpl. all tex-DT PLYWOOD'!Z133=0,"",'Simpl. all tex-DT PLYWOOD'!Z133)</f>
        <v/>
      </c>
      <c r="S127" s="699">
        <f>'PRODUCTION LIST TEX&amp;DUAL TEX'!Q130</f>
        <v>0</v>
      </c>
    </row>
    <row r="128" spans="1:19" ht="23.25" customHeight="1" x14ac:dyDescent="0.2">
      <c r="A128" s="35">
        <f>B128*'Simpl. all tex-DT PLYWOOD'!I257</f>
        <v>0</v>
      </c>
      <c r="B128" s="37">
        <f t="shared" si="3"/>
        <v>8</v>
      </c>
      <c r="C128" s="36" t="str">
        <f>'Simpl. all tex-DT PLYWOOD'!D134</f>
        <v>SIMPL-6C</v>
      </c>
      <c r="D128" s="691">
        <f>'Simpl. all tex-DT PLYWOOD'!I134</f>
        <v>8</v>
      </c>
      <c r="E128" s="48" t="str">
        <f>IF('Simpl. all tex-DT PLYWOOD'!M134=0,"",'Simpl. all tex-DT PLYWOOD'!M134)</f>
        <v/>
      </c>
      <c r="F128" s="48" t="str">
        <f>IF('Simpl. all tex-DT PLYWOOD'!N134=0,"",'Simpl. all tex-DT PLYWOOD'!N134)</f>
        <v/>
      </c>
      <c r="G128" s="48" t="str">
        <f>IF('Simpl. all tex-DT PLYWOOD'!O134=0,"",'Simpl. all tex-DT PLYWOOD'!O134)</f>
        <v/>
      </c>
      <c r="H128" s="48" t="str">
        <f>IF('Simpl. all tex-DT PLYWOOD'!P134=0,"",'Simpl. all tex-DT PLYWOOD'!P134)</f>
        <v/>
      </c>
      <c r="I128" s="48" t="str">
        <f>IF('Simpl. all tex-DT PLYWOOD'!Q134=0,"",'Simpl. all tex-DT PLYWOOD'!Q134)</f>
        <v/>
      </c>
      <c r="J128" s="48" t="str">
        <f>IF('Simpl. all tex-DT PLYWOOD'!R134=0,"",'Simpl. all tex-DT PLYWOOD'!R134)</f>
        <v/>
      </c>
      <c r="K128" s="48" t="str">
        <f>IF('Simpl. all tex-DT PLYWOOD'!S134=0,"",'Simpl. all tex-DT PLYWOOD'!S134)</f>
        <v/>
      </c>
      <c r="L128" s="48" t="str">
        <f>IF('Simpl. all tex-DT PLYWOOD'!T134=0,"",'Simpl. all tex-DT PLYWOOD'!T134)</f>
        <v/>
      </c>
      <c r="M128" s="48" t="str">
        <f>IF('Simpl. all tex-DT PLYWOOD'!U134=0,"",'Simpl. all tex-DT PLYWOOD'!U134)</f>
        <v/>
      </c>
      <c r="N128" s="48" t="str">
        <f>IF('Simpl. all tex-DT PLYWOOD'!V134=0,"",'Simpl. all tex-DT PLYWOOD'!V134)</f>
        <v/>
      </c>
      <c r="O128" s="48" t="str">
        <f>IF('Simpl. all tex-DT PLYWOOD'!W134=0,"",'Simpl. all tex-DT PLYWOOD'!W134)</f>
        <v/>
      </c>
      <c r="P128" s="48" t="str">
        <f>IF('Simpl. all tex-DT PLYWOOD'!X134=0,"",'Simpl. all tex-DT PLYWOOD'!X134)</f>
        <v/>
      </c>
      <c r="Q128" s="48" t="str">
        <f>IF('Simpl. all tex-DT PLYWOOD'!Y134=0,"",'Simpl. all tex-DT PLYWOOD'!Y134)</f>
        <v/>
      </c>
      <c r="R128" s="48" t="str">
        <f>IF('Simpl. all tex-DT PLYWOOD'!Z134=0,"",'Simpl. all tex-DT PLYWOOD'!Z134)</f>
        <v/>
      </c>
      <c r="S128" s="699">
        <f>'PRODUCTION LIST TEX&amp;DUAL TEX'!Q131</f>
        <v>0</v>
      </c>
    </row>
    <row r="129" spans="1:20" ht="23.25" customHeight="1" x14ac:dyDescent="0.2">
      <c r="A129" s="35">
        <f>B129*'Simpl. all tex-DT PLYWOOD'!I259</f>
        <v>8</v>
      </c>
      <c r="B129" s="37">
        <f t="shared" si="3"/>
        <v>8</v>
      </c>
      <c r="C129" s="36" t="str">
        <f>'Simpl. all tex-DT PLYWOOD'!D135</f>
        <v>SIMPL-6C-T</v>
      </c>
      <c r="D129" s="691">
        <f>'Simpl. all tex-DT PLYWOOD'!I135</f>
        <v>8</v>
      </c>
      <c r="E129" s="48" t="str">
        <f>IF('Simpl. all tex-DT PLYWOOD'!M135=0,"",'Simpl. all tex-DT PLYWOOD'!M135)</f>
        <v/>
      </c>
      <c r="F129" s="48" t="str">
        <f>IF('Simpl. all tex-DT PLYWOOD'!N135=0,"",'Simpl. all tex-DT PLYWOOD'!N135)</f>
        <v/>
      </c>
      <c r="G129" s="48" t="str">
        <f>IF('Simpl. all tex-DT PLYWOOD'!O135=0,"",'Simpl. all tex-DT PLYWOOD'!O135)</f>
        <v/>
      </c>
      <c r="H129" s="48" t="str">
        <f>IF('Simpl. all tex-DT PLYWOOD'!P135=0,"",'Simpl. all tex-DT PLYWOOD'!P135)</f>
        <v/>
      </c>
      <c r="I129" s="48" t="str">
        <f>IF('Simpl. all tex-DT PLYWOOD'!Q135=0,"",'Simpl. all tex-DT PLYWOOD'!Q135)</f>
        <v/>
      </c>
      <c r="J129" s="48" t="str">
        <f>IF('Simpl. all tex-DT PLYWOOD'!R135=0,"",'Simpl. all tex-DT PLYWOOD'!R135)</f>
        <v/>
      </c>
      <c r="K129" s="48" t="str">
        <f>IF('Simpl. all tex-DT PLYWOOD'!S135=0,"",'Simpl. all tex-DT PLYWOOD'!S135)</f>
        <v/>
      </c>
      <c r="L129" s="48" t="str">
        <f>IF('Simpl. all tex-DT PLYWOOD'!T135=0,"",'Simpl. all tex-DT PLYWOOD'!T135)</f>
        <v/>
      </c>
      <c r="M129" s="48" t="str">
        <f>IF('Simpl. all tex-DT PLYWOOD'!U135=0,"",'Simpl. all tex-DT PLYWOOD'!U135)</f>
        <v/>
      </c>
      <c r="N129" s="48" t="str">
        <f>IF('Simpl. all tex-DT PLYWOOD'!V135=0,"",'Simpl. all tex-DT PLYWOOD'!V135)</f>
        <v/>
      </c>
      <c r="O129" s="48" t="str">
        <f>IF('Simpl. all tex-DT PLYWOOD'!W135=0,"",'Simpl. all tex-DT PLYWOOD'!W135)</f>
        <v/>
      </c>
      <c r="P129" s="48" t="str">
        <f>IF('Simpl. all tex-DT PLYWOOD'!X135=0,"",'Simpl. all tex-DT PLYWOOD'!X135)</f>
        <v/>
      </c>
      <c r="Q129" s="48" t="str">
        <f>IF('Simpl. all tex-DT PLYWOOD'!Y135=0,"",'Simpl. all tex-DT PLYWOOD'!Y135)</f>
        <v/>
      </c>
      <c r="R129" s="48" t="str">
        <f>IF('Simpl. all tex-DT PLYWOOD'!Z135=0,"",'Simpl. all tex-DT PLYWOOD'!Z135)</f>
        <v/>
      </c>
      <c r="S129" s="699">
        <f>'PRODUCTION LIST TEX&amp;DUAL TEX'!Q132</f>
        <v>0</v>
      </c>
    </row>
    <row r="130" spans="1:20" ht="23.25" customHeight="1" x14ac:dyDescent="0.2">
      <c r="A130" s="35">
        <f>B130*'Simpl. all tex-DT PLYWOOD'!I261</f>
        <v>8</v>
      </c>
      <c r="B130" s="37">
        <f t="shared" si="3"/>
        <v>8</v>
      </c>
      <c r="C130" s="36" t="str">
        <f>'Simpl. all tex-DT PLYWOOD'!D136</f>
        <v>SIMPL-6D</v>
      </c>
      <c r="D130" s="691">
        <f>'Simpl. all tex-DT PLYWOOD'!I136</f>
        <v>8</v>
      </c>
      <c r="E130" s="48" t="str">
        <f>IF('Simpl. all tex-DT PLYWOOD'!M136=0,"",'Simpl. all tex-DT PLYWOOD'!M136)</f>
        <v/>
      </c>
      <c r="F130" s="48" t="str">
        <f>IF('Simpl. all tex-DT PLYWOOD'!N136=0,"",'Simpl. all tex-DT PLYWOOD'!N136)</f>
        <v/>
      </c>
      <c r="G130" s="48" t="str">
        <f>IF('Simpl. all tex-DT PLYWOOD'!O136=0,"",'Simpl. all tex-DT PLYWOOD'!O136)</f>
        <v/>
      </c>
      <c r="H130" s="48" t="str">
        <f>IF('Simpl. all tex-DT PLYWOOD'!P136=0,"",'Simpl. all tex-DT PLYWOOD'!P136)</f>
        <v/>
      </c>
      <c r="I130" s="48" t="str">
        <f>IF('Simpl. all tex-DT PLYWOOD'!Q136=0,"",'Simpl. all tex-DT PLYWOOD'!Q136)</f>
        <v/>
      </c>
      <c r="J130" s="48" t="str">
        <f>IF('Simpl. all tex-DT PLYWOOD'!R136=0,"",'Simpl. all tex-DT PLYWOOD'!R136)</f>
        <v/>
      </c>
      <c r="K130" s="48" t="str">
        <f>IF('Simpl. all tex-DT PLYWOOD'!S136=0,"",'Simpl. all tex-DT PLYWOOD'!S136)</f>
        <v/>
      </c>
      <c r="L130" s="48" t="str">
        <f>IF('Simpl. all tex-DT PLYWOOD'!T136=0,"",'Simpl. all tex-DT PLYWOOD'!T136)</f>
        <v/>
      </c>
      <c r="M130" s="48" t="str">
        <f>IF('Simpl. all tex-DT PLYWOOD'!U136=0,"",'Simpl. all tex-DT PLYWOOD'!U136)</f>
        <v/>
      </c>
      <c r="N130" s="48" t="str">
        <f>IF('Simpl. all tex-DT PLYWOOD'!V136=0,"",'Simpl. all tex-DT PLYWOOD'!V136)</f>
        <v/>
      </c>
      <c r="O130" s="48" t="str">
        <f>IF('Simpl. all tex-DT PLYWOOD'!W136=0,"",'Simpl. all tex-DT PLYWOOD'!W136)</f>
        <v/>
      </c>
      <c r="P130" s="48" t="str">
        <f>IF('Simpl. all tex-DT PLYWOOD'!X136=0,"",'Simpl. all tex-DT PLYWOOD'!X136)</f>
        <v/>
      </c>
      <c r="Q130" s="48" t="str">
        <f>IF('Simpl. all tex-DT PLYWOOD'!Y136=0,"",'Simpl. all tex-DT PLYWOOD'!Y136)</f>
        <v/>
      </c>
      <c r="R130" s="48" t="str">
        <f>IF('Simpl. all tex-DT PLYWOOD'!Z136=0,"",'Simpl. all tex-DT PLYWOOD'!Z136)</f>
        <v/>
      </c>
      <c r="S130" s="699">
        <f>'PRODUCTION LIST TEX&amp;DUAL TEX'!Q133</f>
        <v>0</v>
      </c>
    </row>
    <row r="131" spans="1:20" ht="23.25" customHeight="1" x14ac:dyDescent="0.2">
      <c r="A131" s="35">
        <f>B131*'Simpl. all tex-DT PLYWOOD'!I263</f>
        <v>8</v>
      </c>
      <c r="B131" s="37">
        <f t="shared" si="3"/>
        <v>8</v>
      </c>
      <c r="C131" s="36" t="str">
        <f>'Simpl. all tex-DT PLYWOOD'!D137</f>
        <v>SIMPL-6D-T</v>
      </c>
      <c r="D131" s="691">
        <f>'Simpl. all tex-DT PLYWOOD'!I137</f>
        <v>8</v>
      </c>
      <c r="E131" s="48" t="str">
        <f>IF('Simpl. all tex-DT PLYWOOD'!M137=0,"",'Simpl. all tex-DT PLYWOOD'!M137)</f>
        <v/>
      </c>
      <c r="F131" s="48" t="str">
        <f>IF('Simpl. all tex-DT PLYWOOD'!N137=0,"",'Simpl. all tex-DT PLYWOOD'!N137)</f>
        <v/>
      </c>
      <c r="G131" s="48" t="str">
        <f>IF('Simpl. all tex-DT PLYWOOD'!O137=0,"",'Simpl. all tex-DT PLYWOOD'!O137)</f>
        <v/>
      </c>
      <c r="H131" s="48" t="str">
        <f>IF('Simpl. all tex-DT PLYWOOD'!P137=0,"",'Simpl. all tex-DT PLYWOOD'!P137)</f>
        <v/>
      </c>
      <c r="I131" s="48" t="str">
        <f>IF('Simpl. all tex-DT PLYWOOD'!Q137=0,"",'Simpl. all tex-DT PLYWOOD'!Q137)</f>
        <v/>
      </c>
      <c r="J131" s="48" t="str">
        <f>IF('Simpl. all tex-DT PLYWOOD'!R137=0,"",'Simpl. all tex-DT PLYWOOD'!R137)</f>
        <v/>
      </c>
      <c r="K131" s="48" t="str">
        <f>IF('Simpl. all tex-DT PLYWOOD'!S137=0,"",'Simpl. all tex-DT PLYWOOD'!S137)</f>
        <v/>
      </c>
      <c r="L131" s="48" t="str">
        <f>IF('Simpl. all tex-DT PLYWOOD'!T137=0,"",'Simpl. all tex-DT PLYWOOD'!T137)</f>
        <v/>
      </c>
      <c r="M131" s="48" t="str">
        <f>IF('Simpl. all tex-DT PLYWOOD'!U137=0,"",'Simpl. all tex-DT PLYWOOD'!U137)</f>
        <v/>
      </c>
      <c r="N131" s="48" t="str">
        <f>IF('Simpl. all tex-DT PLYWOOD'!V137=0,"",'Simpl. all tex-DT PLYWOOD'!V137)</f>
        <v/>
      </c>
      <c r="O131" s="48" t="str">
        <f>IF('Simpl. all tex-DT PLYWOOD'!W137=0,"",'Simpl. all tex-DT PLYWOOD'!W137)</f>
        <v/>
      </c>
      <c r="P131" s="48" t="str">
        <f>IF('Simpl. all tex-DT PLYWOOD'!X137=0,"",'Simpl. all tex-DT PLYWOOD'!X137)</f>
        <v/>
      </c>
      <c r="Q131" s="48" t="str">
        <f>IF('Simpl. all tex-DT PLYWOOD'!Y137=0,"",'Simpl. all tex-DT PLYWOOD'!Y137)</f>
        <v/>
      </c>
      <c r="R131" s="48" t="str">
        <f>IF('Simpl. all tex-DT PLYWOOD'!Z137=0,"",'Simpl. all tex-DT PLYWOOD'!Z137)</f>
        <v/>
      </c>
      <c r="S131" s="699">
        <f>'PRODUCTION LIST TEX&amp;DUAL TEX'!Q134</f>
        <v>0</v>
      </c>
    </row>
    <row r="132" spans="1:20" ht="23.25" customHeight="1" x14ac:dyDescent="0.2">
      <c r="A132" s="35">
        <f>B132*'Simpl. all tex-DT PLYWOOD'!I265</f>
        <v>8</v>
      </c>
      <c r="B132" s="37">
        <f t="shared" si="3"/>
        <v>8</v>
      </c>
      <c r="C132" s="36" t="str">
        <f>'Simpl. all tex-DT PLYWOOD'!D138</f>
        <v>SIMPL-6E</v>
      </c>
      <c r="D132" s="691">
        <f>'Simpl. all tex-DT PLYWOOD'!I138</f>
        <v>8</v>
      </c>
      <c r="E132" s="48" t="str">
        <f>IF('Simpl. all tex-DT PLYWOOD'!M138=0,"",'Simpl. all tex-DT PLYWOOD'!M138)</f>
        <v/>
      </c>
      <c r="F132" s="48" t="str">
        <f>IF('Simpl. all tex-DT PLYWOOD'!N138=0,"",'Simpl. all tex-DT PLYWOOD'!N138)</f>
        <v/>
      </c>
      <c r="G132" s="48" t="str">
        <f>IF('Simpl. all tex-DT PLYWOOD'!O138=0,"",'Simpl. all tex-DT PLYWOOD'!O138)</f>
        <v/>
      </c>
      <c r="H132" s="48" t="str">
        <f>IF('Simpl. all tex-DT PLYWOOD'!P138=0,"",'Simpl. all tex-DT PLYWOOD'!P138)</f>
        <v/>
      </c>
      <c r="I132" s="48" t="str">
        <f>IF('Simpl. all tex-DT PLYWOOD'!Q138=0,"",'Simpl. all tex-DT PLYWOOD'!Q138)</f>
        <v/>
      </c>
      <c r="J132" s="48" t="str">
        <f>IF('Simpl. all tex-DT PLYWOOD'!R138=0,"",'Simpl. all tex-DT PLYWOOD'!R138)</f>
        <v/>
      </c>
      <c r="K132" s="48" t="str">
        <f>IF('Simpl. all tex-DT PLYWOOD'!S138=0,"",'Simpl. all tex-DT PLYWOOD'!S138)</f>
        <v/>
      </c>
      <c r="L132" s="48" t="str">
        <f>IF('Simpl. all tex-DT PLYWOOD'!T138=0,"",'Simpl. all tex-DT PLYWOOD'!T138)</f>
        <v/>
      </c>
      <c r="M132" s="48" t="str">
        <f>IF('Simpl. all tex-DT PLYWOOD'!U138=0,"",'Simpl. all tex-DT PLYWOOD'!U138)</f>
        <v/>
      </c>
      <c r="N132" s="48" t="str">
        <f>IF('Simpl. all tex-DT PLYWOOD'!V138=0,"",'Simpl. all tex-DT PLYWOOD'!V138)</f>
        <v/>
      </c>
      <c r="O132" s="48" t="str">
        <f>IF('Simpl. all tex-DT PLYWOOD'!W138=0,"",'Simpl. all tex-DT PLYWOOD'!W138)</f>
        <v/>
      </c>
      <c r="P132" s="48" t="str">
        <f>IF('Simpl. all tex-DT PLYWOOD'!X138=0,"",'Simpl. all tex-DT PLYWOOD'!X138)</f>
        <v/>
      </c>
      <c r="Q132" s="48" t="str">
        <f>IF('Simpl. all tex-DT PLYWOOD'!Y138=0,"",'Simpl. all tex-DT PLYWOOD'!Y138)</f>
        <v/>
      </c>
      <c r="R132" s="48" t="str">
        <f>IF('Simpl. all tex-DT PLYWOOD'!Z138=0,"",'Simpl. all tex-DT PLYWOOD'!Z138)</f>
        <v/>
      </c>
      <c r="S132" s="699">
        <f>'PRODUCTION LIST TEX&amp;DUAL TEX'!Q135</f>
        <v>0</v>
      </c>
    </row>
    <row r="133" spans="1:20" ht="23.25" customHeight="1" x14ac:dyDescent="0.2">
      <c r="A133" s="35">
        <f>B133*'Simpl. all tex-DT PLYWOOD'!I267</f>
        <v>8</v>
      </c>
      <c r="B133" s="37">
        <f t="shared" si="3"/>
        <v>8</v>
      </c>
      <c r="C133" s="36" t="str">
        <f>'Simpl. all tex-DT PLYWOOD'!D139</f>
        <v>SIMPL-6E-T</v>
      </c>
      <c r="D133" s="691">
        <f>'Simpl. all tex-DT PLYWOOD'!I139</f>
        <v>8</v>
      </c>
      <c r="E133" s="48" t="str">
        <f>IF('Simpl. all tex-DT PLYWOOD'!M139=0,"",'Simpl. all tex-DT PLYWOOD'!M139)</f>
        <v/>
      </c>
      <c r="F133" s="48" t="str">
        <f>IF('Simpl. all tex-DT PLYWOOD'!N139=0,"",'Simpl. all tex-DT PLYWOOD'!N139)</f>
        <v/>
      </c>
      <c r="G133" s="48" t="str">
        <f>IF('Simpl. all tex-DT PLYWOOD'!O139=0,"",'Simpl. all tex-DT PLYWOOD'!O139)</f>
        <v/>
      </c>
      <c r="H133" s="48" t="str">
        <f>IF('Simpl. all tex-DT PLYWOOD'!P139=0,"",'Simpl. all tex-DT PLYWOOD'!P139)</f>
        <v/>
      </c>
      <c r="I133" s="48" t="str">
        <f>IF('Simpl. all tex-DT PLYWOOD'!Q139=0,"",'Simpl. all tex-DT PLYWOOD'!Q139)</f>
        <v/>
      </c>
      <c r="J133" s="48" t="str">
        <f>IF('Simpl. all tex-DT PLYWOOD'!R139=0,"",'Simpl. all tex-DT PLYWOOD'!R139)</f>
        <v/>
      </c>
      <c r="K133" s="48" t="str">
        <f>IF('Simpl. all tex-DT PLYWOOD'!S139=0,"",'Simpl. all tex-DT PLYWOOD'!S139)</f>
        <v/>
      </c>
      <c r="L133" s="48" t="str">
        <f>IF('Simpl. all tex-DT PLYWOOD'!T139=0,"",'Simpl. all tex-DT PLYWOOD'!T139)</f>
        <v/>
      </c>
      <c r="M133" s="48" t="str">
        <f>IF('Simpl. all tex-DT PLYWOOD'!U139=0,"",'Simpl. all tex-DT PLYWOOD'!U139)</f>
        <v/>
      </c>
      <c r="N133" s="48" t="str">
        <f>IF('Simpl. all tex-DT PLYWOOD'!V139=0,"",'Simpl. all tex-DT PLYWOOD'!V139)</f>
        <v/>
      </c>
      <c r="O133" s="48" t="str">
        <f>IF('Simpl. all tex-DT PLYWOOD'!W139=0,"",'Simpl. all tex-DT PLYWOOD'!W139)</f>
        <v/>
      </c>
      <c r="P133" s="48" t="str">
        <f>IF('Simpl. all tex-DT PLYWOOD'!X139=0,"",'Simpl. all tex-DT PLYWOOD'!X139)</f>
        <v/>
      </c>
      <c r="Q133" s="48" t="str">
        <f>IF('Simpl. all tex-DT PLYWOOD'!Y139=0,"",'Simpl. all tex-DT PLYWOOD'!Y139)</f>
        <v/>
      </c>
      <c r="R133" s="48" t="str">
        <f>IF('Simpl. all tex-DT PLYWOOD'!Z139=0,"",'Simpl. all tex-DT PLYWOOD'!Z139)</f>
        <v/>
      </c>
      <c r="S133" s="699">
        <f>'PRODUCTION LIST TEX&amp;DUAL TEX'!Q136</f>
        <v>0</v>
      </c>
    </row>
    <row r="134" spans="1:20" ht="23.25" customHeight="1" x14ac:dyDescent="0.2">
      <c r="A134" s="35" t="e">
        <f>B134*'Simpl. all tex-DT PLYWOOD'!#REF!</f>
        <v>#REF!</v>
      </c>
      <c r="B134" s="37">
        <f t="shared" si="3"/>
        <v>8</v>
      </c>
      <c r="C134" s="36" t="str">
        <f>'Simpl. all tex-DT PLYWOOD'!D140</f>
        <v>SIMPL-6F</v>
      </c>
      <c r="D134" s="691">
        <f>'Simpl. all tex-DT PLYWOOD'!I140</f>
        <v>8</v>
      </c>
      <c r="E134" s="48" t="str">
        <f>IF('Simpl. all tex-DT PLYWOOD'!M140=0,"",'Simpl. all tex-DT PLYWOOD'!M140)</f>
        <v/>
      </c>
      <c r="F134" s="48" t="str">
        <f>IF('Simpl. all tex-DT PLYWOOD'!N140=0,"",'Simpl. all tex-DT PLYWOOD'!N140)</f>
        <v/>
      </c>
      <c r="G134" s="48" t="str">
        <f>IF('Simpl. all tex-DT PLYWOOD'!O140=0,"",'Simpl. all tex-DT PLYWOOD'!O140)</f>
        <v/>
      </c>
      <c r="H134" s="48" t="str">
        <f>IF('Simpl. all tex-DT PLYWOOD'!P140=0,"",'Simpl. all tex-DT PLYWOOD'!P140)</f>
        <v/>
      </c>
      <c r="I134" s="48" t="str">
        <f>IF('Simpl. all tex-DT PLYWOOD'!Q140=0,"",'Simpl. all tex-DT PLYWOOD'!Q140)</f>
        <v/>
      </c>
      <c r="J134" s="48" t="str">
        <f>IF('Simpl. all tex-DT PLYWOOD'!R140=0,"",'Simpl. all tex-DT PLYWOOD'!R140)</f>
        <v/>
      </c>
      <c r="K134" s="48" t="str">
        <f>IF('Simpl. all tex-DT PLYWOOD'!S140=0,"",'Simpl. all tex-DT PLYWOOD'!S140)</f>
        <v/>
      </c>
      <c r="L134" s="48" t="str">
        <f>IF('Simpl. all tex-DT PLYWOOD'!T140=0,"",'Simpl. all tex-DT PLYWOOD'!T140)</f>
        <v/>
      </c>
      <c r="M134" s="48" t="str">
        <f>IF('Simpl. all tex-DT PLYWOOD'!U140=0,"",'Simpl. all tex-DT PLYWOOD'!U140)</f>
        <v/>
      </c>
      <c r="N134" s="48" t="str">
        <f>IF('Simpl. all tex-DT PLYWOOD'!V140=0,"",'Simpl. all tex-DT PLYWOOD'!V140)</f>
        <v/>
      </c>
      <c r="O134" s="48" t="str">
        <f>IF('Simpl. all tex-DT PLYWOOD'!W140=0,"",'Simpl. all tex-DT PLYWOOD'!W140)</f>
        <v/>
      </c>
      <c r="P134" s="48" t="str">
        <f>IF('Simpl. all tex-DT PLYWOOD'!X140=0,"",'Simpl. all tex-DT PLYWOOD'!X140)</f>
        <v/>
      </c>
      <c r="Q134" s="48" t="str">
        <f>IF('Simpl. all tex-DT PLYWOOD'!Y140=0,"",'Simpl. all tex-DT PLYWOOD'!Y140)</f>
        <v/>
      </c>
      <c r="R134" s="48" t="str">
        <f>IF('Simpl. all tex-DT PLYWOOD'!Z140=0,"",'Simpl. all tex-DT PLYWOOD'!Z140)</f>
        <v/>
      </c>
      <c r="S134" s="699">
        <f>'PRODUCTION LIST TEX&amp;DUAL TEX'!Q137</f>
        <v>0</v>
      </c>
    </row>
    <row r="135" spans="1:20" ht="23.25" customHeight="1" x14ac:dyDescent="0.2">
      <c r="A135" s="35" t="e">
        <f>B135*'Simpl. all tex-DT PLYWOOD'!#REF!</f>
        <v>#REF!</v>
      </c>
      <c r="B135" s="37">
        <f t="shared" si="3"/>
        <v>8</v>
      </c>
      <c r="C135" s="36" t="str">
        <f>'Simpl. all tex-DT PLYWOOD'!D141</f>
        <v>SIMPL-6F-T</v>
      </c>
      <c r="D135" s="691">
        <f>'Simpl. all tex-DT PLYWOOD'!I141</f>
        <v>8</v>
      </c>
      <c r="E135" s="48" t="str">
        <f>IF('Simpl. all tex-DT PLYWOOD'!M141=0,"",'Simpl. all tex-DT PLYWOOD'!M141)</f>
        <v/>
      </c>
      <c r="F135" s="48" t="str">
        <f>IF('Simpl. all tex-DT PLYWOOD'!N141=0,"",'Simpl. all tex-DT PLYWOOD'!N141)</f>
        <v/>
      </c>
      <c r="G135" s="48" t="str">
        <f>IF('Simpl. all tex-DT PLYWOOD'!O141=0,"",'Simpl. all tex-DT PLYWOOD'!O141)</f>
        <v/>
      </c>
      <c r="H135" s="48" t="str">
        <f>IF('Simpl. all tex-DT PLYWOOD'!P141=0,"",'Simpl. all tex-DT PLYWOOD'!P141)</f>
        <v/>
      </c>
      <c r="I135" s="48" t="str">
        <f>IF('Simpl. all tex-DT PLYWOOD'!Q141=0,"",'Simpl. all tex-DT PLYWOOD'!Q141)</f>
        <v/>
      </c>
      <c r="J135" s="48" t="str">
        <f>IF('Simpl. all tex-DT PLYWOOD'!R141=0,"",'Simpl. all tex-DT PLYWOOD'!R141)</f>
        <v/>
      </c>
      <c r="K135" s="48" t="str">
        <f>IF('Simpl. all tex-DT PLYWOOD'!S141=0,"",'Simpl. all tex-DT PLYWOOD'!S141)</f>
        <v/>
      </c>
      <c r="L135" s="48" t="str">
        <f>IF('Simpl. all tex-DT PLYWOOD'!T141=0,"",'Simpl. all tex-DT PLYWOOD'!T141)</f>
        <v/>
      </c>
      <c r="M135" s="48" t="str">
        <f>IF('Simpl. all tex-DT PLYWOOD'!U141=0,"",'Simpl. all tex-DT PLYWOOD'!U141)</f>
        <v/>
      </c>
      <c r="N135" s="48" t="str">
        <f>IF('Simpl. all tex-DT PLYWOOD'!V141=0,"",'Simpl. all tex-DT PLYWOOD'!V141)</f>
        <v/>
      </c>
      <c r="O135" s="48" t="str">
        <f>IF('Simpl. all tex-DT PLYWOOD'!W141=0,"",'Simpl. all tex-DT PLYWOOD'!W141)</f>
        <v/>
      </c>
      <c r="P135" s="48" t="str">
        <f>IF('Simpl. all tex-DT PLYWOOD'!X141=0,"",'Simpl. all tex-DT PLYWOOD'!X141)</f>
        <v/>
      </c>
      <c r="Q135" s="48" t="str">
        <f>IF('Simpl. all tex-DT PLYWOOD'!Y141=0,"",'Simpl. all tex-DT PLYWOOD'!Y141)</f>
        <v/>
      </c>
      <c r="R135" s="48" t="str">
        <f>IF('Simpl. all tex-DT PLYWOOD'!Z141=0,"",'Simpl. all tex-DT PLYWOOD'!Z141)</f>
        <v/>
      </c>
      <c r="S135" s="699">
        <f>'PRODUCTION LIST TEX&amp;DUAL TEX'!Q138</f>
        <v>0</v>
      </c>
    </row>
    <row r="136" spans="1:20" ht="23.25" customHeight="1" x14ac:dyDescent="0.2">
      <c r="A136" s="35" t="e">
        <f>B136*'Simpl. all tex-DT PLYWOOD'!#REF!</f>
        <v>#REF!</v>
      </c>
      <c r="B136" s="37">
        <f t="shared" si="3"/>
        <v>8</v>
      </c>
      <c r="C136" s="36" t="str">
        <f>'Simpl. all tex-DT PLYWOOD'!D142</f>
        <v>SIMPL-6G</v>
      </c>
      <c r="D136" s="691">
        <f>'Simpl. all tex-DT PLYWOOD'!I142</f>
        <v>8</v>
      </c>
      <c r="E136" s="48" t="str">
        <f>IF('Simpl. all tex-DT PLYWOOD'!M142=0,"",'Simpl. all tex-DT PLYWOOD'!M142)</f>
        <v/>
      </c>
      <c r="F136" s="48" t="str">
        <f>IF('Simpl. all tex-DT PLYWOOD'!N142=0,"",'Simpl. all tex-DT PLYWOOD'!N142)</f>
        <v/>
      </c>
      <c r="G136" s="48" t="str">
        <f>IF('Simpl. all tex-DT PLYWOOD'!O142=0,"",'Simpl. all tex-DT PLYWOOD'!O142)</f>
        <v/>
      </c>
      <c r="H136" s="48" t="str">
        <f>IF('Simpl. all tex-DT PLYWOOD'!P142=0,"",'Simpl. all tex-DT PLYWOOD'!P142)</f>
        <v/>
      </c>
      <c r="I136" s="48" t="str">
        <f>IF('Simpl. all tex-DT PLYWOOD'!Q142=0,"",'Simpl. all tex-DT PLYWOOD'!Q142)</f>
        <v/>
      </c>
      <c r="J136" s="48" t="str">
        <f>IF('Simpl. all tex-DT PLYWOOD'!R142=0,"",'Simpl. all tex-DT PLYWOOD'!R142)</f>
        <v/>
      </c>
      <c r="K136" s="48" t="str">
        <f>IF('Simpl. all tex-DT PLYWOOD'!S142=0,"",'Simpl. all tex-DT PLYWOOD'!S142)</f>
        <v/>
      </c>
      <c r="L136" s="48" t="str">
        <f>IF('Simpl. all tex-DT PLYWOOD'!T142=0,"",'Simpl. all tex-DT PLYWOOD'!T142)</f>
        <v/>
      </c>
      <c r="M136" s="48" t="str">
        <f>IF('Simpl. all tex-DT PLYWOOD'!U142=0,"",'Simpl. all tex-DT PLYWOOD'!U142)</f>
        <v/>
      </c>
      <c r="N136" s="48" t="str">
        <f>IF('Simpl. all tex-DT PLYWOOD'!V142=0,"",'Simpl. all tex-DT PLYWOOD'!V142)</f>
        <v/>
      </c>
      <c r="O136" s="48" t="str">
        <f>IF('Simpl. all tex-DT PLYWOOD'!W142=0,"",'Simpl. all tex-DT PLYWOOD'!W142)</f>
        <v/>
      </c>
      <c r="P136" s="48" t="str">
        <f>IF('Simpl. all tex-DT PLYWOOD'!X142=0,"",'Simpl. all tex-DT PLYWOOD'!X142)</f>
        <v/>
      </c>
      <c r="Q136" s="48" t="str">
        <f>IF('Simpl. all tex-DT PLYWOOD'!Y142=0,"",'Simpl. all tex-DT PLYWOOD'!Y142)</f>
        <v/>
      </c>
      <c r="R136" s="48" t="str">
        <f>IF('Simpl. all tex-DT PLYWOOD'!Z142=0,"",'Simpl. all tex-DT PLYWOOD'!Z142)</f>
        <v/>
      </c>
      <c r="S136" s="699">
        <f>'PRODUCTION LIST TEX&amp;DUAL TEX'!Q139</f>
        <v>0</v>
      </c>
    </row>
    <row r="137" spans="1:20" ht="23.25" customHeight="1" x14ac:dyDescent="0.2">
      <c r="A137" s="35" t="e">
        <f>B137*'Simpl. all tex-DT PLYWOOD'!#REF!</f>
        <v>#REF!</v>
      </c>
      <c r="B137" s="37">
        <f t="shared" si="3"/>
        <v>8</v>
      </c>
      <c r="C137" s="36" t="str">
        <f>'Simpl. all tex-DT PLYWOOD'!D143</f>
        <v>SIMPL-6G-T</v>
      </c>
      <c r="D137" s="691">
        <f>'Simpl. all tex-DT PLYWOOD'!I143</f>
        <v>8</v>
      </c>
      <c r="E137" s="48" t="str">
        <f>IF('Simpl. all tex-DT PLYWOOD'!M143=0,"",'Simpl. all tex-DT PLYWOOD'!M143)</f>
        <v/>
      </c>
      <c r="F137" s="48" t="str">
        <f>IF('Simpl. all tex-DT PLYWOOD'!N143=0,"",'Simpl. all tex-DT PLYWOOD'!N143)</f>
        <v/>
      </c>
      <c r="G137" s="48" t="str">
        <f>IF('Simpl. all tex-DT PLYWOOD'!O143=0,"",'Simpl. all tex-DT PLYWOOD'!O143)</f>
        <v/>
      </c>
      <c r="H137" s="48" t="str">
        <f>IF('Simpl. all tex-DT PLYWOOD'!P143=0,"",'Simpl. all tex-DT PLYWOOD'!P143)</f>
        <v/>
      </c>
      <c r="I137" s="48" t="str">
        <f>IF('Simpl. all tex-DT PLYWOOD'!Q143=0,"",'Simpl. all tex-DT PLYWOOD'!Q143)</f>
        <v/>
      </c>
      <c r="J137" s="48" t="str">
        <f>IF('Simpl. all tex-DT PLYWOOD'!R143=0,"",'Simpl. all tex-DT PLYWOOD'!R143)</f>
        <v/>
      </c>
      <c r="K137" s="48" t="str">
        <f>IF('Simpl. all tex-DT PLYWOOD'!S143=0,"",'Simpl. all tex-DT PLYWOOD'!S143)</f>
        <v/>
      </c>
      <c r="L137" s="48" t="str">
        <f>IF('Simpl. all tex-DT PLYWOOD'!T143=0,"",'Simpl. all tex-DT PLYWOOD'!T143)</f>
        <v/>
      </c>
      <c r="M137" s="48" t="str">
        <f>IF('Simpl. all tex-DT PLYWOOD'!U143=0,"",'Simpl. all tex-DT PLYWOOD'!U143)</f>
        <v/>
      </c>
      <c r="N137" s="48" t="str">
        <f>IF('Simpl. all tex-DT PLYWOOD'!V143=0,"",'Simpl. all tex-DT PLYWOOD'!V143)</f>
        <v/>
      </c>
      <c r="O137" s="48" t="str">
        <f>IF('Simpl. all tex-DT PLYWOOD'!W143=0,"",'Simpl. all tex-DT PLYWOOD'!W143)</f>
        <v/>
      </c>
      <c r="P137" s="48" t="str">
        <f>IF('Simpl. all tex-DT PLYWOOD'!X143=0,"",'Simpl. all tex-DT PLYWOOD'!X143)</f>
        <v/>
      </c>
      <c r="Q137" s="48" t="str">
        <f>IF('Simpl. all tex-DT PLYWOOD'!Y143=0,"",'Simpl. all tex-DT PLYWOOD'!Y143)</f>
        <v/>
      </c>
      <c r="R137" s="48" t="str">
        <f>IF('Simpl. all tex-DT PLYWOOD'!Z143=0,"",'Simpl. all tex-DT PLYWOOD'!Z143)</f>
        <v/>
      </c>
      <c r="S137" s="699">
        <f>'PRODUCTION LIST TEX&amp;DUAL TEX'!Q140</f>
        <v>0</v>
      </c>
    </row>
    <row r="138" spans="1:20" ht="23.25" customHeight="1" x14ac:dyDescent="0.2">
      <c r="A138" s="35" t="e">
        <f>B138*'Simpl. all tex-DT PLYWOOD'!#REF!</f>
        <v>#REF!</v>
      </c>
      <c r="B138" s="37">
        <f t="shared" si="3"/>
        <v>6</v>
      </c>
      <c r="C138" s="36" t="str">
        <f>'Simpl. all tex-DT PLYWOOD'!D144</f>
        <v>SIMPL-6H</v>
      </c>
      <c r="D138" s="691">
        <f>'Simpl. all tex-DT PLYWOOD'!I144</f>
        <v>6</v>
      </c>
      <c r="E138" s="48" t="str">
        <f>IF('Simpl. all tex-DT PLYWOOD'!M144=0,"",'Simpl. all tex-DT PLYWOOD'!M144)</f>
        <v/>
      </c>
      <c r="F138" s="48" t="str">
        <f>IF('Simpl. all tex-DT PLYWOOD'!N144=0,"",'Simpl. all tex-DT PLYWOOD'!N144)</f>
        <v/>
      </c>
      <c r="G138" s="48" t="str">
        <f>IF('Simpl. all tex-DT PLYWOOD'!O144=0,"",'Simpl. all tex-DT PLYWOOD'!O144)</f>
        <v/>
      </c>
      <c r="H138" s="48" t="str">
        <f>IF('Simpl. all tex-DT PLYWOOD'!P144=0,"",'Simpl. all tex-DT PLYWOOD'!P144)</f>
        <v/>
      </c>
      <c r="I138" s="48" t="str">
        <f>IF('Simpl. all tex-DT PLYWOOD'!Q144=0,"",'Simpl. all tex-DT PLYWOOD'!Q144)</f>
        <v/>
      </c>
      <c r="J138" s="48" t="str">
        <f>IF('Simpl. all tex-DT PLYWOOD'!R144=0,"",'Simpl. all tex-DT PLYWOOD'!R144)</f>
        <v/>
      </c>
      <c r="K138" s="48" t="str">
        <f>IF('Simpl. all tex-DT PLYWOOD'!S144=0,"",'Simpl. all tex-DT PLYWOOD'!S144)</f>
        <v/>
      </c>
      <c r="L138" s="48" t="str">
        <f>IF('Simpl. all tex-DT PLYWOOD'!T144=0,"",'Simpl. all tex-DT PLYWOOD'!T144)</f>
        <v/>
      </c>
      <c r="M138" s="48" t="str">
        <f>IF('Simpl. all tex-DT PLYWOOD'!U144=0,"",'Simpl. all tex-DT PLYWOOD'!U144)</f>
        <v/>
      </c>
      <c r="N138" s="48" t="str">
        <f>IF('Simpl. all tex-DT PLYWOOD'!V144=0,"",'Simpl. all tex-DT PLYWOOD'!V144)</f>
        <v/>
      </c>
      <c r="O138" s="48" t="str">
        <f>IF('Simpl. all tex-DT PLYWOOD'!W144=0,"",'Simpl. all tex-DT PLYWOOD'!W144)</f>
        <v/>
      </c>
      <c r="P138" s="48" t="str">
        <f>IF('Simpl. all tex-DT PLYWOOD'!X144=0,"",'Simpl. all tex-DT PLYWOOD'!X144)</f>
        <v/>
      </c>
      <c r="Q138" s="48" t="str">
        <f>IF('Simpl. all tex-DT PLYWOOD'!Y144=0,"",'Simpl. all tex-DT PLYWOOD'!Y144)</f>
        <v/>
      </c>
      <c r="R138" s="48" t="str">
        <f>IF('Simpl. all tex-DT PLYWOOD'!Z144=0,"",'Simpl. all tex-DT PLYWOOD'!Z144)</f>
        <v/>
      </c>
      <c r="S138" s="699">
        <f>'PRODUCTION LIST TEX&amp;DUAL TEX'!Q141</f>
        <v>0</v>
      </c>
    </row>
    <row r="139" spans="1:20" ht="23.25" customHeight="1" x14ac:dyDescent="0.2">
      <c r="A139" s="35"/>
      <c r="B139" s="37"/>
      <c r="C139" s="36" t="str">
        <f>'Simpl. all tex-DT PLYWOOD'!D145</f>
        <v>SIMPL-6H-T</v>
      </c>
      <c r="D139" s="691">
        <f>'Simpl. all tex-DT PLYWOOD'!I145</f>
        <v>6</v>
      </c>
      <c r="E139" s="48" t="str">
        <f>IF('Simpl. all tex-DT PLYWOOD'!M145=0,"",'Simpl. all tex-DT PLYWOOD'!M145)</f>
        <v/>
      </c>
      <c r="F139" s="48" t="str">
        <f>IF('Simpl. all tex-DT PLYWOOD'!N145=0,"",'Simpl. all tex-DT PLYWOOD'!N145)</f>
        <v/>
      </c>
      <c r="G139" s="48" t="str">
        <f>IF('Simpl. all tex-DT PLYWOOD'!O145=0,"",'Simpl. all tex-DT PLYWOOD'!O145)</f>
        <v/>
      </c>
      <c r="H139" s="48" t="str">
        <f>IF('Simpl. all tex-DT PLYWOOD'!P145=0,"",'Simpl. all tex-DT PLYWOOD'!P145)</f>
        <v/>
      </c>
      <c r="I139" s="48" t="str">
        <f>IF('Simpl. all tex-DT PLYWOOD'!Q145=0,"",'Simpl. all tex-DT PLYWOOD'!Q145)</f>
        <v/>
      </c>
      <c r="J139" s="48" t="str">
        <f>IF('Simpl. all tex-DT PLYWOOD'!R145=0,"",'Simpl. all tex-DT PLYWOOD'!R145)</f>
        <v/>
      </c>
      <c r="K139" s="48" t="str">
        <f>IF('Simpl. all tex-DT PLYWOOD'!S145=0,"",'Simpl. all tex-DT PLYWOOD'!S145)</f>
        <v/>
      </c>
      <c r="L139" s="48" t="str">
        <f>IF('Simpl. all tex-DT PLYWOOD'!T145=0,"",'Simpl. all tex-DT PLYWOOD'!T145)</f>
        <v/>
      </c>
      <c r="M139" s="48" t="str">
        <f>IF('Simpl. all tex-DT PLYWOOD'!U145=0,"",'Simpl. all tex-DT PLYWOOD'!U145)</f>
        <v/>
      </c>
      <c r="N139" s="48" t="str">
        <f>IF('Simpl. all tex-DT PLYWOOD'!V145=0,"",'Simpl. all tex-DT PLYWOOD'!V145)</f>
        <v/>
      </c>
      <c r="O139" s="48" t="str">
        <f>IF('Simpl. all tex-DT PLYWOOD'!W145=0,"",'Simpl. all tex-DT PLYWOOD'!W145)</f>
        <v/>
      </c>
      <c r="P139" s="48" t="str">
        <f>IF('Simpl. all tex-DT PLYWOOD'!X145=0,"",'Simpl. all tex-DT PLYWOOD'!X145)</f>
        <v/>
      </c>
      <c r="Q139" s="48" t="str">
        <f>IF('Simpl. all tex-DT PLYWOOD'!Y145=0,"",'Simpl. all tex-DT PLYWOOD'!Y145)</f>
        <v/>
      </c>
      <c r="R139" s="48" t="str">
        <f>IF('Simpl. all tex-DT PLYWOOD'!Z145=0,"",'Simpl. all tex-DT PLYWOOD'!Z145)</f>
        <v/>
      </c>
      <c r="S139" s="699">
        <f>'PRODUCTION LIST TEX&amp;DUAL TEX'!Q142</f>
        <v>0</v>
      </c>
    </row>
    <row r="140" spans="1:20" ht="23.25" customHeight="1" x14ac:dyDescent="0.2">
      <c r="A140" s="35" t="e">
        <f>B140*'Simpl. all tex-DT PLYWOOD'!#REF!</f>
        <v>#REF!</v>
      </c>
      <c r="B140" s="37">
        <f t="shared" si="3"/>
        <v>8</v>
      </c>
      <c r="C140" s="36" t="str">
        <f>'Simpl. all tex-DT PLYWOOD'!D146</f>
        <v>SIMPL-6I</v>
      </c>
      <c r="D140" s="691">
        <f>'Simpl. all tex-DT PLYWOOD'!I146</f>
        <v>8</v>
      </c>
      <c r="E140" s="48" t="str">
        <f>IF('Simpl. all tex-DT PLYWOOD'!M146=0,"",'Simpl. all tex-DT PLYWOOD'!M146)</f>
        <v/>
      </c>
      <c r="F140" s="48" t="str">
        <f>IF('Simpl. all tex-DT PLYWOOD'!N146=0,"",'Simpl. all tex-DT PLYWOOD'!N146)</f>
        <v/>
      </c>
      <c r="G140" s="48" t="str">
        <f>IF('Simpl. all tex-DT PLYWOOD'!O146=0,"",'Simpl. all tex-DT PLYWOOD'!O146)</f>
        <v/>
      </c>
      <c r="H140" s="48" t="str">
        <f>IF('Simpl. all tex-DT PLYWOOD'!P146=0,"",'Simpl. all tex-DT PLYWOOD'!P146)</f>
        <v/>
      </c>
      <c r="I140" s="48" t="str">
        <f>IF('Simpl. all tex-DT PLYWOOD'!Q146=0,"",'Simpl. all tex-DT PLYWOOD'!Q146)</f>
        <v/>
      </c>
      <c r="J140" s="48" t="str">
        <f>IF('Simpl. all tex-DT PLYWOOD'!R146=0,"",'Simpl. all tex-DT PLYWOOD'!R146)</f>
        <v/>
      </c>
      <c r="K140" s="48" t="str">
        <f>IF('Simpl. all tex-DT PLYWOOD'!S146=0,"",'Simpl. all tex-DT PLYWOOD'!S146)</f>
        <v/>
      </c>
      <c r="L140" s="48" t="str">
        <f>IF('Simpl. all tex-DT PLYWOOD'!T146=0,"",'Simpl. all tex-DT PLYWOOD'!T146)</f>
        <v/>
      </c>
      <c r="M140" s="48" t="str">
        <f>IF('Simpl. all tex-DT PLYWOOD'!U146=0,"",'Simpl. all tex-DT PLYWOOD'!U146)</f>
        <v/>
      </c>
      <c r="N140" s="48" t="str">
        <f>IF('Simpl. all tex-DT PLYWOOD'!V146=0,"",'Simpl. all tex-DT PLYWOOD'!V146)</f>
        <v/>
      </c>
      <c r="O140" s="48" t="str">
        <f>IF('Simpl. all tex-DT PLYWOOD'!W146=0,"",'Simpl. all tex-DT PLYWOOD'!W146)</f>
        <v/>
      </c>
      <c r="P140" s="48" t="str">
        <f>IF('Simpl. all tex-DT PLYWOOD'!X146=0,"",'Simpl. all tex-DT PLYWOOD'!X146)</f>
        <v/>
      </c>
      <c r="Q140" s="48" t="str">
        <f>IF('Simpl. all tex-DT PLYWOOD'!Y146=0,"",'Simpl. all tex-DT PLYWOOD'!Y146)</f>
        <v/>
      </c>
      <c r="R140" s="48" t="str">
        <f>IF('Simpl. all tex-DT PLYWOOD'!Z146=0,"",'Simpl. all tex-DT PLYWOOD'!Z146)</f>
        <v/>
      </c>
      <c r="S140" s="699">
        <f>'PRODUCTION LIST TEX&amp;DUAL TEX'!Q143</f>
        <v>0</v>
      </c>
    </row>
    <row r="141" spans="1:20" ht="23.25" customHeight="1" x14ac:dyDescent="0.2">
      <c r="A141" s="35" t="e">
        <f>B141*'Simpl. all tex-DT PLYWOOD'!#REF!</f>
        <v>#REF!</v>
      </c>
      <c r="B141" s="37">
        <f t="shared" si="3"/>
        <v>8</v>
      </c>
      <c r="C141" s="36" t="str">
        <f>'Simpl. all tex-DT PLYWOOD'!D147</f>
        <v>SIMPL-6I-T</v>
      </c>
      <c r="D141" s="691">
        <f>'Simpl. all tex-DT PLYWOOD'!I147</f>
        <v>8</v>
      </c>
      <c r="E141" s="48" t="str">
        <f>IF('Simpl. all tex-DT PLYWOOD'!M147=0,"",'Simpl. all tex-DT PLYWOOD'!M147)</f>
        <v/>
      </c>
      <c r="F141" s="48" t="str">
        <f>IF('Simpl. all tex-DT PLYWOOD'!N147=0,"",'Simpl. all tex-DT PLYWOOD'!N147)</f>
        <v/>
      </c>
      <c r="G141" s="48" t="str">
        <f>IF('Simpl. all tex-DT PLYWOOD'!O147=0,"",'Simpl. all tex-DT PLYWOOD'!O147)</f>
        <v/>
      </c>
      <c r="H141" s="48" t="str">
        <f>IF('Simpl. all tex-DT PLYWOOD'!P147=0,"",'Simpl. all tex-DT PLYWOOD'!P147)</f>
        <v/>
      </c>
      <c r="I141" s="48" t="str">
        <f>IF('Simpl. all tex-DT PLYWOOD'!Q147=0,"",'Simpl. all tex-DT PLYWOOD'!Q147)</f>
        <v/>
      </c>
      <c r="J141" s="48" t="str">
        <f>IF('Simpl. all tex-DT PLYWOOD'!R147=0,"",'Simpl. all tex-DT PLYWOOD'!R147)</f>
        <v/>
      </c>
      <c r="K141" s="48" t="str">
        <f>IF('Simpl. all tex-DT PLYWOOD'!S147=0,"",'Simpl. all tex-DT PLYWOOD'!S147)</f>
        <v/>
      </c>
      <c r="L141" s="48" t="str">
        <f>IF('Simpl. all tex-DT PLYWOOD'!T147=0,"",'Simpl. all tex-DT PLYWOOD'!T147)</f>
        <v/>
      </c>
      <c r="M141" s="48" t="str">
        <f>IF('Simpl. all tex-DT PLYWOOD'!U147=0,"",'Simpl. all tex-DT PLYWOOD'!U147)</f>
        <v/>
      </c>
      <c r="N141" s="48" t="str">
        <f>IF('Simpl. all tex-DT PLYWOOD'!V147=0,"",'Simpl. all tex-DT PLYWOOD'!V147)</f>
        <v/>
      </c>
      <c r="O141" s="48" t="str">
        <f>IF('Simpl. all tex-DT PLYWOOD'!W147=0,"",'Simpl. all tex-DT PLYWOOD'!W147)</f>
        <v/>
      </c>
      <c r="P141" s="48" t="str">
        <f>IF('Simpl. all tex-DT PLYWOOD'!X147=0,"",'Simpl. all tex-DT PLYWOOD'!X147)</f>
        <v/>
      </c>
      <c r="Q141" s="48" t="str">
        <f>IF('Simpl. all tex-DT PLYWOOD'!Y147=0,"",'Simpl. all tex-DT PLYWOOD'!Y147)</f>
        <v/>
      </c>
      <c r="R141" s="48" t="str">
        <f>IF('Simpl. all tex-DT PLYWOOD'!Z147=0,"",'Simpl. all tex-DT PLYWOOD'!Z147)</f>
        <v/>
      </c>
      <c r="S141" s="699">
        <f>'PRODUCTION LIST TEX&amp;DUAL TEX'!Q144</f>
        <v>0</v>
      </c>
    </row>
    <row r="142" spans="1:20" ht="23.25" customHeight="1" x14ac:dyDescent="0.2">
      <c r="A142" s="35" t="e">
        <f>B142*'Simpl. all tex-DT PLYWOOD'!#REF!</f>
        <v>#REF!</v>
      </c>
      <c r="B142" s="37">
        <f t="shared" si="3"/>
        <v>8</v>
      </c>
      <c r="C142" s="36" t="str">
        <f>'Simpl. all tex-DT PLYWOOD'!D148</f>
        <v>SIMPL-6J</v>
      </c>
      <c r="D142" s="691">
        <f>'Simpl. all tex-DT PLYWOOD'!I148</f>
        <v>8</v>
      </c>
      <c r="E142" s="48" t="str">
        <f>IF('Simpl. all tex-DT PLYWOOD'!M148=0,"",'Simpl. all tex-DT PLYWOOD'!M148)</f>
        <v/>
      </c>
      <c r="F142" s="48" t="str">
        <f>IF('Simpl. all tex-DT PLYWOOD'!N148=0,"",'Simpl. all tex-DT PLYWOOD'!N148)</f>
        <v/>
      </c>
      <c r="G142" s="48" t="str">
        <f>IF('Simpl. all tex-DT PLYWOOD'!O148=0,"",'Simpl. all tex-DT PLYWOOD'!O148)</f>
        <v/>
      </c>
      <c r="H142" s="48" t="str">
        <f>IF('Simpl. all tex-DT PLYWOOD'!P148=0,"",'Simpl. all tex-DT PLYWOOD'!P148)</f>
        <v/>
      </c>
      <c r="I142" s="48" t="str">
        <f>IF('Simpl. all tex-DT PLYWOOD'!Q148=0,"",'Simpl. all tex-DT PLYWOOD'!Q148)</f>
        <v/>
      </c>
      <c r="J142" s="48" t="str">
        <f>IF('Simpl. all tex-DT PLYWOOD'!R148=0,"",'Simpl. all tex-DT PLYWOOD'!R148)</f>
        <v/>
      </c>
      <c r="K142" s="48" t="str">
        <f>IF('Simpl. all tex-DT PLYWOOD'!S148=0,"",'Simpl. all tex-DT PLYWOOD'!S148)</f>
        <v/>
      </c>
      <c r="L142" s="48" t="str">
        <f>IF('Simpl. all tex-DT PLYWOOD'!T148=0,"",'Simpl. all tex-DT PLYWOOD'!T148)</f>
        <v/>
      </c>
      <c r="M142" s="48" t="str">
        <f>IF('Simpl. all tex-DT PLYWOOD'!U148=0,"",'Simpl. all tex-DT PLYWOOD'!U148)</f>
        <v/>
      </c>
      <c r="N142" s="48" t="str">
        <f>IF('Simpl. all tex-DT PLYWOOD'!V148=0,"",'Simpl. all tex-DT PLYWOOD'!V148)</f>
        <v/>
      </c>
      <c r="O142" s="48" t="str">
        <f>IF('Simpl. all tex-DT PLYWOOD'!W148=0,"",'Simpl. all tex-DT PLYWOOD'!W148)</f>
        <v/>
      </c>
      <c r="P142" s="48" t="str">
        <f>IF('Simpl. all tex-DT PLYWOOD'!X148=0,"",'Simpl. all tex-DT PLYWOOD'!X148)</f>
        <v/>
      </c>
      <c r="Q142" s="48" t="str">
        <f>IF('Simpl. all tex-DT PLYWOOD'!Y148=0,"",'Simpl. all tex-DT PLYWOOD'!Y148)</f>
        <v/>
      </c>
      <c r="R142" s="48" t="str">
        <f>IF('Simpl. all tex-DT PLYWOOD'!Z148=0,"",'Simpl. all tex-DT PLYWOOD'!Z148)</f>
        <v/>
      </c>
      <c r="S142" s="699">
        <f>'PRODUCTION LIST TEX&amp;DUAL TEX'!Q145</f>
        <v>0</v>
      </c>
    </row>
    <row r="143" spans="1:20" s="9" customFormat="1" ht="23.25" customHeight="1" x14ac:dyDescent="0.2">
      <c r="A143" s="35" t="e">
        <f>B143*'Simpl. all tex-DT PLYWOOD'!#REF!</f>
        <v>#REF!</v>
      </c>
      <c r="B143" s="37">
        <f t="shared" si="3"/>
        <v>8</v>
      </c>
      <c r="C143" s="36" t="str">
        <f>'Simpl. all tex-DT PLYWOOD'!D149</f>
        <v>SIMPL-6J-T</v>
      </c>
      <c r="D143" s="691">
        <f>'Simpl. all tex-DT PLYWOOD'!I149</f>
        <v>8</v>
      </c>
      <c r="E143" s="48" t="str">
        <f>IF('Simpl. all tex-DT PLYWOOD'!M149=0,"",'Simpl. all tex-DT PLYWOOD'!M149)</f>
        <v/>
      </c>
      <c r="F143" s="48" t="str">
        <f>IF('Simpl. all tex-DT PLYWOOD'!N149=0,"",'Simpl. all tex-DT PLYWOOD'!N149)</f>
        <v/>
      </c>
      <c r="G143" s="48" t="str">
        <f>IF('Simpl. all tex-DT PLYWOOD'!O149=0,"",'Simpl. all tex-DT PLYWOOD'!O149)</f>
        <v/>
      </c>
      <c r="H143" s="48" t="str">
        <f>IF('Simpl. all tex-DT PLYWOOD'!P149=0,"",'Simpl. all tex-DT PLYWOOD'!P149)</f>
        <v/>
      </c>
      <c r="I143" s="48" t="str">
        <f>IF('Simpl. all tex-DT PLYWOOD'!Q149=0,"",'Simpl. all tex-DT PLYWOOD'!Q149)</f>
        <v/>
      </c>
      <c r="J143" s="48" t="str">
        <f>IF('Simpl. all tex-DT PLYWOOD'!R149=0,"",'Simpl. all tex-DT PLYWOOD'!R149)</f>
        <v/>
      </c>
      <c r="K143" s="48" t="str">
        <f>IF('Simpl. all tex-DT PLYWOOD'!S149=0,"",'Simpl. all tex-DT PLYWOOD'!S149)</f>
        <v/>
      </c>
      <c r="L143" s="48" t="str">
        <f>IF('Simpl. all tex-DT PLYWOOD'!T149=0,"",'Simpl. all tex-DT PLYWOOD'!T149)</f>
        <v/>
      </c>
      <c r="M143" s="48" t="str">
        <f>IF('Simpl. all tex-DT PLYWOOD'!U149=0,"",'Simpl. all tex-DT PLYWOOD'!U149)</f>
        <v/>
      </c>
      <c r="N143" s="48" t="str">
        <f>IF('Simpl. all tex-DT PLYWOOD'!V149=0,"",'Simpl. all tex-DT PLYWOOD'!V149)</f>
        <v/>
      </c>
      <c r="O143" s="48" t="str">
        <f>IF('Simpl. all tex-DT PLYWOOD'!W149=0,"",'Simpl. all tex-DT PLYWOOD'!W149)</f>
        <v/>
      </c>
      <c r="P143" s="48" t="str">
        <f>IF('Simpl. all tex-DT PLYWOOD'!X149=0,"",'Simpl. all tex-DT PLYWOOD'!X149)</f>
        <v/>
      </c>
      <c r="Q143" s="48" t="str">
        <f>IF('Simpl. all tex-DT PLYWOOD'!Y149=0,"",'Simpl. all tex-DT PLYWOOD'!Y149)</f>
        <v/>
      </c>
      <c r="R143" s="48" t="str">
        <f>IF('Simpl. all tex-DT PLYWOOD'!Z149=0,"",'Simpl. all tex-DT PLYWOOD'!Z149)</f>
        <v/>
      </c>
      <c r="S143" s="699">
        <f>'PRODUCTION LIST TEX&amp;DUAL TEX'!Q146</f>
        <v>0</v>
      </c>
      <c r="T143" s="1"/>
    </row>
    <row r="144" spans="1:20" s="9" customFormat="1" ht="23.25" customHeight="1" x14ac:dyDescent="0.2">
      <c r="A144" s="38"/>
      <c r="B144" s="39"/>
      <c r="C144" s="36" t="str">
        <f>'Simpl. all tex-DT PLYWOOD'!D150</f>
        <v>SIMPL-6K</v>
      </c>
      <c r="D144" s="691">
        <f>'Simpl. all tex-DT PLYWOOD'!I150</f>
        <v>10</v>
      </c>
      <c r="E144" s="48" t="str">
        <f>IF('Simpl. all tex-DT PLYWOOD'!M150=0,"",'Simpl. all tex-DT PLYWOOD'!M150)</f>
        <v/>
      </c>
      <c r="F144" s="48" t="str">
        <f>IF('Simpl. all tex-DT PLYWOOD'!N150=0,"",'Simpl. all tex-DT PLYWOOD'!N150)</f>
        <v/>
      </c>
      <c r="G144" s="48" t="str">
        <f>IF('Simpl. all tex-DT PLYWOOD'!O150=0,"",'Simpl. all tex-DT PLYWOOD'!O150)</f>
        <v/>
      </c>
      <c r="H144" s="48" t="str">
        <f>IF('Simpl. all tex-DT PLYWOOD'!P150=0,"",'Simpl. all tex-DT PLYWOOD'!P150)</f>
        <v/>
      </c>
      <c r="I144" s="48" t="str">
        <f>IF('Simpl. all tex-DT PLYWOOD'!Q150=0,"",'Simpl. all tex-DT PLYWOOD'!Q150)</f>
        <v/>
      </c>
      <c r="J144" s="48" t="str">
        <f>IF('Simpl. all tex-DT PLYWOOD'!R150=0,"",'Simpl. all tex-DT PLYWOOD'!R150)</f>
        <v/>
      </c>
      <c r="K144" s="48" t="str">
        <f>IF('Simpl. all tex-DT PLYWOOD'!S150=0,"",'Simpl. all tex-DT PLYWOOD'!S150)</f>
        <v/>
      </c>
      <c r="L144" s="48" t="str">
        <f>IF('Simpl. all tex-DT PLYWOOD'!T150=0,"",'Simpl. all tex-DT PLYWOOD'!T150)</f>
        <v/>
      </c>
      <c r="M144" s="48" t="str">
        <f>IF('Simpl. all tex-DT PLYWOOD'!U150=0,"",'Simpl. all tex-DT PLYWOOD'!U150)</f>
        <v/>
      </c>
      <c r="N144" s="48" t="str">
        <f>IF('Simpl. all tex-DT PLYWOOD'!V150=0,"",'Simpl. all tex-DT PLYWOOD'!V150)</f>
        <v/>
      </c>
      <c r="O144" s="48" t="str">
        <f>IF('Simpl. all tex-DT PLYWOOD'!W150=0,"",'Simpl. all tex-DT PLYWOOD'!W150)</f>
        <v/>
      </c>
      <c r="P144" s="48" t="str">
        <f>IF('Simpl. all tex-DT PLYWOOD'!X150=0,"",'Simpl. all tex-DT PLYWOOD'!X150)</f>
        <v/>
      </c>
      <c r="Q144" s="48" t="str">
        <f>IF('Simpl. all tex-DT PLYWOOD'!Y150=0,"",'Simpl. all tex-DT PLYWOOD'!Y150)</f>
        <v/>
      </c>
      <c r="R144" s="48" t="str">
        <f>IF('Simpl. all tex-DT PLYWOOD'!Z150=0,"",'Simpl. all tex-DT PLYWOOD'!Z150)</f>
        <v/>
      </c>
      <c r="S144" s="699">
        <f>'PRODUCTION LIST TEX&amp;DUAL TEX'!Q147</f>
        <v>0</v>
      </c>
      <c r="T144" s="1"/>
    </row>
    <row r="145" spans="1:20" s="9" customFormat="1" ht="23.25" customHeight="1" x14ac:dyDescent="0.2">
      <c r="A145" s="38"/>
      <c r="B145" s="39"/>
      <c r="C145" s="36" t="str">
        <f>'Simpl. all tex-DT PLYWOOD'!D151</f>
        <v>SIMPL-6K-T</v>
      </c>
      <c r="D145" s="691">
        <f>'Simpl. all tex-DT PLYWOOD'!I151</f>
        <v>10</v>
      </c>
      <c r="E145" s="48" t="str">
        <f>IF('Simpl. all tex-DT PLYWOOD'!M151=0,"",'Simpl. all tex-DT PLYWOOD'!M151)</f>
        <v/>
      </c>
      <c r="F145" s="48" t="str">
        <f>IF('Simpl. all tex-DT PLYWOOD'!N151=0,"",'Simpl. all tex-DT PLYWOOD'!N151)</f>
        <v/>
      </c>
      <c r="G145" s="48" t="str">
        <f>IF('Simpl. all tex-DT PLYWOOD'!O151=0,"",'Simpl. all tex-DT PLYWOOD'!O151)</f>
        <v/>
      </c>
      <c r="H145" s="48" t="str">
        <f>IF('Simpl. all tex-DT PLYWOOD'!P151=0,"",'Simpl. all tex-DT PLYWOOD'!P151)</f>
        <v/>
      </c>
      <c r="I145" s="48" t="str">
        <f>IF('Simpl. all tex-DT PLYWOOD'!Q151=0,"",'Simpl. all tex-DT PLYWOOD'!Q151)</f>
        <v/>
      </c>
      <c r="J145" s="48" t="str">
        <f>IF('Simpl. all tex-DT PLYWOOD'!R151=0,"",'Simpl. all tex-DT PLYWOOD'!R151)</f>
        <v/>
      </c>
      <c r="K145" s="48" t="str">
        <f>IF('Simpl. all tex-DT PLYWOOD'!S151=0,"",'Simpl. all tex-DT PLYWOOD'!S151)</f>
        <v/>
      </c>
      <c r="L145" s="48" t="str">
        <f>IF('Simpl. all tex-DT PLYWOOD'!T151=0,"",'Simpl. all tex-DT PLYWOOD'!T151)</f>
        <v/>
      </c>
      <c r="M145" s="48" t="str">
        <f>IF('Simpl. all tex-DT PLYWOOD'!U151=0,"",'Simpl. all tex-DT PLYWOOD'!U151)</f>
        <v/>
      </c>
      <c r="N145" s="48" t="str">
        <f>IF('Simpl. all tex-DT PLYWOOD'!V151=0,"",'Simpl. all tex-DT PLYWOOD'!V151)</f>
        <v/>
      </c>
      <c r="O145" s="48" t="str">
        <f>IF('Simpl. all tex-DT PLYWOOD'!W151=0,"",'Simpl. all tex-DT PLYWOOD'!W151)</f>
        <v/>
      </c>
      <c r="P145" s="48" t="str">
        <f>IF('Simpl. all tex-DT PLYWOOD'!X151=0,"",'Simpl. all tex-DT PLYWOOD'!X151)</f>
        <v/>
      </c>
      <c r="Q145" s="48" t="str">
        <f>IF('Simpl. all tex-DT PLYWOOD'!Y151=0,"",'Simpl. all tex-DT PLYWOOD'!Y151)</f>
        <v/>
      </c>
      <c r="R145" s="48" t="str">
        <f>IF('Simpl. all tex-DT PLYWOOD'!Z151=0,"",'Simpl. all tex-DT PLYWOOD'!Z151)</f>
        <v/>
      </c>
      <c r="S145" s="699">
        <f>'PRODUCTION LIST TEX&amp;DUAL TEX'!Q148</f>
        <v>0</v>
      </c>
      <c r="T145" s="1"/>
    </row>
    <row r="146" spans="1:20" s="9" customFormat="1" ht="23.25" customHeight="1" x14ac:dyDescent="0.2">
      <c r="A146" s="38"/>
      <c r="B146" s="39"/>
      <c r="C146" s="36" t="str">
        <f>'Simpl. all tex-DT PLYWOOD'!D152</f>
        <v>SIMPL-6L</v>
      </c>
      <c r="D146" s="691">
        <f>'Simpl. all tex-DT PLYWOOD'!I152</f>
        <v>3</v>
      </c>
      <c r="E146" s="48" t="str">
        <f>IF('Simpl. all tex-DT PLYWOOD'!M152=0,"",'Simpl. all tex-DT PLYWOOD'!M152)</f>
        <v/>
      </c>
      <c r="F146" s="48" t="str">
        <f>IF('Simpl. all tex-DT PLYWOOD'!N152=0,"",'Simpl. all tex-DT PLYWOOD'!N152)</f>
        <v/>
      </c>
      <c r="G146" s="48" t="str">
        <f>IF('Simpl. all tex-DT PLYWOOD'!O152=0,"",'Simpl. all tex-DT PLYWOOD'!O152)</f>
        <v/>
      </c>
      <c r="H146" s="48" t="str">
        <f>IF('Simpl. all tex-DT PLYWOOD'!P152=0,"",'Simpl. all tex-DT PLYWOOD'!P152)</f>
        <v/>
      </c>
      <c r="I146" s="48" t="str">
        <f>IF('Simpl. all tex-DT PLYWOOD'!Q152=0,"",'Simpl. all tex-DT PLYWOOD'!Q152)</f>
        <v/>
      </c>
      <c r="J146" s="48" t="str">
        <f>IF('Simpl. all tex-DT PLYWOOD'!R152=0,"",'Simpl. all tex-DT PLYWOOD'!R152)</f>
        <v/>
      </c>
      <c r="K146" s="48" t="str">
        <f>IF('Simpl. all tex-DT PLYWOOD'!S152=0,"",'Simpl. all tex-DT PLYWOOD'!S152)</f>
        <v/>
      </c>
      <c r="L146" s="48" t="str">
        <f>IF('Simpl. all tex-DT PLYWOOD'!T152=0,"",'Simpl. all tex-DT PLYWOOD'!T152)</f>
        <v/>
      </c>
      <c r="M146" s="48" t="str">
        <f>IF('Simpl. all tex-DT PLYWOOD'!U152=0,"",'Simpl. all tex-DT PLYWOOD'!U152)</f>
        <v/>
      </c>
      <c r="N146" s="48" t="str">
        <f>IF('Simpl. all tex-DT PLYWOOD'!V152=0,"",'Simpl. all tex-DT PLYWOOD'!V152)</f>
        <v/>
      </c>
      <c r="O146" s="48" t="str">
        <f>IF('Simpl. all tex-DT PLYWOOD'!W152=0,"",'Simpl. all tex-DT PLYWOOD'!W152)</f>
        <v/>
      </c>
      <c r="P146" s="48" t="str">
        <f>IF('Simpl. all tex-DT PLYWOOD'!X152=0,"",'Simpl. all tex-DT PLYWOOD'!X152)</f>
        <v/>
      </c>
      <c r="Q146" s="48" t="str">
        <f>IF('Simpl. all tex-DT PLYWOOD'!Y152=0,"",'Simpl. all tex-DT PLYWOOD'!Y152)</f>
        <v/>
      </c>
      <c r="R146" s="48" t="str">
        <f>IF('Simpl. all tex-DT PLYWOOD'!Z152=0,"",'Simpl. all tex-DT PLYWOOD'!Z152)</f>
        <v/>
      </c>
      <c r="S146" s="699">
        <f>'PRODUCTION LIST TEX&amp;DUAL TEX'!Q149</f>
        <v>0</v>
      </c>
      <c r="T146" s="1"/>
    </row>
    <row r="147" spans="1:20" s="9" customFormat="1" ht="23.25" customHeight="1" x14ac:dyDescent="0.2">
      <c r="A147" s="38"/>
      <c r="B147" s="39"/>
      <c r="C147" s="36" t="str">
        <f>'Simpl. all tex-DT PLYWOOD'!D153</f>
        <v>SIMPL-6L-T</v>
      </c>
      <c r="D147" s="691">
        <f>'Simpl. all tex-DT PLYWOOD'!I153</f>
        <v>3</v>
      </c>
      <c r="E147" s="48" t="str">
        <f>IF('Simpl. all tex-DT PLYWOOD'!M153=0,"",'Simpl. all tex-DT PLYWOOD'!M153)</f>
        <v/>
      </c>
      <c r="F147" s="48" t="str">
        <f>IF('Simpl. all tex-DT PLYWOOD'!N153=0,"",'Simpl. all tex-DT PLYWOOD'!N153)</f>
        <v/>
      </c>
      <c r="G147" s="48" t="str">
        <f>IF('Simpl. all tex-DT PLYWOOD'!O153=0,"",'Simpl. all tex-DT PLYWOOD'!O153)</f>
        <v/>
      </c>
      <c r="H147" s="48" t="str">
        <f>IF('Simpl. all tex-DT PLYWOOD'!P153=0,"",'Simpl. all tex-DT PLYWOOD'!P153)</f>
        <v/>
      </c>
      <c r="I147" s="48" t="str">
        <f>IF('Simpl. all tex-DT PLYWOOD'!Q153=0,"",'Simpl. all tex-DT PLYWOOD'!Q153)</f>
        <v/>
      </c>
      <c r="J147" s="48" t="str">
        <f>IF('Simpl. all tex-DT PLYWOOD'!R153=0,"",'Simpl. all tex-DT PLYWOOD'!R153)</f>
        <v/>
      </c>
      <c r="K147" s="48" t="str">
        <f>IF('Simpl. all tex-DT PLYWOOD'!S153=0,"",'Simpl. all tex-DT PLYWOOD'!S153)</f>
        <v/>
      </c>
      <c r="L147" s="48" t="str">
        <f>IF('Simpl. all tex-DT PLYWOOD'!T153=0,"",'Simpl. all tex-DT PLYWOOD'!T153)</f>
        <v/>
      </c>
      <c r="M147" s="48" t="str">
        <f>IF('Simpl. all tex-DT PLYWOOD'!U153=0,"",'Simpl. all tex-DT PLYWOOD'!U153)</f>
        <v/>
      </c>
      <c r="N147" s="48" t="str">
        <f>IF('Simpl. all tex-DT PLYWOOD'!V153=0,"",'Simpl. all tex-DT PLYWOOD'!V153)</f>
        <v/>
      </c>
      <c r="O147" s="48" t="str">
        <f>IF('Simpl. all tex-DT PLYWOOD'!W153=0,"",'Simpl. all tex-DT PLYWOOD'!W153)</f>
        <v/>
      </c>
      <c r="P147" s="48" t="str">
        <f>IF('Simpl. all tex-DT PLYWOOD'!X153=0,"",'Simpl. all tex-DT PLYWOOD'!X153)</f>
        <v/>
      </c>
      <c r="Q147" s="48" t="str">
        <f>IF('Simpl. all tex-DT PLYWOOD'!Y153=0,"",'Simpl. all tex-DT PLYWOOD'!Y153)</f>
        <v/>
      </c>
      <c r="R147" s="48" t="str">
        <f>IF('Simpl. all tex-DT PLYWOOD'!Z153=0,"",'Simpl. all tex-DT PLYWOOD'!Z153)</f>
        <v/>
      </c>
      <c r="S147" s="699">
        <f>'PRODUCTION LIST TEX&amp;DUAL TEX'!Q150</f>
        <v>0</v>
      </c>
      <c r="T147" s="1"/>
    </row>
    <row r="148" spans="1:20" s="9" customFormat="1" ht="23.25" customHeight="1" x14ac:dyDescent="0.2">
      <c r="A148" s="38"/>
      <c r="B148" s="39"/>
      <c r="C148" s="36" t="str">
        <f>'Simpl. all tex-DT PLYWOOD'!D154</f>
        <v>SIMPL-6M</v>
      </c>
      <c r="D148" s="691">
        <f>'Simpl. all tex-DT PLYWOOD'!I154</f>
        <v>2</v>
      </c>
      <c r="E148" s="48" t="str">
        <f>IF('Simpl. all tex-DT PLYWOOD'!M154=0,"",'Simpl. all tex-DT PLYWOOD'!M154)</f>
        <v/>
      </c>
      <c r="F148" s="48" t="str">
        <f>IF('Simpl. all tex-DT PLYWOOD'!N154=0,"",'Simpl. all tex-DT PLYWOOD'!N154)</f>
        <v/>
      </c>
      <c r="G148" s="48" t="str">
        <f>IF('Simpl. all tex-DT PLYWOOD'!O154=0,"",'Simpl. all tex-DT PLYWOOD'!O154)</f>
        <v/>
      </c>
      <c r="H148" s="48" t="str">
        <f>IF('Simpl. all tex-DT PLYWOOD'!P154=0,"",'Simpl. all tex-DT PLYWOOD'!P154)</f>
        <v/>
      </c>
      <c r="I148" s="48" t="str">
        <f>IF('Simpl. all tex-DT PLYWOOD'!Q154=0,"",'Simpl. all tex-DT PLYWOOD'!Q154)</f>
        <v/>
      </c>
      <c r="J148" s="48" t="str">
        <f>IF('Simpl. all tex-DT PLYWOOD'!R154=0,"",'Simpl. all tex-DT PLYWOOD'!R154)</f>
        <v/>
      </c>
      <c r="K148" s="48" t="str">
        <f>IF('Simpl. all tex-DT PLYWOOD'!S154=0,"",'Simpl. all tex-DT PLYWOOD'!S154)</f>
        <v/>
      </c>
      <c r="L148" s="48" t="str">
        <f>IF('Simpl. all tex-DT PLYWOOD'!T154=0,"",'Simpl. all tex-DT PLYWOOD'!T154)</f>
        <v/>
      </c>
      <c r="M148" s="48" t="str">
        <f>IF('Simpl. all tex-DT PLYWOOD'!U154=0,"",'Simpl. all tex-DT PLYWOOD'!U154)</f>
        <v/>
      </c>
      <c r="N148" s="48" t="str">
        <f>IF('Simpl. all tex-DT PLYWOOD'!V154=0,"",'Simpl. all tex-DT PLYWOOD'!V154)</f>
        <v/>
      </c>
      <c r="O148" s="48" t="str">
        <f>IF('Simpl. all tex-DT PLYWOOD'!W154=0,"",'Simpl. all tex-DT PLYWOOD'!W154)</f>
        <v/>
      </c>
      <c r="P148" s="48" t="str">
        <f>IF('Simpl. all tex-DT PLYWOOD'!X154=0,"",'Simpl. all tex-DT PLYWOOD'!X154)</f>
        <v/>
      </c>
      <c r="Q148" s="48" t="str">
        <f>IF('Simpl. all tex-DT PLYWOOD'!Y154=0,"",'Simpl. all tex-DT PLYWOOD'!Y154)</f>
        <v/>
      </c>
      <c r="R148" s="48" t="str">
        <f>IF('Simpl. all tex-DT PLYWOOD'!Z154=0,"",'Simpl. all tex-DT PLYWOOD'!Z154)</f>
        <v/>
      </c>
      <c r="S148" s="699">
        <f>'PRODUCTION LIST TEX&amp;DUAL TEX'!Q151</f>
        <v>0</v>
      </c>
      <c r="T148" s="1"/>
    </row>
    <row r="149" spans="1:20" s="9" customFormat="1" ht="23.25" customHeight="1" x14ac:dyDescent="0.2">
      <c r="A149" s="38"/>
      <c r="B149" s="39"/>
      <c r="C149" s="36" t="str">
        <f>'Simpl. all tex-DT PLYWOOD'!D155</f>
        <v>SIMPL-6M-T</v>
      </c>
      <c r="D149" s="691">
        <f>'Simpl. all tex-DT PLYWOOD'!I155</f>
        <v>2</v>
      </c>
      <c r="E149" s="48" t="str">
        <f>IF('Simpl. all tex-DT PLYWOOD'!M155=0,"",'Simpl. all tex-DT PLYWOOD'!M155)</f>
        <v/>
      </c>
      <c r="F149" s="48" t="str">
        <f>IF('Simpl. all tex-DT PLYWOOD'!N155=0,"",'Simpl. all tex-DT PLYWOOD'!N155)</f>
        <v/>
      </c>
      <c r="G149" s="48" t="str">
        <f>IF('Simpl. all tex-DT PLYWOOD'!O155=0,"",'Simpl. all tex-DT PLYWOOD'!O155)</f>
        <v/>
      </c>
      <c r="H149" s="48" t="str">
        <f>IF('Simpl. all tex-DT PLYWOOD'!P155=0,"",'Simpl. all tex-DT PLYWOOD'!P155)</f>
        <v/>
      </c>
      <c r="I149" s="48" t="str">
        <f>IF('Simpl. all tex-DT PLYWOOD'!Q155=0,"",'Simpl. all tex-DT PLYWOOD'!Q155)</f>
        <v/>
      </c>
      <c r="J149" s="48" t="str">
        <f>IF('Simpl. all tex-DT PLYWOOD'!R155=0,"",'Simpl. all tex-DT PLYWOOD'!R155)</f>
        <v/>
      </c>
      <c r="K149" s="48" t="str">
        <f>IF('Simpl. all tex-DT PLYWOOD'!S155=0,"",'Simpl. all tex-DT PLYWOOD'!S155)</f>
        <v/>
      </c>
      <c r="L149" s="48" t="str">
        <f>IF('Simpl. all tex-DT PLYWOOD'!T155=0,"",'Simpl. all tex-DT PLYWOOD'!T155)</f>
        <v/>
      </c>
      <c r="M149" s="48" t="str">
        <f>IF('Simpl. all tex-DT PLYWOOD'!U155=0,"",'Simpl. all tex-DT PLYWOOD'!U155)</f>
        <v/>
      </c>
      <c r="N149" s="48" t="str">
        <f>IF('Simpl. all tex-DT PLYWOOD'!V155=0,"",'Simpl. all tex-DT PLYWOOD'!V155)</f>
        <v/>
      </c>
      <c r="O149" s="48" t="str">
        <f>IF('Simpl. all tex-DT PLYWOOD'!W155=0,"",'Simpl. all tex-DT PLYWOOD'!W155)</f>
        <v/>
      </c>
      <c r="P149" s="48" t="str">
        <f>IF('Simpl. all tex-DT PLYWOOD'!X155=0,"",'Simpl. all tex-DT PLYWOOD'!X155)</f>
        <v/>
      </c>
      <c r="Q149" s="48" t="str">
        <f>IF('Simpl. all tex-DT PLYWOOD'!Y155=0,"",'Simpl. all tex-DT PLYWOOD'!Y155)</f>
        <v/>
      </c>
      <c r="R149" s="48" t="str">
        <f>IF('Simpl. all tex-DT PLYWOOD'!Z155=0,"",'Simpl. all tex-DT PLYWOOD'!Z155)</f>
        <v/>
      </c>
      <c r="S149" s="699">
        <f>'PRODUCTION LIST TEX&amp;DUAL TEX'!Q152</f>
        <v>0</v>
      </c>
      <c r="T149" s="1"/>
    </row>
    <row r="150" spans="1:20" s="9" customFormat="1" ht="23.25" customHeight="1" x14ac:dyDescent="0.2">
      <c r="A150" s="38"/>
      <c r="B150" s="39"/>
      <c r="C150" s="36" t="str">
        <f>'Simpl. all tex-DT PLYWOOD'!D156</f>
        <v>SIMPL-6N</v>
      </c>
      <c r="D150" s="691">
        <f>'Simpl. all tex-DT PLYWOOD'!I156</f>
        <v>2</v>
      </c>
      <c r="E150" s="48" t="str">
        <f>IF('Simpl. all tex-DT PLYWOOD'!M156=0,"",'Simpl. all tex-DT PLYWOOD'!M156)</f>
        <v/>
      </c>
      <c r="F150" s="48" t="str">
        <f>IF('Simpl. all tex-DT PLYWOOD'!N156=0,"",'Simpl. all tex-DT PLYWOOD'!N156)</f>
        <v/>
      </c>
      <c r="G150" s="48" t="str">
        <f>IF('Simpl. all tex-DT PLYWOOD'!O156=0,"",'Simpl. all tex-DT PLYWOOD'!O156)</f>
        <v/>
      </c>
      <c r="H150" s="48" t="str">
        <f>IF('Simpl. all tex-DT PLYWOOD'!P156=0,"",'Simpl. all tex-DT PLYWOOD'!P156)</f>
        <v/>
      </c>
      <c r="I150" s="48" t="str">
        <f>IF('Simpl. all tex-DT PLYWOOD'!Q156=0,"",'Simpl. all tex-DT PLYWOOD'!Q156)</f>
        <v/>
      </c>
      <c r="J150" s="48" t="str">
        <f>IF('Simpl. all tex-DT PLYWOOD'!R156=0,"",'Simpl. all tex-DT PLYWOOD'!R156)</f>
        <v/>
      </c>
      <c r="K150" s="48" t="str">
        <f>IF('Simpl. all tex-DT PLYWOOD'!S156=0,"",'Simpl. all tex-DT PLYWOOD'!S156)</f>
        <v/>
      </c>
      <c r="L150" s="48" t="str">
        <f>IF('Simpl. all tex-DT PLYWOOD'!T156=0,"",'Simpl. all tex-DT PLYWOOD'!T156)</f>
        <v/>
      </c>
      <c r="M150" s="48" t="str">
        <f>IF('Simpl. all tex-DT PLYWOOD'!U156=0,"",'Simpl. all tex-DT PLYWOOD'!U156)</f>
        <v/>
      </c>
      <c r="N150" s="48" t="str">
        <f>IF('Simpl. all tex-DT PLYWOOD'!V156=0,"",'Simpl. all tex-DT PLYWOOD'!V156)</f>
        <v/>
      </c>
      <c r="O150" s="48" t="str">
        <f>IF('Simpl. all tex-DT PLYWOOD'!W156=0,"",'Simpl. all tex-DT PLYWOOD'!W156)</f>
        <v/>
      </c>
      <c r="P150" s="48" t="str">
        <f>IF('Simpl. all tex-DT PLYWOOD'!X156=0,"",'Simpl. all tex-DT PLYWOOD'!X156)</f>
        <v/>
      </c>
      <c r="Q150" s="48" t="str">
        <f>IF('Simpl. all tex-DT PLYWOOD'!Y156=0,"",'Simpl. all tex-DT PLYWOOD'!Y156)</f>
        <v/>
      </c>
      <c r="R150" s="48" t="str">
        <f>IF('Simpl. all tex-DT PLYWOOD'!Z156=0,"",'Simpl. all tex-DT PLYWOOD'!Z156)</f>
        <v/>
      </c>
      <c r="S150" s="699">
        <f>'PRODUCTION LIST TEX&amp;DUAL TEX'!Q153</f>
        <v>0</v>
      </c>
      <c r="T150" s="1"/>
    </row>
    <row r="151" spans="1:20" s="9" customFormat="1" ht="23.25" customHeight="1" x14ac:dyDescent="0.2">
      <c r="A151" s="38"/>
      <c r="B151" s="39"/>
      <c r="C151" s="36" t="str">
        <f>'Simpl. all tex-DT PLYWOOD'!D157</f>
        <v>SIMPL-6N-T</v>
      </c>
      <c r="D151" s="691">
        <f>'Simpl. all tex-DT PLYWOOD'!I157</f>
        <v>2</v>
      </c>
      <c r="E151" s="48" t="str">
        <f>IF('Simpl. all tex-DT PLYWOOD'!M157=0,"",'Simpl. all tex-DT PLYWOOD'!M157)</f>
        <v/>
      </c>
      <c r="F151" s="48" t="str">
        <f>IF('Simpl. all tex-DT PLYWOOD'!N157=0,"",'Simpl. all tex-DT PLYWOOD'!N157)</f>
        <v/>
      </c>
      <c r="G151" s="48" t="str">
        <f>IF('Simpl. all tex-DT PLYWOOD'!O157=0,"",'Simpl. all tex-DT PLYWOOD'!O157)</f>
        <v/>
      </c>
      <c r="H151" s="48" t="str">
        <f>IF('Simpl. all tex-DT PLYWOOD'!P157=0,"",'Simpl. all tex-DT PLYWOOD'!P157)</f>
        <v/>
      </c>
      <c r="I151" s="48" t="str">
        <f>IF('Simpl. all tex-DT PLYWOOD'!Q157=0,"",'Simpl. all tex-DT PLYWOOD'!Q157)</f>
        <v/>
      </c>
      <c r="J151" s="48" t="str">
        <f>IF('Simpl. all tex-DT PLYWOOD'!R157=0,"",'Simpl. all tex-DT PLYWOOD'!R157)</f>
        <v/>
      </c>
      <c r="K151" s="48" t="str">
        <f>IF('Simpl. all tex-DT PLYWOOD'!S157=0,"",'Simpl. all tex-DT PLYWOOD'!S157)</f>
        <v/>
      </c>
      <c r="L151" s="48" t="str">
        <f>IF('Simpl. all tex-DT PLYWOOD'!T157=0,"",'Simpl. all tex-DT PLYWOOD'!T157)</f>
        <v/>
      </c>
      <c r="M151" s="48" t="str">
        <f>IF('Simpl. all tex-DT PLYWOOD'!U157=0,"",'Simpl. all tex-DT PLYWOOD'!U157)</f>
        <v/>
      </c>
      <c r="N151" s="48" t="str">
        <f>IF('Simpl. all tex-DT PLYWOOD'!V157=0,"",'Simpl. all tex-DT PLYWOOD'!V157)</f>
        <v/>
      </c>
      <c r="O151" s="48" t="str">
        <f>IF('Simpl. all tex-DT PLYWOOD'!W157=0,"",'Simpl. all tex-DT PLYWOOD'!W157)</f>
        <v/>
      </c>
      <c r="P151" s="48" t="str">
        <f>IF('Simpl. all tex-DT PLYWOOD'!X157=0,"",'Simpl. all tex-DT PLYWOOD'!X157)</f>
        <v/>
      </c>
      <c r="Q151" s="48" t="str">
        <f>IF('Simpl. all tex-DT PLYWOOD'!Y157=0,"",'Simpl. all tex-DT PLYWOOD'!Y157)</f>
        <v/>
      </c>
      <c r="R151" s="48" t="str">
        <f>IF('Simpl. all tex-DT PLYWOOD'!Z157=0,"",'Simpl. all tex-DT PLYWOOD'!Z157)</f>
        <v/>
      </c>
      <c r="S151" s="699">
        <f>'PRODUCTION LIST TEX&amp;DUAL TEX'!Q154</f>
        <v>0</v>
      </c>
      <c r="T151" s="1"/>
    </row>
    <row r="152" spans="1:20" s="9" customFormat="1" ht="23.25" customHeight="1" x14ac:dyDescent="0.2">
      <c r="A152" s="38"/>
      <c r="B152" s="39"/>
      <c r="C152" s="36" t="str">
        <f>'Simpl. all tex-DT PLYWOOD'!D158</f>
        <v>SIMPL-6O</v>
      </c>
      <c r="D152" s="691">
        <f>'Simpl. all tex-DT PLYWOOD'!I158</f>
        <v>2</v>
      </c>
      <c r="E152" s="48" t="str">
        <f>IF('Simpl. all tex-DT PLYWOOD'!M158=0,"",'Simpl. all tex-DT PLYWOOD'!M158)</f>
        <v/>
      </c>
      <c r="F152" s="48" t="str">
        <f>IF('Simpl. all tex-DT PLYWOOD'!N158=0,"",'Simpl. all tex-DT PLYWOOD'!N158)</f>
        <v/>
      </c>
      <c r="G152" s="48" t="str">
        <f>IF('Simpl. all tex-DT PLYWOOD'!O158=0,"",'Simpl. all tex-DT PLYWOOD'!O158)</f>
        <v/>
      </c>
      <c r="H152" s="48" t="str">
        <f>IF('Simpl. all tex-DT PLYWOOD'!P158=0,"",'Simpl. all tex-DT PLYWOOD'!P158)</f>
        <v/>
      </c>
      <c r="I152" s="48" t="str">
        <f>IF('Simpl. all tex-DT PLYWOOD'!Q158=0,"",'Simpl. all tex-DT PLYWOOD'!Q158)</f>
        <v/>
      </c>
      <c r="J152" s="48" t="str">
        <f>IF('Simpl. all tex-DT PLYWOOD'!R158=0,"",'Simpl. all tex-DT PLYWOOD'!R158)</f>
        <v/>
      </c>
      <c r="K152" s="48" t="str">
        <f>IF('Simpl. all tex-DT PLYWOOD'!S158=0,"",'Simpl. all tex-DT PLYWOOD'!S158)</f>
        <v/>
      </c>
      <c r="L152" s="48" t="str">
        <f>IF('Simpl. all tex-DT PLYWOOD'!T158=0,"",'Simpl. all tex-DT PLYWOOD'!T158)</f>
        <v/>
      </c>
      <c r="M152" s="48" t="str">
        <f>IF('Simpl. all tex-DT PLYWOOD'!U158=0,"",'Simpl. all tex-DT PLYWOOD'!U158)</f>
        <v/>
      </c>
      <c r="N152" s="48" t="str">
        <f>IF('Simpl. all tex-DT PLYWOOD'!V158=0,"",'Simpl. all tex-DT PLYWOOD'!V158)</f>
        <v/>
      </c>
      <c r="O152" s="48" t="str">
        <f>IF('Simpl. all tex-DT PLYWOOD'!W158=0,"",'Simpl. all tex-DT PLYWOOD'!W158)</f>
        <v/>
      </c>
      <c r="P152" s="48" t="str">
        <f>IF('Simpl. all tex-DT PLYWOOD'!X158=0,"",'Simpl. all tex-DT PLYWOOD'!X158)</f>
        <v/>
      </c>
      <c r="Q152" s="48" t="str">
        <f>IF('Simpl. all tex-DT PLYWOOD'!Y158=0,"",'Simpl. all tex-DT PLYWOOD'!Y158)</f>
        <v/>
      </c>
      <c r="R152" s="48" t="str">
        <f>IF('Simpl. all tex-DT PLYWOOD'!Z158=0,"",'Simpl. all tex-DT PLYWOOD'!Z158)</f>
        <v/>
      </c>
      <c r="S152" s="699">
        <f>'PRODUCTION LIST TEX&amp;DUAL TEX'!Q155</f>
        <v>0</v>
      </c>
      <c r="T152" s="1"/>
    </row>
    <row r="153" spans="1:20" ht="23.25" customHeight="1" x14ac:dyDescent="0.2">
      <c r="A153" s="34"/>
      <c r="B153" s="34"/>
      <c r="C153" s="36" t="str">
        <f>'Simpl. all tex-DT PLYWOOD'!D159</f>
        <v>SIMPL-6O-T</v>
      </c>
      <c r="D153" s="691">
        <f>'Simpl. all tex-DT PLYWOOD'!I159</f>
        <v>2</v>
      </c>
      <c r="E153" s="48" t="str">
        <f>IF('Simpl. all tex-DT PLYWOOD'!M159=0,"",'Simpl. all tex-DT PLYWOOD'!M159)</f>
        <v/>
      </c>
      <c r="F153" s="48" t="str">
        <f>IF('Simpl. all tex-DT PLYWOOD'!N159=0,"",'Simpl. all tex-DT PLYWOOD'!N159)</f>
        <v/>
      </c>
      <c r="G153" s="48" t="str">
        <f>IF('Simpl. all tex-DT PLYWOOD'!O159=0,"",'Simpl. all tex-DT PLYWOOD'!O159)</f>
        <v/>
      </c>
      <c r="H153" s="48" t="str">
        <f>IF('Simpl. all tex-DT PLYWOOD'!P159=0,"",'Simpl. all tex-DT PLYWOOD'!P159)</f>
        <v/>
      </c>
      <c r="I153" s="48" t="str">
        <f>IF('Simpl. all tex-DT PLYWOOD'!Q159=0,"",'Simpl. all tex-DT PLYWOOD'!Q159)</f>
        <v/>
      </c>
      <c r="J153" s="48" t="str">
        <f>IF('Simpl. all tex-DT PLYWOOD'!R159=0,"",'Simpl. all tex-DT PLYWOOD'!R159)</f>
        <v/>
      </c>
      <c r="K153" s="48" t="str">
        <f>IF('Simpl. all tex-DT PLYWOOD'!S159=0,"",'Simpl. all tex-DT PLYWOOD'!S159)</f>
        <v/>
      </c>
      <c r="L153" s="48" t="str">
        <f>IF('Simpl. all tex-DT PLYWOOD'!T159=0,"",'Simpl. all tex-DT PLYWOOD'!T159)</f>
        <v/>
      </c>
      <c r="M153" s="48" t="str">
        <f>IF('Simpl. all tex-DT PLYWOOD'!U159=0,"",'Simpl. all tex-DT PLYWOOD'!U159)</f>
        <v/>
      </c>
      <c r="N153" s="48" t="str">
        <f>IF('Simpl. all tex-DT PLYWOOD'!V159=0,"",'Simpl. all tex-DT PLYWOOD'!V159)</f>
        <v/>
      </c>
      <c r="O153" s="48" t="str">
        <f>IF('Simpl. all tex-DT PLYWOOD'!W159=0,"",'Simpl. all tex-DT PLYWOOD'!W159)</f>
        <v/>
      </c>
      <c r="P153" s="48" t="str">
        <f>IF('Simpl. all tex-DT PLYWOOD'!X159=0,"",'Simpl. all tex-DT PLYWOOD'!X159)</f>
        <v/>
      </c>
      <c r="Q153" s="48" t="str">
        <f>IF('Simpl. all tex-DT PLYWOOD'!Y159=0,"",'Simpl. all tex-DT PLYWOOD'!Y159)</f>
        <v/>
      </c>
      <c r="R153" s="48" t="str">
        <f>IF('Simpl. all tex-DT PLYWOOD'!Z159=0,"",'Simpl. all tex-DT PLYWOOD'!Z159)</f>
        <v/>
      </c>
      <c r="S153" s="699">
        <f>'PRODUCTION LIST TEX&amp;DUAL TEX'!Q156</f>
        <v>0</v>
      </c>
    </row>
    <row r="154" spans="1:20" ht="23.25" customHeight="1" x14ac:dyDescent="0.2">
      <c r="A154" s="34"/>
      <c r="B154" s="34"/>
      <c r="C154" s="36" t="str">
        <f>'Simpl. all tex-DT PLYWOOD'!D160</f>
        <v>SIMPL-6P</v>
      </c>
      <c r="D154" s="691">
        <f>'Simpl. all tex-DT PLYWOOD'!I160</f>
        <v>2</v>
      </c>
      <c r="E154" s="48" t="str">
        <f>IF('Simpl. all tex-DT PLYWOOD'!M160=0,"",'Simpl. all tex-DT PLYWOOD'!M160)</f>
        <v/>
      </c>
      <c r="F154" s="48" t="str">
        <f>IF('Simpl. all tex-DT PLYWOOD'!N160=0,"",'Simpl. all tex-DT PLYWOOD'!N160)</f>
        <v/>
      </c>
      <c r="G154" s="48" t="str">
        <f>IF('Simpl. all tex-DT PLYWOOD'!O160=0,"",'Simpl. all tex-DT PLYWOOD'!O160)</f>
        <v/>
      </c>
      <c r="H154" s="48" t="str">
        <f>IF('Simpl. all tex-DT PLYWOOD'!P160=0,"",'Simpl. all tex-DT PLYWOOD'!P160)</f>
        <v/>
      </c>
      <c r="I154" s="48" t="str">
        <f>IF('Simpl. all tex-DT PLYWOOD'!Q160=0,"",'Simpl. all tex-DT PLYWOOD'!Q160)</f>
        <v/>
      </c>
      <c r="J154" s="48" t="str">
        <f>IF('Simpl. all tex-DT PLYWOOD'!R160=0,"",'Simpl. all tex-DT PLYWOOD'!R160)</f>
        <v/>
      </c>
      <c r="K154" s="48" t="str">
        <f>IF('Simpl. all tex-DT PLYWOOD'!S160=0,"",'Simpl. all tex-DT PLYWOOD'!S160)</f>
        <v/>
      </c>
      <c r="L154" s="48" t="str">
        <f>IF('Simpl. all tex-DT PLYWOOD'!T160=0,"",'Simpl. all tex-DT PLYWOOD'!T160)</f>
        <v/>
      </c>
      <c r="M154" s="48" t="str">
        <f>IF('Simpl. all tex-DT PLYWOOD'!U160=0,"",'Simpl. all tex-DT PLYWOOD'!U160)</f>
        <v/>
      </c>
      <c r="N154" s="48" t="str">
        <f>IF('Simpl. all tex-DT PLYWOOD'!V160=0,"",'Simpl. all tex-DT PLYWOOD'!V160)</f>
        <v/>
      </c>
      <c r="O154" s="48" t="str">
        <f>IF('Simpl. all tex-DT PLYWOOD'!W160=0,"",'Simpl. all tex-DT PLYWOOD'!W160)</f>
        <v/>
      </c>
      <c r="P154" s="48" t="str">
        <f>IF('Simpl. all tex-DT PLYWOOD'!X160=0,"",'Simpl. all tex-DT PLYWOOD'!X160)</f>
        <v/>
      </c>
      <c r="Q154" s="48" t="str">
        <f>IF('Simpl. all tex-DT PLYWOOD'!Y160=0,"",'Simpl. all tex-DT PLYWOOD'!Y160)</f>
        <v/>
      </c>
      <c r="R154" s="48" t="str">
        <f>IF('Simpl. all tex-DT PLYWOOD'!Z160=0,"",'Simpl. all tex-DT PLYWOOD'!Z160)</f>
        <v/>
      </c>
      <c r="S154" s="699">
        <f>'PRODUCTION LIST TEX&amp;DUAL TEX'!Q157</f>
        <v>0</v>
      </c>
    </row>
    <row r="155" spans="1:20" ht="23.25" customHeight="1" x14ac:dyDescent="0.2">
      <c r="A155" s="34"/>
      <c r="B155" s="34"/>
      <c r="C155" s="36" t="str">
        <f>'Simpl. all tex-DT PLYWOOD'!D161</f>
        <v>SIMPL-6P-T</v>
      </c>
      <c r="D155" s="691">
        <f>'Simpl. all tex-DT PLYWOOD'!I161</f>
        <v>2</v>
      </c>
      <c r="E155" s="48" t="str">
        <f>IF('Simpl. all tex-DT PLYWOOD'!M161=0,"",'Simpl. all tex-DT PLYWOOD'!M161)</f>
        <v/>
      </c>
      <c r="F155" s="48" t="str">
        <f>IF('Simpl. all tex-DT PLYWOOD'!N161=0,"",'Simpl. all tex-DT PLYWOOD'!N161)</f>
        <v/>
      </c>
      <c r="G155" s="48" t="str">
        <f>IF('Simpl. all tex-DT PLYWOOD'!O161=0,"",'Simpl. all tex-DT PLYWOOD'!O161)</f>
        <v/>
      </c>
      <c r="H155" s="48" t="str">
        <f>IF('Simpl. all tex-DT PLYWOOD'!P161=0,"",'Simpl. all tex-DT PLYWOOD'!P161)</f>
        <v/>
      </c>
      <c r="I155" s="48" t="str">
        <f>IF('Simpl. all tex-DT PLYWOOD'!Q161=0,"",'Simpl. all tex-DT PLYWOOD'!Q161)</f>
        <v/>
      </c>
      <c r="J155" s="48" t="str">
        <f>IF('Simpl. all tex-DT PLYWOOD'!R161=0,"",'Simpl. all tex-DT PLYWOOD'!R161)</f>
        <v/>
      </c>
      <c r="K155" s="48" t="str">
        <f>IF('Simpl. all tex-DT PLYWOOD'!S161=0,"",'Simpl. all tex-DT PLYWOOD'!S161)</f>
        <v/>
      </c>
      <c r="L155" s="48" t="str">
        <f>IF('Simpl. all tex-DT PLYWOOD'!T161=0,"",'Simpl. all tex-DT PLYWOOD'!T161)</f>
        <v/>
      </c>
      <c r="M155" s="48" t="str">
        <f>IF('Simpl. all tex-DT PLYWOOD'!U161=0,"",'Simpl. all tex-DT PLYWOOD'!U161)</f>
        <v/>
      </c>
      <c r="N155" s="48" t="str">
        <f>IF('Simpl. all tex-DT PLYWOOD'!V161=0,"",'Simpl. all tex-DT PLYWOOD'!V161)</f>
        <v/>
      </c>
      <c r="O155" s="48" t="str">
        <f>IF('Simpl. all tex-DT PLYWOOD'!W161=0,"",'Simpl. all tex-DT PLYWOOD'!W161)</f>
        <v/>
      </c>
      <c r="P155" s="48" t="str">
        <f>IF('Simpl. all tex-DT PLYWOOD'!X161=0,"",'Simpl. all tex-DT PLYWOOD'!X161)</f>
        <v/>
      </c>
      <c r="Q155" s="48" t="str">
        <f>IF('Simpl. all tex-DT PLYWOOD'!Y161=0,"",'Simpl. all tex-DT PLYWOOD'!Y161)</f>
        <v/>
      </c>
      <c r="R155" s="48" t="str">
        <f>IF('Simpl. all tex-DT PLYWOOD'!Z161=0,"",'Simpl. all tex-DT PLYWOOD'!Z161)</f>
        <v/>
      </c>
      <c r="S155" s="699">
        <f>'PRODUCTION LIST TEX&amp;DUAL TEX'!Q158</f>
        <v>0</v>
      </c>
    </row>
    <row r="156" spans="1:20" ht="23.25" customHeight="1" x14ac:dyDescent="0.2">
      <c r="A156" s="34"/>
      <c r="B156" s="34"/>
      <c r="C156" s="36" t="str">
        <f>'Simpl. all tex-DT PLYWOOD'!D162</f>
        <v>7 - SQUARES</v>
      </c>
      <c r="D156" s="691">
        <f>'Simpl. all tex-DT PLYWOOD'!I162</f>
        <v>0</v>
      </c>
      <c r="E156" s="48" t="str">
        <f>IF('Simpl. all tex-DT PLYWOOD'!M162=0,"",'Simpl. all tex-DT PLYWOOD'!M162)</f>
        <v/>
      </c>
      <c r="F156" s="48" t="str">
        <f>IF('Simpl. all tex-DT PLYWOOD'!N162=0,"",'Simpl. all tex-DT PLYWOOD'!N162)</f>
        <v/>
      </c>
      <c r="G156" s="48" t="str">
        <f>IF('Simpl. all tex-DT PLYWOOD'!O162=0,"",'Simpl. all tex-DT PLYWOOD'!O162)</f>
        <v/>
      </c>
      <c r="H156" s="48" t="str">
        <f>IF('Simpl. all tex-DT PLYWOOD'!P162=0,"",'Simpl. all tex-DT PLYWOOD'!P162)</f>
        <v/>
      </c>
      <c r="I156" s="48" t="str">
        <f>IF('Simpl. all tex-DT PLYWOOD'!Q162=0,"",'Simpl. all tex-DT PLYWOOD'!Q162)</f>
        <v/>
      </c>
      <c r="J156" s="48" t="str">
        <f>IF('Simpl. all tex-DT PLYWOOD'!R162=0,"",'Simpl. all tex-DT PLYWOOD'!R162)</f>
        <v/>
      </c>
      <c r="K156" s="48" t="str">
        <f>IF('Simpl. all tex-DT PLYWOOD'!S162=0,"",'Simpl. all tex-DT PLYWOOD'!S162)</f>
        <v/>
      </c>
      <c r="L156" s="48" t="str">
        <f>IF('Simpl. all tex-DT PLYWOOD'!T162=0,"",'Simpl. all tex-DT PLYWOOD'!T162)</f>
        <v/>
      </c>
      <c r="M156" s="48" t="str">
        <f>IF('Simpl. all tex-DT PLYWOOD'!U162=0,"",'Simpl. all tex-DT PLYWOOD'!U162)</f>
        <v/>
      </c>
      <c r="N156" s="48" t="str">
        <f>IF('Simpl. all tex-DT PLYWOOD'!V162=0,"",'Simpl. all tex-DT PLYWOOD'!V162)</f>
        <v/>
      </c>
      <c r="O156" s="48" t="str">
        <f>IF('Simpl. all tex-DT PLYWOOD'!W162=0,"",'Simpl. all tex-DT PLYWOOD'!W162)</f>
        <v/>
      </c>
      <c r="P156" s="48" t="str">
        <f>IF('Simpl. all tex-DT PLYWOOD'!X162=0,"",'Simpl. all tex-DT PLYWOOD'!X162)</f>
        <v/>
      </c>
      <c r="Q156" s="48" t="str">
        <f>IF('Simpl. all tex-DT PLYWOOD'!Y162=0,"",'Simpl. all tex-DT PLYWOOD'!Y162)</f>
        <v/>
      </c>
      <c r="R156" s="48" t="str">
        <f>IF('Simpl. all tex-DT PLYWOOD'!Z162=0,"",'Simpl. all tex-DT PLYWOOD'!Z162)</f>
        <v/>
      </c>
      <c r="S156" s="699">
        <f>'PRODUCTION LIST TEX&amp;DUAL TEX'!Q159</f>
        <v>0</v>
      </c>
    </row>
    <row r="157" spans="1:20" ht="23.25" customHeight="1" x14ac:dyDescent="0.2">
      <c r="A157" s="38"/>
      <c r="B157" s="39"/>
      <c r="C157" s="36" t="str">
        <f>'Simpl. all tex-DT PLYWOOD'!D163</f>
        <v>SIMPL-7A</v>
      </c>
      <c r="D157" s="691">
        <f>'Simpl. all tex-DT PLYWOOD'!I163</f>
        <v>5</v>
      </c>
      <c r="E157" s="48" t="str">
        <f>IF('Simpl. all tex-DT PLYWOOD'!M163=0,"",'Simpl. all tex-DT PLYWOOD'!M163)</f>
        <v/>
      </c>
      <c r="F157" s="48" t="str">
        <f>IF('Simpl. all tex-DT PLYWOOD'!N163=0,"",'Simpl. all tex-DT PLYWOOD'!N163)</f>
        <v/>
      </c>
      <c r="G157" s="48" t="str">
        <f>IF('Simpl. all tex-DT PLYWOOD'!O163=0,"",'Simpl. all tex-DT PLYWOOD'!O163)</f>
        <v/>
      </c>
      <c r="H157" s="48" t="str">
        <f>IF('Simpl. all tex-DT PLYWOOD'!P163=0,"",'Simpl. all tex-DT PLYWOOD'!P163)</f>
        <v/>
      </c>
      <c r="I157" s="48" t="str">
        <f>IF('Simpl. all tex-DT PLYWOOD'!Q163=0,"",'Simpl. all tex-DT PLYWOOD'!Q163)</f>
        <v/>
      </c>
      <c r="J157" s="48" t="str">
        <f>IF('Simpl. all tex-DT PLYWOOD'!R163=0,"",'Simpl. all tex-DT PLYWOOD'!R163)</f>
        <v/>
      </c>
      <c r="K157" s="48" t="str">
        <f>IF('Simpl. all tex-DT PLYWOOD'!S163=0,"",'Simpl. all tex-DT PLYWOOD'!S163)</f>
        <v/>
      </c>
      <c r="L157" s="48" t="str">
        <f>IF('Simpl. all tex-DT PLYWOOD'!T163=0,"",'Simpl. all tex-DT PLYWOOD'!T163)</f>
        <v/>
      </c>
      <c r="M157" s="48" t="str">
        <f>IF('Simpl. all tex-DT PLYWOOD'!U163=0,"",'Simpl. all tex-DT PLYWOOD'!U163)</f>
        <v/>
      </c>
      <c r="N157" s="48" t="str">
        <f>IF('Simpl. all tex-DT PLYWOOD'!V163=0,"",'Simpl. all tex-DT PLYWOOD'!V163)</f>
        <v/>
      </c>
      <c r="O157" s="48" t="str">
        <f>IF('Simpl. all tex-DT PLYWOOD'!W163=0,"",'Simpl. all tex-DT PLYWOOD'!W163)</f>
        <v/>
      </c>
      <c r="P157" s="48" t="str">
        <f>IF('Simpl. all tex-DT PLYWOOD'!X163=0,"",'Simpl. all tex-DT PLYWOOD'!X163)</f>
        <v/>
      </c>
      <c r="Q157" s="48" t="str">
        <f>IF('Simpl. all tex-DT PLYWOOD'!Y163=0,"",'Simpl. all tex-DT PLYWOOD'!Y163)</f>
        <v/>
      </c>
      <c r="R157" s="48" t="str">
        <f>IF('Simpl. all tex-DT PLYWOOD'!Z163=0,"",'Simpl. all tex-DT PLYWOOD'!Z163)</f>
        <v/>
      </c>
      <c r="S157" s="699">
        <f>'PRODUCTION LIST TEX&amp;DUAL TEX'!Q160</f>
        <v>0</v>
      </c>
    </row>
    <row r="158" spans="1:20" ht="23.25" customHeight="1" x14ac:dyDescent="0.2">
      <c r="A158" s="38"/>
      <c r="B158" s="39"/>
      <c r="C158" s="36" t="str">
        <f>'Simpl. all tex-DT PLYWOOD'!D164</f>
        <v>SIMPL-7A-T</v>
      </c>
      <c r="D158" s="691">
        <f>'Simpl. all tex-DT PLYWOOD'!I164</f>
        <v>5</v>
      </c>
      <c r="E158" s="48" t="str">
        <f>IF('Simpl. all tex-DT PLYWOOD'!M164=0,"",'Simpl. all tex-DT PLYWOOD'!M164)</f>
        <v/>
      </c>
      <c r="F158" s="48" t="str">
        <f>IF('Simpl. all tex-DT PLYWOOD'!N164=0,"",'Simpl. all tex-DT PLYWOOD'!N164)</f>
        <v/>
      </c>
      <c r="G158" s="48" t="str">
        <f>IF('Simpl. all tex-DT PLYWOOD'!O164=0,"",'Simpl. all tex-DT PLYWOOD'!O164)</f>
        <v/>
      </c>
      <c r="H158" s="48" t="str">
        <f>IF('Simpl. all tex-DT PLYWOOD'!P164=0,"",'Simpl. all tex-DT PLYWOOD'!P164)</f>
        <v/>
      </c>
      <c r="I158" s="48" t="str">
        <f>IF('Simpl. all tex-DT PLYWOOD'!Q164=0,"",'Simpl. all tex-DT PLYWOOD'!Q164)</f>
        <v/>
      </c>
      <c r="J158" s="48" t="str">
        <f>IF('Simpl. all tex-DT PLYWOOD'!R164=0,"",'Simpl. all tex-DT PLYWOOD'!R164)</f>
        <v/>
      </c>
      <c r="K158" s="48" t="str">
        <f>IF('Simpl. all tex-DT PLYWOOD'!S164=0,"",'Simpl. all tex-DT PLYWOOD'!S164)</f>
        <v/>
      </c>
      <c r="L158" s="48" t="str">
        <f>IF('Simpl. all tex-DT PLYWOOD'!T164=0,"",'Simpl. all tex-DT PLYWOOD'!T164)</f>
        <v/>
      </c>
      <c r="M158" s="48" t="str">
        <f>IF('Simpl. all tex-DT PLYWOOD'!U164=0,"",'Simpl. all tex-DT PLYWOOD'!U164)</f>
        <v/>
      </c>
      <c r="N158" s="48" t="str">
        <f>IF('Simpl. all tex-DT PLYWOOD'!V164=0,"",'Simpl. all tex-DT PLYWOOD'!V164)</f>
        <v/>
      </c>
      <c r="O158" s="48" t="str">
        <f>IF('Simpl. all tex-DT PLYWOOD'!W164=0,"",'Simpl. all tex-DT PLYWOOD'!W164)</f>
        <v/>
      </c>
      <c r="P158" s="48" t="str">
        <f>IF('Simpl. all tex-DT PLYWOOD'!X164=0,"",'Simpl. all tex-DT PLYWOOD'!X164)</f>
        <v/>
      </c>
      <c r="Q158" s="48" t="str">
        <f>IF('Simpl. all tex-DT PLYWOOD'!Y164=0,"",'Simpl. all tex-DT PLYWOOD'!Y164)</f>
        <v/>
      </c>
      <c r="R158" s="48" t="str">
        <f>IF('Simpl. all tex-DT PLYWOOD'!Z164=0,"",'Simpl. all tex-DT PLYWOOD'!Z164)</f>
        <v/>
      </c>
      <c r="S158" s="699">
        <f>'PRODUCTION LIST TEX&amp;DUAL TEX'!Q161</f>
        <v>0</v>
      </c>
    </row>
    <row r="159" spans="1:20" ht="23.25" customHeight="1" x14ac:dyDescent="0.2">
      <c r="A159" s="38"/>
      <c r="B159" s="39"/>
      <c r="C159" s="36" t="str">
        <f>'Simpl. all tex-DT PLYWOOD'!D165</f>
        <v>SIMPL-7B</v>
      </c>
      <c r="D159" s="691">
        <f>'Simpl. all tex-DT PLYWOOD'!I165</f>
        <v>4</v>
      </c>
      <c r="E159" s="48" t="str">
        <f>IF('Simpl. all tex-DT PLYWOOD'!M165=0,"",'Simpl. all tex-DT PLYWOOD'!M165)</f>
        <v/>
      </c>
      <c r="F159" s="48" t="str">
        <f>IF('Simpl. all tex-DT PLYWOOD'!N165=0,"",'Simpl. all tex-DT PLYWOOD'!N165)</f>
        <v/>
      </c>
      <c r="G159" s="48" t="str">
        <f>IF('Simpl. all tex-DT PLYWOOD'!O165=0,"",'Simpl. all tex-DT PLYWOOD'!O165)</f>
        <v/>
      </c>
      <c r="H159" s="48" t="str">
        <f>IF('Simpl. all tex-DT PLYWOOD'!P165=0,"",'Simpl. all tex-DT PLYWOOD'!P165)</f>
        <v/>
      </c>
      <c r="I159" s="48" t="str">
        <f>IF('Simpl. all tex-DT PLYWOOD'!Q165=0,"",'Simpl. all tex-DT PLYWOOD'!Q165)</f>
        <v/>
      </c>
      <c r="J159" s="48" t="str">
        <f>IF('Simpl. all tex-DT PLYWOOD'!R165=0,"",'Simpl. all tex-DT PLYWOOD'!R165)</f>
        <v/>
      </c>
      <c r="K159" s="48" t="str">
        <f>IF('Simpl. all tex-DT PLYWOOD'!S165=0,"",'Simpl. all tex-DT PLYWOOD'!S165)</f>
        <v/>
      </c>
      <c r="L159" s="48" t="str">
        <f>IF('Simpl. all tex-DT PLYWOOD'!T165=0,"",'Simpl. all tex-DT PLYWOOD'!T165)</f>
        <v/>
      </c>
      <c r="M159" s="48" t="str">
        <f>IF('Simpl. all tex-DT PLYWOOD'!U165=0,"",'Simpl. all tex-DT PLYWOOD'!U165)</f>
        <v/>
      </c>
      <c r="N159" s="48" t="str">
        <f>IF('Simpl. all tex-DT PLYWOOD'!V165=0,"",'Simpl. all tex-DT PLYWOOD'!V165)</f>
        <v/>
      </c>
      <c r="O159" s="48" t="str">
        <f>IF('Simpl. all tex-DT PLYWOOD'!W165=0,"",'Simpl. all tex-DT PLYWOOD'!W165)</f>
        <v/>
      </c>
      <c r="P159" s="48" t="str">
        <f>IF('Simpl. all tex-DT PLYWOOD'!X165=0,"",'Simpl. all tex-DT PLYWOOD'!X165)</f>
        <v/>
      </c>
      <c r="Q159" s="48" t="str">
        <f>IF('Simpl. all tex-DT PLYWOOD'!Y165=0,"",'Simpl. all tex-DT PLYWOOD'!Y165)</f>
        <v/>
      </c>
      <c r="R159" s="48" t="str">
        <f>IF('Simpl. all tex-DT PLYWOOD'!Z165=0,"",'Simpl. all tex-DT PLYWOOD'!Z165)</f>
        <v/>
      </c>
      <c r="S159" s="699">
        <f>'PRODUCTION LIST TEX&amp;DUAL TEX'!Q162</f>
        <v>0</v>
      </c>
    </row>
    <row r="160" spans="1:20" ht="23.25" customHeight="1" x14ac:dyDescent="0.2">
      <c r="A160" s="38"/>
      <c r="B160" s="39"/>
      <c r="C160" s="36" t="str">
        <f>'Simpl. all tex-DT PLYWOOD'!D166</f>
        <v>SIMPL-7B-T</v>
      </c>
      <c r="D160" s="691">
        <f>'Simpl. all tex-DT PLYWOOD'!I166</f>
        <v>4</v>
      </c>
      <c r="E160" s="48" t="str">
        <f>IF('Simpl. all tex-DT PLYWOOD'!M166=0,"",'Simpl. all tex-DT PLYWOOD'!M166)</f>
        <v/>
      </c>
      <c r="F160" s="48" t="str">
        <f>IF('Simpl. all tex-DT PLYWOOD'!N166=0,"",'Simpl. all tex-DT PLYWOOD'!N166)</f>
        <v/>
      </c>
      <c r="G160" s="48" t="str">
        <f>IF('Simpl. all tex-DT PLYWOOD'!O166=0,"",'Simpl. all tex-DT PLYWOOD'!O166)</f>
        <v/>
      </c>
      <c r="H160" s="48" t="str">
        <f>IF('Simpl. all tex-DT PLYWOOD'!P166=0,"",'Simpl. all tex-DT PLYWOOD'!P166)</f>
        <v/>
      </c>
      <c r="I160" s="48" t="str">
        <f>IF('Simpl. all tex-DT PLYWOOD'!Q166=0,"",'Simpl. all tex-DT PLYWOOD'!Q166)</f>
        <v/>
      </c>
      <c r="J160" s="48" t="str">
        <f>IF('Simpl. all tex-DT PLYWOOD'!R166=0,"",'Simpl. all tex-DT PLYWOOD'!R166)</f>
        <v/>
      </c>
      <c r="K160" s="48" t="str">
        <f>IF('Simpl. all tex-DT PLYWOOD'!S166=0,"",'Simpl. all tex-DT PLYWOOD'!S166)</f>
        <v/>
      </c>
      <c r="L160" s="48" t="str">
        <f>IF('Simpl. all tex-DT PLYWOOD'!T166=0,"",'Simpl. all tex-DT PLYWOOD'!T166)</f>
        <v/>
      </c>
      <c r="M160" s="48" t="str">
        <f>IF('Simpl. all tex-DT PLYWOOD'!U166=0,"",'Simpl. all tex-DT PLYWOOD'!U166)</f>
        <v/>
      </c>
      <c r="N160" s="48" t="str">
        <f>IF('Simpl. all tex-DT PLYWOOD'!V166=0,"",'Simpl. all tex-DT PLYWOOD'!V166)</f>
        <v/>
      </c>
      <c r="O160" s="48" t="str">
        <f>IF('Simpl. all tex-DT PLYWOOD'!W166=0,"",'Simpl. all tex-DT PLYWOOD'!W166)</f>
        <v/>
      </c>
      <c r="P160" s="48" t="str">
        <f>IF('Simpl. all tex-DT PLYWOOD'!X166=0,"",'Simpl. all tex-DT PLYWOOD'!X166)</f>
        <v/>
      </c>
      <c r="Q160" s="48" t="str">
        <f>IF('Simpl. all tex-DT PLYWOOD'!Y166=0,"",'Simpl. all tex-DT PLYWOOD'!Y166)</f>
        <v/>
      </c>
      <c r="R160" s="48" t="str">
        <f>IF('Simpl. all tex-DT PLYWOOD'!Z166=0,"",'Simpl. all tex-DT PLYWOOD'!Z166)</f>
        <v/>
      </c>
      <c r="S160" s="699">
        <f>'PRODUCTION LIST TEX&amp;DUAL TEX'!Q163</f>
        <v>0</v>
      </c>
    </row>
    <row r="161" spans="1:19" ht="23.25" customHeight="1" x14ac:dyDescent="0.2">
      <c r="A161" s="38"/>
      <c r="B161" s="39"/>
      <c r="C161" s="36" t="str">
        <f>'Simpl. all tex-DT PLYWOOD'!D167</f>
        <v>SIMPL-7C</v>
      </c>
      <c r="D161" s="691">
        <f>'Simpl. all tex-DT PLYWOOD'!I167</f>
        <v>3</v>
      </c>
      <c r="E161" s="48" t="str">
        <f>IF('Simpl. all tex-DT PLYWOOD'!M167=0,"",'Simpl. all tex-DT PLYWOOD'!M167)</f>
        <v/>
      </c>
      <c r="F161" s="48" t="str">
        <f>IF('Simpl. all tex-DT PLYWOOD'!N167=0,"",'Simpl. all tex-DT PLYWOOD'!N167)</f>
        <v/>
      </c>
      <c r="G161" s="48" t="str">
        <f>IF('Simpl. all tex-DT PLYWOOD'!O167=0,"",'Simpl. all tex-DT PLYWOOD'!O167)</f>
        <v/>
      </c>
      <c r="H161" s="48" t="str">
        <f>IF('Simpl. all tex-DT PLYWOOD'!P167=0,"",'Simpl. all tex-DT PLYWOOD'!P167)</f>
        <v/>
      </c>
      <c r="I161" s="48" t="str">
        <f>IF('Simpl. all tex-DT PLYWOOD'!Q167=0,"",'Simpl. all tex-DT PLYWOOD'!Q167)</f>
        <v/>
      </c>
      <c r="J161" s="48" t="str">
        <f>IF('Simpl. all tex-DT PLYWOOD'!R167=0,"",'Simpl. all tex-DT PLYWOOD'!R167)</f>
        <v/>
      </c>
      <c r="K161" s="48" t="str">
        <f>IF('Simpl. all tex-DT PLYWOOD'!S167=0,"",'Simpl. all tex-DT PLYWOOD'!S167)</f>
        <v/>
      </c>
      <c r="L161" s="48" t="str">
        <f>IF('Simpl. all tex-DT PLYWOOD'!T167=0,"",'Simpl. all tex-DT PLYWOOD'!T167)</f>
        <v/>
      </c>
      <c r="M161" s="48" t="str">
        <f>IF('Simpl. all tex-DT PLYWOOD'!U167=0,"",'Simpl. all tex-DT PLYWOOD'!U167)</f>
        <v/>
      </c>
      <c r="N161" s="48" t="str">
        <f>IF('Simpl. all tex-DT PLYWOOD'!V167=0,"",'Simpl. all tex-DT PLYWOOD'!V167)</f>
        <v/>
      </c>
      <c r="O161" s="48" t="str">
        <f>IF('Simpl. all tex-DT PLYWOOD'!W167=0,"",'Simpl. all tex-DT PLYWOOD'!W167)</f>
        <v/>
      </c>
      <c r="P161" s="48" t="str">
        <f>IF('Simpl. all tex-DT PLYWOOD'!X167=0,"",'Simpl. all tex-DT PLYWOOD'!X167)</f>
        <v/>
      </c>
      <c r="Q161" s="48" t="str">
        <f>IF('Simpl. all tex-DT PLYWOOD'!Y167=0,"",'Simpl. all tex-DT PLYWOOD'!Y167)</f>
        <v/>
      </c>
      <c r="R161" s="48" t="str">
        <f>IF('Simpl. all tex-DT PLYWOOD'!Z167=0,"",'Simpl. all tex-DT PLYWOOD'!Z167)</f>
        <v/>
      </c>
      <c r="S161" s="699">
        <f>'PRODUCTION LIST TEX&amp;DUAL TEX'!Q164</f>
        <v>0</v>
      </c>
    </row>
    <row r="162" spans="1:19" ht="23.25" customHeight="1" x14ac:dyDescent="0.2">
      <c r="A162" s="38"/>
      <c r="B162" s="39"/>
      <c r="C162" s="36" t="str">
        <f>'Simpl. all tex-DT PLYWOOD'!D168</f>
        <v>SIMPL-7C-T</v>
      </c>
      <c r="D162" s="691">
        <f>'Simpl. all tex-DT PLYWOOD'!I168</f>
        <v>3</v>
      </c>
      <c r="E162" s="48" t="str">
        <f>IF('Simpl. all tex-DT PLYWOOD'!M168=0,"",'Simpl. all tex-DT PLYWOOD'!M168)</f>
        <v/>
      </c>
      <c r="F162" s="48" t="str">
        <f>IF('Simpl. all tex-DT PLYWOOD'!N168=0,"",'Simpl. all tex-DT PLYWOOD'!N168)</f>
        <v/>
      </c>
      <c r="G162" s="48" t="str">
        <f>IF('Simpl. all tex-DT PLYWOOD'!O168=0,"",'Simpl. all tex-DT PLYWOOD'!O168)</f>
        <v/>
      </c>
      <c r="H162" s="48" t="str">
        <f>IF('Simpl. all tex-DT PLYWOOD'!P168=0,"",'Simpl. all tex-DT PLYWOOD'!P168)</f>
        <v/>
      </c>
      <c r="I162" s="48" t="str">
        <f>IF('Simpl. all tex-DT PLYWOOD'!Q168=0,"",'Simpl. all tex-DT PLYWOOD'!Q168)</f>
        <v/>
      </c>
      <c r="J162" s="48" t="str">
        <f>IF('Simpl. all tex-DT PLYWOOD'!R168=0,"",'Simpl. all tex-DT PLYWOOD'!R168)</f>
        <v/>
      </c>
      <c r="K162" s="48" t="str">
        <f>IF('Simpl. all tex-DT PLYWOOD'!S168=0,"",'Simpl. all tex-DT PLYWOOD'!S168)</f>
        <v/>
      </c>
      <c r="L162" s="48" t="str">
        <f>IF('Simpl. all tex-DT PLYWOOD'!T168=0,"",'Simpl. all tex-DT PLYWOOD'!T168)</f>
        <v/>
      </c>
      <c r="M162" s="48" t="str">
        <f>IF('Simpl. all tex-DT PLYWOOD'!U168=0,"",'Simpl. all tex-DT PLYWOOD'!U168)</f>
        <v/>
      </c>
      <c r="N162" s="48" t="str">
        <f>IF('Simpl. all tex-DT PLYWOOD'!V168=0,"",'Simpl. all tex-DT PLYWOOD'!V168)</f>
        <v/>
      </c>
      <c r="O162" s="48" t="str">
        <f>IF('Simpl. all tex-DT PLYWOOD'!W168=0,"",'Simpl. all tex-DT PLYWOOD'!W168)</f>
        <v/>
      </c>
      <c r="P162" s="48" t="str">
        <f>IF('Simpl. all tex-DT PLYWOOD'!X168=0,"",'Simpl. all tex-DT PLYWOOD'!X168)</f>
        <v/>
      </c>
      <c r="Q162" s="48" t="str">
        <f>IF('Simpl. all tex-DT PLYWOOD'!Y168=0,"",'Simpl. all tex-DT PLYWOOD'!Y168)</f>
        <v/>
      </c>
      <c r="R162" s="48" t="str">
        <f>IF('Simpl. all tex-DT PLYWOOD'!Z168=0,"",'Simpl. all tex-DT PLYWOOD'!Z168)</f>
        <v/>
      </c>
      <c r="S162" s="699">
        <f>'PRODUCTION LIST TEX&amp;DUAL TEX'!Q165</f>
        <v>0</v>
      </c>
    </row>
    <row r="163" spans="1:19" ht="23.25" customHeight="1" x14ac:dyDescent="0.2">
      <c r="A163" s="38"/>
      <c r="B163" s="39"/>
      <c r="C163" s="36" t="str">
        <f>'Simpl. all tex-DT PLYWOOD'!D169</f>
        <v>SIMPL-7D</v>
      </c>
      <c r="D163" s="691">
        <f>'Simpl. all tex-DT PLYWOOD'!I169</f>
        <v>2</v>
      </c>
      <c r="E163" s="48" t="str">
        <f>IF('Simpl. all tex-DT PLYWOOD'!M169=0,"",'Simpl. all tex-DT PLYWOOD'!M169)</f>
        <v/>
      </c>
      <c r="F163" s="48" t="str">
        <f>IF('Simpl. all tex-DT PLYWOOD'!N169=0,"",'Simpl. all tex-DT PLYWOOD'!N169)</f>
        <v/>
      </c>
      <c r="G163" s="48" t="str">
        <f>IF('Simpl. all tex-DT PLYWOOD'!O169=0,"",'Simpl. all tex-DT PLYWOOD'!O169)</f>
        <v/>
      </c>
      <c r="H163" s="48" t="str">
        <f>IF('Simpl. all tex-DT PLYWOOD'!P169=0,"",'Simpl. all tex-DT PLYWOOD'!P169)</f>
        <v/>
      </c>
      <c r="I163" s="48" t="str">
        <f>IF('Simpl. all tex-DT PLYWOOD'!Q169=0,"",'Simpl. all tex-DT PLYWOOD'!Q169)</f>
        <v/>
      </c>
      <c r="J163" s="48" t="str">
        <f>IF('Simpl. all tex-DT PLYWOOD'!R169=0,"",'Simpl. all tex-DT PLYWOOD'!R169)</f>
        <v/>
      </c>
      <c r="K163" s="48" t="str">
        <f>IF('Simpl. all tex-DT PLYWOOD'!S169=0,"",'Simpl. all tex-DT PLYWOOD'!S169)</f>
        <v/>
      </c>
      <c r="L163" s="48" t="str">
        <f>IF('Simpl. all tex-DT PLYWOOD'!T169=0,"",'Simpl. all tex-DT PLYWOOD'!T169)</f>
        <v/>
      </c>
      <c r="M163" s="48" t="str">
        <f>IF('Simpl. all tex-DT PLYWOOD'!U169=0,"",'Simpl. all tex-DT PLYWOOD'!U169)</f>
        <v/>
      </c>
      <c r="N163" s="48" t="str">
        <f>IF('Simpl. all tex-DT PLYWOOD'!V169=0,"",'Simpl. all tex-DT PLYWOOD'!V169)</f>
        <v/>
      </c>
      <c r="O163" s="48" t="str">
        <f>IF('Simpl. all tex-DT PLYWOOD'!W169=0,"",'Simpl. all tex-DT PLYWOOD'!W169)</f>
        <v/>
      </c>
      <c r="P163" s="48" t="str">
        <f>IF('Simpl. all tex-DT PLYWOOD'!X169=0,"",'Simpl. all tex-DT PLYWOOD'!X169)</f>
        <v/>
      </c>
      <c r="Q163" s="48" t="str">
        <f>IF('Simpl. all tex-DT PLYWOOD'!Y169=0,"",'Simpl. all tex-DT PLYWOOD'!Y169)</f>
        <v/>
      </c>
      <c r="R163" s="48" t="str">
        <f>IF('Simpl. all tex-DT PLYWOOD'!Z169=0,"",'Simpl. all tex-DT PLYWOOD'!Z169)</f>
        <v/>
      </c>
      <c r="S163" s="699">
        <f>'PRODUCTION LIST TEX&amp;DUAL TEX'!Q166</f>
        <v>0</v>
      </c>
    </row>
    <row r="164" spans="1:19" ht="23.25" customHeight="1" x14ac:dyDescent="0.2">
      <c r="A164" s="38"/>
      <c r="B164" s="39"/>
      <c r="C164" s="36" t="str">
        <f>'Simpl. all tex-DT PLYWOOD'!D170</f>
        <v>SIMPL-7D-T</v>
      </c>
      <c r="D164" s="691">
        <f>'Simpl. all tex-DT PLYWOOD'!I170</f>
        <v>2</v>
      </c>
      <c r="E164" s="48" t="str">
        <f>IF('Simpl. all tex-DT PLYWOOD'!M170=0,"",'Simpl. all tex-DT PLYWOOD'!M170)</f>
        <v/>
      </c>
      <c r="F164" s="48" t="str">
        <f>IF('Simpl. all tex-DT PLYWOOD'!N170=0,"",'Simpl. all tex-DT PLYWOOD'!N170)</f>
        <v/>
      </c>
      <c r="G164" s="48" t="str">
        <f>IF('Simpl. all tex-DT PLYWOOD'!O170=0,"",'Simpl. all tex-DT PLYWOOD'!O170)</f>
        <v/>
      </c>
      <c r="H164" s="48" t="str">
        <f>IF('Simpl. all tex-DT PLYWOOD'!P170=0,"",'Simpl. all tex-DT PLYWOOD'!P170)</f>
        <v/>
      </c>
      <c r="I164" s="48" t="str">
        <f>IF('Simpl. all tex-DT PLYWOOD'!Q170=0,"",'Simpl. all tex-DT PLYWOOD'!Q170)</f>
        <v/>
      </c>
      <c r="J164" s="48" t="str">
        <f>IF('Simpl. all tex-DT PLYWOOD'!R170=0,"",'Simpl. all tex-DT PLYWOOD'!R170)</f>
        <v/>
      </c>
      <c r="K164" s="48" t="str">
        <f>IF('Simpl. all tex-DT PLYWOOD'!S170=0,"",'Simpl. all tex-DT PLYWOOD'!S170)</f>
        <v/>
      </c>
      <c r="L164" s="48" t="str">
        <f>IF('Simpl. all tex-DT PLYWOOD'!T170=0,"",'Simpl. all tex-DT PLYWOOD'!T170)</f>
        <v/>
      </c>
      <c r="M164" s="48" t="str">
        <f>IF('Simpl. all tex-DT PLYWOOD'!U170=0,"",'Simpl. all tex-DT PLYWOOD'!U170)</f>
        <v/>
      </c>
      <c r="N164" s="48" t="str">
        <f>IF('Simpl. all tex-DT PLYWOOD'!V170=0,"",'Simpl. all tex-DT PLYWOOD'!V170)</f>
        <v/>
      </c>
      <c r="O164" s="48" t="str">
        <f>IF('Simpl. all tex-DT PLYWOOD'!W170=0,"",'Simpl. all tex-DT PLYWOOD'!W170)</f>
        <v/>
      </c>
      <c r="P164" s="48" t="str">
        <f>IF('Simpl. all tex-DT PLYWOOD'!X170=0,"",'Simpl. all tex-DT PLYWOOD'!X170)</f>
        <v/>
      </c>
      <c r="Q164" s="48" t="str">
        <f>IF('Simpl. all tex-DT PLYWOOD'!Y170=0,"",'Simpl. all tex-DT PLYWOOD'!Y170)</f>
        <v/>
      </c>
      <c r="R164" s="48" t="str">
        <f>IF('Simpl. all tex-DT PLYWOOD'!Z170=0,"",'Simpl. all tex-DT PLYWOOD'!Z170)</f>
        <v/>
      </c>
      <c r="S164" s="699">
        <f>'PRODUCTION LIST TEX&amp;DUAL TEX'!Q167</f>
        <v>0</v>
      </c>
    </row>
    <row r="165" spans="1:19" ht="23.25" customHeight="1" x14ac:dyDescent="0.2">
      <c r="A165" s="38"/>
      <c r="B165" s="39"/>
      <c r="C165" s="36" t="str">
        <f>'Simpl. all tex-DT PLYWOOD'!D171</f>
        <v>SIMPL-7E</v>
      </c>
      <c r="D165" s="691">
        <f>'Simpl. all tex-DT PLYWOOD'!I171</f>
        <v>1</v>
      </c>
      <c r="E165" s="48" t="str">
        <f>IF('Simpl. all tex-DT PLYWOOD'!M171=0,"",'Simpl. all tex-DT PLYWOOD'!M171)</f>
        <v/>
      </c>
      <c r="F165" s="48" t="str">
        <f>IF('Simpl. all tex-DT PLYWOOD'!N171=0,"",'Simpl. all tex-DT PLYWOOD'!N171)</f>
        <v/>
      </c>
      <c r="G165" s="48" t="str">
        <f>IF('Simpl. all tex-DT PLYWOOD'!O171=0,"",'Simpl. all tex-DT PLYWOOD'!O171)</f>
        <v/>
      </c>
      <c r="H165" s="48" t="str">
        <f>IF('Simpl. all tex-DT PLYWOOD'!P171=0,"",'Simpl. all tex-DT PLYWOOD'!P171)</f>
        <v/>
      </c>
      <c r="I165" s="48" t="str">
        <f>IF('Simpl. all tex-DT PLYWOOD'!Q171=0,"",'Simpl. all tex-DT PLYWOOD'!Q171)</f>
        <v/>
      </c>
      <c r="J165" s="48" t="str">
        <f>IF('Simpl. all tex-DT PLYWOOD'!R171=0,"",'Simpl. all tex-DT PLYWOOD'!R171)</f>
        <v/>
      </c>
      <c r="K165" s="48" t="str">
        <f>IF('Simpl. all tex-DT PLYWOOD'!S171=0,"",'Simpl. all tex-DT PLYWOOD'!S171)</f>
        <v/>
      </c>
      <c r="L165" s="48" t="str">
        <f>IF('Simpl. all tex-DT PLYWOOD'!T171=0,"",'Simpl. all tex-DT PLYWOOD'!T171)</f>
        <v/>
      </c>
      <c r="M165" s="48" t="str">
        <f>IF('Simpl. all tex-DT PLYWOOD'!U171=0,"",'Simpl. all tex-DT PLYWOOD'!U171)</f>
        <v/>
      </c>
      <c r="N165" s="48" t="str">
        <f>IF('Simpl. all tex-DT PLYWOOD'!V171=0,"",'Simpl. all tex-DT PLYWOOD'!V171)</f>
        <v/>
      </c>
      <c r="O165" s="48" t="str">
        <f>IF('Simpl. all tex-DT PLYWOOD'!W171=0,"",'Simpl. all tex-DT PLYWOOD'!W171)</f>
        <v/>
      </c>
      <c r="P165" s="48" t="str">
        <f>IF('Simpl. all tex-DT PLYWOOD'!X171=0,"",'Simpl. all tex-DT PLYWOOD'!X171)</f>
        <v/>
      </c>
      <c r="Q165" s="48" t="str">
        <f>IF('Simpl. all tex-DT PLYWOOD'!Y171=0,"",'Simpl. all tex-DT PLYWOOD'!Y171)</f>
        <v/>
      </c>
      <c r="R165" s="48" t="str">
        <f>IF('Simpl. all tex-DT PLYWOOD'!Z171=0,"",'Simpl. all tex-DT PLYWOOD'!Z171)</f>
        <v/>
      </c>
      <c r="S165" s="699">
        <f>'PRODUCTION LIST TEX&amp;DUAL TEX'!Q168</f>
        <v>0</v>
      </c>
    </row>
    <row r="166" spans="1:19" ht="23.25" customHeight="1" x14ac:dyDescent="0.2">
      <c r="A166" s="38"/>
      <c r="B166" s="39"/>
      <c r="C166" s="36" t="str">
        <f>'Simpl. all tex-DT PLYWOOD'!D172</f>
        <v>SIMPL-7E-T</v>
      </c>
      <c r="D166" s="691">
        <f>'Simpl. all tex-DT PLYWOOD'!I172</f>
        <v>1</v>
      </c>
      <c r="E166" s="48" t="str">
        <f>IF('Simpl. all tex-DT PLYWOOD'!M172=0,"",'Simpl. all tex-DT PLYWOOD'!M172)</f>
        <v/>
      </c>
      <c r="F166" s="48" t="str">
        <f>IF('Simpl. all tex-DT PLYWOOD'!N172=0,"",'Simpl. all tex-DT PLYWOOD'!N172)</f>
        <v/>
      </c>
      <c r="G166" s="48" t="str">
        <f>IF('Simpl. all tex-DT PLYWOOD'!O172=0,"",'Simpl. all tex-DT PLYWOOD'!O172)</f>
        <v/>
      </c>
      <c r="H166" s="48" t="str">
        <f>IF('Simpl. all tex-DT PLYWOOD'!P172=0,"",'Simpl. all tex-DT PLYWOOD'!P172)</f>
        <v/>
      </c>
      <c r="I166" s="48" t="str">
        <f>IF('Simpl. all tex-DT PLYWOOD'!Q172=0,"",'Simpl. all tex-DT PLYWOOD'!Q172)</f>
        <v/>
      </c>
      <c r="J166" s="48" t="str">
        <f>IF('Simpl. all tex-DT PLYWOOD'!R172=0,"",'Simpl. all tex-DT PLYWOOD'!R172)</f>
        <v/>
      </c>
      <c r="K166" s="48" t="str">
        <f>IF('Simpl. all tex-DT PLYWOOD'!S172=0,"",'Simpl. all tex-DT PLYWOOD'!S172)</f>
        <v/>
      </c>
      <c r="L166" s="48" t="str">
        <f>IF('Simpl. all tex-DT PLYWOOD'!T172=0,"",'Simpl. all tex-DT PLYWOOD'!T172)</f>
        <v/>
      </c>
      <c r="M166" s="48" t="str">
        <f>IF('Simpl. all tex-DT PLYWOOD'!U172=0,"",'Simpl. all tex-DT PLYWOOD'!U172)</f>
        <v/>
      </c>
      <c r="N166" s="48" t="str">
        <f>IF('Simpl. all tex-DT PLYWOOD'!V172=0,"",'Simpl. all tex-DT PLYWOOD'!V172)</f>
        <v/>
      </c>
      <c r="O166" s="48" t="str">
        <f>IF('Simpl. all tex-DT PLYWOOD'!W172=0,"",'Simpl. all tex-DT PLYWOOD'!W172)</f>
        <v/>
      </c>
      <c r="P166" s="48" t="str">
        <f>IF('Simpl. all tex-DT PLYWOOD'!X172=0,"",'Simpl. all tex-DT PLYWOOD'!X172)</f>
        <v/>
      </c>
      <c r="Q166" s="48" t="str">
        <f>IF('Simpl. all tex-DT PLYWOOD'!Y172=0,"",'Simpl. all tex-DT PLYWOOD'!Y172)</f>
        <v/>
      </c>
      <c r="R166" s="48" t="str">
        <f>IF('Simpl. all tex-DT PLYWOOD'!Z172=0,"",'Simpl. all tex-DT PLYWOOD'!Z172)</f>
        <v/>
      </c>
      <c r="S166" s="699">
        <f>'PRODUCTION LIST TEX&amp;DUAL TEX'!Q169</f>
        <v>0</v>
      </c>
    </row>
    <row r="167" spans="1:19" ht="23.25" customHeight="1" x14ac:dyDescent="0.2">
      <c r="A167" s="38"/>
      <c r="B167" s="39"/>
      <c r="C167" s="36" t="str">
        <f>'Simpl. all tex-DT PLYWOOD'!D173</f>
        <v>SIMPL-7F</v>
      </c>
      <c r="D167" s="691">
        <f>'Simpl. all tex-DT PLYWOOD'!I173</f>
        <v>1</v>
      </c>
      <c r="E167" s="48" t="str">
        <f>IF('Simpl. all tex-DT PLYWOOD'!M173=0,"",'Simpl. all tex-DT PLYWOOD'!M173)</f>
        <v/>
      </c>
      <c r="F167" s="48" t="str">
        <f>IF('Simpl. all tex-DT PLYWOOD'!N173=0,"",'Simpl. all tex-DT PLYWOOD'!N173)</f>
        <v/>
      </c>
      <c r="G167" s="48" t="str">
        <f>IF('Simpl. all tex-DT PLYWOOD'!O173=0,"",'Simpl. all tex-DT PLYWOOD'!O173)</f>
        <v/>
      </c>
      <c r="H167" s="48" t="str">
        <f>IF('Simpl. all tex-DT PLYWOOD'!P173=0,"",'Simpl. all tex-DT PLYWOOD'!P173)</f>
        <v/>
      </c>
      <c r="I167" s="48" t="str">
        <f>IF('Simpl. all tex-DT PLYWOOD'!Q173=0,"",'Simpl. all tex-DT PLYWOOD'!Q173)</f>
        <v/>
      </c>
      <c r="J167" s="48" t="str">
        <f>IF('Simpl. all tex-DT PLYWOOD'!R173=0,"",'Simpl. all tex-DT PLYWOOD'!R173)</f>
        <v/>
      </c>
      <c r="K167" s="48" t="str">
        <f>IF('Simpl. all tex-DT PLYWOOD'!S173=0,"",'Simpl. all tex-DT PLYWOOD'!S173)</f>
        <v/>
      </c>
      <c r="L167" s="48" t="str">
        <f>IF('Simpl. all tex-DT PLYWOOD'!T173=0,"",'Simpl. all tex-DT PLYWOOD'!T173)</f>
        <v/>
      </c>
      <c r="M167" s="48" t="str">
        <f>IF('Simpl. all tex-DT PLYWOOD'!U173=0,"",'Simpl. all tex-DT PLYWOOD'!U173)</f>
        <v/>
      </c>
      <c r="N167" s="48" t="str">
        <f>IF('Simpl. all tex-DT PLYWOOD'!V173=0,"",'Simpl. all tex-DT PLYWOOD'!V173)</f>
        <v/>
      </c>
      <c r="O167" s="48" t="str">
        <f>IF('Simpl. all tex-DT PLYWOOD'!W173=0,"",'Simpl. all tex-DT PLYWOOD'!W173)</f>
        <v/>
      </c>
      <c r="P167" s="48" t="str">
        <f>IF('Simpl. all tex-DT PLYWOOD'!X173=0,"",'Simpl. all tex-DT PLYWOOD'!X173)</f>
        <v/>
      </c>
      <c r="Q167" s="48" t="str">
        <f>IF('Simpl. all tex-DT PLYWOOD'!Y173=0,"",'Simpl. all tex-DT PLYWOOD'!Y173)</f>
        <v/>
      </c>
      <c r="R167" s="48" t="str">
        <f>IF('Simpl. all tex-DT PLYWOOD'!Z173=0,"",'Simpl. all tex-DT PLYWOOD'!Z173)</f>
        <v/>
      </c>
      <c r="S167" s="699">
        <f>'PRODUCTION LIST TEX&amp;DUAL TEX'!Q170</f>
        <v>0</v>
      </c>
    </row>
    <row r="168" spans="1:19" ht="23.25" customHeight="1" x14ac:dyDescent="0.2">
      <c r="A168" s="38"/>
      <c r="B168" s="39"/>
      <c r="C168" s="36" t="str">
        <f>'Simpl. all tex-DT PLYWOOD'!D174</f>
        <v>SIMPL-7F-T</v>
      </c>
      <c r="D168" s="691">
        <f>'Simpl. all tex-DT PLYWOOD'!I174</f>
        <v>1</v>
      </c>
      <c r="E168" s="48" t="str">
        <f>IF('Simpl. all tex-DT PLYWOOD'!M174=0,"",'Simpl. all tex-DT PLYWOOD'!M174)</f>
        <v/>
      </c>
      <c r="F168" s="48" t="str">
        <f>IF('Simpl. all tex-DT PLYWOOD'!N174=0,"",'Simpl. all tex-DT PLYWOOD'!N174)</f>
        <v/>
      </c>
      <c r="G168" s="48" t="str">
        <f>IF('Simpl. all tex-DT PLYWOOD'!O174=0,"",'Simpl. all tex-DT PLYWOOD'!O174)</f>
        <v/>
      </c>
      <c r="H168" s="48" t="str">
        <f>IF('Simpl. all tex-DT PLYWOOD'!P174=0,"",'Simpl. all tex-DT PLYWOOD'!P174)</f>
        <v/>
      </c>
      <c r="I168" s="48" t="str">
        <f>IF('Simpl. all tex-DT PLYWOOD'!Q174=0,"",'Simpl. all tex-DT PLYWOOD'!Q174)</f>
        <v/>
      </c>
      <c r="J168" s="48" t="str">
        <f>IF('Simpl. all tex-DT PLYWOOD'!R174=0,"",'Simpl. all tex-DT PLYWOOD'!R174)</f>
        <v/>
      </c>
      <c r="K168" s="48" t="str">
        <f>IF('Simpl. all tex-DT PLYWOOD'!S174=0,"",'Simpl. all tex-DT PLYWOOD'!S174)</f>
        <v/>
      </c>
      <c r="L168" s="48" t="str">
        <f>IF('Simpl. all tex-DT PLYWOOD'!T174=0,"",'Simpl. all tex-DT PLYWOOD'!T174)</f>
        <v/>
      </c>
      <c r="M168" s="48" t="str">
        <f>IF('Simpl. all tex-DT PLYWOOD'!U174=0,"",'Simpl. all tex-DT PLYWOOD'!U174)</f>
        <v/>
      </c>
      <c r="N168" s="48" t="str">
        <f>IF('Simpl. all tex-DT PLYWOOD'!V174=0,"",'Simpl. all tex-DT PLYWOOD'!V174)</f>
        <v/>
      </c>
      <c r="O168" s="48" t="str">
        <f>IF('Simpl. all tex-DT PLYWOOD'!W174=0,"",'Simpl. all tex-DT PLYWOOD'!W174)</f>
        <v/>
      </c>
      <c r="P168" s="48" t="str">
        <f>IF('Simpl. all tex-DT PLYWOOD'!X174=0,"",'Simpl. all tex-DT PLYWOOD'!X174)</f>
        <v/>
      </c>
      <c r="Q168" s="48" t="str">
        <f>IF('Simpl. all tex-DT PLYWOOD'!Y174=0,"",'Simpl. all tex-DT PLYWOOD'!Y174)</f>
        <v/>
      </c>
      <c r="R168" s="48" t="str">
        <f>IF('Simpl. all tex-DT PLYWOOD'!Z174=0,"",'Simpl. all tex-DT PLYWOOD'!Z174)</f>
        <v/>
      </c>
      <c r="S168" s="699">
        <f>'PRODUCTION LIST TEX&amp;DUAL TEX'!Q171</f>
        <v>0</v>
      </c>
    </row>
    <row r="169" spans="1:19" ht="23.25" customHeight="1" x14ac:dyDescent="0.2">
      <c r="A169" s="38"/>
      <c r="B169" s="39"/>
      <c r="C169" s="36" t="str">
        <f>'Simpl. all tex-DT PLYWOOD'!D175</f>
        <v>SIMPL-7G</v>
      </c>
      <c r="D169" s="691">
        <f>'Simpl. all tex-DT PLYWOOD'!I175</f>
        <v>2</v>
      </c>
      <c r="E169" s="48" t="str">
        <f>IF('Simpl. all tex-DT PLYWOOD'!M175=0,"",'Simpl. all tex-DT PLYWOOD'!M175)</f>
        <v/>
      </c>
      <c r="F169" s="48" t="str">
        <f>IF('Simpl. all tex-DT PLYWOOD'!N175=0,"",'Simpl. all tex-DT PLYWOOD'!N175)</f>
        <v/>
      </c>
      <c r="G169" s="48" t="str">
        <f>IF('Simpl. all tex-DT PLYWOOD'!O175=0,"",'Simpl. all tex-DT PLYWOOD'!O175)</f>
        <v/>
      </c>
      <c r="H169" s="48" t="str">
        <f>IF('Simpl. all tex-DT PLYWOOD'!P175=0,"",'Simpl. all tex-DT PLYWOOD'!P175)</f>
        <v/>
      </c>
      <c r="I169" s="48" t="str">
        <f>IF('Simpl. all tex-DT PLYWOOD'!Q175=0,"",'Simpl. all tex-DT PLYWOOD'!Q175)</f>
        <v/>
      </c>
      <c r="J169" s="48" t="str">
        <f>IF('Simpl. all tex-DT PLYWOOD'!R175=0,"",'Simpl. all tex-DT PLYWOOD'!R175)</f>
        <v/>
      </c>
      <c r="K169" s="48" t="str">
        <f>IF('Simpl. all tex-DT PLYWOOD'!S175=0,"",'Simpl. all tex-DT PLYWOOD'!S175)</f>
        <v/>
      </c>
      <c r="L169" s="48" t="str">
        <f>IF('Simpl. all tex-DT PLYWOOD'!T175=0,"",'Simpl. all tex-DT PLYWOOD'!T175)</f>
        <v/>
      </c>
      <c r="M169" s="48" t="str">
        <f>IF('Simpl. all tex-DT PLYWOOD'!U175=0,"",'Simpl. all tex-DT PLYWOOD'!U175)</f>
        <v/>
      </c>
      <c r="N169" s="48" t="str">
        <f>IF('Simpl. all tex-DT PLYWOOD'!V175=0,"",'Simpl. all tex-DT PLYWOOD'!V175)</f>
        <v/>
      </c>
      <c r="O169" s="48" t="str">
        <f>IF('Simpl. all tex-DT PLYWOOD'!W175=0,"",'Simpl. all tex-DT PLYWOOD'!W175)</f>
        <v/>
      </c>
      <c r="P169" s="48" t="str">
        <f>IF('Simpl. all tex-DT PLYWOOD'!X175=0,"",'Simpl. all tex-DT PLYWOOD'!X175)</f>
        <v/>
      </c>
      <c r="Q169" s="48" t="str">
        <f>IF('Simpl. all tex-DT PLYWOOD'!Y175=0,"",'Simpl. all tex-DT PLYWOOD'!Y175)</f>
        <v/>
      </c>
      <c r="R169" s="48" t="str">
        <f>IF('Simpl. all tex-DT PLYWOOD'!Z175=0,"",'Simpl. all tex-DT PLYWOOD'!Z175)</f>
        <v/>
      </c>
      <c r="S169" s="699">
        <f>'PRODUCTION LIST TEX&amp;DUAL TEX'!Q172</f>
        <v>0</v>
      </c>
    </row>
    <row r="170" spans="1:19" ht="23.25" customHeight="1" x14ac:dyDescent="0.2">
      <c r="A170" s="38"/>
      <c r="B170" s="39"/>
      <c r="C170" s="36" t="str">
        <f>'Simpl. all tex-DT PLYWOOD'!D176</f>
        <v>SIMPL-7G-T</v>
      </c>
      <c r="D170" s="691">
        <f>'Simpl. all tex-DT PLYWOOD'!I176</f>
        <v>2</v>
      </c>
      <c r="E170" s="48" t="str">
        <f>IF('Simpl. all tex-DT PLYWOOD'!M176=0,"",'Simpl. all tex-DT PLYWOOD'!M176)</f>
        <v/>
      </c>
      <c r="F170" s="48" t="str">
        <f>IF('Simpl. all tex-DT PLYWOOD'!N176=0,"",'Simpl. all tex-DT PLYWOOD'!N176)</f>
        <v/>
      </c>
      <c r="G170" s="48" t="str">
        <f>IF('Simpl. all tex-DT PLYWOOD'!O176=0,"",'Simpl. all tex-DT PLYWOOD'!O176)</f>
        <v/>
      </c>
      <c r="H170" s="48" t="str">
        <f>IF('Simpl. all tex-DT PLYWOOD'!P176=0,"",'Simpl. all tex-DT PLYWOOD'!P176)</f>
        <v/>
      </c>
      <c r="I170" s="48" t="str">
        <f>IF('Simpl. all tex-DT PLYWOOD'!Q176=0,"",'Simpl. all tex-DT PLYWOOD'!Q176)</f>
        <v/>
      </c>
      <c r="J170" s="48" t="str">
        <f>IF('Simpl. all tex-DT PLYWOOD'!R176=0,"",'Simpl. all tex-DT PLYWOOD'!R176)</f>
        <v/>
      </c>
      <c r="K170" s="48" t="str">
        <f>IF('Simpl. all tex-DT PLYWOOD'!S176=0,"",'Simpl. all tex-DT PLYWOOD'!S176)</f>
        <v/>
      </c>
      <c r="L170" s="48" t="str">
        <f>IF('Simpl. all tex-DT PLYWOOD'!T176=0,"",'Simpl. all tex-DT PLYWOOD'!T176)</f>
        <v/>
      </c>
      <c r="M170" s="48" t="str">
        <f>IF('Simpl. all tex-DT PLYWOOD'!U176=0,"",'Simpl. all tex-DT PLYWOOD'!U176)</f>
        <v/>
      </c>
      <c r="N170" s="48" t="str">
        <f>IF('Simpl. all tex-DT PLYWOOD'!V176=0,"",'Simpl. all tex-DT PLYWOOD'!V176)</f>
        <v/>
      </c>
      <c r="O170" s="48" t="str">
        <f>IF('Simpl. all tex-DT PLYWOOD'!W176=0,"",'Simpl. all tex-DT PLYWOOD'!W176)</f>
        <v/>
      </c>
      <c r="P170" s="48" t="str">
        <f>IF('Simpl. all tex-DT PLYWOOD'!X176=0,"",'Simpl. all tex-DT PLYWOOD'!X176)</f>
        <v/>
      </c>
      <c r="Q170" s="48" t="str">
        <f>IF('Simpl. all tex-DT PLYWOOD'!Y176=0,"",'Simpl. all tex-DT PLYWOOD'!Y176)</f>
        <v/>
      </c>
      <c r="R170" s="48" t="str">
        <f>IF('Simpl. all tex-DT PLYWOOD'!Z176=0,"",'Simpl. all tex-DT PLYWOOD'!Z176)</f>
        <v/>
      </c>
      <c r="S170" s="699">
        <f>'PRODUCTION LIST TEX&amp;DUAL TEX'!Q173</f>
        <v>0</v>
      </c>
    </row>
    <row r="171" spans="1:19" ht="23.25" customHeight="1" x14ac:dyDescent="0.2">
      <c r="A171" s="38"/>
      <c r="B171" s="39"/>
      <c r="C171" s="36" t="str">
        <f>'Simpl. all tex-DT PLYWOOD'!D177</f>
        <v>SIMPL-7H</v>
      </c>
      <c r="D171" s="691">
        <f>'Simpl. all tex-DT PLYWOOD'!I177</f>
        <v>2</v>
      </c>
      <c r="E171" s="48" t="str">
        <f>IF('Simpl. all tex-DT PLYWOOD'!M177=0,"",'Simpl. all tex-DT PLYWOOD'!M177)</f>
        <v/>
      </c>
      <c r="F171" s="48" t="str">
        <f>IF('Simpl. all tex-DT PLYWOOD'!N177=0,"",'Simpl. all tex-DT PLYWOOD'!N177)</f>
        <v/>
      </c>
      <c r="G171" s="48" t="str">
        <f>IF('Simpl. all tex-DT PLYWOOD'!O177=0,"",'Simpl. all tex-DT PLYWOOD'!O177)</f>
        <v/>
      </c>
      <c r="H171" s="48" t="str">
        <f>IF('Simpl. all tex-DT PLYWOOD'!P177=0,"",'Simpl. all tex-DT PLYWOOD'!P177)</f>
        <v/>
      </c>
      <c r="I171" s="48" t="str">
        <f>IF('Simpl. all tex-DT PLYWOOD'!Q177=0,"",'Simpl. all tex-DT PLYWOOD'!Q177)</f>
        <v/>
      </c>
      <c r="J171" s="48" t="str">
        <f>IF('Simpl. all tex-DT PLYWOOD'!R177=0,"",'Simpl. all tex-DT PLYWOOD'!R177)</f>
        <v/>
      </c>
      <c r="K171" s="48" t="str">
        <f>IF('Simpl. all tex-DT PLYWOOD'!S177=0,"",'Simpl. all tex-DT PLYWOOD'!S177)</f>
        <v/>
      </c>
      <c r="L171" s="48" t="str">
        <f>IF('Simpl. all tex-DT PLYWOOD'!T177=0,"",'Simpl. all tex-DT PLYWOOD'!T177)</f>
        <v/>
      </c>
      <c r="M171" s="48" t="str">
        <f>IF('Simpl. all tex-DT PLYWOOD'!U177=0,"",'Simpl. all tex-DT PLYWOOD'!U177)</f>
        <v/>
      </c>
      <c r="N171" s="48" t="str">
        <f>IF('Simpl. all tex-DT PLYWOOD'!V177=0,"",'Simpl. all tex-DT PLYWOOD'!V177)</f>
        <v/>
      </c>
      <c r="O171" s="48" t="str">
        <f>IF('Simpl. all tex-DT PLYWOOD'!W177=0,"",'Simpl. all tex-DT PLYWOOD'!W177)</f>
        <v/>
      </c>
      <c r="P171" s="48" t="str">
        <f>IF('Simpl. all tex-DT PLYWOOD'!X177=0,"",'Simpl. all tex-DT PLYWOOD'!X177)</f>
        <v/>
      </c>
      <c r="Q171" s="48" t="str">
        <f>IF('Simpl. all tex-DT PLYWOOD'!Y177=0,"",'Simpl. all tex-DT PLYWOOD'!Y177)</f>
        <v/>
      </c>
      <c r="R171" s="48" t="str">
        <f>IF('Simpl. all tex-DT PLYWOOD'!Z177=0,"",'Simpl. all tex-DT PLYWOOD'!Z177)</f>
        <v/>
      </c>
      <c r="S171" s="699">
        <f>'PRODUCTION LIST TEX&amp;DUAL TEX'!Q174</f>
        <v>0</v>
      </c>
    </row>
    <row r="172" spans="1:19" ht="23.25" customHeight="1" x14ac:dyDescent="0.2">
      <c r="A172" s="38"/>
      <c r="B172" s="39"/>
      <c r="C172" s="36" t="str">
        <f>'Simpl. all tex-DT PLYWOOD'!D178</f>
        <v>SIMPL-7H-T</v>
      </c>
      <c r="D172" s="691">
        <f>'Simpl. all tex-DT PLYWOOD'!I178</f>
        <v>2</v>
      </c>
      <c r="E172" s="48" t="str">
        <f>IF('Simpl. all tex-DT PLYWOOD'!M178=0,"",'Simpl. all tex-DT PLYWOOD'!M178)</f>
        <v/>
      </c>
      <c r="F172" s="48" t="str">
        <f>IF('Simpl. all tex-DT PLYWOOD'!N178=0,"",'Simpl. all tex-DT PLYWOOD'!N178)</f>
        <v/>
      </c>
      <c r="G172" s="48" t="str">
        <f>IF('Simpl. all tex-DT PLYWOOD'!O178=0,"",'Simpl. all tex-DT PLYWOOD'!O178)</f>
        <v/>
      </c>
      <c r="H172" s="48" t="str">
        <f>IF('Simpl. all tex-DT PLYWOOD'!P178=0,"",'Simpl. all tex-DT PLYWOOD'!P178)</f>
        <v/>
      </c>
      <c r="I172" s="48" t="str">
        <f>IF('Simpl. all tex-DT PLYWOOD'!Q178=0,"",'Simpl. all tex-DT PLYWOOD'!Q178)</f>
        <v/>
      </c>
      <c r="J172" s="48" t="str">
        <f>IF('Simpl. all tex-DT PLYWOOD'!R178=0,"",'Simpl. all tex-DT PLYWOOD'!R178)</f>
        <v/>
      </c>
      <c r="K172" s="48" t="str">
        <f>IF('Simpl. all tex-DT PLYWOOD'!S178=0,"",'Simpl. all tex-DT PLYWOOD'!S178)</f>
        <v/>
      </c>
      <c r="L172" s="48" t="str">
        <f>IF('Simpl. all tex-DT PLYWOOD'!T178=0,"",'Simpl. all tex-DT PLYWOOD'!T178)</f>
        <v/>
      </c>
      <c r="M172" s="48" t="str">
        <f>IF('Simpl. all tex-DT PLYWOOD'!U178=0,"",'Simpl. all tex-DT PLYWOOD'!U178)</f>
        <v/>
      </c>
      <c r="N172" s="48" t="str">
        <f>IF('Simpl. all tex-DT PLYWOOD'!V178=0,"",'Simpl. all tex-DT PLYWOOD'!V178)</f>
        <v/>
      </c>
      <c r="O172" s="48" t="str">
        <f>IF('Simpl. all tex-DT PLYWOOD'!W178=0,"",'Simpl. all tex-DT PLYWOOD'!W178)</f>
        <v/>
      </c>
      <c r="P172" s="48" t="str">
        <f>IF('Simpl. all tex-DT PLYWOOD'!X178=0,"",'Simpl. all tex-DT PLYWOOD'!X178)</f>
        <v/>
      </c>
      <c r="Q172" s="48" t="str">
        <f>IF('Simpl. all tex-DT PLYWOOD'!Y178=0,"",'Simpl. all tex-DT PLYWOOD'!Y178)</f>
        <v/>
      </c>
      <c r="R172" s="48" t="str">
        <f>IF('Simpl. all tex-DT PLYWOOD'!Z178=0,"",'Simpl. all tex-DT PLYWOOD'!Z178)</f>
        <v/>
      </c>
      <c r="S172" s="699">
        <f>'PRODUCTION LIST TEX&amp;DUAL TEX'!Q175</f>
        <v>0</v>
      </c>
    </row>
    <row r="173" spans="1:19" ht="23.25" customHeight="1" x14ac:dyDescent="0.2">
      <c r="A173" s="38"/>
      <c r="B173" s="39"/>
      <c r="C173" s="36" t="str">
        <f>'Simpl. all tex-DT PLYWOOD'!D179</f>
        <v>SIMPL-7I</v>
      </c>
      <c r="D173" s="691">
        <f>'Simpl. all tex-DT PLYWOOD'!I179</f>
        <v>4</v>
      </c>
      <c r="E173" s="48" t="str">
        <f>IF('Simpl. all tex-DT PLYWOOD'!M179=0,"",'Simpl. all tex-DT PLYWOOD'!M179)</f>
        <v/>
      </c>
      <c r="F173" s="48" t="str">
        <f>IF('Simpl. all tex-DT PLYWOOD'!N179=0,"",'Simpl. all tex-DT PLYWOOD'!N179)</f>
        <v/>
      </c>
      <c r="G173" s="48" t="str">
        <f>IF('Simpl. all tex-DT PLYWOOD'!O179=0,"",'Simpl. all tex-DT PLYWOOD'!O179)</f>
        <v/>
      </c>
      <c r="H173" s="48" t="str">
        <f>IF('Simpl. all tex-DT PLYWOOD'!P179=0,"",'Simpl. all tex-DT PLYWOOD'!P179)</f>
        <v/>
      </c>
      <c r="I173" s="48" t="str">
        <f>IF('Simpl. all tex-DT PLYWOOD'!Q179=0,"",'Simpl. all tex-DT PLYWOOD'!Q179)</f>
        <v/>
      </c>
      <c r="J173" s="48" t="str">
        <f>IF('Simpl. all tex-DT PLYWOOD'!R179=0,"",'Simpl. all tex-DT PLYWOOD'!R179)</f>
        <v/>
      </c>
      <c r="K173" s="48" t="str">
        <f>IF('Simpl. all tex-DT PLYWOOD'!S179=0,"",'Simpl. all tex-DT PLYWOOD'!S179)</f>
        <v/>
      </c>
      <c r="L173" s="48" t="str">
        <f>IF('Simpl. all tex-DT PLYWOOD'!T179=0,"",'Simpl. all tex-DT PLYWOOD'!T179)</f>
        <v/>
      </c>
      <c r="M173" s="48" t="str">
        <f>IF('Simpl. all tex-DT PLYWOOD'!U179=0,"",'Simpl. all tex-DT PLYWOOD'!U179)</f>
        <v/>
      </c>
      <c r="N173" s="48" t="str">
        <f>IF('Simpl. all tex-DT PLYWOOD'!V179=0,"",'Simpl. all tex-DT PLYWOOD'!V179)</f>
        <v/>
      </c>
      <c r="O173" s="48" t="str">
        <f>IF('Simpl. all tex-DT PLYWOOD'!W179=0,"",'Simpl. all tex-DT PLYWOOD'!W179)</f>
        <v/>
      </c>
      <c r="P173" s="48" t="str">
        <f>IF('Simpl. all tex-DT PLYWOOD'!X179=0,"",'Simpl. all tex-DT PLYWOOD'!X179)</f>
        <v/>
      </c>
      <c r="Q173" s="48" t="str">
        <f>IF('Simpl. all tex-DT PLYWOOD'!Y179=0,"",'Simpl. all tex-DT PLYWOOD'!Y179)</f>
        <v/>
      </c>
      <c r="R173" s="48" t="str">
        <f>IF('Simpl. all tex-DT PLYWOOD'!Z179=0,"",'Simpl. all tex-DT PLYWOOD'!Z179)</f>
        <v/>
      </c>
      <c r="S173" s="699">
        <f>'PRODUCTION LIST TEX&amp;DUAL TEX'!Q176</f>
        <v>0</v>
      </c>
    </row>
    <row r="174" spans="1:19" ht="23.25" customHeight="1" x14ac:dyDescent="0.2">
      <c r="A174" s="38"/>
      <c r="B174" s="39"/>
      <c r="C174" s="36" t="str">
        <f>'Simpl. all tex-DT PLYWOOD'!D180</f>
        <v>SIMPL-7I-T</v>
      </c>
      <c r="D174" s="691">
        <f>'Simpl. all tex-DT PLYWOOD'!I180</f>
        <v>4</v>
      </c>
      <c r="E174" s="48" t="str">
        <f>IF('Simpl. all tex-DT PLYWOOD'!M180=0,"",'Simpl. all tex-DT PLYWOOD'!M180)</f>
        <v/>
      </c>
      <c r="F174" s="48" t="str">
        <f>IF('Simpl. all tex-DT PLYWOOD'!N180=0,"",'Simpl. all tex-DT PLYWOOD'!N180)</f>
        <v/>
      </c>
      <c r="G174" s="48" t="str">
        <f>IF('Simpl. all tex-DT PLYWOOD'!O180=0,"",'Simpl. all tex-DT PLYWOOD'!O180)</f>
        <v/>
      </c>
      <c r="H174" s="48" t="str">
        <f>IF('Simpl. all tex-DT PLYWOOD'!P180=0,"",'Simpl. all tex-DT PLYWOOD'!P180)</f>
        <v/>
      </c>
      <c r="I174" s="48" t="str">
        <f>IF('Simpl. all tex-DT PLYWOOD'!Q180=0,"",'Simpl. all tex-DT PLYWOOD'!Q180)</f>
        <v/>
      </c>
      <c r="J174" s="48" t="str">
        <f>IF('Simpl. all tex-DT PLYWOOD'!R180=0,"",'Simpl. all tex-DT PLYWOOD'!R180)</f>
        <v/>
      </c>
      <c r="K174" s="48" t="str">
        <f>IF('Simpl. all tex-DT PLYWOOD'!S180=0,"",'Simpl. all tex-DT PLYWOOD'!S180)</f>
        <v/>
      </c>
      <c r="L174" s="48" t="str">
        <f>IF('Simpl. all tex-DT PLYWOOD'!T180=0,"",'Simpl. all tex-DT PLYWOOD'!T180)</f>
        <v/>
      </c>
      <c r="M174" s="48" t="str">
        <f>IF('Simpl. all tex-DT PLYWOOD'!U180=0,"",'Simpl. all tex-DT PLYWOOD'!U180)</f>
        <v/>
      </c>
      <c r="N174" s="48" t="str">
        <f>IF('Simpl. all tex-DT PLYWOOD'!V180=0,"",'Simpl. all tex-DT PLYWOOD'!V180)</f>
        <v/>
      </c>
      <c r="O174" s="48" t="str">
        <f>IF('Simpl. all tex-DT PLYWOOD'!W180=0,"",'Simpl. all tex-DT PLYWOOD'!W180)</f>
        <v/>
      </c>
      <c r="P174" s="48" t="str">
        <f>IF('Simpl. all tex-DT PLYWOOD'!X180=0,"",'Simpl. all tex-DT PLYWOOD'!X180)</f>
        <v/>
      </c>
      <c r="Q174" s="48" t="str">
        <f>IF('Simpl. all tex-DT PLYWOOD'!Y180=0,"",'Simpl. all tex-DT PLYWOOD'!Y180)</f>
        <v/>
      </c>
      <c r="R174" s="48" t="str">
        <f>IF('Simpl. all tex-DT PLYWOOD'!Z180=0,"",'Simpl. all tex-DT PLYWOOD'!Z180)</f>
        <v/>
      </c>
      <c r="S174" s="699">
        <f>'PRODUCTION LIST TEX&amp;DUAL TEX'!Q177</f>
        <v>0</v>
      </c>
    </row>
    <row r="175" spans="1:19" ht="23.25" customHeight="1" x14ac:dyDescent="0.2">
      <c r="A175" s="38"/>
      <c r="B175" s="39"/>
      <c r="C175" s="36" t="str">
        <f>'Simpl. all tex-DT PLYWOOD'!D181</f>
        <v>SIMPL-7J</v>
      </c>
      <c r="D175" s="691">
        <f>'Simpl. all tex-DT PLYWOOD'!I181</f>
        <v>4</v>
      </c>
      <c r="E175" s="48" t="str">
        <f>IF('Simpl. all tex-DT PLYWOOD'!M181=0,"",'Simpl. all tex-DT PLYWOOD'!M181)</f>
        <v/>
      </c>
      <c r="F175" s="48" t="str">
        <f>IF('Simpl. all tex-DT PLYWOOD'!N181=0,"",'Simpl. all tex-DT PLYWOOD'!N181)</f>
        <v/>
      </c>
      <c r="G175" s="48" t="str">
        <f>IF('Simpl. all tex-DT PLYWOOD'!O181=0,"",'Simpl. all tex-DT PLYWOOD'!O181)</f>
        <v/>
      </c>
      <c r="H175" s="48" t="str">
        <f>IF('Simpl. all tex-DT PLYWOOD'!P181=0,"",'Simpl. all tex-DT PLYWOOD'!P181)</f>
        <v/>
      </c>
      <c r="I175" s="48" t="str">
        <f>IF('Simpl. all tex-DT PLYWOOD'!Q181=0,"",'Simpl. all tex-DT PLYWOOD'!Q181)</f>
        <v/>
      </c>
      <c r="J175" s="48" t="str">
        <f>IF('Simpl. all tex-DT PLYWOOD'!R181=0,"",'Simpl. all tex-DT PLYWOOD'!R181)</f>
        <v/>
      </c>
      <c r="K175" s="48" t="str">
        <f>IF('Simpl. all tex-DT PLYWOOD'!S181=0,"",'Simpl. all tex-DT PLYWOOD'!S181)</f>
        <v/>
      </c>
      <c r="L175" s="48" t="str">
        <f>IF('Simpl. all tex-DT PLYWOOD'!T181=0,"",'Simpl. all tex-DT PLYWOOD'!T181)</f>
        <v/>
      </c>
      <c r="M175" s="48" t="str">
        <f>IF('Simpl. all tex-DT PLYWOOD'!U181=0,"",'Simpl. all tex-DT PLYWOOD'!U181)</f>
        <v/>
      </c>
      <c r="N175" s="48" t="str">
        <f>IF('Simpl. all tex-DT PLYWOOD'!V181=0,"",'Simpl. all tex-DT PLYWOOD'!V181)</f>
        <v/>
      </c>
      <c r="O175" s="48" t="str">
        <f>IF('Simpl. all tex-DT PLYWOOD'!W181=0,"",'Simpl. all tex-DT PLYWOOD'!W181)</f>
        <v/>
      </c>
      <c r="P175" s="48" t="str">
        <f>IF('Simpl. all tex-DT PLYWOOD'!X181=0,"",'Simpl. all tex-DT PLYWOOD'!X181)</f>
        <v/>
      </c>
      <c r="Q175" s="48" t="str">
        <f>IF('Simpl. all tex-DT PLYWOOD'!Y181=0,"",'Simpl. all tex-DT PLYWOOD'!Y181)</f>
        <v/>
      </c>
      <c r="R175" s="48" t="str">
        <f>IF('Simpl. all tex-DT PLYWOOD'!Z181=0,"",'Simpl. all tex-DT PLYWOOD'!Z181)</f>
        <v/>
      </c>
      <c r="S175" s="699">
        <f>'PRODUCTION LIST TEX&amp;DUAL TEX'!Q178</f>
        <v>0</v>
      </c>
    </row>
    <row r="176" spans="1:19" ht="23.25" customHeight="1" x14ac:dyDescent="0.2">
      <c r="A176" s="38"/>
      <c r="B176" s="39"/>
      <c r="C176" s="36" t="str">
        <f>'Simpl. all tex-DT PLYWOOD'!D182</f>
        <v>SIMPL-7J-T</v>
      </c>
      <c r="D176" s="691">
        <f>'Simpl. all tex-DT PLYWOOD'!I182</f>
        <v>4</v>
      </c>
      <c r="E176" s="48" t="str">
        <f>IF('Simpl. all tex-DT PLYWOOD'!M182=0,"",'Simpl. all tex-DT PLYWOOD'!M182)</f>
        <v/>
      </c>
      <c r="F176" s="48" t="str">
        <f>IF('Simpl. all tex-DT PLYWOOD'!N182=0,"",'Simpl. all tex-DT PLYWOOD'!N182)</f>
        <v/>
      </c>
      <c r="G176" s="48" t="str">
        <f>IF('Simpl. all tex-DT PLYWOOD'!O182=0,"",'Simpl. all tex-DT PLYWOOD'!O182)</f>
        <v/>
      </c>
      <c r="H176" s="48" t="str">
        <f>IF('Simpl. all tex-DT PLYWOOD'!P182=0,"",'Simpl. all tex-DT PLYWOOD'!P182)</f>
        <v/>
      </c>
      <c r="I176" s="48" t="str">
        <f>IF('Simpl. all tex-DT PLYWOOD'!Q182=0,"",'Simpl. all tex-DT PLYWOOD'!Q182)</f>
        <v/>
      </c>
      <c r="J176" s="48" t="str">
        <f>IF('Simpl. all tex-DT PLYWOOD'!R182=0,"",'Simpl. all tex-DT PLYWOOD'!R182)</f>
        <v/>
      </c>
      <c r="K176" s="48" t="str">
        <f>IF('Simpl. all tex-DT PLYWOOD'!S182=0,"",'Simpl. all tex-DT PLYWOOD'!S182)</f>
        <v/>
      </c>
      <c r="L176" s="48" t="str">
        <f>IF('Simpl. all tex-DT PLYWOOD'!T182=0,"",'Simpl. all tex-DT PLYWOOD'!T182)</f>
        <v/>
      </c>
      <c r="M176" s="48" t="str">
        <f>IF('Simpl. all tex-DT PLYWOOD'!U182=0,"",'Simpl. all tex-DT PLYWOOD'!U182)</f>
        <v/>
      </c>
      <c r="N176" s="48" t="str">
        <f>IF('Simpl. all tex-DT PLYWOOD'!V182=0,"",'Simpl. all tex-DT PLYWOOD'!V182)</f>
        <v/>
      </c>
      <c r="O176" s="48" t="str">
        <f>IF('Simpl. all tex-DT PLYWOOD'!W182=0,"",'Simpl. all tex-DT PLYWOOD'!W182)</f>
        <v/>
      </c>
      <c r="P176" s="48" t="str">
        <f>IF('Simpl. all tex-DT PLYWOOD'!X182=0,"",'Simpl. all tex-DT PLYWOOD'!X182)</f>
        <v/>
      </c>
      <c r="Q176" s="48" t="str">
        <f>IF('Simpl. all tex-DT PLYWOOD'!Y182=0,"",'Simpl. all tex-DT PLYWOOD'!Y182)</f>
        <v/>
      </c>
      <c r="R176" s="48" t="str">
        <f>IF('Simpl. all tex-DT PLYWOOD'!Z182=0,"",'Simpl. all tex-DT PLYWOOD'!Z182)</f>
        <v/>
      </c>
      <c r="S176" s="699">
        <f>'PRODUCTION LIST TEX&amp;DUAL TEX'!Q179</f>
        <v>0</v>
      </c>
    </row>
    <row r="177" spans="1:19" ht="23.25" customHeight="1" x14ac:dyDescent="0.2">
      <c r="A177" s="38"/>
      <c r="B177" s="39"/>
      <c r="C177" s="36" t="str">
        <f>'Simpl. all tex-DT PLYWOOD'!D183</f>
        <v>SIMPL-7K</v>
      </c>
      <c r="D177" s="691">
        <f>'Simpl. all tex-DT PLYWOOD'!I183</f>
        <v>4</v>
      </c>
      <c r="E177" s="48" t="str">
        <f>IF('Simpl. all tex-DT PLYWOOD'!M183=0,"",'Simpl. all tex-DT PLYWOOD'!M183)</f>
        <v/>
      </c>
      <c r="F177" s="48" t="str">
        <f>IF('Simpl. all tex-DT PLYWOOD'!N183=0,"",'Simpl. all tex-DT PLYWOOD'!N183)</f>
        <v/>
      </c>
      <c r="G177" s="48" t="str">
        <f>IF('Simpl. all tex-DT PLYWOOD'!O183=0,"",'Simpl. all tex-DT PLYWOOD'!O183)</f>
        <v/>
      </c>
      <c r="H177" s="48" t="str">
        <f>IF('Simpl. all tex-DT PLYWOOD'!P183=0,"",'Simpl. all tex-DT PLYWOOD'!P183)</f>
        <v/>
      </c>
      <c r="I177" s="48" t="str">
        <f>IF('Simpl. all tex-DT PLYWOOD'!Q183=0,"",'Simpl. all tex-DT PLYWOOD'!Q183)</f>
        <v/>
      </c>
      <c r="J177" s="48" t="str">
        <f>IF('Simpl. all tex-DT PLYWOOD'!R183=0,"",'Simpl. all tex-DT PLYWOOD'!R183)</f>
        <v/>
      </c>
      <c r="K177" s="48" t="str">
        <f>IF('Simpl. all tex-DT PLYWOOD'!S183=0,"",'Simpl. all tex-DT PLYWOOD'!S183)</f>
        <v/>
      </c>
      <c r="L177" s="48" t="str">
        <f>IF('Simpl. all tex-DT PLYWOOD'!T183=0,"",'Simpl. all tex-DT PLYWOOD'!T183)</f>
        <v/>
      </c>
      <c r="M177" s="48" t="str">
        <f>IF('Simpl. all tex-DT PLYWOOD'!U183=0,"",'Simpl. all tex-DT PLYWOOD'!U183)</f>
        <v/>
      </c>
      <c r="N177" s="48" t="str">
        <f>IF('Simpl. all tex-DT PLYWOOD'!V183=0,"",'Simpl. all tex-DT PLYWOOD'!V183)</f>
        <v/>
      </c>
      <c r="O177" s="48" t="str">
        <f>IF('Simpl. all tex-DT PLYWOOD'!W183=0,"",'Simpl. all tex-DT PLYWOOD'!W183)</f>
        <v/>
      </c>
      <c r="P177" s="48" t="str">
        <f>IF('Simpl. all tex-DT PLYWOOD'!X183=0,"",'Simpl. all tex-DT PLYWOOD'!X183)</f>
        <v/>
      </c>
      <c r="Q177" s="48" t="str">
        <f>IF('Simpl. all tex-DT PLYWOOD'!Y183=0,"",'Simpl. all tex-DT PLYWOOD'!Y183)</f>
        <v/>
      </c>
      <c r="R177" s="48" t="str">
        <f>IF('Simpl. all tex-DT PLYWOOD'!Z183=0,"",'Simpl. all tex-DT PLYWOOD'!Z183)</f>
        <v/>
      </c>
      <c r="S177" s="699">
        <f>'PRODUCTION LIST TEX&amp;DUAL TEX'!Q180</f>
        <v>0</v>
      </c>
    </row>
    <row r="178" spans="1:19" ht="23.25" customHeight="1" x14ac:dyDescent="0.2">
      <c r="A178" s="38"/>
      <c r="B178" s="39"/>
      <c r="C178" s="36" t="str">
        <f>'Simpl. all tex-DT PLYWOOD'!D184</f>
        <v>SIMPL-7K-T</v>
      </c>
      <c r="D178" s="691">
        <f>'Simpl. all tex-DT PLYWOOD'!I184</f>
        <v>4</v>
      </c>
      <c r="E178" s="48" t="str">
        <f>IF('Simpl. all tex-DT PLYWOOD'!M184=0,"",'Simpl. all tex-DT PLYWOOD'!M184)</f>
        <v/>
      </c>
      <c r="F178" s="48" t="str">
        <f>IF('Simpl. all tex-DT PLYWOOD'!N184=0,"",'Simpl. all tex-DT PLYWOOD'!N184)</f>
        <v/>
      </c>
      <c r="G178" s="48" t="str">
        <f>IF('Simpl. all tex-DT PLYWOOD'!O184=0,"",'Simpl. all tex-DT PLYWOOD'!O184)</f>
        <v/>
      </c>
      <c r="H178" s="48" t="str">
        <f>IF('Simpl. all tex-DT PLYWOOD'!P184=0,"",'Simpl. all tex-DT PLYWOOD'!P184)</f>
        <v/>
      </c>
      <c r="I178" s="48" t="str">
        <f>IF('Simpl. all tex-DT PLYWOOD'!Q184=0,"",'Simpl. all tex-DT PLYWOOD'!Q184)</f>
        <v/>
      </c>
      <c r="J178" s="48" t="str">
        <f>IF('Simpl. all tex-DT PLYWOOD'!R184=0,"",'Simpl. all tex-DT PLYWOOD'!R184)</f>
        <v/>
      </c>
      <c r="K178" s="48" t="str">
        <f>IF('Simpl. all tex-DT PLYWOOD'!S184=0,"",'Simpl. all tex-DT PLYWOOD'!S184)</f>
        <v/>
      </c>
      <c r="L178" s="48" t="str">
        <f>IF('Simpl. all tex-DT PLYWOOD'!T184=0,"",'Simpl. all tex-DT PLYWOOD'!T184)</f>
        <v/>
      </c>
      <c r="M178" s="48" t="str">
        <f>IF('Simpl. all tex-DT PLYWOOD'!U184=0,"",'Simpl. all tex-DT PLYWOOD'!U184)</f>
        <v/>
      </c>
      <c r="N178" s="48" t="str">
        <f>IF('Simpl. all tex-DT PLYWOOD'!V184=0,"",'Simpl. all tex-DT PLYWOOD'!V184)</f>
        <v/>
      </c>
      <c r="O178" s="48" t="str">
        <f>IF('Simpl. all tex-DT PLYWOOD'!W184=0,"",'Simpl. all tex-DT PLYWOOD'!W184)</f>
        <v/>
      </c>
      <c r="P178" s="48" t="str">
        <f>IF('Simpl. all tex-DT PLYWOOD'!X184=0,"",'Simpl. all tex-DT PLYWOOD'!X184)</f>
        <v/>
      </c>
      <c r="Q178" s="48" t="str">
        <f>IF('Simpl. all tex-DT PLYWOOD'!Y184=0,"",'Simpl. all tex-DT PLYWOOD'!Y184)</f>
        <v/>
      </c>
      <c r="R178" s="48" t="str">
        <f>IF('Simpl. all tex-DT PLYWOOD'!Z184=0,"",'Simpl. all tex-DT PLYWOOD'!Z184)</f>
        <v/>
      </c>
      <c r="S178" s="699">
        <f>'PRODUCTION LIST TEX&amp;DUAL TEX'!Q181</f>
        <v>0</v>
      </c>
    </row>
    <row r="179" spans="1:19" ht="23.25" customHeight="1" x14ac:dyDescent="0.2">
      <c r="A179" s="38"/>
      <c r="B179" s="39"/>
      <c r="C179" s="36" t="str">
        <f>'Simpl. all tex-DT PLYWOOD'!D185</f>
        <v>SIMPL-7L</v>
      </c>
      <c r="D179" s="691">
        <f>'Simpl. all tex-DT PLYWOOD'!I185</f>
        <v>2</v>
      </c>
      <c r="E179" s="48" t="str">
        <f>IF('Simpl. all tex-DT PLYWOOD'!M185=0,"",'Simpl. all tex-DT PLYWOOD'!M185)</f>
        <v/>
      </c>
      <c r="F179" s="48" t="str">
        <f>IF('Simpl. all tex-DT PLYWOOD'!N185=0,"",'Simpl. all tex-DT PLYWOOD'!N185)</f>
        <v/>
      </c>
      <c r="G179" s="48" t="str">
        <f>IF('Simpl. all tex-DT PLYWOOD'!O185=0,"",'Simpl. all tex-DT PLYWOOD'!O185)</f>
        <v/>
      </c>
      <c r="H179" s="48" t="str">
        <f>IF('Simpl. all tex-DT PLYWOOD'!P185=0,"",'Simpl. all tex-DT PLYWOOD'!P185)</f>
        <v/>
      </c>
      <c r="I179" s="48" t="str">
        <f>IF('Simpl. all tex-DT PLYWOOD'!Q185=0,"",'Simpl. all tex-DT PLYWOOD'!Q185)</f>
        <v/>
      </c>
      <c r="J179" s="48" t="str">
        <f>IF('Simpl. all tex-DT PLYWOOD'!R185=0,"",'Simpl. all tex-DT PLYWOOD'!R185)</f>
        <v/>
      </c>
      <c r="K179" s="48" t="str">
        <f>IF('Simpl. all tex-DT PLYWOOD'!S185=0,"",'Simpl. all tex-DT PLYWOOD'!S185)</f>
        <v/>
      </c>
      <c r="L179" s="48" t="str">
        <f>IF('Simpl. all tex-DT PLYWOOD'!T185=0,"",'Simpl. all tex-DT PLYWOOD'!T185)</f>
        <v/>
      </c>
      <c r="M179" s="48" t="str">
        <f>IF('Simpl. all tex-DT PLYWOOD'!U185=0,"",'Simpl. all tex-DT PLYWOOD'!U185)</f>
        <v/>
      </c>
      <c r="N179" s="48" t="str">
        <f>IF('Simpl. all tex-DT PLYWOOD'!V185=0,"",'Simpl. all tex-DT PLYWOOD'!V185)</f>
        <v/>
      </c>
      <c r="O179" s="48" t="str">
        <f>IF('Simpl. all tex-DT PLYWOOD'!W185=0,"",'Simpl. all tex-DT PLYWOOD'!W185)</f>
        <v/>
      </c>
      <c r="P179" s="48" t="str">
        <f>IF('Simpl. all tex-DT PLYWOOD'!X185=0,"",'Simpl. all tex-DT PLYWOOD'!X185)</f>
        <v/>
      </c>
      <c r="Q179" s="48" t="str">
        <f>IF('Simpl. all tex-DT PLYWOOD'!Y185=0,"",'Simpl. all tex-DT PLYWOOD'!Y185)</f>
        <v/>
      </c>
      <c r="R179" s="48" t="str">
        <f>IF('Simpl. all tex-DT PLYWOOD'!Z185=0,"",'Simpl. all tex-DT PLYWOOD'!Z185)</f>
        <v/>
      </c>
      <c r="S179" s="699">
        <f>'PRODUCTION LIST TEX&amp;DUAL TEX'!Q182</f>
        <v>0</v>
      </c>
    </row>
    <row r="180" spans="1:19" ht="23.25" customHeight="1" x14ac:dyDescent="0.2">
      <c r="A180" s="38"/>
      <c r="B180" s="39"/>
      <c r="C180" s="36" t="str">
        <f>'Simpl. all tex-DT PLYWOOD'!D186</f>
        <v>SIMPL-7L-T</v>
      </c>
      <c r="D180" s="691">
        <f>'Simpl. all tex-DT PLYWOOD'!I186</f>
        <v>2</v>
      </c>
      <c r="E180" s="48" t="str">
        <f>IF('Simpl. all tex-DT PLYWOOD'!M186=0,"",'Simpl. all tex-DT PLYWOOD'!M186)</f>
        <v/>
      </c>
      <c r="F180" s="48" t="str">
        <f>IF('Simpl. all tex-DT PLYWOOD'!N186=0,"",'Simpl. all tex-DT PLYWOOD'!N186)</f>
        <v/>
      </c>
      <c r="G180" s="48" t="str">
        <f>IF('Simpl. all tex-DT PLYWOOD'!O186=0,"",'Simpl. all tex-DT PLYWOOD'!O186)</f>
        <v/>
      </c>
      <c r="H180" s="48" t="str">
        <f>IF('Simpl. all tex-DT PLYWOOD'!P186=0,"",'Simpl. all tex-DT PLYWOOD'!P186)</f>
        <v/>
      </c>
      <c r="I180" s="48" t="str">
        <f>IF('Simpl. all tex-DT PLYWOOD'!Q186=0,"",'Simpl. all tex-DT PLYWOOD'!Q186)</f>
        <v/>
      </c>
      <c r="J180" s="48" t="str">
        <f>IF('Simpl. all tex-DT PLYWOOD'!R186=0,"",'Simpl. all tex-DT PLYWOOD'!R186)</f>
        <v/>
      </c>
      <c r="K180" s="48" t="str">
        <f>IF('Simpl. all tex-DT PLYWOOD'!S186=0,"",'Simpl. all tex-DT PLYWOOD'!S186)</f>
        <v/>
      </c>
      <c r="L180" s="48" t="str">
        <f>IF('Simpl. all tex-DT PLYWOOD'!T186=0,"",'Simpl. all tex-DT PLYWOOD'!T186)</f>
        <v/>
      </c>
      <c r="M180" s="48" t="str">
        <f>IF('Simpl. all tex-DT PLYWOOD'!U186=0,"",'Simpl. all tex-DT PLYWOOD'!U186)</f>
        <v/>
      </c>
      <c r="N180" s="48" t="str">
        <f>IF('Simpl. all tex-DT PLYWOOD'!V186=0,"",'Simpl. all tex-DT PLYWOOD'!V186)</f>
        <v/>
      </c>
      <c r="O180" s="48" t="str">
        <f>IF('Simpl. all tex-DT PLYWOOD'!W186=0,"",'Simpl. all tex-DT PLYWOOD'!W186)</f>
        <v/>
      </c>
      <c r="P180" s="48" t="str">
        <f>IF('Simpl. all tex-DT PLYWOOD'!X186=0,"",'Simpl. all tex-DT PLYWOOD'!X186)</f>
        <v/>
      </c>
      <c r="Q180" s="48" t="str">
        <f>IF('Simpl. all tex-DT PLYWOOD'!Y186=0,"",'Simpl. all tex-DT PLYWOOD'!Y186)</f>
        <v/>
      </c>
      <c r="R180" s="48" t="str">
        <f>IF('Simpl. all tex-DT PLYWOOD'!Z186=0,"",'Simpl. all tex-DT PLYWOOD'!Z186)</f>
        <v/>
      </c>
      <c r="S180" s="699">
        <f>'PRODUCTION LIST TEX&amp;DUAL TEX'!Q183</f>
        <v>0</v>
      </c>
    </row>
    <row r="181" spans="1:19" ht="23.25" customHeight="1" x14ac:dyDescent="0.2">
      <c r="A181" s="38"/>
      <c r="B181" s="39"/>
      <c r="C181" s="36" t="str">
        <f>'Simpl. all tex-DT PLYWOOD'!D187</f>
        <v>SIMPL-7M</v>
      </c>
      <c r="D181" s="691">
        <f>'Simpl. all tex-DT PLYWOOD'!I187</f>
        <v>2</v>
      </c>
      <c r="E181" s="48" t="str">
        <f>IF('Simpl. all tex-DT PLYWOOD'!M187=0,"",'Simpl. all tex-DT PLYWOOD'!M187)</f>
        <v/>
      </c>
      <c r="F181" s="48" t="str">
        <f>IF('Simpl. all tex-DT PLYWOOD'!N187=0,"",'Simpl. all tex-DT PLYWOOD'!N187)</f>
        <v/>
      </c>
      <c r="G181" s="48" t="str">
        <f>IF('Simpl. all tex-DT PLYWOOD'!O187=0,"",'Simpl. all tex-DT PLYWOOD'!O187)</f>
        <v/>
      </c>
      <c r="H181" s="48" t="str">
        <f>IF('Simpl. all tex-DT PLYWOOD'!P187=0,"",'Simpl. all tex-DT PLYWOOD'!P187)</f>
        <v/>
      </c>
      <c r="I181" s="48" t="str">
        <f>IF('Simpl. all tex-DT PLYWOOD'!Q187=0,"",'Simpl. all tex-DT PLYWOOD'!Q187)</f>
        <v/>
      </c>
      <c r="J181" s="48" t="str">
        <f>IF('Simpl. all tex-DT PLYWOOD'!R187=0,"",'Simpl. all tex-DT PLYWOOD'!R187)</f>
        <v/>
      </c>
      <c r="K181" s="48" t="str">
        <f>IF('Simpl. all tex-DT PLYWOOD'!S187=0,"",'Simpl. all tex-DT PLYWOOD'!S187)</f>
        <v/>
      </c>
      <c r="L181" s="48" t="str">
        <f>IF('Simpl. all tex-DT PLYWOOD'!T187=0,"",'Simpl. all tex-DT PLYWOOD'!T187)</f>
        <v/>
      </c>
      <c r="M181" s="48" t="str">
        <f>IF('Simpl. all tex-DT PLYWOOD'!U187=0,"",'Simpl. all tex-DT PLYWOOD'!U187)</f>
        <v/>
      </c>
      <c r="N181" s="48" t="str">
        <f>IF('Simpl. all tex-DT PLYWOOD'!V187=0,"",'Simpl. all tex-DT PLYWOOD'!V187)</f>
        <v/>
      </c>
      <c r="O181" s="48" t="str">
        <f>IF('Simpl. all tex-DT PLYWOOD'!W187=0,"",'Simpl. all tex-DT PLYWOOD'!W187)</f>
        <v/>
      </c>
      <c r="P181" s="48" t="str">
        <f>IF('Simpl. all tex-DT PLYWOOD'!X187=0,"",'Simpl. all tex-DT PLYWOOD'!X187)</f>
        <v/>
      </c>
      <c r="Q181" s="48" t="str">
        <f>IF('Simpl. all tex-DT PLYWOOD'!Y187=0,"",'Simpl. all tex-DT PLYWOOD'!Y187)</f>
        <v/>
      </c>
      <c r="R181" s="48" t="str">
        <f>IF('Simpl. all tex-DT PLYWOOD'!Z187=0,"",'Simpl. all tex-DT PLYWOOD'!Z187)</f>
        <v/>
      </c>
      <c r="S181" s="699">
        <f>'PRODUCTION LIST TEX&amp;DUAL TEX'!Q184</f>
        <v>0</v>
      </c>
    </row>
    <row r="182" spans="1:19" ht="23.25" customHeight="1" x14ac:dyDescent="0.2">
      <c r="A182" s="38"/>
      <c r="B182" s="39"/>
      <c r="C182" s="36" t="str">
        <f>'Simpl. all tex-DT PLYWOOD'!D188</f>
        <v>SIMPL-7M-T</v>
      </c>
      <c r="D182" s="691">
        <f>'Simpl. all tex-DT PLYWOOD'!I188</f>
        <v>2</v>
      </c>
      <c r="E182" s="48" t="str">
        <f>IF('Simpl. all tex-DT PLYWOOD'!M188=0,"",'Simpl. all tex-DT PLYWOOD'!M188)</f>
        <v/>
      </c>
      <c r="F182" s="48" t="str">
        <f>IF('Simpl. all tex-DT PLYWOOD'!N188=0,"",'Simpl. all tex-DT PLYWOOD'!N188)</f>
        <v/>
      </c>
      <c r="G182" s="48" t="str">
        <f>IF('Simpl. all tex-DT PLYWOOD'!O188=0,"",'Simpl. all tex-DT PLYWOOD'!O188)</f>
        <v/>
      </c>
      <c r="H182" s="48" t="str">
        <f>IF('Simpl. all tex-DT PLYWOOD'!P188=0,"",'Simpl. all tex-DT PLYWOOD'!P188)</f>
        <v/>
      </c>
      <c r="I182" s="48" t="str">
        <f>IF('Simpl. all tex-DT PLYWOOD'!Q188=0,"",'Simpl. all tex-DT PLYWOOD'!Q188)</f>
        <v/>
      </c>
      <c r="J182" s="48" t="str">
        <f>IF('Simpl. all tex-DT PLYWOOD'!R188=0,"",'Simpl. all tex-DT PLYWOOD'!R188)</f>
        <v/>
      </c>
      <c r="K182" s="48" t="str">
        <f>IF('Simpl. all tex-DT PLYWOOD'!S188=0,"",'Simpl. all tex-DT PLYWOOD'!S188)</f>
        <v/>
      </c>
      <c r="L182" s="48" t="str">
        <f>IF('Simpl. all tex-DT PLYWOOD'!T188=0,"",'Simpl. all tex-DT PLYWOOD'!T188)</f>
        <v/>
      </c>
      <c r="M182" s="48" t="str">
        <f>IF('Simpl. all tex-DT PLYWOOD'!U188=0,"",'Simpl. all tex-DT PLYWOOD'!U188)</f>
        <v/>
      </c>
      <c r="N182" s="48" t="str">
        <f>IF('Simpl. all tex-DT PLYWOOD'!V188=0,"",'Simpl. all tex-DT PLYWOOD'!V188)</f>
        <v/>
      </c>
      <c r="O182" s="48" t="str">
        <f>IF('Simpl. all tex-DT PLYWOOD'!W188=0,"",'Simpl. all tex-DT PLYWOOD'!W188)</f>
        <v/>
      </c>
      <c r="P182" s="48" t="str">
        <f>IF('Simpl. all tex-DT PLYWOOD'!X188=0,"",'Simpl. all tex-DT PLYWOOD'!X188)</f>
        <v/>
      </c>
      <c r="Q182" s="48" t="str">
        <f>IF('Simpl. all tex-DT PLYWOOD'!Y188=0,"",'Simpl. all tex-DT PLYWOOD'!Y188)</f>
        <v/>
      </c>
      <c r="R182" s="48" t="str">
        <f>IF('Simpl. all tex-DT PLYWOOD'!Z188=0,"",'Simpl. all tex-DT PLYWOOD'!Z188)</f>
        <v/>
      </c>
      <c r="S182" s="699">
        <f>'PRODUCTION LIST TEX&amp;DUAL TEX'!Q185</f>
        <v>0</v>
      </c>
    </row>
    <row r="183" spans="1:19" ht="23.25" customHeight="1" x14ac:dyDescent="0.2">
      <c r="A183" s="38"/>
      <c r="B183" s="39"/>
      <c r="C183" s="36" t="str">
        <f>'Simpl. all tex-DT PLYWOOD'!D189</f>
        <v>SIMPL-7N</v>
      </c>
      <c r="D183" s="691">
        <f>'Simpl. all tex-DT PLYWOOD'!I189</f>
        <v>1</v>
      </c>
      <c r="E183" s="48" t="str">
        <f>IF('Simpl. all tex-DT PLYWOOD'!M189=0,"",'Simpl. all tex-DT PLYWOOD'!M189)</f>
        <v/>
      </c>
      <c r="F183" s="48" t="str">
        <f>IF('Simpl. all tex-DT PLYWOOD'!N189=0,"",'Simpl. all tex-DT PLYWOOD'!N189)</f>
        <v/>
      </c>
      <c r="G183" s="48" t="str">
        <f>IF('Simpl. all tex-DT PLYWOOD'!O189=0,"",'Simpl. all tex-DT PLYWOOD'!O189)</f>
        <v/>
      </c>
      <c r="H183" s="48" t="str">
        <f>IF('Simpl. all tex-DT PLYWOOD'!P189=0,"",'Simpl. all tex-DT PLYWOOD'!P189)</f>
        <v/>
      </c>
      <c r="I183" s="48" t="str">
        <f>IF('Simpl. all tex-DT PLYWOOD'!Q189=0,"",'Simpl. all tex-DT PLYWOOD'!Q189)</f>
        <v/>
      </c>
      <c r="J183" s="48" t="str">
        <f>IF('Simpl. all tex-DT PLYWOOD'!R189=0,"",'Simpl. all tex-DT PLYWOOD'!R189)</f>
        <v/>
      </c>
      <c r="K183" s="48" t="str">
        <f>IF('Simpl. all tex-DT PLYWOOD'!S189=0,"",'Simpl. all tex-DT PLYWOOD'!S189)</f>
        <v/>
      </c>
      <c r="L183" s="48" t="str">
        <f>IF('Simpl. all tex-DT PLYWOOD'!T189=0,"",'Simpl. all tex-DT PLYWOOD'!T189)</f>
        <v/>
      </c>
      <c r="M183" s="48" t="str">
        <f>IF('Simpl. all tex-DT PLYWOOD'!U189=0,"",'Simpl. all tex-DT PLYWOOD'!U189)</f>
        <v/>
      </c>
      <c r="N183" s="48" t="str">
        <f>IF('Simpl. all tex-DT PLYWOOD'!V189=0,"",'Simpl. all tex-DT PLYWOOD'!V189)</f>
        <v/>
      </c>
      <c r="O183" s="48" t="str">
        <f>IF('Simpl. all tex-DT PLYWOOD'!W189=0,"",'Simpl. all tex-DT PLYWOOD'!W189)</f>
        <v/>
      </c>
      <c r="P183" s="48" t="str">
        <f>IF('Simpl. all tex-DT PLYWOOD'!X189=0,"",'Simpl. all tex-DT PLYWOOD'!X189)</f>
        <v/>
      </c>
      <c r="Q183" s="48" t="str">
        <f>IF('Simpl. all tex-DT PLYWOOD'!Y189=0,"",'Simpl. all tex-DT PLYWOOD'!Y189)</f>
        <v/>
      </c>
      <c r="R183" s="48" t="str">
        <f>IF('Simpl. all tex-DT PLYWOOD'!Z189=0,"",'Simpl. all tex-DT PLYWOOD'!Z189)</f>
        <v/>
      </c>
      <c r="S183" s="699">
        <f>'PRODUCTION LIST TEX&amp;DUAL TEX'!Q186</f>
        <v>0</v>
      </c>
    </row>
    <row r="184" spans="1:19" ht="23.25" customHeight="1" x14ac:dyDescent="0.2">
      <c r="A184" s="38"/>
      <c r="B184" s="39"/>
      <c r="C184" s="36" t="str">
        <f>'Simpl. all tex-DT PLYWOOD'!D190</f>
        <v>SIMPL-7N-T</v>
      </c>
      <c r="D184" s="691">
        <f>'Simpl. all tex-DT PLYWOOD'!I190</f>
        <v>1</v>
      </c>
      <c r="E184" s="48" t="str">
        <f>IF('Simpl. all tex-DT PLYWOOD'!M190=0,"",'Simpl. all tex-DT PLYWOOD'!M190)</f>
        <v/>
      </c>
      <c r="F184" s="48" t="str">
        <f>IF('Simpl. all tex-DT PLYWOOD'!N190=0,"",'Simpl. all tex-DT PLYWOOD'!N190)</f>
        <v/>
      </c>
      <c r="G184" s="48" t="str">
        <f>IF('Simpl. all tex-DT PLYWOOD'!O190=0,"",'Simpl. all tex-DT PLYWOOD'!O190)</f>
        <v/>
      </c>
      <c r="H184" s="48" t="str">
        <f>IF('Simpl. all tex-DT PLYWOOD'!P190=0,"",'Simpl. all tex-DT PLYWOOD'!P190)</f>
        <v/>
      </c>
      <c r="I184" s="48" t="str">
        <f>IF('Simpl. all tex-DT PLYWOOD'!Q190=0,"",'Simpl. all tex-DT PLYWOOD'!Q190)</f>
        <v/>
      </c>
      <c r="J184" s="48" t="str">
        <f>IF('Simpl. all tex-DT PLYWOOD'!R190=0,"",'Simpl. all tex-DT PLYWOOD'!R190)</f>
        <v/>
      </c>
      <c r="K184" s="48" t="str">
        <f>IF('Simpl. all tex-DT PLYWOOD'!S190=0,"",'Simpl. all tex-DT PLYWOOD'!S190)</f>
        <v/>
      </c>
      <c r="L184" s="48" t="str">
        <f>IF('Simpl. all tex-DT PLYWOOD'!T190=0,"",'Simpl. all tex-DT PLYWOOD'!T190)</f>
        <v/>
      </c>
      <c r="M184" s="48" t="str">
        <f>IF('Simpl. all tex-DT PLYWOOD'!U190=0,"",'Simpl. all tex-DT PLYWOOD'!U190)</f>
        <v/>
      </c>
      <c r="N184" s="48" t="str">
        <f>IF('Simpl. all tex-DT PLYWOOD'!V190=0,"",'Simpl. all tex-DT PLYWOOD'!V190)</f>
        <v/>
      </c>
      <c r="O184" s="48" t="str">
        <f>IF('Simpl. all tex-DT PLYWOOD'!W190=0,"",'Simpl. all tex-DT PLYWOOD'!W190)</f>
        <v/>
      </c>
      <c r="P184" s="48" t="str">
        <f>IF('Simpl. all tex-DT PLYWOOD'!X190=0,"",'Simpl. all tex-DT PLYWOOD'!X190)</f>
        <v/>
      </c>
      <c r="Q184" s="48" t="str">
        <f>IF('Simpl. all tex-DT PLYWOOD'!Y190=0,"",'Simpl. all tex-DT PLYWOOD'!Y190)</f>
        <v/>
      </c>
      <c r="R184" s="48" t="str">
        <f>IF('Simpl. all tex-DT PLYWOOD'!Z190=0,"",'Simpl. all tex-DT PLYWOOD'!Z190)</f>
        <v/>
      </c>
      <c r="S184" s="699">
        <f>'PRODUCTION LIST TEX&amp;DUAL TEX'!Q187</f>
        <v>0</v>
      </c>
    </row>
    <row r="185" spans="1:19" ht="23.25" customHeight="1" x14ac:dyDescent="0.2">
      <c r="A185" s="38"/>
      <c r="B185" s="39"/>
      <c r="C185" s="36" t="str">
        <f>'Simpl. all tex-DT PLYWOOD'!D191</f>
        <v>SIMPL-7O</v>
      </c>
      <c r="D185" s="691">
        <f>'Simpl. all tex-DT PLYWOOD'!I191</f>
        <v>1</v>
      </c>
      <c r="E185" s="48" t="str">
        <f>IF('Simpl. all tex-DT PLYWOOD'!M191=0,"",'Simpl. all tex-DT PLYWOOD'!M191)</f>
        <v/>
      </c>
      <c r="F185" s="48" t="str">
        <f>IF('Simpl. all tex-DT PLYWOOD'!N191=0,"",'Simpl. all tex-DT PLYWOOD'!N191)</f>
        <v/>
      </c>
      <c r="G185" s="48" t="str">
        <f>IF('Simpl. all tex-DT PLYWOOD'!O191=0,"",'Simpl. all tex-DT PLYWOOD'!O191)</f>
        <v/>
      </c>
      <c r="H185" s="48" t="str">
        <f>IF('Simpl. all tex-DT PLYWOOD'!P191=0,"",'Simpl. all tex-DT PLYWOOD'!P191)</f>
        <v/>
      </c>
      <c r="I185" s="48" t="str">
        <f>IF('Simpl. all tex-DT PLYWOOD'!Q191=0,"",'Simpl. all tex-DT PLYWOOD'!Q191)</f>
        <v/>
      </c>
      <c r="J185" s="48" t="str">
        <f>IF('Simpl. all tex-DT PLYWOOD'!R191=0,"",'Simpl. all tex-DT PLYWOOD'!R191)</f>
        <v/>
      </c>
      <c r="K185" s="48" t="str">
        <f>IF('Simpl. all tex-DT PLYWOOD'!S191=0,"",'Simpl. all tex-DT PLYWOOD'!S191)</f>
        <v/>
      </c>
      <c r="L185" s="48" t="str">
        <f>IF('Simpl. all tex-DT PLYWOOD'!T191=0,"",'Simpl. all tex-DT PLYWOOD'!T191)</f>
        <v/>
      </c>
      <c r="M185" s="48" t="str">
        <f>IF('Simpl. all tex-DT PLYWOOD'!U191=0,"",'Simpl. all tex-DT PLYWOOD'!U191)</f>
        <v/>
      </c>
      <c r="N185" s="48" t="str">
        <f>IF('Simpl. all tex-DT PLYWOOD'!V191=0,"",'Simpl. all tex-DT PLYWOOD'!V191)</f>
        <v/>
      </c>
      <c r="O185" s="48" t="str">
        <f>IF('Simpl. all tex-DT PLYWOOD'!W191=0,"",'Simpl. all tex-DT PLYWOOD'!W191)</f>
        <v/>
      </c>
      <c r="P185" s="48" t="str">
        <f>IF('Simpl. all tex-DT PLYWOOD'!X191=0,"",'Simpl. all tex-DT PLYWOOD'!X191)</f>
        <v/>
      </c>
      <c r="Q185" s="48" t="str">
        <f>IF('Simpl. all tex-DT PLYWOOD'!Y191=0,"",'Simpl. all tex-DT PLYWOOD'!Y191)</f>
        <v/>
      </c>
      <c r="R185" s="48" t="str">
        <f>IF('Simpl. all tex-DT PLYWOOD'!Z191=0,"",'Simpl. all tex-DT PLYWOOD'!Z191)</f>
        <v/>
      </c>
      <c r="S185" s="699">
        <f>'PRODUCTION LIST TEX&amp;DUAL TEX'!Q188</f>
        <v>0</v>
      </c>
    </row>
    <row r="186" spans="1:19" ht="23.25" customHeight="1" x14ac:dyDescent="0.2">
      <c r="A186" s="38"/>
      <c r="B186" s="39"/>
      <c r="C186" s="36" t="str">
        <f>'Simpl. all tex-DT PLYWOOD'!D192</f>
        <v>SIMPL-7O-T</v>
      </c>
      <c r="D186" s="691">
        <f>'Simpl. all tex-DT PLYWOOD'!I192</f>
        <v>1</v>
      </c>
      <c r="E186" s="48" t="str">
        <f>IF('Simpl. all tex-DT PLYWOOD'!M192=0,"",'Simpl. all tex-DT PLYWOOD'!M192)</f>
        <v/>
      </c>
      <c r="F186" s="48" t="str">
        <f>IF('Simpl. all tex-DT PLYWOOD'!N192=0,"",'Simpl. all tex-DT PLYWOOD'!N192)</f>
        <v/>
      </c>
      <c r="G186" s="48" t="str">
        <f>IF('Simpl. all tex-DT PLYWOOD'!O192=0,"",'Simpl. all tex-DT PLYWOOD'!O192)</f>
        <v/>
      </c>
      <c r="H186" s="48" t="str">
        <f>IF('Simpl. all tex-DT PLYWOOD'!P192=0,"",'Simpl. all tex-DT PLYWOOD'!P192)</f>
        <v/>
      </c>
      <c r="I186" s="48" t="str">
        <f>IF('Simpl. all tex-DT PLYWOOD'!Q192=0,"",'Simpl. all tex-DT PLYWOOD'!Q192)</f>
        <v/>
      </c>
      <c r="J186" s="48" t="str">
        <f>IF('Simpl. all tex-DT PLYWOOD'!R192=0,"",'Simpl. all tex-DT PLYWOOD'!R192)</f>
        <v/>
      </c>
      <c r="K186" s="48" t="str">
        <f>IF('Simpl. all tex-DT PLYWOOD'!S192=0,"",'Simpl. all tex-DT PLYWOOD'!S192)</f>
        <v/>
      </c>
      <c r="L186" s="48" t="str">
        <f>IF('Simpl. all tex-DT PLYWOOD'!T192=0,"",'Simpl. all tex-DT PLYWOOD'!T192)</f>
        <v/>
      </c>
      <c r="M186" s="48" t="str">
        <f>IF('Simpl. all tex-DT PLYWOOD'!U192=0,"",'Simpl. all tex-DT PLYWOOD'!U192)</f>
        <v/>
      </c>
      <c r="N186" s="48" t="str">
        <f>IF('Simpl. all tex-DT PLYWOOD'!V192=0,"",'Simpl. all tex-DT PLYWOOD'!V192)</f>
        <v/>
      </c>
      <c r="O186" s="48" t="str">
        <f>IF('Simpl. all tex-DT PLYWOOD'!W192=0,"",'Simpl. all tex-DT PLYWOOD'!W192)</f>
        <v/>
      </c>
      <c r="P186" s="48" t="str">
        <f>IF('Simpl. all tex-DT PLYWOOD'!X192=0,"",'Simpl. all tex-DT PLYWOOD'!X192)</f>
        <v/>
      </c>
      <c r="Q186" s="48" t="str">
        <f>IF('Simpl. all tex-DT PLYWOOD'!Y192=0,"",'Simpl. all tex-DT PLYWOOD'!Y192)</f>
        <v/>
      </c>
      <c r="R186" s="48" t="str">
        <f>IF('Simpl. all tex-DT PLYWOOD'!Z192=0,"",'Simpl. all tex-DT PLYWOOD'!Z192)</f>
        <v/>
      </c>
      <c r="S186" s="699">
        <f>'PRODUCTION LIST TEX&amp;DUAL TEX'!Q189</f>
        <v>0</v>
      </c>
    </row>
    <row r="187" spans="1:19" ht="23.25" customHeight="1" x14ac:dyDescent="0.2">
      <c r="A187" s="38"/>
      <c r="B187" s="39"/>
      <c r="C187" s="36" t="str">
        <f>'Simpl. all tex-DT PLYWOOD'!D193</f>
        <v>SIMPL-7P</v>
      </c>
      <c r="D187" s="691">
        <f>'Simpl. all tex-DT PLYWOOD'!I193</f>
        <v>1</v>
      </c>
      <c r="E187" s="48" t="str">
        <f>IF('Simpl. all tex-DT PLYWOOD'!M193=0,"",'Simpl. all tex-DT PLYWOOD'!M193)</f>
        <v/>
      </c>
      <c r="F187" s="48" t="str">
        <f>IF('Simpl. all tex-DT PLYWOOD'!N193=0,"",'Simpl. all tex-DT PLYWOOD'!N193)</f>
        <v/>
      </c>
      <c r="G187" s="48" t="str">
        <f>IF('Simpl. all tex-DT PLYWOOD'!O193=0,"",'Simpl. all tex-DT PLYWOOD'!O193)</f>
        <v/>
      </c>
      <c r="H187" s="48" t="str">
        <f>IF('Simpl. all tex-DT PLYWOOD'!P193=0,"",'Simpl. all tex-DT PLYWOOD'!P193)</f>
        <v/>
      </c>
      <c r="I187" s="48" t="str">
        <f>IF('Simpl. all tex-DT PLYWOOD'!Q193=0,"",'Simpl. all tex-DT PLYWOOD'!Q193)</f>
        <v/>
      </c>
      <c r="J187" s="48" t="str">
        <f>IF('Simpl. all tex-DT PLYWOOD'!R193=0,"",'Simpl. all tex-DT PLYWOOD'!R193)</f>
        <v/>
      </c>
      <c r="K187" s="48" t="str">
        <f>IF('Simpl. all tex-DT PLYWOOD'!S193=0,"",'Simpl. all tex-DT PLYWOOD'!S193)</f>
        <v/>
      </c>
      <c r="L187" s="48" t="str">
        <f>IF('Simpl. all tex-DT PLYWOOD'!T193=0,"",'Simpl. all tex-DT PLYWOOD'!T193)</f>
        <v/>
      </c>
      <c r="M187" s="48" t="str">
        <f>IF('Simpl. all tex-DT PLYWOOD'!U193=0,"",'Simpl. all tex-DT PLYWOOD'!U193)</f>
        <v/>
      </c>
      <c r="N187" s="48" t="str">
        <f>IF('Simpl. all tex-DT PLYWOOD'!V193=0,"",'Simpl. all tex-DT PLYWOOD'!V193)</f>
        <v/>
      </c>
      <c r="O187" s="48" t="str">
        <f>IF('Simpl. all tex-DT PLYWOOD'!W193=0,"",'Simpl. all tex-DT PLYWOOD'!W193)</f>
        <v/>
      </c>
      <c r="P187" s="48" t="str">
        <f>IF('Simpl. all tex-DT PLYWOOD'!X193=0,"",'Simpl. all tex-DT PLYWOOD'!X193)</f>
        <v/>
      </c>
      <c r="Q187" s="48" t="str">
        <f>IF('Simpl. all tex-DT PLYWOOD'!Y193=0,"",'Simpl. all tex-DT PLYWOOD'!Y193)</f>
        <v/>
      </c>
      <c r="R187" s="48" t="str">
        <f>IF('Simpl. all tex-DT PLYWOOD'!Z193=0,"",'Simpl. all tex-DT PLYWOOD'!Z193)</f>
        <v/>
      </c>
      <c r="S187" s="699">
        <f>'PRODUCTION LIST TEX&amp;DUAL TEX'!Q190</f>
        <v>0</v>
      </c>
    </row>
    <row r="188" spans="1:19" ht="23.25" customHeight="1" x14ac:dyDescent="0.2">
      <c r="A188" s="38"/>
      <c r="B188" s="39"/>
      <c r="C188" s="36" t="str">
        <f>'Simpl. all tex-DT PLYWOOD'!D194</f>
        <v>SIMPL-7P-T</v>
      </c>
      <c r="D188" s="691">
        <f>'Simpl. all tex-DT PLYWOOD'!I194</f>
        <v>1</v>
      </c>
      <c r="E188" s="48" t="str">
        <f>IF('Simpl. all tex-DT PLYWOOD'!M194=0,"",'Simpl. all tex-DT PLYWOOD'!M194)</f>
        <v/>
      </c>
      <c r="F188" s="48" t="str">
        <f>IF('Simpl. all tex-DT PLYWOOD'!N194=0,"",'Simpl. all tex-DT PLYWOOD'!N194)</f>
        <v/>
      </c>
      <c r="G188" s="48" t="str">
        <f>IF('Simpl. all tex-DT PLYWOOD'!O194=0,"",'Simpl. all tex-DT PLYWOOD'!O194)</f>
        <v/>
      </c>
      <c r="H188" s="48" t="str">
        <f>IF('Simpl. all tex-DT PLYWOOD'!P194=0,"",'Simpl. all tex-DT PLYWOOD'!P194)</f>
        <v/>
      </c>
      <c r="I188" s="48" t="str">
        <f>IF('Simpl. all tex-DT PLYWOOD'!Q194=0,"",'Simpl. all tex-DT PLYWOOD'!Q194)</f>
        <v/>
      </c>
      <c r="J188" s="48" t="str">
        <f>IF('Simpl. all tex-DT PLYWOOD'!R194=0,"",'Simpl. all tex-DT PLYWOOD'!R194)</f>
        <v/>
      </c>
      <c r="K188" s="48" t="str">
        <f>IF('Simpl. all tex-DT PLYWOOD'!S194=0,"",'Simpl. all tex-DT PLYWOOD'!S194)</f>
        <v/>
      </c>
      <c r="L188" s="48" t="str">
        <f>IF('Simpl. all tex-DT PLYWOOD'!T194=0,"",'Simpl. all tex-DT PLYWOOD'!T194)</f>
        <v/>
      </c>
      <c r="M188" s="48" t="str">
        <f>IF('Simpl. all tex-DT PLYWOOD'!U194=0,"",'Simpl. all tex-DT PLYWOOD'!U194)</f>
        <v/>
      </c>
      <c r="N188" s="48" t="str">
        <f>IF('Simpl. all tex-DT PLYWOOD'!V194=0,"",'Simpl. all tex-DT PLYWOOD'!V194)</f>
        <v/>
      </c>
      <c r="O188" s="48" t="str">
        <f>IF('Simpl. all tex-DT PLYWOOD'!W194=0,"",'Simpl. all tex-DT PLYWOOD'!W194)</f>
        <v/>
      </c>
      <c r="P188" s="48" t="str">
        <f>IF('Simpl. all tex-DT PLYWOOD'!X194=0,"",'Simpl. all tex-DT PLYWOOD'!X194)</f>
        <v/>
      </c>
      <c r="Q188" s="48" t="str">
        <f>IF('Simpl. all tex-DT PLYWOOD'!Y194=0,"",'Simpl. all tex-DT PLYWOOD'!Y194)</f>
        <v/>
      </c>
      <c r="R188" s="48" t="str">
        <f>IF('Simpl. all tex-DT PLYWOOD'!Z194=0,"",'Simpl. all tex-DT PLYWOOD'!Z194)</f>
        <v/>
      </c>
      <c r="S188" s="699">
        <f>'PRODUCTION LIST TEX&amp;DUAL TEX'!Q191</f>
        <v>0</v>
      </c>
    </row>
    <row r="189" spans="1:19" ht="23.25" customHeight="1" x14ac:dyDescent="0.2">
      <c r="A189" s="38"/>
      <c r="B189" s="39"/>
      <c r="C189" s="36" t="str">
        <f>'Simpl. all tex-DT PLYWOOD'!D195</f>
        <v>SIMPL-7R</v>
      </c>
      <c r="D189" s="691">
        <f>'Simpl. all tex-DT PLYWOOD'!I195</f>
        <v>1</v>
      </c>
      <c r="E189" s="48" t="str">
        <f>IF('Simpl. all tex-DT PLYWOOD'!M195=0,"",'Simpl. all tex-DT PLYWOOD'!M195)</f>
        <v/>
      </c>
      <c r="F189" s="48" t="str">
        <f>IF('Simpl. all tex-DT PLYWOOD'!N195=0,"",'Simpl. all tex-DT PLYWOOD'!N195)</f>
        <v/>
      </c>
      <c r="G189" s="48" t="str">
        <f>IF('Simpl. all tex-DT PLYWOOD'!O195=0,"",'Simpl. all tex-DT PLYWOOD'!O195)</f>
        <v/>
      </c>
      <c r="H189" s="48" t="str">
        <f>IF('Simpl. all tex-DT PLYWOOD'!P195=0,"",'Simpl. all tex-DT PLYWOOD'!P195)</f>
        <v/>
      </c>
      <c r="I189" s="48" t="str">
        <f>IF('Simpl. all tex-DT PLYWOOD'!Q195=0,"",'Simpl. all tex-DT PLYWOOD'!Q195)</f>
        <v/>
      </c>
      <c r="J189" s="48" t="str">
        <f>IF('Simpl. all tex-DT PLYWOOD'!R195=0,"",'Simpl. all tex-DT PLYWOOD'!R195)</f>
        <v/>
      </c>
      <c r="K189" s="48" t="str">
        <f>IF('Simpl. all tex-DT PLYWOOD'!S195=0,"",'Simpl. all tex-DT PLYWOOD'!S195)</f>
        <v/>
      </c>
      <c r="L189" s="48" t="str">
        <f>IF('Simpl. all tex-DT PLYWOOD'!T195=0,"",'Simpl. all tex-DT PLYWOOD'!T195)</f>
        <v/>
      </c>
      <c r="M189" s="48" t="str">
        <f>IF('Simpl. all tex-DT PLYWOOD'!U195=0,"",'Simpl. all tex-DT PLYWOOD'!U195)</f>
        <v/>
      </c>
      <c r="N189" s="48" t="str">
        <f>IF('Simpl. all tex-DT PLYWOOD'!V195=0,"",'Simpl. all tex-DT PLYWOOD'!V195)</f>
        <v/>
      </c>
      <c r="O189" s="48" t="str">
        <f>IF('Simpl. all tex-DT PLYWOOD'!W195=0,"",'Simpl. all tex-DT PLYWOOD'!W195)</f>
        <v/>
      </c>
      <c r="P189" s="48" t="str">
        <f>IF('Simpl. all tex-DT PLYWOOD'!X195=0,"",'Simpl. all tex-DT PLYWOOD'!X195)</f>
        <v/>
      </c>
      <c r="Q189" s="48" t="str">
        <f>IF('Simpl. all tex-DT PLYWOOD'!Y195=0,"",'Simpl. all tex-DT PLYWOOD'!Y195)</f>
        <v/>
      </c>
      <c r="R189" s="48" t="str">
        <f>IF('Simpl. all tex-DT PLYWOOD'!Z195=0,"",'Simpl. all tex-DT PLYWOOD'!Z195)</f>
        <v/>
      </c>
      <c r="S189" s="699">
        <f>'PRODUCTION LIST TEX&amp;DUAL TEX'!Q192</f>
        <v>0</v>
      </c>
    </row>
    <row r="190" spans="1:19" ht="23.25" customHeight="1" x14ac:dyDescent="0.2">
      <c r="A190" s="38"/>
      <c r="B190" s="39"/>
      <c r="C190" s="36" t="str">
        <f>'Simpl. all tex-DT PLYWOOD'!D196</f>
        <v>SIMPL-7R-T</v>
      </c>
      <c r="D190" s="691">
        <f>'Simpl. all tex-DT PLYWOOD'!I196</f>
        <v>1</v>
      </c>
      <c r="E190" s="48" t="str">
        <f>IF('Simpl. all tex-DT PLYWOOD'!M196=0,"",'Simpl. all tex-DT PLYWOOD'!M196)</f>
        <v/>
      </c>
      <c r="F190" s="48" t="str">
        <f>IF('Simpl. all tex-DT PLYWOOD'!N196=0,"",'Simpl. all tex-DT PLYWOOD'!N196)</f>
        <v/>
      </c>
      <c r="G190" s="48" t="str">
        <f>IF('Simpl. all tex-DT PLYWOOD'!O196=0,"",'Simpl. all tex-DT PLYWOOD'!O196)</f>
        <v/>
      </c>
      <c r="H190" s="48" t="str">
        <f>IF('Simpl. all tex-DT PLYWOOD'!P196=0,"",'Simpl. all tex-DT PLYWOOD'!P196)</f>
        <v/>
      </c>
      <c r="I190" s="48" t="str">
        <f>IF('Simpl. all tex-DT PLYWOOD'!Q196=0,"",'Simpl. all tex-DT PLYWOOD'!Q196)</f>
        <v/>
      </c>
      <c r="J190" s="48" t="str">
        <f>IF('Simpl. all tex-DT PLYWOOD'!R196=0,"",'Simpl. all tex-DT PLYWOOD'!R196)</f>
        <v/>
      </c>
      <c r="K190" s="48" t="str">
        <f>IF('Simpl. all tex-DT PLYWOOD'!S196=0,"",'Simpl. all tex-DT PLYWOOD'!S196)</f>
        <v/>
      </c>
      <c r="L190" s="48" t="str">
        <f>IF('Simpl. all tex-DT PLYWOOD'!T196=0,"",'Simpl. all tex-DT PLYWOOD'!T196)</f>
        <v/>
      </c>
      <c r="M190" s="48" t="str">
        <f>IF('Simpl. all tex-DT PLYWOOD'!U196=0,"",'Simpl. all tex-DT PLYWOOD'!U196)</f>
        <v/>
      </c>
      <c r="N190" s="48" t="str">
        <f>IF('Simpl. all tex-DT PLYWOOD'!V196=0,"",'Simpl. all tex-DT PLYWOOD'!V196)</f>
        <v/>
      </c>
      <c r="O190" s="48" t="str">
        <f>IF('Simpl. all tex-DT PLYWOOD'!W196=0,"",'Simpl. all tex-DT PLYWOOD'!W196)</f>
        <v/>
      </c>
      <c r="P190" s="48" t="str">
        <f>IF('Simpl. all tex-DT PLYWOOD'!X196=0,"",'Simpl. all tex-DT PLYWOOD'!X196)</f>
        <v/>
      </c>
      <c r="Q190" s="48" t="str">
        <f>IF('Simpl. all tex-DT PLYWOOD'!Y196=0,"",'Simpl. all tex-DT PLYWOOD'!Y196)</f>
        <v/>
      </c>
      <c r="R190" s="48" t="str">
        <f>IF('Simpl. all tex-DT PLYWOOD'!Z196=0,"",'Simpl. all tex-DT PLYWOOD'!Z196)</f>
        <v/>
      </c>
      <c r="S190" s="699">
        <f>'PRODUCTION LIST TEX&amp;DUAL TEX'!Q193</f>
        <v>0</v>
      </c>
    </row>
    <row r="191" spans="1:19" ht="23.25" customHeight="1" x14ac:dyDescent="0.2">
      <c r="A191" s="38"/>
      <c r="B191" s="39"/>
      <c r="C191" s="36" t="str">
        <f>'Simpl. all tex-DT PLYWOOD'!D197</f>
        <v>SIMPL-7S</v>
      </c>
      <c r="D191" s="691">
        <f>'Simpl. all tex-DT PLYWOOD'!I197</f>
        <v>2</v>
      </c>
      <c r="E191" s="48" t="str">
        <f>IF('Simpl. all tex-DT PLYWOOD'!M197=0,"",'Simpl. all tex-DT PLYWOOD'!M197)</f>
        <v/>
      </c>
      <c r="F191" s="48" t="str">
        <f>IF('Simpl. all tex-DT PLYWOOD'!N197=0,"",'Simpl. all tex-DT PLYWOOD'!N197)</f>
        <v/>
      </c>
      <c r="G191" s="48" t="str">
        <f>IF('Simpl. all tex-DT PLYWOOD'!O197=0,"",'Simpl. all tex-DT PLYWOOD'!O197)</f>
        <v/>
      </c>
      <c r="H191" s="48" t="str">
        <f>IF('Simpl. all tex-DT PLYWOOD'!P197=0,"",'Simpl. all tex-DT PLYWOOD'!P197)</f>
        <v/>
      </c>
      <c r="I191" s="48" t="str">
        <f>IF('Simpl. all tex-DT PLYWOOD'!Q197=0,"",'Simpl. all tex-DT PLYWOOD'!Q197)</f>
        <v/>
      </c>
      <c r="J191" s="48" t="str">
        <f>IF('Simpl. all tex-DT PLYWOOD'!R197=0,"",'Simpl. all tex-DT PLYWOOD'!R197)</f>
        <v/>
      </c>
      <c r="K191" s="48" t="str">
        <f>IF('Simpl. all tex-DT PLYWOOD'!S197=0,"",'Simpl. all tex-DT PLYWOOD'!S197)</f>
        <v/>
      </c>
      <c r="L191" s="48" t="str">
        <f>IF('Simpl. all tex-DT PLYWOOD'!T197=0,"",'Simpl. all tex-DT PLYWOOD'!T197)</f>
        <v/>
      </c>
      <c r="M191" s="48" t="str">
        <f>IF('Simpl. all tex-DT PLYWOOD'!U197=0,"",'Simpl. all tex-DT PLYWOOD'!U197)</f>
        <v/>
      </c>
      <c r="N191" s="48" t="str">
        <f>IF('Simpl. all tex-DT PLYWOOD'!V197=0,"",'Simpl. all tex-DT PLYWOOD'!V197)</f>
        <v/>
      </c>
      <c r="O191" s="48" t="str">
        <f>IF('Simpl. all tex-DT PLYWOOD'!W197=0,"",'Simpl. all tex-DT PLYWOOD'!W197)</f>
        <v/>
      </c>
      <c r="P191" s="48" t="str">
        <f>IF('Simpl. all tex-DT PLYWOOD'!X197=0,"",'Simpl. all tex-DT PLYWOOD'!X197)</f>
        <v/>
      </c>
      <c r="Q191" s="48" t="str">
        <f>IF('Simpl. all tex-DT PLYWOOD'!Y197=0,"",'Simpl. all tex-DT PLYWOOD'!Y197)</f>
        <v/>
      </c>
      <c r="R191" s="48" t="str">
        <f>IF('Simpl. all tex-DT PLYWOOD'!Z197=0,"",'Simpl. all tex-DT PLYWOOD'!Z197)</f>
        <v/>
      </c>
      <c r="S191" s="699">
        <f>'PRODUCTION LIST TEX&amp;DUAL TEX'!Q194</f>
        <v>0</v>
      </c>
    </row>
    <row r="192" spans="1:19" ht="23.25" customHeight="1" x14ac:dyDescent="0.2">
      <c r="A192" s="38"/>
      <c r="B192" s="39"/>
      <c r="C192" s="36" t="str">
        <f>'Simpl. all tex-DT PLYWOOD'!D198</f>
        <v>SIMPL-7S-T</v>
      </c>
      <c r="D192" s="691">
        <f>'Simpl. all tex-DT PLYWOOD'!I198</f>
        <v>2</v>
      </c>
      <c r="E192" s="48" t="str">
        <f>IF('Simpl. all tex-DT PLYWOOD'!M198=0,"",'Simpl. all tex-DT PLYWOOD'!M198)</f>
        <v/>
      </c>
      <c r="F192" s="48" t="str">
        <f>IF('Simpl. all tex-DT PLYWOOD'!N198=0,"",'Simpl. all tex-DT PLYWOOD'!N198)</f>
        <v/>
      </c>
      <c r="G192" s="48" t="str">
        <f>IF('Simpl. all tex-DT PLYWOOD'!O198=0,"",'Simpl. all tex-DT PLYWOOD'!O198)</f>
        <v/>
      </c>
      <c r="H192" s="48" t="str">
        <f>IF('Simpl. all tex-DT PLYWOOD'!P198=0,"",'Simpl. all tex-DT PLYWOOD'!P198)</f>
        <v/>
      </c>
      <c r="I192" s="48" t="str">
        <f>IF('Simpl. all tex-DT PLYWOOD'!Q198=0,"",'Simpl. all tex-DT PLYWOOD'!Q198)</f>
        <v/>
      </c>
      <c r="J192" s="48" t="str">
        <f>IF('Simpl. all tex-DT PLYWOOD'!R198=0,"",'Simpl. all tex-DT PLYWOOD'!R198)</f>
        <v/>
      </c>
      <c r="K192" s="48" t="str">
        <f>IF('Simpl. all tex-DT PLYWOOD'!S198=0,"",'Simpl. all tex-DT PLYWOOD'!S198)</f>
        <v/>
      </c>
      <c r="L192" s="48" t="str">
        <f>IF('Simpl. all tex-DT PLYWOOD'!T198=0,"",'Simpl. all tex-DT PLYWOOD'!T198)</f>
        <v/>
      </c>
      <c r="M192" s="48" t="str">
        <f>IF('Simpl. all tex-DT PLYWOOD'!U198=0,"",'Simpl. all tex-DT PLYWOOD'!U198)</f>
        <v/>
      </c>
      <c r="N192" s="48" t="str">
        <f>IF('Simpl. all tex-DT PLYWOOD'!V198=0,"",'Simpl. all tex-DT PLYWOOD'!V198)</f>
        <v/>
      </c>
      <c r="O192" s="48" t="str">
        <f>IF('Simpl. all tex-DT PLYWOOD'!W198=0,"",'Simpl. all tex-DT PLYWOOD'!W198)</f>
        <v/>
      </c>
      <c r="P192" s="48" t="str">
        <f>IF('Simpl. all tex-DT PLYWOOD'!X198=0,"",'Simpl. all tex-DT PLYWOOD'!X198)</f>
        <v/>
      </c>
      <c r="Q192" s="48" t="str">
        <f>IF('Simpl. all tex-DT PLYWOOD'!Y198=0,"",'Simpl. all tex-DT PLYWOOD'!Y198)</f>
        <v/>
      </c>
      <c r="R192" s="48" t="str">
        <f>IF('Simpl. all tex-DT PLYWOOD'!Z198=0,"",'Simpl. all tex-DT PLYWOOD'!Z198)</f>
        <v/>
      </c>
      <c r="S192" s="699">
        <f>'PRODUCTION LIST TEX&amp;DUAL TEX'!Q195</f>
        <v>0</v>
      </c>
    </row>
    <row r="193" spans="1:19" ht="23.25" customHeight="1" x14ac:dyDescent="0.2">
      <c r="A193" s="38"/>
      <c r="B193" s="39"/>
      <c r="C193" s="36" t="str">
        <f>'Simpl. all tex-DT PLYWOOD'!D199</f>
        <v>8 - WHEELS</v>
      </c>
      <c r="D193" s="691">
        <f>'Simpl. all tex-DT PLYWOOD'!I199</f>
        <v>0</v>
      </c>
      <c r="E193" s="48" t="str">
        <f>IF('Simpl. all tex-DT PLYWOOD'!M199=0,"",'Simpl. all tex-DT PLYWOOD'!M199)</f>
        <v/>
      </c>
      <c r="F193" s="48" t="str">
        <f>IF('Simpl. all tex-DT PLYWOOD'!N199=0,"",'Simpl. all tex-DT PLYWOOD'!N199)</f>
        <v/>
      </c>
      <c r="G193" s="48" t="str">
        <f>IF('Simpl. all tex-DT PLYWOOD'!O199=0,"",'Simpl. all tex-DT PLYWOOD'!O199)</f>
        <v/>
      </c>
      <c r="H193" s="48" t="str">
        <f>IF('Simpl. all tex-DT PLYWOOD'!P199=0,"",'Simpl. all tex-DT PLYWOOD'!P199)</f>
        <v/>
      </c>
      <c r="I193" s="48" t="str">
        <f>IF('Simpl. all tex-DT PLYWOOD'!Q199=0,"",'Simpl. all tex-DT PLYWOOD'!Q199)</f>
        <v/>
      </c>
      <c r="J193" s="48" t="str">
        <f>IF('Simpl. all tex-DT PLYWOOD'!R199=0,"",'Simpl. all tex-DT PLYWOOD'!R199)</f>
        <v/>
      </c>
      <c r="K193" s="48" t="str">
        <f>IF('Simpl. all tex-DT PLYWOOD'!S199=0,"",'Simpl. all tex-DT PLYWOOD'!S199)</f>
        <v/>
      </c>
      <c r="L193" s="48" t="str">
        <f>IF('Simpl. all tex-DT PLYWOOD'!T199=0,"",'Simpl. all tex-DT PLYWOOD'!T199)</f>
        <v/>
      </c>
      <c r="M193" s="48" t="str">
        <f>IF('Simpl. all tex-DT PLYWOOD'!U199=0,"",'Simpl. all tex-DT PLYWOOD'!U199)</f>
        <v/>
      </c>
      <c r="N193" s="48" t="str">
        <f>IF('Simpl. all tex-DT PLYWOOD'!V199=0,"",'Simpl. all tex-DT PLYWOOD'!V199)</f>
        <v/>
      </c>
      <c r="O193" s="48" t="str">
        <f>IF('Simpl. all tex-DT PLYWOOD'!W199=0,"",'Simpl. all tex-DT PLYWOOD'!W199)</f>
        <v/>
      </c>
      <c r="P193" s="48" t="str">
        <f>IF('Simpl. all tex-DT PLYWOOD'!X199=0,"",'Simpl. all tex-DT PLYWOOD'!X199)</f>
        <v/>
      </c>
      <c r="Q193" s="48" t="str">
        <f>IF('Simpl. all tex-DT PLYWOOD'!Y199=0,"",'Simpl. all tex-DT PLYWOOD'!Y199)</f>
        <v/>
      </c>
      <c r="R193" s="48" t="str">
        <f>IF('Simpl. all tex-DT PLYWOOD'!Z199=0,"",'Simpl. all tex-DT PLYWOOD'!Z199)</f>
        <v/>
      </c>
      <c r="S193" s="699">
        <f>'PRODUCTION LIST TEX&amp;DUAL TEX'!Q196</f>
        <v>0</v>
      </c>
    </row>
    <row r="194" spans="1:19" ht="23.25" customHeight="1" x14ac:dyDescent="0.2">
      <c r="A194" s="38"/>
      <c r="B194" s="39"/>
      <c r="C194" s="36" t="str">
        <f>'Simpl. all tex-DT PLYWOOD'!D200</f>
        <v>SIMPL-8A</v>
      </c>
      <c r="D194" s="691">
        <f>'Simpl. all tex-DT PLYWOOD'!I200</f>
        <v>1</v>
      </c>
      <c r="E194" s="48" t="str">
        <f>IF('Simpl. all tex-DT PLYWOOD'!M200=0,"",'Simpl. all tex-DT PLYWOOD'!M200)</f>
        <v/>
      </c>
      <c r="F194" s="48" t="str">
        <f>IF('Simpl. all tex-DT PLYWOOD'!N200=0,"",'Simpl. all tex-DT PLYWOOD'!N200)</f>
        <v/>
      </c>
      <c r="G194" s="48" t="str">
        <f>IF('Simpl. all tex-DT PLYWOOD'!O200=0,"",'Simpl. all tex-DT PLYWOOD'!O200)</f>
        <v/>
      </c>
      <c r="H194" s="48" t="str">
        <f>IF('Simpl. all tex-DT PLYWOOD'!P200=0,"",'Simpl. all tex-DT PLYWOOD'!P200)</f>
        <v/>
      </c>
      <c r="I194" s="48" t="str">
        <f>IF('Simpl. all tex-DT PLYWOOD'!Q200=0,"",'Simpl. all tex-DT PLYWOOD'!Q200)</f>
        <v/>
      </c>
      <c r="J194" s="48" t="str">
        <f>IF('Simpl. all tex-DT PLYWOOD'!R200=0,"",'Simpl. all tex-DT PLYWOOD'!R200)</f>
        <v/>
      </c>
      <c r="K194" s="48" t="str">
        <f>IF('Simpl. all tex-DT PLYWOOD'!S200=0,"",'Simpl. all tex-DT PLYWOOD'!S200)</f>
        <v/>
      </c>
      <c r="L194" s="48" t="str">
        <f>IF('Simpl. all tex-DT PLYWOOD'!T200=0,"",'Simpl. all tex-DT PLYWOOD'!T200)</f>
        <v/>
      </c>
      <c r="M194" s="48" t="str">
        <f>IF('Simpl. all tex-DT PLYWOOD'!U200=0,"",'Simpl. all tex-DT PLYWOOD'!U200)</f>
        <v/>
      </c>
      <c r="N194" s="48" t="str">
        <f>IF('Simpl. all tex-DT PLYWOOD'!V200=0,"",'Simpl. all tex-DT PLYWOOD'!V200)</f>
        <v/>
      </c>
      <c r="O194" s="48" t="str">
        <f>IF('Simpl. all tex-DT PLYWOOD'!W200=0,"",'Simpl. all tex-DT PLYWOOD'!W200)</f>
        <v/>
      </c>
      <c r="P194" s="48" t="str">
        <f>IF('Simpl. all tex-DT PLYWOOD'!X200=0,"",'Simpl. all tex-DT PLYWOOD'!X200)</f>
        <v/>
      </c>
      <c r="Q194" s="48" t="str">
        <f>IF('Simpl. all tex-DT PLYWOOD'!Y200=0,"",'Simpl. all tex-DT PLYWOOD'!Y200)</f>
        <v/>
      </c>
      <c r="R194" s="48" t="str">
        <f>IF('Simpl. all tex-DT PLYWOOD'!Z200=0,"",'Simpl. all tex-DT PLYWOOD'!Z200)</f>
        <v/>
      </c>
      <c r="S194" s="699">
        <f>'PRODUCTION LIST TEX&amp;DUAL TEX'!Q197</f>
        <v>0</v>
      </c>
    </row>
    <row r="195" spans="1:19" ht="23.25" customHeight="1" x14ac:dyDescent="0.2">
      <c r="A195" s="38"/>
      <c r="B195" s="39"/>
      <c r="C195" s="36" t="str">
        <f>'Simpl. all tex-DT PLYWOOD'!D201</f>
        <v>SIMPL-8A-T</v>
      </c>
      <c r="D195" s="691">
        <f>'Simpl. all tex-DT PLYWOOD'!I201</f>
        <v>1</v>
      </c>
      <c r="E195" s="48" t="str">
        <f>IF('Simpl. all tex-DT PLYWOOD'!M201=0,"",'Simpl. all tex-DT PLYWOOD'!M201)</f>
        <v/>
      </c>
      <c r="F195" s="48" t="str">
        <f>IF('Simpl. all tex-DT PLYWOOD'!N201=0,"",'Simpl. all tex-DT PLYWOOD'!N201)</f>
        <v/>
      </c>
      <c r="G195" s="48" t="str">
        <f>IF('Simpl. all tex-DT PLYWOOD'!O201=0,"",'Simpl. all tex-DT PLYWOOD'!O201)</f>
        <v/>
      </c>
      <c r="H195" s="48" t="str">
        <f>IF('Simpl. all tex-DT PLYWOOD'!P201=0,"",'Simpl. all tex-DT PLYWOOD'!P201)</f>
        <v/>
      </c>
      <c r="I195" s="48" t="str">
        <f>IF('Simpl. all tex-DT PLYWOOD'!Q201=0,"",'Simpl. all tex-DT PLYWOOD'!Q201)</f>
        <v/>
      </c>
      <c r="J195" s="48" t="str">
        <f>IF('Simpl. all tex-DT PLYWOOD'!R201=0,"",'Simpl. all tex-DT PLYWOOD'!R201)</f>
        <v/>
      </c>
      <c r="K195" s="48" t="str">
        <f>IF('Simpl. all tex-DT PLYWOOD'!S201=0,"",'Simpl. all tex-DT PLYWOOD'!S201)</f>
        <v/>
      </c>
      <c r="L195" s="48" t="str">
        <f>IF('Simpl. all tex-DT PLYWOOD'!T201=0,"",'Simpl. all tex-DT PLYWOOD'!T201)</f>
        <v/>
      </c>
      <c r="M195" s="48" t="str">
        <f>IF('Simpl. all tex-DT PLYWOOD'!U201=0,"",'Simpl. all tex-DT PLYWOOD'!U201)</f>
        <v/>
      </c>
      <c r="N195" s="48" t="str">
        <f>IF('Simpl. all tex-DT PLYWOOD'!V201=0,"",'Simpl. all tex-DT PLYWOOD'!V201)</f>
        <v/>
      </c>
      <c r="O195" s="48" t="str">
        <f>IF('Simpl. all tex-DT PLYWOOD'!W201=0,"",'Simpl. all tex-DT PLYWOOD'!W201)</f>
        <v/>
      </c>
      <c r="P195" s="48" t="str">
        <f>IF('Simpl. all tex-DT PLYWOOD'!X201=0,"",'Simpl. all tex-DT PLYWOOD'!X201)</f>
        <v/>
      </c>
      <c r="Q195" s="48" t="str">
        <f>IF('Simpl. all tex-DT PLYWOOD'!Y201=0,"",'Simpl. all tex-DT PLYWOOD'!Y201)</f>
        <v/>
      </c>
      <c r="R195" s="48" t="str">
        <f>IF('Simpl. all tex-DT PLYWOOD'!Z201=0,"",'Simpl. all tex-DT PLYWOOD'!Z201)</f>
        <v/>
      </c>
      <c r="S195" s="699">
        <f>'PRODUCTION LIST TEX&amp;DUAL TEX'!Q198</f>
        <v>0</v>
      </c>
    </row>
    <row r="196" spans="1:19" ht="23.25" customHeight="1" x14ac:dyDescent="0.2">
      <c r="A196" s="38"/>
      <c r="B196" s="39"/>
      <c r="C196" s="36" t="str">
        <f>'Simpl. all tex-DT PLYWOOD'!D202</f>
        <v>SIMPL-8B</v>
      </c>
      <c r="D196" s="691">
        <f>'Simpl. all tex-DT PLYWOOD'!I202</f>
        <v>1</v>
      </c>
      <c r="E196" s="48" t="str">
        <f>IF('Simpl. all tex-DT PLYWOOD'!M202=0,"",'Simpl. all tex-DT PLYWOOD'!M202)</f>
        <v/>
      </c>
      <c r="F196" s="48" t="str">
        <f>IF('Simpl. all tex-DT PLYWOOD'!N202=0,"",'Simpl. all tex-DT PLYWOOD'!N202)</f>
        <v/>
      </c>
      <c r="G196" s="48" t="str">
        <f>IF('Simpl. all tex-DT PLYWOOD'!O202=0,"",'Simpl. all tex-DT PLYWOOD'!O202)</f>
        <v/>
      </c>
      <c r="H196" s="48" t="str">
        <f>IF('Simpl. all tex-DT PLYWOOD'!P202=0,"",'Simpl. all tex-DT PLYWOOD'!P202)</f>
        <v/>
      </c>
      <c r="I196" s="48" t="str">
        <f>IF('Simpl. all tex-DT PLYWOOD'!Q202=0,"",'Simpl. all tex-DT PLYWOOD'!Q202)</f>
        <v/>
      </c>
      <c r="J196" s="48" t="str">
        <f>IF('Simpl. all tex-DT PLYWOOD'!R202=0,"",'Simpl. all tex-DT PLYWOOD'!R202)</f>
        <v/>
      </c>
      <c r="K196" s="48" t="str">
        <f>IF('Simpl. all tex-DT PLYWOOD'!S202=0,"",'Simpl. all tex-DT PLYWOOD'!S202)</f>
        <v/>
      </c>
      <c r="L196" s="48" t="str">
        <f>IF('Simpl. all tex-DT PLYWOOD'!T202=0,"",'Simpl. all tex-DT PLYWOOD'!T202)</f>
        <v/>
      </c>
      <c r="M196" s="48" t="str">
        <f>IF('Simpl. all tex-DT PLYWOOD'!U202=0,"",'Simpl. all tex-DT PLYWOOD'!U202)</f>
        <v/>
      </c>
      <c r="N196" s="48" t="str">
        <f>IF('Simpl. all tex-DT PLYWOOD'!V202=0,"",'Simpl. all tex-DT PLYWOOD'!V202)</f>
        <v/>
      </c>
      <c r="O196" s="48" t="str">
        <f>IF('Simpl. all tex-DT PLYWOOD'!W202=0,"",'Simpl. all tex-DT PLYWOOD'!W202)</f>
        <v/>
      </c>
      <c r="P196" s="48" t="str">
        <f>IF('Simpl. all tex-DT PLYWOOD'!X202=0,"",'Simpl. all tex-DT PLYWOOD'!X202)</f>
        <v/>
      </c>
      <c r="Q196" s="48" t="str">
        <f>IF('Simpl. all tex-DT PLYWOOD'!Y202=0,"",'Simpl. all tex-DT PLYWOOD'!Y202)</f>
        <v/>
      </c>
      <c r="R196" s="48" t="str">
        <f>IF('Simpl. all tex-DT PLYWOOD'!Z202=0,"",'Simpl. all tex-DT PLYWOOD'!Z202)</f>
        <v/>
      </c>
      <c r="S196" s="699">
        <f>'PRODUCTION LIST TEX&amp;DUAL TEX'!Q199</f>
        <v>0</v>
      </c>
    </row>
    <row r="197" spans="1:19" ht="23.25" customHeight="1" x14ac:dyDescent="0.2">
      <c r="A197" s="38"/>
      <c r="B197" s="39"/>
      <c r="C197" s="36" t="str">
        <f>'Simpl. all tex-DT PLYWOOD'!D203</f>
        <v>SIMPL-8B-T</v>
      </c>
      <c r="D197" s="691">
        <f>'Simpl. all tex-DT PLYWOOD'!I203</f>
        <v>1</v>
      </c>
      <c r="E197" s="48" t="str">
        <f>IF('Simpl. all tex-DT PLYWOOD'!M203=0,"",'Simpl. all tex-DT PLYWOOD'!M203)</f>
        <v/>
      </c>
      <c r="F197" s="48" t="str">
        <f>IF('Simpl. all tex-DT PLYWOOD'!N203=0,"",'Simpl. all tex-DT PLYWOOD'!N203)</f>
        <v/>
      </c>
      <c r="G197" s="48" t="str">
        <f>IF('Simpl. all tex-DT PLYWOOD'!O203=0,"",'Simpl. all tex-DT PLYWOOD'!O203)</f>
        <v/>
      </c>
      <c r="H197" s="48" t="str">
        <f>IF('Simpl. all tex-DT PLYWOOD'!P203=0,"",'Simpl. all tex-DT PLYWOOD'!P203)</f>
        <v/>
      </c>
      <c r="I197" s="48" t="str">
        <f>IF('Simpl. all tex-DT PLYWOOD'!Q203=0,"",'Simpl. all tex-DT PLYWOOD'!Q203)</f>
        <v/>
      </c>
      <c r="J197" s="48" t="str">
        <f>IF('Simpl. all tex-DT PLYWOOD'!R203=0,"",'Simpl. all tex-DT PLYWOOD'!R203)</f>
        <v/>
      </c>
      <c r="K197" s="48" t="str">
        <f>IF('Simpl. all tex-DT PLYWOOD'!S203=0,"",'Simpl. all tex-DT PLYWOOD'!S203)</f>
        <v/>
      </c>
      <c r="L197" s="48" t="str">
        <f>IF('Simpl. all tex-DT PLYWOOD'!T203=0,"",'Simpl. all tex-DT PLYWOOD'!T203)</f>
        <v/>
      </c>
      <c r="M197" s="48" t="str">
        <f>IF('Simpl. all tex-DT PLYWOOD'!U203=0,"",'Simpl. all tex-DT PLYWOOD'!U203)</f>
        <v/>
      </c>
      <c r="N197" s="48" t="str">
        <f>IF('Simpl. all tex-DT PLYWOOD'!V203=0,"",'Simpl. all tex-DT PLYWOOD'!V203)</f>
        <v/>
      </c>
      <c r="O197" s="48" t="str">
        <f>IF('Simpl. all tex-DT PLYWOOD'!W203=0,"",'Simpl. all tex-DT PLYWOOD'!W203)</f>
        <v/>
      </c>
      <c r="P197" s="48" t="str">
        <f>IF('Simpl. all tex-DT PLYWOOD'!X203=0,"",'Simpl. all tex-DT PLYWOOD'!X203)</f>
        <v/>
      </c>
      <c r="Q197" s="48" t="str">
        <f>IF('Simpl. all tex-DT PLYWOOD'!Y203=0,"",'Simpl. all tex-DT PLYWOOD'!Y203)</f>
        <v/>
      </c>
      <c r="R197" s="48" t="str">
        <f>IF('Simpl. all tex-DT PLYWOOD'!Z203=0,"",'Simpl. all tex-DT PLYWOOD'!Z203)</f>
        <v/>
      </c>
      <c r="S197" s="699">
        <f>'PRODUCTION LIST TEX&amp;DUAL TEX'!Q200</f>
        <v>0</v>
      </c>
    </row>
    <row r="198" spans="1:19" ht="23.25" customHeight="1" x14ac:dyDescent="0.2">
      <c r="A198" s="38"/>
      <c r="B198" s="39"/>
      <c r="C198" s="36" t="str">
        <f>'Simpl. all tex-DT PLYWOOD'!D204</f>
        <v>SIMPL-8C</v>
      </c>
      <c r="D198" s="691">
        <f>'Simpl. all tex-DT PLYWOOD'!I204</f>
        <v>1</v>
      </c>
      <c r="E198" s="48" t="str">
        <f>IF('Simpl. all tex-DT PLYWOOD'!M204=0,"",'Simpl. all tex-DT PLYWOOD'!M204)</f>
        <v/>
      </c>
      <c r="F198" s="48" t="str">
        <f>IF('Simpl. all tex-DT PLYWOOD'!N204=0,"",'Simpl. all tex-DT PLYWOOD'!N204)</f>
        <v/>
      </c>
      <c r="G198" s="48" t="str">
        <f>IF('Simpl. all tex-DT PLYWOOD'!O204=0,"",'Simpl. all tex-DT PLYWOOD'!O204)</f>
        <v/>
      </c>
      <c r="H198" s="48" t="str">
        <f>IF('Simpl. all tex-DT PLYWOOD'!P204=0,"",'Simpl. all tex-DT PLYWOOD'!P204)</f>
        <v/>
      </c>
      <c r="I198" s="48" t="str">
        <f>IF('Simpl. all tex-DT PLYWOOD'!Q204=0,"",'Simpl. all tex-DT PLYWOOD'!Q204)</f>
        <v/>
      </c>
      <c r="J198" s="48" t="str">
        <f>IF('Simpl. all tex-DT PLYWOOD'!R204=0,"",'Simpl. all tex-DT PLYWOOD'!R204)</f>
        <v/>
      </c>
      <c r="K198" s="48" t="str">
        <f>IF('Simpl. all tex-DT PLYWOOD'!S204=0,"",'Simpl. all tex-DT PLYWOOD'!S204)</f>
        <v/>
      </c>
      <c r="L198" s="48" t="str">
        <f>IF('Simpl. all tex-DT PLYWOOD'!T204=0,"",'Simpl. all tex-DT PLYWOOD'!T204)</f>
        <v/>
      </c>
      <c r="M198" s="48" t="str">
        <f>IF('Simpl. all tex-DT PLYWOOD'!U204=0,"",'Simpl. all tex-DT PLYWOOD'!U204)</f>
        <v/>
      </c>
      <c r="N198" s="48" t="str">
        <f>IF('Simpl. all tex-DT PLYWOOD'!V204=0,"",'Simpl. all tex-DT PLYWOOD'!V204)</f>
        <v/>
      </c>
      <c r="O198" s="48" t="str">
        <f>IF('Simpl. all tex-DT PLYWOOD'!W204=0,"",'Simpl. all tex-DT PLYWOOD'!W204)</f>
        <v/>
      </c>
      <c r="P198" s="48" t="str">
        <f>IF('Simpl. all tex-DT PLYWOOD'!X204=0,"",'Simpl. all tex-DT PLYWOOD'!X204)</f>
        <v/>
      </c>
      <c r="Q198" s="48" t="str">
        <f>IF('Simpl. all tex-DT PLYWOOD'!Y204=0,"",'Simpl. all tex-DT PLYWOOD'!Y204)</f>
        <v/>
      </c>
      <c r="R198" s="48" t="str">
        <f>IF('Simpl. all tex-DT PLYWOOD'!Z204=0,"",'Simpl. all tex-DT PLYWOOD'!Z204)</f>
        <v/>
      </c>
      <c r="S198" s="699">
        <f>'PRODUCTION LIST TEX&amp;DUAL TEX'!Q201</f>
        <v>0</v>
      </c>
    </row>
    <row r="199" spans="1:19" ht="23.25" customHeight="1" x14ac:dyDescent="0.2">
      <c r="A199" s="38"/>
      <c r="B199" s="39"/>
      <c r="C199" s="36" t="str">
        <f>'Simpl. all tex-DT PLYWOOD'!D205</f>
        <v>SIMPL-8C-T</v>
      </c>
      <c r="D199" s="691">
        <f>'Simpl. all tex-DT PLYWOOD'!I205</f>
        <v>1</v>
      </c>
      <c r="E199" s="48" t="str">
        <f>IF('Simpl. all tex-DT PLYWOOD'!M205=0,"",'Simpl. all tex-DT PLYWOOD'!M205)</f>
        <v/>
      </c>
      <c r="F199" s="48" t="str">
        <f>IF('Simpl. all tex-DT PLYWOOD'!N205=0,"",'Simpl. all tex-DT PLYWOOD'!N205)</f>
        <v/>
      </c>
      <c r="G199" s="48" t="str">
        <f>IF('Simpl. all tex-DT PLYWOOD'!O205=0,"",'Simpl. all tex-DT PLYWOOD'!O205)</f>
        <v/>
      </c>
      <c r="H199" s="48" t="str">
        <f>IF('Simpl. all tex-DT PLYWOOD'!P205=0,"",'Simpl. all tex-DT PLYWOOD'!P205)</f>
        <v/>
      </c>
      <c r="I199" s="48" t="str">
        <f>IF('Simpl. all tex-DT PLYWOOD'!Q205=0,"",'Simpl. all tex-DT PLYWOOD'!Q205)</f>
        <v/>
      </c>
      <c r="J199" s="48" t="str">
        <f>IF('Simpl. all tex-DT PLYWOOD'!R205=0,"",'Simpl. all tex-DT PLYWOOD'!R205)</f>
        <v/>
      </c>
      <c r="K199" s="48" t="str">
        <f>IF('Simpl. all tex-DT PLYWOOD'!S205=0,"",'Simpl. all tex-DT PLYWOOD'!S205)</f>
        <v/>
      </c>
      <c r="L199" s="48" t="str">
        <f>IF('Simpl. all tex-DT PLYWOOD'!T205=0,"",'Simpl. all tex-DT PLYWOOD'!T205)</f>
        <v/>
      </c>
      <c r="M199" s="48" t="str">
        <f>IF('Simpl. all tex-DT PLYWOOD'!U205=0,"",'Simpl. all tex-DT PLYWOOD'!U205)</f>
        <v/>
      </c>
      <c r="N199" s="48" t="str">
        <f>IF('Simpl. all tex-DT PLYWOOD'!V205=0,"",'Simpl. all tex-DT PLYWOOD'!V205)</f>
        <v/>
      </c>
      <c r="O199" s="48" t="str">
        <f>IF('Simpl. all tex-DT PLYWOOD'!W205=0,"",'Simpl. all tex-DT PLYWOOD'!W205)</f>
        <v/>
      </c>
      <c r="P199" s="48" t="str">
        <f>IF('Simpl. all tex-DT PLYWOOD'!X205=0,"",'Simpl. all tex-DT PLYWOOD'!X205)</f>
        <v/>
      </c>
      <c r="Q199" s="48" t="str">
        <f>IF('Simpl. all tex-DT PLYWOOD'!Y205=0,"",'Simpl. all tex-DT PLYWOOD'!Y205)</f>
        <v/>
      </c>
      <c r="R199" s="48" t="str">
        <f>IF('Simpl. all tex-DT PLYWOOD'!Z205=0,"",'Simpl. all tex-DT PLYWOOD'!Z205)</f>
        <v/>
      </c>
      <c r="S199" s="699">
        <f>'PRODUCTION LIST TEX&amp;DUAL TEX'!Q202</f>
        <v>0</v>
      </c>
    </row>
    <row r="200" spans="1:19" ht="23.25" customHeight="1" x14ac:dyDescent="0.2">
      <c r="A200" s="38"/>
      <c r="B200" s="39"/>
      <c r="C200" s="36" t="str">
        <f>'Simpl. all tex-DT PLYWOOD'!D206</f>
        <v>SIMPL-8D</v>
      </c>
      <c r="D200" s="691">
        <f>'Simpl. all tex-DT PLYWOOD'!I206</f>
        <v>1</v>
      </c>
      <c r="E200" s="48" t="str">
        <f>IF('Simpl. all tex-DT PLYWOOD'!M206=0,"",'Simpl. all tex-DT PLYWOOD'!M206)</f>
        <v/>
      </c>
      <c r="F200" s="48" t="str">
        <f>IF('Simpl. all tex-DT PLYWOOD'!N206=0,"",'Simpl. all tex-DT PLYWOOD'!N206)</f>
        <v/>
      </c>
      <c r="G200" s="48" t="str">
        <f>IF('Simpl. all tex-DT PLYWOOD'!O206=0,"",'Simpl. all tex-DT PLYWOOD'!O206)</f>
        <v/>
      </c>
      <c r="H200" s="48" t="str">
        <f>IF('Simpl. all tex-DT PLYWOOD'!P206=0,"",'Simpl. all tex-DT PLYWOOD'!P206)</f>
        <v/>
      </c>
      <c r="I200" s="48" t="str">
        <f>IF('Simpl. all tex-DT PLYWOOD'!Q206=0,"",'Simpl. all tex-DT PLYWOOD'!Q206)</f>
        <v/>
      </c>
      <c r="J200" s="48" t="str">
        <f>IF('Simpl. all tex-DT PLYWOOD'!R206=0,"",'Simpl. all tex-DT PLYWOOD'!R206)</f>
        <v/>
      </c>
      <c r="K200" s="48" t="str">
        <f>IF('Simpl. all tex-DT PLYWOOD'!S206=0,"",'Simpl. all tex-DT PLYWOOD'!S206)</f>
        <v/>
      </c>
      <c r="L200" s="48" t="str">
        <f>IF('Simpl. all tex-DT PLYWOOD'!T206=0,"",'Simpl. all tex-DT PLYWOOD'!T206)</f>
        <v/>
      </c>
      <c r="M200" s="48" t="str">
        <f>IF('Simpl. all tex-DT PLYWOOD'!U206=0,"",'Simpl. all tex-DT PLYWOOD'!U206)</f>
        <v/>
      </c>
      <c r="N200" s="48" t="str">
        <f>IF('Simpl. all tex-DT PLYWOOD'!V206=0,"",'Simpl. all tex-DT PLYWOOD'!V206)</f>
        <v/>
      </c>
      <c r="O200" s="48" t="str">
        <f>IF('Simpl. all tex-DT PLYWOOD'!W206=0,"",'Simpl. all tex-DT PLYWOOD'!W206)</f>
        <v/>
      </c>
      <c r="P200" s="48" t="str">
        <f>IF('Simpl. all tex-DT PLYWOOD'!X206=0,"",'Simpl. all tex-DT PLYWOOD'!X206)</f>
        <v/>
      </c>
      <c r="Q200" s="48" t="str">
        <f>IF('Simpl. all tex-DT PLYWOOD'!Y206=0,"",'Simpl. all tex-DT PLYWOOD'!Y206)</f>
        <v/>
      </c>
      <c r="R200" s="48" t="str">
        <f>IF('Simpl. all tex-DT PLYWOOD'!Z206=0,"",'Simpl. all tex-DT PLYWOOD'!Z206)</f>
        <v/>
      </c>
      <c r="S200" s="699">
        <f>'PRODUCTION LIST TEX&amp;DUAL TEX'!Q203</f>
        <v>0</v>
      </c>
    </row>
    <row r="201" spans="1:19" ht="23.25" customHeight="1" x14ac:dyDescent="0.2">
      <c r="A201" s="38"/>
      <c r="B201" s="39"/>
      <c r="C201" s="36" t="str">
        <f>'Simpl. all tex-DT PLYWOOD'!D207</f>
        <v>SIMPL-8D-T</v>
      </c>
      <c r="D201" s="691">
        <f>'Simpl. all tex-DT PLYWOOD'!I207</f>
        <v>1</v>
      </c>
      <c r="E201" s="48" t="str">
        <f>IF('Simpl. all tex-DT PLYWOOD'!M207=0,"",'Simpl. all tex-DT PLYWOOD'!M207)</f>
        <v/>
      </c>
      <c r="F201" s="48" t="str">
        <f>IF('Simpl. all tex-DT PLYWOOD'!N207=0,"",'Simpl. all tex-DT PLYWOOD'!N207)</f>
        <v/>
      </c>
      <c r="G201" s="48" t="str">
        <f>IF('Simpl. all tex-DT PLYWOOD'!O207=0,"",'Simpl. all tex-DT PLYWOOD'!O207)</f>
        <v/>
      </c>
      <c r="H201" s="48" t="str">
        <f>IF('Simpl. all tex-DT PLYWOOD'!P207=0,"",'Simpl. all tex-DT PLYWOOD'!P207)</f>
        <v/>
      </c>
      <c r="I201" s="48" t="str">
        <f>IF('Simpl. all tex-DT PLYWOOD'!Q207=0,"",'Simpl. all tex-DT PLYWOOD'!Q207)</f>
        <v/>
      </c>
      <c r="J201" s="48" t="str">
        <f>IF('Simpl. all tex-DT PLYWOOD'!R207=0,"",'Simpl. all tex-DT PLYWOOD'!R207)</f>
        <v/>
      </c>
      <c r="K201" s="48" t="str">
        <f>IF('Simpl. all tex-DT PLYWOOD'!S207=0,"",'Simpl. all tex-DT PLYWOOD'!S207)</f>
        <v/>
      </c>
      <c r="L201" s="48" t="str">
        <f>IF('Simpl. all tex-DT PLYWOOD'!T207=0,"",'Simpl. all tex-DT PLYWOOD'!T207)</f>
        <v/>
      </c>
      <c r="M201" s="48" t="str">
        <f>IF('Simpl. all tex-DT PLYWOOD'!U207=0,"",'Simpl. all tex-DT PLYWOOD'!U207)</f>
        <v/>
      </c>
      <c r="N201" s="48" t="str">
        <f>IF('Simpl. all tex-DT PLYWOOD'!V207=0,"",'Simpl. all tex-DT PLYWOOD'!V207)</f>
        <v/>
      </c>
      <c r="O201" s="48" t="str">
        <f>IF('Simpl. all tex-DT PLYWOOD'!W207=0,"",'Simpl. all tex-DT PLYWOOD'!W207)</f>
        <v/>
      </c>
      <c r="P201" s="48" t="str">
        <f>IF('Simpl. all tex-DT PLYWOOD'!X207=0,"",'Simpl. all tex-DT PLYWOOD'!X207)</f>
        <v/>
      </c>
      <c r="Q201" s="48" t="str">
        <f>IF('Simpl. all tex-DT PLYWOOD'!Y207=0,"",'Simpl. all tex-DT PLYWOOD'!Y207)</f>
        <v/>
      </c>
      <c r="R201" s="48" t="str">
        <f>IF('Simpl. all tex-DT PLYWOOD'!Z207=0,"",'Simpl. all tex-DT PLYWOOD'!Z207)</f>
        <v/>
      </c>
      <c r="S201" s="699">
        <f>'PRODUCTION LIST TEX&amp;DUAL TEX'!Q204</f>
        <v>0</v>
      </c>
    </row>
    <row r="202" spans="1:19" ht="23.25" customHeight="1" x14ac:dyDescent="0.2">
      <c r="A202" s="38"/>
      <c r="B202" s="39"/>
      <c r="C202" s="36" t="str">
        <f>'Simpl. all tex-DT PLYWOOD'!D208</f>
        <v>SIMPL-8E</v>
      </c>
      <c r="D202" s="691">
        <f>'Simpl. all tex-DT PLYWOOD'!I208</f>
        <v>1</v>
      </c>
      <c r="E202" s="48" t="str">
        <f>IF('Simpl. all tex-DT PLYWOOD'!M208=0,"",'Simpl. all tex-DT PLYWOOD'!M208)</f>
        <v/>
      </c>
      <c r="F202" s="48" t="str">
        <f>IF('Simpl. all tex-DT PLYWOOD'!N208=0,"",'Simpl. all tex-DT PLYWOOD'!N208)</f>
        <v/>
      </c>
      <c r="G202" s="48" t="str">
        <f>IF('Simpl. all tex-DT PLYWOOD'!O208=0,"",'Simpl. all tex-DT PLYWOOD'!O208)</f>
        <v/>
      </c>
      <c r="H202" s="48" t="str">
        <f>IF('Simpl. all tex-DT PLYWOOD'!P208=0,"",'Simpl. all tex-DT PLYWOOD'!P208)</f>
        <v/>
      </c>
      <c r="I202" s="48" t="str">
        <f>IF('Simpl. all tex-DT PLYWOOD'!Q208=0,"",'Simpl. all tex-DT PLYWOOD'!Q208)</f>
        <v/>
      </c>
      <c r="J202" s="48" t="str">
        <f>IF('Simpl. all tex-DT PLYWOOD'!R208=0,"",'Simpl. all tex-DT PLYWOOD'!R208)</f>
        <v/>
      </c>
      <c r="K202" s="48" t="str">
        <f>IF('Simpl. all tex-DT PLYWOOD'!S208=0,"",'Simpl. all tex-DT PLYWOOD'!S208)</f>
        <v/>
      </c>
      <c r="L202" s="48" t="str">
        <f>IF('Simpl. all tex-DT PLYWOOD'!T208=0,"",'Simpl. all tex-DT PLYWOOD'!T208)</f>
        <v/>
      </c>
      <c r="M202" s="48" t="str">
        <f>IF('Simpl. all tex-DT PLYWOOD'!U208=0,"",'Simpl. all tex-DT PLYWOOD'!U208)</f>
        <v/>
      </c>
      <c r="N202" s="48" t="str">
        <f>IF('Simpl. all tex-DT PLYWOOD'!V208=0,"",'Simpl. all tex-DT PLYWOOD'!V208)</f>
        <v/>
      </c>
      <c r="O202" s="48" t="str">
        <f>IF('Simpl. all tex-DT PLYWOOD'!W208=0,"",'Simpl. all tex-DT PLYWOOD'!W208)</f>
        <v/>
      </c>
      <c r="P202" s="48" t="str">
        <f>IF('Simpl. all tex-DT PLYWOOD'!X208=0,"",'Simpl. all tex-DT PLYWOOD'!X208)</f>
        <v/>
      </c>
      <c r="Q202" s="48" t="str">
        <f>IF('Simpl. all tex-DT PLYWOOD'!Y208=0,"",'Simpl. all tex-DT PLYWOOD'!Y208)</f>
        <v/>
      </c>
      <c r="R202" s="48" t="str">
        <f>IF('Simpl. all tex-DT PLYWOOD'!Z208=0,"",'Simpl. all tex-DT PLYWOOD'!Z208)</f>
        <v/>
      </c>
      <c r="S202" s="699">
        <f>'PRODUCTION LIST TEX&amp;DUAL TEX'!Q205</f>
        <v>0</v>
      </c>
    </row>
    <row r="203" spans="1:19" ht="23.25" customHeight="1" x14ac:dyDescent="0.2">
      <c r="A203" s="38"/>
      <c r="B203" s="39"/>
      <c r="C203" s="36" t="str">
        <f>'Simpl. all tex-DT PLYWOOD'!D209</f>
        <v>SIMPL-8E-T</v>
      </c>
      <c r="D203" s="691">
        <f>'Simpl. all tex-DT PLYWOOD'!I209</f>
        <v>1</v>
      </c>
      <c r="E203" s="48" t="str">
        <f>IF('Simpl. all tex-DT PLYWOOD'!M209=0,"",'Simpl. all tex-DT PLYWOOD'!M209)</f>
        <v/>
      </c>
      <c r="F203" s="48" t="str">
        <f>IF('Simpl. all tex-DT PLYWOOD'!N209=0,"",'Simpl. all tex-DT PLYWOOD'!N209)</f>
        <v/>
      </c>
      <c r="G203" s="48" t="str">
        <f>IF('Simpl. all tex-DT PLYWOOD'!O209=0,"",'Simpl. all tex-DT PLYWOOD'!O209)</f>
        <v/>
      </c>
      <c r="H203" s="48" t="str">
        <f>IF('Simpl. all tex-DT PLYWOOD'!P209=0,"",'Simpl. all tex-DT PLYWOOD'!P209)</f>
        <v/>
      </c>
      <c r="I203" s="48" t="str">
        <f>IF('Simpl. all tex-DT PLYWOOD'!Q209=0,"",'Simpl. all tex-DT PLYWOOD'!Q209)</f>
        <v/>
      </c>
      <c r="J203" s="48" t="str">
        <f>IF('Simpl. all tex-DT PLYWOOD'!R209=0,"",'Simpl. all tex-DT PLYWOOD'!R209)</f>
        <v/>
      </c>
      <c r="K203" s="48" t="str">
        <f>IF('Simpl. all tex-DT PLYWOOD'!S209=0,"",'Simpl. all tex-DT PLYWOOD'!S209)</f>
        <v/>
      </c>
      <c r="L203" s="48" t="str">
        <f>IF('Simpl. all tex-DT PLYWOOD'!T209=0,"",'Simpl. all tex-DT PLYWOOD'!T209)</f>
        <v/>
      </c>
      <c r="M203" s="48" t="str">
        <f>IF('Simpl. all tex-DT PLYWOOD'!U209=0,"",'Simpl. all tex-DT PLYWOOD'!U209)</f>
        <v/>
      </c>
      <c r="N203" s="48" t="str">
        <f>IF('Simpl. all tex-DT PLYWOOD'!V209=0,"",'Simpl. all tex-DT PLYWOOD'!V209)</f>
        <v/>
      </c>
      <c r="O203" s="48" t="str">
        <f>IF('Simpl. all tex-DT PLYWOOD'!W209=0,"",'Simpl. all tex-DT PLYWOOD'!W209)</f>
        <v/>
      </c>
      <c r="P203" s="48" t="str">
        <f>IF('Simpl. all tex-DT PLYWOOD'!X209=0,"",'Simpl. all tex-DT PLYWOOD'!X209)</f>
        <v/>
      </c>
      <c r="Q203" s="48" t="str">
        <f>IF('Simpl. all tex-DT PLYWOOD'!Y209=0,"",'Simpl. all tex-DT PLYWOOD'!Y209)</f>
        <v/>
      </c>
      <c r="R203" s="48" t="str">
        <f>IF('Simpl. all tex-DT PLYWOOD'!Z209=0,"",'Simpl. all tex-DT PLYWOOD'!Z209)</f>
        <v/>
      </c>
      <c r="S203" s="699">
        <f>'PRODUCTION LIST TEX&amp;DUAL TEX'!Q206</f>
        <v>0</v>
      </c>
    </row>
    <row r="204" spans="1:19" ht="23.25" customHeight="1" x14ac:dyDescent="0.2">
      <c r="A204" s="38"/>
      <c r="B204" s="39"/>
      <c r="C204" s="36" t="str">
        <f>'Simpl. all tex-DT PLYWOOD'!D210</f>
        <v>SIMPL-8M</v>
      </c>
      <c r="D204" s="691">
        <f>'Simpl. all tex-DT PLYWOOD'!I210</f>
        <v>1</v>
      </c>
      <c r="E204" s="48" t="str">
        <f>IF('Simpl. all tex-DT PLYWOOD'!M210=0,"",'Simpl. all tex-DT PLYWOOD'!M210)</f>
        <v/>
      </c>
      <c r="F204" s="48" t="str">
        <f>IF('Simpl. all tex-DT PLYWOOD'!N210=0,"",'Simpl. all tex-DT PLYWOOD'!N210)</f>
        <v/>
      </c>
      <c r="G204" s="48" t="str">
        <f>IF('Simpl. all tex-DT PLYWOOD'!O210=0,"",'Simpl. all tex-DT PLYWOOD'!O210)</f>
        <v/>
      </c>
      <c r="H204" s="48" t="str">
        <f>IF('Simpl. all tex-DT PLYWOOD'!P210=0,"",'Simpl. all tex-DT PLYWOOD'!P210)</f>
        <v/>
      </c>
      <c r="I204" s="48" t="str">
        <f>IF('Simpl. all tex-DT PLYWOOD'!Q210=0,"",'Simpl. all tex-DT PLYWOOD'!Q210)</f>
        <v/>
      </c>
      <c r="J204" s="48" t="str">
        <f>IF('Simpl. all tex-DT PLYWOOD'!R210=0,"",'Simpl. all tex-DT PLYWOOD'!R210)</f>
        <v/>
      </c>
      <c r="K204" s="48" t="str">
        <f>IF('Simpl. all tex-DT PLYWOOD'!S210=0,"",'Simpl. all tex-DT PLYWOOD'!S210)</f>
        <v/>
      </c>
      <c r="L204" s="48" t="str">
        <f>IF('Simpl. all tex-DT PLYWOOD'!T210=0,"",'Simpl. all tex-DT PLYWOOD'!T210)</f>
        <v/>
      </c>
      <c r="M204" s="48" t="str">
        <f>IF('Simpl. all tex-DT PLYWOOD'!U210=0,"",'Simpl. all tex-DT PLYWOOD'!U210)</f>
        <v/>
      </c>
      <c r="N204" s="48" t="str">
        <f>IF('Simpl. all tex-DT PLYWOOD'!V210=0,"",'Simpl. all tex-DT PLYWOOD'!V210)</f>
        <v/>
      </c>
      <c r="O204" s="48" t="str">
        <f>IF('Simpl. all tex-DT PLYWOOD'!W210=0,"",'Simpl. all tex-DT PLYWOOD'!W210)</f>
        <v/>
      </c>
      <c r="P204" s="48" t="str">
        <f>IF('Simpl. all tex-DT PLYWOOD'!X210=0,"",'Simpl. all tex-DT PLYWOOD'!X210)</f>
        <v/>
      </c>
      <c r="Q204" s="48" t="str">
        <f>IF('Simpl. all tex-DT PLYWOOD'!Y210=0,"",'Simpl. all tex-DT PLYWOOD'!Y210)</f>
        <v/>
      </c>
      <c r="R204" s="48" t="str">
        <f>IF('Simpl. all tex-DT PLYWOOD'!Z210=0,"",'Simpl. all tex-DT PLYWOOD'!Z210)</f>
        <v/>
      </c>
      <c r="S204" s="699">
        <f>'PRODUCTION LIST TEX&amp;DUAL TEX'!Q207</f>
        <v>0</v>
      </c>
    </row>
    <row r="205" spans="1:19" ht="23.25" customHeight="1" x14ac:dyDescent="0.2">
      <c r="A205" s="38"/>
      <c r="B205" s="39"/>
      <c r="C205" s="36" t="str">
        <f>'Simpl. all tex-DT PLYWOOD'!D211</f>
        <v>SIMPL-8M-T</v>
      </c>
      <c r="D205" s="691">
        <f>'Simpl. all tex-DT PLYWOOD'!I211</f>
        <v>1</v>
      </c>
      <c r="E205" s="48" t="str">
        <f>IF('Simpl. all tex-DT PLYWOOD'!M211=0,"",'Simpl. all tex-DT PLYWOOD'!M211)</f>
        <v/>
      </c>
      <c r="F205" s="48" t="str">
        <f>IF('Simpl. all tex-DT PLYWOOD'!N211=0,"",'Simpl. all tex-DT PLYWOOD'!N211)</f>
        <v/>
      </c>
      <c r="G205" s="48" t="str">
        <f>IF('Simpl. all tex-DT PLYWOOD'!O211=0,"",'Simpl. all tex-DT PLYWOOD'!O211)</f>
        <v/>
      </c>
      <c r="H205" s="48" t="str">
        <f>IF('Simpl. all tex-DT PLYWOOD'!P211=0,"",'Simpl. all tex-DT PLYWOOD'!P211)</f>
        <v/>
      </c>
      <c r="I205" s="48" t="str">
        <f>IF('Simpl. all tex-DT PLYWOOD'!Q211=0,"",'Simpl. all tex-DT PLYWOOD'!Q211)</f>
        <v/>
      </c>
      <c r="J205" s="48" t="str">
        <f>IF('Simpl. all tex-DT PLYWOOD'!R211=0,"",'Simpl. all tex-DT PLYWOOD'!R211)</f>
        <v/>
      </c>
      <c r="K205" s="48" t="str">
        <f>IF('Simpl. all tex-DT PLYWOOD'!S211=0,"",'Simpl. all tex-DT PLYWOOD'!S211)</f>
        <v/>
      </c>
      <c r="L205" s="48" t="str">
        <f>IF('Simpl. all tex-DT PLYWOOD'!T211=0,"",'Simpl. all tex-DT PLYWOOD'!T211)</f>
        <v/>
      </c>
      <c r="M205" s="48" t="str">
        <f>IF('Simpl. all tex-DT PLYWOOD'!U211=0,"",'Simpl. all tex-DT PLYWOOD'!U211)</f>
        <v/>
      </c>
      <c r="N205" s="48" t="str">
        <f>IF('Simpl. all tex-DT PLYWOOD'!V211=0,"",'Simpl. all tex-DT PLYWOOD'!V211)</f>
        <v/>
      </c>
      <c r="O205" s="48" t="str">
        <f>IF('Simpl. all tex-DT PLYWOOD'!W211=0,"",'Simpl. all tex-DT PLYWOOD'!W211)</f>
        <v/>
      </c>
      <c r="P205" s="48" t="str">
        <f>IF('Simpl. all tex-DT PLYWOOD'!X211=0,"",'Simpl. all tex-DT PLYWOOD'!X211)</f>
        <v/>
      </c>
      <c r="Q205" s="48" t="str">
        <f>IF('Simpl. all tex-DT PLYWOOD'!Y211=0,"",'Simpl. all tex-DT PLYWOOD'!Y211)</f>
        <v/>
      </c>
      <c r="R205" s="48" t="str">
        <f>IF('Simpl. all tex-DT PLYWOOD'!Z211=0,"",'Simpl. all tex-DT PLYWOOD'!Z211)</f>
        <v/>
      </c>
      <c r="S205" s="699">
        <f>'PRODUCTION LIST TEX&amp;DUAL TEX'!Q208</f>
        <v>0</v>
      </c>
    </row>
    <row r="206" spans="1:19" ht="23.25" customHeight="1" x14ac:dyDescent="0.2">
      <c r="A206" s="38"/>
      <c r="B206" s="39"/>
      <c r="C206" s="36" t="str">
        <f>'Simpl. all tex-DT PLYWOOD'!D212</f>
        <v>SIMPL-8N</v>
      </c>
      <c r="D206" s="691">
        <f>'Simpl. all tex-DT PLYWOOD'!I212</f>
        <v>1</v>
      </c>
      <c r="E206" s="48" t="str">
        <f>IF('Simpl. all tex-DT PLYWOOD'!M212=0,"",'Simpl. all tex-DT PLYWOOD'!M212)</f>
        <v/>
      </c>
      <c r="F206" s="48" t="str">
        <f>IF('Simpl. all tex-DT PLYWOOD'!N212=0,"",'Simpl. all tex-DT PLYWOOD'!N212)</f>
        <v/>
      </c>
      <c r="G206" s="48" t="str">
        <f>IF('Simpl. all tex-DT PLYWOOD'!O212=0,"",'Simpl. all tex-DT PLYWOOD'!O212)</f>
        <v/>
      </c>
      <c r="H206" s="48" t="str">
        <f>IF('Simpl. all tex-DT PLYWOOD'!P212=0,"",'Simpl. all tex-DT PLYWOOD'!P212)</f>
        <v/>
      </c>
      <c r="I206" s="48" t="str">
        <f>IF('Simpl. all tex-DT PLYWOOD'!Q212=0,"",'Simpl. all tex-DT PLYWOOD'!Q212)</f>
        <v/>
      </c>
      <c r="J206" s="48" t="str">
        <f>IF('Simpl. all tex-DT PLYWOOD'!R212=0,"",'Simpl. all tex-DT PLYWOOD'!R212)</f>
        <v/>
      </c>
      <c r="K206" s="48" t="str">
        <f>IF('Simpl. all tex-DT PLYWOOD'!S212=0,"",'Simpl. all tex-DT PLYWOOD'!S212)</f>
        <v/>
      </c>
      <c r="L206" s="48" t="str">
        <f>IF('Simpl. all tex-DT PLYWOOD'!T212=0,"",'Simpl. all tex-DT PLYWOOD'!T212)</f>
        <v/>
      </c>
      <c r="M206" s="48" t="str">
        <f>IF('Simpl. all tex-DT PLYWOOD'!U212=0,"",'Simpl. all tex-DT PLYWOOD'!U212)</f>
        <v/>
      </c>
      <c r="N206" s="48" t="str">
        <f>IF('Simpl. all tex-DT PLYWOOD'!V212=0,"",'Simpl. all tex-DT PLYWOOD'!V212)</f>
        <v/>
      </c>
      <c r="O206" s="48" t="str">
        <f>IF('Simpl. all tex-DT PLYWOOD'!W212=0,"",'Simpl. all tex-DT PLYWOOD'!W212)</f>
        <v/>
      </c>
      <c r="P206" s="48" t="str">
        <f>IF('Simpl. all tex-DT PLYWOOD'!X212=0,"",'Simpl. all tex-DT PLYWOOD'!X212)</f>
        <v/>
      </c>
      <c r="Q206" s="48" t="str">
        <f>IF('Simpl. all tex-DT PLYWOOD'!Y212=0,"",'Simpl. all tex-DT PLYWOOD'!Y212)</f>
        <v/>
      </c>
      <c r="R206" s="48" t="str">
        <f>IF('Simpl. all tex-DT PLYWOOD'!Z212=0,"",'Simpl. all tex-DT PLYWOOD'!Z212)</f>
        <v/>
      </c>
      <c r="S206" s="699">
        <f>'PRODUCTION LIST TEX&amp;DUAL TEX'!Q209</f>
        <v>0</v>
      </c>
    </row>
    <row r="207" spans="1:19" ht="23.25" customHeight="1" x14ac:dyDescent="0.2">
      <c r="A207" s="38"/>
      <c r="B207" s="39"/>
      <c r="C207" s="36" t="str">
        <f>'Simpl. all tex-DT PLYWOOD'!D213</f>
        <v>SIMPL-8N-T</v>
      </c>
      <c r="D207" s="691">
        <f>'Simpl. all tex-DT PLYWOOD'!I213</f>
        <v>1</v>
      </c>
      <c r="E207" s="48" t="str">
        <f>IF('Simpl. all tex-DT PLYWOOD'!M213=0,"",'Simpl. all tex-DT PLYWOOD'!M213)</f>
        <v/>
      </c>
      <c r="F207" s="48" t="str">
        <f>IF('Simpl. all tex-DT PLYWOOD'!N213=0,"",'Simpl. all tex-DT PLYWOOD'!N213)</f>
        <v/>
      </c>
      <c r="G207" s="48" t="str">
        <f>IF('Simpl. all tex-DT PLYWOOD'!O213=0,"",'Simpl. all tex-DT PLYWOOD'!O213)</f>
        <v/>
      </c>
      <c r="H207" s="48" t="str">
        <f>IF('Simpl. all tex-DT PLYWOOD'!P213=0,"",'Simpl. all tex-DT PLYWOOD'!P213)</f>
        <v/>
      </c>
      <c r="I207" s="48" t="str">
        <f>IF('Simpl. all tex-DT PLYWOOD'!Q213=0,"",'Simpl. all tex-DT PLYWOOD'!Q213)</f>
        <v/>
      </c>
      <c r="J207" s="48" t="str">
        <f>IF('Simpl. all tex-DT PLYWOOD'!R213=0,"",'Simpl. all tex-DT PLYWOOD'!R213)</f>
        <v/>
      </c>
      <c r="K207" s="48" t="str">
        <f>IF('Simpl. all tex-DT PLYWOOD'!S213=0,"",'Simpl. all tex-DT PLYWOOD'!S213)</f>
        <v/>
      </c>
      <c r="L207" s="48" t="str">
        <f>IF('Simpl. all tex-DT PLYWOOD'!T213=0,"",'Simpl. all tex-DT PLYWOOD'!T213)</f>
        <v/>
      </c>
      <c r="M207" s="48" t="str">
        <f>IF('Simpl. all tex-DT PLYWOOD'!U213=0,"",'Simpl. all tex-DT PLYWOOD'!U213)</f>
        <v/>
      </c>
      <c r="N207" s="48" t="str">
        <f>IF('Simpl. all tex-DT PLYWOOD'!V213=0,"",'Simpl. all tex-DT PLYWOOD'!V213)</f>
        <v/>
      </c>
      <c r="O207" s="48" t="str">
        <f>IF('Simpl. all tex-DT PLYWOOD'!W213=0,"",'Simpl. all tex-DT PLYWOOD'!W213)</f>
        <v/>
      </c>
      <c r="P207" s="48" t="str">
        <f>IF('Simpl. all tex-DT PLYWOOD'!X213=0,"",'Simpl. all tex-DT PLYWOOD'!X213)</f>
        <v/>
      </c>
      <c r="Q207" s="48" t="str">
        <f>IF('Simpl. all tex-DT PLYWOOD'!Y213=0,"",'Simpl. all tex-DT PLYWOOD'!Y213)</f>
        <v/>
      </c>
      <c r="R207" s="48" t="str">
        <f>IF('Simpl. all tex-DT PLYWOOD'!Z213=0,"",'Simpl. all tex-DT PLYWOOD'!Z213)</f>
        <v/>
      </c>
      <c r="S207" s="699">
        <f>'PRODUCTION LIST TEX&amp;DUAL TEX'!Q210</f>
        <v>0</v>
      </c>
    </row>
    <row r="208" spans="1:19" ht="23.25" customHeight="1" x14ac:dyDescent="0.2">
      <c r="A208" s="38"/>
      <c r="B208" s="39"/>
      <c r="C208" s="36" t="str">
        <f>'Simpl. all tex-DT PLYWOOD'!D214</f>
        <v>SIMPL-8O</v>
      </c>
      <c r="D208" s="691">
        <f>'Simpl. all tex-DT PLYWOOD'!I214</f>
        <v>1</v>
      </c>
      <c r="E208" s="48" t="str">
        <f>IF('Simpl. all tex-DT PLYWOOD'!M214=0,"",'Simpl. all tex-DT PLYWOOD'!M214)</f>
        <v/>
      </c>
      <c r="F208" s="48" t="str">
        <f>IF('Simpl. all tex-DT PLYWOOD'!N214=0,"",'Simpl. all tex-DT PLYWOOD'!N214)</f>
        <v/>
      </c>
      <c r="G208" s="48" t="str">
        <f>IF('Simpl. all tex-DT PLYWOOD'!O214=0,"",'Simpl. all tex-DT PLYWOOD'!O214)</f>
        <v/>
      </c>
      <c r="H208" s="48" t="str">
        <f>IF('Simpl. all tex-DT PLYWOOD'!P214=0,"",'Simpl. all tex-DT PLYWOOD'!P214)</f>
        <v/>
      </c>
      <c r="I208" s="48" t="str">
        <f>IF('Simpl. all tex-DT PLYWOOD'!Q214=0,"",'Simpl. all tex-DT PLYWOOD'!Q214)</f>
        <v/>
      </c>
      <c r="J208" s="48" t="str">
        <f>IF('Simpl. all tex-DT PLYWOOD'!R214=0,"",'Simpl. all tex-DT PLYWOOD'!R214)</f>
        <v/>
      </c>
      <c r="K208" s="48" t="str">
        <f>IF('Simpl. all tex-DT PLYWOOD'!S214=0,"",'Simpl. all tex-DT PLYWOOD'!S214)</f>
        <v/>
      </c>
      <c r="L208" s="48" t="str">
        <f>IF('Simpl. all tex-DT PLYWOOD'!T214=0,"",'Simpl. all tex-DT PLYWOOD'!T214)</f>
        <v/>
      </c>
      <c r="M208" s="48" t="str">
        <f>IF('Simpl. all tex-DT PLYWOOD'!U214=0,"",'Simpl. all tex-DT PLYWOOD'!U214)</f>
        <v/>
      </c>
      <c r="N208" s="48" t="str">
        <f>IF('Simpl. all tex-DT PLYWOOD'!V214=0,"",'Simpl. all tex-DT PLYWOOD'!V214)</f>
        <v/>
      </c>
      <c r="O208" s="48" t="str">
        <f>IF('Simpl. all tex-DT PLYWOOD'!W214=0,"",'Simpl. all tex-DT PLYWOOD'!W214)</f>
        <v/>
      </c>
      <c r="P208" s="48" t="str">
        <f>IF('Simpl. all tex-DT PLYWOOD'!X214=0,"",'Simpl. all tex-DT PLYWOOD'!X214)</f>
        <v/>
      </c>
      <c r="Q208" s="48" t="str">
        <f>IF('Simpl. all tex-DT PLYWOOD'!Y214=0,"",'Simpl. all tex-DT PLYWOOD'!Y214)</f>
        <v/>
      </c>
      <c r="R208" s="48" t="str">
        <f>IF('Simpl. all tex-DT PLYWOOD'!Z214=0,"",'Simpl. all tex-DT PLYWOOD'!Z214)</f>
        <v/>
      </c>
      <c r="S208" s="699">
        <f>'PRODUCTION LIST TEX&amp;DUAL TEX'!Q211</f>
        <v>0</v>
      </c>
    </row>
    <row r="209" spans="1:19" ht="23.25" customHeight="1" x14ac:dyDescent="0.2">
      <c r="A209" s="38"/>
      <c r="B209" s="39"/>
      <c r="C209" s="36" t="str">
        <f>'Simpl. all tex-DT PLYWOOD'!D215</f>
        <v>SIMPL-8O-T</v>
      </c>
      <c r="D209" s="691">
        <f>'Simpl. all tex-DT PLYWOOD'!I215</f>
        <v>1</v>
      </c>
      <c r="E209" s="48" t="str">
        <f>IF('Simpl. all tex-DT PLYWOOD'!M215=0,"",'Simpl. all tex-DT PLYWOOD'!M215)</f>
        <v/>
      </c>
      <c r="F209" s="48" t="str">
        <f>IF('Simpl. all tex-DT PLYWOOD'!N215=0,"",'Simpl. all tex-DT PLYWOOD'!N215)</f>
        <v/>
      </c>
      <c r="G209" s="48" t="str">
        <f>IF('Simpl. all tex-DT PLYWOOD'!O215=0,"",'Simpl. all tex-DT PLYWOOD'!O215)</f>
        <v/>
      </c>
      <c r="H209" s="48" t="str">
        <f>IF('Simpl. all tex-DT PLYWOOD'!P215=0,"",'Simpl. all tex-DT PLYWOOD'!P215)</f>
        <v/>
      </c>
      <c r="I209" s="48" t="str">
        <f>IF('Simpl. all tex-DT PLYWOOD'!Q215=0,"",'Simpl. all tex-DT PLYWOOD'!Q215)</f>
        <v/>
      </c>
      <c r="J209" s="48" t="str">
        <f>IF('Simpl. all tex-DT PLYWOOD'!R215=0,"",'Simpl. all tex-DT PLYWOOD'!R215)</f>
        <v/>
      </c>
      <c r="K209" s="48" t="str">
        <f>IF('Simpl. all tex-DT PLYWOOD'!S215=0,"",'Simpl. all tex-DT PLYWOOD'!S215)</f>
        <v/>
      </c>
      <c r="L209" s="48" t="str">
        <f>IF('Simpl. all tex-DT PLYWOOD'!T215=0,"",'Simpl. all tex-DT PLYWOOD'!T215)</f>
        <v/>
      </c>
      <c r="M209" s="48" t="str">
        <f>IF('Simpl. all tex-DT PLYWOOD'!U215=0,"",'Simpl. all tex-DT PLYWOOD'!U215)</f>
        <v/>
      </c>
      <c r="N209" s="48" t="str">
        <f>IF('Simpl. all tex-DT PLYWOOD'!V215=0,"",'Simpl. all tex-DT PLYWOOD'!V215)</f>
        <v/>
      </c>
      <c r="O209" s="48" t="str">
        <f>IF('Simpl. all tex-DT PLYWOOD'!W215=0,"",'Simpl. all tex-DT PLYWOOD'!W215)</f>
        <v/>
      </c>
      <c r="P209" s="48" t="str">
        <f>IF('Simpl. all tex-DT PLYWOOD'!X215=0,"",'Simpl. all tex-DT PLYWOOD'!X215)</f>
        <v/>
      </c>
      <c r="Q209" s="48" t="str">
        <f>IF('Simpl. all tex-DT PLYWOOD'!Y215=0,"",'Simpl. all tex-DT PLYWOOD'!Y215)</f>
        <v/>
      </c>
      <c r="R209" s="48" t="str">
        <f>IF('Simpl. all tex-DT PLYWOOD'!Z215=0,"",'Simpl. all tex-DT PLYWOOD'!Z215)</f>
        <v/>
      </c>
      <c r="S209" s="699">
        <f>'PRODUCTION LIST TEX&amp;DUAL TEX'!Q212</f>
        <v>0</v>
      </c>
    </row>
    <row r="210" spans="1:19" ht="23.25" customHeight="1" x14ac:dyDescent="0.2">
      <c r="A210" s="38"/>
      <c r="B210" s="39"/>
      <c r="C210" s="36" t="str">
        <f>'Simpl. all tex-DT PLYWOOD'!D216</f>
        <v>SIMPL-8P</v>
      </c>
      <c r="D210" s="691">
        <f>'Simpl. all tex-DT PLYWOOD'!I216</f>
        <v>1</v>
      </c>
      <c r="E210" s="48" t="str">
        <f>IF('Simpl. all tex-DT PLYWOOD'!M216=0,"",'Simpl. all tex-DT PLYWOOD'!M216)</f>
        <v/>
      </c>
      <c r="F210" s="48" t="str">
        <f>IF('Simpl. all tex-DT PLYWOOD'!N216=0,"",'Simpl. all tex-DT PLYWOOD'!N216)</f>
        <v/>
      </c>
      <c r="G210" s="48" t="str">
        <f>IF('Simpl. all tex-DT PLYWOOD'!O216=0,"",'Simpl. all tex-DT PLYWOOD'!O216)</f>
        <v/>
      </c>
      <c r="H210" s="48" t="str">
        <f>IF('Simpl. all tex-DT PLYWOOD'!P216=0,"",'Simpl. all tex-DT PLYWOOD'!P216)</f>
        <v/>
      </c>
      <c r="I210" s="48" t="str">
        <f>IF('Simpl. all tex-DT PLYWOOD'!Q216=0,"",'Simpl. all tex-DT PLYWOOD'!Q216)</f>
        <v/>
      </c>
      <c r="J210" s="48" t="str">
        <f>IF('Simpl. all tex-DT PLYWOOD'!R216=0,"",'Simpl. all tex-DT PLYWOOD'!R216)</f>
        <v/>
      </c>
      <c r="K210" s="48" t="str">
        <f>IF('Simpl. all tex-DT PLYWOOD'!S216=0,"",'Simpl. all tex-DT PLYWOOD'!S216)</f>
        <v/>
      </c>
      <c r="L210" s="48" t="str">
        <f>IF('Simpl. all tex-DT PLYWOOD'!T216=0,"",'Simpl. all tex-DT PLYWOOD'!T216)</f>
        <v/>
      </c>
      <c r="M210" s="48" t="str">
        <f>IF('Simpl. all tex-DT PLYWOOD'!U216=0,"",'Simpl. all tex-DT PLYWOOD'!U216)</f>
        <v/>
      </c>
      <c r="N210" s="48" t="str">
        <f>IF('Simpl. all tex-DT PLYWOOD'!V216=0,"",'Simpl. all tex-DT PLYWOOD'!V216)</f>
        <v/>
      </c>
      <c r="O210" s="48" t="str">
        <f>IF('Simpl. all tex-DT PLYWOOD'!W216=0,"",'Simpl. all tex-DT PLYWOOD'!W216)</f>
        <v/>
      </c>
      <c r="P210" s="48" t="str">
        <f>IF('Simpl. all tex-DT PLYWOOD'!X216=0,"",'Simpl. all tex-DT PLYWOOD'!X216)</f>
        <v/>
      </c>
      <c r="Q210" s="48" t="str">
        <f>IF('Simpl. all tex-DT PLYWOOD'!Y216=0,"",'Simpl. all tex-DT PLYWOOD'!Y216)</f>
        <v/>
      </c>
      <c r="R210" s="48" t="str">
        <f>IF('Simpl. all tex-DT PLYWOOD'!Z216=0,"",'Simpl. all tex-DT PLYWOOD'!Z216)</f>
        <v/>
      </c>
      <c r="S210" s="699">
        <f>'PRODUCTION LIST TEX&amp;DUAL TEX'!Q213</f>
        <v>0</v>
      </c>
    </row>
    <row r="211" spans="1:19" ht="23.25" customHeight="1" x14ac:dyDescent="0.2">
      <c r="A211" s="38"/>
      <c r="B211" s="39"/>
      <c r="C211" s="36" t="str">
        <f>'Simpl. all tex-DT PLYWOOD'!D217</f>
        <v>SIMPL-8P-T</v>
      </c>
      <c r="D211" s="691">
        <f>'Simpl. all tex-DT PLYWOOD'!I217</f>
        <v>1</v>
      </c>
      <c r="E211" s="48" t="str">
        <f>IF('Simpl. all tex-DT PLYWOOD'!M217=0,"",'Simpl. all tex-DT PLYWOOD'!M217)</f>
        <v/>
      </c>
      <c r="F211" s="48" t="str">
        <f>IF('Simpl. all tex-DT PLYWOOD'!N217=0,"",'Simpl. all tex-DT PLYWOOD'!N217)</f>
        <v/>
      </c>
      <c r="G211" s="48" t="str">
        <f>IF('Simpl. all tex-DT PLYWOOD'!O217=0,"",'Simpl. all tex-DT PLYWOOD'!O217)</f>
        <v/>
      </c>
      <c r="H211" s="48" t="str">
        <f>IF('Simpl. all tex-DT PLYWOOD'!P217=0,"",'Simpl. all tex-DT PLYWOOD'!P217)</f>
        <v/>
      </c>
      <c r="I211" s="48" t="str">
        <f>IF('Simpl. all tex-DT PLYWOOD'!Q217=0,"",'Simpl. all tex-DT PLYWOOD'!Q217)</f>
        <v/>
      </c>
      <c r="J211" s="48" t="str">
        <f>IF('Simpl. all tex-DT PLYWOOD'!R217=0,"",'Simpl. all tex-DT PLYWOOD'!R217)</f>
        <v/>
      </c>
      <c r="K211" s="48" t="str">
        <f>IF('Simpl. all tex-DT PLYWOOD'!S217=0,"",'Simpl. all tex-DT PLYWOOD'!S217)</f>
        <v/>
      </c>
      <c r="L211" s="48" t="str">
        <f>IF('Simpl. all tex-DT PLYWOOD'!T217=0,"",'Simpl. all tex-DT PLYWOOD'!T217)</f>
        <v/>
      </c>
      <c r="M211" s="48" t="str">
        <f>IF('Simpl. all tex-DT PLYWOOD'!U217=0,"",'Simpl. all tex-DT PLYWOOD'!U217)</f>
        <v/>
      </c>
      <c r="N211" s="48" t="str">
        <f>IF('Simpl. all tex-DT PLYWOOD'!V217=0,"",'Simpl. all tex-DT PLYWOOD'!V217)</f>
        <v/>
      </c>
      <c r="O211" s="48" t="str">
        <f>IF('Simpl. all tex-DT PLYWOOD'!W217=0,"",'Simpl. all tex-DT PLYWOOD'!W217)</f>
        <v/>
      </c>
      <c r="P211" s="48" t="str">
        <f>IF('Simpl. all tex-DT PLYWOOD'!X217=0,"",'Simpl. all tex-DT PLYWOOD'!X217)</f>
        <v/>
      </c>
      <c r="Q211" s="48" t="str">
        <f>IF('Simpl. all tex-DT PLYWOOD'!Y217=0,"",'Simpl. all tex-DT PLYWOOD'!Y217)</f>
        <v/>
      </c>
      <c r="R211" s="48" t="str">
        <f>IF('Simpl. all tex-DT PLYWOOD'!Z217=0,"",'Simpl. all tex-DT PLYWOOD'!Z217)</f>
        <v/>
      </c>
      <c r="S211" s="699">
        <f>'PRODUCTION LIST TEX&amp;DUAL TEX'!Q214</f>
        <v>0</v>
      </c>
    </row>
    <row r="212" spans="1:19" ht="23.25" customHeight="1" x14ac:dyDescent="0.2">
      <c r="A212" s="38"/>
      <c r="B212" s="39"/>
      <c r="C212" s="36" t="str">
        <f>'Simpl. all tex-DT PLYWOOD'!D218</f>
        <v>SIMPL-8R</v>
      </c>
      <c r="D212" s="691">
        <f>'Simpl. all tex-DT PLYWOOD'!I218</f>
        <v>1</v>
      </c>
      <c r="E212" s="48" t="str">
        <f>IF('Simpl. all tex-DT PLYWOOD'!M218=0,"",'Simpl. all tex-DT PLYWOOD'!M218)</f>
        <v/>
      </c>
      <c r="F212" s="48" t="str">
        <f>IF('Simpl. all tex-DT PLYWOOD'!N218=0,"",'Simpl. all tex-DT PLYWOOD'!N218)</f>
        <v/>
      </c>
      <c r="G212" s="48" t="str">
        <f>IF('Simpl. all tex-DT PLYWOOD'!O218=0,"",'Simpl. all tex-DT PLYWOOD'!O218)</f>
        <v/>
      </c>
      <c r="H212" s="48" t="str">
        <f>IF('Simpl. all tex-DT PLYWOOD'!P218=0,"",'Simpl. all tex-DT PLYWOOD'!P218)</f>
        <v/>
      </c>
      <c r="I212" s="48" t="str">
        <f>IF('Simpl. all tex-DT PLYWOOD'!Q218=0,"",'Simpl. all tex-DT PLYWOOD'!Q218)</f>
        <v/>
      </c>
      <c r="J212" s="48" t="str">
        <f>IF('Simpl. all tex-DT PLYWOOD'!R218=0,"",'Simpl. all tex-DT PLYWOOD'!R218)</f>
        <v/>
      </c>
      <c r="K212" s="48" t="str">
        <f>IF('Simpl. all tex-DT PLYWOOD'!S218=0,"",'Simpl. all tex-DT PLYWOOD'!S218)</f>
        <v/>
      </c>
      <c r="L212" s="48" t="str">
        <f>IF('Simpl. all tex-DT PLYWOOD'!T218=0,"",'Simpl. all tex-DT PLYWOOD'!T218)</f>
        <v/>
      </c>
      <c r="M212" s="48" t="str">
        <f>IF('Simpl. all tex-DT PLYWOOD'!U218=0,"",'Simpl. all tex-DT PLYWOOD'!U218)</f>
        <v/>
      </c>
      <c r="N212" s="48" t="str">
        <f>IF('Simpl. all tex-DT PLYWOOD'!V218=0,"",'Simpl. all tex-DT PLYWOOD'!V218)</f>
        <v/>
      </c>
      <c r="O212" s="48" t="str">
        <f>IF('Simpl. all tex-DT PLYWOOD'!W218=0,"",'Simpl. all tex-DT PLYWOOD'!W218)</f>
        <v/>
      </c>
      <c r="P212" s="48" t="str">
        <f>IF('Simpl. all tex-DT PLYWOOD'!X218=0,"",'Simpl. all tex-DT PLYWOOD'!X218)</f>
        <v/>
      </c>
      <c r="Q212" s="48" t="str">
        <f>IF('Simpl. all tex-DT PLYWOOD'!Y218=0,"",'Simpl. all tex-DT PLYWOOD'!Y218)</f>
        <v/>
      </c>
      <c r="R212" s="48" t="str">
        <f>IF('Simpl. all tex-DT PLYWOOD'!Z218=0,"",'Simpl. all tex-DT PLYWOOD'!Z218)</f>
        <v/>
      </c>
      <c r="S212" s="699">
        <f>'PRODUCTION LIST TEX&amp;DUAL TEX'!Q215</f>
        <v>0</v>
      </c>
    </row>
    <row r="213" spans="1:19" ht="23.25" customHeight="1" x14ac:dyDescent="0.2">
      <c r="A213" s="38"/>
      <c r="B213" s="39"/>
      <c r="C213" s="36" t="str">
        <f>'Simpl. all tex-DT PLYWOOD'!D219</f>
        <v>SIMPL-8R-T</v>
      </c>
      <c r="D213" s="691">
        <f>'Simpl. all tex-DT PLYWOOD'!I219</f>
        <v>1</v>
      </c>
      <c r="E213" s="48" t="str">
        <f>IF('Simpl. all tex-DT PLYWOOD'!M219=0,"",'Simpl. all tex-DT PLYWOOD'!M219)</f>
        <v/>
      </c>
      <c r="F213" s="48" t="str">
        <f>IF('Simpl. all tex-DT PLYWOOD'!N219=0,"",'Simpl. all tex-DT PLYWOOD'!N219)</f>
        <v/>
      </c>
      <c r="G213" s="48" t="str">
        <f>IF('Simpl. all tex-DT PLYWOOD'!O219=0,"",'Simpl. all tex-DT PLYWOOD'!O219)</f>
        <v/>
      </c>
      <c r="H213" s="48" t="str">
        <f>IF('Simpl. all tex-DT PLYWOOD'!P219=0,"",'Simpl. all tex-DT PLYWOOD'!P219)</f>
        <v/>
      </c>
      <c r="I213" s="48" t="str">
        <f>IF('Simpl. all tex-DT PLYWOOD'!Q219=0,"",'Simpl. all tex-DT PLYWOOD'!Q219)</f>
        <v/>
      </c>
      <c r="J213" s="48" t="str">
        <f>IF('Simpl. all tex-DT PLYWOOD'!R219=0,"",'Simpl. all tex-DT PLYWOOD'!R219)</f>
        <v/>
      </c>
      <c r="K213" s="48" t="str">
        <f>IF('Simpl. all tex-DT PLYWOOD'!S219=0,"",'Simpl. all tex-DT PLYWOOD'!S219)</f>
        <v/>
      </c>
      <c r="L213" s="48" t="str">
        <f>IF('Simpl. all tex-DT PLYWOOD'!T219=0,"",'Simpl. all tex-DT PLYWOOD'!T219)</f>
        <v/>
      </c>
      <c r="M213" s="48" t="str">
        <f>IF('Simpl. all tex-DT PLYWOOD'!U219=0,"",'Simpl. all tex-DT PLYWOOD'!U219)</f>
        <v/>
      </c>
      <c r="N213" s="48" t="str">
        <f>IF('Simpl. all tex-DT PLYWOOD'!V219=0,"",'Simpl. all tex-DT PLYWOOD'!V219)</f>
        <v/>
      </c>
      <c r="O213" s="48" t="str">
        <f>IF('Simpl. all tex-DT PLYWOOD'!W219=0,"",'Simpl. all tex-DT PLYWOOD'!W219)</f>
        <v/>
      </c>
      <c r="P213" s="48" t="str">
        <f>IF('Simpl. all tex-DT PLYWOOD'!X219=0,"",'Simpl. all tex-DT PLYWOOD'!X219)</f>
        <v/>
      </c>
      <c r="Q213" s="48" t="str">
        <f>IF('Simpl. all tex-DT PLYWOOD'!Y219=0,"",'Simpl. all tex-DT PLYWOOD'!Y219)</f>
        <v/>
      </c>
      <c r="R213" s="48" t="str">
        <f>IF('Simpl. all tex-DT PLYWOOD'!Z219=0,"",'Simpl. all tex-DT PLYWOOD'!Z219)</f>
        <v/>
      </c>
      <c r="S213" s="699">
        <f>'PRODUCTION LIST TEX&amp;DUAL TEX'!Q216</f>
        <v>0</v>
      </c>
    </row>
    <row r="214" spans="1:19" ht="23.25" customHeight="1" x14ac:dyDescent="0.2">
      <c r="A214" s="38"/>
      <c r="B214" s="39"/>
      <c r="C214" s="36" t="str">
        <f>'Simpl. all tex-DT PLYWOOD'!D220</f>
        <v>SIMPL-8S</v>
      </c>
      <c r="D214" s="691">
        <f>'Simpl. all tex-DT PLYWOOD'!I220</f>
        <v>1</v>
      </c>
      <c r="E214" s="48" t="str">
        <f>IF('Simpl. all tex-DT PLYWOOD'!M220=0,"",'Simpl. all tex-DT PLYWOOD'!M220)</f>
        <v/>
      </c>
      <c r="F214" s="48" t="str">
        <f>IF('Simpl. all tex-DT PLYWOOD'!N220=0,"",'Simpl. all tex-DT PLYWOOD'!N220)</f>
        <v/>
      </c>
      <c r="G214" s="48" t="str">
        <f>IF('Simpl. all tex-DT PLYWOOD'!O220=0,"",'Simpl. all tex-DT PLYWOOD'!O220)</f>
        <v/>
      </c>
      <c r="H214" s="48" t="str">
        <f>IF('Simpl. all tex-DT PLYWOOD'!P220=0,"",'Simpl. all tex-DT PLYWOOD'!P220)</f>
        <v/>
      </c>
      <c r="I214" s="48" t="str">
        <f>IF('Simpl. all tex-DT PLYWOOD'!Q220=0,"",'Simpl. all tex-DT PLYWOOD'!Q220)</f>
        <v/>
      </c>
      <c r="J214" s="48" t="str">
        <f>IF('Simpl. all tex-DT PLYWOOD'!R220=0,"",'Simpl. all tex-DT PLYWOOD'!R220)</f>
        <v/>
      </c>
      <c r="K214" s="48" t="str">
        <f>IF('Simpl. all tex-DT PLYWOOD'!S220=0,"",'Simpl. all tex-DT PLYWOOD'!S220)</f>
        <v/>
      </c>
      <c r="L214" s="48" t="str">
        <f>IF('Simpl. all tex-DT PLYWOOD'!T220=0,"",'Simpl. all tex-DT PLYWOOD'!T220)</f>
        <v/>
      </c>
      <c r="M214" s="48" t="str">
        <f>IF('Simpl. all tex-DT PLYWOOD'!U220=0,"",'Simpl. all tex-DT PLYWOOD'!U220)</f>
        <v/>
      </c>
      <c r="N214" s="48" t="str">
        <f>IF('Simpl. all tex-DT PLYWOOD'!V220=0,"",'Simpl. all tex-DT PLYWOOD'!V220)</f>
        <v/>
      </c>
      <c r="O214" s="48" t="str">
        <f>IF('Simpl. all tex-DT PLYWOOD'!W220=0,"",'Simpl. all tex-DT PLYWOOD'!W220)</f>
        <v/>
      </c>
      <c r="P214" s="48" t="str">
        <f>IF('Simpl. all tex-DT PLYWOOD'!X220=0,"",'Simpl. all tex-DT PLYWOOD'!X220)</f>
        <v/>
      </c>
      <c r="Q214" s="48" t="str">
        <f>IF('Simpl. all tex-DT PLYWOOD'!Y220=0,"",'Simpl. all tex-DT PLYWOOD'!Y220)</f>
        <v/>
      </c>
      <c r="R214" s="48" t="str">
        <f>IF('Simpl. all tex-DT PLYWOOD'!Z220=0,"",'Simpl. all tex-DT PLYWOOD'!Z220)</f>
        <v/>
      </c>
      <c r="S214" s="699">
        <f>'PRODUCTION LIST TEX&amp;DUAL TEX'!Q217</f>
        <v>0</v>
      </c>
    </row>
    <row r="215" spans="1:19" ht="23.25" customHeight="1" x14ac:dyDescent="0.2">
      <c r="A215" s="38"/>
      <c r="B215" s="39"/>
      <c r="C215" s="36" t="str">
        <f>'Simpl. all tex-DT PLYWOOD'!D221</f>
        <v>SIMPL-8S-T</v>
      </c>
      <c r="D215" s="691">
        <f>'Simpl. all tex-DT PLYWOOD'!I221</f>
        <v>1</v>
      </c>
      <c r="E215" s="48" t="str">
        <f>IF('Simpl. all tex-DT PLYWOOD'!M221=0,"",'Simpl. all tex-DT PLYWOOD'!M221)</f>
        <v/>
      </c>
      <c r="F215" s="48" t="str">
        <f>IF('Simpl. all tex-DT PLYWOOD'!N221=0,"",'Simpl. all tex-DT PLYWOOD'!N221)</f>
        <v/>
      </c>
      <c r="G215" s="48" t="str">
        <f>IF('Simpl. all tex-DT PLYWOOD'!O221=0,"",'Simpl. all tex-DT PLYWOOD'!O221)</f>
        <v/>
      </c>
      <c r="H215" s="48" t="str">
        <f>IF('Simpl. all tex-DT PLYWOOD'!P221=0,"",'Simpl. all tex-DT PLYWOOD'!P221)</f>
        <v/>
      </c>
      <c r="I215" s="48" t="str">
        <f>IF('Simpl. all tex-DT PLYWOOD'!Q221=0,"",'Simpl. all tex-DT PLYWOOD'!Q221)</f>
        <v/>
      </c>
      <c r="J215" s="48" t="str">
        <f>IF('Simpl. all tex-DT PLYWOOD'!R221=0,"",'Simpl. all tex-DT PLYWOOD'!R221)</f>
        <v/>
      </c>
      <c r="K215" s="48" t="str">
        <f>IF('Simpl. all tex-DT PLYWOOD'!S221=0,"",'Simpl. all tex-DT PLYWOOD'!S221)</f>
        <v/>
      </c>
      <c r="L215" s="48" t="str">
        <f>IF('Simpl. all tex-DT PLYWOOD'!T221=0,"",'Simpl. all tex-DT PLYWOOD'!T221)</f>
        <v/>
      </c>
      <c r="M215" s="48" t="str">
        <f>IF('Simpl. all tex-DT PLYWOOD'!U221=0,"",'Simpl. all tex-DT PLYWOOD'!U221)</f>
        <v/>
      </c>
      <c r="N215" s="48" t="str">
        <f>IF('Simpl. all tex-DT PLYWOOD'!V221=0,"",'Simpl. all tex-DT PLYWOOD'!V221)</f>
        <v/>
      </c>
      <c r="O215" s="48" t="str">
        <f>IF('Simpl. all tex-DT PLYWOOD'!W221=0,"",'Simpl. all tex-DT PLYWOOD'!W221)</f>
        <v/>
      </c>
      <c r="P215" s="48" t="str">
        <f>IF('Simpl. all tex-DT PLYWOOD'!X221=0,"",'Simpl. all tex-DT PLYWOOD'!X221)</f>
        <v/>
      </c>
      <c r="Q215" s="48" t="str">
        <f>IF('Simpl. all tex-DT PLYWOOD'!Y221=0,"",'Simpl. all tex-DT PLYWOOD'!Y221)</f>
        <v/>
      </c>
      <c r="R215" s="48" t="str">
        <f>IF('Simpl. all tex-DT PLYWOOD'!Z221=0,"",'Simpl. all tex-DT PLYWOOD'!Z221)</f>
        <v/>
      </c>
      <c r="S215" s="699">
        <f>'PRODUCTION LIST TEX&amp;DUAL TEX'!Q218</f>
        <v>0</v>
      </c>
    </row>
    <row r="216" spans="1:19" ht="23.25" customHeight="1" x14ac:dyDescent="0.2">
      <c r="A216" s="38"/>
      <c r="B216" s="39"/>
      <c r="C216" s="36" t="str">
        <f>'Simpl. all tex-DT PLYWOOD'!D222</f>
        <v>SIMPL-8T</v>
      </c>
      <c r="D216" s="691">
        <f>'Simpl. all tex-DT PLYWOOD'!I222</f>
        <v>1</v>
      </c>
      <c r="E216" s="48" t="str">
        <f>IF('Simpl. all tex-DT PLYWOOD'!M222=0,"",'Simpl. all tex-DT PLYWOOD'!M222)</f>
        <v/>
      </c>
      <c r="F216" s="48" t="str">
        <f>IF('Simpl. all tex-DT PLYWOOD'!N222=0,"",'Simpl. all tex-DT PLYWOOD'!N222)</f>
        <v/>
      </c>
      <c r="G216" s="48" t="str">
        <f>IF('Simpl. all tex-DT PLYWOOD'!O222=0,"",'Simpl. all tex-DT PLYWOOD'!O222)</f>
        <v/>
      </c>
      <c r="H216" s="48" t="str">
        <f>IF('Simpl. all tex-DT PLYWOOD'!P222=0,"",'Simpl. all tex-DT PLYWOOD'!P222)</f>
        <v/>
      </c>
      <c r="I216" s="48" t="str">
        <f>IF('Simpl. all tex-DT PLYWOOD'!Q222=0,"",'Simpl. all tex-DT PLYWOOD'!Q222)</f>
        <v/>
      </c>
      <c r="J216" s="48" t="str">
        <f>IF('Simpl. all tex-DT PLYWOOD'!R222=0,"",'Simpl. all tex-DT PLYWOOD'!R222)</f>
        <v/>
      </c>
      <c r="K216" s="48" t="str">
        <f>IF('Simpl. all tex-DT PLYWOOD'!S222=0,"",'Simpl. all tex-DT PLYWOOD'!S222)</f>
        <v/>
      </c>
      <c r="L216" s="48" t="str">
        <f>IF('Simpl. all tex-DT PLYWOOD'!T222=0,"",'Simpl. all tex-DT PLYWOOD'!T222)</f>
        <v/>
      </c>
      <c r="M216" s="48" t="str">
        <f>IF('Simpl. all tex-DT PLYWOOD'!U222=0,"",'Simpl. all tex-DT PLYWOOD'!U222)</f>
        <v/>
      </c>
      <c r="N216" s="48" t="str">
        <f>IF('Simpl. all tex-DT PLYWOOD'!V222=0,"",'Simpl. all tex-DT PLYWOOD'!V222)</f>
        <v/>
      </c>
      <c r="O216" s="48" t="str">
        <f>IF('Simpl. all tex-DT PLYWOOD'!W222=0,"",'Simpl. all tex-DT PLYWOOD'!W222)</f>
        <v/>
      </c>
      <c r="P216" s="48" t="str">
        <f>IF('Simpl. all tex-DT PLYWOOD'!X222=0,"",'Simpl. all tex-DT PLYWOOD'!X222)</f>
        <v/>
      </c>
      <c r="Q216" s="48" t="str">
        <f>IF('Simpl. all tex-DT PLYWOOD'!Y222=0,"",'Simpl. all tex-DT PLYWOOD'!Y222)</f>
        <v/>
      </c>
      <c r="R216" s="48" t="str">
        <f>IF('Simpl. all tex-DT PLYWOOD'!Z222=0,"",'Simpl. all tex-DT PLYWOOD'!Z222)</f>
        <v/>
      </c>
      <c r="S216" s="699">
        <f>'PRODUCTION LIST TEX&amp;DUAL TEX'!Q219</f>
        <v>0</v>
      </c>
    </row>
    <row r="217" spans="1:19" ht="23.25" customHeight="1" x14ac:dyDescent="0.2">
      <c r="A217" s="38"/>
      <c r="B217" s="39"/>
      <c r="C217" s="36" t="str">
        <f>'Simpl. all tex-DT PLYWOOD'!D223</f>
        <v>SIMPL-8T-T</v>
      </c>
      <c r="D217" s="691">
        <f>'Simpl. all tex-DT PLYWOOD'!I223</f>
        <v>1</v>
      </c>
      <c r="E217" s="48" t="str">
        <f>IF('Simpl. all tex-DT PLYWOOD'!M223=0,"",'Simpl. all tex-DT PLYWOOD'!M223)</f>
        <v/>
      </c>
      <c r="F217" s="48" t="str">
        <f>IF('Simpl. all tex-DT PLYWOOD'!N223=0,"",'Simpl. all tex-DT PLYWOOD'!N223)</f>
        <v/>
      </c>
      <c r="G217" s="48" t="str">
        <f>IF('Simpl. all tex-DT PLYWOOD'!O223=0,"",'Simpl. all tex-DT PLYWOOD'!O223)</f>
        <v/>
      </c>
      <c r="H217" s="48" t="str">
        <f>IF('Simpl. all tex-DT PLYWOOD'!P223=0,"",'Simpl. all tex-DT PLYWOOD'!P223)</f>
        <v/>
      </c>
      <c r="I217" s="48" t="str">
        <f>IF('Simpl. all tex-DT PLYWOOD'!Q223=0,"",'Simpl. all tex-DT PLYWOOD'!Q223)</f>
        <v/>
      </c>
      <c r="J217" s="48" t="str">
        <f>IF('Simpl. all tex-DT PLYWOOD'!R223=0,"",'Simpl. all tex-DT PLYWOOD'!R223)</f>
        <v/>
      </c>
      <c r="K217" s="48" t="str">
        <f>IF('Simpl. all tex-DT PLYWOOD'!S223=0,"",'Simpl. all tex-DT PLYWOOD'!S223)</f>
        <v/>
      </c>
      <c r="L217" s="48" t="str">
        <f>IF('Simpl. all tex-DT PLYWOOD'!T223=0,"",'Simpl. all tex-DT PLYWOOD'!T223)</f>
        <v/>
      </c>
      <c r="M217" s="48" t="str">
        <f>IF('Simpl. all tex-DT PLYWOOD'!U223=0,"",'Simpl. all tex-DT PLYWOOD'!U223)</f>
        <v/>
      </c>
      <c r="N217" s="48" t="str">
        <f>IF('Simpl. all tex-DT PLYWOOD'!V223=0,"",'Simpl. all tex-DT PLYWOOD'!V223)</f>
        <v/>
      </c>
      <c r="O217" s="48" t="str">
        <f>IF('Simpl. all tex-DT PLYWOOD'!W223=0,"",'Simpl. all tex-DT PLYWOOD'!W223)</f>
        <v/>
      </c>
      <c r="P217" s="48" t="str">
        <f>IF('Simpl. all tex-DT PLYWOOD'!X223=0,"",'Simpl. all tex-DT PLYWOOD'!X223)</f>
        <v/>
      </c>
      <c r="Q217" s="48" t="str">
        <f>IF('Simpl. all tex-DT PLYWOOD'!Y223=0,"",'Simpl. all tex-DT PLYWOOD'!Y223)</f>
        <v/>
      </c>
      <c r="R217" s="48" t="str">
        <f>IF('Simpl. all tex-DT PLYWOOD'!Z223=0,"",'Simpl. all tex-DT PLYWOOD'!Z223)</f>
        <v/>
      </c>
      <c r="S217" s="699">
        <f>'PRODUCTION LIST TEX&amp;DUAL TEX'!Q220</f>
        <v>0</v>
      </c>
    </row>
    <row r="218" spans="1:19" ht="23.25" customHeight="1" x14ac:dyDescent="0.2">
      <c r="A218" s="38"/>
      <c r="B218" s="39"/>
      <c r="C218" s="36" t="str">
        <f>'Simpl. all tex-DT PLYWOOD'!D224</f>
        <v>SIMPL-8U</v>
      </c>
      <c r="D218" s="691">
        <f>'Simpl. all tex-DT PLYWOOD'!I224</f>
        <v>1</v>
      </c>
      <c r="E218" s="48" t="str">
        <f>IF('Simpl. all tex-DT PLYWOOD'!M224=0,"",'Simpl. all tex-DT PLYWOOD'!M224)</f>
        <v/>
      </c>
      <c r="F218" s="48" t="str">
        <f>IF('Simpl. all tex-DT PLYWOOD'!N224=0,"",'Simpl. all tex-DT PLYWOOD'!N224)</f>
        <v/>
      </c>
      <c r="G218" s="48" t="str">
        <f>IF('Simpl. all tex-DT PLYWOOD'!O224=0,"",'Simpl. all tex-DT PLYWOOD'!O224)</f>
        <v/>
      </c>
      <c r="H218" s="48" t="str">
        <f>IF('Simpl. all tex-DT PLYWOOD'!P224=0,"",'Simpl. all tex-DT PLYWOOD'!P224)</f>
        <v/>
      </c>
      <c r="I218" s="48" t="str">
        <f>IF('Simpl. all tex-DT PLYWOOD'!Q224=0,"",'Simpl. all tex-DT PLYWOOD'!Q224)</f>
        <v/>
      </c>
      <c r="J218" s="48" t="str">
        <f>IF('Simpl. all tex-DT PLYWOOD'!R224=0,"",'Simpl. all tex-DT PLYWOOD'!R224)</f>
        <v/>
      </c>
      <c r="K218" s="48" t="str">
        <f>IF('Simpl. all tex-DT PLYWOOD'!S224=0,"",'Simpl. all tex-DT PLYWOOD'!S224)</f>
        <v/>
      </c>
      <c r="L218" s="48" t="str">
        <f>IF('Simpl. all tex-DT PLYWOOD'!T224=0,"",'Simpl. all tex-DT PLYWOOD'!T224)</f>
        <v/>
      </c>
      <c r="M218" s="48" t="str">
        <f>IF('Simpl. all tex-DT PLYWOOD'!U224=0,"",'Simpl. all tex-DT PLYWOOD'!U224)</f>
        <v/>
      </c>
      <c r="N218" s="48" t="str">
        <f>IF('Simpl. all tex-DT PLYWOOD'!V224=0,"",'Simpl. all tex-DT PLYWOOD'!V224)</f>
        <v/>
      </c>
      <c r="O218" s="48" t="str">
        <f>IF('Simpl. all tex-DT PLYWOOD'!W224=0,"",'Simpl. all tex-DT PLYWOOD'!W224)</f>
        <v/>
      </c>
      <c r="P218" s="48" t="str">
        <f>IF('Simpl. all tex-DT PLYWOOD'!X224=0,"",'Simpl. all tex-DT PLYWOOD'!X224)</f>
        <v/>
      </c>
      <c r="Q218" s="48" t="str">
        <f>IF('Simpl. all tex-DT PLYWOOD'!Y224=0,"",'Simpl. all tex-DT PLYWOOD'!Y224)</f>
        <v/>
      </c>
      <c r="R218" s="48" t="str">
        <f>IF('Simpl. all tex-DT PLYWOOD'!Z224=0,"",'Simpl. all tex-DT PLYWOOD'!Z224)</f>
        <v/>
      </c>
      <c r="S218" s="699">
        <f>'PRODUCTION LIST TEX&amp;DUAL TEX'!Q221</f>
        <v>0</v>
      </c>
    </row>
    <row r="219" spans="1:19" ht="23.25" customHeight="1" x14ac:dyDescent="0.2">
      <c r="A219" s="38"/>
      <c r="B219" s="39"/>
      <c r="C219" s="36" t="str">
        <f>'Simpl. all tex-DT PLYWOOD'!D225</f>
        <v>SIMPL-8U-T</v>
      </c>
      <c r="D219" s="691">
        <f>'Simpl. all tex-DT PLYWOOD'!I225</f>
        <v>1</v>
      </c>
      <c r="E219" s="48" t="str">
        <f>IF('Simpl. all tex-DT PLYWOOD'!M225=0,"",'Simpl. all tex-DT PLYWOOD'!M225)</f>
        <v/>
      </c>
      <c r="F219" s="48" t="str">
        <f>IF('Simpl. all tex-DT PLYWOOD'!N225=0,"",'Simpl. all tex-DT PLYWOOD'!N225)</f>
        <v/>
      </c>
      <c r="G219" s="48" t="str">
        <f>IF('Simpl. all tex-DT PLYWOOD'!O225=0,"",'Simpl. all tex-DT PLYWOOD'!O225)</f>
        <v/>
      </c>
      <c r="H219" s="48" t="str">
        <f>IF('Simpl. all tex-DT PLYWOOD'!P225=0,"",'Simpl. all tex-DT PLYWOOD'!P225)</f>
        <v/>
      </c>
      <c r="I219" s="48" t="str">
        <f>IF('Simpl. all tex-DT PLYWOOD'!Q225=0,"",'Simpl. all tex-DT PLYWOOD'!Q225)</f>
        <v/>
      </c>
      <c r="J219" s="48" t="str">
        <f>IF('Simpl. all tex-DT PLYWOOD'!R225=0,"",'Simpl. all tex-DT PLYWOOD'!R225)</f>
        <v/>
      </c>
      <c r="K219" s="48" t="str">
        <f>IF('Simpl. all tex-DT PLYWOOD'!S225=0,"",'Simpl. all tex-DT PLYWOOD'!S225)</f>
        <v/>
      </c>
      <c r="L219" s="48" t="str">
        <f>IF('Simpl. all tex-DT PLYWOOD'!T225=0,"",'Simpl. all tex-DT PLYWOOD'!T225)</f>
        <v/>
      </c>
      <c r="M219" s="48" t="str">
        <f>IF('Simpl. all tex-DT PLYWOOD'!U225=0,"",'Simpl. all tex-DT PLYWOOD'!U225)</f>
        <v/>
      </c>
      <c r="N219" s="48" t="str">
        <f>IF('Simpl. all tex-DT PLYWOOD'!V225=0,"",'Simpl. all tex-DT PLYWOOD'!V225)</f>
        <v/>
      </c>
      <c r="O219" s="48" t="str">
        <f>IF('Simpl. all tex-DT PLYWOOD'!W225=0,"",'Simpl. all tex-DT PLYWOOD'!W225)</f>
        <v/>
      </c>
      <c r="P219" s="48" t="str">
        <f>IF('Simpl. all tex-DT PLYWOOD'!X225=0,"",'Simpl. all tex-DT PLYWOOD'!X225)</f>
        <v/>
      </c>
      <c r="Q219" s="48" t="str">
        <f>IF('Simpl. all tex-DT PLYWOOD'!Y225=0,"",'Simpl. all tex-DT PLYWOOD'!Y225)</f>
        <v/>
      </c>
      <c r="R219" s="48" t="str">
        <f>IF('Simpl. all tex-DT PLYWOOD'!Z225=0,"",'Simpl. all tex-DT PLYWOOD'!Z225)</f>
        <v/>
      </c>
      <c r="S219" s="699">
        <f>'PRODUCTION LIST TEX&amp;DUAL TEX'!Q222</f>
        <v>0</v>
      </c>
    </row>
    <row r="220" spans="1:19" ht="23.25" customHeight="1" x14ac:dyDescent="0.2">
      <c r="A220" s="38"/>
      <c r="B220" s="39"/>
      <c r="C220" s="36" t="str">
        <f>'Simpl. all tex-DT PLYWOOD'!D226</f>
        <v>9 - DUCKS</v>
      </c>
      <c r="D220" s="691">
        <f>'Simpl. all tex-DT PLYWOOD'!I226</f>
        <v>0</v>
      </c>
      <c r="E220" s="48" t="str">
        <f>IF('Simpl. all tex-DT PLYWOOD'!M226=0,"",'Simpl. all tex-DT PLYWOOD'!M226)</f>
        <v/>
      </c>
      <c r="F220" s="48" t="str">
        <f>IF('Simpl. all tex-DT PLYWOOD'!N226=0,"",'Simpl. all tex-DT PLYWOOD'!N226)</f>
        <v/>
      </c>
      <c r="G220" s="48" t="str">
        <f>IF('Simpl. all tex-DT PLYWOOD'!O226=0,"",'Simpl. all tex-DT PLYWOOD'!O226)</f>
        <v/>
      </c>
      <c r="H220" s="48" t="str">
        <f>IF('Simpl. all tex-DT PLYWOOD'!P226=0,"",'Simpl. all tex-DT PLYWOOD'!P226)</f>
        <v/>
      </c>
      <c r="I220" s="48" t="str">
        <f>IF('Simpl. all tex-DT PLYWOOD'!Q226=0,"",'Simpl. all tex-DT PLYWOOD'!Q226)</f>
        <v/>
      </c>
      <c r="J220" s="48" t="str">
        <f>IF('Simpl. all tex-DT PLYWOOD'!R226=0,"",'Simpl. all tex-DT PLYWOOD'!R226)</f>
        <v/>
      </c>
      <c r="K220" s="48" t="str">
        <f>IF('Simpl. all tex-DT PLYWOOD'!S226=0,"",'Simpl. all tex-DT PLYWOOD'!S226)</f>
        <v/>
      </c>
      <c r="L220" s="48" t="str">
        <f>IF('Simpl. all tex-DT PLYWOOD'!T226=0,"",'Simpl. all tex-DT PLYWOOD'!T226)</f>
        <v/>
      </c>
      <c r="M220" s="48" t="str">
        <f>IF('Simpl. all tex-DT PLYWOOD'!U226=0,"",'Simpl. all tex-DT PLYWOOD'!U226)</f>
        <v/>
      </c>
      <c r="N220" s="48" t="str">
        <f>IF('Simpl. all tex-DT PLYWOOD'!V226=0,"",'Simpl. all tex-DT PLYWOOD'!V226)</f>
        <v/>
      </c>
      <c r="O220" s="48" t="str">
        <f>IF('Simpl. all tex-DT PLYWOOD'!W226=0,"",'Simpl. all tex-DT PLYWOOD'!W226)</f>
        <v/>
      </c>
      <c r="P220" s="48" t="str">
        <f>IF('Simpl. all tex-DT PLYWOOD'!X226=0,"",'Simpl. all tex-DT PLYWOOD'!X226)</f>
        <v/>
      </c>
      <c r="Q220" s="48" t="str">
        <f>IF('Simpl. all tex-DT PLYWOOD'!Y226=0,"",'Simpl. all tex-DT PLYWOOD'!Y226)</f>
        <v/>
      </c>
      <c r="R220" s="48" t="str">
        <f>IF('Simpl. all tex-DT PLYWOOD'!Z226=0,"",'Simpl. all tex-DT PLYWOOD'!Z226)</f>
        <v/>
      </c>
      <c r="S220" s="699">
        <f>'PRODUCTION LIST TEX&amp;DUAL TEX'!Q223</f>
        <v>0</v>
      </c>
    </row>
    <row r="221" spans="1:19" ht="23.25" customHeight="1" x14ac:dyDescent="0.2">
      <c r="A221" s="38"/>
      <c r="B221" s="39"/>
      <c r="C221" s="36" t="str">
        <f>'Simpl. all tex-DT PLYWOOD'!D227</f>
        <v>SIMPL-9A</v>
      </c>
      <c r="D221" s="691">
        <f>'Simpl. all tex-DT PLYWOOD'!I227</f>
        <v>4</v>
      </c>
      <c r="E221" s="48" t="str">
        <f>IF('Simpl. all tex-DT PLYWOOD'!M227=0,"",'Simpl. all tex-DT PLYWOOD'!M227)</f>
        <v/>
      </c>
      <c r="F221" s="48" t="str">
        <f>IF('Simpl. all tex-DT PLYWOOD'!N227=0,"",'Simpl. all tex-DT PLYWOOD'!N227)</f>
        <v/>
      </c>
      <c r="G221" s="48" t="str">
        <f>IF('Simpl. all tex-DT PLYWOOD'!O227=0,"",'Simpl. all tex-DT PLYWOOD'!O227)</f>
        <v/>
      </c>
      <c r="H221" s="48" t="str">
        <f>IF('Simpl. all tex-DT PLYWOOD'!P227=0,"",'Simpl. all tex-DT PLYWOOD'!P227)</f>
        <v/>
      </c>
      <c r="I221" s="48" t="str">
        <f>IF('Simpl. all tex-DT PLYWOOD'!Q227=0,"",'Simpl. all tex-DT PLYWOOD'!Q227)</f>
        <v/>
      </c>
      <c r="J221" s="48" t="str">
        <f>IF('Simpl. all tex-DT PLYWOOD'!R227=0,"",'Simpl. all tex-DT PLYWOOD'!R227)</f>
        <v/>
      </c>
      <c r="K221" s="48" t="str">
        <f>IF('Simpl. all tex-DT PLYWOOD'!S227=0,"",'Simpl. all tex-DT PLYWOOD'!S227)</f>
        <v/>
      </c>
      <c r="L221" s="48" t="str">
        <f>IF('Simpl. all tex-DT PLYWOOD'!T227=0,"",'Simpl. all tex-DT PLYWOOD'!T227)</f>
        <v/>
      </c>
      <c r="M221" s="48" t="str">
        <f>IF('Simpl. all tex-DT PLYWOOD'!U227=0,"",'Simpl. all tex-DT PLYWOOD'!U227)</f>
        <v/>
      </c>
      <c r="N221" s="48" t="str">
        <f>IF('Simpl. all tex-DT PLYWOOD'!V227=0,"",'Simpl. all tex-DT PLYWOOD'!V227)</f>
        <v/>
      </c>
      <c r="O221" s="48" t="str">
        <f>IF('Simpl. all tex-DT PLYWOOD'!W227=0,"",'Simpl. all tex-DT PLYWOOD'!W227)</f>
        <v/>
      </c>
      <c r="P221" s="48" t="str">
        <f>IF('Simpl. all tex-DT PLYWOOD'!X227=0,"",'Simpl. all tex-DT PLYWOOD'!X227)</f>
        <v/>
      </c>
      <c r="Q221" s="48" t="str">
        <f>IF('Simpl. all tex-DT PLYWOOD'!Y227=0,"",'Simpl. all tex-DT PLYWOOD'!Y227)</f>
        <v/>
      </c>
      <c r="R221" s="48" t="str">
        <f>IF('Simpl. all tex-DT PLYWOOD'!Z227=0,"",'Simpl. all tex-DT PLYWOOD'!Z227)</f>
        <v/>
      </c>
      <c r="S221" s="699">
        <f>'PRODUCTION LIST TEX&amp;DUAL TEX'!Q224</f>
        <v>0</v>
      </c>
    </row>
    <row r="222" spans="1:19" ht="23.25" customHeight="1" x14ac:dyDescent="0.2">
      <c r="A222" s="38"/>
      <c r="B222" s="39"/>
      <c r="C222" s="36" t="str">
        <f>'Simpl. all tex-DT PLYWOOD'!D228</f>
        <v>SIMPL-9A-T</v>
      </c>
      <c r="D222" s="691">
        <f>'Simpl. all tex-DT PLYWOOD'!I228</f>
        <v>4</v>
      </c>
      <c r="E222" s="48" t="str">
        <f>IF('Simpl. all tex-DT PLYWOOD'!M228=0,"",'Simpl. all tex-DT PLYWOOD'!M228)</f>
        <v/>
      </c>
      <c r="F222" s="48" t="str">
        <f>IF('Simpl. all tex-DT PLYWOOD'!N228=0,"",'Simpl. all tex-DT PLYWOOD'!N228)</f>
        <v/>
      </c>
      <c r="G222" s="48" t="str">
        <f>IF('Simpl. all tex-DT PLYWOOD'!O228=0,"",'Simpl. all tex-DT PLYWOOD'!O228)</f>
        <v/>
      </c>
      <c r="H222" s="48" t="str">
        <f>IF('Simpl. all tex-DT PLYWOOD'!P228=0,"",'Simpl. all tex-DT PLYWOOD'!P228)</f>
        <v/>
      </c>
      <c r="I222" s="48" t="str">
        <f>IF('Simpl. all tex-DT PLYWOOD'!Q228=0,"",'Simpl. all tex-DT PLYWOOD'!Q228)</f>
        <v/>
      </c>
      <c r="J222" s="48" t="str">
        <f>IF('Simpl. all tex-DT PLYWOOD'!R228=0,"",'Simpl. all tex-DT PLYWOOD'!R228)</f>
        <v/>
      </c>
      <c r="K222" s="48" t="str">
        <f>IF('Simpl. all tex-DT PLYWOOD'!S228=0,"",'Simpl. all tex-DT PLYWOOD'!S228)</f>
        <v/>
      </c>
      <c r="L222" s="48" t="str">
        <f>IF('Simpl. all tex-DT PLYWOOD'!T228=0,"",'Simpl. all tex-DT PLYWOOD'!T228)</f>
        <v/>
      </c>
      <c r="M222" s="48" t="str">
        <f>IF('Simpl. all tex-DT PLYWOOD'!U228=0,"",'Simpl. all tex-DT PLYWOOD'!U228)</f>
        <v/>
      </c>
      <c r="N222" s="48" t="str">
        <f>IF('Simpl. all tex-DT PLYWOOD'!V228=0,"",'Simpl. all tex-DT PLYWOOD'!V228)</f>
        <v/>
      </c>
      <c r="O222" s="48" t="str">
        <f>IF('Simpl. all tex-DT PLYWOOD'!W228=0,"",'Simpl. all tex-DT PLYWOOD'!W228)</f>
        <v/>
      </c>
      <c r="P222" s="48" t="str">
        <f>IF('Simpl. all tex-DT PLYWOOD'!X228=0,"",'Simpl. all tex-DT PLYWOOD'!X228)</f>
        <v/>
      </c>
      <c r="Q222" s="48" t="str">
        <f>IF('Simpl. all tex-DT PLYWOOD'!Y228=0,"",'Simpl. all tex-DT PLYWOOD'!Y228)</f>
        <v/>
      </c>
      <c r="R222" s="48" t="str">
        <f>IF('Simpl. all tex-DT PLYWOOD'!Z228=0,"",'Simpl. all tex-DT PLYWOOD'!Z228)</f>
        <v/>
      </c>
      <c r="S222" s="699">
        <f>'PRODUCTION LIST TEX&amp;DUAL TEX'!Q225</f>
        <v>0</v>
      </c>
    </row>
    <row r="223" spans="1:19" ht="23.25" customHeight="1" x14ac:dyDescent="0.2">
      <c r="A223" s="38"/>
      <c r="B223" s="39"/>
      <c r="C223" s="36" t="str">
        <f>'Simpl. all tex-DT PLYWOOD'!D229</f>
        <v>SIMPL-9B</v>
      </c>
      <c r="D223" s="691">
        <f>'Simpl. all tex-DT PLYWOOD'!I229</f>
        <v>4</v>
      </c>
      <c r="E223" s="48" t="str">
        <f>IF('Simpl. all tex-DT PLYWOOD'!M229=0,"",'Simpl. all tex-DT PLYWOOD'!M229)</f>
        <v/>
      </c>
      <c r="F223" s="48" t="str">
        <f>IF('Simpl. all tex-DT PLYWOOD'!N229=0,"",'Simpl. all tex-DT PLYWOOD'!N229)</f>
        <v/>
      </c>
      <c r="G223" s="48" t="str">
        <f>IF('Simpl. all tex-DT PLYWOOD'!O229=0,"",'Simpl. all tex-DT PLYWOOD'!O229)</f>
        <v/>
      </c>
      <c r="H223" s="48" t="str">
        <f>IF('Simpl. all tex-DT PLYWOOD'!P229=0,"",'Simpl. all tex-DT PLYWOOD'!P229)</f>
        <v/>
      </c>
      <c r="I223" s="48" t="str">
        <f>IF('Simpl. all tex-DT PLYWOOD'!Q229=0,"",'Simpl. all tex-DT PLYWOOD'!Q229)</f>
        <v/>
      </c>
      <c r="J223" s="48" t="str">
        <f>IF('Simpl. all tex-DT PLYWOOD'!R229=0,"",'Simpl. all tex-DT PLYWOOD'!R229)</f>
        <v/>
      </c>
      <c r="K223" s="48" t="str">
        <f>IF('Simpl. all tex-DT PLYWOOD'!S229=0,"",'Simpl. all tex-DT PLYWOOD'!S229)</f>
        <v/>
      </c>
      <c r="L223" s="48" t="str">
        <f>IF('Simpl. all tex-DT PLYWOOD'!T229=0,"",'Simpl. all tex-DT PLYWOOD'!T229)</f>
        <v/>
      </c>
      <c r="M223" s="48" t="str">
        <f>IF('Simpl. all tex-DT PLYWOOD'!U229=0,"",'Simpl. all tex-DT PLYWOOD'!U229)</f>
        <v/>
      </c>
      <c r="N223" s="48" t="str">
        <f>IF('Simpl. all tex-DT PLYWOOD'!V229=0,"",'Simpl. all tex-DT PLYWOOD'!V229)</f>
        <v/>
      </c>
      <c r="O223" s="48" t="str">
        <f>IF('Simpl. all tex-DT PLYWOOD'!W229=0,"",'Simpl. all tex-DT PLYWOOD'!W229)</f>
        <v/>
      </c>
      <c r="P223" s="48" t="str">
        <f>IF('Simpl. all tex-DT PLYWOOD'!X229=0,"",'Simpl. all tex-DT PLYWOOD'!X229)</f>
        <v/>
      </c>
      <c r="Q223" s="48" t="str">
        <f>IF('Simpl. all tex-DT PLYWOOD'!Y229=0,"",'Simpl. all tex-DT PLYWOOD'!Y229)</f>
        <v/>
      </c>
      <c r="R223" s="48" t="str">
        <f>IF('Simpl. all tex-DT PLYWOOD'!Z229=0,"",'Simpl. all tex-DT PLYWOOD'!Z229)</f>
        <v/>
      </c>
      <c r="S223" s="699">
        <f>'PRODUCTION LIST TEX&amp;DUAL TEX'!Q226</f>
        <v>0</v>
      </c>
    </row>
    <row r="224" spans="1:19" ht="23.25" customHeight="1" x14ac:dyDescent="0.2">
      <c r="A224" s="38"/>
      <c r="B224" s="39"/>
      <c r="C224" s="36" t="str">
        <f>'Simpl. all tex-DT PLYWOOD'!D230</f>
        <v>SIMPL-9B-T</v>
      </c>
      <c r="D224" s="691">
        <f>'Simpl. all tex-DT PLYWOOD'!I230</f>
        <v>4</v>
      </c>
      <c r="E224" s="48" t="str">
        <f>IF('Simpl. all tex-DT PLYWOOD'!M230=0,"",'Simpl. all tex-DT PLYWOOD'!M230)</f>
        <v/>
      </c>
      <c r="F224" s="48" t="str">
        <f>IF('Simpl. all tex-DT PLYWOOD'!N230=0,"",'Simpl. all tex-DT PLYWOOD'!N230)</f>
        <v/>
      </c>
      <c r="G224" s="48" t="str">
        <f>IF('Simpl. all tex-DT PLYWOOD'!O230=0,"",'Simpl. all tex-DT PLYWOOD'!O230)</f>
        <v/>
      </c>
      <c r="H224" s="48" t="str">
        <f>IF('Simpl. all tex-DT PLYWOOD'!P230=0,"",'Simpl. all tex-DT PLYWOOD'!P230)</f>
        <v/>
      </c>
      <c r="I224" s="48" t="str">
        <f>IF('Simpl. all tex-DT PLYWOOD'!Q230=0,"",'Simpl. all tex-DT PLYWOOD'!Q230)</f>
        <v/>
      </c>
      <c r="J224" s="48" t="str">
        <f>IF('Simpl. all tex-DT PLYWOOD'!R230=0,"",'Simpl. all tex-DT PLYWOOD'!R230)</f>
        <v/>
      </c>
      <c r="K224" s="48" t="str">
        <f>IF('Simpl. all tex-DT PLYWOOD'!S230=0,"",'Simpl. all tex-DT PLYWOOD'!S230)</f>
        <v/>
      </c>
      <c r="L224" s="48" t="str">
        <f>IF('Simpl. all tex-DT PLYWOOD'!T230=0,"",'Simpl. all tex-DT PLYWOOD'!T230)</f>
        <v/>
      </c>
      <c r="M224" s="48" t="str">
        <f>IF('Simpl. all tex-DT PLYWOOD'!U230=0,"",'Simpl. all tex-DT PLYWOOD'!U230)</f>
        <v/>
      </c>
      <c r="N224" s="48" t="str">
        <f>IF('Simpl. all tex-DT PLYWOOD'!V230=0,"",'Simpl. all tex-DT PLYWOOD'!V230)</f>
        <v/>
      </c>
      <c r="O224" s="48" t="str">
        <f>IF('Simpl. all tex-DT PLYWOOD'!W230=0,"",'Simpl. all tex-DT PLYWOOD'!W230)</f>
        <v/>
      </c>
      <c r="P224" s="48" t="str">
        <f>IF('Simpl. all tex-DT PLYWOOD'!X230=0,"",'Simpl. all tex-DT PLYWOOD'!X230)</f>
        <v/>
      </c>
      <c r="Q224" s="48" t="str">
        <f>IF('Simpl. all tex-DT PLYWOOD'!Y230=0,"",'Simpl. all tex-DT PLYWOOD'!Y230)</f>
        <v/>
      </c>
      <c r="R224" s="48" t="str">
        <f>IF('Simpl. all tex-DT PLYWOOD'!Z230=0,"",'Simpl. all tex-DT PLYWOOD'!Z230)</f>
        <v/>
      </c>
      <c r="S224" s="699">
        <f>'PRODUCTION LIST TEX&amp;DUAL TEX'!Q227</f>
        <v>0</v>
      </c>
    </row>
    <row r="225" spans="1:19" ht="23.25" customHeight="1" x14ac:dyDescent="0.2">
      <c r="A225" s="38"/>
      <c r="B225" s="39"/>
      <c r="C225" s="36" t="str">
        <f>'Simpl. all tex-DT PLYWOOD'!D231</f>
        <v>SIMPL-9C</v>
      </c>
      <c r="D225" s="691">
        <f>'Simpl. all tex-DT PLYWOOD'!I231</f>
        <v>3</v>
      </c>
      <c r="E225" s="48" t="str">
        <f>IF('Simpl. all tex-DT PLYWOOD'!M231=0,"",'Simpl. all tex-DT PLYWOOD'!M231)</f>
        <v/>
      </c>
      <c r="F225" s="48" t="str">
        <f>IF('Simpl. all tex-DT PLYWOOD'!N231=0,"",'Simpl. all tex-DT PLYWOOD'!N231)</f>
        <v/>
      </c>
      <c r="G225" s="48" t="str">
        <f>IF('Simpl. all tex-DT PLYWOOD'!O231=0,"",'Simpl. all tex-DT PLYWOOD'!O231)</f>
        <v/>
      </c>
      <c r="H225" s="48" t="str">
        <f>IF('Simpl. all tex-DT PLYWOOD'!P231=0,"",'Simpl. all tex-DT PLYWOOD'!P231)</f>
        <v/>
      </c>
      <c r="I225" s="48" t="str">
        <f>IF('Simpl. all tex-DT PLYWOOD'!Q231=0,"",'Simpl. all tex-DT PLYWOOD'!Q231)</f>
        <v/>
      </c>
      <c r="J225" s="48" t="str">
        <f>IF('Simpl. all tex-DT PLYWOOD'!R231=0,"",'Simpl. all tex-DT PLYWOOD'!R231)</f>
        <v/>
      </c>
      <c r="K225" s="48" t="str">
        <f>IF('Simpl. all tex-DT PLYWOOD'!S231=0,"",'Simpl. all tex-DT PLYWOOD'!S231)</f>
        <v/>
      </c>
      <c r="L225" s="48" t="str">
        <f>IF('Simpl. all tex-DT PLYWOOD'!T231=0,"",'Simpl. all tex-DT PLYWOOD'!T231)</f>
        <v/>
      </c>
      <c r="M225" s="48" t="str">
        <f>IF('Simpl. all tex-DT PLYWOOD'!U231=0,"",'Simpl. all tex-DT PLYWOOD'!U231)</f>
        <v/>
      </c>
      <c r="N225" s="48" t="str">
        <f>IF('Simpl. all tex-DT PLYWOOD'!V231=0,"",'Simpl. all tex-DT PLYWOOD'!V231)</f>
        <v/>
      </c>
      <c r="O225" s="48" t="str">
        <f>IF('Simpl. all tex-DT PLYWOOD'!W231=0,"",'Simpl. all tex-DT PLYWOOD'!W231)</f>
        <v/>
      </c>
      <c r="P225" s="48" t="str">
        <f>IF('Simpl. all tex-DT PLYWOOD'!X231=0,"",'Simpl. all tex-DT PLYWOOD'!X231)</f>
        <v/>
      </c>
      <c r="Q225" s="48" t="str">
        <f>IF('Simpl. all tex-DT PLYWOOD'!Y231=0,"",'Simpl. all tex-DT PLYWOOD'!Y231)</f>
        <v/>
      </c>
      <c r="R225" s="48" t="str">
        <f>IF('Simpl. all tex-DT PLYWOOD'!Z231=0,"",'Simpl. all tex-DT PLYWOOD'!Z231)</f>
        <v/>
      </c>
      <c r="S225" s="699">
        <f>'PRODUCTION LIST TEX&amp;DUAL TEX'!Q228</f>
        <v>0</v>
      </c>
    </row>
    <row r="226" spans="1:19" ht="23.25" customHeight="1" x14ac:dyDescent="0.2">
      <c r="A226" s="38"/>
      <c r="B226" s="39"/>
      <c r="C226" s="36" t="str">
        <f>'Simpl. all tex-DT PLYWOOD'!D232</f>
        <v>SIMPL-9C-T</v>
      </c>
      <c r="D226" s="691">
        <f>'Simpl. all tex-DT PLYWOOD'!I232</f>
        <v>3</v>
      </c>
      <c r="E226" s="48" t="str">
        <f>IF('Simpl. all tex-DT PLYWOOD'!M232=0,"",'Simpl. all tex-DT PLYWOOD'!M232)</f>
        <v/>
      </c>
      <c r="F226" s="48" t="str">
        <f>IF('Simpl. all tex-DT PLYWOOD'!N232=0,"",'Simpl. all tex-DT PLYWOOD'!N232)</f>
        <v/>
      </c>
      <c r="G226" s="48" t="str">
        <f>IF('Simpl. all tex-DT PLYWOOD'!O232=0,"",'Simpl. all tex-DT PLYWOOD'!O232)</f>
        <v/>
      </c>
      <c r="H226" s="48" t="str">
        <f>IF('Simpl. all tex-DT PLYWOOD'!P232=0,"",'Simpl. all tex-DT PLYWOOD'!P232)</f>
        <v/>
      </c>
      <c r="I226" s="48" t="str">
        <f>IF('Simpl. all tex-DT PLYWOOD'!Q232=0,"",'Simpl. all tex-DT PLYWOOD'!Q232)</f>
        <v/>
      </c>
      <c r="J226" s="48" t="str">
        <f>IF('Simpl. all tex-DT PLYWOOD'!R232=0,"",'Simpl. all tex-DT PLYWOOD'!R232)</f>
        <v/>
      </c>
      <c r="K226" s="48" t="str">
        <f>IF('Simpl. all tex-DT PLYWOOD'!S232=0,"",'Simpl. all tex-DT PLYWOOD'!S232)</f>
        <v/>
      </c>
      <c r="L226" s="48" t="str">
        <f>IF('Simpl. all tex-DT PLYWOOD'!T232=0,"",'Simpl. all tex-DT PLYWOOD'!T232)</f>
        <v/>
      </c>
      <c r="M226" s="48" t="str">
        <f>IF('Simpl. all tex-DT PLYWOOD'!U232=0,"",'Simpl. all tex-DT PLYWOOD'!U232)</f>
        <v/>
      </c>
      <c r="N226" s="48" t="str">
        <f>IF('Simpl. all tex-DT PLYWOOD'!V232=0,"",'Simpl. all tex-DT PLYWOOD'!V232)</f>
        <v/>
      </c>
      <c r="O226" s="48" t="str">
        <f>IF('Simpl. all tex-DT PLYWOOD'!W232=0,"",'Simpl. all tex-DT PLYWOOD'!W232)</f>
        <v/>
      </c>
      <c r="P226" s="48" t="str">
        <f>IF('Simpl. all tex-DT PLYWOOD'!X232=0,"",'Simpl. all tex-DT PLYWOOD'!X232)</f>
        <v/>
      </c>
      <c r="Q226" s="48" t="str">
        <f>IF('Simpl. all tex-DT PLYWOOD'!Y232=0,"",'Simpl. all tex-DT PLYWOOD'!Y232)</f>
        <v/>
      </c>
      <c r="R226" s="48" t="str">
        <f>IF('Simpl. all tex-DT PLYWOOD'!Z232=0,"",'Simpl. all tex-DT PLYWOOD'!Z232)</f>
        <v/>
      </c>
      <c r="S226" s="699">
        <f>'PRODUCTION LIST TEX&amp;DUAL TEX'!Q229</f>
        <v>0</v>
      </c>
    </row>
    <row r="227" spans="1:19" ht="23.25" customHeight="1" x14ac:dyDescent="0.2">
      <c r="A227" s="38"/>
      <c r="B227" s="39"/>
      <c r="C227" s="36" t="str">
        <f>'Simpl. all tex-DT PLYWOOD'!D233</f>
        <v>SIMPL-9D</v>
      </c>
      <c r="D227" s="691">
        <f>'Simpl. all tex-DT PLYWOOD'!I233</f>
        <v>3</v>
      </c>
      <c r="E227" s="48" t="str">
        <f>IF('Simpl. all tex-DT PLYWOOD'!M233=0,"",'Simpl. all tex-DT PLYWOOD'!M233)</f>
        <v/>
      </c>
      <c r="F227" s="48" t="str">
        <f>IF('Simpl. all tex-DT PLYWOOD'!N233=0,"",'Simpl. all tex-DT PLYWOOD'!N233)</f>
        <v/>
      </c>
      <c r="G227" s="48" t="str">
        <f>IF('Simpl. all tex-DT PLYWOOD'!O233=0,"",'Simpl. all tex-DT PLYWOOD'!O233)</f>
        <v/>
      </c>
      <c r="H227" s="48" t="str">
        <f>IF('Simpl. all tex-DT PLYWOOD'!P233=0,"",'Simpl. all tex-DT PLYWOOD'!P233)</f>
        <v/>
      </c>
      <c r="I227" s="48" t="str">
        <f>IF('Simpl. all tex-DT PLYWOOD'!Q233=0,"",'Simpl. all tex-DT PLYWOOD'!Q233)</f>
        <v/>
      </c>
      <c r="J227" s="48" t="str">
        <f>IF('Simpl. all tex-DT PLYWOOD'!R233=0,"",'Simpl. all tex-DT PLYWOOD'!R233)</f>
        <v/>
      </c>
      <c r="K227" s="48" t="str">
        <f>IF('Simpl. all tex-DT PLYWOOD'!S233=0,"",'Simpl. all tex-DT PLYWOOD'!S233)</f>
        <v/>
      </c>
      <c r="L227" s="48" t="str">
        <f>IF('Simpl. all tex-DT PLYWOOD'!T233=0,"",'Simpl. all tex-DT PLYWOOD'!T233)</f>
        <v/>
      </c>
      <c r="M227" s="48" t="str">
        <f>IF('Simpl. all tex-DT PLYWOOD'!U233=0,"",'Simpl. all tex-DT PLYWOOD'!U233)</f>
        <v/>
      </c>
      <c r="N227" s="48" t="str">
        <f>IF('Simpl. all tex-DT PLYWOOD'!V233=0,"",'Simpl. all tex-DT PLYWOOD'!V233)</f>
        <v/>
      </c>
      <c r="O227" s="48" t="str">
        <f>IF('Simpl. all tex-DT PLYWOOD'!W233=0,"",'Simpl. all tex-DT PLYWOOD'!W233)</f>
        <v/>
      </c>
      <c r="P227" s="48" t="str">
        <f>IF('Simpl. all tex-DT PLYWOOD'!X233=0,"",'Simpl. all tex-DT PLYWOOD'!X233)</f>
        <v/>
      </c>
      <c r="Q227" s="48" t="str">
        <f>IF('Simpl. all tex-DT PLYWOOD'!Y233=0,"",'Simpl. all tex-DT PLYWOOD'!Y233)</f>
        <v/>
      </c>
      <c r="R227" s="48" t="str">
        <f>IF('Simpl. all tex-DT PLYWOOD'!Z233=0,"",'Simpl. all tex-DT PLYWOOD'!Z233)</f>
        <v/>
      </c>
      <c r="S227" s="699">
        <f>'PRODUCTION LIST TEX&amp;DUAL TEX'!Q230</f>
        <v>0</v>
      </c>
    </row>
    <row r="228" spans="1:19" ht="23.25" customHeight="1" x14ac:dyDescent="0.2">
      <c r="A228" s="38"/>
      <c r="B228" s="39"/>
      <c r="C228" s="36" t="str">
        <f>'Simpl. all tex-DT PLYWOOD'!D234</f>
        <v>SIMPL-9D-T</v>
      </c>
      <c r="D228" s="691">
        <f>'Simpl. all tex-DT PLYWOOD'!I234</f>
        <v>3</v>
      </c>
      <c r="E228" s="48" t="str">
        <f>IF('Simpl. all tex-DT PLYWOOD'!M234=0,"",'Simpl. all tex-DT PLYWOOD'!M234)</f>
        <v/>
      </c>
      <c r="F228" s="48" t="str">
        <f>IF('Simpl. all tex-DT PLYWOOD'!N234=0,"",'Simpl. all tex-DT PLYWOOD'!N234)</f>
        <v/>
      </c>
      <c r="G228" s="48" t="str">
        <f>IF('Simpl. all tex-DT PLYWOOD'!O234=0,"",'Simpl. all tex-DT PLYWOOD'!O234)</f>
        <v/>
      </c>
      <c r="H228" s="48" t="str">
        <f>IF('Simpl. all tex-DT PLYWOOD'!P234=0,"",'Simpl. all tex-DT PLYWOOD'!P234)</f>
        <v/>
      </c>
      <c r="I228" s="48" t="str">
        <f>IF('Simpl. all tex-DT PLYWOOD'!Q234=0,"",'Simpl. all tex-DT PLYWOOD'!Q234)</f>
        <v/>
      </c>
      <c r="J228" s="48" t="str">
        <f>IF('Simpl. all tex-DT PLYWOOD'!R234=0,"",'Simpl. all tex-DT PLYWOOD'!R234)</f>
        <v/>
      </c>
      <c r="K228" s="48" t="str">
        <f>IF('Simpl. all tex-DT PLYWOOD'!S234=0,"",'Simpl. all tex-DT PLYWOOD'!S234)</f>
        <v/>
      </c>
      <c r="L228" s="48" t="str">
        <f>IF('Simpl. all tex-DT PLYWOOD'!T234=0,"",'Simpl. all tex-DT PLYWOOD'!T234)</f>
        <v/>
      </c>
      <c r="M228" s="48" t="str">
        <f>IF('Simpl. all tex-DT PLYWOOD'!U234=0,"",'Simpl. all tex-DT PLYWOOD'!U234)</f>
        <v/>
      </c>
      <c r="N228" s="48" t="str">
        <f>IF('Simpl. all tex-DT PLYWOOD'!V234=0,"",'Simpl. all tex-DT PLYWOOD'!V234)</f>
        <v/>
      </c>
      <c r="O228" s="48" t="str">
        <f>IF('Simpl. all tex-DT PLYWOOD'!W234=0,"",'Simpl. all tex-DT PLYWOOD'!W234)</f>
        <v/>
      </c>
      <c r="P228" s="48" t="str">
        <f>IF('Simpl. all tex-DT PLYWOOD'!X234=0,"",'Simpl. all tex-DT PLYWOOD'!X234)</f>
        <v/>
      </c>
      <c r="Q228" s="48" t="str">
        <f>IF('Simpl. all tex-DT PLYWOOD'!Y234=0,"",'Simpl. all tex-DT PLYWOOD'!Y234)</f>
        <v/>
      </c>
      <c r="R228" s="48" t="str">
        <f>IF('Simpl. all tex-DT PLYWOOD'!Z234=0,"",'Simpl. all tex-DT PLYWOOD'!Z234)</f>
        <v/>
      </c>
      <c r="S228" s="699">
        <f>'PRODUCTION LIST TEX&amp;DUAL TEX'!Q231</f>
        <v>0</v>
      </c>
    </row>
    <row r="229" spans="1:19" ht="23.25" customHeight="1" x14ac:dyDescent="0.2">
      <c r="A229" s="38"/>
      <c r="B229" s="39"/>
      <c r="C229" s="36" t="str">
        <f>'Simpl. all tex-DT PLYWOOD'!D235</f>
        <v>SIMPL-9E</v>
      </c>
      <c r="D229" s="691">
        <f>'Simpl. all tex-DT PLYWOOD'!I235</f>
        <v>2</v>
      </c>
      <c r="E229" s="48" t="str">
        <f>IF('Simpl. all tex-DT PLYWOOD'!M235=0,"",'Simpl. all tex-DT PLYWOOD'!M235)</f>
        <v/>
      </c>
      <c r="F229" s="48" t="str">
        <f>IF('Simpl. all tex-DT PLYWOOD'!N235=0,"",'Simpl. all tex-DT PLYWOOD'!N235)</f>
        <v/>
      </c>
      <c r="G229" s="48" t="str">
        <f>IF('Simpl. all tex-DT PLYWOOD'!O235=0,"",'Simpl. all tex-DT PLYWOOD'!O235)</f>
        <v/>
      </c>
      <c r="H229" s="48" t="str">
        <f>IF('Simpl. all tex-DT PLYWOOD'!P235=0,"",'Simpl. all tex-DT PLYWOOD'!P235)</f>
        <v/>
      </c>
      <c r="I229" s="48" t="str">
        <f>IF('Simpl. all tex-DT PLYWOOD'!Q235=0,"",'Simpl. all tex-DT PLYWOOD'!Q235)</f>
        <v/>
      </c>
      <c r="J229" s="48" t="str">
        <f>IF('Simpl. all tex-DT PLYWOOD'!R235=0,"",'Simpl. all tex-DT PLYWOOD'!R235)</f>
        <v/>
      </c>
      <c r="K229" s="48" t="str">
        <f>IF('Simpl. all tex-DT PLYWOOD'!S235=0,"",'Simpl. all tex-DT PLYWOOD'!S235)</f>
        <v/>
      </c>
      <c r="L229" s="48" t="str">
        <f>IF('Simpl. all tex-DT PLYWOOD'!T235=0,"",'Simpl. all tex-DT PLYWOOD'!T235)</f>
        <v/>
      </c>
      <c r="M229" s="48" t="str">
        <f>IF('Simpl. all tex-DT PLYWOOD'!U235=0,"",'Simpl. all tex-DT PLYWOOD'!U235)</f>
        <v/>
      </c>
      <c r="N229" s="48" t="str">
        <f>IF('Simpl. all tex-DT PLYWOOD'!V235=0,"",'Simpl. all tex-DT PLYWOOD'!V235)</f>
        <v/>
      </c>
      <c r="O229" s="48" t="str">
        <f>IF('Simpl. all tex-DT PLYWOOD'!W235=0,"",'Simpl. all tex-DT PLYWOOD'!W235)</f>
        <v/>
      </c>
      <c r="P229" s="48" t="str">
        <f>IF('Simpl. all tex-DT PLYWOOD'!X235=0,"",'Simpl. all tex-DT PLYWOOD'!X235)</f>
        <v/>
      </c>
      <c r="Q229" s="48" t="str">
        <f>IF('Simpl. all tex-DT PLYWOOD'!Y235=0,"",'Simpl. all tex-DT PLYWOOD'!Y235)</f>
        <v/>
      </c>
      <c r="R229" s="48" t="str">
        <f>IF('Simpl. all tex-DT PLYWOOD'!Z235=0,"",'Simpl. all tex-DT PLYWOOD'!Z235)</f>
        <v/>
      </c>
      <c r="S229" s="699">
        <f>'PRODUCTION LIST TEX&amp;DUAL TEX'!Q232</f>
        <v>0</v>
      </c>
    </row>
    <row r="230" spans="1:19" ht="23.25" customHeight="1" x14ac:dyDescent="0.2">
      <c r="A230" s="38"/>
      <c r="B230" s="39"/>
      <c r="C230" s="36" t="str">
        <f>'Simpl. all tex-DT PLYWOOD'!D236</f>
        <v>SIMPL-9E-T</v>
      </c>
      <c r="D230" s="691">
        <f>'Simpl. all tex-DT PLYWOOD'!I236</f>
        <v>2</v>
      </c>
      <c r="E230" s="48" t="str">
        <f>IF('Simpl. all tex-DT PLYWOOD'!M236=0,"",'Simpl. all tex-DT PLYWOOD'!M236)</f>
        <v/>
      </c>
      <c r="F230" s="48" t="str">
        <f>IF('Simpl. all tex-DT PLYWOOD'!N236=0,"",'Simpl. all tex-DT PLYWOOD'!N236)</f>
        <v/>
      </c>
      <c r="G230" s="48" t="str">
        <f>IF('Simpl. all tex-DT PLYWOOD'!O236=0,"",'Simpl. all tex-DT PLYWOOD'!O236)</f>
        <v/>
      </c>
      <c r="H230" s="48" t="str">
        <f>IF('Simpl. all tex-DT PLYWOOD'!P236=0,"",'Simpl. all tex-DT PLYWOOD'!P236)</f>
        <v/>
      </c>
      <c r="I230" s="48" t="str">
        <f>IF('Simpl. all tex-DT PLYWOOD'!Q236=0,"",'Simpl. all tex-DT PLYWOOD'!Q236)</f>
        <v/>
      </c>
      <c r="J230" s="48" t="str">
        <f>IF('Simpl. all tex-DT PLYWOOD'!R236=0,"",'Simpl. all tex-DT PLYWOOD'!R236)</f>
        <v/>
      </c>
      <c r="K230" s="48" t="str">
        <f>IF('Simpl. all tex-DT PLYWOOD'!S236=0,"",'Simpl. all tex-DT PLYWOOD'!S236)</f>
        <v/>
      </c>
      <c r="L230" s="48" t="str">
        <f>IF('Simpl. all tex-DT PLYWOOD'!T236=0,"",'Simpl. all tex-DT PLYWOOD'!T236)</f>
        <v/>
      </c>
      <c r="M230" s="48" t="str">
        <f>IF('Simpl. all tex-DT PLYWOOD'!U236=0,"",'Simpl. all tex-DT PLYWOOD'!U236)</f>
        <v/>
      </c>
      <c r="N230" s="48" t="str">
        <f>IF('Simpl. all tex-DT PLYWOOD'!V236=0,"",'Simpl. all tex-DT PLYWOOD'!V236)</f>
        <v/>
      </c>
      <c r="O230" s="48" t="str">
        <f>IF('Simpl. all tex-DT PLYWOOD'!W236=0,"",'Simpl. all tex-DT PLYWOOD'!W236)</f>
        <v/>
      </c>
      <c r="P230" s="48" t="str">
        <f>IF('Simpl. all tex-DT PLYWOOD'!X236=0,"",'Simpl. all tex-DT PLYWOOD'!X236)</f>
        <v/>
      </c>
      <c r="Q230" s="48" t="str">
        <f>IF('Simpl. all tex-DT PLYWOOD'!Y236=0,"",'Simpl. all tex-DT PLYWOOD'!Y236)</f>
        <v/>
      </c>
      <c r="R230" s="48" t="str">
        <f>IF('Simpl. all tex-DT PLYWOOD'!Z236=0,"",'Simpl. all tex-DT PLYWOOD'!Z236)</f>
        <v/>
      </c>
      <c r="S230" s="699">
        <f>'PRODUCTION LIST TEX&amp;DUAL TEX'!Q233</f>
        <v>0</v>
      </c>
    </row>
    <row r="231" spans="1:19" ht="23.25" customHeight="1" x14ac:dyDescent="0.2">
      <c r="A231" s="38"/>
      <c r="B231" s="39"/>
      <c r="C231" s="36" t="str">
        <f>'Simpl. all tex-DT PLYWOOD'!D237</f>
        <v>SIMPL-9F</v>
      </c>
      <c r="D231" s="691">
        <f>'Simpl. all tex-DT PLYWOOD'!I237</f>
        <v>2</v>
      </c>
      <c r="E231" s="48" t="str">
        <f>IF('Simpl. all tex-DT PLYWOOD'!M237=0,"",'Simpl. all tex-DT PLYWOOD'!M237)</f>
        <v/>
      </c>
      <c r="F231" s="48" t="str">
        <f>IF('Simpl. all tex-DT PLYWOOD'!N237=0,"",'Simpl. all tex-DT PLYWOOD'!N237)</f>
        <v/>
      </c>
      <c r="G231" s="48" t="str">
        <f>IF('Simpl. all tex-DT PLYWOOD'!O237=0,"",'Simpl. all tex-DT PLYWOOD'!O237)</f>
        <v/>
      </c>
      <c r="H231" s="48" t="str">
        <f>IF('Simpl. all tex-DT PLYWOOD'!P237=0,"",'Simpl. all tex-DT PLYWOOD'!P237)</f>
        <v/>
      </c>
      <c r="I231" s="48" t="str">
        <f>IF('Simpl. all tex-DT PLYWOOD'!Q237=0,"",'Simpl. all tex-DT PLYWOOD'!Q237)</f>
        <v/>
      </c>
      <c r="J231" s="48" t="str">
        <f>IF('Simpl. all tex-DT PLYWOOD'!R237=0,"",'Simpl. all tex-DT PLYWOOD'!R237)</f>
        <v/>
      </c>
      <c r="K231" s="48" t="str">
        <f>IF('Simpl. all tex-DT PLYWOOD'!S237=0,"",'Simpl. all tex-DT PLYWOOD'!S237)</f>
        <v/>
      </c>
      <c r="L231" s="48" t="str">
        <f>IF('Simpl. all tex-DT PLYWOOD'!T237=0,"",'Simpl. all tex-DT PLYWOOD'!T237)</f>
        <v/>
      </c>
      <c r="M231" s="48" t="str">
        <f>IF('Simpl. all tex-DT PLYWOOD'!U237=0,"",'Simpl. all tex-DT PLYWOOD'!U237)</f>
        <v/>
      </c>
      <c r="N231" s="48" t="str">
        <f>IF('Simpl. all tex-DT PLYWOOD'!V237=0,"",'Simpl. all tex-DT PLYWOOD'!V237)</f>
        <v/>
      </c>
      <c r="O231" s="48" t="str">
        <f>IF('Simpl. all tex-DT PLYWOOD'!W237=0,"",'Simpl. all tex-DT PLYWOOD'!W237)</f>
        <v/>
      </c>
      <c r="P231" s="48" t="str">
        <f>IF('Simpl. all tex-DT PLYWOOD'!X237=0,"",'Simpl. all tex-DT PLYWOOD'!X237)</f>
        <v/>
      </c>
      <c r="Q231" s="48" t="str">
        <f>IF('Simpl. all tex-DT PLYWOOD'!Y237=0,"",'Simpl. all tex-DT PLYWOOD'!Y237)</f>
        <v/>
      </c>
      <c r="R231" s="48" t="str">
        <f>IF('Simpl. all tex-DT PLYWOOD'!Z237=0,"",'Simpl. all tex-DT PLYWOOD'!Z237)</f>
        <v/>
      </c>
      <c r="S231" s="699">
        <f>'PRODUCTION LIST TEX&amp;DUAL TEX'!Q234</f>
        <v>0</v>
      </c>
    </row>
    <row r="232" spans="1:19" ht="23.25" customHeight="1" x14ac:dyDescent="0.2">
      <c r="A232" s="38"/>
      <c r="B232" s="39"/>
      <c r="C232" s="36" t="str">
        <f>'Simpl. all tex-DT PLYWOOD'!D238</f>
        <v>SIMPL-9F-T</v>
      </c>
      <c r="D232" s="691">
        <f>'Simpl. all tex-DT PLYWOOD'!I238</f>
        <v>2</v>
      </c>
      <c r="E232" s="48" t="str">
        <f>IF('Simpl. all tex-DT PLYWOOD'!M238=0,"",'Simpl. all tex-DT PLYWOOD'!M238)</f>
        <v/>
      </c>
      <c r="F232" s="48" t="str">
        <f>IF('Simpl. all tex-DT PLYWOOD'!N238=0,"",'Simpl. all tex-DT PLYWOOD'!N238)</f>
        <v/>
      </c>
      <c r="G232" s="48" t="str">
        <f>IF('Simpl. all tex-DT PLYWOOD'!O238=0,"",'Simpl. all tex-DT PLYWOOD'!O238)</f>
        <v/>
      </c>
      <c r="H232" s="48" t="str">
        <f>IF('Simpl. all tex-DT PLYWOOD'!P238=0,"",'Simpl. all tex-DT PLYWOOD'!P238)</f>
        <v/>
      </c>
      <c r="I232" s="48" t="str">
        <f>IF('Simpl. all tex-DT PLYWOOD'!Q238=0,"",'Simpl. all tex-DT PLYWOOD'!Q238)</f>
        <v/>
      </c>
      <c r="J232" s="48" t="str">
        <f>IF('Simpl. all tex-DT PLYWOOD'!R238=0,"",'Simpl. all tex-DT PLYWOOD'!R238)</f>
        <v/>
      </c>
      <c r="K232" s="48" t="str">
        <f>IF('Simpl. all tex-DT PLYWOOD'!S238=0,"",'Simpl. all tex-DT PLYWOOD'!S238)</f>
        <v/>
      </c>
      <c r="L232" s="48" t="str">
        <f>IF('Simpl. all tex-DT PLYWOOD'!T238=0,"",'Simpl. all tex-DT PLYWOOD'!T238)</f>
        <v/>
      </c>
      <c r="M232" s="48" t="str">
        <f>IF('Simpl. all tex-DT PLYWOOD'!U238=0,"",'Simpl. all tex-DT PLYWOOD'!U238)</f>
        <v/>
      </c>
      <c r="N232" s="48" t="str">
        <f>IF('Simpl. all tex-DT PLYWOOD'!V238=0,"",'Simpl. all tex-DT PLYWOOD'!V238)</f>
        <v/>
      </c>
      <c r="O232" s="48" t="str">
        <f>IF('Simpl. all tex-DT PLYWOOD'!W238=0,"",'Simpl. all tex-DT PLYWOOD'!W238)</f>
        <v/>
      </c>
      <c r="P232" s="48" t="str">
        <f>IF('Simpl. all tex-DT PLYWOOD'!X238=0,"",'Simpl. all tex-DT PLYWOOD'!X238)</f>
        <v/>
      </c>
      <c r="Q232" s="48" t="str">
        <f>IF('Simpl. all tex-DT PLYWOOD'!Y238=0,"",'Simpl. all tex-DT PLYWOOD'!Y238)</f>
        <v/>
      </c>
      <c r="R232" s="48" t="str">
        <f>IF('Simpl. all tex-DT PLYWOOD'!Z238=0,"",'Simpl. all tex-DT PLYWOOD'!Z238)</f>
        <v/>
      </c>
      <c r="S232" s="699">
        <f>'PRODUCTION LIST TEX&amp;DUAL TEX'!Q235</f>
        <v>0</v>
      </c>
    </row>
    <row r="233" spans="1:19" ht="23.25" customHeight="1" x14ac:dyDescent="0.2">
      <c r="A233" s="38"/>
      <c r="B233" s="39"/>
      <c r="C233" s="36" t="str">
        <f>'Simpl. all tex-DT PLYWOOD'!D239</f>
        <v>SIMPL-9G</v>
      </c>
      <c r="D233" s="691">
        <f>'Simpl. all tex-DT PLYWOOD'!I239</f>
        <v>2</v>
      </c>
      <c r="E233" s="48" t="str">
        <f>IF('Simpl. all tex-DT PLYWOOD'!M239=0,"",'Simpl. all tex-DT PLYWOOD'!M239)</f>
        <v/>
      </c>
      <c r="F233" s="48" t="str">
        <f>IF('Simpl. all tex-DT PLYWOOD'!N239=0,"",'Simpl. all tex-DT PLYWOOD'!N239)</f>
        <v/>
      </c>
      <c r="G233" s="48" t="str">
        <f>IF('Simpl. all tex-DT PLYWOOD'!O239=0,"",'Simpl. all tex-DT PLYWOOD'!O239)</f>
        <v/>
      </c>
      <c r="H233" s="48" t="str">
        <f>IF('Simpl. all tex-DT PLYWOOD'!P239=0,"",'Simpl. all tex-DT PLYWOOD'!P239)</f>
        <v/>
      </c>
      <c r="I233" s="48" t="str">
        <f>IF('Simpl. all tex-DT PLYWOOD'!Q239=0,"",'Simpl. all tex-DT PLYWOOD'!Q239)</f>
        <v/>
      </c>
      <c r="J233" s="48" t="str">
        <f>IF('Simpl. all tex-DT PLYWOOD'!R239=0,"",'Simpl. all tex-DT PLYWOOD'!R239)</f>
        <v/>
      </c>
      <c r="K233" s="48" t="str">
        <f>IF('Simpl. all tex-DT PLYWOOD'!S239=0,"",'Simpl. all tex-DT PLYWOOD'!S239)</f>
        <v/>
      </c>
      <c r="L233" s="48" t="str">
        <f>IF('Simpl. all tex-DT PLYWOOD'!T239=0,"",'Simpl. all tex-DT PLYWOOD'!T239)</f>
        <v/>
      </c>
      <c r="M233" s="48" t="str">
        <f>IF('Simpl. all tex-DT PLYWOOD'!U239=0,"",'Simpl. all tex-DT PLYWOOD'!U239)</f>
        <v/>
      </c>
      <c r="N233" s="48" t="str">
        <f>IF('Simpl. all tex-DT PLYWOOD'!V239=0,"",'Simpl. all tex-DT PLYWOOD'!V239)</f>
        <v/>
      </c>
      <c r="O233" s="48" t="str">
        <f>IF('Simpl. all tex-DT PLYWOOD'!W239=0,"",'Simpl. all tex-DT PLYWOOD'!W239)</f>
        <v/>
      </c>
      <c r="P233" s="48" t="str">
        <f>IF('Simpl. all tex-DT PLYWOOD'!X239=0,"",'Simpl. all tex-DT PLYWOOD'!X239)</f>
        <v/>
      </c>
      <c r="Q233" s="48" t="str">
        <f>IF('Simpl. all tex-DT PLYWOOD'!Y239=0,"",'Simpl. all tex-DT PLYWOOD'!Y239)</f>
        <v/>
      </c>
      <c r="R233" s="48" t="str">
        <f>IF('Simpl. all tex-DT PLYWOOD'!Z239=0,"",'Simpl. all tex-DT PLYWOOD'!Z239)</f>
        <v/>
      </c>
      <c r="S233" s="699">
        <f>'PRODUCTION LIST TEX&amp;DUAL TEX'!Q236</f>
        <v>0</v>
      </c>
    </row>
    <row r="234" spans="1:19" ht="23.25" customHeight="1" x14ac:dyDescent="0.2">
      <c r="A234" s="38"/>
      <c r="B234" s="39"/>
      <c r="C234" s="36" t="str">
        <f>'Simpl. all tex-DT PLYWOOD'!D240</f>
        <v>SIMPL-9G-T</v>
      </c>
      <c r="D234" s="691">
        <f>'Simpl. all tex-DT PLYWOOD'!I240</f>
        <v>2</v>
      </c>
      <c r="E234" s="48" t="str">
        <f>IF('Simpl. all tex-DT PLYWOOD'!M240=0,"",'Simpl. all tex-DT PLYWOOD'!M240)</f>
        <v/>
      </c>
      <c r="F234" s="48" t="str">
        <f>IF('Simpl. all tex-DT PLYWOOD'!N240=0,"",'Simpl. all tex-DT PLYWOOD'!N240)</f>
        <v/>
      </c>
      <c r="G234" s="48" t="str">
        <f>IF('Simpl. all tex-DT PLYWOOD'!O240=0,"",'Simpl. all tex-DT PLYWOOD'!O240)</f>
        <v/>
      </c>
      <c r="H234" s="48" t="str">
        <f>IF('Simpl. all tex-DT PLYWOOD'!P240=0,"",'Simpl. all tex-DT PLYWOOD'!P240)</f>
        <v/>
      </c>
      <c r="I234" s="48" t="str">
        <f>IF('Simpl. all tex-DT PLYWOOD'!Q240=0,"",'Simpl. all tex-DT PLYWOOD'!Q240)</f>
        <v/>
      </c>
      <c r="J234" s="48" t="str">
        <f>IF('Simpl. all tex-DT PLYWOOD'!R240=0,"",'Simpl. all tex-DT PLYWOOD'!R240)</f>
        <v/>
      </c>
      <c r="K234" s="48" t="str">
        <f>IF('Simpl. all tex-DT PLYWOOD'!S240=0,"",'Simpl. all tex-DT PLYWOOD'!S240)</f>
        <v/>
      </c>
      <c r="L234" s="48" t="str">
        <f>IF('Simpl. all tex-DT PLYWOOD'!T240=0,"",'Simpl. all tex-DT PLYWOOD'!T240)</f>
        <v/>
      </c>
      <c r="M234" s="48" t="str">
        <f>IF('Simpl. all tex-DT PLYWOOD'!U240=0,"",'Simpl. all tex-DT PLYWOOD'!U240)</f>
        <v/>
      </c>
      <c r="N234" s="48" t="str">
        <f>IF('Simpl. all tex-DT PLYWOOD'!V240=0,"",'Simpl. all tex-DT PLYWOOD'!V240)</f>
        <v/>
      </c>
      <c r="O234" s="48" t="str">
        <f>IF('Simpl. all tex-DT PLYWOOD'!W240=0,"",'Simpl. all tex-DT PLYWOOD'!W240)</f>
        <v/>
      </c>
      <c r="P234" s="48" t="str">
        <f>IF('Simpl. all tex-DT PLYWOOD'!X240=0,"",'Simpl. all tex-DT PLYWOOD'!X240)</f>
        <v/>
      </c>
      <c r="Q234" s="48" t="str">
        <f>IF('Simpl. all tex-DT PLYWOOD'!Y240=0,"",'Simpl. all tex-DT PLYWOOD'!Y240)</f>
        <v/>
      </c>
      <c r="R234" s="48" t="str">
        <f>IF('Simpl. all tex-DT PLYWOOD'!Z240=0,"",'Simpl. all tex-DT PLYWOOD'!Z240)</f>
        <v/>
      </c>
      <c r="S234" s="699">
        <f>'PRODUCTION LIST TEX&amp;DUAL TEX'!Q237</f>
        <v>0</v>
      </c>
    </row>
    <row r="235" spans="1:19" ht="23.25" customHeight="1" x14ac:dyDescent="0.2">
      <c r="A235" s="38"/>
      <c r="B235" s="39"/>
      <c r="C235" s="36" t="str">
        <f>'Simpl. all tex-DT PLYWOOD'!D241</f>
        <v>SIMPL-9H</v>
      </c>
      <c r="D235" s="691">
        <f>'Simpl. all tex-DT PLYWOOD'!I241</f>
        <v>4</v>
      </c>
      <c r="E235" s="48" t="str">
        <f>IF('Simpl. all tex-DT PLYWOOD'!M241=0,"",'Simpl. all tex-DT PLYWOOD'!M241)</f>
        <v/>
      </c>
      <c r="F235" s="48" t="str">
        <f>IF('Simpl. all tex-DT PLYWOOD'!N241=0,"",'Simpl. all tex-DT PLYWOOD'!N241)</f>
        <v/>
      </c>
      <c r="G235" s="48" t="str">
        <f>IF('Simpl. all tex-DT PLYWOOD'!O241=0,"",'Simpl. all tex-DT PLYWOOD'!O241)</f>
        <v/>
      </c>
      <c r="H235" s="48" t="str">
        <f>IF('Simpl. all tex-DT PLYWOOD'!P241=0,"",'Simpl. all tex-DT PLYWOOD'!P241)</f>
        <v/>
      </c>
      <c r="I235" s="48" t="str">
        <f>IF('Simpl. all tex-DT PLYWOOD'!Q241=0,"",'Simpl. all tex-DT PLYWOOD'!Q241)</f>
        <v/>
      </c>
      <c r="J235" s="48" t="str">
        <f>IF('Simpl. all tex-DT PLYWOOD'!R241=0,"",'Simpl. all tex-DT PLYWOOD'!R241)</f>
        <v/>
      </c>
      <c r="K235" s="48" t="str">
        <f>IF('Simpl. all tex-DT PLYWOOD'!S241=0,"",'Simpl. all tex-DT PLYWOOD'!S241)</f>
        <v/>
      </c>
      <c r="L235" s="48" t="str">
        <f>IF('Simpl. all tex-DT PLYWOOD'!T241=0,"",'Simpl. all tex-DT PLYWOOD'!T241)</f>
        <v/>
      </c>
      <c r="M235" s="48" t="str">
        <f>IF('Simpl. all tex-DT PLYWOOD'!U241=0,"",'Simpl. all tex-DT PLYWOOD'!U241)</f>
        <v/>
      </c>
      <c r="N235" s="48" t="str">
        <f>IF('Simpl. all tex-DT PLYWOOD'!V241=0,"",'Simpl. all tex-DT PLYWOOD'!V241)</f>
        <v/>
      </c>
      <c r="O235" s="48" t="str">
        <f>IF('Simpl. all tex-DT PLYWOOD'!W241=0,"",'Simpl. all tex-DT PLYWOOD'!W241)</f>
        <v/>
      </c>
      <c r="P235" s="48" t="str">
        <f>IF('Simpl. all tex-DT PLYWOOD'!X241=0,"",'Simpl. all tex-DT PLYWOOD'!X241)</f>
        <v/>
      </c>
      <c r="Q235" s="48" t="str">
        <f>IF('Simpl. all tex-DT PLYWOOD'!Y241=0,"",'Simpl. all tex-DT PLYWOOD'!Y241)</f>
        <v/>
      </c>
      <c r="R235" s="48" t="str">
        <f>IF('Simpl. all tex-DT PLYWOOD'!Z241=0,"",'Simpl. all tex-DT PLYWOOD'!Z241)</f>
        <v/>
      </c>
      <c r="S235" s="699">
        <f>'PRODUCTION LIST TEX&amp;DUAL TEX'!Q238</f>
        <v>0</v>
      </c>
    </row>
    <row r="236" spans="1:19" ht="23.25" customHeight="1" x14ac:dyDescent="0.2">
      <c r="A236" s="38"/>
      <c r="B236" s="39"/>
      <c r="C236" s="36" t="str">
        <f>'Simpl. all tex-DT PLYWOOD'!D242</f>
        <v>SIMPL-9H-T</v>
      </c>
      <c r="D236" s="691">
        <f>'Simpl. all tex-DT PLYWOOD'!I242</f>
        <v>4</v>
      </c>
      <c r="E236" s="48" t="str">
        <f>IF('Simpl. all tex-DT PLYWOOD'!M242=0,"",'Simpl. all tex-DT PLYWOOD'!M242)</f>
        <v/>
      </c>
      <c r="F236" s="48" t="str">
        <f>IF('Simpl. all tex-DT PLYWOOD'!N242=0,"",'Simpl. all tex-DT PLYWOOD'!N242)</f>
        <v/>
      </c>
      <c r="G236" s="48" t="str">
        <f>IF('Simpl. all tex-DT PLYWOOD'!O242=0,"",'Simpl. all tex-DT PLYWOOD'!O242)</f>
        <v/>
      </c>
      <c r="H236" s="48" t="str">
        <f>IF('Simpl. all tex-DT PLYWOOD'!P242=0,"",'Simpl. all tex-DT PLYWOOD'!P242)</f>
        <v/>
      </c>
      <c r="I236" s="48" t="str">
        <f>IF('Simpl. all tex-DT PLYWOOD'!Q242=0,"",'Simpl. all tex-DT PLYWOOD'!Q242)</f>
        <v/>
      </c>
      <c r="J236" s="48" t="str">
        <f>IF('Simpl. all tex-DT PLYWOOD'!R242=0,"",'Simpl. all tex-DT PLYWOOD'!R242)</f>
        <v/>
      </c>
      <c r="K236" s="48" t="str">
        <f>IF('Simpl. all tex-DT PLYWOOD'!S242=0,"",'Simpl. all tex-DT PLYWOOD'!S242)</f>
        <v/>
      </c>
      <c r="L236" s="48" t="str">
        <f>IF('Simpl. all tex-DT PLYWOOD'!T242=0,"",'Simpl. all tex-DT PLYWOOD'!T242)</f>
        <v/>
      </c>
      <c r="M236" s="48" t="str">
        <f>IF('Simpl. all tex-DT PLYWOOD'!U242=0,"",'Simpl. all tex-DT PLYWOOD'!U242)</f>
        <v/>
      </c>
      <c r="N236" s="48" t="str">
        <f>IF('Simpl. all tex-DT PLYWOOD'!V242=0,"",'Simpl. all tex-DT PLYWOOD'!V242)</f>
        <v/>
      </c>
      <c r="O236" s="48" t="str">
        <f>IF('Simpl. all tex-DT PLYWOOD'!W242=0,"",'Simpl. all tex-DT PLYWOOD'!W242)</f>
        <v/>
      </c>
      <c r="P236" s="48" t="str">
        <f>IF('Simpl. all tex-DT PLYWOOD'!X242=0,"",'Simpl. all tex-DT PLYWOOD'!X242)</f>
        <v/>
      </c>
      <c r="Q236" s="48" t="str">
        <f>IF('Simpl. all tex-DT PLYWOOD'!Y242=0,"",'Simpl. all tex-DT PLYWOOD'!Y242)</f>
        <v/>
      </c>
      <c r="R236" s="48" t="str">
        <f>IF('Simpl. all tex-DT PLYWOOD'!Z242=0,"",'Simpl. all tex-DT PLYWOOD'!Z242)</f>
        <v/>
      </c>
      <c r="S236" s="699">
        <f>'PRODUCTION LIST TEX&amp;DUAL TEX'!Q239</f>
        <v>0</v>
      </c>
    </row>
    <row r="237" spans="1:19" ht="23.25" customHeight="1" x14ac:dyDescent="0.2">
      <c r="A237" s="38"/>
      <c r="B237" s="39"/>
      <c r="C237" s="36" t="str">
        <f>'Simpl. all tex-DT PLYWOOD'!D243</f>
        <v>SIMPL-9I</v>
      </c>
      <c r="D237" s="691">
        <f>'Simpl. all tex-DT PLYWOOD'!I243</f>
        <v>3</v>
      </c>
      <c r="E237" s="48" t="str">
        <f>IF('Simpl. all tex-DT PLYWOOD'!M243=0,"",'Simpl. all tex-DT PLYWOOD'!M243)</f>
        <v/>
      </c>
      <c r="F237" s="48" t="str">
        <f>IF('Simpl. all tex-DT PLYWOOD'!N243=0,"",'Simpl. all tex-DT PLYWOOD'!N243)</f>
        <v/>
      </c>
      <c r="G237" s="48" t="str">
        <f>IF('Simpl. all tex-DT PLYWOOD'!O243=0,"",'Simpl. all tex-DT PLYWOOD'!O243)</f>
        <v/>
      </c>
      <c r="H237" s="48" t="str">
        <f>IF('Simpl. all tex-DT PLYWOOD'!P243=0,"",'Simpl. all tex-DT PLYWOOD'!P243)</f>
        <v/>
      </c>
      <c r="I237" s="48" t="str">
        <f>IF('Simpl. all tex-DT PLYWOOD'!Q243=0,"",'Simpl. all tex-DT PLYWOOD'!Q243)</f>
        <v/>
      </c>
      <c r="J237" s="48" t="str">
        <f>IF('Simpl. all tex-DT PLYWOOD'!R243=0,"",'Simpl. all tex-DT PLYWOOD'!R243)</f>
        <v/>
      </c>
      <c r="K237" s="48" t="str">
        <f>IF('Simpl. all tex-DT PLYWOOD'!S243=0,"",'Simpl. all tex-DT PLYWOOD'!S243)</f>
        <v/>
      </c>
      <c r="L237" s="48" t="str">
        <f>IF('Simpl. all tex-DT PLYWOOD'!T243=0,"",'Simpl. all tex-DT PLYWOOD'!T243)</f>
        <v/>
      </c>
      <c r="M237" s="48" t="str">
        <f>IF('Simpl. all tex-DT PLYWOOD'!U243=0,"",'Simpl. all tex-DT PLYWOOD'!U243)</f>
        <v/>
      </c>
      <c r="N237" s="48" t="str">
        <f>IF('Simpl. all tex-DT PLYWOOD'!V243=0,"",'Simpl. all tex-DT PLYWOOD'!V243)</f>
        <v/>
      </c>
      <c r="O237" s="48" t="str">
        <f>IF('Simpl. all tex-DT PLYWOOD'!W243=0,"",'Simpl. all tex-DT PLYWOOD'!W243)</f>
        <v/>
      </c>
      <c r="P237" s="48" t="str">
        <f>IF('Simpl. all tex-DT PLYWOOD'!X243=0,"",'Simpl. all tex-DT PLYWOOD'!X243)</f>
        <v/>
      </c>
      <c r="Q237" s="48" t="str">
        <f>IF('Simpl. all tex-DT PLYWOOD'!Y243=0,"",'Simpl. all tex-DT PLYWOOD'!Y243)</f>
        <v/>
      </c>
      <c r="R237" s="48" t="str">
        <f>IF('Simpl. all tex-DT PLYWOOD'!Z243=0,"",'Simpl. all tex-DT PLYWOOD'!Z243)</f>
        <v/>
      </c>
      <c r="S237" s="699">
        <f>'PRODUCTION LIST TEX&amp;DUAL TEX'!Q240</f>
        <v>0</v>
      </c>
    </row>
    <row r="238" spans="1:19" ht="23.25" customHeight="1" x14ac:dyDescent="0.2">
      <c r="A238" s="38"/>
      <c r="B238" s="39"/>
      <c r="C238" s="36" t="str">
        <f>'Simpl. all tex-DT PLYWOOD'!D244</f>
        <v>SIMPL-9I-T</v>
      </c>
      <c r="D238" s="691">
        <f>'Simpl. all tex-DT PLYWOOD'!I244</f>
        <v>3</v>
      </c>
      <c r="E238" s="48" t="str">
        <f>IF('Simpl. all tex-DT PLYWOOD'!M244=0,"",'Simpl. all tex-DT PLYWOOD'!M244)</f>
        <v/>
      </c>
      <c r="F238" s="48" t="str">
        <f>IF('Simpl. all tex-DT PLYWOOD'!N244=0,"",'Simpl. all tex-DT PLYWOOD'!N244)</f>
        <v/>
      </c>
      <c r="G238" s="48" t="str">
        <f>IF('Simpl. all tex-DT PLYWOOD'!O244=0,"",'Simpl. all tex-DT PLYWOOD'!O244)</f>
        <v/>
      </c>
      <c r="H238" s="48" t="str">
        <f>IF('Simpl. all tex-DT PLYWOOD'!P244=0,"",'Simpl. all tex-DT PLYWOOD'!P244)</f>
        <v/>
      </c>
      <c r="I238" s="48" t="str">
        <f>IF('Simpl. all tex-DT PLYWOOD'!Q244=0,"",'Simpl. all tex-DT PLYWOOD'!Q244)</f>
        <v/>
      </c>
      <c r="J238" s="48" t="str">
        <f>IF('Simpl. all tex-DT PLYWOOD'!R244=0,"",'Simpl. all tex-DT PLYWOOD'!R244)</f>
        <v/>
      </c>
      <c r="K238" s="48" t="str">
        <f>IF('Simpl. all tex-DT PLYWOOD'!S244=0,"",'Simpl. all tex-DT PLYWOOD'!S244)</f>
        <v/>
      </c>
      <c r="L238" s="48" t="str">
        <f>IF('Simpl. all tex-DT PLYWOOD'!T244=0,"",'Simpl. all tex-DT PLYWOOD'!T244)</f>
        <v/>
      </c>
      <c r="M238" s="48" t="str">
        <f>IF('Simpl. all tex-DT PLYWOOD'!U244=0,"",'Simpl. all tex-DT PLYWOOD'!U244)</f>
        <v/>
      </c>
      <c r="N238" s="48" t="str">
        <f>IF('Simpl. all tex-DT PLYWOOD'!V244=0,"",'Simpl. all tex-DT PLYWOOD'!V244)</f>
        <v/>
      </c>
      <c r="O238" s="48" t="str">
        <f>IF('Simpl. all tex-DT PLYWOOD'!W244=0,"",'Simpl. all tex-DT PLYWOOD'!W244)</f>
        <v/>
      </c>
      <c r="P238" s="48" t="str">
        <f>IF('Simpl. all tex-DT PLYWOOD'!X244=0,"",'Simpl. all tex-DT PLYWOOD'!X244)</f>
        <v/>
      </c>
      <c r="Q238" s="48" t="str">
        <f>IF('Simpl. all tex-DT PLYWOOD'!Y244=0,"",'Simpl. all tex-DT PLYWOOD'!Y244)</f>
        <v/>
      </c>
      <c r="R238" s="48" t="str">
        <f>IF('Simpl. all tex-DT PLYWOOD'!Z244=0,"",'Simpl. all tex-DT PLYWOOD'!Z244)</f>
        <v/>
      </c>
      <c r="S238" s="699">
        <f>'PRODUCTION LIST TEX&amp;DUAL TEX'!Q241</f>
        <v>0</v>
      </c>
    </row>
    <row r="239" spans="1:19" ht="23.25" customHeight="1" x14ac:dyDescent="0.2">
      <c r="A239" s="38"/>
      <c r="B239" s="39"/>
      <c r="C239" s="36" t="str">
        <f>'Simpl. all tex-DT PLYWOOD'!D245</f>
        <v>SIMPL-9J</v>
      </c>
      <c r="D239" s="691">
        <f>'Simpl. all tex-DT PLYWOOD'!I245</f>
        <v>3</v>
      </c>
      <c r="E239" s="48" t="str">
        <f>IF('Simpl. all tex-DT PLYWOOD'!M245=0,"",'Simpl. all tex-DT PLYWOOD'!M245)</f>
        <v/>
      </c>
      <c r="F239" s="48" t="str">
        <f>IF('Simpl. all tex-DT PLYWOOD'!N245=0,"",'Simpl. all tex-DT PLYWOOD'!N245)</f>
        <v/>
      </c>
      <c r="G239" s="48" t="str">
        <f>IF('Simpl. all tex-DT PLYWOOD'!O245=0,"",'Simpl. all tex-DT PLYWOOD'!O245)</f>
        <v/>
      </c>
      <c r="H239" s="48" t="str">
        <f>IF('Simpl. all tex-DT PLYWOOD'!P245=0,"",'Simpl. all tex-DT PLYWOOD'!P245)</f>
        <v/>
      </c>
      <c r="I239" s="48" t="str">
        <f>IF('Simpl. all tex-DT PLYWOOD'!Q245=0,"",'Simpl. all tex-DT PLYWOOD'!Q245)</f>
        <v/>
      </c>
      <c r="J239" s="48" t="str">
        <f>IF('Simpl. all tex-DT PLYWOOD'!R245=0,"",'Simpl. all tex-DT PLYWOOD'!R245)</f>
        <v/>
      </c>
      <c r="K239" s="48" t="str">
        <f>IF('Simpl. all tex-DT PLYWOOD'!S245=0,"",'Simpl. all tex-DT PLYWOOD'!S245)</f>
        <v/>
      </c>
      <c r="L239" s="48" t="str">
        <f>IF('Simpl. all tex-DT PLYWOOD'!T245=0,"",'Simpl. all tex-DT PLYWOOD'!T245)</f>
        <v/>
      </c>
      <c r="M239" s="48" t="str">
        <f>IF('Simpl. all tex-DT PLYWOOD'!U245=0,"",'Simpl. all tex-DT PLYWOOD'!U245)</f>
        <v/>
      </c>
      <c r="N239" s="48" t="str">
        <f>IF('Simpl. all tex-DT PLYWOOD'!V245=0,"",'Simpl. all tex-DT PLYWOOD'!V245)</f>
        <v/>
      </c>
      <c r="O239" s="48" t="str">
        <f>IF('Simpl. all tex-DT PLYWOOD'!W245=0,"",'Simpl. all tex-DT PLYWOOD'!W245)</f>
        <v/>
      </c>
      <c r="P239" s="48" t="str">
        <f>IF('Simpl. all tex-DT PLYWOOD'!X245=0,"",'Simpl. all tex-DT PLYWOOD'!X245)</f>
        <v/>
      </c>
      <c r="Q239" s="48" t="str">
        <f>IF('Simpl. all tex-DT PLYWOOD'!Y245=0,"",'Simpl. all tex-DT PLYWOOD'!Y245)</f>
        <v/>
      </c>
      <c r="R239" s="48" t="str">
        <f>IF('Simpl. all tex-DT PLYWOOD'!Z245=0,"",'Simpl. all tex-DT PLYWOOD'!Z245)</f>
        <v/>
      </c>
      <c r="S239" s="699">
        <f>'PRODUCTION LIST TEX&amp;DUAL TEX'!Q242</f>
        <v>0</v>
      </c>
    </row>
    <row r="240" spans="1:19" ht="23.25" customHeight="1" x14ac:dyDescent="0.2">
      <c r="A240" s="38"/>
      <c r="B240" s="39"/>
      <c r="C240" s="36" t="str">
        <f>'Simpl. all tex-DT PLYWOOD'!D246</f>
        <v>SIMPL-9J-T</v>
      </c>
      <c r="D240" s="691">
        <f>'Simpl. all tex-DT PLYWOOD'!I246</f>
        <v>3</v>
      </c>
      <c r="E240" s="48" t="str">
        <f>IF('Simpl. all tex-DT PLYWOOD'!M246=0,"",'Simpl. all tex-DT PLYWOOD'!M246)</f>
        <v/>
      </c>
      <c r="F240" s="48" t="str">
        <f>IF('Simpl. all tex-DT PLYWOOD'!N246=0,"",'Simpl. all tex-DT PLYWOOD'!N246)</f>
        <v/>
      </c>
      <c r="G240" s="48" t="str">
        <f>IF('Simpl. all tex-DT PLYWOOD'!O246=0,"",'Simpl. all tex-DT PLYWOOD'!O246)</f>
        <v/>
      </c>
      <c r="H240" s="48" t="str">
        <f>IF('Simpl. all tex-DT PLYWOOD'!P246=0,"",'Simpl. all tex-DT PLYWOOD'!P246)</f>
        <v/>
      </c>
      <c r="I240" s="48" t="str">
        <f>IF('Simpl. all tex-DT PLYWOOD'!Q246=0,"",'Simpl. all tex-DT PLYWOOD'!Q246)</f>
        <v/>
      </c>
      <c r="J240" s="48" t="str">
        <f>IF('Simpl. all tex-DT PLYWOOD'!R246=0,"",'Simpl. all tex-DT PLYWOOD'!R246)</f>
        <v/>
      </c>
      <c r="K240" s="48" t="str">
        <f>IF('Simpl. all tex-DT PLYWOOD'!S246=0,"",'Simpl. all tex-DT PLYWOOD'!S246)</f>
        <v/>
      </c>
      <c r="L240" s="48" t="str">
        <f>IF('Simpl. all tex-DT PLYWOOD'!T246=0,"",'Simpl. all tex-DT PLYWOOD'!T246)</f>
        <v/>
      </c>
      <c r="M240" s="48" t="str">
        <f>IF('Simpl. all tex-DT PLYWOOD'!U246=0,"",'Simpl. all tex-DT PLYWOOD'!U246)</f>
        <v/>
      </c>
      <c r="N240" s="48" t="str">
        <f>IF('Simpl. all tex-DT PLYWOOD'!V246=0,"",'Simpl. all tex-DT PLYWOOD'!V246)</f>
        <v/>
      </c>
      <c r="O240" s="48" t="str">
        <f>IF('Simpl. all tex-DT PLYWOOD'!W246=0,"",'Simpl. all tex-DT PLYWOOD'!W246)</f>
        <v/>
      </c>
      <c r="P240" s="48" t="str">
        <f>IF('Simpl. all tex-DT PLYWOOD'!X246=0,"",'Simpl. all tex-DT PLYWOOD'!X246)</f>
        <v/>
      </c>
      <c r="Q240" s="48" t="str">
        <f>IF('Simpl. all tex-DT PLYWOOD'!Y246=0,"",'Simpl. all tex-DT PLYWOOD'!Y246)</f>
        <v/>
      </c>
      <c r="R240" s="48" t="str">
        <f>IF('Simpl. all tex-DT PLYWOOD'!Z246=0,"",'Simpl. all tex-DT PLYWOOD'!Z246)</f>
        <v/>
      </c>
      <c r="S240" s="699">
        <f>'PRODUCTION LIST TEX&amp;DUAL TEX'!Q243</f>
        <v>0</v>
      </c>
    </row>
    <row r="241" spans="1:19" ht="23.25" customHeight="1" x14ac:dyDescent="0.2">
      <c r="A241" s="38"/>
      <c r="B241" s="39"/>
      <c r="C241" s="36" t="str">
        <f>'Simpl. all tex-DT PLYWOOD'!D247</f>
        <v>SIMPL-9K</v>
      </c>
      <c r="D241" s="691">
        <f>'Simpl. all tex-DT PLYWOOD'!I247</f>
        <v>3</v>
      </c>
      <c r="E241" s="48" t="str">
        <f>IF('Simpl. all tex-DT PLYWOOD'!M247=0,"",'Simpl. all tex-DT PLYWOOD'!M247)</f>
        <v/>
      </c>
      <c r="F241" s="48" t="str">
        <f>IF('Simpl. all tex-DT PLYWOOD'!N247=0,"",'Simpl. all tex-DT PLYWOOD'!N247)</f>
        <v/>
      </c>
      <c r="G241" s="48" t="str">
        <f>IF('Simpl. all tex-DT PLYWOOD'!O247=0,"",'Simpl. all tex-DT PLYWOOD'!O247)</f>
        <v/>
      </c>
      <c r="H241" s="48" t="str">
        <f>IF('Simpl. all tex-DT PLYWOOD'!P247=0,"",'Simpl. all tex-DT PLYWOOD'!P247)</f>
        <v/>
      </c>
      <c r="I241" s="48" t="str">
        <f>IF('Simpl. all tex-DT PLYWOOD'!Q247=0,"",'Simpl. all tex-DT PLYWOOD'!Q247)</f>
        <v/>
      </c>
      <c r="J241" s="48" t="str">
        <f>IF('Simpl. all tex-DT PLYWOOD'!R247=0,"",'Simpl. all tex-DT PLYWOOD'!R247)</f>
        <v/>
      </c>
      <c r="K241" s="48" t="str">
        <f>IF('Simpl. all tex-DT PLYWOOD'!S247=0,"",'Simpl. all tex-DT PLYWOOD'!S247)</f>
        <v/>
      </c>
      <c r="L241" s="48" t="str">
        <f>IF('Simpl. all tex-DT PLYWOOD'!T247=0,"",'Simpl. all tex-DT PLYWOOD'!T247)</f>
        <v/>
      </c>
      <c r="M241" s="48" t="str">
        <f>IF('Simpl. all tex-DT PLYWOOD'!U247=0,"",'Simpl. all tex-DT PLYWOOD'!U247)</f>
        <v/>
      </c>
      <c r="N241" s="48" t="str">
        <f>IF('Simpl. all tex-DT PLYWOOD'!V247=0,"",'Simpl. all tex-DT PLYWOOD'!V247)</f>
        <v/>
      </c>
      <c r="O241" s="48" t="str">
        <f>IF('Simpl. all tex-DT PLYWOOD'!W247=0,"",'Simpl. all tex-DT PLYWOOD'!W247)</f>
        <v/>
      </c>
      <c r="P241" s="48" t="str">
        <f>IF('Simpl. all tex-DT PLYWOOD'!X247=0,"",'Simpl. all tex-DT PLYWOOD'!X247)</f>
        <v/>
      </c>
      <c r="Q241" s="48" t="str">
        <f>IF('Simpl. all tex-DT PLYWOOD'!Y247=0,"",'Simpl. all tex-DT PLYWOOD'!Y247)</f>
        <v/>
      </c>
      <c r="R241" s="48" t="str">
        <f>IF('Simpl. all tex-DT PLYWOOD'!Z247=0,"",'Simpl. all tex-DT PLYWOOD'!Z247)</f>
        <v/>
      </c>
      <c r="S241" s="699">
        <f>'PRODUCTION LIST TEX&amp;DUAL TEX'!Q244</f>
        <v>0</v>
      </c>
    </row>
    <row r="242" spans="1:19" ht="23.25" customHeight="1" x14ac:dyDescent="0.2">
      <c r="A242" s="38"/>
      <c r="B242" s="39"/>
      <c r="C242" s="36" t="str">
        <f>'Simpl. all tex-DT PLYWOOD'!D248</f>
        <v>SIMPL-9K-T</v>
      </c>
      <c r="D242" s="691">
        <f>'Simpl. all tex-DT PLYWOOD'!I248</f>
        <v>3</v>
      </c>
      <c r="E242" s="48" t="str">
        <f>IF('Simpl. all tex-DT PLYWOOD'!M248=0,"",'Simpl. all tex-DT PLYWOOD'!M248)</f>
        <v/>
      </c>
      <c r="F242" s="48" t="str">
        <f>IF('Simpl. all tex-DT PLYWOOD'!N248=0,"",'Simpl. all tex-DT PLYWOOD'!N248)</f>
        <v/>
      </c>
      <c r="G242" s="48" t="str">
        <f>IF('Simpl. all tex-DT PLYWOOD'!O248=0,"",'Simpl. all tex-DT PLYWOOD'!O248)</f>
        <v/>
      </c>
      <c r="H242" s="48" t="str">
        <f>IF('Simpl. all tex-DT PLYWOOD'!P248=0,"",'Simpl. all tex-DT PLYWOOD'!P248)</f>
        <v/>
      </c>
      <c r="I242" s="48" t="str">
        <f>IF('Simpl. all tex-DT PLYWOOD'!Q248=0,"",'Simpl. all tex-DT PLYWOOD'!Q248)</f>
        <v/>
      </c>
      <c r="J242" s="48" t="str">
        <f>IF('Simpl. all tex-DT PLYWOOD'!R248=0,"",'Simpl. all tex-DT PLYWOOD'!R248)</f>
        <v/>
      </c>
      <c r="K242" s="48" t="str">
        <f>IF('Simpl. all tex-DT PLYWOOD'!S248=0,"",'Simpl. all tex-DT PLYWOOD'!S248)</f>
        <v/>
      </c>
      <c r="L242" s="48" t="str">
        <f>IF('Simpl. all tex-DT PLYWOOD'!T248=0,"",'Simpl. all tex-DT PLYWOOD'!T248)</f>
        <v/>
      </c>
      <c r="M242" s="48" t="str">
        <f>IF('Simpl. all tex-DT PLYWOOD'!U248=0,"",'Simpl. all tex-DT PLYWOOD'!U248)</f>
        <v/>
      </c>
      <c r="N242" s="48" t="str">
        <f>IF('Simpl. all tex-DT PLYWOOD'!V248=0,"",'Simpl. all tex-DT PLYWOOD'!V248)</f>
        <v/>
      </c>
      <c r="O242" s="48" t="str">
        <f>IF('Simpl. all tex-DT PLYWOOD'!W248=0,"",'Simpl. all tex-DT PLYWOOD'!W248)</f>
        <v/>
      </c>
      <c r="P242" s="48" t="str">
        <f>IF('Simpl. all tex-DT PLYWOOD'!X248=0,"",'Simpl. all tex-DT PLYWOOD'!X248)</f>
        <v/>
      </c>
      <c r="Q242" s="48" t="str">
        <f>IF('Simpl. all tex-DT PLYWOOD'!Y248=0,"",'Simpl. all tex-DT PLYWOOD'!Y248)</f>
        <v/>
      </c>
      <c r="R242" s="48" t="str">
        <f>IF('Simpl. all tex-DT PLYWOOD'!Z248=0,"",'Simpl. all tex-DT PLYWOOD'!Z248)</f>
        <v/>
      </c>
      <c r="S242" s="699">
        <f>'PRODUCTION LIST TEX&amp;DUAL TEX'!Q245</f>
        <v>0</v>
      </c>
    </row>
    <row r="243" spans="1:19" ht="23.25" customHeight="1" x14ac:dyDescent="0.2">
      <c r="A243" s="38"/>
      <c r="B243" s="39"/>
      <c r="C243" s="36" t="str">
        <f>'Simpl. all tex-DT PLYWOOD'!D249</f>
        <v>SIMPL-9L</v>
      </c>
      <c r="D243" s="691">
        <f>'Simpl. all tex-DT PLYWOOD'!I249</f>
        <v>2</v>
      </c>
      <c r="E243" s="48" t="str">
        <f>IF('Simpl. all tex-DT PLYWOOD'!M249=0,"",'Simpl. all tex-DT PLYWOOD'!M249)</f>
        <v/>
      </c>
      <c r="F243" s="48" t="str">
        <f>IF('Simpl. all tex-DT PLYWOOD'!N249=0,"",'Simpl. all tex-DT PLYWOOD'!N249)</f>
        <v/>
      </c>
      <c r="G243" s="48" t="str">
        <f>IF('Simpl. all tex-DT PLYWOOD'!O249=0,"",'Simpl. all tex-DT PLYWOOD'!O249)</f>
        <v/>
      </c>
      <c r="H243" s="48" t="str">
        <f>IF('Simpl. all tex-DT PLYWOOD'!P249=0,"",'Simpl. all tex-DT PLYWOOD'!P249)</f>
        <v/>
      </c>
      <c r="I243" s="48" t="str">
        <f>IF('Simpl. all tex-DT PLYWOOD'!Q249=0,"",'Simpl. all tex-DT PLYWOOD'!Q249)</f>
        <v/>
      </c>
      <c r="J243" s="48" t="str">
        <f>IF('Simpl. all tex-DT PLYWOOD'!R249=0,"",'Simpl. all tex-DT PLYWOOD'!R249)</f>
        <v/>
      </c>
      <c r="K243" s="48" t="str">
        <f>IF('Simpl. all tex-DT PLYWOOD'!S249=0,"",'Simpl. all tex-DT PLYWOOD'!S249)</f>
        <v/>
      </c>
      <c r="L243" s="48" t="str">
        <f>IF('Simpl. all tex-DT PLYWOOD'!T249=0,"",'Simpl. all tex-DT PLYWOOD'!T249)</f>
        <v/>
      </c>
      <c r="M243" s="48" t="str">
        <f>IF('Simpl. all tex-DT PLYWOOD'!U249=0,"",'Simpl. all tex-DT PLYWOOD'!U249)</f>
        <v/>
      </c>
      <c r="N243" s="48" t="str">
        <f>IF('Simpl. all tex-DT PLYWOOD'!V249=0,"",'Simpl. all tex-DT PLYWOOD'!V249)</f>
        <v/>
      </c>
      <c r="O243" s="48" t="str">
        <f>IF('Simpl. all tex-DT PLYWOOD'!W249=0,"",'Simpl. all tex-DT PLYWOOD'!W249)</f>
        <v/>
      </c>
      <c r="P243" s="48" t="str">
        <f>IF('Simpl. all tex-DT PLYWOOD'!X249=0,"",'Simpl. all tex-DT PLYWOOD'!X249)</f>
        <v/>
      </c>
      <c r="Q243" s="48" t="str">
        <f>IF('Simpl. all tex-DT PLYWOOD'!Y249=0,"",'Simpl. all tex-DT PLYWOOD'!Y249)</f>
        <v/>
      </c>
      <c r="R243" s="48" t="str">
        <f>IF('Simpl. all tex-DT PLYWOOD'!Z249=0,"",'Simpl. all tex-DT PLYWOOD'!Z249)</f>
        <v/>
      </c>
      <c r="S243" s="699">
        <f>'PRODUCTION LIST TEX&amp;DUAL TEX'!Q246</f>
        <v>0</v>
      </c>
    </row>
    <row r="244" spans="1:19" ht="23.25" customHeight="1" x14ac:dyDescent="0.2">
      <c r="A244" s="38"/>
      <c r="B244" s="39"/>
      <c r="C244" s="36" t="str">
        <f>'Simpl. all tex-DT PLYWOOD'!D250</f>
        <v>SIMPL-9L-T</v>
      </c>
      <c r="D244" s="691">
        <f>'Simpl. all tex-DT PLYWOOD'!I250</f>
        <v>2</v>
      </c>
      <c r="E244" s="48" t="str">
        <f>IF('Simpl. all tex-DT PLYWOOD'!M250=0,"",'Simpl. all tex-DT PLYWOOD'!M250)</f>
        <v/>
      </c>
      <c r="F244" s="48" t="str">
        <f>IF('Simpl. all tex-DT PLYWOOD'!N250=0,"",'Simpl. all tex-DT PLYWOOD'!N250)</f>
        <v/>
      </c>
      <c r="G244" s="48" t="str">
        <f>IF('Simpl. all tex-DT PLYWOOD'!O250=0,"",'Simpl. all tex-DT PLYWOOD'!O250)</f>
        <v/>
      </c>
      <c r="H244" s="48" t="str">
        <f>IF('Simpl. all tex-DT PLYWOOD'!P250=0,"",'Simpl. all tex-DT PLYWOOD'!P250)</f>
        <v/>
      </c>
      <c r="I244" s="48" t="str">
        <f>IF('Simpl. all tex-DT PLYWOOD'!Q250=0,"",'Simpl. all tex-DT PLYWOOD'!Q250)</f>
        <v/>
      </c>
      <c r="J244" s="48" t="str">
        <f>IF('Simpl. all tex-DT PLYWOOD'!R250=0,"",'Simpl. all tex-DT PLYWOOD'!R250)</f>
        <v/>
      </c>
      <c r="K244" s="48" t="str">
        <f>IF('Simpl. all tex-DT PLYWOOD'!S250=0,"",'Simpl. all tex-DT PLYWOOD'!S250)</f>
        <v/>
      </c>
      <c r="L244" s="48" t="str">
        <f>IF('Simpl. all tex-DT PLYWOOD'!T250=0,"",'Simpl. all tex-DT PLYWOOD'!T250)</f>
        <v/>
      </c>
      <c r="M244" s="48" t="str">
        <f>IF('Simpl. all tex-DT PLYWOOD'!U250=0,"",'Simpl. all tex-DT PLYWOOD'!U250)</f>
        <v/>
      </c>
      <c r="N244" s="48" t="str">
        <f>IF('Simpl. all tex-DT PLYWOOD'!V250=0,"",'Simpl. all tex-DT PLYWOOD'!V250)</f>
        <v/>
      </c>
      <c r="O244" s="48" t="str">
        <f>IF('Simpl. all tex-DT PLYWOOD'!W250=0,"",'Simpl. all tex-DT PLYWOOD'!W250)</f>
        <v/>
      </c>
      <c r="P244" s="48" t="str">
        <f>IF('Simpl. all tex-DT PLYWOOD'!X250=0,"",'Simpl. all tex-DT PLYWOOD'!X250)</f>
        <v/>
      </c>
      <c r="Q244" s="48" t="str">
        <f>IF('Simpl. all tex-DT PLYWOOD'!Y250=0,"",'Simpl. all tex-DT PLYWOOD'!Y250)</f>
        <v/>
      </c>
      <c r="R244" s="48" t="str">
        <f>IF('Simpl. all tex-DT PLYWOOD'!Z250=0,"",'Simpl. all tex-DT PLYWOOD'!Z250)</f>
        <v/>
      </c>
      <c r="S244" s="699">
        <f>'PRODUCTION LIST TEX&amp;DUAL TEX'!Q247</f>
        <v>0</v>
      </c>
    </row>
    <row r="245" spans="1:19" ht="23.25" customHeight="1" x14ac:dyDescent="0.2">
      <c r="A245" s="38"/>
      <c r="B245" s="39"/>
      <c r="C245" s="36" t="str">
        <f>'Simpl. all tex-DT PLYWOOD'!D251</f>
        <v>SIMPL-9M</v>
      </c>
      <c r="D245" s="691">
        <f>'Simpl. all tex-DT PLYWOOD'!I251</f>
        <v>2</v>
      </c>
      <c r="E245" s="48" t="str">
        <f>IF('Simpl. all tex-DT PLYWOOD'!M251=0,"",'Simpl. all tex-DT PLYWOOD'!M251)</f>
        <v/>
      </c>
      <c r="F245" s="48" t="str">
        <f>IF('Simpl. all tex-DT PLYWOOD'!N251=0,"",'Simpl. all tex-DT PLYWOOD'!N251)</f>
        <v/>
      </c>
      <c r="G245" s="48" t="str">
        <f>IF('Simpl. all tex-DT PLYWOOD'!O251=0,"",'Simpl. all tex-DT PLYWOOD'!O251)</f>
        <v/>
      </c>
      <c r="H245" s="48" t="str">
        <f>IF('Simpl. all tex-DT PLYWOOD'!P251=0,"",'Simpl. all tex-DT PLYWOOD'!P251)</f>
        <v/>
      </c>
      <c r="I245" s="48" t="str">
        <f>IF('Simpl. all tex-DT PLYWOOD'!Q251=0,"",'Simpl. all tex-DT PLYWOOD'!Q251)</f>
        <v/>
      </c>
      <c r="J245" s="48" t="str">
        <f>IF('Simpl. all tex-DT PLYWOOD'!R251=0,"",'Simpl. all tex-DT PLYWOOD'!R251)</f>
        <v/>
      </c>
      <c r="K245" s="48" t="str">
        <f>IF('Simpl. all tex-DT PLYWOOD'!S251=0,"",'Simpl. all tex-DT PLYWOOD'!S251)</f>
        <v/>
      </c>
      <c r="L245" s="48" t="str">
        <f>IF('Simpl. all tex-DT PLYWOOD'!T251=0,"",'Simpl. all tex-DT PLYWOOD'!T251)</f>
        <v/>
      </c>
      <c r="M245" s="48" t="str">
        <f>IF('Simpl. all tex-DT PLYWOOD'!U251=0,"",'Simpl. all tex-DT PLYWOOD'!U251)</f>
        <v/>
      </c>
      <c r="N245" s="48" t="str">
        <f>IF('Simpl. all tex-DT PLYWOOD'!V251=0,"",'Simpl. all tex-DT PLYWOOD'!V251)</f>
        <v/>
      </c>
      <c r="O245" s="48" t="str">
        <f>IF('Simpl. all tex-DT PLYWOOD'!W251=0,"",'Simpl. all tex-DT PLYWOOD'!W251)</f>
        <v/>
      </c>
      <c r="P245" s="48" t="str">
        <f>IF('Simpl. all tex-DT PLYWOOD'!X251=0,"",'Simpl. all tex-DT PLYWOOD'!X251)</f>
        <v/>
      </c>
      <c r="Q245" s="48" t="str">
        <f>IF('Simpl. all tex-DT PLYWOOD'!Y251=0,"",'Simpl. all tex-DT PLYWOOD'!Y251)</f>
        <v/>
      </c>
      <c r="R245" s="48" t="str">
        <f>IF('Simpl. all tex-DT PLYWOOD'!Z251=0,"",'Simpl. all tex-DT PLYWOOD'!Z251)</f>
        <v/>
      </c>
      <c r="S245" s="699">
        <f>'PRODUCTION LIST TEX&amp;DUAL TEX'!Q248</f>
        <v>0</v>
      </c>
    </row>
    <row r="246" spans="1:19" ht="23.25" customHeight="1" x14ac:dyDescent="0.2">
      <c r="A246" s="38"/>
      <c r="B246" s="39"/>
      <c r="C246" s="36" t="str">
        <f>'Simpl. all tex-DT PLYWOOD'!D252</f>
        <v>SIMPL-9M-T</v>
      </c>
      <c r="D246" s="691">
        <f>'Simpl. all tex-DT PLYWOOD'!I252</f>
        <v>2</v>
      </c>
      <c r="E246" s="48" t="str">
        <f>IF('Simpl. all tex-DT PLYWOOD'!M252=0,"",'Simpl. all tex-DT PLYWOOD'!M252)</f>
        <v/>
      </c>
      <c r="F246" s="48" t="str">
        <f>IF('Simpl. all tex-DT PLYWOOD'!N252=0,"",'Simpl. all tex-DT PLYWOOD'!N252)</f>
        <v/>
      </c>
      <c r="G246" s="48" t="str">
        <f>IF('Simpl. all tex-DT PLYWOOD'!O252=0,"",'Simpl. all tex-DT PLYWOOD'!O252)</f>
        <v/>
      </c>
      <c r="H246" s="48" t="str">
        <f>IF('Simpl. all tex-DT PLYWOOD'!P252=0,"",'Simpl. all tex-DT PLYWOOD'!P252)</f>
        <v/>
      </c>
      <c r="I246" s="48" t="str">
        <f>IF('Simpl. all tex-DT PLYWOOD'!Q252=0,"",'Simpl. all tex-DT PLYWOOD'!Q252)</f>
        <v/>
      </c>
      <c r="J246" s="48" t="str">
        <f>IF('Simpl. all tex-DT PLYWOOD'!R252=0,"",'Simpl. all tex-DT PLYWOOD'!R252)</f>
        <v/>
      </c>
      <c r="K246" s="48" t="str">
        <f>IF('Simpl. all tex-DT PLYWOOD'!S252=0,"",'Simpl. all tex-DT PLYWOOD'!S252)</f>
        <v/>
      </c>
      <c r="L246" s="48" t="str">
        <f>IF('Simpl. all tex-DT PLYWOOD'!T252=0,"",'Simpl. all tex-DT PLYWOOD'!T252)</f>
        <v/>
      </c>
      <c r="M246" s="48" t="str">
        <f>IF('Simpl. all tex-DT PLYWOOD'!U252=0,"",'Simpl. all tex-DT PLYWOOD'!U252)</f>
        <v/>
      </c>
      <c r="N246" s="48" t="str">
        <f>IF('Simpl. all tex-DT PLYWOOD'!V252=0,"",'Simpl. all tex-DT PLYWOOD'!V252)</f>
        <v/>
      </c>
      <c r="O246" s="48" t="str">
        <f>IF('Simpl. all tex-DT PLYWOOD'!W252=0,"",'Simpl. all tex-DT PLYWOOD'!W252)</f>
        <v/>
      </c>
      <c r="P246" s="48" t="str">
        <f>IF('Simpl. all tex-DT PLYWOOD'!X252=0,"",'Simpl. all tex-DT PLYWOOD'!X252)</f>
        <v/>
      </c>
      <c r="Q246" s="48" t="str">
        <f>IF('Simpl. all tex-DT PLYWOOD'!Y252=0,"",'Simpl. all tex-DT PLYWOOD'!Y252)</f>
        <v/>
      </c>
      <c r="R246" s="48" t="str">
        <f>IF('Simpl. all tex-DT PLYWOOD'!Z252=0,"",'Simpl. all tex-DT PLYWOOD'!Z252)</f>
        <v/>
      </c>
      <c r="S246" s="699">
        <f>'PRODUCTION LIST TEX&amp;DUAL TEX'!Q249</f>
        <v>0</v>
      </c>
    </row>
    <row r="247" spans="1:19" ht="23.25" customHeight="1" x14ac:dyDescent="0.2">
      <c r="A247" s="38"/>
      <c r="B247" s="39"/>
      <c r="C247" s="36" t="str">
        <f>'Simpl. all tex-DT PLYWOOD'!D253</f>
        <v>SIMPL-9N</v>
      </c>
      <c r="D247" s="691">
        <f>'Simpl. all tex-DT PLYWOOD'!I253</f>
        <v>1</v>
      </c>
      <c r="E247" s="48" t="str">
        <f>IF('Simpl. all tex-DT PLYWOOD'!M253=0,"",'Simpl. all tex-DT PLYWOOD'!M253)</f>
        <v/>
      </c>
      <c r="F247" s="48" t="str">
        <f>IF('Simpl. all tex-DT PLYWOOD'!N253=0,"",'Simpl. all tex-DT PLYWOOD'!N253)</f>
        <v/>
      </c>
      <c r="G247" s="48" t="str">
        <f>IF('Simpl. all tex-DT PLYWOOD'!O253=0,"",'Simpl. all tex-DT PLYWOOD'!O253)</f>
        <v/>
      </c>
      <c r="H247" s="48" t="str">
        <f>IF('Simpl. all tex-DT PLYWOOD'!P253=0,"",'Simpl. all tex-DT PLYWOOD'!P253)</f>
        <v/>
      </c>
      <c r="I247" s="48" t="str">
        <f>IF('Simpl. all tex-DT PLYWOOD'!Q253=0,"",'Simpl. all tex-DT PLYWOOD'!Q253)</f>
        <v/>
      </c>
      <c r="J247" s="48" t="str">
        <f>IF('Simpl. all tex-DT PLYWOOD'!R253=0,"",'Simpl. all tex-DT PLYWOOD'!R253)</f>
        <v/>
      </c>
      <c r="K247" s="48" t="str">
        <f>IF('Simpl. all tex-DT PLYWOOD'!S253=0,"",'Simpl. all tex-DT PLYWOOD'!S253)</f>
        <v/>
      </c>
      <c r="L247" s="48" t="str">
        <f>IF('Simpl. all tex-DT PLYWOOD'!T253=0,"",'Simpl. all tex-DT PLYWOOD'!T253)</f>
        <v/>
      </c>
      <c r="M247" s="48" t="str">
        <f>IF('Simpl. all tex-DT PLYWOOD'!U253=0,"",'Simpl. all tex-DT PLYWOOD'!U253)</f>
        <v/>
      </c>
      <c r="N247" s="48" t="str">
        <f>IF('Simpl. all tex-DT PLYWOOD'!V253=0,"",'Simpl. all tex-DT PLYWOOD'!V253)</f>
        <v/>
      </c>
      <c r="O247" s="48" t="str">
        <f>IF('Simpl. all tex-DT PLYWOOD'!W253=0,"",'Simpl. all tex-DT PLYWOOD'!W253)</f>
        <v/>
      </c>
      <c r="P247" s="48" t="str">
        <f>IF('Simpl. all tex-DT PLYWOOD'!X253=0,"",'Simpl. all tex-DT PLYWOOD'!X253)</f>
        <v/>
      </c>
      <c r="Q247" s="48" t="str">
        <f>IF('Simpl. all tex-DT PLYWOOD'!Y253=0,"",'Simpl. all tex-DT PLYWOOD'!Y253)</f>
        <v/>
      </c>
      <c r="R247" s="48" t="str">
        <f>IF('Simpl. all tex-DT PLYWOOD'!Z253=0,"",'Simpl. all tex-DT PLYWOOD'!Z253)</f>
        <v/>
      </c>
      <c r="S247" s="699">
        <f>'PRODUCTION LIST TEX&amp;DUAL TEX'!Q250</f>
        <v>0</v>
      </c>
    </row>
    <row r="248" spans="1:19" ht="23.25" customHeight="1" x14ac:dyDescent="0.2">
      <c r="A248" s="38"/>
      <c r="B248" s="39"/>
      <c r="C248" s="36" t="str">
        <f>'Simpl. all tex-DT PLYWOOD'!D254</f>
        <v>SIMPL-9N-T</v>
      </c>
      <c r="D248" s="691">
        <f>'Simpl. all tex-DT PLYWOOD'!I254</f>
        <v>1</v>
      </c>
      <c r="E248" s="48" t="str">
        <f>IF('Simpl. all tex-DT PLYWOOD'!M254=0,"",'Simpl. all tex-DT PLYWOOD'!M254)</f>
        <v/>
      </c>
      <c r="F248" s="48" t="str">
        <f>IF('Simpl. all tex-DT PLYWOOD'!N254=0,"",'Simpl. all tex-DT PLYWOOD'!N254)</f>
        <v/>
      </c>
      <c r="G248" s="48" t="str">
        <f>IF('Simpl. all tex-DT PLYWOOD'!O254=0,"",'Simpl. all tex-DT PLYWOOD'!O254)</f>
        <v/>
      </c>
      <c r="H248" s="48" t="str">
        <f>IF('Simpl. all tex-DT PLYWOOD'!P254=0,"",'Simpl. all tex-DT PLYWOOD'!P254)</f>
        <v/>
      </c>
      <c r="I248" s="48" t="str">
        <f>IF('Simpl. all tex-DT PLYWOOD'!Q254=0,"",'Simpl. all tex-DT PLYWOOD'!Q254)</f>
        <v/>
      </c>
      <c r="J248" s="48" t="str">
        <f>IF('Simpl. all tex-DT PLYWOOD'!R254=0,"",'Simpl. all tex-DT PLYWOOD'!R254)</f>
        <v/>
      </c>
      <c r="K248" s="48" t="str">
        <f>IF('Simpl. all tex-DT PLYWOOD'!S254=0,"",'Simpl. all tex-DT PLYWOOD'!S254)</f>
        <v/>
      </c>
      <c r="L248" s="48" t="str">
        <f>IF('Simpl. all tex-DT PLYWOOD'!T254=0,"",'Simpl. all tex-DT PLYWOOD'!T254)</f>
        <v/>
      </c>
      <c r="M248" s="48" t="str">
        <f>IF('Simpl. all tex-DT PLYWOOD'!U254=0,"",'Simpl. all tex-DT PLYWOOD'!U254)</f>
        <v/>
      </c>
      <c r="N248" s="48" t="str">
        <f>IF('Simpl. all tex-DT PLYWOOD'!V254=0,"",'Simpl. all tex-DT PLYWOOD'!V254)</f>
        <v/>
      </c>
      <c r="O248" s="48" t="str">
        <f>IF('Simpl. all tex-DT PLYWOOD'!W254=0,"",'Simpl. all tex-DT PLYWOOD'!W254)</f>
        <v/>
      </c>
      <c r="P248" s="48" t="str">
        <f>IF('Simpl. all tex-DT PLYWOOD'!X254=0,"",'Simpl. all tex-DT PLYWOOD'!X254)</f>
        <v/>
      </c>
      <c r="Q248" s="48" t="str">
        <f>IF('Simpl. all tex-DT PLYWOOD'!Y254=0,"",'Simpl. all tex-DT PLYWOOD'!Y254)</f>
        <v/>
      </c>
      <c r="R248" s="48" t="str">
        <f>IF('Simpl. all tex-DT PLYWOOD'!Z254=0,"",'Simpl. all tex-DT PLYWOOD'!Z254)</f>
        <v/>
      </c>
      <c r="S248" s="699">
        <f>'PRODUCTION LIST TEX&amp;DUAL TEX'!Q251</f>
        <v>0</v>
      </c>
    </row>
    <row r="249" spans="1:19" ht="23.25" customHeight="1" x14ac:dyDescent="0.2">
      <c r="A249" s="38"/>
      <c r="B249" s="39"/>
      <c r="C249" s="36" t="str">
        <f>'Simpl. all tex-DT PLYWOOD'!D255</f>
        <v>SIMPL-9O</v>
      </c>
      <c r="D249" s="691">
        <f>'Simpl. all tex-DT PLYWOOD'!I255</f>
        <v>4</v>
      </c>
      <c r="E249" s="48" t="str">
        <f>IF('Simpl. all tex-DT PLYWOOD'!M255=0,"",'Simpl. all tex-DT PLYWOOD'!M255)</f>
        <v/>
      </c>
      <c r="F249" s="48" t="str">
        <f>IF('Simpl. all tex-DT PLYWOOD'!N255=0,"",'Simpl. all tex-DT PLYWOOD'!N255)</f>
        <v/>
      </c>
      <c r="G249" s="48" t="str">
        <f>IF('Simpl. all tex-DT PLYWOOD'!O255=0,"",'Simpl. all tex-DT PLYWOOD'!O255)</f>
        <v/>
      </c>
      <c r="H249" s="48" t="str">
        <f>IF('Simpl. all tex-DT PLYWOOD'!P255=0,"",'Simpl. all tex-DT PLYWOOD'!P255)</f>
        <v/>
      </c>
      <c r="I249" s="48" t="str">
        <f>IF('Simpl. all tex-DT PLYWOOD'!Q255=0,"",'Simpl. all tex-DT PLYWOOD'!Q255)</f>
        <v/>
      </c>
      <c r="J249" s="48" t="str">
        <f>IF('Simpl. all tex-DT PLYWOOD'!R255=0,"",'Simpl. all tex-DT PLYWOOD'!R255)</f>
        <v/>
      </c>
      <c r="K249" s="48" t="str">
        <f>IF('Simpl. all tex-DT PLYWOOD'!S255=0,"",'Simpl. all tex-DT PLYWOOD'!S255)</f>
        <v/>
      </c>
      <c r="L249" s="48" t="str">
        <f>IF('Simpl. all tex-DT PLYWOOD'!T255=0,"",'Simpl. all tex-DT PLYWOOD'!T255)</f>
        <v/>
      </c>
      <c r="M249" s="48" t="str">
        <f>IF('Simpl. all tex-DT PLYWOOD'!U255=0,"",'Simpl. all tex-DT PLYWOOD'!U255)</f>
        <v/>
      </c>
      <c r="N249" s="48" t="str">
        <f>IF('Simpl. all tex-DT PLYWOOD'!V255=0,"",'Simpl. all tex-DT PLYWOOD'!V255)</f>
        <v/>
      </c>
      <c r="O249" s="48" t="str">
        <f>IF('Simpl. all tex-DT PLYWOOD'!W255=0,"",'Simpl. all tex-DT PLYWOOD'!W255)</f>
        <v/>
      </c>
      <c r="P249" s="48" t="str">
        <f>IF('Simpl. all tex-DT PLYWOOD'!X255=0,"",'Simpl. all tex-DT PLYWOOD'!X255)</f>
        <v/>
      </c>
      <c r="Q249" s="48" t="str">
        <f>IF('Simpl. all tex-DT PLYWOOD'!Y255=0,"",'Simpl. all tex-DT PLYWOOD'!Y255)</f>
        <v/>
      </c>
      <c r="R249" s="48" t="str">
        <f>IF('Simpl. all tex-DT PLYWOOD'!Z255=0,"",'Simpl. all tex-DT PLYWOOD'!Z255)</f>
        <v/>
      </c>
      <c r="S249" s="699">
        <f>'PRODUCTION LIST TEX&amp;DUAL TEX'!Q252</f>
        <v>0</v>
      </c>
    </row>
    <row r="250" spans="1:19" ht="23.25" customHeight="1" x14ac:dyDescent="0.2">
      <c r="A250" s="38"/>
      <c r="B250" s="39"/>
      <c r="C250" s="36" t="str">
        <f>'Simpl. all tex-DT PLYWOOD'!D256</f>
        <v>SIMPL-9O-T</v>
      </c>
      <c r="D250" s="691">
        <f>'Simpl. all tex-DT PLYWOOD'!I256</f>
        <v>4</v>
      </c>
      <c r="E250" s="48" t="str">
        <f>IF('Simpl. all tex-DT PLYWOOD'!M256=0,"",'Simpl. all tex-DT PLYWOOD'!M256)</f>
        <v/>
      </c>
      <c r="F250" s="48" t="str">
        <f>IF('Simpl. all tex-DT PLYWOOD'!N256=0,"",'Simpl. all tex-DT PLYWOOD'!N256)</f>
        <v/>
      </c>
      <c r="G250" s="48" t="str">
        <f>IF('Simpl. all tex-DT PLYWOOD'!O256=0,"",'Simpl. all tex-DT PLYWOOD'!O256)</f>
        <v/>
      </c>
      <c r="H250" s="48" t="str">
        <f>IF('Simpl. all tex-DT PLYWOOD'!P256=0,"",'Simpl. all tex-DT PLYWOOD'!P256)</f>
        <v/>
      </c>
      <c r="I250" s="48" t="str">
        <f>IF('Simpl. all tex-DT PLYWOOD'!Q256=0,"",'Simpl. all tex-DT PLYWOOD'!Q256)</f>
        <v/>
      </c>
      <c r="J250" s="48" t="str">
        <f>IF('Simpl. all tex-DT PLYWOOD'!R256=0,"",'Simpl. all tex-DT PLYWOOD'!R256)</f>
        <v/>
      </c>
      <c r="K250" s="48" t="str">
        <f>IF('Simpl. all tex-DT PLYWOOD'!S256=0,"",'Simpl. all tex-DT PLYWOOD'!S256)</f>
        <v/>
      </c>
      <c r="L250" s="48" t="str">
        <f>IF('Simpl. all tex-DT PLYWOOD'!T256=0,"",'Simpl. all tex-DT PLYWOOD'!T256)</f>
        <v/>
      </c>
      <c r="M250" s="48" t="str">
        <f>IF('Simpl. all tex-DT PLYWOOD'!U256=0,"",'Simpl. all tex-DT PLYWOOD'!U256)</f>
        <v/>
      </c>
      <c r="N250" s="48" t="str">
        <f>IF('Simpl. all tex-DT PLYWOOD'!V256=0,"",'Simpl. all tex-DT PLYWOOD'!V256)</f>
        <v/>
      </c>
      <c r="O250" s="48" t="str">
        <f>IF('Simpl. all tex-DT PLYWOOD'!W256=0,"",'Simpl. all tex-DT PLYWOOD'!W256)</f>
        <v/>
      </c>
      <c r="P250" s="48" t="str">
        <f>IF('Simpl. all tex-DT PLYWOOD'!X256=0,"",'Simpl. all tex-DT PLYWOOD'!X256)</f>
        <v/>
      </c>
      <c r="Q250" s="48" t="str">
        <f>IF('Simpl. all tex-DT PLYWOOD'!Y256=0,"",'Simpl. all tex-DT PLYWOOD'!Y256)</f>
        <v/>
      </c>
      <c r="R250" s="48" t="str">
        <f>IF('Simpl. all tex-DT PLYWOOD'!Z256=0,"",'Simpl. all tex-DT PLYWOOD'!Z256)</f>
        <v/>
      </c>
      <c r="S250" s="699">
        <f>'PRODUCTION LIST TEX&amp;DUAL TEX'!Q253</f>
        <v>0</v>
      </c>
    </row>
    <row r="251" spans="1:19" ht="23.25" customHeight="1" x14ac:dyDescent="0.2">
      <c r="A251" s="38"/>
      <c r="B251" s="39"/>
      <c r="C251" s="36" t="str">
        <f>'Simpl. all tex-DT PLYWOOD'!D257</f>
        <v>10 - HUGE-IES</v>
      </c>
      <c r="D251" s="691">
        <f>'Simpl. all tex-DT PLYWOOD'!I257</f>
        <v>0</v>
      </c>
      <c r="E251" s="48" t="str">
        <f>IF('Simpl. all tex-DT PLYWOOD'!M257=0,"",'Simpl. all tex-DT PLYWOOD'!M257)</f>
        <v/>
      </c>
      <c r="F251" s="48" t="str">
        <f>IF('Simpl. all tex-DT PLYWOOD'!N257=0,"",'Simpl. all tex-DT PLYWOOD'!N257)</f>
        <v/>
      </c>
      <c r="G251" s="48" t="str">
        <f>IF('Simpl. all tex-DT PLYWOOD'!O257=0,"",'Simpl. all tex-DT PLYWOOD'!O257)</f>
        <v/>
      </c>
      <c r="H251" s="48" t="str">
        <f>IF('Simpl. all tex-DT PLYWOOD'!P257=0,"",'Simpl. all tex-DT PLYWOOD'!P257)</f>
        <v/>
      </c>
      <c r="I251" s="48" t="str">
        <f>IF('Simpl. all tex-DT PLYWOOD'!Q257=0,"",'Simpl. all tex-DT PLYWOOD'!Q257)</f>
        <v/>
      </c>
      <c r="J251" s="48" t="str">
        <f>IF('Simpl. all tex-DT PLYWOOD'!R257=0,"",'Simpl. all tex-DT PLYWOOD'!R257)</f>
        <v/>
      </c>
      <c r="K251" s="48" t="str">
        <f>IF('Simpl. all tex-DT PLYWOOD'!S257=0,"",'Simpl. all tex-DT PLYWOOD'!S257)</f>
        <v/>
      </c>
      <c r="L251" s="48" t="str">
        <f>IF('Simpl. all tex-DT PLYWOOD'!T257=0,"",'Simpl. all tex-DT PLYWOOD'!T257)</f>
        <v/>
      </c>
      <c r="M251" s="48" t="str">
        <f>IF('Simpl. all tex-DT PLYWOOD'!U257=0,"",'Simpl. all tex-DT PLYWOOD'!U257)</f>
        <v/>
      </c>
      <c r="N251" s="48" t="str">
        <f>IF('Simpl. all tex-DT PLYWOOD'!V257=0,"",'Simpl. all tex-DT PLYWOOD'!V257)</f>
        <v/>
      </c>
      <c r="O251" s="48" t="str">
        <f>IF('Simpl. all tex-DT PLYWOOD'!W257=0,"",'Simpl. all tex-DT PLYWOOD'!W257)</f>
        <v/>
      </c>
      <c r="P251" s="48" t="str">
        <f>IF('Simpl. all tex-DT PLYWOOD'!X257=0,"",'Simpl. all tex-DT PLYWOOD'!X257)</f>
        <v/>
      </c>
      <c r="Q251" s="48" t="str">
        <f>IF('Simpl. all tex-DT PLYWOOD'!Y257=0,"",'Simpl. all tex-DT PLYWOOD'!Y257)</f>
        <v/>
      </c>
      <c r="R251" s="48" t="str">
        <f>IF('Simpl. all tex-DT PLYWOOD'!Z257=0,"",'Simpl. all tex-DT PLYWOOD'!Z257)</f>
        <v/>
      </c>
      <c r="S251" s="699">
        <f>'PRODUCTION LIST TEX&amp;DUAL TEX'!Q254</f>
        <v>0</v>
      </c>
    </row>
    <row r="252" spans="1:19" ht="23.25" customHeight="1" x14ac:dyDescent="0.2">
      <c r="A252" s="38"/>
      <c r="B252" s="39"/>
      <c r="C252" s="36" t="str">
        <f>'Simpl. all tex-DT PLYWOOD'!D258</f>
        <v>SIMPL-10A</v>
      </c>
      <c r="D252" s="691">
        <f>'Simpl. all tex-DT PLYWOOD'!I258</f>
        <v>1</v>
      </c>
      <c r="E252" s="48" t="str">
        <f>IF('Simpl. all tex-DT PLYWOOD'!M258=0,"",'Simpl. all tex-DT PLYWOOD'!M258)</f>
        <v/>
      </c>
      <c r="F252" s="48" t="str">
        <f>IF('Simpl. all tex-DT PLYWOOD'!N258=0,"",'Simpl. all tex-DT PLYWOOD'!N258)</f>
        <v/>
      </c>
      <c r="G252" s="48" t="str">
        <f>IF('Simpl. all tex-DT PLYWOOD'!O258=0,"",'Simpl. all tex-DT PLYWOOD'!O258)</f>
        <v/>
      </c>
      <c r="H252" s="48" t="str">
        <f>IF('Simpl. all tex-DT PLYWOOD'!P258=0,"",'Simpl. all tex-DT PLYWOOD'!P258)</f>
        <v/>
      </c>
      <c r="I252" s="48" t="str">
        <f>IF('Simpl. all tex-DT PLYWOOD'!Q258=0,"",'Simpl. all tex-DT PLYWOOD'!Q258)</f>
        <v/>
      </c>
      <c r="J252" s="48" t="str">
        <f>IF('Simpl. all tex-DT PLYWOOD'!R258=0,"",'Simpl. all tex-DT PLYWOOD'!R258)</f>
        <v/>
      </c>
      <c r="K252" s="48" t="str">
        <f>IF('Simpl. all tex-DT PLYWOOD'!S258=0,"",'Simpl. all tex-DT PLYWOOD'!S258)</f>
        <v/>
      </c>
      <c r="L252" s="48" t="str">
        <f>IF('Simpl. all tex-DT PLYWOOD'!T258=0,"",'Simpl. all tex-DT PLYWOOD'!T258)</f>
        <v/>
      </c>
      <c r="M252" s="48" t="str">
        <f>IF('Simpl. all tex-DT PLYWOOD'!U258=0,"",'Simpl. all tex-DT PLYWOOD'!U258)</f>
        <v/>
      </c>
      <c r="N252" s="48" t="str">
        <f>IF('Simpl. all tex-DT PLYWOOD'!V258=0,"",'Simpl. all tex-DT PLYWOOD'!V258)</f>
        <v/>
      </c>
      <c r="O252" s="48" t="str">
        <f>IF('Simpl. all tex-DT PLYWOOD'!W258=0,"",'Simpl. all tex-DT PLYWOOD'!W258)</f>
        <v/>
      </c>
      <c r="P252" s="48" t="str">
        <f>IF('Simpl. all tex-DT PLYWOOD'!X258=0,"",'Simpl. all tex-DT PLYWOOD'!X258)</f>
        <v/>
      </c>
      <c r="Q252" s="48" t="str">
        <f>IF('Simpl. all tex-DT PLYWOOD'!Y258=0,"",'Simpl. all tex-DT PLYWOOD'!Y258)</f>
        <v/>
      </c>
      <c r="R252" s="48" t="str">
        <f>IF('Simpl. all tex-DT PLYWOOD'!Z258=0,"",'Simpl. all tex-DT PLYWOOD'!Z258)</f>
        <v/>
      </c>
      <c r="S252" s="699">
        <f>'PRODUCTION LIST TEX&amp;DUAL TEX'!Q255</f>
        <v>0</v>
      </c>
    </row>
    <row r="253" spans="1:19" ht="23.25" customHeight="1" x14ac:dyDescent="0.2">
      <c r="A253" s="38"/>
      <c r="B253" s="39"/>
      <c r="C253" s="36" t="str">
        <f>'Simpl. all tex-DT PLYWOOD'!D259</f>
        <v>SIMPL-10A-T</v>
      </c>
      <c r="D253" s="691">
        <f>'Simpl. all tex-DT PLYWOOD'!I259</f>
        <v>1</v>
      </c>
      <c r="E253" s="48" t="str">
        <f>IF('Simpl. all tex-DT PLYWOOD'!M259=0,"",'Simpl. all tex-DT PLYWOOD'!M259)</f>
        <v/>
      </c>
      <c r="F253" s="48" t="str">
        <f>IF('Simpl. all tex-DT PLYWOOD'!N259=0,"",'Simpl. all tex-DT PLYWOOD'!N259)</f>
        <v/>
      </c>
      <c r="G253" s="48" t="str">
        <f>IF('Simpl. all tex-DT PLYWOOD'!O259=0,"",'Simpl. all tex-DT PLYWOOD'!O259)</f>
        <v/>
      </c>
      <c r="H253" s="48" t="str">
        <f>IF('Simpl. all tex-DT PLYWOOD'!P259=0,"",'Simpl. all tex-DT PLYWOOD'!P259)</f>
        <v/>
      </c>
      <c r="I253" s="48" t="str">
        <f>IF('Simpl. all tex-DT PLYWOOD'!Q259=0,"",'Simpl. all tex-DT PLYWOOD'!Q259)</f>
        <v/>
      </c>
      <c r="J253" s="48" t="str">
        <f>IF('Simpl. all tex-DT PLYWOOD'!R259=0,"",'Simpl. all tex-DT PLYWOOD'!R259)</f>
        <v/>
      </c>
      <c r="K253" s="48" t="str">
        <f>IF('Simpl. all tex-DT PLYWOOD'!S259=0,"",'Simpl. all tex-DT PLYWOOD'!S259)</f>
        <v/>
      </c>
      <c r="L253" s="48" t="str">
        <f>IF('Simpl. all tex-DT PLYWOOD'!T259=0,"",'Simpl. all tex-DT PLYWOOD'!T259)</f>
        <v/>
      </c>
      <c r="M253" s="48" t="str">
        <f>IF('Simpl. all tex-DT PLYWOOD'!U259=0,"",'Simpl. all tex-DT PLYWOOD'!U259)</f>
        <v/>
      </c>
      <c r="N253" s="48" t="str">
        <f>IF('Simpl. all tex-DT PLYWOOD'!V259=0,"",'Simpl. all tex-DT PLYWOOD'!V259)</f>
        <v/>
      </c>
      <c r="O253" s="48" t="str">
        <f>IF('Simpl. all tex-DT PLYWOOD'!W259=0,"",'Simpl. all tex-DT PLYWOOD'!W259)</f>
        <v/>
      </c>
      <c r="P253" s="48" t="str">
        <f>IF('Simpl. all tex-DT PLYWOOD'!X259=0,"",'Simpl. all tex-DT PLYWOOD'!X259)</f>
        <v/>
      </c>
      <c r="Q253" s="48" t="str">
        <f>IF('Simpl. all tex-DT PLYWOOD'!Y259=0,"",'Simpl. all tex-DT PLYWOOD'!Y259)</f>
        <v/>
      </c>
      <c r="R253" s="48" t="str">
        <f>IF('Simpl. all tex-DT PLYWOOD'!Z259=0,"",'Simpl. all tex-DT PLYWOOD'!Z259)</f>
        <v/>
      </c>
      <c r="S253" s="699">
        <f>'PRODUCTION LIST TEX&amp;DUAL TEX'!Q256</f>
        <v>0</v>
      </c>
    </row>
    <row r="254" spans="1:19" ht="23.25" customHeight="1" x14ac:dyDescent="0.2">
      <c r="A254" s="38"/>
      <c r="B254" s="39"/>
      <c r="C254" s="36" t="str">
        <f>'Simpl. all tex-DT PLYWOOD'!D260</f>
        <v>SIMPL-10B</v>
      </c>
      <c r="D254" s="691">
        <f>'Simpl. all tex-DT PLYWOOD'!I260</f>
        <v>1</v>
      </c>
      <c r="E254" s="48" t="str">
        <f>IF('Simpl. all tex-DT PLYWOOD'!M260=0,"",'Simpl. all tex-DT PLYWOOD'!M260)</f>
        <v/>
      </c>
      <c r="F254" s="48" t="str">
        <f>IF('Simpl. all tex-DT PLYWOOD'!N260=0,"",'Simpl. all tex-DT PLYWOOD'!N260)</f>
        <v/>
      </c>
      <c r="G254" s="48" t="str">
        <f>IF('Simpl. all tex-DT PLYWOOD'!O260=0,"",'Simpl. all tex-DT PLYWOOD'!O260)</f>
        <v/>
      </c>
      <c r="H254" s="48" t="str">
        <f>IF('Simpl. all tex-DT PLYWOOD'!P260=0,"",'Simpl. all tex-DT PLYWOOD'!P260)</f>
        <v/>
      </c>
      <c r="I254" s="48" t="str">
        <f>IF('Simpl. all tex-DT PLYWOOD'!Q260=0,"",'Simpl. all tex-DT PLYWOOD'!Q260)</f>
        <v/>
      </c>
      <c r="J254" s="48" t="str">
        <f>IF('Simpl. all tex-DT PLYWOOD'!R260=0,"",'Simpl. all tex-DT PLYWOOD'!R260)</f>
        <v/>
      </c>
      <c r="K254" s="48" t="str">
        <f>IF('Simpl. all tex-DT PLYWOOD'!S260=0,"",'Simpl. all tex-DT PLYWOOD'!S260)</f>
        <v/>
      </c>
      <c r="L254" s="48" t="str">
        <f>IF('Simpl. all tex-DT PLYWOOD'!T260=0,"",'Simpl. all tex-DT PLYWOOD'!T260)</f>
        <v/>
      </c>
      <c r="M254" s="48" t="str">
        <f>IF('Simpl. all tex-DT PLYWOOD'!U260=0,"",'Simpl. all tex-DT PLYWOOD'!U260)</f>
        <v/>
      </c>
      <c r="N254" s="48" t="str">
        <f>IF('Simpl. all tex-DT PLYWOOD'!V260=0,"",'Simpl. all tex-DT PLYWOOD'!V260)</f>
        <v/>
      </c>
      <c r="O254" s="48" t="str">
        <f>IF('Simpl. all tex-DT PLYWOOD'!W260=0,"",'Simpl. all tex-DT PLYWOOD'!W260)</f>
        <v/>
      </c>
      <c r="P254" s="48" t="str">
        <f>IF('Simpl. all tex-DT PLYWOOD'!X260=0,"",'Simpl. all tex-DT PLYWOOD'!X260)</f>
        <v/>
      </c>
      <c r="Q254" s="48" t="str">
        <f>IF('Simpl. all tex-DT PLYWOOD'!Y260=0,"",'Simpl. all tex-DT PLYWOOD'!Y260)</f>
        <v/>
      </c>
      <c r="R254" s="48" t="str">
        <f>IF('Simpl. all tex-DT PLYWOOD'!Z260=0,"",'Simpl. all tex-DT PLYWOOD'!Z260)</f>
        <v/>
      </c>
      <c r="S254" s="699">
        <f>'PRODUCTION LIST TEX&amp;DUAL TEX'!Q257</f>
        <v>0</v>
      </c>
    </row>
    <row r="255" spans="1:19" ht="23.25" customHeight="1" x14ac:dyDescent="0.2">
      <c r="A255" s="38"/>
      <c r="B255" s="39"/>
      <c r="C255" s="36" t="str">
        <f>'Simpl. all tex-DT PLYWOOD'!D261</f>
        <v>SIMPL-10B-T</v>
      </c>
      <c r="D255" s="691">
        <f>'Simpl. all tex-DT PLYWOOD'!I261</f>
        <v>1</v>
      </c>
      <c r="E255" s="48" t="str">
        <f>IF('Simpl. all tex-DT PLYWOOD'!M261=0,"",'Simpl. all tex-DT PLYWOOD'!M261)</f>
        <v/>
      </c>
      <c r="F255" s="48" t="str">
        <f>IF('Simpl. all tex-DT PLYWOOD'!N261=0,"",'Simpl. all tex-DT PLYWOOD'!N261)</f>
        <v/>
      </c>
      <c r="G255" s="48" t="str">
        <f>IF('Simpl. all tex-DT PLYWOOD'!O261=0,"",'Simpl. all tex-DT PLYWOOD'!O261)</f>
        <v/>
      </c>
      <c r="H255" s="48" t="str">
        <f>IF('Simpl. all tex-DT PLYWOOD'!P261=0,"",'Simpl. all tex-DT PLYWOOD'!P261)</f>
        <v/>
      </c>
      <c r="I255" s="48" t="str">
        <f>IF('Simpl. all tex-DT PLYWOOD'!Q261=0,"",'Simpl. all tex-DT PLYWOOD'!Q261)</f>
        <v/>
      </c>
      <c r="J255" s="48" t="str">
        <f>IF('Simpl. all tex-DT PLYWOOD'!R261=0,"",'Simpl. all tex-DT PLYWOOD'!R261)</f>
        <v/>
      </c>
      <c r="K255" s="48" t="str">
        <f>IF('Simpl. all tex-DT PLYWOOD'!S261=0,"",'Simpl. all tex-DT PLYWOOD'!S261)</f>
        <v/>
      </c>
      <c r="L255" s="48" t="str">
        <f>IF('Simpl. all tex-DT PLYWOOD'!T261=0,"",'Simpl. all tex-DT PLYWOOD'!T261)</f>
        <v/>
      </c>
      <c r="M255" s="48" t="str">
        <f>IF('Simpl. all tex-DT PLYWOOD'!U261=0,"",'Simpl. all tex-DT PLYWOOD'!U261)</f>
        <v/>
      </c>
      <c r="N255" s="48" t="str">
        <f>IF('Simpl. all tex-DT PLYWOOD'!V261=0,"",'Simpl. all tex-DT PLYWOOD'!V261)</f>
        <v/>
      </c>
      <c r="O255" s="48" t="str">
        <f>IF('Simpl. all tex-DT PLYWOOD'!W261=0,"",'Simpl. all tex-DT PLYWOOD'!W261)</f>
        <v/>
      </c>
      <c r="P255" s="48" t="str">
        <f>IF('Simpl. all tex-DT PLYWOOD'!X261=0,"",'Simpl. all tex-DT PLYWOOD'!X261)</f>
        <v/>
      </c>
      <c r="Q255" s="48" t="str">
        <f>IF('Simpl. all tex-DT PLYWOOD'!Y261=0,"",'Simpl. all tex-DT PLYWOOD'!Y261)</f>
        <v/>
      </c>
      <c r="R255" s="48" t="str">
        <f>IF('Simpl. all tex-DT PLYWOOD'!Z261=0,"",'Simpl. all tex-DT PLYWOOD'!Z261)</f>
        <v/>
      </c>
      <c r="S255" s="699">
        <f>'PRODUCTION LIST TEX&amp;DUAL TEX'!Q258</f>
        <v>0</v>
      </c>
    </row>
    <row r="256" spans="1:19" ht="23.25" customHeight="1" x14ac:dyDescent="0.2">
      <c r="A256" s="38"/>
      <c r="B256" s="39"/>
      <c r="C256" s="36" t="str">
        <f>'Simpl. all tex-DT PLYWOOD'!D262</f>
        <v>SIMPL-10C</v>
      </c>
      <c r="D256" s="691">
        <f>'Simpl. all tex-DT PLYWOOD'!I262</f>
        <v>1</v>
      </c>
      <c r="E256" s="48" t="str">
        <f>IF('Simpl. all tex-DT PLYWOOD'!M262=0,"",'Simpl. all tex-DT PLYWOOD'!M262)</f>
        <v/>
      </c>
      <c r="F256" s="48" t="str">
        <f>IF('Simpl. all tex-DT PLYWOOD'!N262=0,"",'Simpl. all tex-DT PLYWOOD'!N262)</f>
        <v/>
      </c>
      <c r="G256" s="48" t="str">
        <f>IF('Simpl. all tex-DT PLYWOOD'!O262=0,"",'Simpl. all tex-DT PLYWOOD'!O262)</f>
        <v/>
      </c>
      <c r="H256" s="48" t="str">
        <f>IF('Simpl. all tex-DT PLYWOOD'!P262=0,"",'Simpl. all tex-DT PLYWOOD'!P262)</f>
        <v/>
      </c>
      <c r="I256" s="48" t="str">
        <f>IF('Simpl. all tex-DT PLYWOOD'!Q262=0,"",'Simpl. all tex-DT PLYWOOD'!Q262)</f>
        <v/>
      </c>
      <c r="J256" s="48" t="str">
        <f>IF('Simpl. all tex-DT PLYWOOD'!R262=0,"",'Simpl. all tex-DT PLYWOOD'!R262)</f>
        <v/>
      </c>
      <c r="K256" s="48" t="str">
        <f>IF('Simpl. all tex-DT PLYWOOD'!S262=0,"",'Simpl. all tex-DT PLYWOOD'!S262)</f>
        <v/>
      </c>
      <c r="L256" s="48" t="str">
        <f>IF('Simpl. all tex-DT PLYWOOD'!T262=0,"",'Simpl. all tex-DT PLYWOOD'!T262)</f>
        <v/>
      </c>
      <c r="M256" s="48" t="str">
        <f>IF('Simpl. all tex-DT PLYWOOD'!U262=0,"",'Simpl. all tex-DT PLYWOOD'!U262)</f>
        <v/>
      </c>
      <c r="N256" s="48" t="str">
        <f>IF('Simpl. all tex-DT PLYWOOD'!V262=0,"",'Simpl. all tex-DT PLYWOOD'!V262)</f>
        <v/>
      </c>
      <c r="O256" s="48" t="str">
        <f>IF('Simpl. all tex-DT PLYWOOD'!W262=0,"",'Simpl. all tex-DT PLYWOOD'!W262)</f>
        <v/>
      </c>
      <c r="P256" s="48" t="str">
        <f>IF('Simpl. all tex-DT PLYWOOD'!X262=0,"",'Simpl. all tex-DT PLYWOOD'!X262)</f>
        <v/>
      </c>
      <c r="Q256" s="48" t="str">
        <f>IF('Simpl. all tex-DT PLYWOOD'!Y262=0,"",'Simpl. all tex-DT PLYWOOD'!Y262)</f>
        <v/>
      </c>
      <c r="R256" s="48" t="str">
        <f>IF('Simpl. all tex-DT PLYWOOD'!Z262=0,"",'Simpl. all tex-DT PLYWOOD'!Z262)</f>
        <v/>
      </c>
      <c r="S256" s="699">
        <f>'PRODUCTION LIST TEX&amp;DUAL TEX'!Q259</f>
        <v>0</v>
      </c>
    </row>
    <row r="257" spans="1:19" ht="23.25" customHeight="1" x14ac:dyDescent="0.2">
      <c r="A257" s="38"/>
      <c r="B257" s="39"/>
      <c r="C257" s="36" t="str">
        <f>'Simpl. all tex-DT PLYWOOD'!D263</f>
        <v>SIMPL-10C-T</v>
      </c>
      <c r="D257" s="691">
        <f>'Simpl. all tex-DT PLYWOOD'!I263</f>
        <v>1</v>
      </c>
      <c r="E257" s="48" t="str">
        <f>IF('Simpl. all tex-DT PLYWOOD'!M263=0,"",'Simpl. all tex-DT PLYWOOD'!M263)</f>
        <v/>
      </c>
      <c r="F257" s="48" t="str">
        <f>IF('Simpl. all tex-DT PLYWOOD'!N263=0,"",'Simpl. all tex-DT PLYWOOD'!N263)</f>
        <v/>
      </c>
      <c r="G257" s="48" t="str">
        <f>IF('Simpl. all tex-DT PLYWOOD'!O263=0,"",'Simpl. all tex-DT PLYWOOD'!O263)</f>
        <v/>
      </c>
      <c r="H257" s="48" t="str">
        <f>IF('Simpl. all tex-DT PLYWOOD'!P263=0,"",'Simpl. all tex-DT PLYWOOD'!P263)</f>
        <v/>
      </c>
      <c r="I257" s="48" t="str">
        <f>IF('Simpl. all tex-DT PLYWOOD'!Q263=0,"",'Simpl. all tex-DT PLYWOOD'!Q263)</f>
        <v/>
      </c>
      <c r="J257" s="48" t="str">
        <f>IF('Simpl. all tex-DT PLYWOOD'!R263=0,"",'Simpl. all tex-DT PLYWOOD'!R263)</f>
        <v/>
      </c>
      <c r="K257" s="48" t="str">
        <f>IF('Simpl. all tex-DT PLYWOOD'!S263=0,"",'Simpl. all tex-DT PLYWOOD'!S263)</f>
        <v/>
      </c>
      <c r="L257" s="48" t="str">
        <f>IF('Simpl. all tex-DT PLYWOOD'!T263=0,"",'Simpl. all tex-DT PLYWOOD'!T263)</f>
        <v/>
      </c>
      <c r="M257" s="48" t="str">
        <f>IF('Simpl. all tex-DT PLYWOOD'!U263=0,"",'Simpl. all tex-DT PLYWOOD'!U263)</f>
        <v/>
      </c>
      <c r="N257" s="48" t="str">
        <f>IF('Simpl. all tex-DT PLYWOOD'!V263=0,"",'Simpl. all tex-DT PLYWOOD'!V263)</f>
        <v/>
      </c>
      <c r="O257" s="48" t="str">
        <f>IF('Simpl. all tex-DT PLYWOOD'!W263=0,"",'Simpl. all tex-DT PLYWOOD'!W263)</f>
        <v/>
      </c>
      <c r="P257" s="48" t="str">
        <f>IF('Simpl. all tex-DT PLYWOOD'!X263=0,"",'Simpl. all tex-DT PLYWOOD'!X263)</f>
        <v/>
      </c>
      <c r="Q257" s="48" t="str">
        <f>IF('Simpl. all tex-DT PLYWOOD'!Y263=0,"",'Simpl. all tex-DT PLYWOOD'!Y263)</f>
        <v/>
      </c>
      <c r="R257" s="48" t="str">
        <f>IF('Simpl. all tex-DT PLYWOOD'!Z263=0,"",'Simpl. all tex-DT PLYWOOD'!Z263)</f>
        <v/>
      </c>
      <c r="S257" s="699">
        <f>'PRODUCTION LIST TEX&amp;DUAL TEX'!Q260</f>
        <v>0</v>
      </c>
    </row>
    <row r="258" spans="1:19" ht="23.25" customHeight="1" x14ac:dyDescent="0.2">
      <c r="A258" s="38"/>
      <c r="B258" s="39"/>
      <c r="C258" s="36" t="str">
        <f>'Simpl. all tex-DT PLYWOOD'!D264</f>
        <v>SIMPL-10D</v>
      </c>
      <c r="D258" s="691">
        <f>'Simpl. all tex-DT PLYWOOD'!I264</f>
        <v>1</v>
      </c>
      <c r="E258" s="48" t="str">
        <f>IF('Simpl. all tex-DT PLYWOOD'!M264=0,"",'Simpl. all tex-DT PLYWOOD'!M264)</f>
        <v/>
      </c>
      <c r="F258" s="48" t="str">
        <f>IF('Simpl. all tex-DT PLYWOOD'!N264=0,"",'Simpl. all tex-DT PLYWOOD'!N264)</f>
        <v/>
      </c>
      <c r="G258" s="48" t="str">
        <f>IF('Simpl. all tex-DT PLYWOOD'!O264=0,"",'Simpl. all tex-DT PLYWOOD'!O264)</f>
        <v/>
      </c>
      <c r="H258" s="48" t="str">
        <f>IF('Simpl. all tex-DT PLYWOOD'!P264=0,"",'Simpl. all tex-DT PLYWOOD'!P264)</f>
        <v/>
      </c>
      <c r="I258" s="48" t="str">
        <f>IF('Simpl. all tex-DT PLYWOOD'!Q264=0,"",'Simpl. all tex-DT PLYWOOD'!Q264)</f>
        <v/>
      </c>
      <c r="J258" s="48" t="str">
        <f>IF('Simpl. all tex-DT PLYWOOD'!R264=0,"",'Simpl. all tex-DT PLYWOOD'!R264)</f>
        <v/>
      </c>
      <c r="K258" s="48" t="str">
        <f>IF('Simpl. all tex-DT PLYWOOD'!S264=0,"",'Simpl. all tex-DT PLYWOOD'!S264)</f>
        <v/>
      </c>
      <c r="L258" s="48" t="str">
        <f>IF('Simpl. all tex-DT PLYWOOD'!T264=0,"",'Simpl. all tex-DT PLYWOOD'!T264)</f>
        <v/>
      </c>
      <c r="M258" s="48" t="str">
        <f>IF('Simpl. all tex-DT PLYWOOD'!U264=0,"",'Simpl. all tex-DT PLYWOOD'!U264)</f>
        <v/>
      </c>
      <c r="N258" s="48" t="str">
        <f>IF('Simpl. all tex-DT PLYWOOD'!V264=0,"",'Simpl. all tex-DT PLYWOOD'!V264)</f>
        <v/>
      </c>
      <c r="O258" s="48" t="str">
        <f>IF('Simpl. all tex-DT PLYWOOD'!W264=0,"",'Simpl. all tex-DT PLYWOOD'!W264)</f>
        <v/>
      </c>
      <c r="P258" s="48" t="str">
        <f>IF('Simpl. all tex-DT PLYWOOD'!X264=0,"",'Simpl. all tex-DT PLYWOOD'!X264)</f>
        <v/>
      </c>
      <c r="Q258" s="48" t="str">
        <f>IF('Simpl. all tex-DT PLYWOOD'!Y264=0,"",'Simpl. all tex-DT PLYWOOD'!Y264)</f>
        <v/>
      </c>
      <c r="R258" s="48" t="str">
        <f>IF('Simpl. all tex-DT PLYWOOD'!Z264=0,"",'Simpl. all tex-DT PLYWOOD'!Z264)</f>
        <v/>
      </c>
      <c r="S258" s="699">
        <f>'PRODUCTION LIST TEX&amp;DUAL TEX'!Q261</f>
        <v>0</v>
      </c>
    </row>
    <row r="259" spans="1:19" ht="23.25" customHeight="1" x14ac:dyDescent="0.2">
      <c r="A259" s="38"/>
      <c r="B259" s="39"/>
      <c r="C259" s="36" t="str">
        <f>'Simpl. all tex-DT PLYWOOD'!D265</f>
        <v>SIMPL-10D-T</v>
      </c>
      <c r="D259" s="691">
        <f>'Simpl. all tex-DT PLYWOOD'!I265</f>
        <v>1</v>
      </c>
      <c r="E259" s="48" t="str">
        <f>IF('Simpl. all tex-DT PLYWOOD'!M265=0,"",'Simpl. all tex-DT PLYWOOD'!M265)</f>
        <v/>
      </c>
      <c r="F259" s="48" t="str">
        <f>IF('Simpl. all tex-DT PLYWOOD'!N265=0,"",'Simpl. all tex-DT PLYWOOD'!N265)</f>
        <v/>
      </c>
      <c r="G259" s="48" t="str">
        <f>IF('Simpl. all tex-DT PLYWOOD'!O265=0,"",'Simpl. all tex-DT PLYWOOD'!O265)</f>
        <v/>
      </c>
      <c r="H259" s="48" t="str">
        <f>IF('Simpl. all tex-DT PLYWOOD'!P265=0,"",'Simpl. all tex-DT PLYWOOD'!P265)</f>
        <v/>
      </c>
      <c r="I259" s="48" t="str">
        <f>IF('Simpl. all tex-DT PLYWOOD'!Q265=0,"",'Simpl. all tex-DT PLYWOOD'!Q265)</f>
        <v/>
      </c>
      <c r="J259" s="48" t="str">
        <f>IF('Simpl. all tex-DT PLYWOOD'!R265=0,"",'Simpl. all tex-DT PLYWOOD'!R265)</f>
        <v/>
      </c>
      <c r="K259" s="48" t="str">
        <f>IF('Simpl. all tex-DT PLYWOOD'!S265=0,"",'Simpl. all tex-DT PLYWOOD'!S265)</f>
        <v/>
      </c>
      <c r="L259" s="48" t="str">
        <f>IF('Simpl. all tex-DT PLYWOOD'!T265=0,"",'Simpl. all tex-DT PLYWOOD'!T265)</f>
        <v/>
      </c>
      <c r="M259" s="48" t="str">
        <f>IF('Simpl. all tex-DT PLYWOOD'!U265=0,"",'Simpl. all tex-DT PLYWOOD'!U265)</f>
        <v/>
      </c>
      <c r="N259" s="48" t="str">
        <f>IF('Simpl. all tex-DT PLYWOOD'!V265=0,"",'Simpl. all tex-DT PLYWOOD'!V265)</f>
        <v/>
      </c>
      <c r="O259" s="48" t="str">
        <f>IF('Simpl. all tex-DT PLYWOOD'!W265=0,"",'Simpl. all tex-DT PLYWOOD'!W265)</f>
        <v/>
      </c>
      <c r="P259" s="48" t="str">
        <f>IF('Simpl. all tex-DT PLYWOOD'!X265=0,"",'Simpl. all tex-DT PLYWOOD'!X265)</f>
        <v/>
      </c>
      <c r="Q259" s="48" t="str">
        <f>IF('Simpl. all tex-DT PLYWOOD'!Y265=0,"",'Simpl. all tex-DT PLYWOOD'!Y265)</f>
        <v/>
      </c>
      <c r="R259" s="48" t="str">
        <f>IF('Simpl. all tex-DT PLYWOOD'!Z265=0,"",'Simpl. all tex-DT PLYWOOD'!Z265)</f>
        <v/>
      </c>
      <c r="S259" s="699">
        <f>'PRODUCTION LIST TEX&amp;DUAL TEX'!Q262</f>
        <v>0</v>
      </c>
    </row>
    <row r="260" spans="1:19" ht="23.25" customHeight="1" x14ac:dyDescent="0.2">
      <c r="A260" s="38"/>
      <c r="B260" s="39"/>
      <c r="C260" s="36" t="str">
        <f>'Simpl. all tex-DT PLYWOOD'!D266</f>
        <v>SIMPL-10E</v>
      </c>
      <c r="D260" s="691">
        <f>'Simpl. all tex-DT PLYWOOD'!I266</f>
        <v>1</v>
      </c>
      <c r="E260" s="48" t="str">
        <f>IF('Simpl. all tex-DT PLYWOOD'!M266=0,"",'Simpl. all tex-DT PLYWOOD'!M266)</f>
        <v/>
      </c>
      <c r="F260" s="48" t="str">
        <f>IF('Simpl. all tex-DT PLYWOOD'!N266=0,"",'Simpl. all tex-DT PLYWOOD'!N266)</f>
        <v/>
      </c>
      <c r="G260" s="48" t="str">
        <f>IF('Simpl. all tex-DT PLYWOOD'!O266=0,"",'Simpl. all tex-DT PLYWOOD'!O266)</f>
        <v/>
      </c>
      <c r="H260" s="48" t="str">
        <f>IF('Simpl. all tex-DT PLYWOOD'!P266=0,"",'Simpl. all tex-DT PLYWOOD'!P266)</f>
        <v/>
      </c>
      <c r="I260" s="48" t="str">
        <f>IF('Simpl. all tex-DT PLYWOOD'!Q266=0,"",'Simpl. all tex-DT PLYWOOD'!Q266)</f>
        <v/>
      </c>
      <c r="J260" s="48" t="str">
        <f>IF('Simpl. all tex-DT PLYWOOD'!R266=0,"",'Simpl. all tex-DT PLYWOOD'!R266)</f>
        <v/>
      </c>
      <c r="K260" s="48" t="str">
        <f>IF('Simpl. all tex-DT PLYWOOD'!S266=0,"",'Simpl. all tex-DT PLYWOOD'!S266)</f>
        <v/>
      </c>
      <c r="L260" s="48" t="str">
        <f>IF('Simpl. all tex-DT PLYWOOD'!T266=0,"",'Simpl. all tex-DT PLYWOOD'!T266)</f>
        <v/>
      </c>
      <c r="M260" s="48" t="str">
        <f>IF('Simpl. all tex-DT PLYWOOD'!U266=0,"",'Simpl. all tex-DT PLYWOOD'!U266)</f>
        <v/>
      </c>
      <c r="N260" s="48" t="str">
        <f>IF('Simpl. all tex-DT PLYWOOD'!V266=0,"",'Simpl. all tex-DT PLYWOOD'!V266)</f>
        <v/>
      </c>
      <c r="O260" s="48" t="str">
        <f>IF('Simpl. all tex-DT PLYWOOD'!W266=0,"",'Simpl. all tex-DT PLYWOOD'!W266)</f>
        <v/>
      </c>
      <c r="P260" s="48" t="str">
        <f>IF('Simpl. all tex-DT PLYWOOD'!X266=0,"",'Simpl. all tex-DT PLYWOOD'!X266)</f>
        <v/>
      </c>
      <c r="Q260" s="48" t="str">
        <f>IF('Simpl. all tex-DT PLYWOOD'!Y266=0,"",'Simpl. all tex-DT PLYWOOD'!Y266)</f>
        <v/>
      </c>
      <c r="R260" s="48" t="str">
        <f>IF('Simpl. all tex-DT PLYWOOD'!Z266=0,"",'Simpl. all tex-DT PLYWOOD'!Z266)</f>
        <v/>
      </c>
      <c r="S260" s="699">
        <f>'PRODUCTION LIST TEX&amp;DUAL TEX'!Q263</f>
        <v>0</v>
      </c>
    </row>
    <row r="261" spans="1:19" ht="23.25" customHeight="1" x14ac:dyDescent="0.2">
      <c r="A261" s="38"/>
      <c r="B261" s="39"/>
      <c r="C261" s="36" t="str">
        <f>'Simpl. all tex-DT PLYWOOD'!D267</f>
        <v>SIMPL-10E-T</v>
      </c>
      <c r="D261" s="691">
        <f>'Simpl. all tex-DT PLYWOOD'!I267</f>
        <v>1</v>
      </c>
      <c r="E261" s="48" t="str">
        <f>IF('Simpl. all tex-DT PLYWOOD'!M267=0,"",'Simpl. all tex-DT PLYWOOD'!M267)</f>
        <v/>
      </c>
      <c r="F261" s="48" t="str">
        <f>IF('Simpl. all tex-DT PLYWOOD'!N267=0,"",'Simpl. all tex-DT PLYWOOD'!N267)</f>
        <v/>
      </c>
      <c r="G261" s="48" t="str">
        <f>IF('Simpl. all tex-DT PLYWOOD'!O267=0,"",'Simpl. all tex-DT PLYWOOD'!O267)</f>
        <v/>
      </c>
      <c r="H261" s="48" t="str">
        <f>IF('Simpl. all tex-DT PLYWOOD'!P267=0,"",'Simpl. all tex-DT PLYWOOD'!P267)</f>
        <v/>
      </c>
      <c r="I261" s="48" t="str">
        <f>IF('Simpl. all tex-DT PLYWOOD'!Q267=0,"",'Simpl. all tex-DT PLYWOOD'!Q267)</f>
        <v/>
      </c>
      <c r="J261" s="48" t="str">
        <f>IF('Simpl. all tex-DT PLYWOOD'!R267=0,"",'Simpl. all tex-DT PLYWOOD'!R267)</f>
        <v/>
      </c>
      <c r="K261" s="48" t="str">
        <f>IF('Simpl. all tex-DT PLYWOOD'!S267=0,"",'Simpl. all tex-DT PLYWOOD'!S267)</f>
        <v/>
      </c>
      <c r="L261" s="48" t="str">
        <f>IF('Simpl. all tex-DT PLYWOOD'!T267=0,"",'Simpl. all tex-DT PLYWOOD'!T267)</f>
        <v/>
      </c>
      <c r="M261" s="48" t="str">
        <f>IF('Simpl. all tex-DT PLYWOOD'!U267=0,"",'Simpl. all tex-DT PLYWOOD'!U267)</f>
        <v/>
      </c>
      <c r="N261" s="48" t="str">
        <f>IF('Simpl. all tex-DT PLYWOOD'!V267=0,"",'Simpl. all tex-DT PLYWOOD'!V267)</f>
        <v/>
      </c>
      <c r="O261" s="48" t="str">
        <f>IF('Simpl. all tex-DT PLYWOOD'!W267=0,"",'Simpl. all tex-DT PLYWOOD'!W267)</f>
        <v/>
      </c>
      <c r="P261" s="48" t="str">
        <f>IF('Simpl. all tex-DT PLYWOOD'!X267=0,"",'Simpl. all tex-DT PLYWOOD'!X267)</f>
        <v/>
      </c>
      <c r="Q261" s="48" t="str">
        <f>IF('Simpl. all tex-DT PLYWOOD'!Y267=0,"",'Simpl. all tex-DT PLYWOOD'!Y267)</f>
        <v/>
      </c>
      <c r="R261" s="48" t="str">
        <f>IF('Simpl. all tex-DT PLYWOOD'!Z267=0,"",'Simpl. all tex-DT PLYWOOD'!Z267)</f>
        <v/>
      </c>
      <c r="S261" s="699">
        <f>'PRODUCTION LIST TEX&amp;DUAL TEX'!Q264</f>
        <v>0</v>
      </c>
    </row>
    <row r="262" spans="1:19" ht="23.25" customHeight="1" x14ac:dyDescent="0.2">
      <c r="A262" s="38"/>
      <c r="B262" s="39"/>
      <c r="C262" s="36" t="str">
        <f>'Simpl. all tex-DT PLYWOOD'!D268</f>
        <v>SIMPL-10F</v>
      </c>
      <c r="D262" s="691">
        <f>'Simpl. all tex-DT PLYWOOD'!I268</f>
        <v>3</v>
      </c>
      <c r="E262" s="48" t="str">
        <f>IF('Simpl. all tex-DT PLYWOOD'!M268=0,"",'Simpl. all tex-DT PLYWOOD'!M268)</f>
        <v/>
      </c>
      <c r="F262" s="48" t="str">
        <f>IF('Simpl. all tex-DT PLYWOOD'!N268=0,"",'Simpl. all tex-DT PLYWOOD'!N268)</f>
        <v/>
      </c>
      <c r="G262" s="48" t="str">
        <f>IF('Simpl. all tex-DT PLYWOOD'!O268=0,"",'Simpl. all tex-DT PLYWOOD'!O268)</f>
        <v/>
      </c>
      <c r="H262" s="48" t="str">
        <f>IF('Simpl. all tex-DT PLYWOOD'!P268=0,"",'Simpl. all tex-DT PLYWOOD'!P268)</f>
        <v/>
      </c>
      <c r="I262" s="48" t="str">
        <f>IF('Simpl. all tex-DT PLYWOOD'!Q268=0,"",'Simpl. all tex-DT PLYWOOD'!Q268)</f>
        <v/>
      </c>
      <c r="J262" s="48" t="str">
        <f>IF('Simpl. all tex-DT PLYWOOD'!R268=0,"",'Simpl. all tex-DT PLYWOOD'!R268)</f>
        <v/>
      </c>
      <c r="K262" s="48" t="str">
        <f>IF('Simpl. all tex-DT PLYWOOD'!S268=0,"",'Simpl. all tex-DT PLYWOOD'!S268)</f>
        <v/>
      </c>
      <c r="L262" s="48" t="str">
        <f>IF('Simpl. all tex-DT PLYWOOD'!T268=0,"",'Simpl. all tex-DT PLYWOOD'!T268)</f>
        <v/>
      </c>
      <c r="M262" s="48" t="str">
        <f>IF('Simpl. all tex-DT PLYWOOD'!U268=0,"",'Simpl. all tex-DT PLYWOOD'!U268)</f>
        <v/>
      </c>
      <c r="N262" s="48" t="str">
        <f>IF('Simpl. all tex-DT PLYWOOD'!V268=0,"",'Simpl. all tex-DT PLYWOOD'!V268)</f>
        <v/>
      </c>
      <c r="O262" s="48" t="str">
        <f>IF('Simpl. all tex-DT PLYWOOD'!W268=0,"",'Simpl. all tex-DT PLYWOOD'!W268)</f>
        <v/>
      </c>
      <c r="P262" s="48" t="str">
        <f>IF('Simpl. all tex-DT PLYWOOD'!X268=0,"",'Simpl. all tex-DT PLYWOOD'!X268)</f>
        <v/>
      </c>
      <c r="Q262" s="48" t="str">
        <f>IF('Simpl. all tex-DT PLYWOOD'!Y268=0,"",'Simpl. all tex-DT PLYWOOD'!Y268)</f>
        <v/>
      </c>
      <c r="R262" s="48" t="str">
        <f>IF('Simpl. all tex-DT PLYWOOD'!Z268=0,"",'Simpl. all tex-DT PLYWOOD'!Z268)</f>
        <v/>
      </c>
      <c r="S262" s="699">
        <f>'PRODUCTION LIST TEX&amp;DUAL TEX'!Q265</f>
        <v>0</v>
      </c>
    </row>
    <row r="263" spans="1:19" ht="23.25" customHeight="1" x14ac:dyDescent="0.2">
      <c r="A263" s="38"/>
      <c r="B263" s="39"/>
      <c r="C263" s="36" t="str">
        <f>'Simpl. all tex-DT PLYWOOD'!D269</f>
        <v>SIMPL-10F-T</v>
      </c>
      <c r="D263" s="691">
        <f>'Simpl. all tex-DT PLYWOOD'!I269</f>
        <v>3</v>
      </c>
      <c r="E263" s="48" t="str">
        <f>IF('Simpl. all tex-DT PLYWOOD'!M269=0,"",'Simpl. all tex-DT PLYWOOD'!M269)</f>
        <v/>
      </c>
      <c r="F263" s="48" t="str">
        <f>IF('Simpl. all tex-DT PLYWOOD'!N269=0,"",'Simpl. all tex-DT PLYWOOD'!N269)</f>
        <v/>
      </c>
      <c r="G263" s="48" t="str">
        <f>IF('Simpl. all tex-DT PLYWOOD'!O269=0,"",'Simpl. all tex-DT PLYWOOD'!O269)</f>
        <v/>
      </c>
      <c r="H263" s="48" t="str">
        <f>IF('Simpl. all tex-DT PLYWOOD'!P269=0,"",'Simpl. all tex-DT PLYWOOD'!P269)</f>
        <v/>
      </c>
      <c r="I263" s="48" t="str">
        <f>IF('Simpl. all tex-DT PLYWOOD'!Q269=0,"",'Simpl. all tex-DT PLYWOOD'!Q269)</f>
        <v/>
      </c>
      <c r="J263" s="48" t="str">
        <f>IF('Simpl. all tex-DT PLYWOOD'!R269=0,"",'Simpl. all tex-DT PLYWOOD'!R269)</f>
        <v/>
      </c>
      <c r="K263" s="48" t="str">
        <f>IF('Simpl. all tex-DT PLYWOOD'!S269=0,"",'Simpl. all tex-DT PLYWOOD'!S269)</f>
        <v/>
      </c>
      <c r="L263" s="48" t="str">
        <f>IF('Simpl. all tex-DT PLYWOOD'!T269=0,"",'Simpl. all tex-DT PLYWOOD'!T269)</f>
        <v/>
      </c>
      <c r="M263" s="48" t="str">
        <f>IF('Simpl. all tex-DT PLYWOOD'!U269=0,"",'Simpl. all tex-DT PLYWOOD'!U269)</f>
        <v/>
      </c>
      <c r="N263" s="48" t="str">
        <f>IF('Simpl. all tex-DT PLYWOOD'!V269=0,"",'Simpl. all tex-DT PLYWOOD'!V269)</f>
        <v/>
      </c>
      <c r="O263" s="48" t="str">
        <f>IF('Simpl. all tex-DT PLYWOOD'!W269=0,"",'Simpl. all tex-DT PLYWOOD'!W269)</f>
        <v/>
      </c>
      <c r="P263" s="48" t="str">
        <f>IF('Simpl. all tex-DT PLYWOOD'!X269=0,"",'Simpl. all tex-DT PLYWOOD'!X269)</f>
        <v/>
      </c>
      <c r="Q263" s="48" t="str">
        <f>IF('Simpl. all tex-DT PLYWOOD'!Y269=0,"",'Simpl. all tex-DT PLYWOOD'!Y269)</f>
        <v/>
      </c>
      <c r="R263" s="48" t="str">
        <f>IF('Simpl. all tex-DT PLYWOOD'!Z269=0,"",'Simpl. all tex-DT PLYWOOD'!Z269)</f>
        <v/>
      </c>
      <c r="S263" s="699">
        <f>'PRODUCTION LIST TEX&amp;DUAL TEX'!Q266</f>
        <v>0</v>
      </c>
    </row>
    <row r="264" spans="1:19" ht="23.25" customHeight="1" x14ac:dyDescent="0.2">
      <c r="A264" s="38"/>
      <c r="B264" s="39"/>
      <c r="C264" s="36" t="str">
        <f>'Simpl. all tex-DT PLYWOOD'!D270</f>
        <v>SIMPL-10G</v>
      </c>
      <c r="D264" s="691">
        <f>'Simpl. all tex-DT PLYWOOD'!I270</f>
        <v>3</v>
      </c>
      <c r="E264" s="48" t="str">
        <f>IF('Simpl. all tex-DT PLYWOOD'!M270=0,"",'Simpl. all tex-DT PLYWOOD'!M270)</f>
        <v/>
      </c>
      <c r="F264" s="48" t="str">
        <f>IF('Simpl. all tex-DT PLYWOOD'!N270=0,"",'Simpl. all tex-DT PLYWOOD'!N270)</f>
        <v/>
      </c>
      <c r="G264" s="48" t="str">
        <f>IF('Simpl. all tex-DT PLYWOOD'!O270=0,"",'Simpl. all tex-DT PLYWOOD'!O270)</f>
        <v/>
      </c>
      <c r="H264" s="48" t="str">
        <f>IF('Simpl. all tex-DT PLYWOOD'!P270=0,"",'Simpl. all tex-DT PLYWOOD'!P270)</f>
        <v/>
      </c>
      <c r="I264" s="48" t="str">
        <f>IF('Simpl. all tex-DT PLYWOOD'!Q270=0,"",'Simpl. all tex-DT PLYWOOD'!Q270)</f>
        <v/>
      </c>
      <c r="J264" s="48" t="str">
        <f>IF('Simpl. all tex-DT PLYWOOD'!R270=0,"",'Simpl. all tex-DT PLYWOOD'!R270)</f>
        <v/>
      </c>
      <c r="K264" s="48" t="str">
        <f>IF('Simpl. all tex-DT PLYWOOD'!S270=0,"",'Simpl. all tex-DT PLYWOOD'!S270)</f>
        <v/>
      </c>
      <c r="L264" s="48" t="str">
        <f>IF('Simpl. all tex-DT PLYWOOD'!T270=0,"",'Simpl. all tex-DT PLYWOOD'!T270)</f>
        <v/>
      </c>
      <c r="M264" s="48" t="str">
        <f>IF('Simpl. all tex-DT PLYWOOD'!U270=0,"",'Simpl. all tex-DT PLYWOOD'!U270)</f>
        <v/>
      </c>
      <c r="N264" s="48" t="str">
        <f>IF('Simpl. all tex-DT PLYWOOD'!V270=0,"",'Simpl. all tex-DT PLYWOOD'!V270)</f>
        <v/>
      </c>
      <c r="O264" s="48" t="str">
        <f>IF('Simpl. all tex-DT PLYWOOD'!W270=0,"",'Simpl. all tex-DT PLYWOOD'!W270)</f>
        <v/>
      </c>
      <c r="P264" s="48" t="str">
        <f>IF('Simpl. all tex-DT PLYWOOD'!X270=0,"",'Simpl. all tex-DT PLYWOOD'!X270)</f>
        <v/>
      </c>
      <c r="Q264" s="48" t="str">
        <f>IF('Simpl. all tex-DT PLYWOOD'!Y270=0,"",'Simpl. all tex-DT PLYWOOD'!Y270)</f>
        <v/>
      </c>
      <c r="R264" s="48" t="str">
        <f>IF('Simpl. all tex-DT PLYWOOD'!Z270=0,"",'Simpl. all tex-DT PLYWOOD'!Z270)</f>
        <v/>
      </c>
      <c r="S264" s="699">
        <f>'PRODUCTION LIST TEX&amp;DUAL TEX'!Q267</f>
        <v>0</v>
      </c>
    </row>
    <row r="265" spans="1:19" ht="23.25" customHeight="1" x14ac:dyDescent="0.2">
      <c r="A265" s="38"/>
      <c r="B265" s="39"/>
      <c r="C265" s="36" t="str">
        <f>'Simpl. all tex-DT PLYWOOD'!D271</f>
        <v>SIMPL-10G-T</v>
      </c>
      <c r="D265" s="691">
        <f>'Simpl. all tex-DT PLYWOOD'!I271</f>
        <v>3</v>
      </c>
      <c r="E265" s="48" t="str">
        <f>IF('Simpl. all tex-DT PLYWOOD'!M271=0,"",'Simpl. all tex-DT PLYWOOD'!M271)</f>
        <v/>
      </c>
      <c r="F265" s="48" t="str">
        <f>IF('Simpl. all tex-DT PLYWOOD'!N271=0,"",'Simpl. all tex-DT PLYWOOD'!N271)</f>
        <v/>
      </c>
      <c r="G265" s="48" t="str">
        <f>IF('Simpl. all tex-DT PLYWOOD'!O271=0,"",'Simpl. all tex-DT PLYWOOD'!O271)</f>
        <v/>
      </c>
      <c r="H265" s="48" t="str">
        <f>IF('Simpl. all tex-DT PLYWOOD'!P271=0,"",'Simpl. all tex-DT PLYWOOD'!P271)</f>
        <v/>
      </c>
      <c r="I265" s="48" t="str">
        <f>IF('Simpl. all tex-DT PLYWOOD'!Q271=0,"",'Simpl. all tex-DT PLYWOOD'!Q271)</f>
        <v/>
      </c>
      <c r="J265" s="48" t="str">
        <f>IF('Simpl. all tex-DT PLYWOOD'!R271=0,"",'Simpl. all tex-DT PLYWOOD'!R271)</f>
        <v/>
      </c>
      <c r="K265" s="48" t="str">
        <f>IF('Simpl. all tex-DT PLYWOOD'!S271=0,"",'Simpl. all tex-DT PLYWOOD'!S271)</f>
        <v/>
      </c>
      <c r="L265" s="48" t="str">
        <f>IF('Simpl. all tex-DT PLYWOOD'!T271=0,"",'Simpl. all tex-DT PLYWOOD'!T271)</f>
        <v/>
      </c>
      <c r="M265" s="48" t="str">
        <f>IF('Simpl. all tex-DT PLYWOOD'!U271=0,"",'Simpl. all tex-DT PLYWOOD'!U271)</f>
        <v/>
      </c>
      <c r="N265" s="48" t="str">
        <f>IF('Simpl. all tex-DT PLYWOOD'!V271=0,"",'Simpl. all tex-DT PLYWOOD'!V271)</f>
        <v/>
      </c>
      <c r="O265" s="48" t="str">
        <f>IF('Simpl. all tex-DT PLYWOOD'!W271=0,"",'Simpl. all tex-DT PLYWOOD'!W271)</f>
        <v/>
      </c>
      <c r="P265" s="48" t="str">
        <f>IF('Simpl. all tex-DT PLYWOOD'!X271=0,"",'Simpl. all tex-DT PLYWOOD'!X271)</f>
        <v/>
      </c>
      <c r="Q265" s="48" t="str">
        <f>IF('Simpl. all tex-DT PLYWOOD'!Y271=0,"",'Simpl. all tex-DT PLYWOOD'!Y271)</f>
        <v/>
      </c>
      <c r="R265" s="48" t="str">
        <f>IF('Simpl. all tex-DT PLYWOOD'!Z271=0,"",'Simpl. all tex-DT PLYWOOD'!Z271)</f>
        <v/>
      </c>
      <c r="S265" s="699">
        <f>'PRODUCTION LIST TEX&amp;DUAL TEX'!Q268</f>
        <v>0</v>
      </c>
    </row>
    <row r="266" spans="1:19" ht="23.25" customHeight="1" x14ac:dyDescent="0.2">
      <c r="A266" s="38"/>
      <c r="B266" s="39"/>
      <c r="C266" s="36" t="str">
        <f>'Simpl. all tex-DT PLYWOOD'!D272</f>
        <v>11 - BOWS</v>
      </c>
      <c r="D266" s="691">
        <f>'Simpl. all tex-DT PLYWOOD'!I272</f>
        <v>0</v>
      </c>
      <c r="E266" s="48" t="str">
        <f>IF('Simpl. all tex-DT PLYWOOD'!M272=0,"",'Simpl. all tex-DT PLYWOOD'!M272)</f>
        <v/>
      </c>
      <c r="F266" s="48" t="str">
        <f>IF('Simpl. all tex-DT PLYWOOD'!N272=0,"",'Simpl. all tex-DT PLYWOOD'!N272)</f>
        <v/>
      </c>
      <c r="G266" s="48" t="str">
        <f>IF('Simpl. all tex-DT PLYWOOD'!O272=0,"",'Simpl. all tex-DT PLYWOOD'!O272)</f>
        <v/>
      </c>
      <c r="H266" s="48" t="str">
        <f>IF('Simpl. all tex-DT PLYWOOD'!P272=0,"",'Simpl. all tex-DT PLYWOOD'!P272)</f>
        <v/>
      </c>
      <c r="I266" s="48" t="str">
        <f>IF('Simpl. all tex-DT PLYWOOD'!Q272=0,"",'Simpl. all tex-DT PLYWOOD'!Q272)</f>
        <v/>
      </c>
      <c r="J266" s="48" t="str">
        <f>IF('Simpl. all tex-DT PLYWOOD'!R272=0,"",'Simpl. all tex-DT PLYWOOD'!R272)</f>
        <v/>
      </c>
      <c r="K266" s="48" t="str">
        <f>IF('Simpl. all tex-DT PLYWOOD'!S272=0,"",'Simpl. all tex-DT PLYWOOD'!S272)</f>
        <v/>
      </c>
      <c r="L266" s="48" t="str">
        <f>IF('Simpl. all tex-DT PLYWOOD'!T272=0,"",'Simpl. all tex-DT PLYWOOD'!T272)</f>
        <v/>
      </c>
      <c r="M266" s="48" t="str">
        <f>IF('Simpl. all tex-DT PLYWOOD'!U272=0,"",'Simpl. all tex-DT PLYWOOD'!U272)</f>
        <v/>
      </c>
      <c r="N266" s="48" t="str">
        <f>IF('Simpl. all tex-DT PLYWOOD'!V272=0,"",'Simpl. all tex-DT PLYWOOD'!V272)</f>
        <v/>
      </c>
      <c r="O266" s="48" t="str">
        <f>IF('Simpl. all tex-DT PLYWOOD'!W272=0,"",'Simpl. all tex-DT PLYWOOD'!W272)</f>
        <v/>
      </c>
      <c r="P266" s="48" t="str">
        <f>IF('Simpl. all tex-DT PLYWOOD'!X272=0,"",'Simpl. all tex-DT PLYWOOD'!X272)</f>
        <v/>
      </c>
      <c r="Q266" s="48" t="str">
        <f>IF('Simpl. all tex-DT PLYWOOD'!Y272=0,"",'Simpl. all tex-DT PLYWOOD'!Y272)</f>
        <v/>
      </c>
      <c r="R266" s="48" t="str">
        <f>IF('Simpl. all tex-DT PLYWOOD'!Z272=0,"",'Simpl. all tex-DT PLYWOOD'!Z272)</f>
        <v/>
      </c>
      <c r="S266" s="699">
        <f>'PRODUCTION LIST TEX&amp;DUAL TEX'!Q269</f>
        <v>0</v>
      </c>
    </row>
    <row r="267" spans="1:19" ht="23.25" customHeight="1" x14ac:dyDescent="0.2">
      <c r="A267" s="38"/>
      <c r="B267" s="39"/>
      <c r="C267" s="36" t="str">
        <f>'Simpl. all tex-DT PLYWOOD'!D273</f>
        <v>SIMPL-11A</v>
      </c>
      <c r="D267" s="691">
        <f>'Simpl. all tex-DT PLYWOOD'!I273</f>
        <v>4</v>
      </c>
      <c r="E267" s="48" t="str">
        <f>IF('Simpl. all tex-DT PLYWOOD'!M273=0,"",'Simpl. all tex-DT PLYWOOD'!M273)</f>
        <v/>
      </c>
      <c r="F267" s="48" t="str">
        <f>IF('Simpl. all tex-DT PLYWOOD'!N273=0,"",'Simpl. all tex-DT PLYWOOD'!N273)</f>
        <v/>
      </c>
      <c r="G267" s="48" t="str">
        <f>IF('Simpl. all tex-DT PLYWOOD'!O273=0,"",'Simpl. all tex-DT PLYWOOD'!O273)</f>
        <v/>
      </c>
      <c r="H267" s="48" t="str">
        <f>IF('Simpl. all tex-DT PLYWOOD'!P273=0,"",'Simpl. all tex-DT PLYWOOD'!P273)</f>
        <v/>
      </c>
      <c r="I267" s="48" t="str">
        <f>IF('Simpl. all tex-DT PLYWOOD'!Q273=0,"",'Simpl. all tex-DT PLYWOOD'!Q273)</f>
        <v/>
      </c>
      <c r="J267" s="48" t="str">
        <f>IF('Simpl. all tex-DT PLYWOOD'!R273=0,"",'Simpl. all tex-DT PLYWOOD'!R273)</f>
        <v/>
      </c>
      <c r="K267" s="48" t="str">
        <f>IF('Simpl. all tex-DT PLYWOOD'!S273=0,"",'Simpl. all tex-DT PLYWOOD'!S273)</f>
        <v/>
      </c>
      <c r="L267" s="48" t="str">
        <f>IF('Simpl. all tex-DT PLYWOOD'!T273=0,"",'Simpl. all tex-DT PLYWOOD'!T273)</f>
        <v/>
      </c>
      <c r="M267" s="48" t="str">
        <f>IF('Simpl. all tex-DT PLYWOOD'!U273=0,"",'Simpl. all tex-DT PLYWOOD'!U273)</f>
        <v/>
      </c>
      <c r="N267" s="48" t="str">
        <f>IF('Simpl. all tex-DT PLYWOOD'!V273=0,"",'Simpl. all tex-DT PLYWOOD'!V273)</f>
        <v/>
      </c>
      <c r="O267" s="48" t="str">
        <f>IF('Simpl. all tex-DT PLYWOOD'!W273=0,"",'Simpl. all tex-DT PLYWOOD'!W273)</f>
        <v/>
      </c>
      <c r="P267" s="48" t="str">
        <f>IF('Simpl. all tex-DT PLYWOOD'!X273=0,"",'Simpl. all tex-DT PLYWOOD'!X273)</f>
        <v/>
      </c>
      <c r="Q267" s="48" t="str">
        <f>IF('Simpl. all tex-DT PLYWOOD'!Y273=0,"",'Simpl. all tex-DT PLYWOOD'!Y273)</f>
        <v/>
      </c>
      <c r="R267" s="48" t="str">
        <f>IF('Simpl. all tex-DT PLYWOOD'!Z273=0,"",'Simpl. all tex-DT PLYWOOD'!Z273)</f>
        <v/>
      </c>
      <c r="S267" s="699">
        <f>'PRODUCTION LIST TEX&amp;DUAL TEX'!Q270</f>
        <v>0</v>
      </c>
    </row>
    <row r="268" spans="1:19" ht="23.25" customHeight="1" x14ac:dyDescent="0.2">
      <c r="A268" s="38"/>
      <c r="B268" s="39"/>
      <c r="C268" s="36" t="str">
        <f>'Simpl. all tex-DT PLYWOOD'!D274</f>
        <v>SIMPL-11A-T</v>
      </c>
      <c r="D268" s="691">
        <f>'Simpl. all tex-DT PLYWOOD'!I274</f>
        <v>4</v>
      </c>
      <c r="E268" s="48" t="str">
        <f>IF('Simpl. all tex-DT PLYWOOD'!M274=0,"",'Simpl. all tex-DT PLYWOOD'!M274)</f>
        <v/>
      </c>
      <c r="F268" s="48" t="str">
        <f>IF('Simpl. all tex-DT PLYWOOD'!N274=0,"",'Simpl. all tex-DT PLYWOOD'!N274)</f>
        <v/>
      </c>
      <c r="G268" s="48" t="str">
        <f>IF('Simpl. all tex-DT PLYWOOD'!O274=0,"",'Simpl. all tex-DT PLYWOOD'!O274)</f>
        <v/>
      </c>
      <c r="H268" s="48" t="str">
        <f>IF('Simpl. all tex-DT PLYWOOD'!P274=0,"",'Simpl. all tex-DT PLYWOOD'!P274)</f>
        <v/>
      </c>
      <c r="I268" s="48" t="str">
        <f>IF('Simpl. all tex-DT PLYWOOD'!Q274=0,"",'Simpl. all tex-DT PLYWOOD'!Q274)</f>
        <v/>
      </c>
      <c r="J268" s="48" t="str">
        <f>IF('Simpl. all tex-DT PLYWOOD'!R274=0,"",'Simpl. all tex-DT PLYWOOD'!R274)</f>
        <v/>
      </c>
      <c r="K268" s="48" t="str">
        <f>IF('Simpl. all tex-DT PLYWOOD'!S274=0,"",'Simpl. all tex-DT PLYWOOD'!S274)</f>
        <v/>
      </c>
      <c r="L268" s="48" t="str">
        <f>IF('Simpl. all tex-DT PLYWOOD'!T274=0,"",'Simpl. all tex-DT PLYWOOD'!T274)</f>
        <v/>
      </c>
      <c r="M268" s="48" t="str">
        <f>IF('Simpl. all tex-DT PLYWOOD'!U274=0,"",'Simpl. all tex-DT PLYWOOD'!U274)</f>
        <v/>
      </c>
      <c r="N268" s="48" t="str">
        <f>IF('Simpl. all tex-DT PLYWOOD'!V274=0,"",'Simpl. all tex-DT PLYWOOD'!V274)</f>
        <v/>
      </c>
      <c r="O268" s="48" t="str">
        <f>IF('Simpl. all tex-DT PLYWOOD'!W274=0,"",'Simpl. all tex-DT PLYWOOD'!W274)</f>
        <v/>
      </c>
      <c r="P268" s="48" t="str">
        <f>IF('Simpl. all tex-DT PLYWOOD'!X274=0,"",'Simpl. all tex-DT PLYWOOD'!X274)</f>
        <v/>
      </c>
      <c r="Q268" s="48" t="str">
        <f>IF('Simpl. all tex-DT PLYWOOD'!Y274=0,"",'Simpl. all tex-DT PLYWOOD'!Y274)</f>
        <v/>
      </c>
      <c r="R268" s="48" t="str">
        <f>IF('Simpl. all tex-DT PLYWOOD'!Z274=0,"",'Simpl. all tex-DT PLYWOOD'!Z274)</f>
        <v/>
      </c>
      <c r="S268" s="699">
        <f>'PRODUCTION LIST TEX&amp;DUAL TEX'!Q271</f>
        <v>0</v>
      </c>
    </row>
    <row r="269" spans="1:19" ht="23.25" customHeight="1" x14ac:dyDescent="0.2">
      <c r="A269" s="38"/>
      <c r="B269" s="39"/>
      <c r="C269" s="36" t="str">
        <f>'Simpl. all tex-DT PLYWOOD'!D275</f>
        <v>SIMPL-11B</v>
      </c>
      <c r="D269" s="691">
        <f>'Simpl. all tex-DT PLYWOOD'!I275</f>
        <v>2</v>
      </c>
      <c r="E269" s="48" t="str">
        <f>IF('Simpl. all tex-DT PLYWOOD'!M275=0,"",'Simpl. all tex-DT PLYWOOD'!M275)</f>
        <v/>
      </c>
      <c r="F269" s="48" t="str">
        <f>IF('Simpl. all tex-DT PLYWOOD'!N275=0,"",'Simpl. all tex-DT PLYWOOD'!N275)</f>
        <v/>
      </c>
      <c r="G269" s="48" t="str">
        <f>IF('Simpl. all tex-DT PLYWOOD'!O275=0,"",'Simpl. all tex-DT PLYWOOD'!O275)</f>
        <v/>
      </c>
      <c r="H269" s="48" t="str">
        <f>IF('Simpl. all tex-DT PLYWOOD'!P275=0,"",'Simpl. all tex-DT PLYWOOD'!P275)</f>
        <v/>
      </c>
      <c r="I269" s="48" t="str">
        <f>IF('Simpl. all tex-DT PLYWOOD'!Q275=0,"",'Simpl. all tex-DT PLYWOOD'!Q275)</f>
        <v/>
      </c>
      <c r="J269" s="48" t="str">
        <f>IF('Simpl. all tex-DT PLYWOOD'!R275=0,"",'Simpl. all tex-DT PLYWOOD'!R275)</f>
        <v/>
      </c>
      <c r="K269" s="48" t="str">
        <f>IF('Simpl. all tex-DT PLYWOOD'!S275=0,"",'Simpl. all tex-DT PLYWOOD'!S275)</f>
        <v/>
      </c>
      <c r="L269" s="48" t="str">
        <f>IF('Simpl. all tex-DT PLYWOOD'!T275=0,"",'Simpl. all tex-DT PLYWOOD'!T275)</f>
        <v/>
      </c>
      <c r="M269" s="48" t="str">
        <f>IF('Simpl. all tex-DT PLYWOOD'!U275=0,"",'Simpl. all tex-DT PLYWOOD'!U275)</f>
        <v/>
      </c>
      <c r="N269" s="48" t="str">
        <f>IF('Simpl. all tex-DT PLYWOOD'!V275=0,"",'Simpl. all tex-DT PLYWOOD'!V275)</f>
        <v/>
      </c>
      <c r="O269" s="48" t="str">
        <f>IF('Simpl. all tex-DT PLYWOOD'!W275=0,"",'Simpl. all tex-DT PLYWOOD'!W275)</f>
        <v/>
      </c>
      <c r="P269" s="48" t="str">
        <f>IF('Simpl. all tex-DT PLYWOOD'!X275=0,"",'Simpl. all tex-DT PLYWOOD'!X275)</f>
        <v/>
      </c>
      <c r="Q269" s="48" t="str">
        <f>IF('Simpl. all tex-DT PLYWOOD'!Y275=0,"",'Simpl. all tex-DT PLYWOOD'!Y275)</f>
        <v/>
      </c>
      <c r="R269" s="48" t="str">
        <f>IF('Simpl. all tex-DT PLYWOOD'!Z275=0,"",'Simpl. all tex-DT PLYWOOD'!Z275)</f>
        <v/>
      </c>
      <c r="S269" s="699">
        <f>'PRODUCTION LIST TEX&amp;DUAL TEX'!Q272</f>
        <v>0</v>
      </c>
    </row>
    <row r="270" spans="1:19" ht="23.25" customHeight="1" x14ac:dyDescent="0.2">
      <c r="A270" s="38"/>
      <c r="B270" s="39"/>
      <c r="C270" s="36" t="str">
        <f>'Simpl. all tex-DT PLYWOOD'!D276</f>
        <v>SIMPL-11B-T</v>
      </c>
      <c r="D270" s="691">
        <f>'Simpl. all tex-DT PLYWOOD'!I276</f>
        <v>2</v>
      </c>
      <c r="E270" s="48" t="str">
        <f>IF('Simpl. all tex-DT PLYWOOD'!M276=0,"",'Simpl. all tex-DT PLYWOOD'!M276)</f>
        <v/>
      </c>
      <c r="F270" s="48" t="str">
        <f>IF('Simpl. all tex-DT PLYWOOD'!N276=0,"",'Simpl. all tex-DT PLYWOOD'!N276)</f>
        <v/>
      </c>
      <c r="G270" s="48" t="str">
        <f>IF('Simpl. all tex-DT PLYWOOD'!O276=0,"",'Simpl. all tex-DT PLYWOOD'!O276)</f>
        <v/>
      </c>
      <c r="H270" s="48" t="str">
        <f>IF('Simpl. all tex-DT PLYWOOD'!P276=0,"",'Simpl. all tex-DT PLYWOOD'!P276)</f>
        <v/>
      </c>
      <c r="I270" s="48" t="str">
        <f>IF('Simpl. all tex-DT PLYWOOD'!Q276=0,"",'Simpl. all tex-DT PLYWOOD'!Q276)</f>
        <v/>
      </c>
      <c r="J270" s="48" t="str">
        <f>IF('Simpl. all tex-DT PLYWOOD'!R276=0,"",'Simpl. all tex-DT PLYWOOD'!R276)</f>
        <v/>
      </c>
      <c r="K270" s="48" t="str">
        <f>IF('Simpl. all tex-DT PLYWOOD'!S276=0,"",'Simpl. all tex-DT PLYWOOD'!S276)</f>
        <v/>
      </c>
      <c r="L270" s="48" t="str">
        <f>IF('Simpl. all tex-DT PLYWOOD'!T276=0,"",'Simpl. all tex-DT PLYWOOD'!T276)</f>
        <v/>
      </c>
      <c r="M270" s="48" t="str">
        <f>IF('Simpl. all tex-DT PLYWOOD'!U276=0,"",'Simpl. all tex-DT PLYWOOD'!U276)</f>
        <v/>
      </c>
      <c r="N270" s="48" t="str">
        <f>IF('Simpl. all tex-DT PLYWOOD'!V276=0,"",'Simpl. all tex-DT PLYWOOD'!V276)</f>
        <v/>
      </c>
      <c r="O270" s="48" t="str">
        <f>IF('Simpl. all tex-DT PLYWOOD'!W276=0,"",'Simpl. all tex-DT PLYWOOD'!W276)</f>
        <v/>
      </c>
      <c r="P270" s="48" t="str">
        <f>IF('Simpl. all tex-DT PLYWOOD'!X276=0,"",'Simpl. all tex-DT PLYWOOD'!X276)</f>
        <v/>
      </c>
      <c r="Q270" s="48" t="str">
        <f>IF('Simpl. all tex-DT PLYWOOD'!Y276=0,"",'Simpl. all tex-DT PLYWOOD'!Y276)</f>
        <v/>
      </c>
      <c r="R270" s="48" t="str">
        <f>IF('Simpl. all tex-DT PLYWOOD'!Z276=0,"",'Simpl. all tex-DT PLYWOOD'!Z276)</f>
        <v/>
      </c>
      <c r="S270" s="699">
        <f>'PRODUCTION LIST TEX&amp;DUAL TEX'!Q273</f>
        <v>0</v>
      </c>
    </row>
    <row r="271" spans="1:19" ht="23.25" customHeight="1" x14ac:dyDescent="0.2">
      <c r="A271" s="38"/>
      <c r="B271" s="39"/>
      <c r="C271" s="36" t="str">
        <f>'Simpl. all tex-DT PLYWOOD'!D277</f>
        <v>SIMPL-11C</v>
      </c>
      <c r="D271" s="691">
        <f>'Simpl. all tex-DT PLYWOOD'!I277</f>
        <v>2</v>
      </c>
      <c r="E271" s="48" t="str">
        <f>IF('Simpl. all tex-DT PLYWOOD'!M277=0,"",'Simpl. all tex-DT PLYWOOD'!M277)</f>
        <v/>
      </c>
      <c r="F271" s="48" t="str">
        <f>IF('Simpl. all tex-DT PLYWOOD'!N277=0,"",'Simpl. all tex-DT PLYWOOD'!N277)</f>
        <v/>
      </c>
      <c r="G271" s="48" t="str">
        <f>IF('Simpl. all tex-DT PLYWOOD'!O277=0,"",'Simpl. all tex-DT PLYWOOD'!O277)</f>
        <v/>
      </c>
      <c r="H271" s="48" t="str">
        <f>IF('Simpl. all tex-DT PLYWOOD'!P277=0,"",'Simpl. all tex-DT PLYWOOD'!P277)</f>
        <v/>
      </c>
      <c r="I271" s="48" t="str">
        <f>IF('Simpl. all tex-DT PLYWOOD'!Q277=0,"",'Simpl. all tex-DT PLYWOOD'!Q277)</f>
        <v/>
      </c>
      <c r="J271" s="48" t="str">
        <f>IF('Simpl. all tex-DT PLYWOOD'!R277=0,"",'Simpl. all tex-DT PLYWOOD'!R277)</f>
        <v/>
      </c>
      <c r="K271" s="48" t="str">
        <f>IF('Simpl. all tex-DT PLYWOOD'!S277=0,"",'Simpl. all tex-DT PLYWOOD'!S277)</f>
        <v/>
      </c>
      <c r="L271" s="48" t="str">
        <f>IF('Simpl. all tex-DT PLYWOOD'!T277=0,"",'Simpl. all tex-DT PLYWOOD'!T277)</f>
        <v/>
      </c>
      <c r="M271" s="48" t="str">
        <f>IF('Simpl. all tex-DT PLYWOOD'!U277=0,"",'Simpl. all tex-DT PLYWOOD'!U277)</f>
        <v/>
      </c>
      <c r="N271" s="48" t="str">
        <f>IF('Simpl. all tex-DT PLYWOOD'!V277=0,"",'Simpl. all tex-DT PLYWOOD'!V277)</f>
        <v/>
      </c>
      <c r="O271" s="48" t="str">
        <f>IF('Simpl. all tex-DT PLYWOOD'!W277=0,"",'Simpl. all tex-DT PLYWOOD'!W277)</f>
        <v/>
      </c>
      <c r="P271" s="48" t="str">
        <f>IF('Simpl. all tex-DT PLYWOOD'!X277=0,"",'Simpl. all tex-DT PLYWOOD'!X277)</f>
        <v/>
      </c>
      <c r="Q271" s="48" t="str">
        <f>IF('Simpl. all tex-DT PLYWOOD'!Y277=0,"",'Simpl. all tex-DT PLYWOOD'!Y277)</f>
        <v/>
      </c>
      <c r="R271" s="48" t="str">
        <f>IF('Simpl. all tex-DT PLYWOOD'!Z277=0,"",'Simpl. all tex-DT PLYWOOD'!Z277)</f>
        <v/>
      </c>
      <c r="S271" s="699">
        <f>'PRODUCTION LIST TEX&amp;DUAL TEX'!Q274</f>
        <v>0</v>
      </c>
    </row>
    <row r="272" spans="1:19" ht="23.25" customHeight="1" x14ac:dyDescent="0.2">
      <c r="A272" s="38"/>
      <c r="B272" s="39"/>
      <c r="C272" s="36" t="str">
        <f>'Simpl. all tex-DT PLYWOOD'!D278</f>
        <v>SIMPL-11C-T</v>
      </c>
      <c r="D272" s="691">
        <f>'Simpl. all tex-DT PLYWOOD'!I278</f>
        <v>2</v>
      </c>
      <c r="E272" s="48" t="str">
        <f>IF('Simpl. all tex-DT PLYWOOD'!M278=0,"",'Simpl. all tex-DT PLYWOOD'!M278)</f>
        <v/>
      </c>
      <c r="F272" s="48" t="str">
        <f>IF('Simpl. all tex-DT PLYWOOD'!N278=0,"",'Simpl. all tex-DT PLYWOOD'!N278)</f>
        <v/>
      </c>
      <c r="G272" s="48" t="str">
        <f>IF('Simpl. all tex-DT PLYWOOD'!O278=0,"",'Simpl. all tex-DT PLYWOOD'!O278)</f>
        <v/>
      </c>
      <c r="H272" s="48" t="str">
        <f>IF('Simpl. all tex-DT PLYWOOD'!P278=0,"",'Simpl. all tex-DT PLYWOOD'!P278)</f>
        <v/>
      </c>
      <c r="I272" s="48" t="str">
        <f>IF('Simpl. all tex-DT PLYWOOD'!Q278=0,"",'Simpl. all tex-DT PLYWOOD'!Q278)</f>
        <v/>
      </c>
      <c r="J272" s="48" t="str">
        <f>IF('Simpl. all tex-DT PLYWOOD'!R278=0,"",'Simpl. all tex-DT PLYWOOD'!R278)</f>
        <v/>
      </c>
      <c r="K272" s="48" t="str">
        <f>IF('Simpl. all tex-DT PLYWOOD'!S278=0,"",'Simpl. all tex-DT PLYWOOD'!S278)</f>
        <v/>
      </c>
      <c r="L272" s="48" t="str">
        <f>IF('Simpl. all tex-DT PLYWOOD'!T278=0,"",'Simpl. all tex-DT PLYWOOD'!T278)</f>
        <v/>
      </c>
      <c r="M272" s="48" t="str">
        <f>IF('Simpl. all tex-DT PLYWOOD'!U278=0,"",'Simpl. all tex-DT PLYWOOD'!U278)</f>
        <v/>
      </c>
      <c r="N272" s="48" t="str">
        <f>IF('Simpl. all tex-DT PLYWOOD'!V278=0,"",'Simpl. all tex-DT PLYWOOD'!V278)</f>
        <v/>
      </c>
      <c r="O272" s="48" t="str">
        <f>IF('Simpl. all tex-DT PLYWOOD'!W278=0,"",'Simpl. all tex-DT PLYWOOD'!W278)</f>
        <v/>
      </c>
      <c r="P272" s="48" t="str">
        <f>IF('Simpl. all tex-DT PLYWOOD'!X278=0,"",'Simpl. all tex-DT PLYWOOD'!X278)</f>
        <v/>
      </c>
      <c r="Q272" s="48" t="str">
        <f>IF('Simpl. all tex-DT PLYWOOD'!Y278=0,"",'Simpl. all tex-DT PLYWOOD'!Y278)</f>
        <v/>
      </c>
      <c r="R272" s="48" t="str">
        <f>IF('Simpl. all tex-DT PLYWOOD'!Z278=0,"",'Simpl. all tex-DT PLYWOOD'!Z278)</f>
        <v/>
      </c>
      <c r="S272" s="699">
        <f>'PRODUCTION LIST TEX&amp;DUAL TEX'!Q275</f>
        <v>0</v>
      </c>
    </row>
    <row r="273" spans="1:19" ht="23.25" customHeight="1" x14ac:dyDescent="0.2">
      <c r="A273" s="38"/>
      <c r="B273" s="39"/>
      <c r="C273" s="36" t="str">
        <f>'Simpl. all tex-DT PLYWOOD'!D279</f>
        <v>SIMPL-11D</v>
      </c>
      <c r="D273" s="691">
        <f>'Simpl. all tex-DT PLYWOOD'!I279</f>
        <v>1</v>
      </c>
      <c r="E273" s="48" t="str">
        <f>IF('Simpl. all tex-DT PLYWOOD'!M279=0,"",'Simpl. all tex-DT PLYWOOD'!M279)</f>
        <v/>
      </c>
      <c r="F273" s="48" t="str">
        <f>IF('Simpl. all tex-DT PLYWOOD'!N279=0,"",'Simpl. all tex-DT PLYWOOD'!N279)</f>
        <v/>
      </c>
      <c r="G273" s="48" t="str">
        <f>IF('Simpl. all tex-DT PLYWOOD'!O279=0,"",'Simpl. all tex-DT PLYWOOD'!O279)</f>
        <v/>
      </c>
      <c r="H273" s="48" t="str">
        <f>IF('Simpl. all tex-DT PLYWOOD'!P279=0,"",'Simpl. all tex-DT PLYWOOD'!P279)</f>
        <v/>
      </c>
      <c r="I273" s="48" t="str">
        <f>IF('Simpl. all tex-DT PLYWOOD'!Q279=0,"",'Simpl. all tex-DT PLYWOOD'!Q279)</f>
        <v/>
      </c>
      <c r="J273" s="48" t="str">
        <f>IF('Simpl. all tex-DT PLYWOOD'!R279=0,"",'Simpl. all tex-DT PLYWOOD'!R279)</f>
        <v/>
      </c>
      <c r="K273" s="48" t="str">
        <f>IF('Simpl. all tex-DT PLYWOOD'!S279=0,"",'Simpl. all tex-DT PLYWOOD'!S279)</f>
        <v/>
      </c>
      <c r="L273" s="48" t="str">
        <f>IF('Simpl. all tex-DT PLYWOOD'!T279=0,"",'Simpl. all tex-DT PLYWOOD'!T279)</f>
        <v/>
      </c>
      <c r="M273" s="48" t="str">
        <f>IF('Simpl. all tex-DT PLYWOOD'!U279=0,"",'Simpl. all tex-DT PLYWOOD'!U279)</f>
        <v/>
      </c>
      <c r="N273" s="48" t="str">
        <f>IF('Simpl. all tex-DT PLYWOOD'!V279=0,"",'Simpl. all tex-DT PLYWOOD'!V279)</f>
        <v/>
      </c>
      <c r="O273" s="48" t="str">
        <f>IF('Simpl. all tex-DT PLYWOOD'!W279=0,"",'Simpl. all tex-DT PLYWOOD'!W279)</f>
        <v/>
      </c>
      <c r="P273" s="48" t="str">
        <f>IF('Simpl. all tex-DT PLYWOOD'!X279=0,"",'Simpl. all tex-DT PLYWOOD'!X279)</f>
        <v/>
      </c>
      <c r="Q273" s="48" t="str">
        <f>IF('Simpl. all tex-DT PLYWOOD'!Y279=0,"",'Simpl. all tex-DT PLYWOOD'!Y279)</f>
        <v/>
      </c>
      <c r="R273" s="48" t="str">
        <f>IF('Simpl. all tex-DT PLYWOOD'!Z279=0,"",'Simpl. all tex-DT PLYWOOD'!Z279)</f>
        <v/>
      </c>
      <c r="S273" s="699">
        <f>'PRODUCTION LIST TEX&amp;DUAL TEX'!Q276</f>
        <v>0</v>
      </c>
    </row>
    <row r="274" spans="1:19" ht="23.25" customHeight="1" x14ac:dyDescent="0.2">
      <c r="A274" s="38"/>
      <c r="B274" s="39"/>
      <c r="C274" s="36" t="str">
        <f>'Simpl. all tex-DT PLYWOOD'!D280</f>
        <v>SIMPL-11D-T</v>
      </c>
      <c r="D274" s="691">
        <f>'Simpl. all tex-DT PLYWOOD'!I280</f>
        <v>1</v>
      </c>
      <c r="E274" s="48" t="str">
        <f>IF('Simpl. all tex-DT PLYWOOD'!M280=0,"",'Simpl. all tex-DT PLYWOOD'!M280)</f>
        <v/>
      </c>
      <c r="F274" s="48" t="str">
        <f>IF('Simpl. all tex-DT PLYWOOD'!N280=0,"",'Simpl. all tex-DT PLYWOOD'!N280)</f>
        <v/>
      </c>
      <c r="G274" s="48" t="str">
        <f>IF('Simpl. all tex-DT PLYWOOD'!O280=0,"",'Simpl. all tex-DT PLYWOOD'!O280)</f>
        <v/>
      </c>
      <c r="H274" s="48" t="str">
        <f>IF('Simpl. all tex-DT PLYWOOD'!P280=0,"",'Simpl. all tex-DT PLYWOOD'!P280)</f>
        <v/>
      </c>
      <c r="I274" s="48" t="str">
        <f>IF('Simpl. all tex-DT PLYWOOD'!Q280=0,"",'Simpl. all tex-DT PLYWOOD'!Q280)</f>
        <v/>
      </c>
      <c r="J274" s="48" t="str">
        <f>IF('Simpl. all tex-DT PLYWOOD'!R280=0,"",'Simpl. all tex-DT PLYWOOD'!R280)</f>
        <v/>
      </c>
      <c r="K274" s="48" t="str">
        <f>IF('Simpl. all tex-DT PLYWOOD'!S280=0,"",'Simpl. all tex-DT PLYWOOD'!S280)</f>
        <v/>
      </c>
      <c r="L274" s="48" t="str">
        <f>IF('Simpl. all tex-DT PLYWOOD'!T280=0,"",'Simpl. all tex-DT PLYWOOD'!T280)</f>
        <v/>
      </c>
      <c r="M274" s="48" t="str">
        <f>IF('Simpl. all tex-DT PLYWOOD'!U280=0,"",'Simpl. all tex-DT PLYWOOD'!U280)</f>
        <v/>
      </c>
      <c r="N274" s="48" t="str">
        <f>IF('Simpl. all tex-DT PLYWOOD'!V280=0,"",'Simpl. all tex-DT PLYWOOD'!V280)</f>
        <v/>
      </c>
      <c r="O274" s="48" t="str">
        <f>IF('Simpl. all tex-DT PLYWOOD'!W280=0,"",'Simpl. all tex-DT PLYWOOD'!W280)</f>
        <v/>
      </c>
      <c r="P274" s="48" t="str">
        <f>IF('Simpl. all tex-DT PLYWOOD'!X280=0,"",'Simpl. all tex-DT PLYWOOD'!X280)</f>
        <v/>
      </c>
      <c r="Q274" s="48" t="str">
        <f>IF('Simpl. all tex-DT PLYWOOD'!Y280=0,"",'Simpl. all tex-DT PLYWOOD'!Y280)</f>
        <v/>
      </c>
      <c r="R274" s="48" t="str">
        <f>IF('Simpl. all tex-DT PLYWOOD'!Z280=0,"",'Simpl. all tex-DT PLYWOOD'!Z280)</f>
        <v/>
      </c>
      <c r="S274" s="699">
        <f>'PRODUCTION LIST TEX&amp;DUAL TEX'!Q277</f>
        <v>0</v>
      </c>
    </row>
    <row r="275" spans="1:19" ht="23.25" customHeight="1" x14ac:dyDescent="0.2">
      <c r="A275" s="38"/>
      <c r="B275" s="39"/>
      <c r="C275" s="36" t="str">
        <f>'Simpl. all tex-DT PLYWOOD'!D281</f>
        <v>SIMPL-11E</v>
      </c>
      <c r="D275" s="691">
        <f>'Simpl. all tex-DT PLYWOOD'!I281</f>
        <v>1</v>
      </c>
      <c r="E275" s="48" t="str">
        <f>IF('Simpl. all tex-DT PLYWOOD'!M281=0,"",'Simpl. all tex-DT PLYWOOD'!M281)</f>
        <v/>
      </c>
      <c r="F275" s="48" t="str">
        <f>IF('Simpl. all tex-DT PLYWOOD'!N281=0,"",'Simpl. all tex-DT PLYWOOD'!N281)</f>
        <v/>
      </c>
      <c r="G275" s="48" t="str">
        <f>IF('Simpl. all tex-DT PLYWOOD'!O281=0,"",'Simpl. all tex-DT PLYWOOD'!O281)</f>
        <v/>
      </c>
      <c r="H275" s="48" t="str">
        <f>IF('Simpl. all tex-DT PLYWOOD'!P281=0,"",'Simpl. all tex-DT PLYWOOD'!P281)</f>
        <v/>
      </c>
      <c r="I275" s="48" t="str">
        <f>IF('Simpl. all tex-DT PLYWOOD'!Q281=0,"",'Simpl. all tex-DT PLYWOOD'!Q281)</f>
        <v/>
      </c>
      <c r="J275" s="48" t="str">
        <f>IF('Simpl. all tex-DT PLYWOOD'!R281=0,"",'Simpl. all tex-DT PLYWOOD'!R281)</f>
        <v/>
      </c>
      <c r="K275" s="48" t="str">
        <f>IF('Simpl. all tex-DT PLYWOOD'!S281=0,"",'Simpl. all tex-DT PLYWOOD'!S281)</f>
        <v/>
      </c>
      <c r="L275" s="48" t="str">
        <f>IF('Simpl. all tex-DT PLYWOOD'!T281=0,"",'Simpl. all tex-DT PLYWOOD'!T281)</f>
        <v/>
      </c>
      <c r="M275" s="48" t="str">
        <f>IF('Simpl. all tex-DT PLYWOOD'!U281=0,"",'Simpl. all tex-DT PLYWOOD'!U281)</f>
        <v/>
      </c>
      <c r="N275" s="48" t="str">
        <f>IF('Simpl. all tex-DT PLYWOOD'!V281=0,"",'Simpl. all tex-DT PLYWOOD'!V281)</f>
        <v/>
      </c>
      <c r="O275" s="48" t="str">
        <f>IF('Simpl. all tex-DT PLYWOOD'!W281=0,"",'Simpl. all tex-DT PLYWOOD'!W281)</f>
        <v/>
      </c>
      <c r="P275" s="48" t="str">
        <f>IF('Simpl. all tex-DT PLYWOOD'!X281=0,"",'Simpl. all tex-DT PLYWOOD'!X281)</f>
        <v/>
      </c>
      <c r="Q275" s="48" t="str">
        <f>IF('Simpl. all tex-DT PLYWOOD'!Y281=0,"",'Simpl. all tex-DT PLYWOOD'!Y281)</f>
        <v/>
      </c>
      <c r="R275" s="48" t="str">
        <f>IF('Simpl. all tex-DT PLYWOOD'!Z281=0,"",'Simpl. all tex-DT PLYWOOD'!Z281)</f>
        <v/>
      </c>
      <c r="S275" s="699">
        <f>'PRODUCTION LIST TEX&amp;DUAL TEX'!Q278</f>
        <v>0</v>
      </c>
    </row>
    <row r="276" spans="1:19" ht="23.25" customHeight="1" x14ac:dyDescent="0.2">
      <c r="A276" s="38"/>
      <c r="B276" s="39"/>
      <c r="C276" s="36" t="str">
        <f>'Simpl. all tex-DT PLYWOOD'!D282</f>
        <v>SIMPL-11E-T</v>
      </c>
      <c r="D276" s="691">
        <f>'Simpl. all tex-DT PLYWOOD'!I282</f>
        <v>1</v>
      </c>
      <c r="E276" s="48" t="str">
        <f>IF('Simpl. all tex-DT PLYWOOD'!M282=0,"",'Simpl. all tex-DT PLYWOOD'!M282)</f>
        <v/>
      </c>
      <c r="F276" s="48" t="str">
        <f>IF('Simpl. all tex-DT PLYWOOD'!N282=0,"",'Simpl. all tex-DT PLYWOOD'!N282)</f>
        <v/>
      </c>
      <c r="G276" s="48" t="str">
        <f>IF('Simpl. all tex-DT PLYWOOD'!O282=0,"",'Simpl. all tex-DT PLYWOOD'!O282)</f>
        <v/>
      </c>
      <c r="H276" s="48" t="str">
        <f>IF('Simpl. all tex-DT PLYWOOD'!P282=0,"",'Simpl. all tex-DT PLYWOOD'!P282)</f>
        <v/>
      </c>
      <c r="I276" s="48" t="str">
        <f>IF('Simpl. all tex-DT PLYWOOD'!Q282=0,"",'Simpl. all tex-DT PLYWOOD'!Q282)</f>
        <v/>
      </c>
      <c r="J276" s="48" t="str">
        <f>IF('Simpl. all tex-DT PLYWOOD'!R282=0,"",'Simpl. all tex-DT PLYWOOD'!R282)</f>
        <v/>
      </c>
      <c r="K276" s="48" t="str">
        <f>IF('Simpl. all tex-DT PLYWOOD'!S282=0,"",'Simpl. all tex-DT PLYWOOD'!S282)</f>
        <v/>
      </c>
      <c r="L276" s="48" t="str">
        <f>IF('Simpl. all tex-DT PLYWOOD'!T282=0,"",'Simpl. all tex-DT PLYWOOD'!T282)</f>
        <v/>
      </c>
      <c r="M276" s="48" t="str">
        <f>IF('Simpl. all tex-DT PLYWOOD'!U282=0,"",'Simpl. all tex-DT PLYWOOD'!U282)</f>
        <v/>
      </c>
      <c r="N276" s="48" t="str">
        <f>IF('Simpl. all tex-DT PLYWOOD'!V282=0,"",'Simpl. all tex-DT PLYWOOD'!V282)</f>
        <v/>
      </c>
      <c r="O276" s="48" t="str">
        <f>IF('Simpl. all tex-DT PLYWOOD'!W282=0,"",'Simpl. all tex-DT PLYWOOD'!W282)</f>
        <v/>
      </c>
      <c r="P276" s="48" t="str">
        <f>IF('Simpl. all tex-DT PLYWOOD'!X282=0,"",'Simpl. all tex-DT PLYWOOD'!X282)</f>
        <v/>
      </c>
      <c r="Q276" s="48" t="str">
        <f>IF('Simpl. all tex-DT PLYWOOD'!Y282=0,"",'Simpl. all tex-DT PLYWOOD'!Y282)</f>
        <v/>
      </c>
      <c r="R276" s="48" t="str">
        <f>IF('Simpl. all tex-DT PLYWOOD'!Z282=0,"",'Simpl. all tex-DT PLYWOOD'!Z282)</f>
        <v/>
      </c>
      <c r="S276" s="699">
        <f>'PRODUCTION LIST TEX&amp;DUAL TEX'!Q279</f>
        <v>0</v>
      </c>
    </row>
    <row r="277" spans="1:19" ht="23.25" customHeight="1" x14ac:dyDescent="0.2">
      <c r="A277" s="38"/>
      <c r="B277" s="39"/>
      <c r="C277" s="36" t="str">
        <f>'Simpl. all tex-DT PLYWOOD'!D283</f>
        <v>SIMPL-11F</v>
      </c>
      <c r="D277" s="691">
        <f>'Simpl. all tex-DT PLYWOOD'!I283</f>
        <v>1</v>
      </c>
      <c r="E277" s="48" t="str">
        <f>IF('Simpl. all tex-DT PLYWOOD'!M283=0,"",'Simpl. all tex-DT PLYWOOD'!M283)</f>
        <v/>
      </c>
      <c r="F277" s="48" t="str">
        <f>IF('Simpl. all tex-DT PLYWOOD'!N283=0,"",'Simpl. all tex-DT PLYWOOD'!N283)</f>
        <v/>
      </c>
      <c r="G277" s="48" t="str">
        <f>IF('Simpl. all tex-DT PLYWOOD'!O283=0,"",'Simpl. all tex-DT PLYWOOD'!O283)</f>
        <v/>
      </c>
      <c r="H277" s="48" t="str">
        <f>IF('Simpl. all tex-DT PLYWOOD'!P283=0,"",'Simpl. all tex-DT PLYWOOD'!P283)</f>
        <v/>
      </c>
      <c r="I277" s="48" t="str">
        <f>IF('Simpl. all tex-DT PLYWOOD'!Q283=0,"",'Simpl. all tex-DT PLYWOOD'!Q283)</f>
        <v/>
      </c>
      <c r="J277" s="48" t="str">
        <f>IF('Simpl. all tex-DT PLYWOOD'!R283=0,"",'Simpl. all tex-DT PLYWOOD'!R283)</f>
        <v/>
      </c>
      <c r="K277" s="48" t="str">
        <f>IF('Simpl. all tex-DT PLYWOOD'!S283=0,"",'Simpl. all tex-DT PLYWOOD'!S283)</f>
        <v/>
      </c>
      <c r="L277" s="48" t="str">
        <f>IF('Simpl. all tex-DT PLYWOOD'!T283=0,"",'Simpl. all tex-DT PLYWOOD'!T283)</f>
        <v/>
      </c>
      <c r="M277" s="48" t="str">
        <f>IF('Simpl. all tex-DT PLYWOOD'!U283=0,"",'Simpl. all tex-DT PLYWOOD'!U283)</f>
        <v/>
      </c>
      <c r="N277" s="48" t="str">
        <f>IF('Simpl. all tex-DT PLYWOOD'!V283=0,"",'Simpl. all tex-DT PLYWOOD'!V283)</f>
        <v/>
      </c>
      <c r="O277" s="48" t="str">
        <f>IF('Simpl. all tex-DT PLYWOOD'!W283=0,"",'Simpl. all tex-DT PLYWOOD'!W283)</f>
        <v/>
      </c>
      <c r="P277" s="48" t="str">
        <f>IF('Simpl. all tex-DT PLYWOOD'!X283=0,"",'Simpl. all tex-DT PLYWOOD'!X283)</f>
        <v/>
      </c>
      <c r="Q277" s="48" t="str">
        <f>IF('Simpl. all tex-DT PLYWOOD'!Y283=0,"",'Simpl. all tex-DT PLYWOOD'!Y283)</f>
        <v/>
      </c>
      <c r="R277" s="48" t="str">
        <f>IF('Simpl. all tex-DT PLYWOOD'!Z283=0,"",'Simpl. all tex-DT PLYWOOD'!Z283)</f>
        <v/>
      </c>
      <c r="S277" s="699">
        <f>'PRODUCTION LIST TEX&amp;DUAL TEX'!Q280</f>
        <v>0</v>
      </c>
    </row>
    <row r="278" spans="1:19" ht="23.25" customHeight="1" x14ac:dyDescent="0.2">
      <c r="A278" s="38"/>
      <c r="B278" s="39"/>
      <c r="C278" s="36" t="str">
        <f>'Simpl. all tex-DT PLYWOOD'!D284</f>
        <v>SIMPL-11F-T</v>
      </c>
      <c r="D278" s="691">
        <f>'Simpl. all tex-DT PLYWOOD'!I284</f>
        <v>1</v>
      </c>
      <c r="E278" s="48" t="str">
        <f>IF('Simpl. all tex-DT PLYWOOD'!M284=0,"",'Simpl. all tex-DT PLYWOOD'!M284)</f>
        <v/>
      </c>
      <c r="F278" s="48" t="str">
        <f>IF('Simpl. all tex-DT PLYWOOD'!N284=0,"",'Simpl. all tex-DT PLYWOOD'!N284)</f>
        <v/>
      </c>
      <c r="G278" s="48" t="str">
        <f>IF('Simpl. all tex-DT PLYWOOD'!O284=0,"",'Simpl. all tex-DT PLYWOOD'!O284)</f>
        <v/>
      </c>
      <c r="H278" s="48" t="str">
        <f>IF('Simpl. all tex-DT PLYWOOD'!P284=0,"",'Simpl. all tex-DT PLYWOOD'!P284)</f>
        <v/>
      </c>
      <c r="I278" s="48" t="str">
        <f>IF('Simpl. all tex-DT PLYWOOD'!Q284=0,"",'Simpl. all tex-DT PLYWOOD'!Q284)</f>
        <v/>
      </c>
      <c r="J278" s="48" t="str">
        <f>IF('Simpl. all tex-DT PLYWOOD'!R284=0,"",'Simpl. all tex-DT PLYWOOD'!R284)</f>
        <v/>
      </c>
      <c r="K278" s="48" t="str">
        <f>IF('Simpl. all tex-DT PLYWOOD'!S284=0,"",'Simpl. all tex-DT PLYWOOD'!S284)</f>
        <v/>
      </c>
      <c r="L278" s="48" t="str">
        <f>IF('Simpl. all tex-DT PLYWOOD'!T284=0,"",'Simpl. all tex-DT PLYWOOD'!T284)</f>
        <v/>
      </c>
      <c r="M278" s="48" t="str">
        <f>IF('Simpl. all tex-DT PLYWOOD'!U284=0,"",'Simpl. all tex-DT PLYWOOD'!U284)</f>
        <v/>
      </c>
      <c r="N278" s="48" t="str">
        <f>IF('Simpl. all tex-DT PLYWOOD'!V284=0,"",'Simpl. all tex-DT PLYWOOD'!V284)</f>
        <v/>
      </c>
      <c r="O278" s="48" t="str">
        <f>IF('Simpl. all tex-DT PLYWOOD'!W284=0,"",'Simpl. all tex-DT PLYWOOD'!W284)</f>
        <v/>
      </c>
      <c r="P278" s="48" t="str">
        <f>IF('Simpl. all tex-DT PLYWOOD'!X284=0,"",'Simpl. all tex-DT PLYWOOD'!X284)</f>
        <v/>
      </c>
      <c r="Q278" s="48" t="str">
        <f>IF('Simpl. all tex-DT PLYWOOD'!Y284=0,"",'Simpl. all tex-DT PLYWOOD'!Y284)</f>
        <v/>
      </c>
      <c r="R278" s="48" t="str">
        <f>IF('Simpl. all tex-DT PLYWOOD'!Z284=0,"",'Simpl. all tex-DT PLYWOOD'!Z284)</f>
        <v/>
      </c>
      <c r="S278" s="699">
        <f>'PRODUCTION LIST TEX&amp;DUAL TEX'!Q281</f>
        <v>0</v>
      </c>
    </row>
    <row r="279" spans="1:19" ht="23.25" customHeight="1" x14ac:dyDescent="0.2">
      <c r="A279" s="38"/>
      <c r="B279" s="39"/>
      <c r="C279" s="36" t="str">
        <f>'Simpl. all tex-DT PLYWOOD'!D285</f>
        <v>SIMPL-11G</v>
      </c>
      <c r="D279" s="691">
        <f>'Simpl. all tex-DT PLYWOOD'!I285</f>
        <v>1</v>
      </c>
      <c r="E279" s="48" t="str">
        <f>IF('Simpl. all tex-DT PLYWOOD'!M285=0,"",'Simpl. all tex-DT PLYWOOD'!M285)</f>
        <v/>
      </c>
      <c r="F279" s="48" t="str">
        <f>IF('Simpl. all tex-DT PLYWOOD'!N285=0,"",'Simpl. all tex-DT PLYWOOD'!N285)</f>
        <v/>
      </c>
      <c r="G279" s="48" t="str">
        <f>IF('Simpl. all tex-DT PLYWOOD'!O285=0,"",'Simpl. all tex-DT PLYWOOD'!O285)</f>
        <v/>
      </c>
      <c r="H279" s="48" t="str">
        <f>IF('Simpl. all tex-DT PLYWOOD'!P285=0,"",'Simpl. all tex-DT PLYWOOD'!P285)</f>
        <v/>
      </c>
      <c r="I279" s="48" t="str">
        <f>IF('Simpl. all tex-DT PLYWOOD'!Q285=0,"",'Simpl. all tex-DT PLYWOOD'!Q285)</f>
        <v/>
      </c>
      <c r="J279" s="48" t="str">
        <f>IF('Simpl. all tex-DT PLYWOOD'!R285=0,"",'Simpl. all tex-DT PLYWOOD'!R285)</f>
        <v/>
      </c>
      <c r="K279" s="48" t="str">
        <f>IF('Simpl. all tex-DT PLYWOOD'!S285=0,"",'Simpl. all tex-DT PLYWOOD'!S285)</f>
        <v/>
      </c>
      <c r="L279" s="48" t="str">
        <f>IF('Simpl. all tex-DT PLYWOOD'!T285=0,"",'Simpl. all tex-DT PLYWOOD'!T285)</f>
        <v/>
      </c>
      <c r="M279" s="48" t="str">
        <f>IF('Simpl. all tex-DT PLYWOOD'!U285=0,"",'Simpl. all tex-DT PLYWOOD'!U285)</f>
        <v/>
      </c>
      <c r="N279" s="48" t="str">
        <f>IF('Simpl. all tex-DT PLYWOOD'!V285=0,"",'Simpl. all tex-DT PLYWOOD'!V285)</f>
        <v/>
      </c>
      <c r="O279" s="48" t="str">
        <f>IF('Simpl. all tex-DT PLYWOOD'!W285=0,"",'Simpl. all tex-DT PLYWOOD'!W285)</f>
        <v/>
      </c>
      <c r="P279" s="48" t="str">
        <f>IF('Simpl. all tex-DT PLYWOOD'!X285=0,"",'Simpl. all tex-DT PLYWOOD'!X285)</f>
        <v/>
      </c>
      <c r="Q279" s="48" t="str">
        <f>IF('Simpl. all tex-DT PLYWOOD'!Y285=0,"",'Simpl. all tex-DT PLYWOOD'!Y285)</f>
        <v/>
      </c>
      <c r="R279" s="48" t="str">
        <f>IF('Simpl. all tex-DT PLYWOOD'!Z285=0,"",'Simpl. all tex-DT PLYWOOD'!Z285)</f>
        <v/>
      </c>
      <c r="S279" s="699">
        <f>'PRODUCTION LIST TEX&amp;DUAL TEX'!Q282</f>
        <v>0</v>
      </c>
    </row>
    <row r="280" spans="1:19" ht="23.25" customHeight="1" x14ac:dyDescent="0.2">
      <c r="A280" s="38"/>
      <c r="B280" s="39"/>
      <c r="C280" s="36" t="str">
        <f>'Simpl. all tex-DT PLYWOOD'!D286</f>
        <v>SIMPL-11G-T</v>
      </c>
      <c r="D280" s="691">
        <f>'Simpl. all tex-DT PLYWOOD'!I286</f>
        <v>1</v>
      </c>
      <c r="E280" s="48" t="str">
        <f>IF('Simpl. all tex-DT PLYWOOD'!M286=0,"",'Simpl. all tex-DT PLYWOOD'!M286)</f>
        <v/>
      </c>
      <c r="F280" s="48" t="str">
        <f>IF('Simpl. all tex-DT PLYWOOD'!N286=0,"",'Simpl. all tex-DT PLYWOOD'!N286)</f>
        <v/>
      </c>
      <c r="G280" s="48" t="str">
        <f>IF('Simpl. all tex-DT PLYWOOD'!O286=0,"",'Simpl. all tex-DT PLYWOOD'!O286)</f>
        <v/>
      </c>
      <c r="H280" s="48" t="str">
        <f>IF('Simpl. all tex-DT PLYWOOD'!P286=0,"",'Simpl. all tex-DT PLYWOOD'!P286)</f>
        <v/>
      </c>
      <c r="I280" s="48" t="str">
        <f>IF('Simpl. all tex-DT PLYWOOD'!Q286=0,"",'Simpl. all tex-DT PLYWOOD'!Q286)</f>
        <v/>
      </c>
      <c r="J280" s="48" t="str">
        <f>IF('Simpl. all tex-DT PLYWOOD'!R286=0,"",'Simpl. all tex-DT PLYWOOD'!R286)</f>
        <v/>
      </c>
      <c r="K280" s="48" t="str">
        <f>IF('Simpl. all tex-DT PLYWOOD'!S286=0,"",'Simpl. all tex-DT PLYWOOD'!S286)</f>
        <v/>
      </c>
      <c r="L280" s="48" t="str">
        <f>IF('Simpl. all tex-DT PLYWOOD'!T286=0,"",'Simpl. all tex-DT PLYWOOD'!T286)</f>
        <v/>
      </c>
      <c r="M280" s="48" t="str">
        <f>IF('Simpl. all tex-DT PLYWOOD'!U286=0,"",'Simpl. all tex-DT PLYWOOD'!U286)</f>
        <v/>
      </c>
      <c r="N280" s="48" t="str">
        <f>IF('Simpl. all tex-DT PLYWOOD'!V286=0,"",'Simpl. all tex-DT PLYWOOD'!V286)</f>
        <v/>
      </c>
      <c r="O280" s="48" t="str">
        <f>IF('Simpl. all tex-DT PLYWOOD'!W286=0,"",'Simpl. all tex-DT PLYWOOD'!W286)</f>
        <v/>
      </c>
      <c r="P280" s="48" t="str">
        <f>IF('Simpl. all tex-DT PLYWOOD'!X286=0,"",'Simpl. all tex-DT PLYWOOD'!X286)</f>
        <v/>
      </c>
      <c r="Q280" s="48" t="str">
        <f>IF('Simpl. all tex-DT PLYWOOD'!Y286=0,"",'Simpl. all tex-DT PLYWOOD'!Y286)</f>
        <v/>
      </c>
      <c r="R280" s="48" t="str">
        <f>IF('Simpl. all tex-DT PLYWOOD'!Z286=0,"",'Simpl. all tex-DT PLYWOOD'!Z286)</f>
        <v/>
      </c>
      <c r="S280" s="699">
        <f>'PRODUCTION LIST TEX&amp;DUAL TEX'!Q283</f>
        <v>0</v>
      </c>
    </row>
    <row r="281" spans="1:19" ht="23.25" customHeight="1" x14ac:dyDescent="0.2">
      <c r="A281" s="38"/>
      <c r="B281" s="39"/>
      <c r="C281" s="36" t="str">
        <f>'Simpl. all tex-DT PLYWOOD'!D287</f>
        <v>SIMPL-11H</v>
      </c>
      <c r="D281" s="691">
        <f>'Simpl. all tex-DT PLYWOOD'!I287</f>
        <v>4</v>
      </c>
      <c r="E281" s="48" t="str">
        <f>IF('Simpl. all tex-DT PLYWOOD'!M287=0,"",'Simpl. all tex-DT PLYWOOD'!M287)</f>
        <v/>
      </c>
      <c r="F281" s="48" t="str">
        <f>IF('Simpl. all tex-DT PLYWOOD'!N287=0,"",'Simpl. all tex-DT PLYWOOD'!N287)</f>
        <v/>
      </c>
      <c r="G281" s="48" t="str">
        <f>IF('Simpl. all tex-DT PLYWOOD'!O287=0,"",'Simpl. all tex-DT PLYWOOD'!O287)</f>
        <v/>
      </c>
      <c r="H281" s="48" t="str">
        <f>IF('Simpl. all tex-DT PLYWOOD'!P287=0,"",'Simpl. all tex-DT PLYWOOD'!P287)</f>
        <v/>
      </c>
      <c r="I281" s="48" t="str">
        <f>IF('Simpl. all tex-DT PLYWOOD'!Q287=0,"",'Simpl. all tex-DT PLYWOOD'!Q287)</f>
        <v/>
      </c>
      <c r="J281" s="48" t="str">
        <f>IF('Simpl. all tex-DT PLYWOOD'!R287=0,"",'Simpl. all tex-DT PLYWOOD'!R287)</f>
        <v/>
      </c>
      <c r="K281" s="48" t="str">
        <f>IF('Simpl. all tex-DT PLYWOOD'!S287=0,"",'Simpl. all tex-DT PLYWOOD'!S287)</f>
        <v/>
      </c>
      <c r="L281" s="48" t="str">
        <f>IF('Simpl. all tex-DT PLYWOOD'!T287=0,"",'Simpl. all tex-DT PLYWOOD'!T287)</f>
        <v/>
      </c>
      <c r="M281" s="48" t="str">
        <f>IF('Simpl. all tex-DT PLYWOOD'!U287=0,"",'Simpl. all tex-DT PLYWOOD'!U287)</f>
        <v/>
      </c>
      <c r="N281" s="48" t="str">
        <f>IF('Simpl. all tex-DT PLYWOOD'!V287=0,"",'Simpl. all tex-DT PLYWOOD'!V287)</f>
        <v/>
      </c>
      <c r="O281" s="48" t="str">
        <f>IF('Simpl. all tex-DT PLYWOOD'!W287=0,"",'Simpl. all tex-DT PLYWOOD'!W287)</f>
        <v/>
      </c>
      <c r="P281" s="48" t="str">
        <f>IF('Simpl. all tex-DT PLYWOOD'!X287=0,"",'Simpl. all tex-DT PLYWOOD'!X287)</f>
        <v/>
      </c>
      <c r="Q281" s="48" t="str">
        <f>IF('Simpl. all tex-DT PLYWOOD'!Y287=0,"",'Simpl. all tex-DT PLYWOOD'!Y287)</f>
        <v/>
      </c>
      <c r="R281" s="48" t="str">
        <f>IF('Simpl. all tex-DT PLYWOOD'!Z287=0,"",'Simpl. all tex-DT PLYWOOD'!Z287)</f>
        <v/>
      </c>
      <c r="S281" s="699">
        <f>'PRODUCTION LIST TEX&amp;DUAL TEX'!Q284</f>
        <v>0</v>
      </c>
    </row>
    <row r="282" spans="1:19" ht="23.25" customHeight="1" x14ac:dyDescent="0.2">
      <c r="A282" s="38"/>
      <c r="B282" s="39"/>
      <c r="C282" s="36" t="str">
        <f>'Simpl. all tex-DT PLYWOOD'!D288</f>
        <v>SIMPL-11H-T</v>
      </c>
      <c r="D282" s="691">
        <f>'Simpl. all tex-DT PLYWOOD'!I288</f>
        <v>4</v>
      </c>
      <c r="E282" s="48" t="str">
        <f>IF('Simpl. all tex-DT PLYWOOD'!M288=0,"",'Simpl. all tex-DT PLYWOOD'!M288)</f>
        <v/>
      </c>
      <c r="F282" s="48" t="str">
        <f>IF('Simpl. all tex-DT PLYWOOD'!N288=0,"",'Simpl. all tex-DT PLYWOOD'!N288)</f>
        <v/>
      </c>
      <c r="G282" s="48" t="str">
        <f>IF('Simpl. all tex-DT PLYWOOD'!O288=0,"",'Simpl. all tex-DT PLYWOOD'!O288)</f>
        <v/>
      </c>
      <c r="H282" s="48" t="str">
        <f>IF('Simpl. all tex-DT PLYWOOD'!P288=0,"",'Simpl. all tex-DT PLYWOOD'!P288)</f>
        <v/>
      </c>
      <c r="I282" s="48" t="str">
        <f>IF('Simpl. all tex-DT PLYWOOD'!Q288=0,"",'Simpl. all tex-DT PLYWOOD'!Q288)</f>
        <v/>
      </c>
      <c r="J282" s="48" t="str">
        <f>IF('Simpl. all tex-DT PLYWOOD'!R288=0,"",'Simpl. all tex-DT PLYWOOD'!R288)</f>
        <v/>
      </c>
      <c r="K282" s="48" t="str">
        <f>IF('Simpl. all tex-DT PLYWOOD'!S288=0,"",'Simpl. all tex-DT PLYWOOD'!S288)</f>
        <v/>
      </c>
      <c r="L282" s="48" t="str">
        <f>IF('Simpl. all tex-DT PLYWOOD'!T288=0,"",'Simpl. all tex-DT PLYWOOD'!T288)</f>
        <v/>
      </c>
      <c r="M282" s="48" t="str">
        <f>IF('Simpl. all tex-DT PLYWOOD'!U288=0,"",'Simpl. all tex-DT PLYWOOD'!U288)</f>
        <v/>
      </c>
      <c r="N282" s="48" t="str">
        <f>IF('Simpl. all tex-DT PLYWOOD'!V288=0,"",'Simpl. all tex-DT PLYWOOD'!V288)</f>
        <v/>
      </c>
      <c r="O282" s="48" t="str">
        <f>IF('Simpl. all tex-DT PLYWOOD'!W288=0,"",'Simpl. all tex-DT PLYWOOD'!W288)</f>
        <v/>
      </c>
      <c r="P282" s="48" t="str">
        <f>IF('Simpl. all tex-DT PLYWOOD'!X288=0,"",'Simpl. all tex-DT PLYWOOD'!X288)</f>
        <v/>
      </c>
      <c r="Q282" s="48" t="str">
        <f>IF('Simpl. all tex-DT PLYWOOD'!Y288=0,"",'Simpl. all tex-DT PLYWOOD'!Y288)</f>
        <v/>
      </c>
      <c r="R282" s="48" t="str">
        <f>IF('Simpl. all tex-DT PLYWOOD'!Z288=0,"",'Simpl. all tex-DT PLYWOOD'!Z288)</f>
        <v/>
      </c>
      <c r="S282" s="699">
        <f>'PRODUCTION LIST TEX&amp;DUAL TEX'!Q285</f>
        <v>0</v>
      </c>
    </row>
    <row r="283" spans="1:19" ht="23.25" customHeight="1" x14ac:dyDescent="0.2">
      <c r="A283" s="38"/>
      <c r="B283" s="39"/>
      <c r="C283" s="36" t="str">
        <f>'Simpl. all tex-DT PLYWOOD'!D289</f>
        <v>SIMPL-11I</v>
      </c>
      <c r="D283" s="691">
        <f>'Simpl. all tex-DT PLYWOOD'!I289</f>
        <v>2</v>
      </c>
      <c r="E283" s="48" t="str">
        <f>IF('Simpl. all tex-DT PLYWOOD'!M289=0,"",'Simpl. all tex-DT PLYWOOD'!M289)</f>
        <v/>
      </c>
      <c r="F283" s="48" t="str">
        <f>IF('Simpl. all tex-DT PLYWOOD'!N289=0,"",'Simpl. all tex-DT PLYWOOD'!N289)</f>
        <v/>
      </c>
      <c r="G283" s="48" t="str">
        <f>IF('Simpl. all tex-DT PLYWOOD'!O289=0,"",'Simpl. all tex-DT PLYWOOD'!O289)</f>
        <v/>
      </c>
      <c r="H283" s="48" t="str">
        <f>IF('Simpl. all tex-DT PLYWOOD'!P289=0,"",'Simpl. all tex-DT PLYWOOD'!P289)</f>
        <v/>
      </c>
      <c r="I283" s="48" t="str">
        <f>IF('Simpl. all tex-DT PLYWOOD'!Q289=0,"",'Simpl. all tex-DT PLYWOOD'!Q289)</f>
        <v/>
      </c>
      <c r="J283" s="48" t="str">
        <f>IF('Simpl. all tex-DT PLYWOOD'!R289=0,"",'Simpl. all tex-DT PLYWOOD'!R289)</f>
        <v/>
      </c>
      <c r="K283" s="48" t="str">
        <f>IF('Simpl. all tex-DT PLYWOOD'!S289=0,"",'Simpl. all tex-DT PLYWOOD'!S289)</f>
        <v/>
      </c>
      <c r="L283" s="48" t="str">
        <f>IF('Simpl. all tex-DT PLYWOOD'!T289=0,"",'Simpl. all tex-DT PLYWOOD'!T289)</f>
        <v/>
      </c>
      <c r="M283" s="48" t="str">
        <f>IF('Simpl. all tex-DT PLYWOOD'!U289=0,"",'Simpl. all tex-DT PLYWOOD'!U289)</f>
        <v/>
      </c>
      <c r="N283" s="48" t="str">
        <f>IF('Simpl. all tex-DT PLYWOOD'!V289=0,"",'Simpl. all tex-DT PLYWOOD'!V289)</f>
        <v/>
      </c>
      <c r="O283" s="48" t="str">
        <f>IF('Simpl. all tex-DT PLYWOOD'!W289=0,"",'Simpl. all tex-DT PLYWOOD'!W289)</f>
        <v/>
      </c>
      <c r="P283" s="48" t="str">
        <f>IF('Simpl. all tex-DT PLYWOOD'!X289=0,"",'Simpl. all tex-DT PLYWOOD'!X289)</f>
        <v/>
      </c>
      <c r="Q283" s="48" t="str">
        <f>IF('Simpl. all tex-DT PLYWOOD'!Y289=0,"",'Simpl. all tex-DT PLYWOOD'!Y289)</f>
        <v/>
      </c>
      <c r="R283" s="48" t="str">
        <f>IF('Simpl. all tex-DT PLYWOOD'!Z289=0,"",'Simpl. all tex-DT PLYWOOD'!Z289)</f>
        <v/>
      </c>
      <c r="S283" s="699">
        <f>'PRODUCTION LIST TEX&amp;DUAL TEX'!Q286</f>
        <v>0</v>
      </c>
    </row>
    <row r="284" spans="1:19" ht="23.25" customHeight="1" x14ac:dyDescent="0.2">
      <c r="A284" s="38"/>
      <c r="B284" s="39"/>
      <c r="C284" s="36" t="str">
        <f>'Simpl. all tex-DT PLYWOOD'!D290</f>
        <v>SIMPL-11I-T</v>
      </c>
      <c r="D284" s="691">
        <f>'Simpl. all tex-DT PLYWOOD'!I290</f>
        <v>2</v>
      </c>
      <c r="E284" s="48" t="str">
        <f>IF('Simpl. all tex-DT PLYWOOD'!M290=0,"",'Simpl. all tex-DT PLYWOOD'!M290)</f>
        <v/>
      </c>
      <c r="F284" s="48" t="str">
        <f>IF('Simpl. all tex-DT PLYWOOD'!N290=0,"",'Simpl. all tex-DT PLYWOOD'!N290)</f>
        <v/>
      </c>
      <c r="G284" s="48" t="str">
        <f>IF('Simpl. all tex-DT PLYWOOD'!O290=0,"",'Simpl. all tex-DT PLYWOOD'!O290)</f>
        <v/>
      </c>
      <c r="H284" s="48" t="str">
        <f>IF('Simpl. all tex-DT PLYWOOD'!P290=0,"",'Simpl. all tex-DT PLYWOOD'!P290)</f>
        <v/>
      </c>
      <c r="I284" s="48" t="str">
        <f>IF('Simpl. all tex-DT PLYWOOD'!Q290=0,"",'Simpl. all tex-DT PLYWOOD'!Q290)</f>
        <v/>
      </c>
      <c r="J284" s="48" t="str">
        <f>IF('Simpl. all tex-DT PLYWOOD'!R290=0,"",'Simpl. all tex-DT PLYWOOD'!R290)</f>
        <v/>
      </c>
      <c r="K284" s="48" t="str">
        <f>IF('Simpl. all tex-DT PLYWOOD'!S290=0,"",'Simpl. all tex-DT PLYWOOD'!S290)</f>
        <v/>
      </c>
      <c r="L284" s="48" t="str">
        <f>IF('Simpl. all tex-DT PLYWOOD'!T290=0,"",'Simpl. all tex-DT PLYWOOD'!T290)</f>
        <v/>
      </c>
      <c r="M284" s="48" t="str">
        <f>IF('Simpl. all tex-DT PLYWOOD'!U290=0,"",'Simpl. all tex-DT PLYWOOD'!U290)</f>
        <v/>
      </c>
      <c r="N284" s="48" t="str">
        <f>IF('Simpl. all tex-DT PLYWOOD'!V290=0,"",'Simpl. all tex-DT PLYWOOD'!V290)</f>
        <v/>
      </c>
      <c r="O284" s="48" t="str">
        <f>IF('Simpl. all tex-DT PLYWOOD'!W290=0,"",'Simpl. all tex-DT PLYWOOD'!W290)</f>
        <v/>
      </c>
      <c r="P284" s="48" t="str">
        <f>IF('Simpl. all tex-DT PLYWOOD'!X290=0,"",'Simpl. all tex-DT PLYWOOD'!X290)</f>
        <v/>
      </c>
      <c r="Q284" s="48" t="str">
        <f>IF('Simpl. all tex-DT PLYWOOD'!Y290=0,"",'Simpl. all tex-DT PLYWOOD'!Y290)</f>
        <v/>
      </c>
      <c r="R284" s="48" t="str">
        <f>IF('Simpl. all tex-DT PLYWOOD'!Z290=0,"",'Simpl. all tex-DT PLYWOOD'!Z290)</f>
        <v/>
      </c>
      <c r="S284" s="699">
        <f>'PRODUCTION LIST TEX&amp;DUAL TEX'!Q287</f>
        <v>0</v>
      </c>
    </row>
    <row r="285" spans="1:19" ht="23.25" customHeight="1" x14ac:dyDescent="0.2">
      <c r="A285" s="38"/>
      <c r="B285" s="39"/>
      <c r="C285" s="36" t="str">
        <f>'Simpl. all tex-DT PLYWOOD'!D291</f>
        <v>12 - ARETES</v>
      </c>
      <c r="D285" s="691">
        <f>'Simpl. all tex-DT PLYWOOD'!I291</f>
        <v>0</v>
      </c>
      <c r="E285" s="48" t="str">
        <f>IF('Simpl. all tex-DT PLYWOOD'!M291=0,"",'Simpl. all tex-DT PLYWOOD'!M291)</f>
        <v/>
      </c>
      <c r="F285" s="48" t="str">
        <f>IF('Simpl. all tex-DT PLYWOOD'!N291=0,"",'Simpl. all tex-DT PLYWOOD'!N291)</f>
        <v/>
      </c>
      <c r="G285" s="48" t="str">
        <f>IF('Simpl. all tex-DT PLYWOOD'!O291=0,"",'Simpl. all tex-DT PLYWOOD'!O291)</f>
        <v/>
      </c>
      <c r="H285" s="48" t="str">
        <f>IF('Simpl. all tex-DT PLYWOOD'!P291=0,"",'Simpl. all tex-DT PLYWOOD'!P291)</f>
        <v/>
      </c>
      <c r="I285" s="48" t="str">
        <f>IF('Simpl. all tex-DT PLYWOOD'!Q291=0,"",'Simpl. all tex-DT PLYWOOD'!Q291)</f>
        <v/>
      </c>
      <c r="J285" s="48" t="str">
        <f>IF('Simpl. all tex-DT PLYWOOD'!R291=0,"",'Simpl. all tex-DT PLYWOOD'!R291)</f>
        <v/>
      </c>
      <c r="K285" s="48" t="str">
        <f>IF('Simpl. all tex-DT PLYWOOD'!S291=0,"",'Simpl. all tex-DT PLYWOOD'!S291)</f>
        <v/>
      </c>
      <c r="L285" s="48" t="str">
        <f>IF('Simpl. all tex-DT PLYWOOD'!T291=0,"",'Simpl. all tex-DT PLYWOOD'!T291)</f>
        <v/>
      </c>
      <c r="M285" s="48" t="str">
        <f>IF('Simpl. all tex-DT PLYWOOD'!U291=0,"",'Simpl. all tex-DT PLYWOOD'!U291)</f>
        <v/>
      </c>
      <c r="N285" s="48" t="str">
        <f>IF('Simpl. all tex-DT PLYWOOD'!V291=0,"",'Simpl. all tex-DT PLYWOOD'!V291)</f>
        <v/>
      </c>
      <c r="O285" s="48" t="str">
        <f>IF('Simpl. all tex-DT PLYWOOD'!W291=0,"",'Simpl. all tex-DT PLYWOOD'!W291)</f>
        <v/>
      </c>
      <c r="P285" s="48" t="str">
        <f>IF('Simpl. all tex-DT PLYWOOD'!X291=0,"",'Simpl. all tex-DT PLYWOOD'!X291)</f>
        <v/>
      </c>
      <c r="Q285" s="48" t="str">
        <f>IF('Simpl. all tex-DT PLYWOOD'!Y291=0,"",'Simpl. all tex-DT PLYWOOD'!Y291)</f>
        <v/>
      </c>
      <c r="R285" s="48" t="str">
        <f>IF('Simpl. all tex-DT PLYWOOD'!Z291=0,"",'Simpl. all tex-DT PLYWOOD'!Z291)</f>
        <v/>
      </c>
      <c r="S285" s="699">
        <f>'PRODUCTION LIST TEX&amp;DUAL TEX'!Q288</f>
        <v>0</v>
      </c>
    </row>
    <row r="286" spans="1:19" ht="23.25" customHeight="1" x14ac:dyDescent="0.2">
      <c r="A286" s="38"/>
      <c r="B286" s="39"/>
      <c r="C286" s="36" t="str">
        <f>'Simpl. all tex-DT PLYWOOD'!D292</f>
        <v>SIMPL-12A</v>
      </c>
      <c r="D286" s="691">
        <f>'Simpl. all tex-DT PLYWOOD'!I292</f>
        <v>5</v>
      </c>
      <c r="E286" s="48" t="str">
        <f>IF('Simpl. all tex-DT PLYWOOD'!M292=0,"",'Simpl. all tex-DT PLYWOOD'!M292)</f>
        <v/>
      </c>
      <c r="F286" s="48" t="str">
        <f>IF('Simpl. all tex-DT PLYWOOD'!N292=0,"",'Simpl. all tex-DT PLYWOOD'!N292)</f>
        <v/>
      </c>
      <c r="G286" s="48" t="str">
        <f>IF('Simpl. all tex-DT PLYWOOD'!O292=0,"",'Simpl. all tex-DT PLYWOOD'!O292)</f>
        <v/>
      </c>
      <c r="H286" s="48" t="str">
        <f>IF('Simpl. all tex-DT PLYWOOD'!P292=0,"",'Simpl. all tex-DT PLYWOOD'!P292)</f>
        <v/>
      </c>
      <c r="I286" s="48" t="str">
        <f>IF('Simpl. all tex-DT PLYWOOD'!Q292=0,"",'Simpl. all tex-DT PLYWOOD'!Q292)</f>
        <v/>
      </c>
      <c r="J286" s="48" t="str">
        <f>IF('Simpl. all tex-DT PLYWOOD'!R292=0,"",'Simpl. all tex-DT PLYWOOD'!R292)</f>
        <v/>
      </c>
      <c r="K286" s="48" t="str">
        <f>IF('Simpl. all tex-DT PLYWOOD'!S292=0,"",'Simpl. all tex-DT PLYWOOD'!S292)</f>
        <v/>
      </c>
      <c r="L286" s="48" t="str">
        <f>IF('Simpl. all tex-DT PLYWOOD'!T292=0,"",'Simpl. all tex-DT PLYWOOD'!T292)</f>
        <v/>
      </c>
      <c r="M286" s="48" t="str">
        <f>IF('Simpl. all tex-DT PLYWOOD'!U292=0,"",'Simpl. all tex-DT PLYWOOD'!U292)</f>
        <v/>
      </c>
      <c r="N286" s="48" t="str">
        <f>IF('Simpl. all tex-DT PLYWOOD'!V292=0,"",'Simpl. all tex-DT PLYWOOD'!V292)</f>
        <v/>
      </c>
      <c r="O286" s="48" t="str">
        <f>IF('Simpl. all tex-DT PLYWOOD'!W292=0,"",'Simpl. all tex-DT PLYWOOD'!W292)</f>
        <v/>
      </c>
      <c r="P286" s="48" t="str">
        <f>IF('Simpl. all tex-DT PLYWOOD'!X292=0,"",'Simpl. all tex-DT PLYWOOD'!X292)</f>
        <v/>
      </c>
      <c r="Q286" s="48" t="str">
        <f>IF('Simpl. all tex-DT PLYWOOD'!Y292=0,"",'Simpl. all tex-DT PLYWOOD'!Y292)</f>
        <v/>
      </c>
      <c r="R286" s="48" t="str">
        <f>IF('Simpl. all tex-DT PLYWOOD'!Z292=0,"",'Simpl. all tex-DT PLYWOOD'!Z292)</f>
        <v/>
      </c>
      <c r="S286" s="699">
        <f>'PRODUCTION LIST TEX&amp;DUAL TEX'!Q289</f>
        <v>0</v>
      </c>
    </row>
    <row r="287" spans="1:19" ht="23.25" customHeight="1" x14ac:dyDescent="0.2">
      <c r="A287" s="38"/>
      <c r="B287" s="39"/>
      <c r="C287" s="36" t="str">
        <f>'Simpl. all tex-DT PLYWOOD'!D293</f>
        <v>SIMPL-12A-T</v>
      </c>
      <c r="D287" s="691">
        <f>'Simpl. all tex-DT PLYWOOD'!I293</f>
        <v>5</v>
      </c>
      <c r="E287" s="48" t="str">
        <f>IF('Simpl. all tex-DT PLYWOOD'!M293=0,"",'Simpl. all tex-DT PLYWOOD'!M293)</f>
        <v/>
      </c>
      <c r="F287" s="48" t="str">
        <f>IF('Simpl. all tex-DT PLYWOOD'!N293=0,"",'Simpl. all tex-DT PLYWOOD'!N293)</f>
        <v/>
      </c>
      <c r="G287" s="48" t="str">
        <f>IF('Simpl. all tex-DT PLYWOOD'!O293=0,"",'Simpl. all tex-DT PLYWOOD'!O293)</f>
        <v/>
      </c>
      <c r="H287" s="48" t="str">
        <f>IF('Simpl. all tex-DT PLYWOOD'!P293=0,"",'Simpl. all tex-DT PLYWOOD'!P293)</f>
        <v/>
      </c>
      <c r="I287" s="48" t="str">
        <f>IF('Simpl. all tex-DT PLYWOOD'!Q293=0,"",'Simpl. all tex-DT PLYWOOD'!Q293)</f>
        <v/>
      </c>
      <c r="J287" s="48" t="str">
        <f>IF('Simpl. all tex-DT PLYWOOD'!R293=0,"",'Simpl. all tex-DT PLYWOOD'!R293)</f>
        <v/>
      </c>
      <c r="K287" s="48" t="str">
        <f>IF('Simpl. all tex-DT PLYWOOD'!S293=0,"",'Simpl. all tex-DT PLYWOOD'!S293)</f>
        <v/>
      </c>
      <c r="L287" s="48" t="str">
        <f>IF('Simpl. all tex-DT PLYWOOD'!T293=0,"",'Simpl. all tex-DT PLYWOOD'!T293)</f>
        <v/>
      </c>
      <c r="M287" s="48" t="str">
        <f>IF('Simpl. all tex-DT PLYWOOD'!U293=0,"",'Simpl. all tex-DT PLYWOOD'!U293)</f>
        <v/>
      </c>
      <c r="N287" s="48" t="str">
        <f>IF('Simpl. all tex-DT PLYWOOD'!V293=0,"",'Simpl. all tex-DT PLYWOOD'!V293)</f>
        <v/>
      </c>
      <c r="O287" s="48" t="str">
        <f>IF('Simpl. all tex-DT PLYWOOD'!W293=0,"",'Simpl. all tex-DT PLYWOOD'!W293)</f>
        <v/>
      </c>
      <c r="P287" s="48" t="str">
        <f>IF('Simpl. all tex-DT PLYWOOD'!X293=0,"",'Simpl. all tex-DT PLYWOOD'!X293)</f>
        <v/>
      </c>
      <c r="Q287" s="48" t="str">
        <f>IF('Simpl. all tex-DT PLYWOOD'!Y293=0,"",'Simpl. all tex-DT PLYWOOD'!Y293)</f>
        <v/>
      </c>
      <c r="R287" s="48" t="str">
        <f>IF('Simpl. all tex-DT PLYWOOD'!Z293=0,"",'Simpl. all tex-DT PLYWOOD'!Z293)</f>
        <v/>
      </c>
      <c r="S287" s="699">
        <f>'PRODUCTION LIST TEX&amp;DUAL TEX'!Q290</f>
        <v>0</v>
      </c>
    </row>
    <row r="288" spans="1:19" ht="23.25" customHeight="1" x14ac:dyDescent="0.2">
      <c r="A288" s="38"/>
      <c r="B288" s="39"/>
      <c r="C288" s="36" t="str">
        <f>'Simpl. all tex-DT PLYWOOD'!D294</f>
        <v>SIMPL-12B</v>
      </c>
      <c r="D288" s="691">
        <f>'Simpl. all tex-DT PLYWOOD'!I294</f>
        <v>2</v>
      </c>
      <c r="E288" s="48" t="str">
        <f>IF('Simpl. all tex-DT PLYWOOD'!M294=0,"",'Simpl. all tex-DT PLYWOOD'!M294)</f>
        <v/>
      </c>
      <c r="F288" s="48" t="str">
        <f>IF('Simpl. all tex-DT PLYWOOD'!N294=0,"",'Simpl. all tex-DT PLYWOOD'!N294)</f>
        <v/>
      </c>
      <c r="G288" s="48" t="str">
        <f>IF('Simpl. all tex-DT PLYWOOD'!O294=0,"",'Simpl. all tex-DT PLYWOOD'!O294)</f>
        <v/>
      </c>
      <c r="H288" s="48" t="str">
        <f>IF('Simpl. all tex-DT PLYWOOD'!P294=0,"",'Simpl. all tex-DT PLYWOOD'!P294)</f>
        <v/>
      </c>
      <c r="I288" s="48" t="str">
        <f>IF('Simpl. all tex-DT PLYWOOD'!Q294=0,"",'Simpl. all tex-DT PLYWOOD'!Q294)</f>
        <v/>
      </c>
      <c r="J288" s="48" t="str">
        <f>IF('Simpl. all tex-DT PLYWOOD'!R294=0,"",'Simpl. all tex-DT PLYWOOD'!R294)</f>
        <v/>
      </c>
      <c r="K288" s="48" t="str">
        <f>IF('Simpl. all tex-DT PLYWOOD'!S294=0,"",'Simpl. all tex-DT PLYWOOD'!S294)</f>
        <v/>
      </c>
      <c r="L288" s="48" t="str">
        <f>IF('Simpl. all tex-DT PLYWOOD'!T294=0,"",'Simpl. all tex-DT PLYWOOD'!T294)</f>
        <v/>
      </c>
      <c r="M288" s="48" t="str">
        <f>IF('Simpl. all tex-DT PLYWOOD'!U294=0,"",'Simpl. all tex-DT PLYWOOD'!U294)</f>
        <v/>
      </c>
      <c r="N288" s="48" t="str">
        <f>IF('Simpl. all tex-DT PLYWOOD'!V294=0,"",'Simpl. all tex-DT PLYWOOD'!V294)</f>
        <v/>
      </c>
      <c r="O288" s="48" t="str">
        <f>IF('Simpl. all tex-DT PLYWOOD'!W294=0,"",'Simpl. all tex-DT PLYWOOD'!W294)</f>
        <v/>
      </c>
      <c r="P288" s="48" t="str">
        <f>IF('Simpl. all tex-DT PLYWOOD'!X294=0,"",'Simpl. all tex-DT PLYWOOD'!X294)</f>
        <v/>
      </c>
      <c r="Q288" s="48" t="str">
        <f>IF('Simpl. all tex-DT PLYWOOD'!Y294=0,"",'Simpl. all tex-DT PLYWOOD'!Y294)</f>
        <v/>
      </c>
      <c r="R288" s="48" t="str">
        <f>IF('Simpl. all tex-DT PLYWOOD'!Z294=0,"",'Simpl. all tex-DT PLYWOOD'!Z294)</f>
        <v/>
      </c>
      <c r="S288" s="699">
        <f>'PRODUCTION LIST TEX&amp;DUAL TEX'!Q291</f>
        <v>0</v>
      </c>
    </row>
    <row r="289" spans="1:19" ht="23.25" customHeight="1" x14ac:dyDescent="0.2">
      <c r="A289" s="38"/>
      <c r="B289" s="39"/>
      <c r="C289" s="36" t="str">
        <f>'Simpl. all tex-DT PLYWOOD'!D295</f>
        <v>SIMPL-12B-T</v>
      </c>
      <c r="D289" s="691">
        <f>'Simpl. all tex-DT PLYWOOD'!I295</f>
        <v>2</v>
      </c>
      <c r="E289" s="48" t="str">
        <f>IF('Simpl. all tex-DT PLYWOOD'!M295=0,"",'Simpl. all tex-DT PLYWOOD'!M295)</f>
        <v/>
      </c>
      <c r="F289" s="48" t="str">
        <f>IF('Simpl. all tex-DT PLYWOOD'!N295=0,"",'Simpl. all tex-DT PLYWOOD'!N295)</f>
        <v/>
      </c>
      <c r="G289" s="48" t="str">
        <f>IF('Simpl. all tex-DT PLYWOOD'!O295=0,"",'Simpl. all tex-DT PLYWOOD'!O295)</f>
        <v/>
      </c>
      <c r="H289" s="48" t="str">
        <f>IF('Simpl. all tex-DT PLYWOOD'!P295=0,"",'Simpl. all tex-DT PLYWOOD'!P295)</f>
        <v/>
      </c>
      <c r="I289" s="48" t="str">
        <f>IF('Simpl. all tex-DT PLYWOOD'!Q295=0,"",'Simpl. all tex-DT PLYWOOD'!Q295)</f>
        <v/>
      </c>
      <c r="J289" s="48" t="str">
        <f>IF('Simpl. all tex-DT PLYWOOD'!R295=0,"",'Simpl. all tex-DT PLYWOOD'!R295)</f>
        <v/>
      </c>
      <c r="K289" s="48" t="str">
        <f>IF('Simpl. all tex-DT PLYWOOD'!S295=0,"",'Simpl. all tex-DT PLYWOOD'!S295)</f>
        <v/>
      </c>
      <c r="L289" s="48" t="str">
        <f>IF('Simpl. all tex-DT PLYWOOD'!T295=0,"",'Simpl. all tex-DT PLYWOOD'!T295)</f>
        <v/>
      </c>
      <c r="M289" s="48" t="str">
        <f>IF('Simpl. all tex-DT PLYWOOD'!U295=0,"",'Simpl. all tex-DT PLYWOOD'!U295)</f>
        <v/>
      </c>
      <c r="N289" s="48" t="str">
        <f>IF('Simpl. all tex-DT PLYWOOD'!V295=0,"",'Simpl. all tex-DT PLYWOOD'!V295)</f>
        <v/>
      </c>
      <c r="O289" s="48" t="str">
        <f>IF('Simpl. all tex-DT PLYWOOD'!W295=0,"",'Simpl. all tex-DT PLYWOOD'!W295)</f>
        <v/>
      </c>
      <c r="P289" s="48" t="str">
        <f>IF('Simpl. all tex-DT PLYWOOD'!X295=0,"",'Simpl. all tex-DT PLYWOOD'!X295)</f>
        <v/>
      </c>
      <c r="Q289" s="48" t="str">
        <f>IF('Simpl. all tex-DT PLYWOOD'!Y295=0,"",'Simpl. all tex-DT PLYWOOD'!Y295)</f>
        <v/>
      </c>
      <c r="R289" s="48" t="str">
        <f>IF('Simpl. all tex-DT PLYWOOD'!Z295=0,"",'Simpl. all tex-DT PLYWOOD'!Z295)</f>
        <v/>
      </c>
      <c r="S289" s="699">
        <f>'PRODUCTION LIST TEX&amp;DUAL TEX'!Q292</f>
        <v>0</v>
      </c>
    </row>
    <row r="290" spans="1:19" ht="23.25" customHeight="1" x14ac:dyDescent="0.2">
      <c r="A290" s="38"/>
      <c r="B290" s="39"/>
      <c r="C290" s="36" t="str">
        <f>'Simpl. all tex-DT PLYWOOD'!D296</f>
        <v>SIMPL-12C</v>
      </c>
      <c r="D290" s="691">
        <f>'Simpl. all tex-DT PLYWOOD'!I296</f>
        <v>1</v>
      </c>
      <c r="E290" s="48" t="str">
        <f>IF('Simpl. all tex-DT PLYWOOD'!M296=0,"",'Simpl. all tex-DT PLYWOOD'!M296)</f>
        <v/>
      </c>
      <c r="F290" s="48" t="str">
        <f>IF('Simpl. all tex-DT PLYWOOD'!N296=0,"",'Simpl. all tex-DT PLYWOOD'!N296)</f>
        <v/>
      </c>
      <c r="G290" s="48" t="str">
        <f>IF('Simpl. all tex-DT PLYWOOD'!O296=0,"",'Simpl. all tex-DT PLYWOOD'!O296)</f>
        <v/>
      </c>
      <c r="H290" s="48" t="str">
        <f>IF('Simpl. all tex-DT PLYWOOD'!P296=0,"",'Simpl. all tex-DT PLYWOOD'!P296)</f>
        <v/>
      </c>
      <c r="I290" s="48" t="str">
        <f>IF('Simpl. all tex-DT PLYWOOD'!Q296=0,"",'Simpl. all tex-DT PLYWOOD'!Q296)</f>
        <v/>
      </c>
      <c r="J290" s="48" t="str">
        <f>IF('Simpl. all tex-DT PLYWOOD'!R296=0,"",'Simpl. all tex-DT PLYWOOD'!R296)</f>
        <v/>
      </c>
      <c r="K290" s="48" t="str">
        <f>IF('Simpl. all tex-DT PLYWOOD'!S296=0,"",'Simpl. all tex-DT PLYWOOD'!S296)</f>
        <v/>
      </c>
      <c r="L290" s="48" t="str">
        <f>IF('Simpl. all tex-DT PLYWOOD'!T296=0,"",'Simpl. all tex-DT PLYWOOD'!T296)</f>
        <v/>
      </c>
      <c r="M290" s="48" t="str">
        <f>IF('Simpl. all tex-DT PLYWOOD'!U296=0,"",'Simpl. all tex-DT PLYWOOD'!U296)</f>
        <v/>
      </c>
      <c r="N290" s="48" t="str">
        <f>IF('Simpl. all tex-DT PLYWOOD'!V296=0,"",'Simpl. all tex-DT PLYWOOD'!V296)</f>
        <v/>
      </c>
      <c r="O290" s="48" t="str">
        <f>IF('Simpl. all tex-DT PLYWOOD'!W296=0,"",'Simpl. all tex-DT PLYWOOD'!W296)</f>
        <v/>
      </c>
      <c r="P290" s="48" t="str">
        <f>IF('Simpl. all tex-DT PLYWOOD'!X296=0,"",'Simpl. all tex-DT PLYWOOD'!X296)</f>
        <v/>
      </c>
      <c r="Q290" s="48" t="str">
        <f>IF('Simpl. all tex-DT PLYWOOD'!Y296=0,"",'Simpl. all tex-DT PLYWOOD'!Y296)</f>
        <v/>
      </c>
      <c r="R290" s="48" t="str">
        <f>IF('Simpl. all tex-DT PLYWOOD'!Z296=0,"",'Simpl. all tex-DT PLYWOOD'!Z296)</f>
        <v/>
      </c>
      <c r="S290" s="699">
        <f>'PRODUCTION LIST TEX&amp;DUAL TEX'!Q293</f>
        <v>0</v>
      </c>
    </row>
    <row r="291" spans="1:19" ht="23.25" customHeight="1" x14ac:dyDescent="0.2">
      <c r="A291" s="38"/>
      <c r="B291" s="39"/>
      <c r="C291" s="36" t="str">
        <f>'Simpl. all tex-DT PLYWOOD'!D297</f>
        <v>SIMPL-12C-T</v>
      </c>
      <c r="D291" s="691">
        <f>'Simpl. all tex-DT PLYWOOD'!I297</f>
        <v>1</v>
      </c>
      <c r="E291" s="48" t="str">
        <f>IF('Simpl. all tex-DT PLYWOOD'!M297=0,"",'Simpl. all tex-DT PLYWOOD'!M297)</f>
        <v/>
      </c>
      <c r="F291" s="48" t="str">
        <f>IF('Simpl. all tex-DT PLYWOOD'!N297=0,"",'Simpl. all tex-DT PLYWOOD'!N297)</f>
        <v/>
      </c>
      <c r="G291" s="48" t="str">
        <f>IF('Simpl. all tex-DT PLYWOOD'!O297=0,"",'Simpl. all tex-DT PLYWOOD'!O297)</f>
        <v/>
      </c>
      <c r="H291" s="48" t="str">
        <f>IF('Simpl. all tex-DT PLYWOOD'!P297=0,"",'Simpl. all tex-DT PLYWOOD'!P297)</f>
        <v/>
      </c>
      <c r="I291" s="48" t="str">
        <f>IF('Simpl. all tex-DT PLYWOOD'!Q297=0,"",'Simpl. all tex-DT PLYWOOD'!Q297)</f>
        <v/>
      </c>
      <c r="J291" s="48" t="str">
        <f>IF('Simpl. all tex-DT PLYWOOD'!R297=0,"",'Simpl. all tex-DT PLYWOOD'!R297)</f>
        <v/>
      </c>
      <c r="K291" s="48" t="str">
        <f>IF('Simpl. all tex-DT PLYWOOD'!S297=0,"",'Simpl. all tex-DT PLYWOOD'!S297)</f>
        <v/>
      </c>
      <c r="L291" s="48" t="str">
        <f>IF('Simpl. all tex-DT PLYWOOD'!T297=0,"",'Simpl. all tex-DT PLYWOOD'!T297)</f>
        <v/>
      </c>
      <c r="M291" s="48" t="str">
        <f>IF('Simpl. all tex-DT PLYWOOD'!U297=0,"",'Simpl. all tex-DT PLYWOOD'!U297)</f>
        <v/>
      </c>
      <c r="N291" s="48" t="str">
        <f>IF('Simpl. all tex-DT PLYWOOD'!V297=0,"",'Simpl. all tex-DT PLYWOOD'!V297)</f>
        <v/>
      </c>
      <c r="O291" s="48" t="str">
        <f>IF('Simpl. all tex-DT PLYWOOD'!W297=0,"",'Simpl. all tex-DT PLYWOOD'!W297)</f>
        <v/>
      </c>
      <c r="P291" s="48" t="str">
        <f>IF('Simpl. all tex-DT PLYWOOD'!X297=0,"",'Simpl. all tex-DT PLYWOOD'!X297)</f>
        <v/>
      </c>
      <c r="Q291" s="48" t="str">
        <f>IF('Simpl. all tex-DT PLYWOOD'!Y297=0,"",'Simpl. all tex-DT PLYWOOD'!Y297)</f>
        <v/>
      </c>
      <c r="R291" s="48" t="str">
        <f>IF('Simpl. all tex-DT PLYWOOD'!Z297=0,"",'Simpl. all tex-DT PLYWOOD'!Z297)</f>
        <v/>
      </c>
      <c r="S291" s="699">
        <f>'PRODUCTION LIST TEX&amp;DUAL TEX'!Q294</f>
        <v>0</v>
      </c>
    </row>
    <row r="292" spans="1:19" ht="23.25" customHeight="1" x14ac:dyDescent="0.2">
      <c r="A292" s="38"/>
      <c r="B292" s="39"/>
      <c r="C292" s="36" t="str">
        <f>'Simpl. all tex-DT PLYWOOD'!D298</f>
        <v>SIMPL-12D</v>
      </c>
      <c r="D292" s="691">
        <f>'Simpl. all tex-DT PLYWOOD'!I298</f>
        <v>1</v>
      </c>
      <c r="E292" s="48" t="str">
        <f>IF('Simpl. all tex-DT PLYWOOD'!M298=0,"",'Simpl. all tex-DT PLYWOOD'!M298)</f>
        <v/>
      </c>
      <c r="F292" s="48" t="str">
        <f>IF('Simpl. all tex-DT PLYWOOD'!N298=0,"",'Simpl. all tex-DT PLYWOOD'!N298)</f>
        <v/>
      </c>
      <c r="G292" s="48" t="str">
        <f>IF('Simpl. all tex-DT PLYWOOD'!O298=0,"",'Simpl. all tex-DT PLYWOOD'!O298)</f>
        <v/>
      </c>
      <c r="H292" s="48" t="str">
        <f>IF('Simpl. all tex-DT PLYWOOD'!P298=0,"",'Simpl. all tex-DT PLYWOOD'!P298)</f>
        <v/>
      </c>
      <c r="I292" s="48" t="str">
        <f>IF('Simpl. all tex-DT PLYWOOD'!Q298=0,"",'Simpl. all tex-DT PLYWOOD'!Q298)</f>
        <v/>
      </c>
      <c r="J292" s="48" t="str">
        <f>IF('Simpl. all tex-DT PLYWOOD'!R298=0,"",'Simpl. all tex-DT PLYWOOD'!R298)</f>
        <v/>
      </c>
      <c r="K292" s="48" t="str">
        <f>IF('Simpl. all tex-DT PLYWOOD'!S298=0,"",'Simpl. all tex-DT PLYWOOD'!S298)</f>
        <v/>
      </c>
      <c r="L292" s="48" t="str">
        <f>IF('Simpl. all tex-DT PLYWOOD'!T298=0,"",'Simpl. all tex-DT PLYWOOD'!T298)</f>
        <v/>
      </c>
      <c r="M292" s="48" t="str">
        <f>IF('Simpl. all tex-DT PLYWOOD'!U298=0,"",'Simpl. all tex-DT PLYWOOD'!U298)</f>
        <v/>
      </c>
      <c r="N292" s="48" t="str">
        <f>IF('Simpl. all tex-DT PLYWOOD'!V298=0,"",'Simpl. all tex-DT PLYWOOD'!V298)</f>
        <v/>
      </c>
      <c r="O292" s="48" t="str">
        <f>IF('Simpl. all tex-DT PLYWOOD'!W298=0,"",'Simpl. all tex-DT PLYWOOD'!W298)</f>
        <v/>
      </c>
      <c r="P292" s="48" t="str">
        <f>IF('Simpl. all tex-DT PLYWOOD'!X298=0,"",'Simpl. all tex-DT PLYWOOD'!X298)</f>
        <v/>
      </c>
      <c r="Q292" s="48" t="str">
        <f>IF('Simpl. all tex-DT PLYWOOD'!Y298=0,"",'Simpl. all tex-DT PLYWOOD'!Y298)</f>
        <v/>
      </c>
      <c r="R292" s="48" t="str">
        <f>IF('Simpl. all tex-DT PLYWOOD'!Z298=0,"",'Simpl. all tex-DT PLYWOOD'!Z298)</f>
        <v/>
      </c>
      <c r="S292" s="699">
        <f>'PRODUCTION LIST TEX&amp;DUAL TEX'!Q295</f>
        <v>0</v>
      </c>
    </row>
    <row r="293" spans="1:19" ht="23.25" customHeight="1" x14ac:dyDescent="0.2">
      <c r="A293" s="38"/>
      <c r="B293" s="39"/>
      <c r="C293" s="36" t="str">
        <f>'Simpl. all tex-DT PLYWOOD'!D299</f>
        <v>SIMPL-12D-T</v>
      </c>
      <c r="D293" s="691">
        <f>'Simpl. all tex-DT PLYWOOD'!I299</f>
        <v>1</v>
      </c>
      <c r="E293" s="48" t="str">
        <f>IF('Simpl. all tex-DT PLYWOOD'!M299=0,"",'Simpl. all tex-DT PLYWOOD'!M299)</f>
        <v/>
      </c>
      <c r="F293" s="48" t="str">
        <f>IF('Simpl. all tex-DT PLYWOOD'!N299=0,"",'Simpl. all tex-DT PLYWOOD'!N299)</f>
        <v/>
      </c>
      <c r="G293" s="48" t="str">
        <f>IF('Simpl. all tex-DT PLYWOOD'!O299=0,"",'Simpl. all tex-DT PLYWOOD'!O299)</f>
        <v/>
      </c>
      <c r="H293" s="48" t="str">
        <f>IF('Simpl. all tex-DT PLYWOOD'!P299=0,"",'Simpl. all tex-DT PLYWOOD'!P299)</f>
        <v/>
      </c>
      <c r="I293" s="48" t="str">
        <f>IF('Simpl. all tex-DT PLYWOOD'!Q299=0,"",'Simpl. all tex-DT PLYWOOD'!Q299)</f>
        <v/>
      </c>
      <c r="J293" s="48" t="str">
        <f>IF('Simpl. all tex-DT PLYWOOD'!R299=0,"",'Simpl. all tex-DT PLYWOOD'!R299)</f>
        <v/>
      </c>
      <c r="K293" s="48" t="str">
        <f>IF('Simpl. all tex-DT PLYWOOD'!S299=0,"",'Simpl. all tex-DT PLYWOOD'!S299)</f>
        <v/>
      </c>
      <c r="L293" s="48" t="str">
        <f>IF('Simpl. all tex-DT PLYWOOD'!T299=0,"",'Simpl. all tex-DT PLYWOOD'!T299)</f>
        <v/>
      </c>
      <c r="M293" s="48" t="str">
        <f>IF('Simpl. all tex-DT PLYWOOD'!U299=0,"",'Simpl. all tex-DT PLYWOOD'!U299)</f>
        <v/>
      </c>
      <c r="N293" s="48" t="str">
        <f>IF('Simpl. all tex-DT PLYWOOD'!V299=0,"",'Simpl. all tex-DT PLYWOOD'!V299)</f>
        <v/>
      </c>
      <c r="O293" s="48" t="str">
        <f>IF('Simpl. all tex-DT PLYWOOD'!W299=0,"",'Simpl. all tex-DT PLYWOOD'!W299)</f>
        <v/>
      </c>
      <c r="P293" s="48" t="str">
        <f>IF('Simpl. all tex-DT PLYWOOD'!X299=0,"",'Simpl. all tex-DT PLYWOOD'!X299)</f>
        <v/>
      </c>
      <c r="Q293" s="48" t="str">
        <f>IF('Simpl. all tex-DT PLYWOOD'!Y299=0,"",'Simpl. all tex-DT PLYWOOD'!Y299)</f>
        <v/>
      </c>
      <c r="R293" s="48" t="str">
        <f>IF('Simpl. all tex-DT PLYWOOD'!Z299=0,"",'Simpl. all tex-DT PLYWOOD'!Z299)</f>
        <v/>
      </c>
      <c r="S293" s="699">
        <f>'PRODUCTION LIST TEX&amp;DUAL TEX'!Q296</f>
        <v>0</v>
      </c>
    </row>
    <row r="294" spans="1:19" ht="23.25" customHeight="1" x14ac:dyDescent="0.2">
      <c r="A294" s="38"/>
      <c r="B294" s="39"/>
      <c r="C294" s="36" t="str">
        <f>'Simpl. all tex-DT PLYWOOD'!D300</f>
        <v>SIMPL-12E</v>
      </c>
      <c r="D294" s="691">
        <f>'Simpl. all tex-DT PLYWOOD'!I300</f>
        <v>1</v>
      </c>
      <c r="E294" s="48" t="str">
        <f>IF('Simpl. all tex-DT PLYWOOD'!M300=0,"",'Simpl. all tex-DT PLYWOOD'!M300)</f>
        <v/>
      </c>
      <c r="F294" s="48" t="str">
        <f>IF('Simpl. all tex-DT PLYWOOD'!N300=0,"",'Simpl. all tex-DT PLYWOOD'!N300)</f>
        <v/>
      </c>
      <c r="G294" s="48" t="str">
        <f>IF('Simpl. all tex-DT PLYWOOD'!O300=0,"",'Simpl. all tex-DT PLYWOOD'!O300)</f>
        <v/>
      </c>
      <c r="H294" s="48" t="str">
        <f>IF('Simpl. all tex-DT PLYWOOD'!P300=0,"",'Simpl. all tex-DT PLYWOOD'!P300)</f>
        <v/>
      </c>
      <c r="I294" s="48" t="str">
        <f>IF('Simpl. all tex-DT PLYWOOD'!Q300=0,"",'Simpl. all tex-DT PLYWOOD'!Q300)</f>
        <v/>
      </c>
      <c r="J294" s="48" t="str">
        <f>IF('Simpl. all tex-DT PLYWOOD'!R300=0,"",'Simpl. all tex-DT PLYWOOD'!R300)</f>
        <v/>
      </c>
      <c r="K294" s="48" t="str">
        <f>IF('Simpl. all tex-DT PLYWOOD'!S300=0,"",'Simpl. all tex-DT PLYWOOD'!S300)</f>
        <v/>
      </c>
      <c r="L294" s="48" t="str">
        <f>IF('Simpl. all tex-DT PLYWOOD'!T300=0,"",'Simpl. all tex-DT PLYWOOD'!T300)</f>
        <v/>
      </c>
      <c r="M294" s="48" t="str">
        <f>IF('Simpl. all tex-DT PLYWOOD'!U300=0,"",'Simpl. all tex-DT PLYWOOD'!U300)</f>
        <v/>
      </c>
      <c r="N294" s="48" t="str">
        <f>IF('Simpl. all tex-DT PLYWOOD'!V300=0,"",'Simpl. all tex-DT PLYWOOD'!V300)</f>
        <v/>
      </c>
      <c r="O294" s="48" t="str">
        <f>IF('Simpl. all tex-DT PLYWOOD'!W300=0,"",'Simpl. all tex-DT PLYWOOD'!W300)</f>
        <v/>
      </c>
      <c r="P294" s="48" t="str">
        <f>IF('Simpl. all tex-DT PLYWOOD'!X300=0,"",'Simpl. all tex-DT PLYWOOD'!X300)</f>
        <v/>
      </c>
      <c r="Q294" s="48" t="str">
        <f>IF('Simpl. all tex-DT PLYWOOD'!Y300=0,"",'Simpl. all tex-DT PLYWOOD'!Y300)</f>
        <v/>
      </c>
      <c r="R294" s="48" t="str">
        <f>IF('Simpl. all tex-DT PLYWOOD'!Z300=0,"",'Simpl. all tex-DT PLYWOOD'!Z300)</f>
        <v/>
      </c>
      <c r="S294" s="699">
        <f>'PRODUCTION LIST TEX&amp;DUAL TEX'!Q297</f>
        <v>0</v>
      </c>
    </row>
    <row r="295" spans="1:19" ht="23.25" customHeight="1" x14ac:dyDescent="0.2">
      <c r="A295" s="38"/>
      <c r="B295" s="39"/>
      <c r="C295" s="36" t="str">
        <f>'Simpl. all tex-DT PLYWOOD'!D301</f>
        <v>SIMPL-12E-T</v>
      </c>
      <c r="D295" s="691">
        <f>'Simpl. all tex-DT PLYWOOD'!I301</f>
        <v>1</v>
      </c>
      <c r="E295" s="48" t="str">
        <f>IF('Simpl. all tex-DT PLYWOOD'!M301=0,"",'Simpl. all tex-DT PLYWOOD'!M301)</f>
        <v/>
      </c>
      <c r="F295" s="48" t="str">
        <f>IF('Simpl. all tex-DT PLYWOOD'!N301=0,"",'Simpl. all tex-DT PLYWOOD'!N301)</f>
        <v/>
      </c>
      <c r="G295" s="48" t="str">
        <f>IF('Simpl. all tex-DT PLYWOOD'!O301=0,"",'Simpl. all tex-DT PLYWOOD'!O301)</f>
        <v/>
      </c>
      <c r="H295" s="48" t="str">
        <f>IF('Simpl. all tex-DT PLYWOOD'!P301=0,"",'Simpl. all tex-DT PLYWOOD'!P301)</f>
        <v/>
      </c>
      <c r="I295" s="48" t="str">
        <f>IF('Simpl. all tex-DT PLYWOOD'!Q301=0,"",'Simpl. all tex-DT PLYWOOD'!Q301)</f>
        <v/>
      </c>
      <c r="J295" s="48" t="str">
        <f>IF('Simpl. all tex-DT PLYWOOD'!R301=0,"",'Simpl. all tex-DT PLYWOOD'!R301)</f>
        <v/>
      </c>
      <c r="K295" s="48" t="str">
        <f>IF('Simpl. all tex-DT PLYWOOD'!S301=0,"",'Simpl. all tex-DT PLYWOOD'!S301)</f>
        <v/>
      </c>
      <c r="L295" s="48" t="str">
        <f>IF('Simpl. all tex-DT PLYWOOD'!T301=0,"",'Simpl. all tex-DT PLYWOOD'!T301)</f>
        <v/>
      </c>
      <c r="M295" s="48" t="str">
        <f>IF('Simpl. all tex-DT PLYWOOD'!U301=0,"",'Simpl. all tex-DT PLYWOOD'!U301)</f>
        <v/>
      </c>
      <c r="N295" s="48" t="str">
        <f>IF('Simpl. all tex-DT PLYWOOD'!V301=0,"",'Simpl. all tex-DT PLYWOOD'!V301)</f>
        <v/>
      </c>
      <c r="O295" s="48" t="str">
        <f>IF('Simpl. all tex-DT PLYWOOD'!W301=0,"",'Simpl. all tex-DT PLYWOOD'!W301)</f>
        <v/>
      </c>
      <c r="P295" s="48" t="str">
        <f>IF('Simpl. all tex-DT PLYWOOD'!X301=0,"",'Simpl. all tex-DT PLYWOOD'!X301)</f>
        <v/>
      </c>
      <c r="Q295" s="48" t="str">
        <f>IF('Simpl. all tex-DT PLYWOOD'!Y301=0,"",'Simpl. all tex-DT PLYWOOD'!Y301)</f>
        <v/>
      </c>
      <c r="R295" s="48" t="str">
        <f>IF('Simpl. all tex-DT PLYWOOD'!Z301=0,"",'Simpl. all tex-DT PLYWOOD'!Z301)</f>
        <v/>
      </c>
      <c r="S295" s="699">
        <f>'PRODUCTION LIST TEX&amp;DUAL TEX'!Q298</f>
        <v>0</v>
      </c>
    </row>
    <row r="296" spans="1:19" ht="23.25" customHeight="1" x14ac:dyDescent="0.2">
      <c r="A296" s="38"/>
      <c r="B296" s="39"/>
      <c r="C296" s="36" t="str">
        <f>'Simpl. all tex-DT PLYWOOD'!D302</f>
        <v>SIMPL-12F</v>
      </c>
      <c r="D296" s="691">
        <f>'Simpl. all tex-DT PLYWOOD'!I302</f>
        <v>1</v>
      </c>
      <c r="E296" s="48" t="str">
        <f>IF('Simpl. all tex-DT PLYWOOD'!M302=0,"",'Simpl. all tex-DT PLYWOOD'!M302)</f>
        <v/>
      </c>
      <c r="F296" s="48" t="str">
        <f>IF('Simpl. all tex-DT PLYWOOD'!N302=0,"",'Simpl. all tex-DT PLYWOOD'!N302)</f>
        <v/>
      </c>
      <c r="G296" s="48" t="str">
        <f>IF('Simpl. all tex-DT PLYWOOD'!O302=0,"",'Simpl. all tex-DT PLYWOOD'!O302)</f>
        <v/>
      </c>
      <c r="H296" s="48" t="str">
        <f>IF('Simpl. all tex-DT PLYWOOD'!P302=0,"",'Simpl. all tex-DT PLYWOOD'!P302)</f>
        <v/>
      </c>
      <c r="I296" s="48" t="str">
        <f>IF('Simpl. all tex-DT PLYWOOD'!Q302=0,"",'Simpl. all tex-DT PLYWOOD'!Q302)</f>
        <v/>
      </c>
      <c r="J296" s="48" t="str">
        <f>IF('Simpl. all tex-DT PLYWOOD'!R302=0,"",'Simpl. all tex-DT PLYWOOD'!R302)</f>
        <v/>
      </c>
      <c r="K296" s="48" t="str">
        <f>IF('Simpl. all tex-DT PLYWOOD'!S302=0,"",'Simpl. all tex-DT PLYWOOD'!S302)</f>
        <v/>
      </c>
      <c r="L296" s="48" t="str">
        <f>IF('Simpl. all tex-DT PLYWOOD'!T302=0,"",'Simpl. all tex-DT PLYWOOD'!T302)</f>
        <v/>
      </c>
      <c r="M296" s="48" t="str">
        <f>IF('Simpl. all tex-DT PLYWOOD'!U302=0,"",'Simpl. all tex-DT PLYWOOD'!U302)</f>
        <v/>
      </c>
      <c r="N296" s="48" t="str">
        <f>IF('Simpl. all tex-DT PLYWOOD'!V302=0,"",'Simpl. all tex-DT PLYWOOD'!V302)</f>
        <v/>
      </c>
      <c r="O296" s="48" t="str">
        <f>IF('Simpl. all tex-DT PLYWOOD'!W302=0,"",'Simpl. all tex-DT PLYWOOD'!W302)</f>
        <v/>
      </c>
      <c r="P296" s="48" t="str">
        <f>IF('Simpl. all tex-DT PLYWOOD'!X302=0,"",'Simpl. all tex-DT PLYWOOD'!X302)</f>
        <v/>
      </c>
      <c r="Q296" s="48" t="str">
        <f>IF('Simpl. all tex-DT PLYWOOD'!Y302=0,"",'Simpl. all tex-DT PLYWOOD'!Y302)</f>
        <v/>
      </c>
      <c r="R296" s="48" t="str">
        <f>IF('Simpl. all tex-DT PLYWOOD'!Z302=0,"",'Simpl. all tex-DT PLYWOOD'!Z302)</f>
        <v/>
      </c>
      <c r="S296" s="699">
        <f>'PRODUCTION LIST TEX&amp;DUAL TEX'!Q299</f>
        <v>0</v>
      </c>
    </row>
    <row r="297" spans="1:19" ht="23.25" customHeight="1" x14ac:dyDescent="0.2">
      <c r="A297" s="38"/>
      <c r="B297" s="39"/>
      <c r="C297" s="36" t="str">
        <f>'Simpl. all tex-DT PLYWOOD'!D303</f>
        <v>SIMPL-12F-T</v>
      </c>
      <c r="D297" s="691">
        <f>'Simpl. all tex-DT PLYWOOD'!I303</f>
        <v>1</v>
      </c>
      <c r="E297" s="48" t="str">
        <f>IF('Simpl. all tex-DT PLYWOOD'!M303=0,"",'Simpl. all tex-DT PLYWOOD'!M303)</f>
        <v/>
      </c>
      <c r="F297" s="48" t="str">
        <f>IF('Simpl. all tex-DT PLYWOOD'!N303=0,"",'Simpl. all tex-DT PLYWOOD'!N303)</f>
        <v/>
      </c>
      <c r="G297" s="48" t="str">
        <f>IF('Simpl. all tex-DT PLYWOOD'!O303=0,"",'Simpl. all tex-DT PLYWOOD'!O303)</f>
        <v/>
      </c>
      <c r="H297" s="48" t="str">
        <f>IF('Simpl. all tex-DT PLYWOOD'!P303=0,"",'Simpl. all tex-DT PLYWOOD'!P303)</f>
        <v/>
      </c>
      <c r="I297" s="48" t="str">
        <f>IF('Simpl. all tex-DT PLYWOOD'!Q303=0,"",'Simpl. all tex-DT PLYWOOD'!Q303)</f>
        <v/>
      </c>
      <c r="J297" s="48" t="str">
        <f>IF('Simpl. all tex-DT PLYWOOD'!R303=0,"",'Simpl. all tex-DT PLYWOOD'!R303)</f>
        <v/>
      </c>
      <c r="K297" s="48" t="str">
        <f>IF('Simpl. all tex-DT PLYWOOD'!S303=0,"",'Simpl. all tex-DT PLYWOOD'!S303)</f>
        <v/>
      </c>
      <c r="L297" s="48" t="str">
        <f>IF('Simpl. all tex-DT PLYWOOD'!T303=0,"",'Simpl. all tex-DT PLYWOOD'!T303)</f>
        <v/>
      </c>
      <c r="M297" s="48" t="str">
        <f>IF('Simpl. all tex-DT PLYWOOD'!U303=0,"",'Simpl. all tex-DT PLYWOOD'!U303)</f>
        <v/>
      </c>
      <c r="N297" s="48" t="str">
        <f>IF('Simpl. all tex-DT PLYWOOD'!V303=0,"",'Simpl. all tex-DT PLYWOOD'!V303)</f>
        <v/>
      </c>
      <c r="O297" s="48" t="str">
        <f>IF('Simpl. all tex-DT PLYWOOD'!W303=0,"",'Simpl. all tex-DT PLYWOOD'!W303)</f>
        <v/>
      </c>
      <c r="P297" s="48" t="str">
        <f>IF('Simpl. all tex-DT PLYWOOD'!X303=0,"",'Simpl. all tex-DT PLYWOOD'!X303)</f>
        <v/>
      </c>
      <c r="Q297" s="48" t="str">
        <f>IF('Simpl. all tex-DT PLYWOOD'!Y303=0,"",'Simpl. all tex-DT PLYWOOD'!Y303)</f>
        <v/>
      </c>
      <c r="R297" s="48" t="str">
        <f>IF('Simpl. all tex-DT PLYWOOD'!Z303=0,"",'Simpl. all tex-DT PLYWOOD'!Z303)</f>
        <v/>
      </c>
      <c r="S297" s="699">
        <f>'PRODUCTION LIST TEX&amp;DUAL TEX'!Q300</f>
        <v>0</v>
      </c>
    </row>
    <row r="298" spans="1:19" ht="23.25" customHeight="1" x14ac:dyDescent="0.2">
      <c r="A298" s="38"/>
      <c r="B298" s="39"/>
      <c r="C298" s="36" t="str">
        <f>'Simpl. all tex-DT PLYWOOD'!D304</f>
        <v>SIMPL-12G</v>
      </c>
      <c r="D298" s="691">
        <f>'Simpl. all tex-DT PLYWOOD'!I304</f>
        <v>1</v>
      </c>
      <c r="E298" s="48" t="str">
        <f>IF('Simpl. all tex-DT PLYWOOD'!M304=0,"",'Simpl. all tex-DT PLYWOOD'!M304)</f>
        <v/>
      </c>
      <c r="F298" s="48" t="str">
        <f>IF('Simpl. all tex-DT PLYWOOD'!N304=0,"",'Simpl. all tex-DT PLYWOOD'!N304)</f>
        <v/>
      </c>
      <c r="G298" s="48" t="str">
        <f>IF('Simpl. all tex-DT PLYWOOD'!O304=0,"",'Simpl. all tex-DT PLYWOOD'!O304)</f>
        <v/>
      </c>
      <c r="H298" s="48" t="str">
        <f>IF('Simpl. all tex-DT PLYWOOD'!P304=0,"",'Simpl. all tex-DT PLYWOOD'!P304)</f>
        <v/>
      </c>
      <c r="I298" s="48" t="str">
        <f>IF('Simpl. all tex-DT PLYWOOD'!Q304=0,"",'Simpl. all tex-DT PLYWOOD'!Q304)</f>
        <v/>
      </c>
      <c r="J298" s="48" t="str">
        <f>IF('Simpl. all tex-DT PLYWOOD'!R304=0,"",'Simpl. all tex-DT PLYWOOD'!R304)</f>
        <v/>
      </c>
      <c r="K298" s="48" t="str">
        <f>IF('Simpl. all tex-DT PLYWOOD'!S304=0,"",'Simpl. all tex-DT PLYWOOD'!S304)</f>
        <v/>
      </c>
      <c r="L298" s="48" t="str">
        <f>IF('Simpl. all tex-DT PLYWOOD'!T304=0,"",'Simpl. all tex-DT PLYWOOD'!T304)</f>
        <v/>
      </c>
      <c r="M298" s="48" t="str">
        <f>IF('Simpl. all tex-DT PLYWOOD'!U304=0,"",'Simpl. all tex-DT PLYWOOD'!U304)</f>
        <v/>
      </c>
      <c r="N298" s="48" t="str">
        <f>IF('Simpl. all tex-DT PLYWOOD'!V304=0,"",'Simpl. all tex-DT PLYWOOD'!V304)</f>
        <v/>
      </c>
      <c r="O298" s="48" t="str">
        <f>IF('Simpl. all tex-DT PLYWOOD'!W304=0,"",'Simpl. all tex-DT PLYWOOD'!W304)</f>
        <v/>
      </c>
      <c r="P298" s="48" t="str">
        <f>IF('Simpl. all tex-DT PLYWOOD'!X304=0,"",'Simpl. all tex-DT PLYWOOD'!X304)</f>
        <v/>
      </c>
      <c r="Q298" s="48" t="str">
        <f>IF('Simpl. all tex-DT PLYWOOD'!Y304=0,"",'Simpl. all tex-DT PLYWOOD'!Y304)</f>
        <v/>
      </c>
      <c r="R298" s="48" t="str">
        <f>IF('Simpl. all tex-DT PLYWOOD'!Z304=0,"",'Simpl. all tex-DT PLYWOOD'!Z304)</f>
        <v/>
      </c>
      <c r="S298" s="699">
        <f>'PRODUCTION LIST TEX&amp;DUAL TEX'!Q301</f>
        <v>0</v>
      </c>
    </row>
    <row r="299" spans="1:19" ht="23.25" customHeight="1" x14ac:dyDescent="0.2">
      <c r="A299" s="38"/>
      <c r="B299" s="39"/>
      <c r="C299" s="36" t="str">
        <f>'Simpl. all tex-DT PLYWOOD'!D305</f>
        <v>SIMPL-12G-T</v>
      </c>
      <c r="D299" s="691">
        <f>'Simpl. all tex-DT PLYWOOD'!I305</f>
        <v>1</v>
      </c>
      <c r="E299" s="48" t="str">
        <f>IF('Simpl. all tex-DT PLYWOOD'!M305=0,"",'Simpl. all tex-DT PLYWOOD'!M305)</f>
        <v/>
      </c>
      <c r="F299" s="48" t="str">
        <f>IF('Simpl. all tex-DT PLYWOOD'!N305=0,"",'Simpl. all tex-DT PLYWOOD'!N305)</f>
        <v/>
      </c>
      <c r="G299" s="48" t="str">
        <f>IF('Simpl. all tex-DT PLYWOOD'!O305=0,"",'Simpl. all tex-DT PLYWOOD'!O305)</f>
        <v/>
      </c>
      <c r="H299" s="48" t="str">
        <f>IF('Simpl. all tex-DT PLYWOOD'!P305=0,"",'Simpl. all tex-DT PLYWOOD'!P305)</f>
        <v/>
      </c>
      <c r="I299" s="48" t="str">
        <f>IF('Simpl. all tex-DT PLYWOOD'!Q305=0,"",'Simpl. all tex-DT PLYWOOD'!Q305)</f>
        <v/>
      </c>
      <c r="J299" s="48" t="str">
        <f>IF('Simpl. all tex-DT PLYWOOD'!R305=0,"",'Simpl. all tex-DT PLYWOOD'!R305)</f>
        <v/>
      </c>
      <c r="K299" s="48" t="str">
        <f>IF('Simpl. all tex-DT PLYWOOD'!S305=0,"",'Simpl. all tex-DT PLYWOOD'!S305)</f>
        <v/>
      </c>
      <c r="L299" s="48" t="str">
        <f>IF('Simpl. all tex-DT PLYWOOD'!T305=0,"",'Simpl. all tex-DT PLYWOOD'!T305)</f>
        <v/>
      </c>
      <c r="M299" s="48" t="str">
        <f>IF('Simpl. all tex-DT PLYWOOD'!U305=0,"",'Simpl. all tex-DT PLYWOOD'!U305)</f>
        <v/>
      </c>
      <c r="N299" s="48" t="str">
        <f>IF('Simpl. all tex-DT PLYWOOD'!V305=0,"",'Simpl. all tex-DT PLYWOOD'!V305)</f>
        <v/>
      </c>
      <c r="O299" s="48" t="str">
        <f>IF('Simpl. all tex-DT PLYWOOD'!W305=0,"",'Simpl. all tex-DT PLYWOOD'!W305)</f>
        <v/>
      </c>
      <c r="P299" s="48" t="str">
        <f>IF('Simpl. all tex-DT PLYWOOD'!X305=0,"",'Simpl. all tex-DT PLYWOOD'!X305)</f>
        <v/>
      </c>
      <c r="Q299" s="48" t="str">
        <f>IF('Simpl. all tex-DT PLYWOOD'!Y305=0,"",'Simpl. all tex-DT PLYWOOD'!Y305)</f>
        <v/>
      </c>
      <c r="R299" s="48" t="str">
        <f>IF('Simpl. all tex-DT PLYWOOD'!Z305=0,"",'Simpl. all tex-DT PLYWOOD'!Z305)</f>
        <v/>
      </c>
      <c r="S299" s="699">
        <f>'PRODUCTION LIST TEX&amp;DUAL TEX'!Q302</f>
        <v>0</v>
      </c>
    </row>
    <row r="300" spans="1:19" ht="23.25" customHeight="1" x14ac:dyDescent="0.2">
      <c r="A300" s="38"/>
      <c r="B300" s="39"/>
      <c r="C300" s="36" t="str">
        <f>'Simpl. all tex-DT PLYWOOD'!D306</f>
        <v>13 - PINCHES</v>
      </c>
      <c r="D300" s="691">
        <f>'Simpl. all tex-DT PLYWOOD'!I306</f>
        <v>0</v>
      </c>
      <c r="E300" s="48" t="str">
        <f>IF('Simpl. all tex-DT PLYWOOD'!M306=0,"",'Simpl. all tex-DT PLYWOOD'!M306)</f>
        <v/>
      </c>
      <c r="F300" s="48" t="str">
        <f>IF('Simpl. all tex-DT PLYWOOD'!N306=0,"",'Simpl. all tex-DT PLYWOOD'!N306)</f>
        <v/>
      </c>
      <c r="G300" s="48" t="str">
        <f>IF('Simpl. all tex-DT PLYWOOD'!O306=0,"",'Simpl. all tex-DT PLYWOOD'!O306)</f>
        <v/>
      </c>
      <c r="H300" s="48" t="str">
        <f>IF('Simpl. all tex-DT PLYWOOD'!P306=0,"",'Simpl. all tex-DT PLYWOOD'!P306)</f>
        <v/>
      </c>
      <c r="I300" s="48" t="str">
        <f>IF('Simpl. all tex-DT PLYWOOD'!Q306=0,"",'Simpl. all tex-DT PLYWOOD'!Q306)</f>
        <v/>
      </c>
      <c r="J300" s="48" t="str">
        <f>IF('Simpl. all tex-DT PLYWOOD'!R306=0,"",'Simpl. all tex-DT PLYWOOD'!R306)</f>
        <v/>
      </c>
      <c r="K300" s="48" t="str">
        <f>IF('Simpl. all tex-DT PLYWOOD'!S306=0,"",'Simpl. all tex-DT PLYWOOD'!S306)</f>
        <v/>
      </c>
      <c r="L300" s="48" t="str">
        <f>IF('Simpl. all tex-DT PLYWOOD'!T306=0,"",'Simpl. all tex-DT PLYWOOD'!T306)</f>
        <v/>
      </c>
      <c r="M300" s="48" t="str">
        <f>IF('Simpl. all tex-DT PLYWOOD'!U306=0,"",'Simpl. all tex-DT PLYWOOD'!U306)</f>
        <v/>
      </c>
      <c r="N300" s="48" t="str">
        <f>IF('Simpl. all tex-DT PLYWOOD'!V306=0,"",'Simpl. all tex-DT PLYWOOD'!V306)</f>
        <v/>
      </c>
      <c r="O300" s="48" t="str">
        <f>IF('Simpl. all tex-DT PLYWOOD'!W306=0,"",'Simpl. all tex-DT PLYWOOD'!W306)</f>
        <v/>
      </c>
      <c r="P300" s="48" t="str">
        <f>IF('Simpl. all tex-DT PLYWOOD'!X306=0,"",'Simpl. all tex-DT PLYWOOD'!X306)</f>
        <v/>
      </c>
      <c r="Q300" s="48" t="str">
        <f>IF('Simpl. all tex-DT PLYWOOD'!Y306=0,"",'Simpl. all tex-DT PLYWOOD'!Y306)</f>
        <v/>
      </c>
      <c r="R300" s="48" t="str">
        <f>IF('Simpl. all tex-DT PLYWOOD'!Z306=0,"",'Simpl. all tex-DT PLYWOOD'!Z306)</f>
        <v/>
      </c>
      <c r="S300" s="699">
        <f>'PRODUCTION LIST TEX&amp;DUAL TEX'!Q303</f>
        <v>0</v>
      </c>
    </row>
    <row r="301" spans="1:19" ht="23.25" customHeight="1" x14ac:dyDescent="0.2">
      <c r="A301" s="38"/>
      <c r="B301" s="39"/>
      <c r="C301" s="36" t="str">
        <f>'Simpl. all tex-DT PLYWOOD'!D307</f>
        <v>SIMPL-13A</v>
      </c>
      <c r="D301" s="691">
        <f>'Simpl. all tex-DT PLYWOOD'!I307</f>
        <v>2</v>
      </c>
      <c r="E301" s="48" t="str">
        <f>IF('Simpl. all tex-DT PLYWOOD'!M307=0,"",'Simpl. all tex-DT PLYWOOD'!M307)</f>
        <v/>
      </c>
      <c r="F301" s="48" t="str">
        <f>IF('Simpl. all tex-DT PLYWOOD'!N307=0,"",'Simpl. all tex-DT PLYWOOD'!N307)</f>
        <v/>
      </c>
      <c r="G301" s="48" t="str">
        <f>IF('Simpl. all tex-DT PLYWOOD'!O307=0,"",'Simpl. all tex-DT PLYWOOD'!O307)</f>
        <v/>
      </c>
      <c r="H301" s="48" t="str">
        <f>IF('Simpl. all tex-DT PLYWOOD'!P307=0,"",'Simpl. all tex-DT PLYWOOD'!P307)</f>
        <v/>
      </c>
      <c r="I301" s="48" t="str">
        <f>IF('Simpl. all tex-DT PLYWOOD'!Q307=0,"",'Simpl. all tex-DT PLYWOOD'!Q307)</f>
        <v/>
      </c>
      <c r="J301" s="48" t="str">
        <f>IF('Simpl. all tex-DT PLYWOOD'!R307=0,"",'Simpl. all tex-DT PLYWOOD'!R307)</f>
        <v/>
      </c>
      <c r="K301" s="48" t="str">
        <f>IF('Simpl. all tex-DT PLYWOOD'!S307=0,"",'Simpl. all tex-DT PLYWOOD'!S307)</f>
        <v/>
      </c>
      <c r="L301" s="48" t="str">
        <f>IF('Simpl. all tex-DT PLYWOOD'!T307=0,"",'Simpl. all tex-DT PLYWOOD'!T307)</f>
        <v/>
      </c>
      <c r="M301" s="48" t="str">
        <f>IF('Simpl. all tex-DT PLYWOOD'!U307=0,"",'Simpl. all tex-DT PLYWOOD'!U307)</f>
        <v/>
      </c>
      <c r="N301" s="48" t="str">
        <f>IF('Simpl. all tex-DT PLYWOOD'!V307=0,"",'Simpl. all tex-DT PLYWOOD'!V307)</f>
        <v/>
      </c>
      <c r="O301" s="48" t="str">
        <f>IF('Simpl. all tex-DT PLYWOOD'!W307=0,"",'Simpl. all tex-DT PLYWOOD'!W307)</f>
        <v/>
      </c>
      <c r="P301" s="48" t="str">
        <f>IF('Simpl. all tex-DT PLYWOOD'!X307=0,"",'Simpl. all tex-DT PLYWOOD'!X307)</f>
        <v/>
      </c>
      <c r="Q301" s="48" t="str">
        <f>IF('Simpl. all tex-DT PLYWOOD'!Y307=0,"",'Simpl. all tex-DT PLYWOOD'!Y307)</f>
        <v/>
      </c>
      <c r="R301" s="48" t="str">
        <f>IF('Simpl. all tex-DT PLYWOOD'!Z307=0,"",'Simpl. all tex-DT PLYWOOD'!Z307)</f>
        <v/>
      </c>
      <c r="S301" s="699">
        <f>'PRODUCTION LIST TEX&amp;DUAL TEX'!Q304</f>
        <v>0</v>
      </c>
    </row>
    <row r="302" spans="1:19" ht="23.25" customHeight="1" x14ac:dyDescent="0.2">
      <c r="A302" s="38"/>
      <c r="B302" s="39"/>
      <c r="C302" s="36" t="str">
        <f>'Simpl. all tex-DT PLYWOOD'!D308</f>
        <v>SIMPL-13A-T</v>
      </c>
      <c r="D302" s="691">
        <f>'Simpl. all tex-DT PLYWOOD'!I308</f>
        <v>2</v>
      </c>
      <c r="E302" s="48" t="str">
        <f>IF('Simpl. all tex-DT PLYWOOD'!M308=0,"",'Simpl. all tex-DT PLYWOOD'!M308)</f>
        <v/>
      </c>
      <c r="F302" s="48" t="str">
        <f>IF('Simpl. all tex-DT PLYWOOD'!N308=0,"",'Simpl. all tex-DT PLYWOOD'!N308)</f>
        <v/>
      </c>
      <c r="G302" s="48" t="str">
        <f>IF('Simpl. all tex-DT PLYWOOD'!O308=0,"",'Simpl. all tex-DT PLYWOOD'!O308)</f>
        <v/>
      </c>
      <c r="H302" s="48" t="str">
        <f>IF('Simpl. all tex-DT PLYWOOD'!P308=0,"",'Simpl. all tex-DT PLYWOOD'!P308)</f>
        <v/>
      </c>
      <c r="I302" s="48" t="str">
        <f>IF('Simpl. all tex-DT PLYWOOD'!Q308=0,"",'Simpl. all tex-DT PLYWOOD'!Q308)</f>
        <v/>
      </c>
      <c r="J302" s="48" t="str">
        <f>IF('Simpl. all tex-DT PLYWOOD'!R308=0,"",'Simpl. all tex-DT PLYWOOD'!R308)</f>
        <v/>
      </c>
      <c r="K302" s="48" t="str">
        <f>IF('Simpl. all tex-DT PLYWOOD'!S308=0,"",'Simpl. all tex-DT PLYWOOD'!S308)</f>
        <v/>
      </c>
      <c r="L302" s="48" t="str">
        <f>IF('Simpl. all tex-DT PLYWOOD'!T308=0,"",'Simpl. all tex-DT PLYWOOD'!T308)</f>
        <v/>
      </c>
      <c r="M302" s="48" t="str">
        <f>IF('Simpl. all tex-DT PLYWOOD'!U308=0,"",'Simpl. all tex-DT PLYWOOD'!U308)</f>
        <v/>
      </c>
      <c r="N302" s="48" t="str">
        <f>IF('Simpl. all tex-DT PLYWOOD'!V308=0,"",'Simpl. all tex-DT PLYWOOD'!V308)</f>
        <v/>
      </c>
      <c r="O302" s="48" t="str">
        <f>IF('Simpl. all tex-DT PLYWOOD'!W308=0,"",'Simpl. all tex-DT PLYWOOD'!W308)</f>
        <v/>
      </c>
      <c r="P302" s="48" t="str">
        <f>IF('Simpl. all tex-DT PLYWOOD'!X308=0,"",'Simpl. all tex-DT PLYWOOD'!X308)</f>
        <v/>
      </c>
      <c r="Q302" s="48" t="str">
        <f>IF('Simpl. all tex-DT PLYWOOD'!Y308=0,"",'Simpl. all tex-DT PLYWOOD'!Y308)</f>
        <v/>
      </c>
      <c r="R302" s="48" t="str">
        <f>IF('Simpl. all tex-DT PLYWOOD'!Z308=0,"",'Simpl. all tex-DT PLYWOOD'!Z308)</f>
        <v/>
      </c>
      <c r="S302" s="699">
        <f>'PRODUCTION LIST TEX&amp;DUAL TEX'!Q305</f>
        <v>0</v>
      </c>
    </row>
    <row r="303" spans="1:19" ht="23.25" customHeight="1" x14ac:dyDescent="0.2">
      <c r="A303" s="38"/>
      <c r="B303" s="39"/>
      <c r="C303" s="36" t="str">
        <f>'Simpl. all tex-DT PLYWOOD'!D309</f>
        <v>SIMPL-13B</v>
      </c>
      <c r="D303" s="691">
        <f>'Simpl. all tex-DT PLYWOOD'!I309</f>
        <v>2</v>
      </c>
      <c r="E303" s="48" t="str">
        <f>IF('Simpl. all tex-DT PLYWOOD'!M309=0,"",'Simpl. all tex-DT PLYWOOD'!M309)</f>
        <v/>
      </c>
      <c r="F303" s="48" t="str">
        <f>IF('Simpl. all tex-DT PLYWOOD'!N309=0,"",'Simpl. all tex-DT PLYWOOD'!N309)</f>
        <v/>
      </c>
      <c r="G303" s="48" t="str">
        <f>IF('Simpl. all tex-DT PLYWOOD'!O309=0,"",'Simpl. all tex-DT PLYWOOD'!O309)</f>
        <v/>
      </c>
      <c r="H303" s="48" t="str">
        <f>IF('Simpl. all tex-DT PLYWOOD'!P309=0,"",'Simpl. all tex-DT PLYWOOD'!P309)</f>
        <v/>
      </c>
      <c r="I303" s="48" t="str">
        <f>IF('Simpl. all tex-DT PLYWOOD'!Q309=0,"",'Simpl. all tex-DT PLYWOOD'!Q309)</f>
        <v/>
      </c>
      <c r="J303" s="48" t="str">
        <f>IF('Simpl. all tex-DT PLYWOOD'!R309=0,"",'Simpl. all tex-DT PLYWOOD'!R309)</f>
        <v/>
      </c>
      <c r="K303" s="48" t="str">
        <f>IF('Simpl. all tex-DT PLYWOOD'!S309=0,"",'Simpl. all tex-DT PLYWOOD'!S309)</f>
        <v/>
      </c>
      <c r="L303" s="48" t="str">
        <f>IF('Simpl. all tex-DT PLYWOOD'!T309=0,"",'Simpl. all tex-DT PLYWOOD'!T309)</f>
        <v/>
      </c>
      <c r="M303" s="48" t="str">
        <f>IF('Simpl. all tex-DT PLYWOOD'!U309=0,"",'Simpl. all tex-DT PLYWOOD'!U309)</f>
        <v/>
      </c>
      <c r="N303" s="48" t="str">
        <f>IF('Simpl. all tex-DT PLYWOOD'!V309=0,"",'Simpl. all tex-DT PLYWOOD'!V309)</f>
        <v/>
      </c>
      <c r="O303" s="48" t="str">
        <f>IF('Simpl. all tex-DT PLYWOOD'!W309=0,"",'Simpl. all tex-DT PLYWOOD'!W309)</f>
        <v/>
      </c>
      <c r="P303" s="48" t="str">
        <f>IF('Simpl. all tex-DT PLYWOOD'!X309=0,"",'Simpl. all tex-DT PLYWOOD'!X309)</f>
        <v/>
      </c>
      <c r="Q303" s="48" t="str">
        <f>IF('Simpl. all tex-DT PLYWOOD'!Y309=0,"",'Simpl. all tex-DT PLYWOOD'!Y309)</f>
        <v/>
      </c>
      <c r="R303" s="48" t="str">
        <f>IF('Simpl. all tex-DT PLYWOOD'!Z309=0,"",'Simpl. all tex-DT PLYWOOD'!Z309)</f>
        <v/>
      </c>
      <c r="S303" s="699">
        <f>'PRODUCTION LIST TEX&amp;DUAL TEX'!Q306</f>
        <v>0</v>
      </c>
    </row>
    <row r="304" spans="1:19" ht="23.25" customHeight="1" x14ac:dyDescent="0.2">
      <c r="A304" s="38"/>
      <c r="B304" s="39"/>
      <c r="C304" s="36" t="str">
        <f>'Simpl. all tex-DT PLYWOOD'!D310</f>
        <v>SIMPL-13B-T</v>
      </c>
      <c r="D304" s="691">
        <f>'Simpl. all tex-DT PLYWOOD'!I310</f>
        <v>2</v>
      </c>
      <c r="E304" s="48" t="str">
        <f>IF('Simpl. all tex-DT PLYWOOD'!M310=0,"",'Simpl. all tex-DT PLYWOOD'!M310)</f>
        <v/>
      </c>
      <c r="F304" s="48" t="str">
        <f>IF('Simpl. all tex-DT PLYWOOD'!N310=0,"",'Simpl. all tex-DT PLYWOOD'!N310)</f>
        <v/>
      </c>
      <c r="G304" s="48" t="str">
        <f>IF('Simpl. all tex-DT PLYWOOD'!O310=0,"",'Simpl. all tex-DT PLYWOOD'!O310)</f>
        <v/>
      </c>
      <c r="H304" s="48" t="str">
        <f>IF('Simpl. all tex-DT PLYWOOD'!P310=0,"",'Simpl. all tex-DT PLYWOOD'!P310)</f>
        <v/>
      </c>
      <c r="I304" s="48" t="str">
        <f>IF('Simpl. all tex-DT PLYWOOD'!Q310=0,"",'Simpl. all tex-DT PLYWOOD'!Q310)</f>
        <v/>
      </c>
      <c r="J304" s="48" t="str">
        <f>IF('Simpl. all tex-DT PLYWOOD'!R310=0,"",'Simpl. all tex-DT PLYWOOD'!R310)</f>
        <v/>
      </c>
      <c r="K304" s="48" t="str">
        <f>IF('Simpl. all tex-DT PLYWOOD'!S310=0,"",'Simpl. all tex-DT PLYWOOD'!S310)</f>
        <v/>
      </c>
      <c r="L304" s="48" t="str">
        <f>IF('Simpl. all tex-DT PLYWOOD'!T310=0,"",'Simpl. all tex-DT PLYWOOD'!T310)</f>
        <v/>
      </c>
      <c r="M304" s="48" t="str">
        <f>IF('Simpl. all tex-DT PLYWOOD'!U310=0,"",'Simpl. all tex-DT PLYWOOD'!U310)</f>
        <v/>
      </c>
      <c r="N304" s="48" t="str">
        <f>IF('Simpl. all tex-DT PLYWOOD'!V310=0,"",'Simpl. all tex-DT PLYWOOD'!V310)</f>
        <v/>
      </c>
      <c r="O304" s="48" t="str">
        <f>IF('Simpl. all tex-DT PLYWOOD'!W310=0,"",'Simpl. all tex-DT PLYWOOD'!W310)</f>
        <v/>
      </c>
      <c r="P304" s="48" t="str">
        <f>IF('Simpl. all tex-DT PLYWOOD'!X310=0,"",'Simpl. all tex-DT PLYWOOD'!X310)</f>
        <v/>
      </c>
      <c r="Q304" s="48" t="str">
        <f>IF('Simpl. all tex-DT PLYWOOD'!Y310=0,"",'Simpl. all tex-DT PLYWOOD'!Y310)</f>
        <v/>
      </c>
      <c r="R304" s="48" t="str">
        <f>IF('Simpl. all tex-DT PLYWOOD'!Z310=0,"",'Simpl. all tex-DT PLYWOOD'!Z310)</f>
        <v/>
      </c>
      <c r="S304" s="699">
        <f>'PRODUCTION LIST TEX&amp;DUAL TEX'!Q307</f>
        <v>0</v>
      </c>
    </row>
    <row r="305" spans="1:19" ht="23.25" customHeight="1" x14ac:dyDescent="0.2">
      <c r="A305" s="38"/>
      <c r="B305" s="39"/>
      <c r="C305" s="36" t="str">
        <f>'Simpl. all tex-DT PLYWOOD'!D311</f>
        <v>SIMPL-13C</v>
      </c>
      <c r="D305" s="691">
        <f>'Simpl. all tex-DT PLYWOOD'!I311</f>
        <v>2</v>
      </c>
      <c r="E305" s="48" t="str">
        <f>IF('Simpl. all tex-DT PLYWOOD'!M311=0,"",'Simpl. all tex-DT PLYWOOD'!M311)</f>
        <v/>
      </c>
      <c r="F305" s="48" t="str">
        <f>IF('Simpl. all tex-DT PLYWOOD'!N311=0,"",'Simpl. all tex-DT PLYWOOD'!N311)</f>
        <v/>
      </c>
      <c r="G305" s="48" t="str">
        <f>IF('Simpl. all tex-DT PLYWOOD'!O311=0,"",'Simpl. all tex-DT PLYWOOD'!O311)</f>
        <v/>
      </c>
      <c r="H305" s="48" t="str">
        <f>IF('Simpl. all tex-DT PLYWOOD'!P311=0,"",'Simpl. all tex-DT PLYWOOD'!P311)</f>
        <v/>
      </c>
      <c r="I305" s="48" t="str">
        <f>IF('Simpl. all tex-DT PLYWOOD'!Q311=0,"",'Simpl. all tex-DT PLYWOOD'!Q311)</f>
        <v/>
      </c>
      <c r="J305" s="48" t="str">
        <f>IF('Simpl. all tex-DT PLYWOOD'!R311=0,"",'Simpl. all tex-DT PLYWOOD'!R311)</f>
        <v/>
      </c>
      <c r="K305" s="48" t="str">
        <f>IF('Simpl. all tex-DT PLYWOOD'!S311=0,"",'Simpl. all tex-DT PLYWOOD'!S311)</f>
        <v/>
      </c>
      <c r="L305" s="48" t="str">
        <f>IF('Simpl. all tex-DT PLYWOOD'!T311=0,"",'Simpl. all tex-DT PLYWOOD'!T311)</f>
        <v/>
      </c>
      <c r="M305" s="48" t="str">
        <f>IF('Simpl. all tex-DT PLYWOOD'!U311=0,"",'Simpl. all tex-DT PLYWOOD'!U311)</f>
        <v/>
      </c>
      <c r="N305" s="48" t="str">
        <f>IF('Simpl. all tex-DT PLYWOOD'!V311=0,"",'Simpl. all tex-DT PLYWOOD'!V311)</f>
        <v/>
      </c>
      <c r="O305" s="48" t="str">
        <f>IF('Simpl. all tex-DT PLYWOOD'!W311=0,"",'Simpl. all tex-DT PLYWOOD'!W311)</f>
        <v/>
      </c>
      <c r="P305" s="48" t="str">
        <f>IF('Simpl. all tex-DT PLYWOOD'!X311=0,"",'Simpl. all tex-DT PLYWOOD'!X311)</f>
        <v/>
      </c>
      <c r="Q305" s="48" t="str">
        <f>IF('Simpl. all tex-DT PLYWOOD'!Y311=0,"",'Simpl. all tex-DT PLYWOOD'!Y311)</f>
        <v/>
      </c>
      <c r="R305" s="48" t="str">
        <f>IF('Simpl. all tex-DT PLYWOOD'!Z311=0,"",'Simpl. all tex-DT PLYWOOD'!Z311)</f>
        <v/>
      </c>
      <c r="S305" s="699">
        <f>'PRODUCTION LIST TEX&amp;DUAL TEX'!Q308</f>
        <v>0</v>
      </c>
    </row>
    <row r="306" spans="1:19" ht="23.25" customHeight="1" x14ac:dyDescent="0.2">
      <c r="A306" s="38"/>
      <c r="B306" s="39"/>
      <c r="C306" s="36" t="str">
        <f>'Simpl. all tex-DT PLYWOOD'!D312</f>
        <v>SIMPL-13C-T</v>
      </c>
      <c r="D306" s="691">
        <f>'Simpl. all tex-DT PLYWOOD'!I312</f>
        <v>2</v>
      </c>
      <c r="E306" s="48" t="str">
        <f>IF('Simpl. all tex-DT PLYWOOD'!M312=0,"",'Simpl. all tex-DT PLYWOOD'!M312)</f>
        <v/>
      </c>
      <c r="F306" s="48" t="str">
        <f>IF('Simpl. all tex-DT PLYWOOD'!N312=0,"",'Simpl. all tex-DT PLYWOOD'!N312)</f>
        <v/>
      </c>
      <c r="G306" s="48" t="str">
        <f>IF('Simpl. all tex-DT PLYWOOD'!O312=0,"",'Simpl. all tex-DT PLYWOOD'!O312)</f>
        <v/>
      </c>
      <c r="H306" s="48" t="str">
        <f>IF('Simpl. all tex-DT PLYWOOD'!P312=0,"",'Simpl. all tex-DT PLYWOOD'!P312)</f>
        <v/>
      </c>
      <c r="I306" s="48" t="str">
        <f>IF('Simpl. all tex-DT PLYWOOD'!Q312=0,"",'Simpl. all tex-DT PLYWOOD'!Q312)</f>
        <v/>
      </c>
      <c r="J306" s="48" t="str">
        <f>IF('Simpl. all tex-DT PLYWOOD'!R312=0,"",'Simpl. all tex-DT PLYWOOD'!R312)</f>
        <v/>
      </c>
      <c r="K306" s="48" t="str">
        <f>IF('Simpl. all tex-DT PLYWOOD'!S312=0,"",'Simpl. all tex-DT PLYWOOD'!S312)</f>
        <v/>
      </c>
      <c r="L306" s="48" t="str">
        <f>IF('Simpl. all tex-DT PLYWOOD'!T312=0,"",'Simpl. all tex-DT PLYWOOD'!T312)</f>
        <v/>
      </c>
      <c r="M306" s="48" t="str">
        <f>IF('Simpl. all tex-DT PLYWOOD'!U312=0,"",'Simpl. all tex-DT PLYWOOD'!U312)</f>
        <v/>
      </c>
      <c r="N306" s="48" t="str">
        <f>IF('Simpl. all tex-DT PLYWOOD'!V312=0,"",'Simpl. all tex-DT PLYWOOD'!V312)</f>
        <v/>
      </c>
      <c r="O306" s="48" t="str">
        <f>IF('Simpl. all tex-DT PLYWOOD'!W312=0,"",'Simpl. all tex-DT PLYWOOD'!W312)</f>
        <v/>
      </c>
      <c r="P306" s="48" t="str">
        <f>IF('Simpl. all tex-DT PLYWOOD'!X312=0,"",'Simpl. all tex-DT PLYWOOD'!X312)</f>
        <v/>
      </c>
      <c r="Q306" s="48" t="str">
        <f>IF('Simpl. all tex-DT PLYWOOD'!Y312=0,"",'Simpl. all tex-DT PLYWOOD'!Y312)</f>
        <v/>
      </c>
      <c r="R306" s="48" t="str">
        <f>IF('Simpl. all tex-DT PLYWOOD'!Z312=0,"",'Simpl. all tex-DT PLYWOOD'!Z312)</f>
        <v/>
      </c>
      <c r="S306" s="699">
        <f>'PRODUCTION LIST TEX&amp;DUAL TEX'!Q309</f>
        <v>0</v>
      </c>
    </row>
    <row r="307" spans="1:19" ht="23.25" customHeight="1" x14ac:dyDescent="0.2">
      <c r="A307" s="38"/>
      <c r="B307" s="39"/>
      <c r="C307" s="36" t="str">
        <f>'Simpl. all tex-DT PLYWOOD'!D313</f>
        <v>SIMPL-13D</v>
      </c>
      <c r="D307" s="691">
        <f>'Simpl. all tex-DT PLYWOOD'!I313</f>
        <v>2</v>
      </c>
      <c r="E307" s="48" t="str">
        <f>IF('Simpl. all tex-DT PLYWOOD'!M313=0,"",'Simpl. all tex-DT PLYWOOD'!M313)</f>
        <v/>
      </c>
      <c r="F307" s="48" t="str">
        <f>IF('Simpl. all tex-DT PLYWOOD'!N313=0,"",'Simpl. all tex-DT PLYWOOD'!N313)</f>
        <v/>
      </c>
      <c r="G307" s="48" t="str">
        <f>IF('Simpl. all tex-DT PLYWOOD'!O313=0,"",'Simpl. all tex-DT PLYWOOD'!O313)</f>
        <v/>
      </c>
      <c r="H307" s="48" t="str">
        <f>IF('Simpl. all tex-DT PLYWOOD'!P313=0,"",'Simpl. all tex-DT PLYWOOD'!P313)</f>
        <v/>
      </c>
      <c r="I307" s="48" t="str">
        <f>IF('Simpl. all tex-DT PLYWOOD'!Q313=0,"",'Simpl. all tex-DT PLYWOOD'!Q313)</f>
        <v/>
      </c>
      <c r="J307" s="48" t="str">
        <f>IF('Simpl. all tex-DT PLYWOOD'!R313=0,"",'Simpl. all tex-DT PLYWOOD'!R313)</f>
        <v/>
      </c>
      <c r="K307" s="48" t="str">
        <f>IF('Simpl. all tex-DT PLYWOOD'!S313=0,"",'Simpl. all tex-DT PLYWOOD'!S313)</f>
        <v/>
      </c>
      <c r="L307" s="48" t="str">
        <f>IF('Simpl. all tex-DT PLYWOOD'!T313=0,"",'Simpl. all tex-DT PLYWOOD'!T313)</f>
        <v/>
      </c>
      <c r="M307" s="48" t="str">
        <f>IF('Simpl. all tex-DT PLYWOOD'!U313=0,"",'Simpl. all tex-DT PLYWOOD'!U313)</f>
        <v/>
      </c>
      <c r="N307" s="48" t="str">
        <f>IF('Simpl. all tex-DT PLYWOOD'!V313=0,"",'Simpl. all tex-DT PLYWOOD'!V313)</f>
        <v/>
      </c>
      <c r="O307" s="48" t="str">
        <f>IF('Simpl. all tex-DT PLYWOOD'!W313=0,"",'Simpl. all tex-DT PLYWOOD'!W313)</f>
        <v/>
      </c>
      <c r="P307" s="48" t="str">
        <f>IF('Simpl. all tex-DT PLYWOOD'!X313=0,"",'Simpl. all tex-DT PLYWOOD'!X313)</f>
        <v/>
      </c>
      <c r="Q307" s="48" t="str">
        <f>IF('Simpl. all tex-DT PLYWOOD'!Y313=0,"",'Simpl. all tex-DT PLYWOOD'!Y313)</f>
        <v/>
      </c>
      <c r="R307" s="48" t="str">
        <f>IF('Simpl. all tex-DT PLYWOOD'!Z313=0,"",'Simpl. all tex-DT PLYWOOD'!Z313)</f>
        <v/>
      </c>
      <c r="S307" s="699">
        <f>'PRODUCTION LIST TEX&amp;DUAL TEX'!Q310</f>
        <v>0</v>
      </c>
    </row>
    <row r="308" spans="1:19" ht="23.25" customHeight="1" x14ac:dyDescent="0.2">
      <c r="A308" s="38"/>
      <c r="B308" s="39"/>
      <c r="C308" s="36" t="str">
        <f>'Simpl. all tex-DT PLYWOOD'!D314</f>
        <v>SIMPL-13D-T</v>
      </c>
      <c r="D308" s="691">
        <f>'Simpl. all tex-DT PLYWOOD'!I314</f>
        <v>2</v>
      </c>
      <c r="E308" s="48" t="str">
        <f>IF('Simpl. all tex-DT PLYWOOD'!M314=0,"",'Simpl. all tex-DT PLYWOOD'!M314)</f>
        <v/>
      </c>
      <c r="F308" s="48" t="str">
        <f>IF('Simpl. all tex-DT PLYWOOD'!N314=0,"",'Simpl. all tex-DT PLYWOOD'!N314)</f>
        <v/>
      </c>
      <c r="G308" s="48" t="str">
        <f>IF('Simpl. all tex-DT PLYWOOD'!O314=0,"",'Simpl. all tex-DT PLYWOOD'!O314)</f>
        <v/>
      </c>
      <c r="H308" s="48" t="str">
        <f>IF('Simpl. all tex-DT PLYWOOD'!P314=0,"",'Simpl. all tex-DT PLYWOOD'!P314)</f>
        <v/>
      </c>
      <c r="I308" s="48" t="str">
        <f>IF('Simpl. all tex-DT PLYWOOD'!Q314=0,"",'Simpl. all tex-DT PLYWOOD'!Q314)</f>
        <v/>
      </c>
      <c r="J308" s="48" t="str">
        <f>IF('Simpl. all tex-DT PLYWOOD'!R314=0,"",'Simpl. all tex-DT PLYWOOD'!R314)</f>
        <v/>
      </c>
      <c r="K308" s="48" t="str">
        <f>IF('Simpl. all tex-DT PLYWOOD'!S314=0,"",'Simpl. all tex-DT PLYWOOD'!S314)</f>
        <v/>
      </c>
      <c r="L308" s="48" t="str">
        <f>IF('Simpl. all tex-DT PLYWOOD'!T314=0,"",'Simpl. all tex-DT PLYWOOD'!T314)</f>
        <v/>
      </c>
      <c r="M308" s="48" t="str">
        <f>IF('Simpl. all tex-DT PLYWOOD'!U314=0,"",'Simpl. all tex-DT PLYWOOD'!U314)</f>
        <v/>
      </c>
      <c r="N308" s="48" t="str">
        <f>IF('Simpl. all tex-DT PLYWOOD'!V314=0,"",'Simpl. all tex-DT PLYWOOD'!V314)</f>
        <v/>
      </c>
      <c r="O308" s="48" t="str">
        <f>IF('Simpl. all tex-DT PLYWOOD'!W314=0,"",'Simpl. all tex-DT PLYWOOD'!W314)</f>
        <v/>
      </c>
      <c r="P308" s="48" t="str">
        <f>IF('Simpl. all tex-DT PLYWOOD'!X314=0,"",'Simpl. all tex-DT PLYWOOD'!X314)</f>
        <v/>
      </c>
      <c r="Q308" s="48" t="str">
        <f>IF('Simpl. all tex-DT PLYWOOD'!Y314=0,"",'Simpl. all tex-DT PLYWOOD'!Y314)</f>
        <v/>
      </c>
      <c r="R308" s="48" t="str">
        <f>IF('Simpl. all tex-DT PLYWOOD'!Z314=0,"",'Simpl. all tex-DT PLYWOOD'!Z314)</f>
        <v/>
      </c>
      <c r="S308" s="699">
        <f>'PRODUCTION LIST TEX&amp;DUAL TEX'!Q311</f>
        <v>0</v>
      </c>
    </row>
    <row r="309" spans="1:19" ht="23.25" customHeight="1" x14ac:dyDescent="0.2">
      <c r="A309" s="38"/>
      <c r="B309" s="39"/>
      <c r="C309" s="36" t="str">
        <f>'Simpl. all tex-DT PLYWOOD'!D315</f>
        <v>SIMPL-13E</v>
      </c>
      <c r="D309" s="691">
        <f>'Simpl. all tex-DT PLYWOOD'!I315</f>
        <v>2</v>
      </c>
      <c r="E309" s="48" t="str">
        <f>IF('Simpl. all tex-DT PLYWOOD'!M315=0,"",'Simpl. all tex-DT PLYWOOD'!M315)</f>
        <v/>
      </c>
      <c r="F309" s="48" t="str">
        <f>IF('Simpl. all tex-DT PLYWOOD'!N315=0,"",'Simpl. all tex-DT PLYWOOD'!N315)</f>
        <v/>
      </c>
      <c r="G309" s="48" t="str">
        <f>IF('Simpl. all tex-DT PLYWOOD'!O315=0,"",'Simpl. all tex-DT PLYWOOD'!O315)</f>
        <v/>
      </c>
      <c r="H309" s="48" t="str">
        <f>IF('Simpl. all tex-DT PLYWOOD'!P315=0,"",'Simpl. all tex-DT PLYWOOD'!P315)</f>
        <v/>
      </c>
      <c r="I309" s="48" t="str">
        <f>IF('Simpl. all tex-DT PLYWOOD'!Q315=0,"",'Simpl. all tex-DT PLYWOOD'!Q315)</f>
        <v/>
      </c>
      <c r="J309" s="48" t="str">
        <f>IF('Simpl. all tex-DT PLYWOOD'!R315=0,"",'Simpl. all tex-DT PLYWOOD'!R315)</f>
        <v/>
      </c>
      <c r="K309" s="48" t="str">
        <f>IF('Simpl. all tex-DT PLYWOOD'!S315=0,"",'Simpl. all tex-DT PLYWOOD'!S315)</f>
        <v/>
      </c>
      <c r="L309" s="48" t="str">
        <f>IF('Simpl. all tex-DT PLYWOOD'!T315=0,"",'Simpl. all tex-DT PLYWOOD'!T315)</f>
        <v/>
      </c>
      <c r="M309" s="48" t="str">
        <f>IF('Simpl. all tex-DT PLYWOOD'!U315=0,"",'Simpl. all tex-DT PLYWOOD'!U315)</f>
        <v/>
      </c>
      <c r="N309" s="48" t="str">
        <f>IF('Simpl. all tex-DT PLYWOOD'!V315=0,"",'Simpl. all tex-DT PLYWOOD'!V315)</f>
        <v/>
      </c>
      <c r="O309" s="48" t="str">
        <f>IF('Simpl. all tex-DT PLYWOOD'!W315=0,"",'Simpl. all tex-DT PLYWOOD'!W315)</f>
        <v/>
      </c>
      <c r="P309" s="48" t="str">
        <f>IF('Simpl. all tex-DT PLYWOOD'!X315=0,"",'Simpl. all tex-DT PLYWOOD'!X315)</f>
        <v/>
      </c>
      <c r="Q309" s="48" t="str">
        <f>IF('Simpl. all tex-DT PLYWOOD'!Y315=0,"",'Simpl. all tex-DT PLYWOOD'!Y315)</f>
        <v/>
      </c>
      <c r="R309" s="48" t="str">
        <f>IF('Simpl. all tex-DT PLYWOOD'!Z315=0,"",'Simpl. all tex-DT PLYWOOD'!Z315)</f>
        <v/>
      </c>
      <c r="S309" s="699">
        <f>'PRODUCTION LIST TEX&amp;DUAL TEX'!Q312</f>
        <v>0</v>
      </c>
    </row>
    <row r="310" spans="1:19" ht="23.25" customHeight="1" x14ac:dyDescent="0.2">
      <c r="A310" s="38"/>
      <c r="B310" s="39"/>
      <c r="C310" s="36" t="str">
        <f>'Simpl. all tex-DT PLYWOOD'!D316</f>
        <v>SIMPL-13E-T</v>
      </c>
      <c r="D310" s="691">
        <f>'Simpl. all tex-DT PLYWOOD'!I316</f>
        <v>2</v>
      </c>
      <c r="E310" s="48" t="str">
        <f>IF('Simpl. all tex-DT PLYWOOD'!M316=0,"",'Simpl. all tex-DT PLYWOOD'!M316)</f>
        <v/>
      </c>
      <c r="F310" s="48" t="str">
        <f>IF('Simpl. all tex-DT PLYWOOD'!N316=0,"",'Simpl. all tex-DT PLYWOOD'!N316)</f>
        <v/>
      </c>
      <c r="G310" s="48" t="str">
        <f>IF('Simpl. all tex-DT PLYWOOD'!O316=0,"",'Simpl. all tex-DT PLYWOOD'!O316)</f>
        <v/>
      </c>
      <c r="H310" s="48" t="str">
        <f>IF('Simpl. all tex-DT PLYWOOD'!P316=0,"",'Simpl. all tex-DT PLYWOOD'!P316)</f>
        <v/>
      </c>
      <c r="I310" s="48" t="str">
        <f>IF('Simpl. all tex-DT PLYWOOD'!Q316=0,"",'Simpl. all tex-DT PLYWOOD'!Q316)</f>
        <v/>
      </c>
      <c r="J310" s="48" t="str">
        <f>IF('Simpl. all tex-DT PLYWOOD'!R316=0,"",'Simpl. all tex-DT PLYWOOD'!R316)</f>
        <v/>
      </c>
      <c r="K310" s="48" t="str">
        <f>IF('Simpl. all tex-DT PLYWOOD'!S316=0,"",'Simpl. all tex-DT PLYWOOD'!S316)</f>
        <v/>
      </c>
      <c r="L310" s="48" t="str">
        <f>IF('Simpl. all tex-DT PLYWOOD'!T316=0,"",'Simpl. all tex-DT PLYWOOD'!T316)</f>
        <v/>
      </c>
      <c r="M310" s="48" t="str">
        <f>IF('Simpl. all tex-DT PLYWOOD'!U316=0,"",'Simpl. all tex-DT PLYWOOD'!U316)</f>
        <v/>
      </c>
      <c r="N310" s="48" t="str">
        <f>IF('Simpl. all tex-DT PLYWOOD'!V316=0,"",'Simpl. all tex-DT PLYWOOD'!V316)</f>
        <v/>
      </c>
      <c r="O310" s="48" t="str">
        <f>IF('Simpl. all tex-DT PLYWOOD'!W316=0,"",'Simpl. all tex-DT PLYWOOD'!W316)</f>
        <v/>
      </c>
      <c r="P310" s="48" t="str">
        <f>IF('Simpl. all tex-DT PLYWOOD'!X316=0,"",'Simpl. all tex-DT PLYWOOD'!X316)</f>
        <v/>
      </c>
      <c r="Q310" s="48" t="str">
        <f>IF('Simpl. all tex-DT PLYWOOD'!Y316=0,"",'Simpl. all tex-DT PLYWOOD'!Y316)</f>
        <v/>
      </c>
      <c r="R310" s="48" t="str">
        <f>IF('Simpl. all tex-DT PLYWOOD'!Z316=0,"",'Simpl. all tex-DT PLYWOOD'!Z316)</f>
        <v/>
      </c>
      <c r="S310" s="699">
        <f>'PRODUCTION LIST TEX&amp;DUAL TEX'!Q313</f>
        <v>0</v>
      </c>
    </row>
    <row r="311" spans="1:19" ht="23.25" customHeight="1" x14ac:dyDescent="0.2">
      <c r="A311" s="38"/>
      <c r="B311" s="39"/>
      <c r="C311" s="36" t="str">
        <f>'Simpl. all tex-DT PLYWOOD'!D317</f>
        <v>SIMPL-13F</v>
      </c>
      <c r="D311" s="691">
        <f>'Simpl. all tex-DT PLYWOOD'!I317</f>
        <v>2</v>
      </c>
      <c r="E311" s="48" t="str">
        <f>IF('Simpl. all tex-DT PLYWOOD'!M317=0,"",'Simpl. all tex-DT PLYWOOD'!M317)</f>
        <v/>
      </c>
      <c r="F311" s="48" t="str">
        <f>IF('Simpl. all tex-DT PLYWOOD'!N317=0,"",'Simpl. all tex-DT PLYWOOD'!N317)</f>
        <v/>
      </c>
      <c r="G311" s="48" t="str">
        <f>IF('Simpl. all tex-DT PLYWOOD'!O317=0,"",'Simpl. all tex-DT PLYWOOD'!O317)</f>
        <v/>
      </c>
      <c r="H311" s="48" t="str">
        <f>IF('Simpl. all tex-DT PLYWOOD'!P317=0,"",'Simpl. all tex-DT PLYWOOD'!P317)</f>
        <v/>
      </c>
      <c r="I311" s="48" t="str">
        <f>IF('Simpl. all tex-DT PLYWOOD'!Q317=0,"",'Simpl. all tex-DT PLYWOOD'!Q317)</f>
        <v/>
      </c>
      <c r="J311" s="48" t="str">
        <f>IF('Simpl. all tex-DT PLYWOOD'!R317=0,"",'Simpl. all tex-DT PLYWOOD'!R317)</f>
        <v/>
      </c>
      <c r="K311" s="48" t="str">
        <f>IF('Simpl. all tex-DT PLYWOOD'!S317=0,"",'Simpl. all tex-DT PLYWOOD'!S317)</f>
        <v/>
      </c>
      <c r="L311" s="48" t="str">
        <f>IF('Simpl. all tex-DT PLYWOOD'!T317=0,"",'Simpl. all tex-DT PLYWOOD'!T317)</f>
        <v/>
      </c>
      <c r="M311" s="48" t="str">
        <f>IF('Simpl. all tex-DT PLYWOOD'!U317=0,"",'Simpl. all tex-DT PLYWOOD'!U317)</f>
        <v/>
      </c>
      <c r="N311" s="48" t="str">
        <f>IF('Simpl. all tex-DT PLYWOOD'!V317=0,"",'Simpl. all tex-DT PLYWOOD'!V317)</f>
        <v/>
      </c>
      <c r="O311" s="48" t="str">
        <f>IF('Simpl. all tex-DT PLYWOOD'!W317=0,"",'Simpl. all tex-DT PLYWOOD'!W317)</f>
        <v/>
      </c>
      <c r="P311" s="48" t="str">
        <f>IF('Simpl. all tex-DT PLYWOOD'!X317=0,"",'Simpl. all tex-DT PLYWOOD'!X317)</f>
        <v/>
      </c>
      <c r="Q311" s="48" t="str">
        <f>IF('Simpl. all tex-DT PLYWOOD'!Y317=0,"",'Simpl. all tex-DT PLYWOOD'!Y317)</f>
        <v/>
      </c>
      <c r="R311" s="48" t="str">
        <f>IF('Simpl. all tex-DT PLYWOOD'!Z317=0,"",'Simpl. all tex-DT PLYWOOD'!Z317)</f>
        <v/>
      </c>
      <c r="S311" s="699">
        <f>'PRODUCTION LIST TEX&amp;DUAL TEX'!Q314</f>
        <v>0</v>
      </c>
    </row>
    <row r="312" spans="1:19" ht="23.25" customHeight="1" x14ac:dyDescent="0.2">
      <c r="A312" s="38"/>
      <c r="B312" s="39"/>
      <c r="C312" s="36" t="str">
        <f>'Simpl. all tex-DT PLYWOOD'!D318</f>
        <v>SIMPL-13F-T</v>
      </c>
      <c r="D312" s="691">
        <f>'Simpl. all tex-DT PLYWOOD'!I318</f>
        <v>2</v>
      </c>
      <c r="E312" s="48" t="str">
        <f>IF('Simpl. all tex-DT PLYWOOD'!M318=0,"",'Simpl. all tex-DT PLYWOOD'!M318)</f>
        <v/>
      </c>
      <c r="F312" s="48" t="str">
        <f>IF('Simpl. all tex-DT PLYWOOD'!N318=0,"",'Simpl. all tex-DT PLYWOOD'!N318)</f>
        <v/>
      </c>
      <c r="G312" s="48" t="str">
        <f>IF('Simpl. all tex-DT PLYWOOD'!O318=0,"",'Simpl. all tex-DT PLYWOOD'!O318)</f>
        <v/>
      </c>
      <c r="H312" s="48" t="str">
        <f>IF('Simpl. all tex-DT PLYWOOD'!P318=0,"",'Simpl. all tex-DT PLYWOOD'!P318)</f>
        <v/>
      </c>
      <c r="I312" s="48" t="str">
        <f>IF('Simpl. all tex-DT PLYWOOD'!Q318=0,"",'Simpl. all tex-DT PLYWOOD'!Q318)</f>
        <v/>
      </c>
      <c r="J312" s="48" t="str">
        <f>IF('Simpl. all tex-DT PLYWOOD'!R318=0,"",'Simpl. all tex-DT PLYWOOD'!R318)</f>
        <v/>
      </c>
      <c r="K312" s="48" t="str">
        <f>IF('Simpl. all tex-DT PLYWOOD'!S318=0,"",'Simpl. all tex-DT PLYWOOD'!S318)</f>
        <v/>
      </c>
      <c r="L312" s="48" t="str">
        <f>IF('Simpl. all tex-DT PLYWOOD'!T318=0,"",'Simpl. all tex-DT PLYWOOD'!T318)</f>
        <v/>
      </c>
      <c r="M312" s="48" t="str">
        <f>IF('Simpl. all tex-DT PLYWOOD'!U318=0,"",'Simpl. all tex-DT PLYWOOD'!U318)</f>
        <v/>
      </c>
      <c r="N312" s="48" t="str">
        <f>IF('Simpl. all tex-DT PLYWOOD'!V318=0,"",'Simpl. all tex-DT PLYWOOD'!V318)</f>
        <v/>
      </c>
      <c r="O312" s="48" t="str">
        <f>IF('Simpl. all tex-DT PLYWOOD'!W318=0,"",'Simpl. all tex-DT PLYWOOD'!W318)</f>
        <v/>
      </c>
      <c r="P312" s="48" t="str">
        <f>IF('Simpl. all tex-DT PLYWOOD'!X318=0,"",'Simpl. all tex-DT PLYWOOD'!X318)</f>
        <v/>
      </c>
      <c r="Q312" s="48" t="str">
        <f>IF('Simpl. all tex-DT PLYWOOD'!Y318=0,"",'Simpl. all tex-DT PLYWOOD'!Y318)</f>
        <v/>
      </c>
      <c r="R312" s="48" t="str">
        <f>IF('Simpl. all tex-DT PLYWOOD'!Z318=0,"",'Simpl. all tex-DT PLYWOOD'!Z318)</f>
        <v/>
      </c>
      <c r="S312" s="699">
        <f>'PRODUCTION LIST TEX&amp;DUAL TEX'!Q315</f>
        <v>0</v>
      </c>
    </row>
    <row r="313" spans="1:19" ht="23.25" customHeight="1" x14ac:dyDescent="0.2">
      <c r="A313" s="38"/>
      <c r="B313" s="39"/>
      <c r="C313" s="36" t="str">
        <f>'Simpl. all tex-DT PLYWOOD'!D319</f>
        <v>SIMPL-13G</v>
      </c>
      <c r="D313" s="691">
        <f>'Simpl. all tex-DT PLYWOOD'!I319</f>
        <v>1</v>
      </c>
      <c r="E313" s="48" t="str">
        <f>IF('Simpl. all tex-DT PLYWOOD'!M319=0,"",'Simpl. all tex-DT PLYWOOD'!M319)</f>
        <v/>
      </c>
      <c r="F313" s="48" t="str">
        <f>IF('Simpl. all tex-DT PLYWOOD'!N319=0,"",'Simpl. all tex-DT PLYWOOD'!N319)</f>
        <v/>
      </c>
      <c r="G313" s="48" t="str">
        <f>IF('Simpl. all tex-DT PLYWOOD'!O319=0,"",'Simpl. all tex-DT PLYWOOD'!O319)</f>
        <v/>
      </c>
      <c r="H313" s="48" t="str">
        <f>IF('Simpl. all tex-DT PLYWOOD'!P319=0,"",'Simpl. all tex-DT PLYWOOD'!P319)</f>
        <v/>
      </c>
      <c r="I313" s="48" t="str">
        <f>IF('Simpl. all tex-DT PLYWOOD'!Q319=0,"",'Simpl. all tex-DT PLYWOOD'!Q319)</f>
        <v/>
      </c>
      <c r="J313" s="48" t="str">
        <f>IF('Simpl. all tex-DT PLYWOOD'!R319=0,"",'Simpl. all tex-DT PLYWOOD'!R319)</f>
        <v/>
      </c>
      <c r="K313" s="48" t="str">
        <f>IF('Simpl. all tex-DT PLYWOOD'!S319=0,"",'Simpl. all tex-DT PLYWOOD'!S319)</f>
        <v/>
      </c>
      <c r="L313" s="48" t="str">
        <f>IF('Simpl. all tex-DT PLYWOOD'!T319=0,"",'Simpl. all tex-DT PLYWOOD'!T319)</f>
        <v/>
      </c>
      <c r="M313" s="48" t="str">
        <f>IF('Simpl. all tex-DT PLYWOOD'!U319=0,"",'Simpl. all tex-DT PLYWOOD'!U319)</f>
        <v/>
      </c>
      <c r="N313" s="48" t="str">
        <f>IF('Simpl. all tex-DT PLYWOOD'!V319=0,"",'Simpl. all tex-DT PLYWOOD'!V319)</f>
        <v/>
      </c>
      <c r="O313" s="48" t="str">
        <f>IF('Simpl. all tex-DT PLYWOOD'!W319=0,"",'Simpl. all tex-DT PLYWOOD'!W319)</f>
        <v/>
      </c>
      <c r="P313" s="48" t="str">
        <f>IF('Simpl. all tex-DT PLYWOOD'!X319=0,"",'Simpl. all tex-DT PLYWOOD'!X319)</f>
        <v/>
      </c>
      <c r="Q313" s="48" t="str">
        <f>IF('Simpl. all tex-DT PLYWOOD'!Y319=0,"",'Simpl. all tex-DT PLYWOOD'!Y319)</f>
        <v/>
      </c>
      <c r="R313" s="48" t="str">
        <f>IF('Simpl. all tex-DT PLYWOOD'!Z319=0,"",'Simpl. all tex-DT PLYWOOD'!Z319)</f>
        <v/>
      </c>
      <c r="S313" s="699">
        <f>'PRODUCTION LIST TEX&amp;DUAL TEX'!Q316</f>
        <v>0</v>
      </c>
    </row>
    <row r="314" spans="1:19" ht="23.25" customHeight="1" x14ac:dyDescent="0.2">
      <c r="A314" s="38"/>
      <c r="B314" s="39"/>
      <c r="C314" s="36" t="str">
        <f>'Simpl. all tex-DT PLYWOOD'!D320</f>
        <v>SIMPL-13G-T</v>
      </c>
      <c r="D314" s="691">
        <f>'Simpl. all tex-DT PLYWOOD'!I320</f>
        <v>1</v>
      </c>
      <c r="E314" s="48" t="str">
        <f>IF('Simpl. all tex-DT PLYWOOD'!M320=0,"",'Simpl. all tex-DT PLYWOOD'!M320)</f>
        <v/>
      </c>
      <c r="F314" s="48" t="str">
        <f>IF('Simpl. all tex-DT PLYWOOD'!N320=0,"",'Simpl. all tex-DT PLYWOOD'!N320)</f>
        <v/>
      </c>
      <c r="G314" s="48" t="str">
        <f>IF('Simpl. all tex-DT PLYWOOD'!O320=0,"",'Simpl. all tex-DT PLYWOOD'!O320)</f>
        <v/>
      </c>
      <c r="H314" s="48" t="str">
        <f>IF('Simpl. all tex-DT PLYWOOD'!P320=0,"",'Simpl. all tex-DT PLYWOOD'!P320)</f>
        <v/>
      </c>
      <c r="I314" s="48" t="str">
        <f>IF('Simpl. all tex-DT PLYWOOD'!Q320=0,"",'Simpl. all tex-DT PLYWOOD'!Q320)</f>
        <v/>
      </c>
      <c r="J314" s="48" t="str">
        <f>IF('Simpl. all tex-DT PLYWOOD'!R320=0,"",'Simpl. all tex-DT PLYWOOD'!R320)</f>
        <v/>
      </c>
      <c r="K314" s="48" t="str">
        <f>IF('Simpl. all tex-DT PLYWOOD'!S320=0,"",'Simpl. all tex-DT PLYWOOD'!S320)</f>
        <v/>
      </c>
      <c r="L314" s="48" t="str">
        <f>IF('Simpl. all tex-DT PLYWOOD'!T320=0,"",'Simpl. all tex-DT PLYWOOD'!T320)</f>
        <v/>
      </c>
      <c r="M314" s="48" t="str">
        <f>IF('Simpl. all tex-DT PLYWOOD'!U320=0,"",'Simpl. all tex-DT PLYWOOD'!U320)</f>
        <v/>
      </c>
      <c r="N314" s="48" t="str">
        <f>IF('Simpl. all tex-DT PLYWOOD'!V320=0,"",'Simpl. all tex-DT PLYWOOD'!V320)</f>
        <v/>
      </c>
      <c r="O314" s="48" t="str">
        <f>IF('Simpl. all tex-DT PLYWOOD'!W320=0,"",'Simpl. all tex-DT PLYWOOD'!W320)</f>
        <v/>
      </c>
      <c r="P314" s="48" t="str">
        <f>IF('Simpl. all tex-DT PLYWOOD'!X320=0,"",'Simpl. all tex-DT PLYWOOD'!X320)</f>
        <v/>
      </c>
      <c r="Q314" s="48" t="str">
        <f>IF('Simpl. all tex-DT PLYWOOD'!Y320=0,"",'Simpl. all tex-DT PLYWOOD'!Y320)</f>
        <v/>
      </c>
      <c r="R314" s="48" t="str">
        <f>IF('Simpl. all tex-DT PLYWOOD'!Z320=0,"",'Simpl. all tex-DT PLYWOOD'!Z320)</f>
        <v/>
      </c>
      <c r="S314" s="699">
        <f>'PRODUCTION LIST TEX&amp;DUAL TEX'!Q317</f>
        <v>0</v>
      </c>
    </row>
    <row r="315" spans="1:19" ht="23.25" customHeight="1" x14ac:dyDescent="0.2">
      <c r="A315" s="38"/>
      <c r="B315" s="39"/>
      <c r="C315" s="36" t="str">
        <f>'Simpl. all tex-DT PLYWOOD'!D321</f>
        <v>SIMPL-13M</v>
      </c>
      <c r="D315" s="691">
        <f>'Simpl. all tex-DT PLYWOOD'!I321</f>
        <v>1</v>
      </c>
      <c r="E315" s="48" t="str">
        <f>IF('Simpl. all tex-DT PLYWOOD'!M321=0,"",'Simpl. all tex-DT PLYWOOD'!M321)</f>
        <v/>
      </c>
      <c r="F315" s="48" t="str">
        <f>IF('Simpl. all tex-DT PLYWOOD'!N321=0,"",'Simpl. all tex-DT PLYWOOD'!N321)</f>
        <v/>
      </c>
      <c r="G315" s="48" t="str">
        <f>IF('Simpl. all tex-DT PLYWOOD'!O321=0,"",'Simpl. all tex-DT PLYWOOD'!O321)</f>
        <v/>
      </c>
      <c r="H315" s="48" t="str">
        <f>IF('Simpl. all tex-DT PLYWOOD'!P321=0,"",'Simpl. all tex-DT PLYWOOD'!P321)</f>
        <v/>
      </c>
      <c r="I315" s="48" t="str">
        <f>IF('Simpl. all tex-DT PLYWOOD'!Q321=0,"",'Simpl. all tex-DT PLYWOOD'!Q321)</f>
        <v/>
      </c>
      <c r="J315" s="48" t="str">
        <f>IF('Simpl. all tex-DT PLYWOOD'!R321=0,"",'Simpl. all tex-DT PLYWOOD'!R321)</f>
        <v/>
      </c>
      <c r="K315" s="48" t="str">
        <f>IF('Simpl. all tex-DT PLYWOOD'!S321=0,"",'Simpl. all tex-DT PLYWOOD'!S321)</f>
        <v/>
      </c>
      <c r="L315" s="48" t="str">
        <f>IF('Simpl. all tex-DT PLYWOOD'!T321=0,"",'Simpl. all tex-DT PLYWOOD'!T321)</f>
        <v/>
      </c>
      <c r="M315" s="48" t="str">
        <f>IF('Simpl. all tex-DT PLYWOOD'!U321=0,"",'Simpl. all tex-DT PLYWOOD'!U321)</f>
        <v/>
      </c>
      <c r="N315" s="48" t="str">
        <f>IF('Simpl. all tex-DT PLYWOOD'!V321=0,"",'Simpl. all tex-DT PLYWOOD'!V321)</f>
        <v/>
      </c>
      <c r="O315" s="48" t="str">
        <f>IF('Simpl. all tex-DT PLYWOOD'!W321=0,"",'Simpl. all tex-DT PLYWOOD'!W321)</f>
        <v/>
      </c>
      <c r="P315" s="48" t="str">
        <f>IF('Simpl. all tex-DT PLYWOOD'!X321=0,"",'Simpl. all tex-DT PLYWOOD'!X321)</f>
        <v/>
      </c>
      <c r="Q315" s="48" t="str">
        <f>IF('Simpl. all tex-DT PLYWOOD'!Y321=0,"",'Simpl. all tex-DT PLYWOOD'!Y321)</f>
        <v/>
      </c>
      <c r="R315" s="48" t="str">
        <f>IF('Simpl. all tex-DT PLYWOOD'!Z321=0,"",'Simpl. all tex-DT PLYWOOD'!Z321)</f>
        <v/>
      </c>
      <c r="S315" s="699">
        <f>'PRODUCTION LIST TEX&amp;DUAL TEX'!Q318</f>
        <v>0</v>
      </c>
    </row>
    <row r="316" spans="1:19" ht="23.25" customHeight="1" x14ac:dyDescent="0.2">
      <c r="A316" s="38"/>
      <c r="B316" s="39"/>
      <c r="C316" s="36" t="str">
        <f>'Simpl. all tex-DT PLYWOOD'!D322</f>
        <v>SIMPL-13M-T</v>
      </c>
      <c r="D316" s="691">
        <f>'Simpl. all tex-DT PLYWOOD'!I322</f>
        <v>1</v>
      </c>
      <c r="E316" s="48" t="str">
        <f>IF('Simpl. all tex-DT PLYWOOD'!M322=0,"",'Simpl. all tex-DT PLYWOOD'!M322)</f>
        <v/>
      </c>
      <c r="F316" s="48" t="str">
        <f>IF('Simpl. all tex-DT PLYWOOD'!N322=0,"",'Simpl. all tex-DT PLYWOOD'!N322)</f>
        <v/>
      </c>
      <c r="G316" s="48" t="str">
        <f>IF('Simpl. all tex-DT PLYWOOD'!O322=0,"",'Simpl. all tex-DT PLYWOOD'!O322)</f>
        <v/>
      </c>
      <c r="H316" s="48" t="str">
        <f>IF('Simpl. all tex-DT PLYWOOD'!P322=0,"",'Simpl. all tex-DT PLYWOOD'!P322)</f>
        <v/>
      </c>
      <c r="I316" s="48" t="str">
        <f>IF('Simpl. all tex-DT PLYWOOD'!Q322=0,"",'Simpl. all tex-DT PLYWOOD'!Q322)</f>
        <v/>
      </c>
      <c r="J316" s="48" t="str">
        <f>IF('Simpl. all tex-DT PLYWOOD'!R322=0,"",'Simpl. all tex-DT PLYWOOD'!R322)</f>
        <v/>
      </c>
      <c r="K316" s="48" t="str">
        <f>IF('Simpl. all tex-DT PLYWOOD'!S322=0,"",'Simpl. all tex-DT PLYWOOD'!S322)</f>
        <v/>
      </c>
      <c r="L316" s="48" t="str">
        <f>IF('Simpl. all tex-DT PLYWOOD'!T322=0,"",'Simpl. all tex-DT PLYWOOD'!T322)</f>
        <v/>
      </c>
      <c r="M316" s="48" t="str">
        <f>IF('Simpl. all tex-DT PLYWOOD'!U322=0,"",'Simpl. all tex-DT PLYWOOD'!U322)</f>
        <v/>
      </c>
      <c r="N316" s="48" t="str">
        <f>IF('Simpl. all tex-DT PLYWOOD'!V322=0,"",'Simpl. all tex-DT PLYWOOD'!V322)</f>
        <v/>
      </c>
      <c r="O316" s="48" t="str">
        <f>IF('Simpl. all tex-DT PLYWOOD'!W322=0,"",'Simpl. all tex-DT PLYWOOD'!W322)</f>
        <v/>
      </c>
      <c r="P316" s="48" t="str">
        <f>IF('Simpl. all tex-DT PLYWOOD'!X322=0,"",'Simpl. all tex-DT PLYWOOD'!X322)</f>
        <v/>
      </c>
      <c r="Q316" s="48" t="str">
        <f>IF('Simpl. all tex-DT PLYWOOD'!Y322=0,"",'Simpl. all tex-DT PLYWOOD'!Y322)</f>
        <v/>
      </c>
      <c r="R316" s="48" t="str">
        <f>IF('Simpl. all tex-DT PLYWOOD'!Z322=0,"",'Simpl. all tex-DT PLYWOOD'!Z322)</f>
        <v/>
      </c>
      <c r="S316" s="699">
        <f>'PRODUCTION LIST TEX&amp;DUAL TEX'!Q319</f>
        <v>0</v>
      </c>
    </row>
    <row r="317" spans="1:19" ht="23.25" customHeight="1" x14ac:dyDescent="0.2">
      <c r="A317" s="38"/>
      <c r="B317" s="39"/>
      <c r="C317" s="36" t="str">
        <f>'Simpl. all tex-DT PLYWOOD'!D323</f>
        <v>SIMPL-13N</v>
      </c>
      <c r="D317" s="691">
        <f>'Simpl. all tex-DT PLYWOOD'!I323</f>
        <v>1</v>
      </c>
      <c r="E317" s="48" t="str">
        <f>IF('Simpl. all tex-DT PLYWOOD'!M323=0,"",'Simpl. all tex-DT PLYWOOD'!M323)</f>
        <v/>
      </c>
      <c r="F317" s="48" t="str">
        <f>IF('Simpl. all tex-DT PLYWOOD'!N323=0,"",'Simpl. all tex-DT PLYWOOD'!N323)</f>
        <v/>
      </c>
      <c r="G317" s="48" t="str">
        <f>IF('Simpl. all tex-DT PLYWOOD'!O323=0,"",'Simpl. all tex-DT PLYWOOD'!O323)</f>
        <v/>
      </c>
      <c r="H317" s="48" t="str">
        <f>IF('Simpl. all tex-DT PLYWOOD'!P323=0,"",'Simpl. all tex-DT PLYWOOD'!P323)</f>
        <v/>
      </c>
      <c r="I317" s="48" t="str">
        <f>IF('Simpl. all tex-DT PLYWOOD'!Q323=0,"",'Simpl. all tex-DT PLYWOOD'!Q323)</f>
        <v/>
      </c>
      <c r="J317" s="48" t="str">
        <f>IF('Simpl. all tex-DT PLYWOOD'!R323=0,"",'Simpl. all tex-DT PLYWOOD'!R323)</f>
        <v/>
      </c>
      <c r="K317" s="48" t="str">
        <f>IF('Simpl. all tex-DT PLYWOOD'!S323=0,"",'Simpl. all tex-DT PLYWOOD'!S323)</f>
        <v/>
      </c>
      <c r="L317" s="48" t="str">
        <f>IF('Simpl. all tex-DT PLYWOOD'!T323=0,"",'Simpl. all tex-DT PLYWOOD'!T323)</f>
        <v/>
      </c>
      <c r="M317" s="48" t="str">
        <f>IF('Simpl. all tex-DT PLYWOOD'!U323=0,"",'Simpl. all tex-DT PLYWOOD'!U323)</f>
        <v/>
      </c>
      <c r="N317" s="48" t="str">
        <f>IF('Simpl. all tex-DT PLYWOOD'!V323=0,"",'Simpl. all tex-DT PLYWOOD'!V323)</f>
        <v/>
      </c>
      <c r="O317" s="48" t="str">
        <f>IF('Simpl. all tex-DT PLYWOOD'!W323=0,"",'Simpl. all tex-DT PLYWOOD'!W323)</f>
        <v/>
      </c>
      <c r="P317" s="48" t="str">
        <f>IF('Simpl. all tex-DT PLYWOOD'!X323=0,"",'Simpl. all tex-DT PLYWOOD'!X323)</f>
        <v/>
      </c>
      <c r="Q317" s="48" t="str">
        <f>IF('Simpl. all tex-DT PLYWOOD'!Y323=0,"",'Simpl. all tex-DT PLYWOOD'!Y323)</f>
        <v/>
      </c>
      <c r="R317" s="48" t="str">
        <f>IF('Simpl. all tex-DT PLYWOOD'!Z323=0,"",'Simpl. all tex-DT PLYWOOD'!Z323)</f>
        <v/>
      </c>
      <c r="S317" s="699">
        <f>'PRODUCTION LIST TEX&amp;DUAL TEX'!Q320</f>
        <v>0</v>
      </c>
    </row>
    <row r="318" spans="1:19" ht="23.25" customHeight="1" x14ac:dyDescent="0.2">
      <c r="A318" s="38"/>
      <c r="B318" s="39"/>
      <c r="C318" s="36" t="str">
        <f>'Simpl. all tex-DT PLYWOOD'!D324</f>
        <v>SIMPL-13N-T</v>
      </c>
      <c r="D318" s="691">
        <f>'Simpl. all tex-DT PLYWOOD'!I324</f>
        <v>1</v>
      </c>
      <c r="E318" s="48" t="str">
        <f>IF('Simpl. all tex-DT PLYWOOD'!M324=0,"",'Simpl. all tex-DT PLYWOOD'!M324)</f>
        <v/>
      </c>
      <c r="F318" s="48" t="str">
        <f>IF('Simpl. all tex-DT PLYWOOD'!N324=0,"",'Simpl. all tex-DT PLYWOOD'!N324)</f>
        <v/>
      </c>
      <c r="G318" s="48" t="str">
        <f>IF('Simpl. all tex-DT PLYWOOD'!O324=0,"",'Simpl. all tex-DT PLYWOOD'!O324)</f>
        <v/>
      </c>
      <c r="H318" s="48" t="str">
        <f>IF('Simpl. all tex-DT PLYWOOD'!P324=0,"",'Simpl. all tex-DT PLYWOOD'!P324)</f>
        <v/>
      </c>
      <c r="I318" s="48" t="str">
        <f>IF('Simpl. all tex-DT PLYWOOD'!Q324=0,"",'Simpl. all tex-DT PLYWOOD'!Q324)</f>
        <v/>
      </c>
      <c r="J318" s="48" t="str">
        <f>IF('Simpl. all tex-DT PLYWOOD'!R324=0,"",'Simpl. all tex-DT PLYWOOD'!R324)</f>
        <v/>
      </c>
      <c r="K318" s="48" t="str">
        <f>IF('Simpl. all tex-DT PLYWOOD'!S324=0,"",'Simpl. all tex-DT PLYWOOD'!S324)</f>
        <v/>
      </c>
      <c r="L318" s="48" t="str">
        <f>IF('Simpl. all tex-DT PLYWOOD'!T324=0,"",'Simpl. all tex-DT PLYWOOD'!T324)</f>
        <v/>
      </c>
      <c r="M318" s="48" t="str">
        <f>IF('Simpl. all tex-DT PLYWOOD'!U324=0,"",'Simpl. all tex-DT PLYWOOD'!U324)</f>
        <v/>
      </c>
      <c r="N318" s="48" t="str">
        <f>IF('Simpl. all tex-DT PLYWOOD'!V324=0,"",'Simpl. all tex-DT PLYWOOD'!V324)</f>
        <v/>
      </c>
      <c r="O318" s="48" t="str">
        <f>IF('Simpl. all tex-DT PLYWOOD'!W324=0,"",'Simpl. all tex-DT PLYWOOD'!W324)</f>
        <v/>
      </c>
      <c r="P318" s="48" t="str">
        <f>IF('Simpl. all tex-DT PLYWOOD'!X324=0,"",'Simpl. all tex-DT PLYWOOD'!X324)</f>
        <v/>
      </c>
      <c r="Q318" s="48" t="str">
        <f>IF('Simpl. all tex-DT PLYWOOD'!Y324=0,"",'Simpl. all tex-DT PLYWOOD'!Y324)</f>
        <v/>
      </c>
      <c r="R318" s="48" t="str">
        <f>IF('Simpl. all tex-DT PLYWOOD'!Z324=0,"",'Simpl. all tex-DT PLYWOOD'!Z324)</f>
        <v/>
      </c>
      <c r="S318" s="699">
        <f>'PRODUCTION LIST TEX&amp;DUAL TEX'!Q321</f>
        <v>0</v>
      </c>
    </row>
    <row r="319" spans="1:19" ht="23.25" customHeight="1" x14ac:dyDescent="0.2">
      <c r="A319" s="38"/>
      <c r="B319" s="39"/>
      <c r="C319" s="36" t="str">
        <f>'Simpl. all tex-DT PLYWOOD'!D325</f>
        <v>SIMPL-13O</v>
      </c>
      <c r="D319" s="691">
        <f>'Simpl. all tex-DT PLYWOOD'!I325</f>
        <v>1</v>
      </c>
      <c r="E319" s="48" t="str">
        <f>IF('Simpl. all tex-DT PLYWOOD'!M325=0,"",'Simpl. all tex-DT PLYWOOD'!M325)</f>
        <v/>
      </c>
      <c r="F319" s="48" t="str">
        <f>IF('Simpl. all tex-DT PLYWOOD'!N325=0,"",'Simpl. all tex-DT PLYWOOD'!N325)</f>
        <v/>
      </c>
      <c r="G319" s="48" t="str">
        <f>IF('Simpl. all tex-DT PLYWOOD'!O325=0,"",'Simpl. all tex-DT PLYWOOD'!O325)</f>
        <v/>
      </c>
      <c r="H319" s="48" t="str">
        <f>IF('Simpl. all tex-DT PLYWOOD'!P325=0,"",'Simpl. all tex-DT PLYWOOD'!P325)</f>
        <v/>
      </c>
      <c r="I319" s="48" t="str">
        <f>IF('Simpl. all tex-DT PLYWOOD'!Q325=0,"",'Simpl. all tex-DT PLYWOOD'!Q325)</f>
        <v/>
      </c>
      <c r="J319" s="48" t="str">
        <f>IF('Simpl. all tex-DT PLYWOOD'!R325=0,"",'Simpl. all tex-DT PLYWOOD'!R325)</f>
        <v/>
      </c>
      <c r="K319" s="48" t="str">
        <f>IF('Simpl. all tex-DT PLYWOOD'!S325=0,"",'Simpl. all tex-DT PLYWOOD'!S325)</f>
        <v/>
      </c>
      <c r="L319" s="48" t="str">
        <f>IF('Simpl. all tex-DT PLYWOOD'!T325=0,"",'Simpl. all tex-DT PLYWOOD'!T325)</f>
        <v/>
      </c>
      <c r="M319" s="48" t="str">
        <f>IF('Simpl. all tex-DT PLYWOOD'!U325=0,"",'Simpl. all tex-DT PLYWOOD'!U325)</f>
        <v/>
      </c>
      <c r="N319" s="48" t="str">
        <f>IF('Simpl. all tex-DT PLYWOOD'!V325=0,"",'Simpl. all tex-DT PLYWOOD'!V325)</f>
        <v/>
      </c>
      <c r="O319" s="48" t="str">
        <f>IF('Simpl. all tex-DT PLYWOOD'!W325=0,"",'Simpl. all tex-DT PLYWOOD'!W325)</f>
        <v/>
      </c>
      <c r="P319" s="48" t="str">
        <f>IF('Simpl. all tex-DT PLYWOOD'!X325=0,"",'Simpl. all tex-DT PLYWOOD'!X325)</f>
        <v/>
      </c>
      <c r="Q319" s="48" t="str">
        <f>IF('Simpl. all tex-DT PLYWOOD'!Y325=0,"",'Simpl. all tex-DT PLYWOOD'!Y325)</f>
        <v/>
      </c>
      <c r="R319" s="48" t="str">
        <f>IF('Simpl. all tex-DT PLYWOOD'!Z325=0,"",'Simpl. all tex-DT PLYWOOD'!Z325)</f>
        <v/>
      </c>
      <c r="S319" s="699">
        <f>'PRODUCTION LIST TEX&amp;DUAL TEX'!Q322</f>
        <v>0</v>
      </c>
    </row>
    <row r="320" spans="1:19" ht="23.25" customHeight="1" x14ac:dyDescent="0.2">
      <c r="A320" s="38"/>
      <c r="B320" s="39"/>
      <c r="C320" s="36" t="str">
        <f>'Simpl. all tex-DT PLYWOOD'!D326</f>
        <v>SIMPL-13O-T</v>
      </c>
      <c r="D320" s="691">
        <f>'Simpl. all tex-DT PLYWOOD'!I326</f>
        <v>1</v>
      </c>
      <c r="E320" s="48" t="str">
        <f>IF('Simpl. all tex-DT PLYWOOD'!M326=0,"",'Simpl. all tex-DT PLYWOOD'!M326)</f>
        <v/>
      </c>
      <c r="F320" s="48" t="str">
        <f>IF('Simpl. all tex-DT PLYWOOD'!N326=0,"",'Simpl. all tex-DT PLYWOOD'!N326)</f>
        <v/>
      </c>
      <c r="G320" s="48" t="str">
        <f>IF('Simpl. all tex-DT PLYWOOD'!O326=0,"",'Simpl. all tex-DT PLYWOOD'!O326)</f>
        <v/>
      </c>
      <c r="H320" s="48" t="str">
        <f>IF('Simpl. all tex-DT PLYWOOD'!P326=0,"",'Simpl. all tex-DT PLYWOOD'!P326)</f>
        <v/>
      </c>
      <c r="I320" s="48" t="str">
        <f>IF('Simpl. all tex-DT PLYWOOD'!Q326=0,"",'Simpl. all tex-DT PLYWOOD'!Q326)</f>
        <v/>
      </c>
      <c r="J320" s="48" t="str">
        <f>IF('Simpl. all tex-DT PLYWOOD'!R326=0,"",'Simpl. all tex-DT PLYWOOD'!R326)</f>
        <v/>
      </c>
      <c r="K320" s="48" t="str">
        <f>IF('Simpl. all tex-DT PLYWOOD'!S326=0,"",'Simpl. all tex-DT PLYWOOD'!S326)</f>
        <v/>
      </c>
      <c r="L320" s="48" t="str">
        <f>IF('Simpl. all tex-DT PLYWOOD'!T326=0,"",'Simpl. all tex-DT PLYWOOD'!T326)</f>
        <v/>
      </c>
      <c r="M320" s="48" t="str">
        <f>IF('Simpl. all tex-DT PLYWOOD'!U326=0,"",'Simpl. all tex-DT PLYWOOD'!U326)</f>
        <v/>
      </c>
      <c r="N320" s="48" t="str">
        <f>IF('Simpl. all tex-DT PLYWOOD'!V326=0,"",'Simpl. all tex-DT PLYWOOD'!V326)</f>
        <v/>
      </c>
      <c r="O320" s="48" t="str">
        <f>IF('Simpl. all tex-DT PLYWOOD'!W326=0,"",'Simpl. all tex-DT PLYWOOD'!W326)</f>
        <v/>
      </c>
      <c r="P320" s="48" t="str">
        <f>IF('Simpl. all tex-DT PLYWOOD'!X326=0,"",'Simpl. all tex-DT PLYWOOD'!X326)</f>
        <v/>
      </c>
      <c r="Q320" s="48" t="str">
        <f>IF('Simpl. all tex-DT PLYWOOD'!Y326=0,"",'Simpl. all tex-DT PLYWOOD'!Y326)</f>
        <v/>
      </c>
      <c r="R320" s="48" t="str">
        <f>IF('Simpl. all tex-DT PLYWOOD'!Z326=0,"",'Simpl. all tex-DT PLYWOOD'!Z326)</f>
        <v/>
      </c>
      <c r="S320" s="699">
        <f>'PRODUCTION LIST TEX&amp;DUAL TEX'!Q323</f>
        <v>0</v>
      </c>
    </row>
    <row r="321" spans="1:19" ht="23.25" customHeight="1" x14ac:dyDescent="0.2">
      <c r="A321" s="38"/>
      <c r="B321" s="39"/>
      <c r="C321" s="36" t="str">
        <f>'Simpl. all tex-DT PLYWOOD'!D327</f>
        <v xml:space="preserve">14 - OPPOSITES </v>
      </c>
      <c r="D321" s="691">
        <f>'Simpl. all tex-DT PLYWOOD'!I327</f>
        <v>0</v>
      </c>
      <c r="E321" s="48" t="str">
        <f>IF('Simpl. all tex-DT PLYWOOD'!M327=0,"",'Simpl. all tex-DT PLYWOOD'!M327)</f>
        <v/>
      </c>
      <c r="F321" s="48" t="str">
        <f>IF('Simpl. all tex-DT PLYWOOD'!N327=0,"",'Simpl. all tex-DT PLYWOOD'!N327)</f>
        <v/>
      </c>
      <c r="G321" s="48" t="str">
        <f>IF('Simpl. all tex-DT PLYWOOD'!O327=0,"",'Simpl. all tex-DT PLYWOOD'!O327)</f>
        <v/>
      </c>
      <c r="H321" s="48" t="str">
        <f>IF('Simpl. all tex-DT PLYWOOD'!P327=0,"",'Simpl. all tex-DT PLYWOOD'!P327)</f>
        <v/>
      </c>
      <c r="I321" s="48" t="str">
        <f>IF('Simpl. all tex-DT PLYWOOD'!Q327=0,"",'Simpl. all tex-DT PLYWOOD'!Q327)</f>
        <v/>
      </c>
      <c r="J321" s="48" t="str">
        <f>IF('Simpl. all tex-DT PLYWOOD'!R327=0,"",'Simpl. all tex-DT PLYWOOD'!R327)</f>
        <v/>
      </c>
      <c r="K321" s="48" t="str">
        <f>IF('Simpl. all tex-DT PLYWOOD'!S327=0,"",'Simpl. all tex-DT PLYWOOD'!S327)</f>
        <v/>
      </c>
      <c r="L321" s="48" t="str">
        <f>IF('Simpl. all tex-DT PLYWOOD'!T327=0,"",'Simpl. all tex-DT PLYWOOD'!T327)</f>
        <v/>
      </c>
      <c r="M321" s="48" t="str">
        <f>IF('Simpl. all tex-DT PLYWOOD'!U327=0,"",'Simpl. all tex-DT PLYWOOD'!U327)</f>
        <v/>
      </c>
      <c r="N321" s="48" t="str">
        <f>IF('Simpl. all tex-DT PLYWOOD'!V327=0,"",'Simpl. all tex-DT PLYWOOD'!V327)</f>
        <v/>
      </c>
      <c r="O321" s="48" t="str">
        <f>IF('Simpl. all tex-DT PLYWOOD'!W327=0,"",'Simpl. all tex-DT PLYWOOD'!W327)</f>
        <v/>
      </c>
      <c r="P321" s="48" t="str">
        <f>IF('Simpl. all tex-DT PLYWOOD'!X327=0,"",'Simpl. all tex-DT PLYWOOD'!X327)</f>
        <v/>
      </c>
      <c r="Q321" s="48" t="str">
        <f>IF('Simpl. all tex-DT PLYWOOD'!Y327=0,"",'Simpl. all tex-DT PLYWOOD'!Y327)</f>
        <v/>
      </c>
      <c r="R321" s="48" t="str">
        <f>IF('Simpl. all tex-DT PLYWOOD'!Z327=0,"",'Simpl. all tex-DT PLYWOOD'!Z327)</f>
        <v/>
      </c>
      <c r="S321" s="699">
        <f>'PRODUCTION LIST TEX&amp;DUAL TEX'!Q324</f>
        <v>0</v>
      </c>
    </row>
    <row r="322" spans="1:19" ht="23.25" customHeight="1" x14ac:dyDescent="0.2">
      <c r="A322" s="38"/>
      <c r="B322" s="39"/>
      <c r="C322" s="36" t="str">
        <f>'Simpl. all tex-DT PLYWOOD'!D328</f>
        <v>SIMPL-14A</v>
      </c>
      <c r="D322" s="691">
        <f>'Simpl. all tex-DT PLYWOOD'!I328</f>
        <v>2</v>
      </c>
      <c r="E322" s="48" t="str">
        <f>IF('Simpl. all tex-DT PLYWOOD'!M328=0,"",'Simpl. all tex-DT PLYWOOD'!M328)</f>
        <v/>
      </c>
      <c r="F322" s="48" t="str">
        <f>IF('Simpl. all tex-DT PLYWOOD'!N328=0,"",'Simpl. all tex-DT PLYWOOD'!N328)</f>
        <v/>
      </c>
      <c r="G322" s="48" t="str">
        <f>IF('Simpl. all tex-DT PLYWOOD'!O328=0,"",'Simpl. all tex-DT PLYWOOD'!O328)</f>
        <v/>
      </c>
      <c r="H322" s="48" t="str">
        <f>IF('Simpl. all tex-DT PLYWOOD'!P328=0,"",'Simpl. all tex-DT PLYWOOD'!P328)</f>
        <v/>
      </c>
      <c r="I322" s="48" t="str">
        <f>IF('Simpl. all tex-DT PLYWOOD'!Q328=0,"",'Simpl. all tex-DT PLYWOOD'!Q328)</f>
        <v/>
      </c>
      <c r="J322" s="48" t="str">
        <f>IF('Simpl. all tex-DT PLYWOOD'!R328=0,"",'Simpl. all tex-DT PLYWOOD'!R328)</f>
        <v/>
      </c>
      <c r="K322" s="48" t="str">
        <f>IF('Simpl. all tex-DT PLYWOOD'!S328=0,"",'Simpl. all tex-DT PLYWOOD'!S328)</f>
        <v/>
      </c>
      <c r="L322" s="48" t="str">
        <f>IF('Simpl. all tex-DT PLYWOOD'!T328=0,"",'Simpl. all tex-DT PLYWOOD'!T328)</f>
        <v/>
      </c>
      <c r="M322" s="48" t="str">
        <f>IF('Simpl. all tex-DT PLYWOOD'!U328=0,"",'Simpl. all tex-DT PLYWOOD'!U328)</f>
        <v/>
      </c>
      <c r="N322" s="48" t="str">
        <f>IF('Simpl. all tex-DT PLYWOOD'!V328=0,"",'Simpl. all tex-DT PLYWOOD'!V328)</f>
        <v/>
      </c>
      <c r="O322" s="48" t="str">
        <f>IF('Simpl. all tex-DT PLYWOOD'!W328=0,"",'Simpl. all tex-DT PLYWOOD'!W328)</f>
        <v/>
      </c>
      <c r="P322" s="48" t="str">
        <f>IF('Simpl. all tex-DT PLYWOOD'!X328=0,"",'Simpl. all tex-DT PLYWOOD'!X328)</f>
        <v/>
      </c>
      <c r="Q322" s="48" t="str">
        <f>IF('Simpl. all tex-DT PLYWOOD'!Y328=0,"",'Simpl. all tex-DT PLYWOOD'!Y328)</f>
        <v/>
      </c>
      <c r="R322" s="48" t="str">
        <f>IF('Simpl. all tex-DT PLYWOOD'!Z328=0,"",'Simpl. all tex-DT PLYWOOD'!Z328)</f>
        <v/>
      </c>
      <c r="S322" s="699">
        <f>'PRODUCTION LIST TEX&amp;DUAL TEX'!Q325</f>
        <v>0</v>
      </c>
    </row>
    <row r="323" spans="1:19" ht="23.25" customHeight="1" x14ac:dyDescent="0.2">
      <c r="A323" s="38"/>
      <c r="B323" s="39"/>
      <c r="C323" s="36" t="str">
        <f>'Simpl. all tex-DT PLYWOOD'!D329</f>
        <v>SIMPL-14A-T</v>
      </c>
      <c r="D323" s="691">
        <f>'Simpl. all tex-DT PLYWOOD'!I329</f>
        <v>2</v>
      </c>
      <c r="E323" s="48" t="str">
        <f>IF('Simpl. all tex-DT PLYWOOD'!M329=0,"",'Simpl. all tex-DT PLYWOOD'!M329)</f>
        <v/>
      </c>
      <c r="F323" s="48" t="str">
        <f>IF('Simpl. all tex-DT PLYWOOD'!N329=0,"",'Simpl. all tex-DT PLYWOOD'!N329)</f>
        <v/>
      </c>
      <c r="G323" s="48" t="str">
        <f>IF('Simpl. all tex-DT PLYWOOD'!O329=0,"",'Simpl. all tex-DT PLYWOOD'!O329)</f>
        <v/>
      </c>
      <c r="H323" s="48" t="str">
        <f>IF('Simpl. all tex-DT PLYWOOD'!P329=0,"",'Simpl. all tex-DT PLYWOOD'!P329)</f>
        <v/>
      </c>
      <c r="I323" s="48" t="str">
        <f>IF('Simpl. all tex-DT PLYWOOD'!Q329=0,"",'Simpl. all tex-DT PLYWOOD'!Q329)</f>
        <v/>
      </c>
      <c r="J323" s="48" t="str">
        <f>IF('Simpl. all tex-DT PLYWOOD'!R329=0,"",'Simpl. all tex-DT PLYWOOD'!R329)</f>
        <v/>
      </c>
      <c r="K323" s="48" t="str">
        <f>IF('Simpl. all tex-DT PLYWOOD'!S329=0,"",'Simpl. all tex-DT PLYWOOD'!S329)</f>
        <v/>
      </c>
      <c r="L323" s="48" t="str">
        <f>IF('Simpl. all tex-DT PLYWOOD'!T329=0,"",'Simpl. all tex-DT PLYWOOD'!T329)</f>
        <v/>
      </c>
      <c r="M323" s="48" t="str">
        <f>IF('Simpl. all tex-DT PLYWOOD'!U329=0,"",'Simpl. all tex-DT PLYWOOD'!U329)</f>
        <v/>
      </c>
      <c r="N323" s="48" t="str">
        <f>IF('Simpl. all tex-DT PLYWOOD'!V329=0,"",'Simpl. all tex-DT PLYWOOD'!V329)</f>
        <v/>
      </c>
      <c r="O323" s="48" t="str">
        <f>IF('Simpl. all tex-DT PLYWOOD'!W329=0,"",'Simpl. all tex-DT PLYWOOD'!W329)</f>
        <v/>
      </c>
      <c r="P323" s="48" t="str">
        <f>IF('Simpl. all tex-DT PLYWOOD'!X329=0,"",'Simpl. all tex-DT PLYWOOD'!X329)</f>
        <v/>
      </c>
      <c r="Q323" s="48" t="str">
        <f>IF('Simpl. all tex-DT PLYWOOD'!Y329=0,"",'Simpl. all tex-DT PLYWOOD'!Y329)</f>
        <v/>
      </c>
      <c r="R323" s="48" t="str">
        <f>IF('Simpl. all tex-DT PLYWOOD'!Z329=0,"",'Simpl. all tex-DT PLYWOOD'!Z329)</f>
        <v/>
      </c>
      <c r="S323" s="699">
        <f>'PRODUCTION LIST TEX&amp;DUAL TEX'!Q326</f>
        <v>0</v>
      </c>
    </row>
    <row r="324" spans="1:19" ht="23.25" customHeight="1" x14ac:dyDescent="0.2">
      <c r="A324" s="38"/>
      <c r="B324" s="39"/>
      <c r="C324" s="36" t="str">
        <f>'Simpl. all tex-DT PLYWOOD'!D330</f>
        <v>SIMPL-14B</v>
      </c>
      <c r="D324" s="691">
        <f>'Simpl. all tex-DT PLYWOOD'!I330</f>
        <v>2</v>
      </c>
      <c r="E324" s="48" t="str">
        <f>IF('Simpl. all tex-DT PLYWOOD'!M330=0,"",'Simpl. all tex-DT PLYWOOD'!M330)</f>
        <v/>
      </c>
      <c r="F324" s="48" t="str">
        <f>IF('Simpl. all tex-DT PLYWOOD'!N330=0,"",'Simpl. all tex-DT PLYWOOD'!N330)</f>
        <v/>
      </c>
      <c r="G324" s="48" t="str">
        <f>IF('Simpl. all tex-DT PLYWOOD'!O330=0,"",'Simpl. all tex-DT PLYWOOD'!O330)</f>
        <v/>
      </c>
      <c r="H324" s="48" t="str">
        <f>IF('Simpl. all tex-DT PLYWOOD'!P330=0,"",'Simpl. all tex-DT PLYWOOD'!P330)</f>
        <v/>
      </c>
      <c r="I324" s="48" t="str">
        <f>IF('Simpl. all tex-DT PLYWOOD'!Q330=0,"",'Simpl. all tex-DT PLYWOOD'!Q330)</f>
        <v/>
      </c>
      <c r="J324" s="48" t="str">
        <f>IF('Simpl. all tex-DT PLYWOOD'!R330=0,"",'Simpl. all tex-DT PLYWOOD'!R330)</f>
        <v/>
      </c>
      <c r="K324" s="48" t="str">
        <f>IF('Simpl. all tex-DT PLYWOOD'!S330=0,"",'Simpl. all tex-DT PLYWOOD'!S330)</f>
        <v/>
      </c>
      <c r="L324" s="48" t="str">
        <f>IF('Simpl. all tex-DT PLYWOOD'!T330=0,"",'Simpl. all tex-DT PLYWOOD'!T330)</f>
        <v/>
      </c>
      <c r="M324" s="48" t="str">
        <f>IF('Simpl. all tex-DT PLYWOOD'!U330=0,"",'Simpl. all tex-DT PLYWOOD'!U330)</f>
        <v/>
      </c>
      <c r="N324" s="48" t="str">
        <f>IF('Simpl. all tex-DT PLYWOOD'!V330=0,"",'Simpl. all tex-DT PLYWOOD'!V330)</f>
        <v/>
      </c>
      <c r="O324" s="48" t="str">
        <f>IF('Simpl. all tex-DT PLYWOOD'!W330=0,"",'Simpl. all tex-DT PLYWOOD'!W330)</f>
        <v/>
      </c>
      <c r="P324" s="48" t="str">
        <f>IF('Simpl. all tex-DT PLYWOOD'!X330=0,"",'Simpl. all tex-DT PLYWOOD'!X330)</f>
        <v/>
      </c>
      <c r="Q324" s="48" t="str">
        <f>IF('Simpl. all tex-DT PLYWOOD'!Y330=0,"",'Simpl. all tex-DT PLYWOOD'!Y330)</f>
        <v/>
      </c>
      <c r="R324" s="48" t="str">
        <f>IF('Simpl. all tex-DT PLYWOOD'!Z330=0,"",'Simpl. all tex-DT PLYWOOD'!Z330)</f>
        <v/>
      </c>
      <c r="S324" s="699">
        <f>'PRODUCTION LIST TEX&amp;DUAL TEX'!Q327</f>
        <v>0</v>
      </c>
    </row>
    <row r="325" spans="1:19" ht="23.25" customHeight="1" x14ac:dyDescent="0.2">
      <c r="A325" s="38"/>
      <c r="B325" s="39"/>
      <c r="C325" s="36" t="str">
        <f>'Simpl. all tex-DT PLYWOOD'!D331</f>
        <v>SIMPL-14B-T</v>
      </c>
      <c r="D325" s="691">
        <f>'Simpl. all tex-DT PLYWOOD'!I331</f>
        <v>2</v>
      </c>
      <c r="E325" s="48" t="str">
        <f>IF('Simpl. all tex-DT PLYWOOD'!M331=0,"",'Simpl. all tex-DT PLYWOOD'!M331)</f>
        <v/>
      </c>
      <c r="F325" s="48" t="str">
        <f>IF('Simpl. all tex-DT PLYWOOD'!N331=0,"",'Simpl. all tex-DT PLYWOOD'!N331)</f>
        <v/>
      </c>
      <c r="G325" s="48" t="str">
        <f>IF('Simpl. all tex-DT PLYWOOD'!O331=0,"",'Simpl. all tex-DT PLYWOOD'!O331)</f>
        <v/>
      </c>
      <c r="H325" s="48" t="str">
        <f>IF('Simpl. all tex-DT PLYWOOD'!P331=0,"",'Simpl. all tex-DT PLYWOOD'!P331)</f>
        <v/>
      </c>
      <c r="I325" s="48" t="str">
        <f>IF('Simpl. all tex-DT PLYWOOD'!Q331=0,"",'Simpl. all tex-DT PLYWOOD'!Q331)</f>
        <v/>
      </c>
      <c r="J325" s="48" t="str">
        <f>IF('Simpl. all tex-DT PLYWOOD'!R331=0,"",'Simpl. all tex-DT PLYWOOD'!R331)</f>
        <v/>
      </c>
      <c r="K325" s="48" t="str">
        <f>IF('Simpl. all tex-DT PLYWOOD'!S331=0,"",'Simpl. all tex-DT PLYWOOD'!S331)</f>
        <v/>
      </c>
      <c r="L325" s="48" t="str">
        <f>IF('Simpl. all tex-DT PLYWOOD'!T331=0,"",'Simpl. all tex-DT PLYWOOD'!T331)</f>
        <v/>
      </c>
      <c r="M325" s="48" t="str">
        <f>IF('Simpl. all tex-DT PLYWOOD'!U331=0,"",'Simpl. all tex-DT PLYWOOD'!U331)</f>
        <v/>
      </c>
      <c r="N325" s="48" t="str">
        <f>IF('Simpl. all tex-DT PLYWOOD'!V331=0,"",'Simpl. all tex-DT PLYWOOD'!V331)</f>
        <v/>
      </c>
      <c r="O325" s="48" t="str">
        <f>IF('Simpl. all tex-DT PLYWOOD'!W331=0,"",'Simpl. all tex-DT PLYWOOD'!W331)</f>
        <v/>
      </c>
      <c r="P325" s="48" t="str">
        <f>IF('Simpl. all tex-DT PLYWOOD'!X331=0,"",'Simpl. all tex-DT PLYWOOD'!X331)</f>
        <v/>
      </c>
      <c r="Q325" s="48" t="str">
        <f>IF('Simpl. all tex-DT PLYWOOD'!Y331=0,"",'Simpl. all tex-DT PLYWOOD'!Y331)</f>
        <v/>
      </c>
      <c r="R325" s="48" t="str">
        <f>IF('Simpl. all tex-DT PLYWOOD'!Z331=0,"",'Simpl. all tex-DT PLYWOOD'!Z331)</f>
        <v/>
      </c>
      <c r="S325" s="699">
        <f>'PRODUCTION LIST TEX&amp;DUAL TEX'!Q328</f>
        <v>0</v>
      </c>
    </row>
    <row r="326" spans="1:19" ht="23.25" customHeight="1" x14ac:dyDescent="0.2">
      <c r="A326" s="38"/>
      <c r="B326" s="39"/>
      <c r="C326" s="36" t="str">
        <f>'Simpl. all tex-DT PLYWOOD'!D332</f>
        <v>SIMPL-14C</v>
      </c>
      <c r="D326" s="691">
        <f>'Simpl. all tex-DT PLYWOOD'!I332</f>
        <v>2</v>
      </c>
      <c r="E326" s="48" t="str">
        <f>IF('Simpl. all tex-DT PLYWOOD'!M332=0,"",'Simpl. all tex-DT PLYWOOD'!M332)</f>
        <v/>
      </c>
      <c r="F326" s="48" t="str">
        <f>IF('Simpl. all tex-DT PLYWOOD'!N332=0,"",'Simpl. all tex-DT PLYWOOD'!N332)</f>
        <v/>
      </c>
      <c r="G326" s="48" t="str">
        <f>IF('Simpl. all tex-DT PLYWOOD'!O332=0,"",'Simpl. all tex-DT PLYWOOD'!O332)</f>
        <v/>
      </c>
      <c r="H326" s="48" t="str">
        <f>IF('Simpl. all tex-DT PLYWOOD'!P332=0,"",'Simpl. all tex-DT PLYWOOD'!P332)</f>
        <v/>
      </c>
      <c r="I326" s="48" t="str">
        <f>IF('Simpl. all tex-DT PLYWOOD'!Q332=0,"",'Simpl. all tex-DT PLYWOOD'!Q332)</f>
        <v/>
      </c>
      <c r="J326" s="48" t="str">
        <f>IF('Simpl. all tex-DT PLYWOOD'!R332=0,"",'Simpl. all tex-DT PLYWOOD'!R332)</f>
        <v/>
      </c>
      <c r="K326" s="48" t="str">
        <f>IF('Simpl. all tex-DT PLYWOOD'!S332=0,"",'Simpl. all tex-DT PLYWOOD'!S332)</f>
        <v/>
      </c>
      <c r="L326" s="48" t="str">
        <f>IF('Simpl. all tex-DT PLYWOOD'!T332=0,"",'Simpl. all tex-DT PLYWOOD'!T332)</f>
        <v/>
      </c>
      <c r="M326" s="48" t="str">
        <f>IF('Simpl. all tex-DT PLYWOOD'!U332=0,"",'Simpl. all tex-DT PLYWOOD'!U332)</f>
        <v/>
      </c>
      <c r="N326" s="48" t="str">
        <f>IF('Simpl. all tex-DT PLYWOOD'!V332=0,"",'Simpl. all tex-DT PLYWOOD'!V332)</f>
        <v/>
      </c>
      <c r="O326" s="48" t="str">
        <f>IF('Simpl. all tex-DT PLYWOOD'!W332=0,"",'Simpl. all tex-DT PLYWOOD'!W332)</f>
        <v/>
      </c>
      <c r="P326" s="48" t="str">
        <f>IF('Simpl. all tex-DT PLYWOOD'!X332=0,"",'Simpl. all tex-DT PLYWOOD'!X332)</f>
        <v/>
      </c>
      <c r="Q326" s="48" t="str">
        <f>IF('Simpl. all tex-DT PLYWOOD'!Y332=0,"",'Simpl. all tex-DT PLYWOOD'!Y332)</f>
        <v/>
      </c>
      <c r="R326" s="48" t="str">
        <f>IF('Simpl. all tex-DT PLYWOOD'!Z332=0,"",'Simpl. all tex-DT PLYWOOD'!Z332)</f>
        <v/>
      </c>
      <c r="S326" s="699">
        <f>'PRODUCTION LIST TEX&amp;DUAL TEX'!Q329</f>
        <v>0</v>
      </c>
    </row>
    <row r="327" spans="1:19" ht="23.25" customHeight="1" x14ac:dyDescent="0.2">
      <c r="A327" s="38"/>
      <c r="B327" s="39"/>
      <c r="C327" s="36" t="str">
        <f>'Simpl. all tex-DT PLYWOOD'!D333</f>
        <v>SIMPL-14C-T</v>
      </c>
      <c r="D327" s="691">
        <f>'Simpl. all tex-DT PLYWOOD'!I333</f>
        <v>2</v>
      </c>
      <c r="E327" s="48" t="str">
        <f>IF('Simpl. all tex-DT PLYWOOD'!M333=0,"",'Simpl. all tex-DT PLYWOOD'!M333)</f>
        <v/>
      </c>
      <c r="F327" s="48" t="str">
        <f>IF('Simpl. all tex-DT PLYWOOD'!N333=0,"",'Simpl. all tex-DT PLYWOOD'!N333)</f>
        <v/>
      </c>
      <c r="G327" s="48" t="str">
        <f>IF('Simpl. all tex-DT PLYWOOD'!O333=0,"",'Simpl. all tex-DT PLYWOOD'!O333)</f>
        <v/>
      </c>
      <c r="H327" s="48" t="str">
        <f>IF('Simpl. all tex-DT PLYWOOD'!P333=0,"",'Simpl. all tex-DT PLYWOOD'!P333)</f>
        <v/>
      </c>
      <c r="I327" s="48" t="str">
        <f>IF('Simpl. all tex-DT PLYWOOD'!Q333=0,"",'Simpl. all tex-DT PLYWOOD'!Q333)</f>
        <v/>
      </c>
      <c r="J327" s="48" t="str">
        <f>IF('Simpl. all tex-DT PLYWOOD'!R333=0,"",'Simpl. all tex-DT PLYWOOD'!R333)</f>
        <v/>
      </c>
      <c r="K327" s="48" t="str">
        <f>IF('Simpl. all tex-DT PLYWOOD'!S333=0,"",'Simpl. all tex-DT PLYWOOD'!S333)</f>
        <v/>
      </c>
      <c r="L327" s="48" t="str">
        <f>IF('Simpl. all tex-DT PLYWOOD'!T333=0,"",'Simpl. all tex-DT PLYWOOD'!T333)</f>
        <v/>
      </c>
      <c r="M327" s="48" t="str">
        <f>IF('Simpl. all tex-DT PLYWOOD'!U333=0,"",'Simpl. all tex-DT PLYWOOD'!U333)</f>
        <v/>
      </c>
      <c r="N327" s="48" t="str">
        <f>IF('Simpl. all tex-DT PLYWOOD'!V333=0,"",'Simpl. all tex-DT PLYWOOD'!V333)</f>
        <v/>
      </c>
      <c r="O327" s="48" t="str">
        <f>IF('Simpl. all tex-DT PLYWOOD'!W333=0,"",'Simpl. all tex-DT PLYWOOD'!W333)</f>
        <v/>
      </c>
      <c r="P327" s="48" t="str">
        <f>IF('Simpl. all tex-DT PLYWOOD'!X333=0,"",'Simpl. all tex-DT PLYWOOD'!X333)</f>
        <v/>
      </c>
      <c r="Q327" s="48" t="str">
        <f>IF('Simpl. all tex-DT PLYWOOD'!Y333=0,"",'Simpl. all tex-DT PLYWOOD'!Y333)</f>
        <v/>
      </c>
      <c r="R327" s="48" t="str">
        <f>IF('Simpl. all tex-DT PLYWOOD'!Z333=0,"",'Simpl. all tex-DT PLYWOOD'!Z333)</f>
        <v/>
      </c>
      <c r="S327" s="699">
        <f>'PRODUCTION LIST TEX&amp;DUAL TEX'!Q330</f>
        <v>0</v>
      </c>
    </row>
    <row r="328" spans="1:19" ht="23.25" customHeight="1" x14ac:dyDescent="0.2">
      <c r="A328" s="38"/>
      <c r="B328" s="39"/>
      <c r="C328" s="36" t="str">
        <f>'Simpl. all tex-DT PLYWOOD'!D334</f>
        <v>SIMPL-14D</v>
      </c>
      <c r="D328" s="691">
        <f>'Simpl. all tex-DT PLYWOOD'!I334</f>
        <v>2</v>
      </c>
      <c r="E328" s="48" t="str">
        <f>IF('Simpl. all tex-DT PLYWOOD'!M334=0,"",'Simpl. all tex-DT PLYWOOD'!M334)</f>
        <v/>
      </c>
      <c r="F328" s="48" t="str">
        <f>IF('Simpl. all tex-DT PLYWOOD'!N334=0,"",'Simpl. all tex-DT PLYWOOD'!N334)</f>
        <v/>
      </c>
      <c r="G328" s="48" t="str">
        <f>IF('Simpl. all tex-DT PLYWOOD'!O334=0,"",'Simpl. all tex-DT PLYWOOD'!O334)</f>
        <v/>
      </c>
      <c r="H328" s="48" t="str">
        <f>IF('Simpl. all tex-DT PLYWOOD'!P334=0,"",'Simpl. all tex-DT PLYWOOD'!P334)</f>
        <v/>
      </c>
      <c r="I328" s="48" t="str">
        <f>IF('Simpl. all tex-DT PLYWOOD'!Q334=0,"",'Simpl. all tex-DT PLYWOOD'!Q334)</f>
        <v/>
      </c>
      <c r="J328" s="48" t="str">
        <f>IF('Simpl. all tex-DT PLYWOOD'!R334=0,"",'Simpl. all tex-DT PLYWOOD'!R334)</f>
        <v/>
      </c>
      <c r="K328" s="48" t="str">
        <f>IF('Simpl. all tex-DT PLYWOOD'!S334=0,"",'Simpl. all tex-DT PLYWOOD'!S334)</f>
        <v/>
      </c>
      <c r="L328" s="48" t="str">
        <f>IF('Simpl. all tex-DT PLYWOOD'!T334=0,"",'Simpl. all tex-DT PLYWOOD'!T334)</f>
        <v/>
      </c>
      <c r="M328" s="48" t="str">
        <f>IF('Simpl. all tex-DT PLYWOOD'!U334=0,"",'Simpl. all tex-DT PLYWOOD'!U334)</f>
        <v/>
      </c>
      <c r="N328" s="48" t="str">
        <f>IF('Simpl. all tex-DT PLYWOOD'!V334=0,"",'Simpl. all tex-DT PLYWOOD'!V334)</f>
        <v/>
      </c>
      <c r="O328" s="48" t="str">
        <f>IF('Simpl. all tex-DT PLYWOOD'!W334=0,"",'Simpl. all tex-DT PLYWOOD'!W334)</f>
        <v/>
      </c>
      <c r="P328" s="48" t="str">
        <f>IF('Simpl. all tex-DT PLYWOOD'!X334=0,"",'Simpl. all tex-DT PLYWOOD'!X334)</f>
        <v/>
      </c>
      <c r="Q328" s="48" t="str">
        <f>IF('Simpl. all tex-DT PLYWOOD'!Y334=0,"",'Simpl. all tex-DT PLYWOOD'!Y334)</f>
        <v/>
      </c>
      <c r="R328" s="48" t="str">
        <f>IF('Simpl. all tex-DT PLYWOOD'!Z334=0,"",'Simpl. all tex-DT PLYWOOD'!Z334)</f>
        <v/>
      </c>
      <c r="S328" s="699">
        <f>'PRODUCTION LIST TEX&amp;DUAL TEX'!Q331</f>
        <v>0</v>
      </c>
    </row>
    <row r="329" spans="1:19" ht="23.25" customHeight="1" x14ac:dyDescent="0.2">
      <c r="A329" s="38"/>
      <c r="B329" s="39"/>
      <c r="C329" s="36" t="str">
        <f>'Simpl. all tex-DT PLYWOOD'!D335</f>
        <v>SIMPL-14D-T</v>
      </c>
      <c r="D329" s="691">
        <f>'Simpl. all tex-DT PLYWOOD'!I335</f>
        <v>2</v>
      </c>
      <c r="E329" s="48" t="str">
        <f>IF('Simpl. all tex-DT PLYWOOD'!M335=0,"",'Simpl. all tex-DT PLYWOOD'!M335)</f>
        <v/>
      </c>
      <c r="F329" s="48" t="str">
        <f>IF('Simpl. all tex-DT PLYWOOD'!N335=0,"",'Simpl. all tex-DT PLYWOOD'!N335)</f>
        <v/>
      </c>
      <c r="G329" s="48" t="str">
        <f>IF('Simpl. all tex-DT PLYWOOD'!O335=0,"",'Simpl. all tex-DT PLYWOOD'!O335)</f>
        <v/>
      </c>
      <c r="H329" s="48" t="str">
        <f>IF('Simpl. all tex-DT PLYWOOD'!P335=0,"",'Simpl. all tex-DT PLYWOOD'!P335)</f>
        <v/>
      </c>
      <c r="I329" s="48" t="str">
        <f>IF('Simpl. all tex-DT PLYWOOD'!Q335=0,"",'Simpl. all tex-DT PLYWOOD'!Q335)</f>
        <v/>
      </c>
      <c r="J329" s="48" t="str">
        <f>IF('Simpl. all tex-DT PLYWOOD'!R335=0,"",'Simpl. all tex-DT PLYWOOD'!R335)</f>
        <v/>
      </c>
      <c r="K329" s="48" t="str">
        <f>IF('Simpl. all tex-DT PLYWOOD'!S335=0,"",'Simpl. all tex-DT PLYWOOD'!S335)</f>
        <v/>
      </c>
      <c r="L329" s="48" t="str">
        <f>IF('Simpl. all tex-DT PLYWOOD'!T335=0,"",'Simpl. all tex-DT PLYWOOD'!T335)</f>
        <v/>
      </c>
      <c r="M329" s="48" t="str">
        <f>IF('Simpl. all tex-DT PLYWOOD'!U335=0,"",'Simpl. all tex-DT PLYWOOD'!U335)</f>
        <v/>
      </c>
      <c r="N329" s="48" t="str">
        <f>IF('Simpl. all tex-DT PLYWOOD'!V335=0,"",'Simpl. all tex-DT PLYWOOD'!V335)</f>
        <v/>
      </c>
      <c r="O329" s="48" t="str">
        <f>IF('Simpl. all tex-DT PLYWOOD'!W335=0,"",'Simpl. all tex-DT PLYWOOD'!W335)</f>
        <v/>
      </c>
      <c r="P329" s="48" t="str">
        <f>IF('Simpl. all tex-DT PLYWOOD'!X335=0,"",'Simpl. all tex-DT PLYWOOD'!X335)</f>
        <v/>
      </c>
      <c r="Q329" s="48" t="str">
        <f>IF('Simpl. all tex-DT PLYWOOD'!Y335=0,"",'Simpl. all tex-DT PLYWOOD'!Y335)</f>
        <v/>
      </c>
      <c r="R329" s="48" t="str">
        <f>IF('Simpl. all tex-DT PLYWOOD'!Z335=0,"",'Simpl. all tex-DT PLYWOOD'!Z335)</f>
        <v/>
      </c>
      <c r="S329" s="699">
        <f>'PRODUCTION LIST TEX&amp;DUAL TEX'!Q332</f>
        <v>0</v>
      </c>
    </row>
    <row r="330" spans="1:19" ht="23.25" customHeight="1" x14ac:dyDescent="0.2">
      <c r="A330" s="38"/>
      <c r="B330" s="39"/>
      <c r="C330" s="36" t="str">
        <f>'Simpl. all tex-DT PLYWOOD'!D336</f>
        <v>SIMPL-14E</v>
      </c>
      <c r="D330" s="691">
        <f>'Simpl. all tex-DT PLYWOOD'!I336</f>
        <v>2</v>
      </c>
      <c r="E330" s="48" t="str">
        <f>IF('Simpl. all tex-DT PLYWOOD'!M336=0,"",'Simpl. all tex-DT PLYWOOD'!M336)</f>
        <v/>
      </c>
      <c r="F330" s="48" t="str">
        <f>IF('Simpl. all tex-DT PLYWOOD'!N336=0,"",'Simpl. all tex-DT PLYWOOD'!N336)</f>
        <v/>
      </c>
      <c r="G330" s="48" t="str">
        <f>IF('Simpl. all tex-DT PLYWOOD'!O336=0,"",'Simpl. all tex-DT PLYWOOD'!O336)</f>
        <v/>
      </c>
      <c r="H330" s="48" t="str">
        <f>IF('Simpl. all tex-DT PLYWOOD'!P336=0,"",'Simpl. all tex-DT PLYWOOD'!P336)</f>
        <v/>
      </c>
      <c r="I330" s="48" t="str">
        <f>IF('Simpl. all tex-DT PLYWOOD'!Q336=0,"",'Simpl. all tex-DT PLYWOOD'!Q336)</f>
        <v/>
      </c>
      <c r="J330" s="48" t="str">
        <f>IF('Simpl. all tex-DT PLYWOOD'!R336=0,"",'Simpl. all tex-DT PLYWOOD'!R336)</f>
        <v/>
      </c>
      <c r="K330" s="48" t="str">
        <f>IF('Simpl. all tex-DT PLYWOOD'!S336=0,"",'Simpl. all tex-DT PLYWOOD'!S336)</f>
        <v/>
      </c>
      <c r="L330" s="48" t="str">
        <f>IF('Simpl. all tex-DT PLYWOOD'!T336=0,"",'Simpl. all tex-DT PLYWOOD'!T336)</f>
        <v/>
      </c>
      <c r="M330" s="48" t="str">
        <f>IF('Simpl. all tex-DT PLYWOOD'!U336=0,"",'Simpl. all tex-DT PLYWOOD'!U336)</f>
        <v/>
      </c>
      <c r="N330" s="48" t="str">
        <f>IF('Simpl. all tex-DT PLYWOOD'!V336=0,"",'Simpl. all tex-DT PLYWOOD'!V336)</f>
        <v/>
      </c>
      <c r="O330" s="48" t="str">
        <f>IF('Simpl. all tex-DT PLYWOOD'!W336=0,"",'Simpl. all tex-DT PLYWOOD'!W336)</f>
        <v/>
      </c>
      <c r="P330" s="48" t="str">
        <f>IF('Simpl. all tex-DT PLYWOOD'!X336=0,"",'Simpl. all tex-DT PLYWOOD'!X336)</f>
        <v/>
      </c>
      <c r="Q330" s="48" t="str">
        <f>IF('Simpl. all tex-DT PLYWOOD'!Y336=0,"",'Simpl. all tex-DT PLYWOOD'!Y336)</f>
        <v/>
      </c>
      <c r="R330" s="48" t="str">
        <f>IF('Simpl. all tex-DT PLYWOOD'!Z336=0,"",'Simpl. all tex-DT PLYWOOD'!Z336)</f>
        <v/>
      </c>
      <c r="S330" s="699">
        <f>'PRODUCTION LIST TEX&amp;DUAL TEX'!Q333</f>
        <v>0</v>
      </c>
    </row>
    <row r="331" spans="1:19" ht="23.25" customHeight="1" x14ac:dyDescent="0.2">
      <c r="A331" s="38"/>
      <c r="B331" s="39"/>
      <c r="C331" s="36" t="str">
        <f>'Simpl. all tex-DT PLYWOOD'!D337</f>
        <v>SIMPL-14E-T</v>
      </c>
      <c r="D331" s="691">
        <f>'Simpl. all tex-DT PLYWOOD'!I337</f>
        <v>2</v>
      </c>
      <c r="E331" s="48" t="str">
        <f>IF('Simpl. all tex-DT PLYWOOD'!M337=0,"",'Simpl. all tex-DT PLYWOOD'!M337)</f>
        <v/>
      </c>
      <c r="F331" s="48" t="str">
        <f>IF('Simpl. all tex-DT PLYWOOD'!N337=0,"",'Simpl. all tex-DT PLYWOOD'!N337)</f>
        <v/>
      </c>
      <c r="G331" s="48" t="str">
        <f>IF('Simpl. all tex-DT PLYWOOD'!O337=0,"",'Simpl. all tex-DT PLYWOOD'!O337)</f>
        <v/>
      </c>
      <c r="H331" s="48" t="str">
        <f>IF('Simpl. all tex-DT PLYWOOD'!P337=0,"",'Simpl. all tex-DT PLYWOOD'!P337)</f>
        <v/>
      </c>
      <c r="I331" s="48" t="str">
        <f>IF('Simpl. all tex-DT PLYWOOD'!Q337=0,"",'Simpl. all tex-DT PLYWOOD'!Q337)</f>
        <v/>
      </c>
      <c r="J331" s="48" t="str">
        <f>IF('Simpl. all tex-DT PLYWOOD'!R337=0,"",'Simpl. all tex-DT PLYWOOD'!R337)</f>
        <v/>
      </c>
      <c r="K331" s="48" t="str">
        <f>IF('Simpl. all tex-DT PLYWOOD'!S337=0,"",'Simpl. all tex-DT PLYWOOD'!S337)</f>
        <v/>
      </c>
      <c r="L331" s="48" t="str">
        <f>IF('Simpl. all tex-DT PLYWOOD'!T337=0,"",'Simpl. all tex-DT PLYWOOD'!T337)</f>
        <v/>
      </c>
      <c r="M331" s="48" t="str">
        <f>IF('Simpl. all tex-DT PLYWOOD'!U337=0,"",'Simpl. all tex-DT PLYWOOD'!U337)</f>
        <v/>
      </c>
      <c r="N331" s="48" t="str">
        <f>IF('Simpl. all tex-DT PLYWOOD'!V337=0,"",'Simpl. all tex-DT PLYWOOD'!V337)</f>
        <v/>
      </c>
      <c r="O331" s="48" t="str">
        <f>IF('Simpl. all tex-DT PLYWOOD'!W337=0,"",'Simpl. all tex-DT PLYWOOD'!W337)</f>
        <v/>
      </c>
      <c r="P331" s="48" t="str">
        <f>IF('Simpl. all tex-DT PLYWOOD'!X337=0,"",'Simpl. all tex-DT PLYWOOD'!X337)</f>
        <v/>
      </c>
      <c r="Q331" s="48" t="str">
        <f>IF('Simpl. all tex-DT PLYWOOD'!Y337=0,"",'Simpl. all tex-DT PLYWOOD'!Y337)</f>
        <v/>
      </c>
      <c r="R331" s="48" t="str">
        <f>IF('Simpl. all tex-DT PLYWOOD'!Z337=0,"",'Simpl. all tex-DT PLYWOOD'!Z337)</f>
        <v/>
      </c>
      <c r="S331" s="699">
        <f>'PRODUCTION LIST TEX&amp;DUAL TEX'!Q334</f>
        <v>0</v>
      </c>
    </row>
    <row r="332" spans="1:19" ht="23.25" customHeight="1" x14ac:dyDescent="0.2">
      <c r="A332" s="38"/>
      <c r="B332" s="39"/>
      <c r="C332" s="36" t="str">
        <f>'Simpl. all tex-DT PLYWOOD'!D338</f>
        <v>SIMPL-14F</v>
      </c>
      <c r="D332" s="691">
        <f>'Simpl. all tex-DT PLYWOOD'!I338</f>
        <v>2</v>
      </c>
      <c r="E332" s="48" t="str">
        <f>IF('Simpl. all tex-DT PLYWOOD'!M338=0,"",'Simpl. all tex-DT PLYWOOD'!M338)</f>
        <v/>
      </c>
      <c r="F332" s="48" t="str">
        <f>IF('Simpl. all tex-DT PLYWOOD'!N338=0,"",'Simpl. all tex-DT PLYWOOD'!N338)</f>
        <v/>
      </c>
      <c r="G332" s="48" t="str">
        <f>IF('Simpl. all tex-DT PLYWOOD'!O338=0,"",'Simpl. all tex-DT PLYWOOD'!O338)</f>
        <v/>
      </c>
      <c r="H332" s="48" t="str">
        <f>IF('Simpl. all tex-DT PLYWOOD'!P338=0,"",'Simpl. all tex-DT PLYWOOD'!P338)</f>
        <v/>
      </c>
      <c r="I332" s="48" t="str">
        <f>IF('Simpl. all tex-DT PLYWOOD'!Q338=0,"",'Simpl. all tex-DT PLYWOOD'!Q338)</f>
        <v/>
      </c>
      <c r="J332" s="48" t="str">
        <f>IF('Simpl. all tex-DT PLYWOOD'!R338=0,"",'Simpl. all tex-DT PLYWOOD'!R338)</f>
        <v/>
      </c>
      <c r="K332" s="48" t="str">
        <f>IF('Simpl. all tex-DT PLYWOOD'!S338=0,"",'Simpl. all tex-DT PLYWOOD'!S338)</f>
        <v/>
      </c>
      <c r="L332" s="48" t="str">
        <f>IF('Simpl. all tex-DT PLYWOOD'!T338=0,"",'Simpl. all tex-DT PLYWOOD'!T338)</f>
        <v/>
      </c>
      <c r="M332" s="48" t="str">
        <f>IF('Simpl. all tex-DT PLYWOOD'!U338=0,"",'Simpl. all tex-DT PLYWOOD'!U338)</f>
        <v/>
      </c>
      <c r="N332" s="48" t="str">
        <f>IF('Simpl. all tex-DT PLYWOOD'!V338=0,"",'Simpl. all tex-DT PLYWOOD'!V338)</f>
        <v/>
      </c>
      <c r="O332" s="48" t="str">
        <f>IF('Simpl. all tex-DT PLYWOOD'!W338=0,"",'Simpl. all tex-DT PLYWOOD'!W338)</f>
        <v/>
      </c>
      <c r="P332" s="48" t="str">
        <f>IF('Simpl. all tex-DT PLYWOOD'!X338=0,"",'Simpl. all tex-DT PLYWOOD'!X338)</f>
        <v/>
      </c>
      <c r="Q332" s="48" t="str">
        <f>IF('Simpl. all tex-DT PLYWOOD'!Y338=0,"",'Simpl. all tex-DT PLYWOOD'!Y338)</f>
        <v/>
      </c>
      <c r="R332" s="48" t="str">
        <f>IF('Simpl. all tex-DT PLYWOOD'!Z338=0,"",'Simpl. all tex-DT PLYWOOD'!Z338)</f>
        <v/>
      </c>
      <c r="S332" s="699">
        <f>'PRODUCTION LIST TEX&amp;DUAL TEX'!Q335</f>
        <v>0</v>
      </c>
    </row>
    <row r="333" spans="1:19" ht="23.25" customHeight="1" x14ac:dyDescent="0.2">
      <c r="A333" s="38"/>
      <c r="B333" s="39"/>
      <c r="C333" s="36" t="str">
        <f>'Simpl. all tex-DT PLYWOOD'!D339</f>
        <v>SIMPL-14F-T</v>
      </c>
      <c r="D333" s="691">
        <f>'Simpl. all tex-DT PLYWOOD'!I339</f>
        <v>2</v>
      </c>
      <c r="E333" s="48" t="str">
        <f>IF('Simpl. all tex-DT PLYWOOD'!M339=0,"",'Simpl. all tex-DT PLYWOOD'!M339)</f>
        <v/>
      </c>
      <c r="F333" s="48" t="str">
        <f>IF('Simpl. all tex-DT PLYWOOD'!N339=0,"",'Simpl. all tex-DT PLYWOOD'!N339)</f>
        <v/>
      </c>
      <c r="G333" s="48" t="str">
        <f>IF('Simpl. all tex-DT PLYWOOD'!O339=0,"",'Simpl. all tex-DT PLYWOOD'!O339)</f>
        <v/>
      </c>
      <c r="H333" s="48" t="str">
        <f>IF('Simpl. all tex-DT PLYWOOD'!P339=0,"",'Simpl. all tex-DT PLYWOOD'!P339)</f>
        <v/>
      </c>
      <c r="I333" s="48" t="str">
        <f>IF('Simpl. all tex-DT PLYWOOD'!Q339=0,"",'Simpl. all tex-DT PLYWOOD'!Q339)</f>
        <v/>
      </c>
      <c r="J333" s="48" t="str">
        <f>IF('Simpl. all tex-DT PLYWOOD'!R339=0,"",'Simpl. all tex-DT PLYWOOD'!R339)</f>
        <v/>
      </c>
      <c r="K333" s="48" t="str">
        <f>IF('Simpl. all tex-DT PLYWOOD'!S339=0,"",'Simpl. all tex-DT PLYWOOD'!S339)</f>
        <v/>
      </c>
      <c r="L333" s="48" t="str">
        <f>IF('Simpl. all tex-DT PLYWOOD'!T339=0,"",'Simpl. all tex-DT PLYWOOD'!T339)</f>
        <v/>
      </c>
      <c r="M333" s="48" t="str">
        <f>IF('Simpl. all tex-DT PLYWOOD'!U339=0,"",'Simpl. all tex-DT PLYWOOD'!U339)</f>
        <v/>
      </c>
      <c r="N333" s="48" t="str">
        <f>IF('Simpl. all tex-DT PLYWOOD'!V339=0,"",'Simpl. all tex-DT PLYWOOD'!V339)</f>
        <v/>
      </c>
      <c r="O333" s="48" t="str">
        <f>IF('Simpl. all tex-DT PLYWOOD'!W339=0,"",'Simpl. all tex-DT PLYWOOD'!W339)</f>
        <v/>
      </c>
      <c r="P333" s="48" t="str">
        <f>IF('Simpl. all tex-DT PLYWOOD'!X339=0,"",'Simpl. all tex-DT PLYWOOD'!X339)</f>
        <v/>
      </c>
      <c r="Q333" s="48" t="str">
        <f>IF('Simpl. all tex-DT PLYWOOD'!Y339=0,"",'Simpl. all tex-DT PLYWOOD'!Y339)</f>
        <v/>
      </c>
      <c r="R333" s="48" t="str">
        <f>IF('Simpl. all tex-DT PLYWOOD'!Z339=0,"",'Simpl. all tex-DT PLYWOOD'!Z339)</f>
        <v/>
      </c>
      <c r="S333" s="699">
        <f>'PRODUCTION LIST TEX&amp;DUAL TEX'!Q336</f>
        <v>0</v>
      </c>
    </row>
    <row r="334" spans="1:19" ht="23.25" customHeight="1" x14ac:dyDescent="0.2">
      <c r="A334" s="38"/>
      <c r="B334" s="39"/>
      <c r="C334" s="36" t="str">
        <f>'Simpl. all tex-DT PLYWOOD'!D340</f>
        <v>SIMPL-14G</v>
      </c>
      <c r="D334" s="691">
        <f>'Simpl. all tex-DT PLYWOOD'!I340</f>
        <v>2</v>
      </c>
      <c r="E334" s="48" t="str">
        <f>IF('Simpl. all tex-DT PLYWOOD'!M340=0,"",'Simpl. all tex-DT PLYWOOD'!M340)</f>
        <v/>
      </c>
      <c r="F334" s="48" t="str">
        <f>IF('Simpl. all tex-DT PLYWOOD'!N340=0,"",'Simpl. all tex-DT PLYWOOD'!N340)</f>
        <v/>
      </c>
      <c r="G334" s="48" t="str">
        <f>IF('Simpl. all tex-DT PLYWOOD'!O340=0,"",'Simpl. all tex-DT PLYWOOD'!O340)</f>
        <v/>
      </c>
      <c r="H334" s="48" t="str">
        <f>IF('Simpl. all tex-DT PLYWOOD'!P340=0,"",'Simpl. all tex-DT PLYWOOD'!P340)</f>
        <v/>
      </c>
      <c r="I334" s="48" t="str">
        <f>IF('Simpl. all tex-DT PLYWOOD'!Q340=0,"",'Simpl. all tex-DT PLYWOOD'!Q340)</f>
        <v/>
      </c>
      <c r="J334" s="48" t="str">
        <f>IF('Simpl. all tex-DT PLYWOOD'!R340=0,"",'Simpl. all tex-DT PLYWOOD'!R340)</f>
        <v/>
      </c>
      <c r="K334" s="48" t="str">
        <f>IF('Simpl. all tex-DT PLYWOOD'!S340=0,"",'Simpl. all tex-DT PLYWOOD'!S340)</f>
        <v/>
      </c>
      <c r="L334" s="48" t="str">
        <f>IF('Simpl. all tex-DT PLYWOOD'!T340=0,"",'Simpl. all tex-DT PLYWOOD'!T340)</f>
        <v/>
      </c>
      <c r="M334" s="48" t="str">
        <f>IF('Simpl. all tex-DT PLYWOOD'!U340=0,"",'Simpl. all tex-DT PLYWOOD'!U340)</f>
        <v/>
      </c>
      <c r="N334" s="48" t="str">
        <f>IF('Simpl. all tex-DT PLYWOOD'!V340=0,"",'Simpl. all tex-DT PLYWOOD'!V340)</f>
        <v/>
      </c>
      <c r="O334" s="48" t="str">
        <f>IF('Simpl. all tex-DT PLYWOOD'!W340=0,"",'Simpl. all tex-DT PLYWOOD'!W340)</f>
        <v/>
      </c>
      <c r="P334" s="48" t="str">
        <f>IF('Simpl. all tex-DT PLYWOOD'!X340=0,"",'Simpl. all tex-DT PLYWOOD'!X340)</f>
        <v/>
      </c>
      <c r="Q334" s="48" t="str">
        <f>IF('Simpl. all tex-DT PLYWOOD'!Y340=0,"",'Simpl. all tex-DT PLYWOOD'!Y340)</f>
        <v/>
      </c>
      <c r="R334" s="48" t="str">
        <f>IF('Simpl. all tex-DT PLYWOOD'!Z340=0,"",'Simpl. all tex-DT PLYWOOD'!Z340)</f>
        <v/>
      </c>
      <c r="S334" s="699">
        <f>'PRODUCTION LIST TEX&amp;DUAL TEX'!Q337</f>
        <v>0</v>
      </c>
    </row>
    <row r="335" spans="1:19" ht="23.25" customHeight="1" x14ac:dyDescent="0.2">
      <c r="A335" s="38"/>
      <c r="B335" s="39"/>
      <c r="C335" s="36" t="str">
        <f>'Simpl. all tex-DT PLYWOOD'!D341</f>
        <v>SIMPL-14G-T</v>
      </c>
      <c r="D335" s="691">
        <f>'Simpl. all tex-DT PLYWOOD'!I341</f>
        <v>2</v>
      </c>
      <c r="E335" s="48" t="str">
        <f>IF('Simpl. all tex-DT PLYWOOD'!M341=0,"",'Simpl. all tex-DT PLYWOOD'!M341)</f>
        <v/>
      </c>
      <c r="F335" s="48" t="str">
        <f>IF('Simpl. all tex-DT PLYWOOD'!N341=0,"",'Simpl. all tex-DT PLYWOOD'!N341)</f>
        <v/>
      </c>
      <c r="G335" s="48" t="str">
        <f>IF('Simpl. all tex-DT PLYWOOD'!O341=0,"",'Simpl. all tex-DT PLYWOOD'!O341)</f>
        <v/>
      </c>
      <c r="H335" s="48" t="str">
        <f>IF('Simpl. all tex-DT PLYWOOD'!P341=0,"",'Simpl. all tex-DT PLYWOOD'!P341)</f>
        <v/>
      </c>
      <c r="I335" s="48" t="str">
        <f>IF('Simpl. all tex-DT PLYWOOD'!Q341=0,"",'Simpl. all tex-DT PLYWOOD'!Q341)</f>
        <v/>
      </c>
      <c r="J335" s="48" t="str">
        <f>IF('Simpl. all tex-DT PLYWOOD'!R341=0,"",'Simpl. all tex-DT PLYWOOD'!R341)</f>
        <v/>
      </c>
      <c r="K335" s="48" t="str">
        <f>IF('Simpl. all tex-DT PLYWOOD'!S341=0,"",'Simpl. all tex-DT PLYWOOD'!S341)</f>
        <v/>
      </c>
      <c r="L335" s="48" t="str">
        <f>IF('Simpl. all tex-DT PLYWOOD'!T341=0,"",'Simpl. all tex-DT PLYWOOD'!T341)</f>
        <v/>
      </c>
      <c r="M335" s="48" t="str">
        <f>IF('Simpl. all tex-DT PLYWOOD'!U341=0,"",'Simpl. all tex-DT PLYWOOD'!U341)</f>
        <v/>
      </c>
      <c r="N335" s="48" t="str">
        <f>IF('Simpl. all tex-DT PLYWOOD'!V341=0,"",'Simpl. all tex-DT PLYWOOD'!V341)</f>
        <v/>
      </c>
      <c r="O335" s="48" t="str">
        <f>IF('Simpl. all tex-DT PLYWOOD'!W341=0,"",'Simpl. all tex-DT PLYWOOD'!W341)</f>
        <v/>
      </c>
      <c r="P335" s="48" t="str">
        <f>IF('Simpl. all tex-DT PLYWOOD'!X341=0,"",'Simpl. all tex-DT PLYWOOD'!X341)</f>
        <v/>
      </c>
      <c r="Q335" s="48" t="str">
        <f>IF('Simpl. all tex-DT PLYWOOD'!Y341=0,"",'Simpl. all tex-DT PLYWOOD'!Y341)</f>
        <v/>
      </c>
      <c r="R335" s="48" t="str">
        <f>IF('Simpl. all tex-DT PLYWOOD'!Z341=0,"",'Simpl. all tex-DT PLYWOOD'!Z341)</f>
        <v/>
      </c>
      <c r="S335" s="699">
        <f>'PRODUCTION LIST TEX&amp;DUAL TEX'!Q338</f>
        <v>0</v>
      </c>
    </row>
    <row r="336" spans="1:19" ht="23.25" customHeight="1" x14ac:dyDescent="0.2">
      <c r="A336" s="34"/>
      <c r="B336" s="34"/>
      <c r="C336" s="34"/>
      <c r="D336" s="34"/>
      <c r="E336" s="3"/>
      <c r="F336" s="3"/>
      <c r="G336" s="34"/>
      <c r="H336" s="34"/>
      <c r="I336" s="34"/>
      <c r="J336" s="40"/>
      <c r="K336" s="40"/>
      <c r="L336" s="40"/>
      <c r="M336" s="40"/>
      <c r="N336" s="3"/>
      <c r="O336" s="34"/>
      <c r="P336" s="41"/>
      <c r="Q336" s="41"/>
      <c r="R336" s="41"/>
      <c r="S336" s="34"/>
    </row>
    <row r="337" spans="1:19" ht="23.25" customHeight="1" x14ac:dyDescent="0.2">
      <c r="A337" s="34"/>
      <c r="B337" s="34"/>
      <c r="C337" s="34"/>
      <c r="D337" s="34"/>
      <c r="E337" s="34"/>
      <c r="F337" s="680" t="s">
        <v>1272</v>
      </c>
      <c r="G337" s="681"/>
      <c r="H337" s="682"/>
      <c r="I337" s="34"/>
      <c r="J337" s="42" t="s">
        <v>31</v>
      </c>
      <c r="K337" s="325"/>
      <c r="L337" s="45"/>
      <c r="M337" s="45"/>
      <c r="N337" s="45"/>
      <c r="O337" s="44"/>
      <c r="P337" s="44"/>
      <c r="Q337" s="44"/>
      <c r="R337" s="44"/>
      <c r="S337" s="44"/>
    </row>
    <row r="338" spans="1:19" ht="23.25" customHeight="1" x14ac:dyDescent="0.2">
      <c r="A338" s="34"/>
      <c r="B338" s="34"/>
      <c r="C338" s="34"/>
      <c r="D338" s="34"/>
      <c r="E338" s="34"/>
      <c r="F338" s="42" t="s">
        <v>1273</v>
      </c>
      <c r="G338" s="43"/>
      <c r="H338" s="44"/>
      <c r="I338" s="34"/>
      <c r="J338" s="42" t="s">
        <v>33</v>
      </c>
      <c r="K338" s="325"/>
      <c r="L338" s="46"/>
      <c r="M338" s="46"/>
      <c r="N338" s="46"/>
      <c r="O338" s="44"/>
      <c r="P338" s="44"/>
      <c r="Q338" s="44"/>
      <c r="R338" s="44"/>
      <c r="S338" s="44"/>
    </row>
    <row r="339" spans="1:19" ht="23.25" customHeight="1" x14ac:dyDescent="0.2">
      <c r="A339" s="34"/>
      <c r="B339" s="34"/>
      <c r="C339" s="34"/>
      <c r="D339" s="34"/>
      <c r="E339" s="34"/>
      <c r="F339" s="42" t="s">
        <v>32</v>
      </c>
      <c r="G339" s="43"/>
      <c r="H339" s="44"/>
      <c r="I339" s="34"/>
      <c r="J339" s="42" t="s">
        <v>34</v>
      </c>
      <c r="K339" s="325"/>
      <c r="L339" s="46"/>
      <c r="M339" s="46"/>
      <c r="N339" s="46"/>
      <c r="O339" s="47"/>
      <c r="P339" s="44"/>
      <c r="Q339" s="44"/>
      <c r="R339" s="44"/>
      <c r="S339" s="44"/>
    </row>
  </sheetData>
  <sheetProtection selectLockedCells="1" selectUnlockedCells="1"/>
  <autoFilter ref="S2:S335" xr:uid="{045F4F38-F05C-45D6-87F2-3404FC80E820}"/>
  <mergeCells count="2">
    <mergeCell ref="A1:N1"/>
    <mergeCell ref="P1:R1"/>
  </mergeCells>
  <conditionalFormatting sqref="C2:R2">
    <cfRule type="dataBar" priority="21">
      <dataBar>
        <cfvo type="min"/>
        <cfvo type="max"/>
        <color rgb="FF638EC6"/>
      </dataBar>
      <extLst>
        <ext xmlns:x14="http://schemas.microsoft.com/office/spreadsheetml/2009/9/main" uri="{B025F937-C7B1-47D3-B67F-A62EFF666E3E}">
          <x14:id>{D9AD2B36-0CB7-4578-B841-3FE38F0BBCA3}</x14:id>
        </ext>
      </extLst>
    </cfRule>
  </conditionalFormatting>
  <pageMargins left="0.25" right="0.25" top="0.75" bottom="0.75" header="0.3" footer="0.3"/>
  <pageSetup paperSize="9" fitToHeight="0" orientation="landscape" r:id="rId1"/>
  <headerFooter>
    <oddHeader>&amp;L&amp;14Simpl. PLYWOOD - packing list</oddHeader>
    <oddFooter>Stran &amp;P od &amp;N</oddFooter>
    <firstHeader>&amp;Lsimpl volumes - packing list</firstHeader>
    <firstFooter>Stran &amp;P od &amp;N</firstFooter>
  </headerFooter>
  <extLst>
    <ext xmlns:x14="http://schemas.microsoft.com/office/spreadsheetml/2009/9/main" uri="{78C0D931-6437-407d-A8EE-F0AAD7539E65}">
      <x14:conditionalFormattings>
        <x14:conditionalFormatting xmlns:xm="http://schemas.microsoft.com/office/excel/2006/main">
          <x14:cfRule type="dataBar" id="{D9AD2B36-0CB7-4578-B841-3FE38F0BBCA3}">
            <x14:dataBar minLength="0" maxLength="100" gradient="0">
              <x14:cfvo type="autoMin"/>
              <x14:cfvo type="autoMax"/>
              <x14:negativeFillColor rgb="FFFF0000"/>
              <x14:axisColor rgb="FF000000"/>
            </x14:dataBar>
          </x14:cfRule>
          <xm:sqref>C2:R2</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F7513-4219-4955-A0BF-FE9E1A6FFC06}">
  <sheetPr codeName="Sheet2">
    <tabColor theme="0" tint="-4.9989318521683403E-2"/>
    <pageSetUpPr fitToPage="1"/>
  </sheetPr>
  <dimension ref="A1:BY501"/>
  <sheetViews>
    <sheetView showGridLines="0" showRowColHeaders="0" zoomScale="80" zoomScaleNormal="80" zoomScalePageLayoutView="75" workbookViewId="0">
      <pane ySplit="6" topLeftCell="A7" activePane="bottomLeft" state="frozen"/>
      <selection activeCell="N9" sqref="N9"/>
      <selection pane="bottomLeft" activeCell="N9" sqref="N9"/>
    </sheetView>
  </sheetViews>
  <sheetFormatPr baseColWidth="10" defaultColWidth="11" defaultRowHeight="21" x14ac:dyDescent="0.25"/>
  <cols>
    <col min="1" max="1" width="5.5" customWidth="1"/>
    <col min="2" max="2" width="3.5" style="71" customWidth="1"/>
    <col min="3" max="3" width="20.83203125" customWidth="1"/>
    <col min="4" max="4" width="21" style="98" bestFit="1" customWidth="1"/>
    <col min="5" max="5" width="10.33203125" style="498" customWidth="1"/>
    <col min="6" max="6" width="7.83203125" style="27" bestFit="1" customWidth="1"/>
    <col min="7" max="7" width="19.6640625" style="29" customWidth="1"/>
    <col min="8" max="8" width="11" style="29" customWidth="1"/>
    <col min="9" max="9" width="7.6640625" style="27" customWidth="1"/>
    <col min="10" max="10" width="10" customWidth="1"/>
    <col min="11" max="11" width="11.83203125" customWidth="1"/>
    <col min="12" max="12" width="18" customWidth="1"/>
    <col min="13" max="14" width="12.83203125" style="4" customWidth="1"/>
    <col min="15" max="15" width="20.5" style="3" customWidth="1"/>
    <col min="16" max="16" width="10" style="3" customWidth="1"/>
    <col min="17" max="17" width="10.5" customWidth="1"/>
    <col min="18" max="18" width="11" customWidth="1"/>
    <col min="19" max="19" width="12.5" customWidth="1"/>
    <col min="20" max="20" width="12.33203125" customWidth="1"/>
    <col min="21" max="21" width="11" style="247" customWidth="1"/>
    <col min="22" max="22" width="7.5" style="249" hidden="1" customWidth="1"/>
    <col min="23" max="23" width="7.33203125" style="259" hidden="1" customWidth="1"/>
    <col min="24" max="25" width="6.83203125" style="30" hidden="1" customWidth="1"/>
    <col min="26" max="26" width="7.83203125" style="465" hidden="1" customWidth="1"/>
    <col min="27" max="27" width="9" style="471" hidden="1" customWidth="1"/>
    <col min="28" max="28" width="7.33203125" style="30" hidden="1" customWidth="1"/>
    <col min="29" max="29" width="7.5" style="471" hidden="1" customWidth="1"/>
    <col min="30" max="30" width="6.6640625" style="30" hidden="1" customWidth="1"/>
    <col min="31" max="31" width="8.33203125" style="471" hidden="1" customWidth="1"/>
    <col min="32" max="32" width="8" hidden="1" customWidth="1"/>
    <col min="33" max="42" width="11" hidden="1" customWidth="1"/>
    <col min="43" max="43" width="13.1640625" hidden="1" customWidth="1"/>
    <col min="44" max="45" width="15.5" hidden="1" customWidth="1"/>
    <col min="46" max="65" width="11" hidden="1" customWidth="1"/>
    <col min="66" max="66" width="12.5" hidden="1" customWidth="1"/>
    <col min="67" max="67" width="11" hidden="1" customWidth="1"/>
    <col min="68" max="68" width="11.83203125" hidden="1" customWidth="1"/>
    <col min="69" max="69" width="11" customWidth="1"/>
    <col min="72" max="72" width="1.83203125" customWidth="1"/>
    <col min="75" max="75" width="1.83203125" customWidth="1"/>
  </cols>
  <sheetData>
    <row r="1" spans="1:77" ht="36.75" customHeight="1" x14ac:dyDescent="0.3">
      <c r="B1" s="712" t="s">
        <v>582</v>
      </c>
      <c r="C1" s="712"/>
      <c r="J1" s="209"/>
      <c r="K1" s="210" t="s">
        <v>171</v>
      </c>
      <c r="L1" s="713">
        <f>SUM(O9:O501)</f>
        <v>0</v>
      </c>
      <c r="M1" s="713"/>
      <c r="N1" s="300" t="s">
        <v>7</v>
      </c>
      <c r="BR1" s="730" t="s">
        <v>1209</v>
      </c>
      <c r="BS1" s="730"/>
      <c r="BT1" s="524"/>
      <c r="BU1" s="730" t="s">
        <v>1210</v>
      </c>
      <c r="BV1" s="730"/>
      <c r="BW1" s="524"/>
      <c r="BX1" s="730" t="s">
        <v>1211</v>
      </c>
      <c r="BY1" s="731"/>
    </row>
    <row r="2" spans="1:77" ht="27" customHeight="1" x14ac:dyDescent="0.25">
      <c r="B2" s="712"/>
      <c r="C2" s="712"/>
      <c r="J2" s="209"/>
      <c r="K2" s="304" t="s">
        <v>12</v>
      </c>
      <c r="L2" s="526">
        <f>SUM(M9:N501)</f>
        <v>0</v>
      </c>
      <c r="M2" s="526"/>
      <c r="N2" s="212"/>
      <c r="O2" s="716" t="s">
        <v>1147</v>
      </c>
      <c r="P2" s="716"/>
      <c r="Q2" s="445">
        <f>T5</f>
        <v>0</v>
      </c>
      <c r="BP2" s="326"/>
      <c r="BR2" s="730"/>
      <c r="BS2" s="730"/>
      <c r="BT2" s="524"/>
      <c r="BU2" s="730"/>
      <c r="BV2" s="730"/>
      <c r="BW2" s="524"/>
      <c r="BX2" s="731"/>
      <c r="BY2" s="731"/>
    </row>
    <row r="3" spans="1:77" ht="26.5" customHeight="1" x14ac:dyDescent="0.25">
      <c r="B3" s="712"/>
      <c r="C3" s="712"/>
      <c r="J3" s="209"/>
      <c r="K3" s="304" t="s">
        <v>10</v>
      </c>
      <c r="L3" s="717">
        <f>SUM(W9:W501)</f>
        <v>0</v>
      </c>
      <c r="M3" s="717"/>
      <c r="N3" s="212" t="s">
        <v>5</v>
      </c>
      <c r="V3" s="250"/>
      <c r="W3" s="260"/>
      <c r="X3" s="31"/>
      <c r="Y3" s="31"/>
      <c r="Z3" s="466"/>
      <c r="AA3" s="472"/>
      <c r="AB3" s="31"/>
      <c r="AC3" s="472"/>
      <c r="AD3" s="31"/>
      <c r="AE3" s="472"/>
      <c r="BP3" s="718" t="s">
        <v>104</v>
      </c>
      <c r="BR3" s="730"/>
      <c r="BS3" s="730"/>
      <c r="BT3" s="524"/>
      <c r="BU3" s="730"/>
      <c r="BV3" s="730"/>
      <c r="BW3" s="524"/>
      <c r="BX3" s="731"/>
      <c r="BY3" s="731"/>
    </row>
    <row r="4" spans="1:77" ht="30" customHeight="1" x14ac:dyDescent="0.25">
      <c r="B4" s="712"/>
      <c r="C4" s="712"/>
      <c r="L4" s="4"/>
      <c r="O4" s="109" t="s">
        <v>185</v>
      </c>
      <c r="Y4" s="496"/>
      <c r="BP4" s="720"/>
      <c r="BR4" s="730"/>
      <c r="BS4" s="730"/>
      <c r="BT4" s="524"/>
      <c r="BU4" s="730"/>
      <c r="BV4" s="730"/>
      <c r="BW4" s="524"/>
      <c r="BX4" s="731"/>
      <c r="BY4" s="731"/>
    </row>
    <row r="5" spans="1:77" ht="29.5" customHeight="1" x14ac:dyDescent="0.25">
      <c r="B5" s="75"/>
      <c r="D5" s="64"/>
      <c r="E5" s="105"/>
      <c r="L5" s="100" t="s">
        <v>181</v>
      </c>
      <c r="M5" s="241">
        <f>SUM(X9:X501)</f>
        <v>0</v>
      </c>
      <c r="N5" s="135">
        <f>SUM(Y9:Y501)</f>
        <v>0</v>
      </c>
      <c r="O5" s="387">
        <f>SUM(M5:N5)</f>
        <v>0</v>
      </c>
      <c r="P5" s="151"/>
      <c r="Q5" s="78"/>
      <c r="S5" s="237" t="s">
        <v>102</v>
      </c>
      <c r="T5" s="79">
        <f>SUM(T9:T501)</f>
        <v>0</v>
      </c>
      <c r="U5" s="80"/>
      <c r="V5" s="251"/>
      <c r="W5" s="261"/>
      <c r="X5" s="76"/>
      <c r="Y5" s="76"/>
      <c r="Z5" s="467"/>
      <c r="AA5" s="473"/>
      <c r="AB5" s="76"/>
      <c r="AC5" s="473"/>
      <c r="AD5" s="76"/>
      <c r="AE5" s="473"/>
      <c r="AG5" s="4">
        <f t="shared" ref="AG5:AO5" si="0">SUM(AG8:AG509)</f>
        <v>0</v>
      </c>
      <c r="AH5" s="4">
        <f t="shared" si="0"/>
        <v>0</v>
      </c>
      <c r="AI5" s="4">
        <f t="shared" si="0"/>
        <v>0</v>
      </c>
      <c r="AJ5" s="4">
        <f t="shared" si="0"/>
        <v>0</v>
      </c>
      <c r="AK5" s="4">
        <f t="shared" si="0"/>
        <v>0</v>
      </c>
      <c r="AL5" s="4">
        <f t="shared" si="0"/>
        <v>0</v>
      </c>
      <c r="AM5" s="4">
        <f t="shared" si="0"/>
        <v>0</v>
      </c>
      <c r="AN5" s="4">
        <f t="shared" si="0"/>
        <v>0</v>
      </c>
      <c r="AO5" s="4">
        <f t="shared" si="0"/>
        <v>0</v>
      </c>
      <c r="AP5" s="4"/>
      <c r="AQ5" s="4">
        <f>SUM(AQ8:AQ509)</f>
        <v>0</v>
      </c>
      <c r="AR5" s="4">
        <f>SUM(AR8:AR509)</f>
        <v>0</v>
      </c>
      <c r="AS5" s="4">
        <f>SUM(AS8:AS509)</f>
        <v>0</v>
      </c>
      <c r="AT5" s="4"/>
      <c r="AU5" s="4">
        <f t="shared" ref="AU5:BO5" si="1">SUM(AU8:AU509)</f>
        <v>0</v>
      </c>
      <c r="AV5" s="4">
        <f t="shared" si="1"/>
        <v>0</v>
      </c>
      <c r="AW5" s="4">
        <f t="shared" si="1"/>
        <v>0</v>
      </c>
      <c r="AX5" s="4">
        <f t="shared" si="1"/>
        <v>0</v>
      </c>
      <c r="AY5" s="4">
        <f t="shared" si="1"/>
        <v>0</v>
      </c>
      <c r="AZ5" s="4">
        <f t="shared" si="1"/>
        <v>0</v>
      </c>
      <c r="BA5" s="4">
        <f t="shared" si="1"/>
        <v>0</v>
      </c>
      <c r="BB5" s="4">
        <f t="shared" si="1"/>
        <v>0</v>
      </c>
      <c r="BC5" s="4">
        <f t="shared" si="1"/>
        <v>0</v>
      </c>
      <c r="BD5" s="4">
        <f t="shared" si="1"/>
        <v>0</v>
      </c>
      <c r="BE5" s="4">
        <f t="shared" si="1"/>
        <v>0</v>
      </c>
      <c r="BF5" s="4">
        <f t="shared" si="1"/>
        <v>0</v>
      </c>
      <c r="BG5" s="4">
        <f t="shared" si="1"/>
        <v>0</v>
      </c>
      <c r="BH5" s="4">
        <f t="shared" si="1"/>
        <v>0</v>
      </c>
      <c r="BI5" s="4">
        <f t="shared" si="1"/>
        <v>0</v>
      </c>
      <c r="BJ5" s="4">
        <f t="shared" si="1"/>
        <v>0</v>
      </c>
      <c r="BK5" s="4">
        <f t="shared" si="1"/>
        <v>0</v>
      </c>
      <c r="BL5" s="4">
        <f t="shared" si="1"/>
        <v>0</v>
      </c>
      <c r="BM5" s="4">
        <f t="shared" si="1"/>
        <v>0</v>
      </c>
      <c r="BN5" s="4">
        <f t="shared" si="1"/>
        <v>0</v>
      </c>
      <c r="BO5" s="4">
        <f t="shared" si="1"/>
        <v>0</v>
      </c>
      <c r="BR5" s="730"/>
      <c r="BS5" s="730"/>
      <c r="BT5" s="524"/>
      <c r="BU5" s="730"/>
      <c r="BV5" s="730"/>
      <c r="BW5" s="524"/>
      <c r="BX5" s="731"/>
      <c r="BY5" s="731"/>
    </row>
    <row r="6" spans="1:77" s="4" customFormat="1" ht="61.75" customHeight="1" x14ac:dyDescent="0.2">
      <c r="B6" s="134" t="s">
        <v>8</v>
      </c>
      <c r="C6" s="131"/>
      <c r="D6" s="135" t="s">
        <v>173</v>
      </c>
      <c r="E6" s="497" t="s">
        <v>579</v>
      </c>
      <c r="F6" s="135" t="s">
        <v>174</v>
      </c>
      <c r="G6" s="149" t="s">
        <v>175</v>
      </c>
      <c r="H6" s="149" t="s">
        <v>176</v>
      </c>
      <c r="I6" s="149" t="s">
        <v>180</v>
      </c>
      <c r="J6" s="149" t="s">
        <v>177</v>
      </c>
      <c r="K6" s="149" t="s">
        <v>178</v>
      </c>
      <c r="L6" s="149" t="s">
        <v>179</v>
      </c>
      <c r="M6" s="393" t="s">
        <v>1146</v>
      </c>
      <c r="N6" s="413" t="s">
        <v>618</v>
      </c>
      <c r="O6" s="386" t="s">
        <v>4</v>
      </c>
      <c r="P6" s="239" t="s">
        <v>11</v>
      </c>
      <c r="Q6" s="240" t="s">
        <v>8</v>
      </c>
      <c r="S6" s="238" t="s">
        <v>103</v>
      </c>
      <c r="T6" s="238" t="s">
        <v>104</v>
      </c>
      <c r="U6" s="248"/>
      <c r="V6" s="252" t="s">
        <v>5</v>
      </c>
      <c r="W6" s="262" t="s">
        <v>6</v>
      </c>
      <c r="X6" s="149" t="s">
        <v>649</v>
      </c>
      <c r="Y6" s="137" t="s">
        <v>1</v>
      </c>
      <c r="Z6" s="468" t="s">
        <v>101</v>
      </c>
      <c r="AA6" s="474" t="s">
        <v>167</v>
      </c>
      <c r="AB6" s="456">
        <f>SUM(AB9:AB501)</f>
        <v>0</v>
      </c>
      <c r="AC6" s="474" t="s">
        <v>168</v>
      </c>
      <c r="AD6" s="456">
        <f>SUM(AD9:AD501)</f>
        <v>0</v>
      </c>
      <c r="AE6" s="474" t="s">
        <v>169</v>
      </c>
      <c r="AF6" s="456">
        <f>SUM(AF9:AF501)</f>
        <v>0</v>
      </c>
      <c r="AG6" s="298" t="s">
        <v>568</v>
      </c>
      <c r="AH6" s="298" t="s">
        <v>172</v>
      </c>
      <c r="AI6" s="298" t="s">
        <v>108</v>
      </c>
      <c r="AJ6" s="298" t="s">
        <v>109</v>
      </c>
      <c r="AK6" s="298" t="s">
        <v>110</v>
      </c>
      <c r="AL6" s="298" t="s">
        <v>111</v>
      </c>
      <c r="AM6" s="298" t="s">
        <v>112</v>
      </c>
      <c r="AN6" s="298" t="s">
        <v>113</v>
      </c>
      <c r="AO6" s="298" t="s">
        <v>569</v>
      </c>
      <c r="AP6" s="7"/>
      <c r="AQ6" s="298" t="s">
        <v>650</v>
      </c>
      <c r="AR6" s="298" t="s">
        <v>651</v>
      </c>
      <c r="AS6" s="298" t="s">
        <v>652</v>
      </c>
      <c r="AT6" s="7"/>
      <c r="AU6" s="298" t="s">
        <v>334</v>
      </c>
      <c r="AV6" s="298" t="s">
        <v>571</v>
      </c>
      <c r="AW6" s="298" t="s">
        <v>572</v>
      </c>
      <c r="AX6" s="298" t="s">
        <v>160</v>
      </c>
      <c r="AY6" s="298" t="s">
        <v>335</v>
      </c>
      <c r="AZ6" s="298" t="s">
        <v>159</v>
      </c>
      <c r="BA6" s="298" t="s">
        <v>573</v>
      </c>
      <c r="BB6" s="298" t="s">
        <v>338</v>
      </c>
      <c r="BC6" s="298" t="s">
        <v>574</v>
      </c>
      <c r="BD6" s="298" t="s">
        <v>157</v>
      </c>
      <c r="BE6" s="298" t="s">
        <v>575</v>
      </c>
      <c r="BF6" s="298" t="s">
        <v>576</v>
      </c>
      <c r="BG6" s="299" t="s">
        <v>156</v>
      </c>
      <c r="BH6" s="299" t="s">
        <v>577</v>
      </c>
      <c r="BI6" s="299" t="s">
        <v>333</v>
      </c>
      <c r="BJ6" s="299" t="s">
        <v>337</v>
      </c>
      <c r="BK6" s="299" t="s">
        <v>158</v>
      </c>
      <c r="BL6" s="299" t="s">
        <v>339</v>
      </c>
      <c r="BM6" s="313" t="s">
        <v>336</v>
      </c>
      <c r="BN6" s="313" t="s">
        <v>340</v>
      </c>
      <c r="BO6" s="298" t="s">
        <v>569</v>
      </c>
      <c r="BR6" s="730"/>
      <c r="BS6" s="730"/>
      <c r="BT6" s="525"/>
      <c r="BU6" s="730"/>
      <c r="BV6" s="730"/>
      <c r="BW6" s="525"/>
      <c r="BX6" s="731"/>
      <c r="BY6" s="731"/>
    </row>
    <row r="7" spans="1:77" s="81" customFormat="1" ht="32.5" hidden="1" customHeight="1" x14ac:dyDescent="0.2">
      <c r="B7" s="103"/>
      <c r="D7" s="67"/>
      <c r="E7" s="105"/>
      <c r="F7" s="67"/>
      <c r="G7" s="90"/>
      <c r="H7" s="90"/>
      <c r="I7" s="90"/>
      <c r="J7" s="90"/>
      <c r="K7" s="90"/>
      <c r="L7" s="90"/>
      <c r="M7" s="242" t="s">
        <v>956</v>
      </c>
      <c r="N7" s="242" t="s">
        <v>188</v>
      </c>
      <c r="O7" s="107"/>
      <c r="P7" s="107"/>
      <c r="Q7" s="62"/>
      <c r="S7" s="108"/>
      <c r="T7" s="108"/>
      <c r="U7" s="108"/>
      <c r="V7" s="253"/>
      <c r="W7" s="263"/>
      <c r="X7" s="104"/>
      <c r="Y7" s="67"/>
      <c r="Z7" s="486"/>
      <c r="AA7" s="494"/>
      <c r="AB7" s="461"/>
      <c r="AC7" s="494"/>
      <c r="AD7" s="461"/>
      <c r="AE7" s="494"/>
      <c r="AF7" s="4"/>
    </row>
    <row r="8" spans="1:77" s="81" customFormat="1" ht="40.75" customHeight="1" x14ac:dyDescent="0.2">
      <c r="A8" s="4"/>
      <c r="B8" s="75"/>
      <c r="C8" s="80"/>
      <c r="D8" s="440" t="s">
        <v>375</v>
      </c>
      <c r="E8" s="499"/>
      <c r="F8" s="68"/>
      <c r="G8" s="90"/>
      <c r="H8" s="90"/>
      <c r="I8" s="68"/>
      <c r="J8" s="80"/>
      <c r="K8" s="80"/>
      <c r="L8" s="155"/>
      <c r="M8" s="398"/>
      <c r="N8" s="80"/>
      <c r="O8" s="323"/>
      <c r="P8" s="92"/>
      <c r="Q8" s="80"/>
      <c r="V8" s="254"/>
      <c r="W8" s="264"/>
      <c r="X8" s="65"/>
      <c r="Y8" s="65"/>
      <c r="Z8" s="487"/>
      <c r="AA8" s="495"/>
      <c r="AB8" s="65"/>
      <c r="AC8" s="495"/>
      <c r="AD8" s="65"/>
      <c r="AE8" s="495"/>
      <c r="AF8" s="4"/>
    </row>
    <row r="9" spans="1:77" s="4" customFormat="1" ht="73.75" customHeight="1" x14ac:dyDescent="0.2">
      <c r="B9" s="156" t="s">
        <v>8</v>
      </c>
      <c r="C9" s="101"/>
      <c r="D9" s="175" t="s">
        <v>957</v>
      </c>
      <c r="E9" s="500" t="s">
        <v>648</v>
      </c>
      <c r="F9" s="158" t="s">
        <v>172</v>
      </c>
      <c r="G9" s="160" t="s">
        <v>155</v>
      </c>
      <c r="H9" s="160" t="s">
        <v>339</v>
      </c>
      <c r="I9" s="158">
        <v>10</v>
      </c>
      <c r="J9" s="158">
        <v>0</v>
      </c>
      <c r="K9" s="158" t="s">
        <v>562</v>
      </c>
      <c r="L9" s="332">
        <v>315.25725</v>
      </c>
      <c r="M9" s="399" t="s">
        <v>954</v>
      </c>
      <c r="N9" s="161"/>
      <c r="O9" s="162">
        <f>L9*N9</f>
        <v>0</v>
      </c>
      <c r="P9" s="162" t="str">
        <f t="shared" ref="P9:P38" si="2">IF(SUM(M9:N9)&gt;0,"Yes","No")</f>
        <v>No</v>
      </c>
      <c r="Q9" s="163" t="str">
        <f t="shared" ref="Q9:Q38" si="3">IF(B9="New","Yes","No")</f>
        <v>Yes</v>
      </c>
      <c r="S9" s="227">
        <v>10</v>
      </c>
      <c r="T9" s="228">
        <f>S9*SUM(M9:N9)</f>
        <v>0</v>
      </c>
      <c r="U9" s="493"/>
      <c r="V9" s="255">
        <v>1.65</v>
      </c>
      <c r="W9" s="265">
        <f>SUM(M9:N9)*V9</f>
        <v>0</v>
      </c>
      <c r="X9" s="152"/>
      <c r="Y9" s="152">
        <f>N9*I9</f>
        <v>0</v>
      </c>
      <c r="Z9" s="488">
        <v>10</v>
      </c>
      <c r="AA9" s="476">
        <v>30</v>
      </c>
      <c r="AB9" s="239">
        <f>SUM(X9:Y9)*AA9</f>
        <v>0</v>
      </c>
      <c r="AC9" s="476"/>
      <c r="AD9" s="239">
        <f>SUM(X9:Y9)*AC9</f>
        <v>0</v>
      </c>
      <c r="AE9" s="476"/>
      <c r="AF9" s="239">
        <f>SUM(X9:Y9)*AE9</f>
        <v>0</v>
      </c>
      <c r="AG9" s="131">
        <f t="shared" ref="AG9:AG72" si="4">IF(F9="XS",IF(SUM(M9:N9)&gt;0,SUM(M9:N9),0),0)*I9</f>
        <v>0</v>
      </c>
      <c r="AH9" s="131">
        <f t="shared" ref="AH9:AH72" si="5">IF(F9="S",IF(SUM(M9:N9)&gt;0,SUM(M9:N9),0),0)*I9</f>
        <v>0</v>
      </c>
      <c r="AI9" s="131">
        <f t="shared" ref="AI9:AI72" si="6">IF(F9="M",IF(SUM(M9:N9)&gt;0,SUM(M9:N9),0),0)*I9</f>
        <v>0</v>
      </c>
      <c r="AJ9" s="131">
        <f t="shared" ref="AJ9:AJ72" si="7">IF(F9="L",IF(SUM(M9:N9)&gt;0,SUM(M9:N9),0),0)*I9</f>
        <v>0</v>
      </c>
      <c r="AK9" s="131">
        <f t="shared" ref="AK9:AK72" si="8">IF(F9="XL",IF(SUM(M9:N9)&gt;0,SUM(M9:N9),0),0)*I9</f>
        <v>0</v>
      </c>
      <c r="AL9" s="131">
        <f t="shared" ref="AL9:AL72" si="9">IF(F9="2XL",IF(SUM(M9:N9)&gt;0,SUM(M9:N9),0),0)*I9</f>
        <v>0</v>
      </c>
      <c r="AM9" s="131">
        <f t="shared" ref="AM9:AM72" si="10">IF(F9="3XL",IF(SUM(M9:N9)&gt;0,SUM(M9:N9),0),0)*I9</f>
        <v>0</v>
      </c>
      <c r="AN9" s="131">
        <f t="shared" ref="AN9:AN72" si="11">IF(F9="4XL",IF(SUM(M9:N9)&gt;0,SUM(M9:N9),0),0)*I9</f>
        <v>0</v>
      </c>
      <c r="AO9" s="131">
        <f t="shared" ref="AO9:AO72" si="12">IF(F9="various",IF(SUM(M9:N9)&gt;0,SUM(M9:N9),0),0)*I9</f>
        <v>0</v>
      </c>
      <c r="AP9" s="131"/>
      <c r="AQ9" s="396">
        <f t="shared" ref="AQ9:AQ72" si="13">IF(E9="Colored no tex.",IF(SUM(M9:N9)&gt;0,SUM(M9:N9),0),0)*I9</f>
        <v>0</v>
      </c>
      <c r="AR9" s="396">
        <f t="shared" ref="AR9:AR72" si="14">IF(E9="Natural tex.",IF(SUM(M9:N9)&gt;0,SUM(M9:N9),0),0)*I9</f>
        <v>0</v>
      </c>
      <c r="AS9" s="396">
        <f t="shared" ref="AS9:AS72" si="15">IF(E9="Natural no tex.",IF(SUM(M9:N9)&gt;0,SUM(M9:N9),0),0)*I9</f>
        <v>0</v>
      </c>
      <c r="AT9" s="396"/>
      <c r="AU9" s="131">
        <f t="shared" ref="AU9:AU72" si="16">IF(H9="sloper",IF(SUM(M9:N9)&gt;0,SUM(M9:N9),0),0)*I9</f>
        <v>0</v>
      </c>
      <c r="AV9" s="131">
        <f t="shared" ref="AV9:AV72" si="17">IF(H9="footholds",IF(SUM(M9:N9)&gt;0,SUM(M9:N9),0),0)*I9</f>
        <v>0</v>
      </c>
      <c r="AW9" s="131">
        <f t="shared" ref="AW9:AW72" si="18">IF(H9="micros",IF(SUM(M9:N9)&gt;0,SUM(M9:N9),0),0)*I9</f>
        <v>0</v>
      </c>
      <c r="AX9" s="131">
        <f t="shared" ref="AX9:AX72" si="19">IF(H9="jug",IF(SUM(M9:N9)&gt;0,SUM(M9:N9),0),0)*I9</f>
        <v>0</v>
      </c>
      <c r="AY9" s="131">
        <f t="shared" ref="AY9:AY72" si="20">IF(H9="ledge",IF(SUM(M9:N9)&gt;0,SUM(M9:N9),0),0)*I9</f>
        <v>0</v>
      </c>
      <c r="AZ9" s="131">
        <f t="shared" ref="AZ9:AZ72" si="21">IF(H9="edge",IF(SUM(M9:N9)&gt;0,SUM(M9:N9),0),0)*I9</f>
        <v>0</v>
      </c>
      <c r="BA9" s="131">
        <f t="shared" ref="BA9:BA72" si="22">IF(H9="crimp",IF(SUM(M9:N9)&gt;0,SUM(M9:N9),0),0)*I9</f>
        <v>0</v>
      </c>
      <c r="BB9" s="131">
        <f t="shared" ref="BB9:BB72" si="23">IF(H9="incut",IF(SUM(M9:N9)&gt;0,SUM(M9:N9),0),0)*I9</f>
        <v>0</v>
      </c>
      <c r="BC9" s="131">
        <f t="shared" ref="BC9:BC72" si="24">IF(H9="dish",IF(SUM(M9:N9)&gt;0,SUM(M9:N9),0),0)*I9</f>
        <v>0</v>
      </c>
      <c r="BD9" s="131">
        <f t="shared" ref="BD9:BD72" si="25">IF(H9="pinch",IF(SUM(M9:N9)&gt;0,SUM(M9:N9),0),0)*I9</f>
        <v>0</v>
      </c>
      <c r="BE9" s="131">
        <f t="shared" ref="BE9:BE72" si="26">IF(H9="pocket",IF(SUM(M9:N9)&gt;0,SUM(M9:N9),0),0)*I9</f>
        <v>0</v>
      </c>
      <c r="BF9" s="131">
        <f t="shared" ref="BF9:BF72" si="27">IF(H9="insert",IF(SUM(M9:N9)&gt;0,SUM(M9:N9),0),0)*I9</f>
        <v>0</v>
      </c>
      <c r="BG9" s="131">
        <f t="shared" ref="BG9:BG72" si="28">IF(H9="feature",IF(SUM(M9:N9)&gt;0,SUM(M9:N9),0),0)*I9</f>
        <v>0</v>
      </c>
      <c r="BH9" s="131">
        <f t="shared" ref="BH9:BH72" si="29">IF(H9="scoop",IF(SUM(M9:N9)&gt;0,SUM(M9:N9),0),0)*I9</f>
        <v>0</v>
      </c>
      <c r="BI9" s="131">
        <f t="shared" ref="BI9:BI72" si="30">IF(H9="arete",IF(SUM(M9:N9)&gt;0,SUM(M9:N9),0),0)*I9</f>
        <v>0</v>
      </c>
      <c r="BJ9" s="131">
        <f t="shared" ref="BJ9:BJ72" si="31">IF(H9="square",IF(SUM(M9:N9)&gt;0,SUM(M9:N9),0),0)*I9</f>
        <v>0</v>
      </c>
      <c r="BK9" s="131">
        <f t="shared" ref="BK9:BK72" si="32">IF(H9="positive",IF(SUM(M9:N9)&gt;0,SUM(M9:N9),0),0)*I9</f>
        <v>0</v>
      </c>
      <c r="BL9" s="131">
        <f t="shared" ref="BL9:BL72" si="33">IF(H9="pyramid",IF(SUM(M9:N9)&gt;0,SUM(M9:N9),0),0)*I9</f>
        <v>0</v>
      </c>
      <c r="BM9" s="131">
        <f t="shared" ref="BM9:BM72" si="34">IF(H9="high profile",IF(SUM(M9:N9)&gt;0,SUM(M9:N9),0),0)*I9</f>
        <v>0</v>
      </c>
      <c r="BN9" s="131">
        <f t="shared" ref="BN9:BN72" si="35">IF(H9="rectangle",IF(SUM(M9:N9)&gt;0,SUM(M9:N9),0),0)*I9</f>
        <v>0</v>
      </c>
      <c r="BO9" s="131">
        <f t="shared" ref="BO9:BO72" si="36">IF(H9="various",IF(SUM(M9:N9)&gt;0,SUM(M9:N9),0),0)*I9</f>
        <v>0</v>
      </c>
    </row>
    <row r="10" spans="1:77" s="4" customFormat="1" ht="73.75" customHeight="1" x14ac:dyDescent="0.2">
      <c r="B10" s="164" t="s">
        <v>8</v>
      </c>
      <c r="D10" s="99" t="s">
        <v>626</v>
      </c>
      <c r="E10" s="501" t="s">
        <v>647</v>
      </c>
      <c r="F10" s="72" t="s">
        <v>172</v>
      </c>
      <c r="G10" s="73" t="s">
        <v>155</v>
      </c>
      <c r="H10" s="73" t="s">
        <v>339</v>
      </c>
      <c r="I10" s="72">
        <v>10</v>
      </c>
      <c r="J10" s="72">
        <v>0</v>
      </c>
      <c r="K10" s="72" t="s">
        <v>562</v>
      </c>
      <c r="L10" s="334">
        <v>328.96140000000003</v>
      </c>
      <c r="M10" s="88"/>
      <c r="N10" s="399" t="s">
        <v>954</v>
      </c>
      <c r="O10" s="368">
        <f>L10*M10</f>
        <v>0</v>
      </c>
      <c r="P10" s="89" t="str">
        <f t="shared" si="2"/>
        <v>No</v>
      </c>
      <c r="Q10" s="364" t="str">
        <f t="shared" si="3"/>
        <v>Yes</v>
      </c>
      <c r="R10" s="292"/>
      <c r="S10" s="229">
        <v>10</v>
      </c>
      <c r="T10" s="230">
        <f t="shared" ref="T10:T38" si="37">S10*SUM(M10:N10)</f>
        <v>0</v>
      </c>
      <c r="U10" s="493"/>
      <c r="V10" s="257">
        <v>1.65</v>
      </c>
      <c r="W10" s="265">
        <f t="shared" ref="W10:W73" si="38">SUM(M10:N10)*V10</f>
        <v>0</v>
      </c>
      <c r="X10" s="152">
        <f>M10*I10</f>
        <v>0</v>
      </c>
      <c r="Y10" s="152"/>
      <c r="Z10" s="488">
        <v>10</v>
      </c>
      <c r="AA10" s="476">
        <v>30</v>
      </c>
      <c r="AB10" s="239">
        <f t="shared" ref="AB10:AB73" si="39">SUM(X10:Y10)*AA10</f>
        <v>0</v>
      </c>
      <c r="AC10" s="476"/>
      <c r="AD10" s="239">
        <f t="shared" ref="AD10:AD73" si="40">SUM(X10:Y10)*AC10</f>
        <v>0</v>
      </c>
      <c r="AE10" s="476"/>
      <c r="AF10" s="239">
        <f t="shared" ref="AF10:AF73" si="41">SUM(X10:Y10)*AE10</f>
        <v>0</v>
      </c>
      <c r="AG10" s="131">
        <f t="shared" si="4"/>
        <v>0</v>
      </c>
      <c r="AH10" s="131">
        <f t="shared" si="5"/>
        <v>0</v>
      </c>
      <c r="AI10" s="131">
        <f t="shared" si="6"/>
        <v>0</v>
      </c>
      <c r="AJ10" s="131">
        <f t="shared" si="7"/>
        <v>0</v>
      </c>
      <c r="AK10" s="131">
        <f t="shared" si="8"/>
        <v>0</v>
      </c>
      <c r="AL10" s="131">
        <f t="shared" si="9"/>
        <v>0</v>
      </c>
      <c r="AM10" s="131">
        <f t="shared" si="10"/>
        <v>0</v>
      </c>
      <c r="AN10" s="131">
        <f t="shared" si="11"/>
        <v>0</v>
      </c>
      <c r="AO10" s="131">
        <f t="shared" si="12"/>
        <v>0</v>
      </c>
      <c r="AP10" s="131"/>
      <c r="AQ10" s="396">
        <f t="shared" si="13"/>
        <v>0</v>
      </c>
      <c r="AR10" s="396">
        <f t="shared" si="14"/>
        <v>0</v>
      </c>
      <c r="AS10" s="396">
        <f t="shared" si="15"/>
        <v>0</v>
      </c>
      <c r="AT10" s="396"/>
      <c r="AU10" s="131">
        <f t="shared" si="16"/>
        <v>0</v>
      </c>
      <c r="AV10" s="131">
        <f t="shared" si="17"/>
        <v>0</v>
      </c>
      <c r="AW10" s="131">
        <f t="shared" si="18"/>
        <v>0</v>
      </c>
      <c r="AX10" s="131">
        <f t="shared" si="19"/>
        <v>0</v>
      </c>
      <c r="AY10" s="131">
        <f t="shared" si="20"/>
        <v>0</v>
      </c>
      <c r="AZ10" s="131">
        <f t="shared" si="21"/>
        <v>0</v>
      </c>
      <c r="BA10" s="131">
        <f t="shared" si="22"/>
        <v>0</v>
      </c>
      <c r="BB10" s="131">
        <f t="shared" si="23"/>
        <v>0</v>
      </c>
      <c r="BC10" s="131">
        <f t="shared" si="24"/>
        <v>0</v>
      </c>
      <c r="BD10" s="131">
        <f t="shared" si="25"/>
        <v>0</v>
      </c>
      <c r="BE10" s="131">
        <f t="shared" si="26"/>
        <v>0</v>
      </c>
      <c r="BF10" s="131">
        <f t="shared" si="27"/>
        <v>0</v>
      </c>
      <c r="BG10" s="131">
        <f t="shared" si="28"/>
        <v>0</v>
      </c>
      <c r="BH10" s="131">
        <f t="shared" si="29"/>
        <v>0</v>
      </c>
      <c r="BI10" s="131">
        <f t="shared" si="30"/>
        <v>0</v>
      </c>
      <c r="BJ10" s="131">
        <f t="shared" si="31"/>
        <v>0</v>
      </c>
      <c r="BK10" s="131">
        <f t="shared" si="32"/>
        <v>0</v>
      </c>
      <c r="BL10" s="131">
        <f t="shared" si="33"/>
        <v>0</v>
      </c>
      <c r="BM10" s="131">
        <f t="shared" si="34"/>
        <v>0</v>
      </c>
      <c r="BN10" s="131">
        <f t="shared" si="35"/>
        <v>0</v>
      </c>
      <c r="BO10" s="131">
        <f t="shared" si="36"/>
        <v>0</v>
      </c>
    </row>
    <row r="11" spans="1:77" s="4" customFormat="1" ht="73.75" customHeight="1" x14ac:dyDescent="0.2">
      <c r="B11" s="164" t="s">
        <v>8</v>
      </c>
      <c r="D11" s="99" t="s">
        <v>627</v>
      </c>
      <c r="E11" s="502" t="s">
        <v>646</v>
      </c>
      <c r="F11" s="72" t="s">
        <v>172</v>
      </c>
      <c r="G11" s="73" t="s">
        <v>155</v>
      </c>
      <c r="H11" s="73" t="s">
        <v>339</v>
      </c>
      <c r="I11" s="72">
        <v>10</v>
      </c>
      <c r="J11" s="72">
        <v>0</v>
      </c>
      <c r="K11" s="72" t="s">
        <v>562</v>
      </c>
      <c r="L11" s="334">
        <v>315.25725</v>
      </c>
      <c r="M11" s="88"/>
      <c r="N11" s="399" t="s">
        <v>954</v>
      </c>
      <c r="O11" s="368">
        <f>L11*M11</f>
        <v>0</v>
      </c>
      <c r="P11" s="89" t="str">
        <f t="shared" si="2"/>
        <v>No</v>
      </c>
      <c r="Q11" s="364" t="str">
        <f t="shared" si="3"/>
        <v>Yes</v>
      </c>
      <c r="R11" s="367"/>
      <c r="S11" s="229">
        <v>10</v>
      </c>
      <c r="T11" s="230">
        <f t="shared" si="37"/>
        <v>0</v>
      </c>
      <c r="U11" s="69"/>
      <c r="V11" s="255">
        <v>1.65</v>
      </c>
      <c r="W11" s="265">
        <f t="shared" si="38"/>
        <v>0</v>
      </c>
      <c r="X11" s="152">
        <f>M11*I11</f>
        <v>0</v>
      </c>
      <c r="Y11" s="152"/>
      <c r="Z11" s="488">
        <v>10</v>
      </c>
      <c r="AA11" s="476">
        <v>30</v>
      </c>
      <c r="AB11" s="239">
        <f t="shared" si="39"/>
        <v>0</v>
      </c>
      <c r="AC11" s="476"/>
      <c r="AD11" s="239">
        <f t="shared" si="40"/>
        <v>0</v>
      </c>
      <c r="AE11" s="476"/>
      <c r="AF11" s="239">
        <f t="shared" si="41"/>
        <v>0</v>
      </c>
      <c r="AG11" s="131">
        <f t="shared" si="4"/>
        <v>0</v>
      </c>
      <c r="AH11" s="131">
        <f t="shared" si="5"/>
        <v>0</v>
      </c>
      <c r="AI11" s="131">
        <f t="shared" si="6"/>
        <v>0</v>
      </c>
      <c r="AJ11" s="131">
        <f t="shared" si="7"/>
        <v>0</v>
      </c>
      <c r="AK11" s="131">
        <f t="shared" si="8"/>
        <v>0</v>
      </c>
      <c r="AL11" s="131">
        <f t="shared" si="9"/>
        <v>0</v>
      </c>
      <c r="AM11" s="131">
        <f t="shared" si="10"/>
        <v>0</v>
      </c>
      <c r="AN11" s="131">
        <f t="shared" si="11"/>
        <v>0</v>
      </c>
      <c r="AO11" s="131">
        <f t="shared" si="12"/>
        <v>0</v>
      </c>
      <c r="AP11" s="131"/>
      <c r="AQ11" s="396">
        <f t="shared" si="13"/>
        <v>0</v>
      </c>
      <c r="AR11" s="396">
        <f t="shared" si="14"/>
        <v>0</v>
      </c>
      <c r="AS11" s="396">
        <f t="shared" si="15"/>
        <v>0</v>
      </c>
      <c r="AT11" s="396"/>
      <c r="AU11" s="131">
        <f t="shared" si="16"/>
        <v>0</v>
      </c>
      <c r="AV11" s="131">
        <f t="shared" si="17"/>
        <v>0</v>
      </c>
      <c r="AW11" s="131">
        <f t="shared" si="18"/>
        <v>0</v>
      </c>
      <c r="AX11" s="131">
        <f t="shared" si="19"/>
        <v>0</v>
      </c>
      <c r="AY11" s="131">
        <f t="shared" si="20"/>
        <v>0</v>
      </c>
      <c r="AZ11" s="131">
        <f t="shared" si="21"/>
        <v>0</v>
      </c>
      <c r="BA11" s="131">
        <f t="shared" si="22"/>
        <v>0</v>
      </c>
      <c r="BB11" s="131">
        <f t="shared" si="23"/>
        <v>0</v>
      </c>
      <c r="BC11" s="131">
        <f t="shared" si="24"/>
        <v>0</v>
      </c>
      <c r="BD11" s="131">
        <f t="shared" si="25"/>
        <v>0</v>
      </c>
      <c r="BE11" s="131">
        <f t="shared" si="26"/>
        <v>0</v>
      </c>
      <c r="BF11" s="131">
        <f t="shared" si="27"/>
        <v>0</v>
      </c>
      <c r="BG11" s="131">
        <f t="shared" si="28"/>
        <v>0</v>
      </c>
      <c r="BH11" s="131">
        <f t="shared" si="29"/>
        <v>0</v>
      </c>
      <c r="BI11" s="131">
        <f t="shared" si="30"/>
        <v>0</v>
      </c>
      <c r="BJ11" s="131">
        <f t="shared" si="31"/>
        <v>0</v>
      </c>
      <c r="BK11" s="131">
        <f t="shared" si="32"/>
        <v>0</v>
      </c>
      <c r="BL11" s="131">
        <f t="shared" si="33"/>
        <v>0</v>
      </c>
      <c r="BM11" s="131">
        <f t="shared" si="34"/>
        <v>0</v>
      </c>
      <c r="BN11" s="131">
        <f t="shared" si="35"/>
        <v>0</v>
      </c>
      <c r="BO11" s="131">
        <f t="shared" si="36"/>
        <v>0</v>
      </c>
    </row>
    <row r="12" spans="1:77" s="81" customFormat="1" ht="73.75" customHeight="1" x14ac:dyDescent="0.2">
      <c r="A12" s="4"/>
      <c r="B12" s="164" t="s">
        <v>8</v>
      </c>
      <c r="C12" s="4"/>
      <c r="D12" s="64" t="s">
        <v>958</v>
      </c>
      <c r="E12" s="503" t="s">
        <v>648</v>
      </c>
      <c r="F12" s="63" t="s">
        <v>172</v>
      </c>
      <c r="G12" s="178" t="s">
        <v>154</v>
      </c>
      <c r="H12" s="178" t="s">
        <v>339</v>
      </c>
      <c r="I12" s="63">
        <v>5</v>
      </c>
      <c r="J12" s="63">
        <v>0</v>
      </c>
      <c r="K12" s="63" t="s">
        <v>562</v>
      </c>
      <c r="L12" s="333">
        <v>214.95070000000001</v>
      </c>
      <c r="M12" s="400" t="s">
        <v>954</v>
      </c>
      <c r="N12" s="380"/>
      <c r="O12" s="378">
        <f>L12*N12</f>
        <v>0</v>
      </c>
      <c r="P12" s="96" t="str">
        <f t="shared" si="2"/>
        <v>No</v>
      </c>
      <c r="Q12" s="165" t="str">
        <f t="shared" si="3"/>
        <v>Yes</v>
      </c>
      <c r="S12" s="229">
        <v>5</v>
      </c>
      <c r="T12" s="230">
        <f t="shared" si="37"/>
        <v>0</v>
      </c>
      <c r="U12" s="69"/>
      <c r="V12" s="256">
        <v>2.5</v>
      </c>
      <c r="W12" s="265">
        <f t="shared" si="38"/>
        <v>0</v>
      </c>
      <c r="X12" s="152"/>
      <c r="Y12" s="152">
        <f>N12*I12</f>
        <v>0</v>
      </c>
      <c r="Z12" s="489">
        <v>5</v>
      </c>
      <c r="AA12" s="476">
        <v>20</v>
      </c>
      <c r="AB12" s="239">
        <f t="shared" si="39"/>
        <v>0</v>
      </c>
      <c r="AC12" s="476"/>
      <c r="AD12" s="239">
        <f t="shared" si="40"/>
        <v>0</v>
      </c>
      <c r="AE12" s="476"/>
      <c r="AF12" s="239">
        <f t="shared" si="41"/>
        <v>0</v>
      </c>
      <c r="AG12" s="131">
        <f t="shared" si="4"/>
        <v>0</v>
      </c>
      <c r="AH12" s="131">
        <f t="shared" si="5"/>
        <v>0</v>
      </c>
      <c r="AI12" s="131">
        <f t="shared" si="6"/>
        <v>0</v>
      </c>
      <c r="AJ12" s="131">
        <f t="shared" si="7"/>
        <v>0</v>
      </c>
      <c r="AK12" s="131">
        <f t="shared" si="8"/>
        <v>0</v>
      </c>
      <c r="AL12" s="131">
        <f t="shared" si="9"/>
        <v>0</v>
      </c>
      <c r="AM12" s="131">
        <f t="shared" si="10"/>
        <v>0</v>
      </c>
      <c r="AN12" s="131">
        <f t="shared" si="11"/>
        <v>0</v>
      </c>
      <c r="AO12" s="131">
        <f t="shared" si="12"/>
        <v>0</v>
      </c>
      <c r="AP12" s="396"/>
      <c r="AQ12" s="396">
        <f t="shared" si="13"/>
        <v>0</v>
      </c>
      <c r="AR12" s="396">
        <f t="shared" si="14"/>
        <v>0</v>
      </c>
      <c r="AS12" s="396">
        <f t="shared" si="15"/>
        <v>0</v>
      </c>
      <c r="AT12" s="396"/>
      <c r="AU12" s="131">
        <f t="shared" si="16"/>
        <v>0</v>
      </c>
      <c r="AV12" s="131">
        <f t="shared" si="17"/>
        <v>0</v>
      </c>
      <c r="AW12" s="131">
        <f t="shared" si="18"/>
        <v>0</v>
      </c>
      <c r="AX12" s="131">
        <f t="shared" si="19"/>
        <v>0</v>
      </c>
      <c r="AY12" s="131">
        <f t="shared" si="20"/>
        <v>0</v>
      </c>
      <c r="AZ12" s="131">
        <f t="shared" si="21"/>
        <v>0</v>
      </c>
      <c r="BA12" s="131">
        <f t="shared" si="22"/>
        <v>0</v>
      </c>
      <c r="BB12" s="131">
        <f t="shared" si="23"/>
        <v>0</v>
      </c>
      <c r="BC12" s="131">
        <f t="shared" si="24"/>
        <v>0</v>
      </c>
      <c r="BD12" s="131">
        <f t="shared" si="25"/>
        <v>0</v>
      </c>
      <c r="BE12" s="131">
        <f t="shared" si="26"/>
        <v>0</v>
      </c>
      <c r="BF12" s="131">
        <f t="shared" si="27"/>
        <v>0</v>
      </c>
      <c r="BG12" s="131">
        <f t="shared" si="28"/>
        <v>0</v>
      </c>
      <c r="BH12" s="131">
        <f t="shared" si="29"/>
        <v>0</v>
      </c>
      <c r="BI12" s="131">
        <f t="shared" si="30"/>
        <v>0</v>
      </c>
      <c r="BJ12" s="131">
        <f t="shared" si="31"/>
        <v>0</v>
      </c>
      <c r="BK12" s="131">
        <f t="shared" si="32"/>
        <v>0</v>
      </c>
      <c r="BL12" s="131">
        <f t="shared" si="33"/>
        <v>0</v>
      </c>
      <c r="BM12" s="131">
        <f t="shared" si="34"/>
        <v>0</v>
      </c>
      <c r="BN12" s="131">
        <f t="shared" si="35"/>
        <v>0</v>
      </c>
      <c r="BO12" s="131">
        <f t="shared" si="36"/>
        <v>0</v>
      </c>
    </row>
    <row r="13" spans="1:77" s="81" customFormat="1" ht="73.75" customHeight="1" x14ac:dyDescent="0.2">
      <c r="A13" s="4"/>
      <c r="B13" s="164" t="s">
        <v>8</v>
      </c>
      <c r="C13" s="4"/>
      <c r="D13" s="64" t="s">
        <v>628</v>
      </c>
      <c r="E13" s="504" t="s">
        <v>647</v>
      </c>
      <c r="F13" s="63" t="s">
        <v>172</v>
      </c>
      <c r="G13" s="178" t="s">
        <v>154</v>
      </c>
      <c r="H13" s="178" t="s">
        <v>339</v>
      </c>
      <c r="I13" s="63">
        <v>5</v>
      </c>
      <c r="J13" s="63">
        <v>0</v>
      </c>
      <c r="K13" s="63" t="s">
        <v>562</v>
      </c>
      <c r="L13" s="333">
        <v>224.30310000000003</v>
      </c>
      <c r="M13" s="85"/>
      <c r="N13" s="401" t="s">
        <v>954</v>
      </c>
      <c r="O13" s="378">
        <f>L13*M13</f>
        <v>0</v>
      </c>
      <c r="P13" s="96" t="str">
        <f t="shared" si="2"/>
        <v>No</v>
      </c>
      <c r="Q13" s="165" t="str">
        <f t="shared" si="3"/>
        <v>Yes</v>
      </c>
      <c r="S13" s="229">
        <v>5</v>
      </c>
      <c r="T13" s="230">
        <f t="shared" si="37"/>
        <v>0</v>
      </c>
      <c r="U13" s="69"/>
      <c r="V13" s="256">
        <v>2.5</v>
      </c>
      <c r="W13" s="265">
        <f t="shared" si="38"/>
        <v>0</v>
      </c>
      <c r="X13" s="152">
        <f>M13*I13</f>
        <v>0</v>
      </c>
      <c r="Y13" s="152"/>
      <c r="Z13" s="489">
        <v>5</v>
      </c>
      <c r="AA13" s="476">
        <v>20</v>
      </c>
      <c r="AB13" s="239">
        <f t="shared" si="39"/>
        <v>0</v>
      </c>
      <c r="AC13" s="476"/>
      <c r="AD13" s="239">
        <f t="shared" si="40"/>
        <v>0</v>
      </c>
      <c r="AE13" s="476"/>
      <c r="AF13" s="239">
        <f t="shared" si="41"/>
        <v>0</v>
      </c>
      <c r="AG13" s="131">
        <f t="shared" si="4"/>
        <v>0</v>
      </c>
      <c r="AH13" s="131">
        <f t="shared" si="5"/>
        <v>0</v>
      </c>
      <c r="AI13" s="131">
        <f t="shared" si="6"/>
        <v>0</v>
      </c>
      <c r="AJ13" s="131">
        <f t="shared" si="7"/>
        <v>0</v>
      </c>
      <c r="AK13" s="131">
        <f t="shared" si="8"/>
        <v>0</v>
      </c>
      <c r="AL13" s="131">
        <f t="shared" si="9"/>
        <v>0</v>
      </c>
      <c r="AM13" s="131">
        <f t="shared" si="10"/>
        <v>0</v>
      </c>
      <c r="AN13" s="131">
        <f t="shared" si="11"/>
        <v>0</v>
      </c>
      <c r="AO13" s="131">
        <f t="shared" si="12"/>
        <v>0</v>
      </c>
      <c r="AP13" s="396"/>
      <c r="AQ13" s="396">
        <f t="shared" si="13"/>
        <v>0</v>
      </c>
      <c r="AR13" s="396">
        <f t="shared" si="14"/>
        <v>0</v>
      </c>
      <c r="AS13" s="396">
        <f t="shared" si="15"/>
        <v>0</v>
      </c>
      <c r="AT13" s="396"/>
      <c r="AU13" s="131">
        <f t="shared" si="16"/>
        <v>0</v>
      </c>
      <c r="AV13" s="131">
        <f t="shared" si="17"/>
        <v>0</v>
      </c>
      <c r="AW13" s="131">
        <f t="shared" si="18"/>
        <v>0</v>
      </c>
      <c r="AX13" s="131">
        <f t="shared" si="19"/>
        <v>0</v>
      </c>
      <c r="AY13" s="131">
        <f t="shared" si="20"/>
        <v>0</v>
      </c>
      <c r="AZ13" s="131">
        <f t="shared" si="21"/>
        <v>0</v>
      </c>
      <c r="BA13" s="131">
        <f t="shared" si="22"/>
        <v>0</v>
      </c>
      <c r="BB13" s="131">
        <f t="shared" si="23"/>
        <v>0</v>
      </c>
      <c r="BC13" s="131">
        <f t="shared" si="24"/>
        <v>0</v>
      </c>
      <c r="BD13" s="131">
        <f t="shared" si="25"/>
        <v>0</v>
      </c>
      <c r="BE13" s="131">
        <f t="shared" si="26"/>
        <v>0</v>
      </c>
      <c r="BF13" s="131">
        <f t="shared" si="27"/>
        <v>0</v>
      </c>
      <c r="BG13" s="131">
        <f t="shared" si="28"/>
        <v>0</v>
      </c>
      <c r="BH13" s="131">
        <f t="shared" si="29"/>
        <v>0</v>
      </c>
      <c r="BI13" s="131">
        <f t="shared" si="30"/>
        <v>0</v>
      </c>
      <c r="BJ13" s="131">
        <f t="shared" si="31"/>
        <v>0</v>
      </c>
      <c r="BK13" s="131">
        <f t="shared" si="32"/>
        <v>0</v>
      </c>
      <c r="BL13" s="131">
        <f t="shared" si="33"/>
        <v>0</v>
      </c>
      <c r="BM13" s="131">
        <f t="shared" si="34"/>
        <v>0</v>
      </c>
      <c r="BN13" s="131">
        <f t="shared" si="35"/>
        <v>0</v>
      </c>
      <c r="BO13" s="131">
        <f t="shared" si="36"/>
        <v>0</v>
      </c>
    </row>
    <row r="14" spans="1:77" s="81" customFormat="1" ht="73.75" customHeight="1" x14ac:dyDescent="0.2">
      <c r="A14" s="4"/>
      <c r="B14" s="164" t="s">
        <v>8</v>
      </c>
      <c r="C14" s="4"/>
      <c r="D14" s="64" t="s">
        <v>629</v>
      </c>
      <c r="E14" s="505" t="s">
        <v>646</v>
      </c>
      <c r="F14" s="63" t="s">
        <v>172</v>
      </c>
      <c r="G14" s="178" t="s">
        <v>154</v>
      </c>
      <c r="H14" s="178" t="s">
        <v>339</v>
      </c>
      <c r="I14" s="63">
        <v>5</v>
      </c>
      <c r="J14" s="63">
        <v>0</v>
      </c>
      <c r="K14" s="63" t="s">
        <v>562</v>
      </c>
      <c r="L14" s="333">
        <v>214.95070000000001</v>
      </c>
      <c r="M14" s="85"/>
      <c r="N14" s="401" t="s">
        <v>954</v>
      </c>
      <c r="O14" s="378">
        <f>L14*M14</f>
        <v>0</v>
      </c>
      <c r="P14" s="96" t="str">
        <f t="shared" si="2"/>
        <v>No</v>
      </c>
      <c r="Q14" s="165" t="str">
        <f t="shared" si="3"/>
        <v>Yes</v>
      </c>
      <c r="S14" s="229">
        <v>5</v>
      </c>
      <c r="T14" s="230">
        <f t="shared" si="37"/>
        <v>0</v>
      </c>
      <c r="U14" s="69"/>
      <c r="V14" s="256">
        <v>2.5</v>
      </c>
      <c r="W14" s="265">
        <f t="shared" si="38"/>
        <v>0</v>
      </c>
      <c r="X14" s="152">
        <f>M14*I14</f>
        <v>0</v>
      </c>
      <c r="Y14" s="152"/>
      <c r="Z14" s="489">
        <v>5</v>
      </c>
      <c r="AA14" s="476">
        <v>20</v>
      </c>
      <c r="AB14" s="239">
        <f t="shared" si="39"/>
        <v>0</v>
      </c>
      <c r="AC14" s="476"/>
      <c r="AD14" s="239">
        <f t="shared" si="40"/>
        <v>0</v>
      </c>
      <c r="AE14" s="476"/>
      <c r="AF14" s="239">
        <f t="shared" si="41"/>
        <v>0</v>
      </c>
      <c r="AG14" s="131">
        <f t="shared" si="4"/>
        <v>0</v>
      </c>
      <c r="AH14" s="131">
        <f t="shared" si="5"/>
        <v>0</v>
      </c>
      <c r="AI14" s="131">
        <f t="shared" si="6"/>
        <v>0</v>
      </c>
      <c r="AJ14" s="131">
        <f t="shared" si="7"/>
        <v>0</v>
      </c>
      <c r="AK14" s="131">
        <f t="shared" si="8"/>
        <v>0</v>
      </c>
      <c r="AL14" s="131">
        <f t="shared" si="9"/>
        <v>0</v>
      </c>
      <c r="AM14" s="131">
        <f t="shared" si="10"/>
        <v>0</v>
      </c>
      <c r="AN14" s="131">
        <f t="shared" si="11"/>
        <v>0</v>
      </c>
      <c r="AO14" s="131">
        <f t="shared" si="12"/>
        <v>0</v>
      </c>
      <c r="AP14" s="396"/>
      <c r="AQ14" s="396">
        <f t="shared" si="13"/>
        <v>0</v>
      </c>
      <c r="AR14" s="396">
        <f t="shared" si="14"/>
        <v>0</v>
      </c>
      <c r="AS14" s="396">
        <f t="shared" si="15"/>
        <v>0</v>
      </c>
      <c r="AT14" s="396"/>
      <c r="AU14" s="131">
        <f t="shared" si="16"/>
        <v>0</v>
      </c>
      <c r="AV14" s="131">
        <f t="shared" si="17"/>
        <v>0</v>
      </c>
      <c r="AW14" s="131">
        <f t="shared" si="18"/>
        <v>0</v>
      </c>
      <c r="AX14" s="131">
        <f t="shared" si="19"/>
        <v>0</v>
      </c>
      <c r="AY14" s="131">
        <f t="shared" si="20"/>
        <v>0</v>
      </c>
      <c r="AZ14" s="131">
        <f t="shared" si="21"/>
        <v>0</v>
      </c>
      <c r="BA14" s="131">
        <f t="shared" si="22"/>
        <v>0</v>
      </c>
      <c r="BB14" s="131">
        <f t="shared" si="23"/>
        <v>0</v>
      </c>
      <c r="BC14" s="131">
        <f t="shared" si="24"/>
        <v>0</v>
      </c>
      <c r="BD14" s="131">
        <f t="shared" si="25"/>
        <v>0</v>
      </c>
      <c r="BE14" s="131">
        <f t="shared" si="26"/>
        <v>0</v>
      </c>
      <c r="BF14" s="131">
        <f t="shared" si="27"/>
        <v>0</v>
      </c>
      <c r="BG14" s="131">
        <f t="shared" si="28"/>
        <v>0</v>
      </c>
      <c r="BH14" s="131">
        <f t="shared" si="29"/>
        <v>0</v>
      </c>
      <c r="BI14" s="131">
        <f t="shared" si="30"/>
        <v>0</v>
      </c>
      <c r="BJ14" s="131">
        <f t="shared" si="31"/>
        <v>0</v>
      </c>
      <c r="BK14" s="131">
        <f t="shared" si="32"/>
        <v>0</v>
      </c>
      <c r="BL14" s="131">
        <f t="shared" si="33"/>
        <v>0</v>
      </c>
      <c r="BM14" s="131">
        <f t="shared" si="34"/>
        <v>0</v>
      </c>
      <c r="BN14" s="131">
        <f t="shared" si="35"/>
        <v>0</v>
      </c>
      <c r="BO14" s="131">
        <f t="shared" si="36"/>
        <v>0</v>
      </c>
    </row>
    <row r="15" spans="1:77" s="4" customFormat="1" ht="73.75" customHeight="1" x14ac:dyDescent="0.2">
      <c r="B15" s="164" t="s">
        <v>8</v>
      </c>
      <c r="D15" s="99" t="s">
        <v>959</v>
      </c>
      <c r="E15" s="506" t="s">
        <v>648</v>
      </c>
      <c r="F15" s="72" t="s">
        <v>108</v>
      </c>
      <c r="G15" s="73" t="s">
        <v>151</v>
      </c>
      <c r="H15" s="73" t="s">
        <v>339</v>
      </c>
      <c r="I15" s="72">
        <v>4</v>
      </c>
      <c r="J15" s="72">
        <v>0</v>
      </c>
      <c r="K15" s="72" t="s">
        <v>562</v>
      </c>
      <c r="L15" s="334">
        <v>214.95070000000001</v>
      </c>
      <c r="M15" s="399" t="s">
        <v>954</v>
      </c>
      <c r="N15" s="88"/>
      <c r="O15" s="368">
        <f>L15*N15</f>
        <v>0</v>
      </c>
      <c r="P15" s="89" t="str">
        <f t="shared" si="2"/>
        <v>No</v>
      </c>
      <c r="Q15" s="166" t="str">
        <f t="shared" si="3"/>
        <v>Yes</v>
      </c>
      <c r="S15" s="229">
        <v>4</v>
      </c>
      <c r="T15" s="230">
        <f t="shared" si="37"/>
        <v>0</v>
      </c>
      <c r="U15" s="69"/>
      <c r="V15" s="256">
        <v>5.2</v>
      </c>
      <c r="W15" s="265">
        <f t="shared" si="38"/>
        <v>0</v>
      </c>
      <c r="X15" s="152"/>
      <c r="Y15" s="152">
        <f>N15*I15</f>
        <v>0</v>
      </c>
      <c r="Z15" s="489">
        <v>4</v>
      </c>
      <c r="AA15" s="476">
        <v>16</v>
      </c>
      <c r="AB15" s="239">
        <f t="shared" si="39"/>
        <v>0</v>
      </c>
      <c r="AC15" s="476"/>
      <c r="AD15" s="239">
        <f t="shared" si="40"/>
        <v>0</v>
      </c>
      <c r="AE15" s="476"/>
      <c r="AF15" s="239">
        <f t="shared" si="41"/>
        <v>0</v>
      </c>
      <c r="AG15" s="131">
        <f t="shared" si="4"/>
        <v>0</v>
      </c>
      <c r="AH15" s="131">
        <f t="shared" si="5"/>
        <v>0</v>
      </c>
      <c r="AI15" s="131">
        <f t="shared" si="6"/>
        <v>0</v>
      </c>
      <c r="AJ15" s="131">
        <f t="shared" si="7"/>
        <v>0</v>
      </c>
      <c r="AK15" s="131">
        <f t="shared" si="8"/>
        <v>0</v>
      </c>
      <c r="AL15" s="131">
        <f t="shared" si="9"/>
        <v>0</v>
      </c>
      <c r="AM15" s="131">
        <f t="shared" si="10"/>
        <v>0</v>
      </c>
      <c r="AN15" s="131">
        <f t="shared" si="11"/>
        <v>0</v>
      </c>
      <c r="AO15" s="131">
        <f t="shared" si="12"/>
        <v>0</v>
      </c>
      <c r="AP15" s="131"/>
      <c r="AQ15" s="396">
        <f t="shared" si="13"/>
        <v>0</v>
      </c>
      <c r="AR15" s="396">
        <f t="shared" si="14"/>
        <v>0</v>
      </c>
      <c r="AS15" s="396">
        <f t="shared" si="15"/>
        <v>0</v>
      </c>
      <c r="AT15" s="131"/>
      <c r="AU15" s="131">
        <f t="shared" si="16"/>
        <v>0</v>
      </c>
      <c r="AV15" s="131">
        <f t="shared" si="17"/>
        <v>0</v>
      </c>
      <c r="AW15" s="131">
        <f t="shared" si="18"/>
        <v>0</v>
      </c>
      <c r="AX15" s="131">
        <f t="shared" si="19"/>
        <v>0</v>
      </c>
      <c r="AY15" s="131">
        <f t="shared" si="20"/>
        <v>0</v>
      </c>
      <c r="AZ15" s="131">
        <f t="shared" si="21"/>
        <v>0</v>
      </c>
      <c r="BA15" s="131">
        <f t="shared" si="22"/>
        <v>0</v>
      </c>
      <c r="BB15" s="131">
        <f t="shared" si="23"/>
        <v>0</v>
      </c>
      <c r="BC15" s="131">
        <f t="shared" si="24"/>
        <v>0</v>
      </c>
      <c r="BD15" s="131">
        <f t="shared" si="25"/>
        <v>0</v>
      </c>
      <c r="BE15" s="131">
        <f t="shared" si="26"/>
        <v>0</v>
      </c>
      <c r="BF15" s="131">
        <f t="shared" si="27"/>
        <v>0</v>
      </c>
      <c r="BG15" s="131">
        <f t="shared" si="28"/>
        <v>0</v>
      </c>
      <c r="BH15" s="131">
        <f t="shared" si="29"/>
        <v>0</v>
      </c>
      <c r="BI15" s="131">
        <f t="shared" si="30"/>
        <v>0</v>
      </c>
      <c r="BJ15" s="131">
        <f t="shared" si="31"/>
        <v>0</v>
      </c>
      <c r="BK15" s="131">
        <f t="shared" si="32"/>
        <v>0</v>
      </c>
      <c r="BL15" s="131">
        <f t="shared" si="33"/>
        <v>0</v>
      </c>
      <c r="BM15" s="131">
        <f t="shared" si="34"/>
        <v>0</v>
      </c>
      <c r="BN15" s="131">
        <f t="shared" si="35"/>
        <v>0</v>
      </c>
      <c r="BO15" s="131">
        <f t="shared" si="36"/>
        <v>0</v>
      </c>
    </row>
    <row r="16" spans="1:77" s="4" customFormat="1" ht="73.75" customHeight="1" x14ac:dyDescent="0.2">
      <c r="B16" s="164" t="s">
        <v>8</v>
      </c>
      <c r="D16" s="99" t="s">
        <v>630</v>
      </c>
      <c r="E16" s="501" t="s">
        <v>647</v>
      </c>
      <c r="F16" s="72" t="s">
        <v>108</v>
      </c>
      <c r="G16" s="73" t="s">
        <v>151</v>
      </c>
      <c r="H16" s="73" t="s">
        <v>339</v>
      </c>
      <c r="I16" s="72">
        <v>4</v>
      </c>
      <c r="J16" s="72">
        <v>0</v>
      </c>
      <c r="K16" s="72" t="s">
        <v>562</v>
      </c>
      <c r="L16" s="334">
        <v>224.30310000000003</v>
      </c>
      <c r="M16" s="87"/>
      <c r="N16" s="399" t="s">
        <v>954</v>
      </c>
      <c r="O16" s="368">
        <f>L16*M16</f>
        <v>0</v>
      </c>
      <c r="P16" s="89" t="str">
        <f t="shared" si="2"/>
        <v>No</v>
      </c>
      <c r="Q16" s="166" t="str">
        <f t="shared" si="3"/>
        <v>Yes</v>
      </c>
      <c r="S16" s="229">
        <v>4</v>
      </c>
      <c r="T16" s="230">
        <f t="shared" si="37"/>
        <v>0</v>
      </c>
      <c r="U16" s="69"/>
      <c r="V16" s="256">
        <v>5.2</v>
      </c>
      <c r="W16" s="265">
        <f t="shared" si="38"/>
        <v>0</v>
      </c>
      <c r="X16" s="152">
        <f>M16*I16</f>
        <v>0</v>
      </c>
      <c r="Y16" s="152"/>
      <c r="Z16" s="489">
        <v>4</v>
      </c>
      <c r="AA16" s="476">
        <v>16</v>
      </c>
      <c r="AB16" s="239">
        <f t="shared" si="39"/>
        <v>0</v>
      </c>
      <c r="AC16" s="476"/>
      <c r="AD16" s="239">
        <f t="shared" si="40"/>
        <v>0</v>
      </c>
      <c r="AE16" s="476"/>
      <c r="AF16" s="239">
        <f t="shared" si="41"/>
        <v>0</v>
      </c>
      <c r="AG16" s="131">
        <f t="shared" si="4"/>
        <v>0</v>
      </c>
      <c r="AH16" s="131">
        <f t="shared" si="5"/>
        <v>0</v>
      </c>
      <c r="AI16" s="131">
        <f t="shared" si="6"/>
        <v>0</v>
      </c>
      <c r="AJ16" s="131">
        <f t="shared" si="7"/>
        <v>0</v>
      </c>
      <c r="AK16" s="131">
        <f t="shared" si="8"/>
        <v>0</v>
      </c>
      <c r="AL16" s="131">
        <f t="shared" si="9"/>
        <v>0</v>
      </c>
      <c r="AM16" s="131">
        <f t="shared" si="10"/>
        <v>0</v>
      </c>
      <c r="AN16" s="131">
        <f t="shared" si="11"/>
        <v>0</v>
      </c>
      <c r="AO16" s="131">
        <f t="shared" si="12"/>
        <v>0</v>
      </c>
      <c r="AP16" s="131"/>
      <c r="AQ16" s="396">
        <f t="shared" si="13"/>
        <v>0</v>
      </c>
      <c r="AR16" s="396">
        <f t="shared" si="14"/>
        <v>0</v>
      </c>
      <c r="AS16" s="396">
        <f t="shared" si="15"/>
        <v>0</v>
      </c>
      <c r="AT16" s="131"/>
      <c r="AU16" s="131">
        <f t="shared" si="16"/>
        <v>0</v>
      </c>
      <c r="AV16" s="131">
        <f t="shared" si="17"/>
        <v>0</v>
      </c>
      <c r="AW16" s="131">
        <f t="shared" si="18"/>
        <v>0</v>
      </c>
      <c r="AX16" s="131">
        <f t="shared" si="19"/>
        <v>0</v>
      </c>
      <c r="AY16" s="131">
        <f t="shared" si="20"/>
        <v>0</v>
      </c>
      <c r="AZ16" s="131">
        <f t="shared" si="21"/>
        <v>0</v>
      </c>
      <c r="BA16" s="131">
        <f t="shared" si="22"/>
        <v>0</v>
      </c>
      <c r="BB16" s="131">
        <f t="shared" si="23"/>
        <v>0</v>
      </c>
      <c r="BC16" s="131">
        <f t="shared" si="24"/>
        <v>0</v>
      </c>
      <c r="BD16" s="131">
        <f t="shared" si="25"/>
        <v>0</v>
      </c>
      <c r="BE16" s="131">
        <f t="shared" si="26"/>
        <v>0</v>
      </c>
      <c r="BF16" s="131">
        <f t="shared" si="27"/>
        <v>0</v>
      </c>
      <c r="BG16" s="131">
        <f t="shared" si="28"/>
        <v>0</v>
      </c>
      <c r="BH16" s="131">
        <f t="shared" si="29"/>
        <v>0</v>
      </c>
      <c r="BI16" s="131">
        <f t="shared" si="30"/>
        <v>0</v>
      </c>
      <c r="BJ16" s="131">
        <f t="shared" si="31"/>
        <v>0</v>
      </c>
      <c r="BK16" s="131">
        <f t="shared" si="32"/>
        <v>0</v>
      </c>
      <c r="BL16" s="131">
        <f t="shared" si="33"/>
        <v>0</v>
      </c>
      <c r="BM16" s="131">
        <f t="shared" si="34"/>
        <v>0</v>
      </c>
      <c r="BN16" s="131">
        <f t="shared" si="35"/>
        <v>0</v>
      </c>
      <c r="BO16" s="131">
        <f t="shared" si="36"/>
        <v>0</v>
      </c>
    </row>
    <row r="17" spans="1:67" s="4" customFormat="1" ht="73.75" customHeight="1" x14ac:dyDescent="0.2">
      <c r="B17" s="164" t="s">
        <v>8</v>
      </c>
      <c r="D17" s="99" t="s">
        <v>631</v>
      </c>
      <c r="E17" s="502" t="s">
        <v>646</v>
      </c>
      <c r="F17" s="72" t="s">
        <v>108</v>
      </c>
      <c r="G17" s="73" t="s">
        <v>151</v>
      </c>
      <c r="H17" s="73" t="s">
        <v>339</v>
      </c>
      <c r="I17" s="72">
        <v>4</v>
      </c>
      <c r="J17" s="72">
        <v>0</v>
      </c>
      <c r="K17" s="72" t="s">
        <v>562</v>
      </c>
      <c r="L17" s="334">
        <v>214.95070000000001</v>
      </c>
      <c r="M17" s="87"/>
      <c r="N17" s="399" t="s">
        <v>954</v>
      </c>
      <c r="O17" s="368">
        <f>L17*M17</f>
        <v>0</v>
      </c>
      <c r="P17" s="89" t="str">
        <f t="shared" si="2"/>
        <v>No</v>
      </c>
      <c r="Q17" s="166" t="str">
        <f t="shared" si="3"/>
        <v>Yes</v>
      </c>
      <c r="S17" s="229">
        <v>4</v>
      </c>
      <c r="T17" s="230">
        <f t="shared" si="37"/>
        <v>0</v>
      </c>
      <c r="U17" s="69"/>
      <c r="V17" s="256">
        <v>5.2</v>
      </c>
      <c r="W17" s="265">
        <f t="shared" si="38"/>
        <v>0</v>
      </c>
      <c r="X17" s="152">
        <f>M17*I17</f>
        <v>0</v>
      </c>
      <c r="Y17" s="152"/>
      <c r="Z17" s="489">
        <v>4</v>
      </c>
      <c r="AA17" s="476">
        <v>16</v>
      </c>
      <c r="AB17" s="239">
        <f t="shared" si="39"/>
        <v>0</v>
      </c>
      <c r="AC17" s="476"/>
      <c r="AD17" s="239">
        <f t="shared" si="40"/>
        <v>0</v>
      </c>
      <c r="AE17" s="476"/>
      <c r="AF17" s="239">
        <f t="shared" si="41"/>
        <v>0</v>
      </c>
      <c r="AG17" s="131">
        <f t="shared" si="4"/>
        <v>0</v>
      </c>
      <c r="AH17" s="131">
        <f t="shared" si="5"/>
        <v>0</v>
      </c>
      <c r="AI17" s="131">
        <f t="shared" si="6"/>
        <v>0</v>
      </c>
      <c r="AJ17" s="131">
        <f t="shared" si="7"/>
        <v>0</v>
      </c>
      <c r="AK17" s="131">
        <f t="shared" si="8"/>
        <v>0</v>
      </c>
      <c r="AL17" s="131">
        <f t="shared" si="9"/>
        <v>0</v>
      </c>
      <c r="AM17" s="131">
        <f t="shared" si="10"/>
        <v>0</v>
      </c>
      <c r="AN17" s="131">
        <f t="shared" si="11"/>
        <v>0</v>
      </c>
      <c r="AO17" s="131">
        <f t="shared" si="12"/>
        <v>0</v>
      </c>
      <c r="AP17" s="131"/>
      <c r="AQ17" s="396">
        <f t="shared" si="13"/>
        <v>0</v>
      </c>
      <c r="AR17" s="396">
        <f t="shared" si="14"/>
        <v>0</v>
      </c>
      <c r="AS17" s="396">
        <f t="shared" si="15"/>
        <v>0</v>
      </c>
      <c r="AT17" s="131"/>
      <c r="AU17" s="131">
        <f t="shared" si="16"/>
        <v>0</v>
      </c>
      <c r="AV17" s="131">
        <f t="shared" si="17"/>
        <v>0</v>
      </c>
      <c r="AW17" s="131">
        <f t="shared" si="18"/>
        <v>0</v>
      </c>
      <c r="AX17" s="131">
        <f t="shared" si="19"/>
        <v>0</v>
      </c>
      <c r="AY17" s="131">
        <f t="shared" si="20"/>
        <v>0</v>
      </c>
      <c r="AZ17" s="131">
        <f t="shared" si="21"/>
        <v>0</v>
      </c>
      <c r="BA17" s="131">
        <f t="shared" si="22"/>
        <v>0</v>
      </c>
      <c r="BB17" s="131">
        <f t="shared" si="23"/>
        <v>0</v>
      </c>
      <c r="BC17" s="131">
        <f t="shared" si="24"/>
        <v>0</v>
      </c>
      <c r="BD17" s="131">
        <f t="shared" si="25"/>
        <v>0</v>
      </c>
      <c r="BE17" s="131">
        <f t="shared" si="26"/>
        <v>0</v>
      </c>
      <c r="BF17" s="131">
        <f t="shared" si="27"/>
        <v>0</v>
      </c>
      <c r="BG17" s="131">
        <f t="shared" si="28"/>
        <v>0</v>
      </c>
      <c r="BH17" s="131">
        <f t="shared" si="29"/>
        <v>0</v>
      </c>
      <c r="BI17" s="131">
        <f t="shared" si="30"/>
        <v>0</v>
      </c>
      <c r="BJ17" s="131">
        <f t="shared" si="31"/>
        <v>0</v>
      </c>
      <c r="BK17" s="131">
        <f t="shared" si="32"/>
        <v>0</v>
      </c>
      <c r="BL17" s="131">
        <f t="shared" si="33"/>
        <v>0</v>
      </c>
      <c r="BM17" s="131">
        <f t="shared" si="34"/>
        <v>0</v>
      </c>
      <c r="BN17" s="131">
        <f t="shared" si="35"/>
        <v>0</v>
      </c>
      <c r="BO17" s="131">
        <f t="shared" si="36"/>
        <v>0</v>
      </c>
    </row>
    <row r="18" spans="1:67" s="81" customFormat="1" ht="73.75" customHeight="1" x14ac:dyDescent="0.2">
      <c r="A18" s="4"/>
      <c r="B18" s="164" t="s">
        <v>8</v>
      </c>
      <c r="C18" s="4"/>
      <c r="D18" s="64" t="s">
        <v>960</v>
      </c>
      <c r="E18" s="503" t="s">
        <v>648</v>
      </c>
      <c r="F18" s="180" t="s">
        <v>109</v>
      </c>
      <c r="G18" s="180" t="s">
        <v>152</v>
      </c>
      <c r="H18" s="180" t="s">
        <v>339</v>
      </c>
      <c r="I18" s="63">
        <v>3</v>
      </c>
      <c r="J18" s="63">
        <v>0</v>
      </c>
      <c r="K18" s="63" t="s">
        <v>562</v>
      </c>
      <c r="L18" s="333">
        <v>214.95070000000001</v>
      </c>
      <c r="M18" s="400" t="s">
        <v>954</v>
      </c>
      <c r="N18" s="380"/>
      <c r="O18" s="378">
        <f>L18*N18</f>
        <v>0</v>
      </c>
      <c r="P18" s="96" t="str">
        <f t="shared" si="2"/>
        <v>No</v>
      </c>
      <c r="Q18" s="165" t="str">
        <f t="shared" si="3"/>
        <v>Yes</v>
      </c>
      <c r="S18" s="229">
        <v>3</v>
      </c>
      <c r="T18" s="230">
        <f t="shared" si="37"/>
        <v>0</v>
      </c>
      <c r="U18" s="69"/>
      <c r="V18" s="256">
        <v>6.4</v>
      </c>
      <c r="W18" s="265">
        <f t="shared" si="38"/>
        <v>0</v>
      </c>
      <c r="X18" s="152"/>
      <c r="Y18" s="152">
        <f>N18*I18</f>
        <v>0</v>
      </c>
      <c r="Z18" s="489">
        <v>3</v>
      </c>
      <c r="AA18" s="476">
        <v>18</v>
      </c>
      <c r="AB18" s="239">
        <f t="shared" si="39"/>
        <v>0</v>
      </c>
      <c r="AC18" s="476"/>
      <c r="AD18" s="239">
        <f t="shared" si="40"/>
        <v>0</v>
      </c>
      <c r="AE18" s="476"/>
      <c r="AF18" s="239">
        <f t="shared" si="41"/>
        <v>0</v>
      </c>
      <c r="AG18" s="131">
        <f t="shared" si="4"/>
        <v>0</v>
      </c>
      <c r="AH18" s="131">
        <f t="shared" si="5"/>
        <v>0</v>
      </c>
      <c r="AI18" s="131">
        <f t="shared" si="6"/>
        <v>0</v>
      </c>
      <c r="AJ18" s="131">
        <f t="shared" si="7"/>
        <v>0</v>
      </c>
      <c r="AK18" s="131">
        <f t="shared" si="8"/>
        <v>0</v>
      </c>
      <c r="AL18" s="131">
        <f t="shared" si="9"/>
        <v>0</v>
      </c>
      <c r="AM18" s="131">
        <f t="shared" si="10"/>
        <v>0</v>
      </c>
      <c r="AN18" s="131">
        <f t="shared" si="11"/>
        <v>0</v>
      </c>
      <c r="AO18" s="131">
        <f t="shared" si="12"/>
        <v>0</v>
      </c>
      <c r="AP18" s="396"/>
      <c r="AQ18" s="396">
        <f t="shared" si="13"/>
        <v>0</v>
      </c>
      <c r="AR18" s="396">
        <f t="shared" si="14"/>
        <v>0</v>
      </c>
      <c r="AS18" s="396">
        <f t="shared" si="15"/>
        <v>0</v>
      </c>
      <c r="AT18" s="396"/>
      <c r="AU18" s="131">
        <f t="shared" si="16"/>
        <v>0</v>
      </c>
      <c r="AV18" s="131">
        <f t="shared" si="17"/>
        <v>0</v>
      </c>
      <c r="AW18" s="131">
        <f t="shared" si="18"/>
        <v>0</v>
      </c>
      <c r="AX18" s="131">
        <f t="shared" si="19"/>
        <v>0</v>
      </c>
      <c r="AY18" s="131">
        <f t="shared" si="20"/>
        <v>0</v>
      </c>
      <c r="AZ18" s="131">
        <f t="shared" si="21"/>
        <v>0</v>
      </c>
      <c r="BA18" s="131">
        <f t="shared" si="22"/>
        <v>0</v>
      </c>
      <c r="BB18" s="131">
        <f t="shared" si="23"/>
        <v>0</v>
      </c>
      <c r="BC18" s="131">
        <f t="shared" si="24"/>
        <v>0</v>
      </c>
      <c r="BD18" s="131">
        <f t="shared" si="25"/>
        <v>0</v>
      </c>
      <c r="BE18" s="131">
        <f t="shared" si="26"/>
        <v>0</v>
      </c>
      <c r="BF18" s="131">
        <f t="shared" si="27"/>
        <v>0</v>
      </c>
      <c r="BG18" s="131">
        <f t="shared" si="28"/>
        <v>0</v>
      </c>
      <c r="BH18" s="131">
        <f t="shared" si="29"/>
        <v>0</v>
      </c>
      <c r="BI18" s="131">
        <f t="shared" si="30"/>
        <v>0</v>
      </c>
      <c r="BJ18" s="131">
        <f t="shared" si="31"/>
        <v>0</v>
      </c>
      <c r="BK18" s="131">
        <f t="shared" si="32"/>
        <v>0</v>
      </c>
      <c r="BL18" s="131">
        <f t="shared" si="33"/>
        <v>0</v>
      </c>
      <c r="BM18" s="131">
        <f t="shared" si="34"/>
        <v>0</v>
      </c>
      <c r="BN18" s="131">
        <f t="shared" si="35"/>
        <v>0</v>
      </c>
      <c r="BO18" s="131">
        <f t="shared" si="36"/>
        <v>0</v>
      </c>
    </row>
    <row r="19" spans="1:67" s="81" customFormat="1" ht="73.75" customHeight="1" x14ac:dyDescent="0.2">
      <c r="A19" s="4"/>
      <c r="B19" s="164" t="s">
        <v>8</v>
      </c>
      <c r="C19" s="4"/>
      <c r="D19" s="64" t="s">
        <v>632</v>
      </c>
      <c r="E19" s="504" t="s">
        <v>647</v>
      </c>
      <c r="F19" s="180" t="s">
        <v>109</v>
      </c>
      <c r="G19" s="180" t="s">
        <v>152</v>
      </c>
      <c r="H19" s="180" t="s">
        <v>339</v>
      </c>
      <c r="I19" s="63">
        <v>3</v>
      </c>
      <c r="J19" s="63">
        <v>0</v>
      </c>
      <c r="K19" s="63" t="s">
        <v>562</v>
      </c>
      <c r="L19" s="333">
        <v>224.30310000000003</v>
      </c>
      <c r="M19" s="85"/>
      <c r="N19" s="401" t="s">
        <v>954</v>
      </c>
      <c r="O19" s="378">
        <f>L19*M19</f>
        <v>0</v>
      </c>
      <c r="P19" s="96" t="str">
        <f t="shared" si="2"/>
        <v>No</v>
      </c>
      <c r="Q19" s="165" t="str">
        <f t="shared" si="3"/>
        <v>Yes</v>
      </c>
      <c r="S19" s="229">
        <v>3</v>
      </c>
      <c r="T19" s="230">
        <f t="shared" si="37"/>
        <v>0</v>
      </c>
      <c r="U19" s="69"/>
      <c r="V19" s="256">
        <v>6.4</v>
      </c>
      <c r="W19" s="265">
        <f t="shared" si="38"/>
        <v>0</v>
      </c>
      <c r="X19" s="152">
        <f>M19*I19</f>
        <v>0</v>
      </c>
      <c r="Y19" s="152"/>
      <c r="Z19" s="489">
        <v>3</v>
      </c>
      <c r="AA19" s="476">
        <v>18</v>
      </c>
      <c r="AB19" s="239">
        <f t="shared" si="39"/>
        <v>0</v>
      </c>
      <c r="AC19" s="476"/>
      <c r="AD19" s="239">
        <f t="shared" si="40"/>
        <v>0</v>
      </c>
      <c r="AE19" s="476"/>
      <c r="AF19" s="239">
        <f t="shared" si="41"/>
        <v>0</v>
      </c>
      <c r="AG19" s="131">
        <f t="shared" si="4"/>
        <v>0</v>
      </c>
      <c r="AH19" s="131">
        <f t="shared" si="5"/>
        <v>0</v>
      </c>
      <c r="AI19" s="131">
        <f t="shared" si="6"/>
        <v>0</v>
      </c>
      <c r="AJ19" s="131">
        <f t="shared" si="7"/>
        <v>0</v>
      </c>
      <c r="AK19" s="131">
        <f t="shared" si="8"/>
        <v>0</v>
      </c>
      <c r="AL19" s="131">
        <f t="shared" si="9"/>
        <v>0</v>
      </c>
      <c r="AM19" s="131">
        <f t="shared" si="10"/>
        <v>0</v>
      </c>
      <c r="AN19" s="131">
        <f t="shared" si="11"/>
        <v>0</v>
      </c>
      <c r="AO19" s="131">
        <f t="shared" si="12"/>
        <v>0</v>
      </c>
      <c r="AP19" s="396"/>
      <c r="AQ19" s="396">
        <f t="shared" si="13"/>
        <v>0</v>
      </c>
      <c r="AR19" s="396">
        <f t="shared" si="14"/>
        <v>0</v>
      </c>
      <c r="AS19" s="396">
        <f t="shared" si="15"/>
        <v>0</v>
      </c>
      <c r="AT19" s="396"/>
      <c r="AU19" s="131">
        <f t="shared" si="16"/>
        <v>0</v>
      </c>
      <c r="AV19" s="131">
        <f t="shared" si="17"/>
        <v>0</v>
      </c>
      <c r="AW19" s="131">
        <f t="shared" si="18"/>
        <v>0</v>
      </c>
      <c r="AX19" s="131">
        <f t="shared" si="19"/>
        <v>0</v>
      </c>
      <c r="AY19" s="131">
        <f t="shared" si="20"/>
        <v>0</v>
      </c>
      <c r="AZ19" s="131">
        <f t="shared" si="21"/>
        <v>0</v>
      </c>
      <c r="BA19" s="131">
        <f t="shared" si="22"/>
        <v>0</v>
      </c>
      <c r="BB19" s="131">
        <f t="shared" si="23"/>
        <v>0</v>
      </c>
      <c r="BC19" s="131">
        <f t="shared" si="24"/>
        <v>0</v>
      </c>
      <c r="BD19" s="131">
        <f t="shared" si="25"/>
        <v>0</v>
      </c>
      <c r="BE19" s="131">
        <f t="shared" si="26"/>
        <v>0</v>
      </c>
      <c r="BF19" s="131">
        <f t="shared" si="27"/>
        <v>0</v>
      </c>
      <c r="BG19" s="131">
        <f t="shared" si="28"/>
        <v>0</v>
      </c>
      <c r="BH19" s="131">
        <f t="shared" si="29"/>
        <v>0</v>
      </c>
      <c r="BI19" s="131">
        <f t="shared" si="30"/>
        <v>0</v>
      </c>
      <c r="BJ19" s="131">
        <f t="shared" si="31"/>
        <v>0</v>
      </c>
      <c r="BK19" s="131">
        <f t="shared" si="32"/>
        <v>0</v>
      </c>
      <c r="BL19" s="131">
        <f t="shared" si="33"/>
        <v>0</v>
      </c>
      <c r="BM19" s="131">
        <f t="shared" si="34"/>
        <v>0</v>
      </c>
      <c r="BN19" s="131">
        <f t="shared" si="35"/>
        <v>0</v>
      </c>
      <c r="BO19" s="131">
        <f t="shared" si="36"/>
        <v>0</v>
      </c>
    </row>
    <row r="20" spans="1:67" s="81" customFormat="1" ht="73.75" customHeight="1" x14ac:dyDescent="0.2">
      <c r="A20" s="4"/>
      <c r="B20" s="164" t="s">
        <v>8</v>
      </c>
      <c r="C20" s="4"/>
      <c r="D20" s="64" t="s">
        <v>633</v>
      </c>
      <c r="E20" s="505" t="s">
        <v>646</v>
      </c>
      <c r="F20" s="180" t="s">
        <v>109</v>
      </c>
      <c r="G20" s="180" t="s">
        <v>152</v>
      </c>
      <c r="H20" s="180" t="s">
        <v>339</v>
      </c>
      <c r="I20" s="63">
        <v>3</v>
      </c>
      <c r="J20" s="63">
        <v>0</v>
      </c>
      <c r="K20" s="63" t="s">
        <v>562</v>
      </c>
      <c r="L20" s="333">
        <v>214.95070000000001</v>
      </c>
      <c r="M20" s="85"/>
      <c r="N20" s="401" t="s">
        <v>954</v>
      </c>
      <c r="O20" s="378">
        <f>L20*M20</f>
        <v>0</v>
      </c>
      <c r="P20" s="96" t="str">
        <f t="shared" si="2"/>
        <v>No</v>
      </c>
      <c r="Q20" s="165" t="str">
        <f t="shared" si="3"/>
        <v>Yes</v>
      </c>
      <c r="S20" s="229">
        <v>3</v>
      </c>
      <c r="T20" s="230">
        <f t="shared" si="37"/>
        <v>0</v>
      </c>
      <c r="U20" s="69"/>
      <c r="V20" s="256">
        <v>6.4</v>
      </c>
      <c r="W20" s="265">
        <f t="shared" si="38"/>
        <v>0</v>
      </c>
      <c r="X20" s="152">
        <f>M20*I20</f>
        <v>0</v>
      </c>
      <c r="Y20" s="152"/>
      <c r="Z20" s="489">
        <v>3</v>
      </c>
      <c r="AA20" s="476">
        <v>18</v>
      </c>
      <c r="AB20" s="239">
        <f t="shared" si="39"/>
        <v>0</v>
      </c>
      <c r="AC20" s="476"/>
      <c r="AD20" s="239">
        <f t="shared" si="40"/>
        <v>0</v>
      </c>
      <c r="AE20" s="476"/>
      <c r="AF20" s="239">
        <f t="shared" si="41"/>
        <v>0</v>
      </c>
      <c r="AG20" s="131">
        <f t="shared" si="4"/>
        <v>0</v>
      </c>
      <c r="AH20" s="131">
        <f t="shared" si="5"/>
        <v>0</v>
      </c>
      <c r="AI20" s="131">
        <f t="shared" si="6"/>
        <v>0</v>
      </c>
      <c r="AJ20" s="131">
        <f t="shared" si="7"/>
        <v>0</v>
      </c>
      <c r="AK20" s="131">
        <f t="shared" si="8"/>
        <v>0</v>
      </c>
      <c r="AL20" s="131">
        <f t="shared" si="9"/>
        <v>0</v>
      </c>
      <c r="AM20" s="131">
        <f t="shared" si="10"/>
        <v>0</v>
      </c>
      <c r="AN20" s="131">
        <f t="shared" si="11"/>
        <v>0</v>
      </c>
      <c r="AO20" s="131">
        <f t="shared" si="12"/>
        <v>0</v>
      </c>
      <c r="AP20" s="396"/>
      <c r="AQ20" s="396">
        <f t="shared" si="13"/>
        <v>0</v>
      </c>
      <c r="AR20" s="396">
        <f t="shared" si="14"/>
        <v>0</v>
      </c>
      <c r="AS20" s="396">
        <f t="shared" si="15"/>
        <v>0</v>
      </c>
      <c r="AT20" s="396"/>
      <c r="AU20" s="131">
        <f t="shared" si="16"/>
        <v>0</v>
      </c>
      <c r="AV20" s="131">
        <f t="shared" si="17"/>
        <v>0</v>
      </c>
      <c r="AW20" s="131">
        <f t="shared" si="18"/>
        <v>0</v>
      </c>
      <c r="AX20" s="131">
        <f t="shared" si="19"/>
        <v>0</v>
      </c>
      <c r="AY20" s="131">
        <f t="shared" si="20"/>
        <v>0</v>
      </c>
      <c r="AZ20" s="131">
        <f t="shared" si="21"/>
        <v>0</v>
      </c>
      <c r="BA20" s="131">
        <f t="shared" si="22"/>
        <v>0</v>
      </c>
      <c r="BB20" s="131">
        <f t="shared" si="23"/>
        <v>0</v>
      </c>
      <c r="BC20" s="131">
        <f t="shared" si="24"/>
        <v>0</v>
      </c>
      <c r="BD20" s="131">
        <f t="shared" si="25"/>
        <v>0</v>
      </c>
      <c r="BE20" s="131">
        <f t="shared" si="26"/>
        <v>0</v>
      </c>
      <c r="BF20" s="131">
        <f t="shared" si="27"/>
        <v>0</v>
      </c>
      <c r="BG20" s="131">
        <f t="shared" si="28"/>
        <v>0</v>
      </c>
      <c r="BH20" s="131">
        <f t="shared" si="29"/>
        <v>0</v>
      </c>
      <c r="BI20" s="131">
        <f t="shared" si="30"/>
        <v>0</v>
      </c>
      <c r="BJ20" s="131">
        <f t="shared" si="31"/>
        <v>0</v>
      </c>
      <c r="BK20" s="131">
        <f t="shared" si="32"/>
        <v>0</v>
      </c>
      <c r="BL20" s="131">
        <f t="shared" si="33"/>
        <v>0</v>
      </c>
      <c r="BM20" s="131">
        <f t="shared" si="34"/>
        <v>0</v>
      </c>
      <c r="BN20" s="131">
        <f t="shared" si="35"/>
        <v>0</v>
      </c>
      <c r="BO20" s="131">
        <f t="shared" si="36"/>
        <v>0</v>
      </c>
    </row>
    <row r="21" spans="1:67" s="4" customFormat="1" ht="73.75" customHeight="1" x14ac:dyDescent="0.2">
      <c r="B21" s="164" t="s">
        <v>8</v>
      </c>
      <c r="D21" s="99" t="s">
        <v>961</v>
      </c>
      <c r="E21" s="506" t="s">
        <v>648</v>
      </c>
      <c r="F21" s="72" t="s">
        <v>109</v>
      </c>
      <c r="G21" s="73" t="s">
        <v>153</v>
      </c>
      <c r="H21" s="73" t="s">
        <v>339</v>
      </c>
      <c r="I21" s="72">
        <v>2</v>
      </c>
      <c r="J21" s="72">
        <v>0</v>
      </c>
      <c r="K21" s="72" t="s">
        <v>562</v>
      </c>
      <c r="L21" s="334">
        <v>214.95070000000001</v>
      </c>
      <c r="M21" s="399" t="s">
        <v>954</v>
      </c>
      <c r="N21" s="88"/>
      <c r="O21" s="368">
        <f>L21*N21</f>
        <v>0</v>
      </c>
      <c r="P21" s="89" t="str">
        <f t="shared" si="2"/>
        <v>No</v>
      </c>
      <c r="Q21" s="166" t="str">
        <f t="shared" si="3"/>
        <v>Yes</v>
      </c>
      <c r="S21" s="229">
        <v>2</v>
      </c>
      <c r="T21" s="230">
        <f t="shared" si="37"/>
        <v>0</v>
      </c>
      <c r="U21" s="69"/>
      <c r="V21" s="256">
        <v>9</v>
      </c>
      <c r="W21" s="265">
        <f t="shared" si="38"/>
        <v>0</v>
      </c>
      <c r="X21" s="152"/>
      <c r="Y21" s="152">
        <f>N21*I21</f>
        <v>0</v>
      </c>
      <c r="Z21" s="489">
        <v>2</v>
      </c>
      <c r="AA21" s="476">
        <v>18</v>
      </c>
      <c r="AB21" s="239">
        <f t="shared" si="39"/>
        <v>0</v>
      </c>
      <c r="AC21" s="476"/>
      <c r="AD21" s="239">
        <f t="shared" si="40"/>
        <v>0</v>
      </c>
      <c r="AE21" s="476"/>
      <c r="AF21" s="239">
        <f t="shared" si="41"/>
        <v>0</v>
      </c>
      <c r="AG21" s="131">
        <f t="shared" si="4"/>
        <v>0</v>
      </c>
      <c r="AH21" s="131">
        <f t="shared" si="5"/>
        <v>0</v>
      </c>
      <c r="AI21" s="131">
        <f t="shared" si="6"/>
        <v>0</v>
      </c>
      <c r="AJ21" s="131">
        <f t="shared" si="7"/>
        <v>0</v>
      </c>
      <c r="AK21" s="131">
        <f t="shared" si="8"/>
        <v>0</v>
      </c>
      <c r="AL21" s="131">
        <f t="shared" si="9"/>
        <v>0</v>
      </c>
      <c r="AM21" s="131">
        <f t="shared" si="10"/>
        <v>0</v>
      </c>
      <c r="AN21" s="131">
        <f t="shared" si="11"/>
        <v>0</v>
      </c>
      <c r="AO21" s="131">
        <f t="shared" si="12"/>
        <v>0</v>
      </c>
      <c r="AP21" s="131"/>
      <c r="AQ21" s="396">
        <f t="shared" si="13"/>
        <v>0</v>
      </c>
      <c r="AR21" s="396">
        <f t="shared" si="14"/>
        <v>0</v>
      </c>
      <c r="AS21" s="396">
        <f t="shared" si="15"/>
        <v>0</v>
      </c>
      <c r="AT21" s="131"/>
      <c r="AU21" s="131">
        <f t="shared" si="16"/>
        <v>0</v>
      </c>
      <c r="AV21" s="131">
        <f t="shared" si="17"/>
        <v>0</v>
      </c>
      <c r="AW21" s="131">
        <f t="shared" si="18"/>
        <v>0</v>
      </c>
      <c r="AX21" s="131">
        <f t="shared" si="19"/>
        <v>0</v>
      </c>
      <c r="AY21" s="131">
        <f t="shared" si="20"/>
        <v>0</v>
      </c>
      <c r="AZ21" s="131">
        <f t="shared" si="21"/>
        <v>0</v>
      </c>
      <c r="BA21" s="131">
        <f t="shared" si="22"/>
        <v>0</v>
      </c>
      <c r="BB21" s="131">
        <f t="shared" si="23"/>
        <v>0</v>
      </c>
      <c r="BC21" s="131">
        <f t="shared" si="24"/>
        <v>0</v>
      </c>
      <c r="BD21" s="131">
        <f t="shared" si="25"/>
        <v>0</v>
      </c>
      <c r="BE21" s="131">
        <f t="shared" si="26"/>
        <v>0</v>
      </c>
      <c r="BF21" s="131">
        <f t="shared" si="27"/>
        <v>0</v>
      </c>
      <c r="BG21" s="131">
        <f t="shared" si="28"/>
        <v>0</v>
      </c>
      <c r="BH21" s="131">
        <f t="shared" si="29"/>
        <v>0</v>
      </c>
      <c r="BI21" s="131">
        <f t="shared" si="30"/>
        <v>0</v>
      </c>
      <c r="BJ21" s="131">
        <f t="shared" si="31"/>
        <v>0</v>
      </c>
      <c r="BK21" s="131">
        <f t="shared" si="32"/>
        <v>0</v>
      </c>
      <c r="BL21" s="131">
        <f t="shared" si="33"/>
        <v>0</v>
      </c>
      <c r="BM21" s="131">
        <f t="shared" si="34"/>
        <v>0</v>
      </c>
      <c r="BN21" s="131">
        <f t="shared" si="35"/>
        <v>0</v>
      </c>
      <c r="BO21" s="131">
        <f t="shared" si="36"/>
        <v>0</v>
      </c>
    </row>
    <row r="22" spans="1:67" s="4" customFormat="1" ht="73.75" customHeight="1" x14ac:dyDescent="0.2">
      <c r="B22" s="164" t="s">
        <v>8</v>
      </c>
      <c r="D22" s="99" t="s">
        <v>634</v>
      </c>
      <c r="E22" s="501" t="s">
        <v>647</v>
      </c>
      <c r="F22" s="72" t="s">
        <v>109</v>
      </c>
      <c r="G22" s="73" t="s">
        <v>153</v>
      </c>
      <c r="H22" s="73" t="s">
        <v>339</v>
      </c>
      <c r="I22" s="72">
        <v>2</v>
      </c>
      <c r="J22" s="72">
        <v>0</v>
      </c>
      <c r="K22" s="72" t="s">
        <v>562</v>
      </c>
      <c r="L22" s="334">
        <v>224.30310000000003</v>
      </c>
      <c r="M22" s="87"/>
      <c r="N22" s="399" t="s">
        <v>954</v>
      </c>
      <c r="O22" s="368">
        <f>L22*M22</f>
        <v>0</v>
      </c>
      <c r="P22" s="89" t="str">
        <f t="shared" si="2"/>
        <v>No</v>
      </c>
      <c r="Q22" s="166" t="str">
        <f t="shared" si="3"/>
        <v>Yes</v>
      </c>
      <c r="S22" s="229">
        <v>2</v>
      </c>
      <c r="T22" s="230">
        <f t="shared" si="37"/>
        <v>0</v>
      </c>
      <c r="U22" s="69"/>
      <c r="V22" s="256">
        <v>9</v>
      </c>
      <c r="W22" s="265">
        <f t="shared" si="38"/>
        <v>0</v>
      </c>
      <c r="X22" s="152">
        <f>M22*I22</f>
        <v>0</v>
      </c>
      <c r="Y22" s="152"/>
      <c r="Z22" s="489">
        <v>2</v>
      </c>
      <c r="AA22" s="476">
        <v>18</v>
      </c>
      <c r="AB22" s="239">
        <f t="shared" si="39"/>
        <v>0</v>
      </c>
      <c r="AC22" s="476"/>
      <c r="AD22" s="239">
        <f t="shared" si="40"/>
        <v>0</v>
      </c>
      <c r="AE22" s="476"/>
      <c r="AF22" s="239">
        <f t="shared" si="41"/>
        <v>0</v>
      </c>
      <c r="AG22" s="131">
        <f t="shared" si="4"/>
        <v>0</v>
      </c>
      <c r="AH22" s="131">
        <f t="shared" si="5"/>
        <v>0</v>
      </c>
      <c r="AI22" s="131">
        <f t="shared" si="6"/>
        <v>0</v>
      </c>
      <c r="AJ22" s="131">
        <f t="shared" si="7"/>
        <v>0</v>
      </c>
      <c r="AK22" s="131">
        <f t="shared" si="8"/>
        <v>0</v>
      </c>
      <c r="AL22" s="131">
        <f t="shared" si="9"/>
        <v>0</v>
      </c>
      <c r="AM22" s="131">
        <f t="shared" si="10"/>
        <v>0</v>
      </c>
      <c r="AN22" s="131">
        <f t="shared" si="11"/>
        <v>0</v>
      </c>
      <c r="AO22" s="131">
        <f t="shared" si="12"/>
        <v>0</v>
      </c>
      <c r="AP22" s="131"/>
      <c r="AQ22" s="396">
        <f t="shared" si="13"/>
        <v>0</v>
      </c>
      <c r="AR22" s="396">
        <f t="shared" si="14"/>
        <v>0</v>
      </c>
      <c r="AS22" s="396">
        <f t="shared" si="15"/>
        <v>0</v>
      </c>
      <c r="AT22" s="131"/>
      <c r="AU22" s="131">
        <f t="shared" si="16"/>
        <v>0</v>
      </c>
      <c r="AV22" s="131">
        <f t="shared" si="17"/>
        <v>0</v>
      </c>
      <c r="AW22" s="131">
        <f t="shared" si="18"/>
        <v>0</v>
      </c>
      <c r="AX22" s="131">
        <f t="shared" si="19"/>
        <v>0</v>
      </c>
      <c r="AY22" s="131">
        <f t="shared" si="20"/>
        <v>0</v>
      </c>
      <c r="AZ22" s="131">
        <f t="shared" si="21"/>
        <v>0</v>
      </c>
      <c r="BA22" s="131">
        <f t="shared" si="22"/>
        <v>0</v>
      </c>
      <c r="BB22" s="131">
        <f t="shared" si="23"/>
        <v>0</v>
      </c>
      <c r="BC22" s="131">
        <f t="shared" si="24"/>
        <v>0</v>
      </c>
      <c r="BD22" s="131">
        <f t="shared" si="25"/>
        <v>0</v>
      </c>
      <c r="BE22" s="131">
        <f t="shared" si="26"/>
        <v>0</v>
      </c>
      <c r="BF22" s="131">
        <f t="shared" si="27"/>
        <v>0</v>
      </c>
      <c r="BG22" s="131">
        <f t="shared" si="28"/>
        <v>0</v>
      </c>
      <c r="BH22" s="131">
        <f t="shared" si="29"/>
        <v>0</v>
      </c>
      <c r="BI22" s="131">
        <f t="shared" si="30"/>
        <v>0</v>
      </c>
      <c r="BJ22" s="131">
        <f t="shared" si="31"/>
        <v>0</v>
      </c>
      <c r="BK22" s="131">
        <f t="shared" si="32"/>
        <v>0</v>
      </c>
      <c r="BL22" s="131">
        <f t="shared" si="33"/>
        <v>0</v>
      </c>
      <c r="BM22" s="131">
        <f t="shared" si="34"/>
        <v>0</v>
      </c>
      <c r="BN22" s="131">
        <f t="shared" si="35"/>
        <v>0</v>
      </c>
      <c r="BO22" s="131">
        <f t="shared" si="36"/>
        <v>0</v>
      </c>
    </row>
    <row r="23" spans="1:67" s="4" customFormat="1" ht="73.75" customHeight="1" x14ac:dyDescent="0.2">
      <c r="B23" s="164" t="s">
        <v>8</v>
      </c>
      <c r="D23" s="99" t="s">
        <v>635</v>
      </c>
      <c r="E23" s="502" t="s">
        <v>646</v>
      </c>
      <c r="F23" s="72" t="s">
        <v>109</v>
      </c>
      <c r="G23" s="73" t="s">
        <v>153</v>
      </c>
      <c r="H23" s="73" t="s">
        <v>339</v>
      </c>
      <c r="I23" s="72">
        <v>2</v>
      </c>
      <c r="J23" s="72">
        <v>0</v>
      </c>
      <c r="K23" s="72" t="s">
        <v>562</v>
      </c>
      <c r="L23" s="334">
        <v>214.95070000000001</v>
      </c>
      <c r="M23" s="87"/>
      <c r="N23" s="399" t="s">
        <v>954</v>
      </c>
      <c r="O23" s="368">
        <f>L23*M23</f>
        <v>0</v>
      </c>
      <c r="P23" s="89" t="str">
        <f t="shared" si="2"/>
        <v>No</v>
      </c>
      <c r="Q23" s="166" t="str">
        <f t="shared" si="3"/>
        <v>Yes</v>
      </c>
      <c r="S23" s="229">
        <v>2</v>
      </c>
      <c r="T23" s="230">
        <f t="shared" si="37"/>
        <v>0</v>
      </c>
      <c r="U23" s="69"/>
      <c r="V23" s="256">
        <v>9</v>
      </c>
      <c r="W23" s="265">
        <f t="shared" si="38"/>
        <v>0</v>
      </c>
      <c r="X23" s="152">
        <f>M23*I23</f>
        <v>0</v>
      </c>
      <c r="Y23" s="152"/>
      <c r="Z23" s="489">
        <v>2</v>
      </c>
      <c r="AA23" s="476">
        <v>18</v>
      </c>
      <c r="AB23" s="239">
        <f t="shared" si="39"/>
        <v>0</v>
      </c>
      <c r="AC23" s="476"/>
      <c r="AD23" s="239">
        <f t="shared" si="40"/>
        <v>0</v>
      </c>
      <c r="AE23" s="476"/>
      <c r="AF23" s="239">
        <f t="shared" si="41"/>
        <v>0</v>
      </c>
      <c r="AG23" s="131">
        <f t="shared" si="4"/>
        <v>0</v>
      </c>
      <c r="AH23" s="131">
        <f t="shared" si="5"/>
        <v>0</v>
      </c>
      <c r="AI23" s="131">
        <f t="shared" si="6"/>
        <v>0</v>
      </c>
      <c r="AJ23" s="131">
        <f t="shared" si="7"/>
        <v>0</v>
      </c>
      <c r="AK23" s="131">
        <f t="shared" si="8"/>
        <v>0</v>
      </c>
      <c r="AL23" s="131">
        <f t="shared" si="9"/>
        <v>0</v>
      </c>
      <c r="AM23" s="131">
        <f t="shared" si="10"/>
        <v>0</v>
      </c>
      <c r="AN23" s="131">
        <f t="shared" si="11"/>
        <v>0</v>
      </c>
      <c r="AO23" s="131">
        <f t="shared" si="12"/>
        <v>0</v>
      </c>
      <c r="AP23" s="131"/>
      <c r="AQ23" s="396">
        <f t="shared" si="13"/>
        <v>0</v>
      </c>
      <c r="AR23" s="396">
        <f t="shared" si="14"/>
        <v>0</v>
      </c>
      <c r="AS23" s="396">
        <f t="shared" si="15"/>
        <v>0</v>
      </c>
      <c r="AT23" s="131"/>
      <c r="AU23" s="131">
        <f t="shared" si="16"/>
        <v>0</v>
      </c>
      <c r="AV23" s="131">
        <f t="shared" si="17"/>
        <v>0</v>
      </c>
      <c r="AW23" s="131">
        <f t="shared" si="18"/>
        <v>0</v>
      </c>
      <c r="AX23" s="131">
        <f t="shared" si="19"/>
        <v>0</v>
      </c>
      <c r="AY23" s="131">
        <f t="shared" si="20"/>
        <v>0</v>
      </c>
      <c r="AZ23" s="131">
        <f t="shared" si="21"/>
        <v>0</v>
      </c>
      <c r="BA23" s="131">
        <f t="shared" si="22"/>
        <v>0</v>
      </c>
      <c r="BB23" s="131">
        <f t="shared" si="23"/>
        <v>0</v>
      </c>
      <c r="BC23" s="131">
        <f t="shared" si="24"/>
        <v>0</v>
      </c>
      <c r="BD23" s="131">
        <f t="shared" si="25"/>
        <v>0</v>
      </c>
      <c r="BE23" s="131">
        <f t="shared" si="26"/>
        <v>0</v>
      </c>
      <c r="BF23" s="131">
        <f t="shared" si="27"/>
        <v>0</v>
      </c>
      <c r="BG23" s="131">
        <f t="shared" si="28"/>
        <v>0</v>
      </c>
      <c r="BH23" s="131">
        <f t="shared" si="29"/>
        <v>0</v>
      </c>
      <c r="BI23" s="131">
        <f t="shared" si="30"/>
        <v>0</v>
      </c>
      <c r="BJ23" s="131">
        <f t="shared" si="31"/>
        <v>0</v>
      </c>
      <c r="BK23" s="131">
        <f t="shared" si="32"/>
        <v>0</v>
      </c>
      <c r="BL23" s="131">
        <f t="shared" si="33"/>
        <v>0</v>
      </c>
      <c r="BM23" s="131">
        <f t="shared" si="34"/>
        <v>0</v>
      </c>
      <c r="BN23" s="131">
        <f t="shared" si="35"/>
        <v>0</v>
      </c>
      <c r="BO23" s="131">
        <f t="shared" si="36"/>
        <v>0</v>
      </c>
    </row>
    <row r="24" spans="1:67" s="81" customFormat="1" ht="73.75" customHeight="1" x14ac:dyDescent="0.2">
      <c r="A24" s="4"/>
      <c r="B24" s="164" t="s">
        <v>8</v>
      </c>
      <c r="C24" s="4"/>
      <c r="D24" s="64" t="s">
        <v>962</v>
      </c>
      <c r="E24" s="503" t="s">
        <v>648</v>
      </c>
      <c r="F24" s="180" t="s">
        <v>110</v>
      </c>
      <c r="G24" s="180" t="s">
        <v>53</v>
      </c>
      <c r="H24" s="180" t="s">
        <v>339</v>
      </c>
      <c r="I24" s="63">
        <v>1</v>
      </c>
      <c r="J24" s="63">
        <v>0</v>
      </c>
      <c r="K24" s="63" t="s">
        <v>562</v>
      </c>
      <c r="L24" s="333">
        <v>204.43439999999998</v>
      </c>
      <c r="M24" s="400" t="s">
        <v>954</v>
      </c>
      <c r="N24" s="380"/>
      <c r="O24" s="378">
        <f>L24*N24</f>
        <v>0</v>
      </c>
      <c r="P24" s="96" t="str">
        <f t="shared" si="2"/>
        <v>No</v>
      </c>
      <c r="Q24" s="165" t="str">
        <f t="shared" si="3"/>
        <v>Yes</v>
      </c>
      <c r="S24" s="229">
        <v>1</v>
      </c>
      <c r="T24" s="230">
        <f t="shared" si="37"/>
        <v>0</v>
      </c>
      <c r="U24" s="69"/>
      <c r="V24" s="256">
        <v>9.1</v>
      </c>
      <c r="W24" s="265">
        <f t="shared" si="38"/>
        <v>0</v>
      </c>
      <c r="X24" s="152"/>
      <c r="Y24" s="152">
        <f>N24*I24</f>
        <v>0</v>
      </c>
      <c r="Z24" s="489">
        <v>1</v>
      </c>
      <c r="AA24" s="476">
        <v>12</v>
      </c>
      <c r="AB24" s="239">
        <f t="shared" si="39"/>
        <v>0</v>
      </c>
      <c r="AC24" s="476"/>
      <c r="AD24" s="239">
        <f t="shared" si="40"/>
        <v>0</v>
      </c>
      <c r="AE24" s="476"/>
      <c r="AF24" s="239">
        <f t="shared" si="41"/>
        <v>0</v>
      </c>
      <c r="AG24" s="131">
        <f t="shared" si="4"/>
        <v>0</v>
      </c>
      <c r="AH24" s="131">
        <f t="shared" si="5"/>
        <v>0</v>
      </c>
      <c r="AI24" s="131">
        <f t="shared" si="6"/>
        <v>0</v>
      </c>
      <c r="AJ24" s="131">
        <f t="shared" si="7"/>
        <v>0</v>
      </c>
      <c r="AK24" s="131">
        <f t="shared" si="8"/>
        <v>0</v>
      </c>
      <c r="AL24" s="131">
        <f t="shared" si="9"/>
        <v>0</v>
      </c>
      <c r="AM24" s="131">
        <f t="shared" si="10"/>
        <v>0</v>
      </c>
      <c r="AN24" s="131">
        <f t="shared" si="11"/>
        <v>0</v>
      </c>
      <c r="AO24" s="131">
        <f t="shared" si="12"/>
        <v>0</v>
      </c>
      <c r="AP24" s="396"/>
      <c r="AQ24" s="396">
        <f t="shared" si="13"/>
        <v>0</v>
      </c>
      <c r="AR24" s="396">
        <f t="shared" si="14"/>
        <v>0</v>
      </c>
      <c r="AS24" s="396">
        <f t="shared" si="15"/>
        <v>0</v>
      </c>
      <c r="AT24" s="396"/>
      <c r="AU24" s="131">
        <f t="shared" si="16"/>
        <v>0</v>
      </c>
      <c r="AV24" s="131">
        <f t="shared" si="17"/>
        <v>0</v>
      </c>
      <c r="AW24" s="131">
        <f t="shared" si="18"/>
        <v>0</v>
      </c>
      <c r="AX24" s="131">
        <f t="shared" si="19"/>
        <v>0</v>
      </c>
      <c r="AY24" s="131">
        <f t="shared" si="20"/>
        <v>0</v>
      </c>
      <c r="AZ24" s="131">
        <f t="shared" si="21"/>
        <v>0</v>
      </c>
      <c r="BA24" s="131">
        <f t="shared" si="22"/>
        <v>0</v>
      </c>
      <c r="BB24" s="131">
        <f t="shared" si="23"/>
        <v>0</v>
      </c>
      <c r="BC24" s="131">
        <f t="shared" si="24"/>
        <v>0</v>
      </c>
      <c r="BD24" s="131">
        <f t="shared" si="25"/>
        <v>0</v>
      </c>
      <c r="BE24" s="131">
        <f t="shared" si="26"/>
        <v>0</v>
      </c>
      <c r="BF24" s="131">
        <f t="shared" si="27"/>
        <v>0</v>
      </c>
      <c r="BG24" s="131">
        <f t="shared" si="28"/>
        <v>0</v>
      </c>
      <c r="BH24" s="131">
        <f t="shared" si="29"/>
        <v>0</v>
      </c>
      <c r="BI24" s="131">
        <f t="shared" si="30"/>
        <v>0</v>
      </c>
      <c r="BJ24" s="131">
        <f t="shared" si="31"/>
        <v>0</v>
      </c>
      <c r="BK24" s="131">
        <f t="shared" si="32"/>
        <v>0</v>
      </c>
      <c r="BL24" s="131">
        <f t="shared" si="33"/>
        <v>0</v>
      </c>
      <c r="BM24" s="131">
        <f t="shared" si="34"/>
        <v>0</v>
      </c>
      <c r="BN24" s="131">
        <f t="shared" si="35"/>
        <v>0</v>
      </c>
      <c r="BO24" s="131">
        <f t="shared" si="36"/>
        <v>0</v>
      </c>
    </row>
    <row r="25" spans="1:67" s="81" customFormat="1" ht="73.75" customHeight="1" x14ac:dyDescent="0.2">
      <c r="A25" s="4"/>
      <c r="B25" s="164" t="s">
        <v>8</v>
      </c>
      <c r="C25" s="4"/>
      <c r="D25" s="64" t="s">
        <v>636</v>
      </c>
      <c r="E25" s="504" t="s">
        <v>647</v>
      </c>
      <c r="F25" s="180" t="s">
        <v>110</v>
      </c>
      <c r="G25" s="180" t="s">
        <v>53</v>
      </c>
      <c r="H25" s="180" t="s">
        <v>339</v>
      </c>
      <c r="I25" s="63">
        <v>1</v>
      </c>
      <c r="J25" s="63">
        <v>0</v>
      </c>
      <c r="K25" s="63" t="s">
        <v>562</v>
      </c>
      <c r="L25" s="333">
        <v>213.32330000000002</v>
      </c>
      <c r="M25" s="85"/>
      <c r="N25" s="401" t="s">
        <v>954</v>
      </c>
      <c r="O25" s="378">
        <f>L25*M25</f>
        <v>0</v>
      </c>
      <c r="P25" s="96" t="str">
        <f t="shared" si="2"/>
        <v>No</v>
      </c>
      <c r="Q25" s="165" t="str">
        <f t="shared" si="3"/>
        <v>Yes</v>
      </c>
      <c r="S25" s="229">
        <v>1</v>
      </c>
      <c r="T25" s="230">
        <f t="shared" si="37"/>
        <v>0</v>
      </c>
      <c r="U25" s="69"/>
      <c r="V25" s="256">
        <v>9.1</v>
      </c>
      <c r="W25" s="265">
        <f t="shared" si="38"/>
        <v>0</v>
      </c>
      <c r="X25" s="152">
        <f>M25*I25</f>
        <v>0</v>
      </c>
      <c r="Y25" s="152"/>
      <c r="Z25" s="489">
        <v>1</v>
      </c>
      <c r="AA25" s="476">
        <v>12</v>
      </c>
      <c r="AB25" s="239">
        <f t="shared" si="39"/>
        <v>0</v>
      </c>
      <c r="AC25" s="476"/>
      <c r="AD25" s="239">
        <f t="shared" si="40"/>
        <v>0</v>
      </c>
      <c r="AE25" s="476"/>
      <c r="AF25" s="239">
        <f t="shared" si="41"/>
        <v>0</v>
      </c>
      <c r="AG25" s="131">
        <f t="shared" si="4"/>
        <v>0</v>
      </c>
      <c r="AH25" s="131">
        <f t="shared" si="5"/>
        <v>0</v>
      </c>
      <c r="AI25" s="131">
        <f t="shared" si="6"/>
        <v>0</v>
      </c>
      <c r="AJ25" s="131">
        <f t="shared" si="7"/>
        <v>0</v>
      </c>
      <c r="AK25" s="131">
        <f t="shared" si="8"/>
        <v>0</v>
      </c>
      <c r="AL25" s="131">
        <f t="shared" si="9"/>
        <v>0</v>
      </c>
      <c r="AM25" s="131">
        <f t="shared" si="10"/>
        <v>0</v>
      </c>
      <c r="AN25" s="131">
        <f t="shared" si="11"/>
        <v>0</v>
      </c>
      <c r="AO25" s="131">
        <f t="shared" si="12"/>
        <v>0</v>
      </c>
      <c r="AP25" s="396"/>
      <c r="AQ25" s="396">
        <f t="shared" si="13"/>
        <v>0</v>
      </c>
      <c r="AR25" s="396">
        <f t="shared" si="14"/>
        <v>0</v>
      </c>
      <c r="AS25" s="396">
        <f t="shared" si="15"/>
        <v>0</v>
      </c>
      <c r="AT25" s="396"/>
      <c r="AU25" s="131">
        <f t="shared" si="16"/>
        <v>0</v>
      </c>
      <c r="AV25" s="131">
        <f t="shared" si="17"/>
        <v>0</v>
      </c>
      <c r="AW25" s="131">
        <f t="shared" si="18"/>
        <v>0</v>
      </c>
      <c r="AX25" s="131">
        <f t="shared" si="19"/>
        <v>0</v>
      </c>
      <c r="AY25" s="131">
        <f t="shared" si="20"/>
        <v>0</v>
      </c>
      <c r="AZ25" s="131">
        <f t="shared" si="21"/>
        <v>0</v>
      </c>
      <c r="BA25" s="131">
        <f t="shared" si="22"/>
        <v>0</v>
      </c>
      <c r="BB25" s="131">
        <f t="shared" si="23"/>
        <v>0</v>
      </c>
      <c r="BC25" s="131">
        <f t="shared" si="24"/>
        <v>0</v>
      </c>
      <c r="BD25" s="131">
        <f t="shared" si="25"/>
        <v>0</v>
      </c>
      <c r="BE25" s="131">
        <f t="shared" si="26"/>
        <v>0</v>
      </c>
      <c r="BF25" s="131">
        <f t="shared" si="27"/>
        <v>0</v>
      </c>
      <c r="BG25" s="131">
        <f t="shared" si="28"/>
        <v>0</v>
      </c>
      <c r="BH25" s="131">
        <f t="shared" si="29"/>
        <v>0</v>
      </c>
      <c r="BI25" s="131">
        <f t="shared" si="30"/>
        <v>0</v>
      </c>
      <c r="BJ25" s="131">
        <f t="shared" si="31"/>
        <v>0</v>
      </c>
      <c r="BK25" s="131">
        <f t="shared" si="32"/>
        <v>0</v>
      </c>
      <c r="BL25" s="131">
        <f t="shared" si="33"/>
        <v>0</v>
      </c>
      <c r="BM25" s="131">
        <f t="shared" si="34"/>
        <v>0</v>
      </c>
      <c r="BN25" s="131">
        <f t="shared" si="35"/>
        <v>0</v>
      </c>
      <c r="BO25" s="131">
        <f t="shared" si="36"/>
        <v>0</v>
      </c>
    </row>
    <row r="26" spans="1:67" s="81" customFormat="1" ht="73.75" customHeight="1" x14ac:dyDescent="0.2">
      <c r="A26" s="4"/>
      <c r="B26" s="164" t="s">
        <v>8</v>
      </c>
      <c r="C26" s="4"/>
      <c r="D26" s="64" t="s">
        <v>637</v>
      </c>
      <c r="E26" s="505" t="s">
        <v>646</v>
      </c>
      <c r="F26" s="180" t="s">
        <v>110</v>
      </c>
      <c r="G26" s="180" t="s">
        <v>53</v>
      </c>
      <c r="H26" s="180" t="s">
        <v>339</v>
      </c>
      <c r="I26" s="63">
        <v>1</v>
      </c>
      <c r="J26" s="63">
        <v>0</v>
      </c>
      <c r="K26" s="63" t="s">
        <v>562</v>
      </c>
      <c r="L26" s="333">
        <v>204.43439999999998</v>
      </c>
      <c r="M26" s="85"/>
      <c r="N26" s="401" t="s">
        <v>954</v>
      </c>
      <c r="O26" s="378">
        <f>L26*M26</f>
        <v>0</v>
      </c>
      <c r="P26" s="96" t="str">
        <f t="shared" si="2"/>
        <v>No</v>
      </c>
      <c r="Q26" s="165" t="str">
        <f t="shared" si="3"/>
        <v>Yes</v>
      </c>
      <c r="S26" s="229">
        <v>1</v>
      </c>
      <c r="T26" s="230">
        <f t="shared" si="37"/>
        <v>0</v>
      </c>
      <c r="U26" s="69"/>
      <c r="V26" s="256">
        <v>9.1</v>
      </c>
      <c r="W26" s="265">
        <f t="shared" si="38"/>
        <v>0</v>
      </c>
      <c r="X26" s="152">
        <f>M26*I26</f>
        <v>0</v>
      </c>
      <c r="Y26" s="152"/>
      <c r="Z26" s="489">
        <v>1</v>
      </c>
      <c r="AA26" s="476">
        <v>12</v>
      </c>
      <c r="AB26" s="239">
        <f t="shared" si="39"/>
        <v>0</v>
      </c>
      <c r="AC26" s="476"/>
      <c r="AD26" s="239">
        <f t="shared" si="40"/>
        <v>0</v>
      </c>
      <c r="AE26" s="476"/>
      <c r="AF26" s="239">
        <f t="shared" si="41"/>
        <v>0</v>
      </c>
      <c r="AG26" s="131">
        <f t="shared" si="4"/>
        <v>0</v>
      </c>
      <c r="AH26" s="131">
        <f t="shared" si="5"/>
        <v>0</v>
      </c>
      <c r="AI26" s="131">
        <f t="shared" si="6"/>
        <v>0</v>
      </c>
      <c r="AJ26" s="131">
        <f t="shared" si="7"/>
        <v>0</v>
      </c>
      <c r="AK26" s="131">
        <f t="shared" si="8"/>
        <v>0</v>
      </c>
      <c r="AL26" s="131">
        <f t="shared" si="9"/>
        <v>0</v>
      </c>
      <c r="AM26" s="131">
        <f t="shared" si="10"/>
        <v>0</v>
      </c>
      <c r="AN26" s="131">
        <f t="shared" si="11"/>
        <v>0</v>
      </c>
      <c r="AO26" s="131">
        <f t="shared" si="12"/>
        <v>0</v>
      </c>
      <c r="AP26" s="396"/>
      <c r="AQ26" s="396">
        <f t="shared" si="13"/>
        <v>0</v>
      </c>
      <c r="AR26" s="396">
        <f t="shared" si="14"/>
        <v>0</v>
      </c>
      <c r="AS26" s="396">
        <f t="shared" si="15"/>
        <v>0</v>
      </c>
      <c r="AT26" s="396"/>
      <c r="AU26" s="131">
        <f t="shared" si="16"/>
        <v>0</v>
      </c>
      <c r="AV26" s="131">
        <f t="shared" si="17"/>
        <v>0</v>
      </c>
      <c r="AW26" s="131">
        <f t="shared" si="18"/>
        <v>0</v>
      </c>
      <c r="AX26" s="131">
        <f t="shared" si="19"/>
        <v>0</v>
      </c>
      <c r="AY26" s="131">
        <f t="shared" si="20"/>
        <v>0</v>
      </c>
      <c r="AZ26" s="131">
        <f t="shared" si="21"/>
        <v>0</v>
      </c>
      <c r="BA26" s="131">
        <f t="shared" si="22"/>
        <v>0</v>
      </c>
      <c r="BB26" s="131">
        <f t="shared" si="23"/>
        <v>0</v>
      </c>
      <c r="BC26" s="131">
        <f t="shared" si="24"/>
        <v>0</v>
      </c>
      <c r="BD26" s="131">
        <f t="shared" si="25"/>
        <v>0</v>
      </c>
      <c r="BE26" s="131">
        <f t="shared" si="26"/>
        <v>0</v>
      </c>
      <c r="BF26" s="131">
        <f t="shared" si="27"/>
        <v>0</v>
      </c>
      <c r="BG26" s="131">
        <f t="shared" si="28"/>
        <v>0</v>
      </c>
      <c r="BH26" s="131">
        <f t="shared" si="29"/>
        <v>0</v>
      </c>
      <c r="BI26" s="131">
        <f t="shared" si="30"/>
        <v>0</v>
      </c>
      <c r="BJ26" s="131">
        <f t="shared" si="31"/>
        <v>0</v>
      </c>
      <c r="BK26" s="131">
        <f t="shared" si="32"/>
        <v>0</v>
      </c>
      <c r="BL26" s="131">
        <f t="shared" si="33"/>
        <v>0</v>
      </c>
      <c r="BM26" s="131">
        <f t="shared" si="34"/>
        <v>0</v>
      </c>
      <c r="BN26" s="131">
        <f t="shared" si="35"/>
        <v>0</v>
      </c>
      <c r="BO26" s="131">
        <f t="shared" si="36"/>
        <v>0</v>
      </c>
    </row>
    <row r="27" spans="1:67" s="4" customFormat="1" ht="73.75" customHeight="1" x14ac:dyDescent="0.2">
      <c r="B27" s="164" t="s">
        <v>8</v>
      </c>
      <c r="D27" s="99" t="s">
        <v>963</v>
      </c>
      <c r="E27" s="506" t="s">
        <v>648</v>
      </c>
      <c r="F27" s="72" t="s">
        <v>111</v>
      </c>
      <c r="G27" s="73" t="s">
        <v>54</v>
      </c>
      <c r="H27" s="73" t="s">
        <v>339</v>
      </c>
      <c r="I27" s="72">
        <v>1</v>
      </c>
      <c r="J27" s="72">
        <v>0</v>
      </c>
      <c r="K27" s="72" t="s">
        <v>562</v>
      </c>
      <c r="L27" s="334">
        <v>229.27799999999999</v>
      </c>
      <c r="M27" s="399" t="s">
        <v>954</v>
      </c>
      <c r="N27" s="88"/>
      <c r="O27" s="368">
        <f>L27*N27</f>
        <v>0</v>
      </c>
      <c r="P27" s="89" t="str">
        <f t="shared" si="2"/>
        <v>No</v>
      </c>
      <c r="Q27" s="166" t="str">
        <f t="shared" si="3"/>
        <v>Yes</v>
      </c>
      <c r="S27" s="229">
        <v>1</v>
      </c>
      <c r="T27" s="230">
        <f t="shared" si="37"/>
        <v>0</v>
      </c>
      <c r="U27" s="69"/>
      <c r="V27" s="256">
        <v>15</v>
      </c>
      <c r="W27" s="265">
        <f t="shared" si="38"/>
        <v>0</v>
      </c>
      <c r="X27" s="152"/>
      <c r="Y27" s="152">
        <f>N27*I27</f>
        <v>0</v>
      </c>
      <c r="Z27" s="489">
        <v>1</v>
      </c>
      <c r="AA27" s="476">
        <v>12</v>
      </c>
      <c r="AB27" s="239">
        <f t="shared" si="39"/>
        <v>0</v>
      </c>
      <c r="AC27" s="476"/>
      <c r="AD27" s="239">
        <f t="shared" si="40"/>
        <v>0</v>
      </c>
      <c r="AE27" s="476"/>
      <c r="AF27" s="239">
        <f t="shared" si="41"/>
        <v>0</v>
      </c>
      <c r="AG27" s="131">
        <f t="shared" si="4"/>
        <v>0</v>
      </c>
      <c r="AH27" s="131">
        <f t="shared" si="5"/>
        <v>0</v>
      </c>
      <c r="AI27" s="131">
        <f t="shared" si="6"/>
        <v>0</v>
      </c>
      <c r="AJ27" s="131">
        <f t="shared" si="7"/>
        <v>0</v>
      </c>
      <c r="AK27" s="131">
        <f t="shared" si="8"/>
        <v>0</v>
      </c>
      <c r="AL27" s="131">
        <f t="shared" si="9"/>
        <v>0</v>
      </c>
      <c r="AM27" s="131">
        <f t="shared" si="10"/>
        <v>0</v>
      </c>
      <c r="AN27" s="131">
        <f t="shared" si="11"/>
        <v>0</v>
      </c>
      <c r="AO27" s="131">
        <f t="shared" si="12"/>
        <v>0</v>
      </c>
      <c r="AP27" s="131"/>
      <c r="AQ27" s="396">
        <f t="shared" si="13"/>
        <v>0</v>
      </c>
      <c r="AR27" s="396">
        <f t="shared" si="14"/>
        <v>0</v>
      </c>
      <c r="AS27" s="396">
        <f t="shared" si="15"/>
        <v>0</v>
      </c>
      <c r="AT27" s="131"/>
      <c r="AU27" s="131">
        <f t="shared" si="16"/>
        <v>0</v>
      </c>
      <c r="AV27" s="131">
        <f t="shared" si="17"/>
        <v>0</v>
      </c>
      <c r="AW27" s="131">
        <f t="shared" si="18"/>
        <v>0</v>
      </c>
      <c r="AX27" s="131">
        <f t="shared" si="19"/>
        <v>0</v>
      </c>
      <c r="AY27" s="131">
        <f t="shared" si="20"/>
        <v>0</v>
      </c>
      <c r="AZ27" s="131">
        <f t="shared" si="21"/>
        <v>0</v>
      </c>
      <c r="BA27" s="131">
        <f t="shared" si="22"/>
        <v>0</v>
      </c>
      <c r="BB27" s="131">
        <f t="shared" si="23"/>
        <v>0</v>
      </c>
      <c r="BC27" s="131">
        <f t="shared" si="24"/>
        <v>0</v>
      </c>
      <c r="BD27" s="131">
        <f t="shared" si="25"/>
        <v>0</v>
      </c>
      <c r="BE27" s="131">
        <f t="shared" si="26"/>
        <v>0</v>
      </c>
      <c r="BF27" s="131">
        <f t="shared" si="27"/>
        <v>0</v>
      </c>
      <c r="BG27" s="131">
        <f t="shared" si="28"/>
        <v>0</v>
      </c>
      <c r="BH27" s="131">
        <f t="shared" si="29"/>
        <v>0</v>
      </c>
      <c r="BI27" s="131">
        <f t="shared" si="30"/>
        <v>0</v>
      </c>
      <c r="BJ27" s="131">
        <f t="shared" si="31"/>
        <v>0</v>
      </c>
      <c r="BK27" s="131">
        <f t="shared" si="32"/>
        <v>0</v>
      </c>
      <c r="BL27" s="131">
        <f t="shared" si="33"/>
        <v>0</v>
      </c>
      <c r="BM27" s="131">
        <f t="shared" si="34"/>
        <v>0</v>
      </c>
      <c r="BN27" s="131">
        <f t="shared" si="35"/>
        <v>0</v>
      </c>
      <c r="BO27" s="131">
        <f t="shared" si="36"/>
        <v>0</v>
      </c>
    </row>
    <row r="28" spans="1:67" s="4" customFormat="1" ht="73.75" customHeight="1" x14ac:dyDescent="0.2">
      <c r="B28" s="164" t="s">
        <v>8</v>
      </c>
      <c r="D28" s="99" t="s">
        <v>638</v>
      </c>
      <c r="E28" s="501" t="s">
        <v>647</v>
      </c>
      <c r="F28" s="72" t="s">
        <v>111</v>
      </c>
      <c r="G28" s="73" t="s">
        <v>54</v>
      </c>
      <c r="H28" s="73" t="s">
        <v>339</v>
      </c>
      <c r="I28" s="72">
        <v>1</v>
      </c>
      <c r="J28" s="72">
        <v>0</v>
      </c>
      <c r="K28" s="72" t="s">
        <v>562</v>
      </c>
      <c r="L28" s="334">
        <v>239.2484</v>
      </c>
      <c r="M28" s="87"/>
      <c r="N28" s="399" t="s">
        <v>954</v>
      </c>
      <c r="O28" s="368">
        <f>L28*M28</f>
        <v>0</v>
      </c>
      <c r="P28" s="89" t="str">
        <f t="shared" si="2"/>
        <v>No</v>
      </c>
      <c r="Q28" s="166" t="str">
        <f t="shared" si="3"/>
        <v>Yes</v>
      </c>
      <c r="S28" s="229">
        <v>1</v>
      </c>
      <c r="T28" s="230">
        <f t="shared" si="37"/>
        <v>0</v>
      </c>
      <c r="U28" s="69"/>
      <c r="V28" s="256">
        <v>15</v>
      </c>
      <c r="W28" s="265">
        <f t="shared" si="38"/>
        <v>0</v>
      </c>
      <c r="X28" s="152">
        <f>M28*I28</f>
        <v>0</v>
      </c>
      <c r="Y28" s="152"/>
      <c r="Z28" s="489">
        <v>1</v>
      </c>
      <c r="AA28" s="476">
        <v>12</v>
      </c>
      <c r="AB28" s="239">
        <f t="shared" si="39"/>
        <v>0</v>
      </c>
      <c r="AC28" s="476"/>
      <c r="AD28" s="239">
        <f t="shared" si="40"/>
        <v>0</v>
      </c>
      <c r="AE28" s="476"/>
      <c r="AF28" s="239">
        <f t="shared" si="41"/>
        <v>0</v>
      </c>
      <c r="AG28" s="131">
        <f t="shared" si="4"/>
        <v>0</v>
      </c>
      <c r="AH28" s="131">
        <f t="shared" si="5"/>
        <v>0</v>
      </c>
      <c r="AI28" s="131">
        <f t="shared" si="6"/>
        <v>0</v>
      </c>
      <c r="AJ28" s="131">
        <f t="shared" si="7"/>
        <v>0</v>
      </c>
      <c r="AK28" s="131">
        <f t="shared" si="8"/>
        <v>0</v>
      </c>
      <c r="AL28" s="131">
        <f t="shared" si="9"/>
        <v>0</v>
      </c>
      <c r="AM28" s="131">
        <f t="shared" si="10"/>
        <v>0</v>
      </c>
      <c r="AN28" s="131">
        <f t="shared" si="11"/>
        <v>0</v>
      </c>
      <c r="AO28" s="131">
        <f t="shared" si="12"/>
        <v>0</v>
      </c>
      <c r="AP28" s="131"/>
      <c r="AQ28" s="396">
        <f t="shared" si="13"/>
        <v>0</v>
      </c>
      <c r="AR28" s="396">
        <f t="shared" si="14"/>
        <v>0</v>
      </c>
      <c r="AS28" s="396">
        <f t="shared" si="15"/>
        <v>0</v>
      </c>
      <c r="AT28" s="131"/>
      <c r="AU28" s="131">
        <f t="shared" si="16"/>
        <v>0</v>
      </c>
      <c r="AV28" s="131">
        <f t="shared" si="17"/>
        <v>0</v>
      </c>
      <c r="AW28" s="131">
        <f t="shared" si="18"/>
        <v>0</v>
      </c>
      <c r="AX28" s="131">
        <f t="shared" si="19"/>
        <v>0</v>
      </c>
      <c r="AY28" s="131">
        <f t="shared" si="20"/>
        <v>0</v>
      </c>
      <c r="AZ28" s="131">
        <f t="shared" si="21"/>
        <v>0</v>
      </c>
      <c r="BA28" s="131">
        <f t="shared" si="22"/>
        <v>0</v>
      </c>
      <c r="BB28" s="131">
        <f t="shared" si="23"/>
        <v>0</v>
      </c>
      <c r="BC28" s="131">
        <f t="shared" si="24"/>
        <v>0</v>
      </c>
      <c r="BD28" s="131">
        <f t="shared" si="25"/>
        <v>0</v>
      </c>
      <c r="BE28" s="131">
        <f t="shared" si="26"/>
        <v>0</v>
      </c>
      <c r="BF28" s="131">
        <f t="shared" si="27"/>
        <v>0</v>
      </c>
      <c r="BG28" s="131">
        <f t="shared" si="28"/>
        <v>0</v>
      </c>
      <c r="BH28" s="131">
        <f t="shared" si="29"/>
        <v>0</v>
      </c>
      <c r="BI28" s="131">
        <f t="shared" si="30"/>
        <v>0</v>
      </c>
      <c r="BJ28" s="131">
        <f t="shared" si="31"/>
        <v>0</v>
      </c>
      <c r="BK28" s="131">
        <f t="shared" si="32"/>
        <v>0</v>
      </c>
      <c r="BL28" s="131">
        <f t="shared" si="33"/>
        <v>0</v>
      </c>
      <c r="BM28" s="131">
        <f t="shared" si="34"/>
        <v>0</v>
      </c>
      <c r="BN28" s="131">
        <f t="shared" si="35"/>
        <v>0</v>
      </c>
      <c r="BO28" s="131">
        <f t="shared" si="36"/>
        <v>0</v>
      </c>
    </row>
    <row r="29" spans="1:67" s="4" customFormat="1" ht="73.75" customHeight="1" x14ac:dyDescent="0.2">
      <c r="B29" s="164" t="s">
        <v>8</v>
      </c>
      <c r="D29" s="99" t="s">
        <v>639</v>
      </c>
      <c r="E29" s="502" t="s">
        <v>646</v>
      </c>
      <c r="F29" s="72" t="s">
        <v>111</v>
      </c>
      <c r="G29" s="73" t="s">
        <v>54</v>
      </c>
      <c r="H29" s="73" t="s">
        <v>339</v>
      </c>
      <c r="I29" s="72">
        <v>1</v>
      </c>
      <c r="J29" s="72">
        <v>0</v>
      </c>
      <c r="K29" s="72" t="s">
        <v>562</v>
      </c>
      <c r="L29" s="334">
        <v>229.27799999999999</v>
      </c>
      <c r="M29" s="87"/>
      <c r="N29" s="399" t="s">
        <v>954</v>
      </c>
      <c r="O29" s="368">
        <f>L29*M29</f>
        <v>0</v>
      </c>
      <c r="P29" s="89" t="str">
        <f t="shared" si="2"/>
        <v>No</v>
      </c>
      <c r="Q29" s="166" t="str">
        <f t="shared" si="3"/>
        <v>Yes</v>
      </c>
      <c r="S29" s="229">
        <v>1</v>
      </c>
      <c r="T29" s="230">
        <f t="shared" si="37"/>
        <v>0</v>
      </c>
      <c r="U29" s="69"/>
      <c r="V29" s="256">
        <v>15</v>
      </c>
      <c r="W29" s="265">
        <f t="shared" si="38"/>
        <v>0</v>
      </c>
      <c r="X29" s="152">
        <f>M29*I29</f>
        <v>0</v>
      </c>
      <c r="Y29" s="152"/>
      <c r="Z29" s="489">
        <v>1</v>
      </c>
      <c r="AA29" s="476">
        <v>12</v>
      </c>
      <c r="AB29" s="239">
        <f t="shared" si="39"/>
        <v>0</v>
      </c>
      <c r="AC29" s="476"/>
      <c r="AD29" s="239">
        <f t="shared" si="40"/>
        <v>0</v>
      </c>
      <c r="AE29" s="476"/>
      <c r="AF29" s="239">
        <f t="shared" si="41"/>
        <v>0</v>
      </c>
      <c r="AG29" s="131">
        <f t="shared" si="4"/>
        <v>0</v>
      </c>
      <c r="AH29" s="131">
        <f t="shared" si="5"/>
        <v>0</v>
      </c>
      <c r="AI29" s="131">
        <f t="shared" si="6"/>
        <v>0</v>
      </c>
      <c r="AJ29" s="131">
        <f t="shared" si="7"/>
        <v>0</v>
      </c>
      <c r="AK29" s="131">
        <f t="shared" si="8"/>
        <v>0</v>
      </c>
      <c r="AL29" s="131">
        <f t="shared" si="9"/>
        <v>0</v>
      </c>
      <c r="AM29" s="131">
        <f t="shared" si="10"/>
        <v>0</v>
      </c>
      <c r="AN29" s="131">
        <f t="shared" si="11"/>
        <v>0</v>
      </c>
      <c r="AO29" s="131">
        <f t="shared" si="12"/>
        <v>0</v>
      </c>
      <c r="AP29" s="131"/>
      <c r="AQ29" s="396">
        <f t="shared" si="13"/>
        <v>0</v>
      </c>
      <c r="AR29" s="396">
        <f t="shared" si="14"/>
        <v>0</v>
      </c>
      <c r="AS29" s="396">
        <f t="shared" si="15"/>
        <v>0</v>
      </c>
      <c r="AT29" s="131"/>
      <c r="AU29" s="131">
        <f t="shared" si="16"/>
        <v>0</v>
      </c>
      <c r="AV29" s="131">
        <f t="shared" si="17"/>
        <v>0</v>
      </c>
      <c r="AW29" s="131">
        <f t="shared" si="18"/>
        <v>0</v>
      </c>
      <c r="AX29" s="131">
        <f t="shared" si="19"/>
        <v>0</v>
      </c>
      <c r="AY29" s="131">
        <f t="shared" si="20"/>
        <v>0</v>
      </c>
      <c r="AZ29" s="131">
        <f t="shared" si="21"/>
        <v>0</v>
      </c>
      <c r="BA29" s="131">
        <f t="shared" si="22"/>
        <v>0</v>
      </c>
      <c r="BB29" s="131">
        <f t="shared" si="23"/>
        <v>0</v>
      </c>
      <c r="BC29" s="131">
        <f t="shared" si="24"/>
        <v>0</v>
      </c>
      <c r="BD29" s="131">
        <f t="shared" si="25"/>
        <v>0</v>
      </c>
      <c r="BE29" s="131">
        <f t="shared" si="26"/>
        <v>0</v>
      </c>
      <c r="BF29" s="131">
        <f t="shared" si="27"/>
        <v>0</v>
      </c>
      <c r="BG29" s="131">
        <f t="shared" si="28"/>
        <v>0</v>
      </c>
      <c r="BH29" s="131">
        <f t="shared" si="29"/>
        <v>0</v>
      </c>
      <c r="BI29" s="131">
        <f t="shared" si="30"/>
        <v>0</v>
      </c>
      <c r="BJ29" s="131">
        <f t="shared" si="31"/>
        <v>0</v>
      </c>
      <c r="BK29" s="131">
        <f t="shared" si="32"/>
        <v>0</v>
      </c>
      <c r="BL29" s="131">
        <f t="shared" si="33"/>
        <v>0</v>
      </c>
      <c r="BM29" s="131">
        <f t="shared" si="34"/>
        <v>0</v>
      </c>
      <c r="BN29" s="131">
        <f t="shared" si="35"/>
        <v>0</v>
      </c>
      <c r="BO29" s="131">
        <f t="shared" si="36"/>
        <v>0</v>
      </c>
    </row>
    <row r="30" spans="1:67" s="81" customFormat="1" ht="73.75" customHeight="1" x14ac:dyDescent="0.2">
      <c r="A30" s="4"/>
      <c r="B30" s="164" t="s">
        <v>8</v>
      </c>
      <c r="C30" s="4"/>
      <c r="D30" s="64" t="s">
        <v>964</v>
      </c>
      <c r="E30" s="503" t="s">
        <v>648</v>
      </c>
      <c r="F30" s="180" t="s">
        <v>111</v>
      </c>
      <c r="G30" s="180" t="s">
        <v>55</v>
      </c>
      <c r="H30" s="180" t="s">
        <v>339</v>
      </c>
      <c r="I30" s="63">
        <v>1</v>
      </c>
      <c r="J30" s="63">
        <v>26</v>
      </c>
      <c r="K30" s="63" t="s">
        <v>562</v>
      </c>
      <c r="L30" s="333">
        <v>315.26240000000001</v>
      </c>
      <c r="M30" s="400" t="s">
        <v>954</v>
      </c>
      <c r="N30" s="380"/>
      <c r="O30" s="378">
        <f>L30*N30</f>
        <v>0</v>
      </c>
      <c r="P30" s="96" t="str">
        <f t="shared" si="2"/>
        <v>No</v>
      </c>
      <c r="Q30" s="165" t="str">
        <f t="shared" si="3"/>
        <v>Yes</v>
      </c>
      <c r="S30" s="229">
        <v>1</v>
      </c>
      <c r="T30" s="230">
        <f t="shared" si="37"/>
        <v>0</v>
      </c>
      <c r="U30" s="69"/>
      <c r="V30" s="256">
        <v>20</v>
      </c>
      <c r="W30" s="265">
        <f t="shared" si="38"/>
        <v>0</v>
      </c>
      <c r="X30" s="152"/>
      <c r="Y30" s="152">
        <f>N30*I30</f>
        <v>0</v>
      </c>
      <c r="Z30" s="489">
        <v>1</v>
      </c>
      <c r="AA30" s="476">
        <v>15</v>
      </c>
      <c r="AB30" s="239">
        <f t="shared" si="39"/>
        <v>0</v>
      </c>
      <c r="AC30" s="476"/>
      <c r="AD30" s="239">
        <f t="shared" si="40"/>
        <v>0</v>
      </c>
      <c r="AE30" s="476"/>
      <c r="AF30" s="239">
        <f t="shared" si="41"/>
        <v>0</v>
      </c>
      <c r="AG30" s="131">
        <f t="shared" si="4"/>
        <v>0</v>
      </c>
      <c r="AH30" s="131">
        <f t="shared" si="5"/>
        <v>0</v>
      </c>
      <c r="AI30" s="131">
        <f t="shared" si="6"/>
        <v>0</v>
      </c>
      <c r="AJ30" s="131">
        <f t="shared" si="7"/>
        <v>0</v>
      </c>
      <c r="AK30" s="131">
        <f t="shared" si="8"/>
        <v>0</v>
      </c>
      <c r="AL30" s="131">
        <f t="shared" si="9"/>
        <v>0</v>
      </c>
      <c r="AM30" s="131">
        <f t="shared" si="10"/>
        <v>0</v>
      </c>
      <c r="AN30" s="131">
        <f t="shared" si="11"/>
        <v>0</v>
      </c>
      <c r="AO30" s="131">
        <f t="shared" si="12"/>
        <v>0</v>
      </c>
      <c r="AP30" s="396"/>
      <c r="AQ30" s="396">
        <f t="shared" si="13"/>
        <v>0</v>
      </c>
      <c r="AR30" s="396">
        <f t="shared" si="14"/>
        <v>0</v>
      </c>
      <c r="AS30" s="396">
        <f t="shared" si="15"/>
        <v>0</v>
      </c>
      <c r="AT30" s="396"/>
      <c r="AU30" s="131">
        <f t="shared" si="16"/>
        <v>0</v>
      </c>
      <c r="AV30" s="131">
        <f t="shared" si="17"/>
        <v>0</v>
      </c>
      <c r="AW30" s="131">
        <f t="shared" si="18"/>
        <v>0</v>
      </c>
      <c r="AX30" s="131">
        <f t="shared" si="19"/>
        <v>0</v>
      </c>
      <c r="AY30" s="131">
        <f t="shared" si="20"/>
        <v>0</v>
      </c>
      <c r="AZ30" s="131">
        <f t="shared" si="21"/>
        <v>0</v>
      </c>
      <c r="BA30" s="131">
        <f t="shared" si="22"/>
        <v>0</v>
      </c>
      <c r="BB30" s="131">
        <f t="shared" si="23"/>
        <v>0</v>
      </c>
      <c r="BC30" s="131">
        <f t="shared" si="24"/>
        <v>0</v>
      </c>
      <c r="BD30" s="131">
        <f t="shared" si="25"/>
        <v>0</v>
      </c>
      <c r="BE30" s="131">
        <f t="shared" si="26"/>
        <v>0</v>
      </c>
      <c r="BF30" s="131">
        <f t="shared" si="27"/>
        <v>0</v>
      </c>
      <c r="BG30" s="131">
        <f t="shared" si="28"/>
        <v>0</v>
      </c>
      <c r="BH30" s="131">
        <f t="shared" si="29"/>
        <v>0</v>
      </c>
      <c r="BI30" s="131">
        <f t="shared" si="30"/>
        <v>0</v>
      </c>
      <c r="BJ30" s="131">
        <f t="shared" si="31"/>
        <v>0</v>
      </c>
      <c r="BK30" s="131">
        <f t="shared" si="32"/>
        <v>0</v>
      </c>
      <c r="BL30" s="131">
        <f t="shared" si="33"/>
        <v>0</v>
      </c>
      <c r="BM30" s="131">
        <f t="shared" si="34"/>
        <v>0</v>
      </c>
      <c r="BN30" s="131">
        <f t="shared" si="35"/>
        <v>0</v>
      </c>
      <c r="BO30" s="131">
        <f t="shared" si="36"/>
        <v>0</v>
      </c>
    </row>
    <row r="31" spans="1:67" s="81" customFormat="1" ht="73.75" customHeight="1" x14ac:dyDescent="0.2">
      <c r="A31" s="4"/>
      <c r="B31" s="164" t="s">
        <v>8</v>
      </c>
      <c r="C31" s="4"/>
      <c r="D31" s="64" t="s">
        <v>640</v>
      </c>
      <c r="E31" s="504" t="s">
        <v>647</v>
      </c>
      <c r="F31" s="180" t="s">
        <v>111</v>
      </c>
      <c r="G31" s="180" t="s">
        <v>55</v>
      </c>
      <c r="H31" s="180" t="s">
        <v>339</v>
      </c>
      <c r="I31" s="63">
        <v>1</v>
      </c>
      <c r="J31" s="63">
        <v>26</v>
      </c>
      <c r="K31" s="63" t="s">
        <v>562</v>
      </c>
      <c r="L31" s="333">
        <v>328.96140000000003</v>
      </c>
      <c r="M31" s="85"/>
      <c r="N31" s="401" t="s">
        <v>954</v>
      </c>
      <c r="O31" s="378">
        <f>L31*M31</f>
        <v>0</v>
      </c>
      <c r="P31" s="96" t="str">
        <f t="shared" si="2"/>
        <v>No</v>
      </c>
      <c r="Q31" s="165" t="str">
        <f t="shared" si="3"/>
        <v>Yes</v>
      </c>
      <c r="S31" s="229">
        <v>1</v>
      </c>
      <c r="T31" s="230">
        <f t="shared" si="37"/>
        <v>0</v>
      </c>
      <c r="U31" s="69"/>
      <c r="V31" s="256">
        <v>20</v>
      </c>
      <c r="W31" s="265">
        <f t="shared" si="38"/>
        <v>0</v>
      </c>
      <c r="X31" s="152">
        <f>M31*I31</f>
        <v>0</v>
      </c>
      <c r="Y31" s="152"/>
      <c r="Z31" s="489">
        <v>1</v>
      </c>
      <c r="AA31" s="476">
        <v>15</v>
      </c>
      <c r="AB31" s="239">
        <f t="shared" si="39"/>
        <v>0</v>
      </c>
      <c r="AC31" s="476"/>
      <c r="AD31" s="239">
        <f t="shared" si="40"/>
        <v>0</v>
      </c>
      <c r="AE31" s="476"/>
      <c r="AF31" s="239">
        <f t="shared" si="41"/>
        <v>0</v>
      </c>
      <c r="AG31" s="131">
        <f t="shared" si="4"/>
        <v>0</v>
      </c>
      <c r="AH31" s="131">
        <f t="shared" si="5"/>
        <v>0</v>
      </c>
      <c r="AI31" s="131">
        <f t="shared" si="6"/>
        <v>0</v>
      </c>
      <c r="AJ31" s="131">
        <f t="shared" si="7"/>
        <v>0</v>
      </c>
      <c r="AK31" s="131">
        <f t="shared" si="8"/>
        <v>0</v>
      </c>
      <c r="AL31" s="131">
        <f t="shared" si="9"/>
        <v>0</v>
      </c>
      <c r="AM31" s="131">
        <f t="shared" si="10"/>
        <v>0</v>
      </c>
      <c r="AN31" s="131">
        <f t="shared" si="11"/>
        <v>0</v>
      </c>
      <c r="AO31" s="131">
        <f t="shared" si="12"/>
        <v>0</v>
      </c>
      <c r="AP31" s="396"/>
      <c r="AQ31" s="396">
        <f t="shared" si="13"/>
        <v>0</v>
      </c>
      <c r="AR31" s="396">
        <f t="shared" si="14"/>
        <v>0</v>
      </c>
      <c r="AS31" s="396">
        <f t="shared" si="15"/>
        <v>0</v>
      </c>
      <c r="AT31" s="396"/>
      <c r="AU31" s="131">
        <f t="shared" si="16"/>
        <v>0</v>
      </c>
      <c r="AV31" s="131">
        <f t="shared" si="17"/>
        <v>0</v>
      </c>
      <c r="AW31" s="131">
        <f t="shared" si="18"/>
        <v>0</v>
      </c>
      <c r="AX31" s="131">
        <f t="shared" si="19"/>
        <v>0</v>
      </c>
      <c r="AY31" s="131">
        <f t="shared" si="20"/>
        <v>0</v>
      </c>
      <c r="AZ31" s="131">
        <f t="shared" si="21"/>
        <v>0</v>
      </c>
      <c r="BA31" s="131">
        <f t="shared" si="22"/>
        <v>0</v>
      </c>
      <c r="BB31" s="131">
        <f t="shared" si="23"/>
        <v>0</v>
      </c>
      <c r="BC31" s="131">
        <f t="shared" si="24"/>
        <v>0</v>
      </c>
      <c r="BD31" s="131">
        <f t="shared" si="25"/>
        <v>0</v>
      </c>
      <c r="BE31" s="131">
        <f t="shared" si="26"/>
        <v>0</v>
      </c>
      <c r="BF31" s="131">
        <f t="shared" si="27"/>
        <v>0</v>
      </c>
      <c r="BG31" s="131">
        <f t="shared" si="28"/>
        <v>0</v>
      </c>
      <c r="BH31" s="131">
        <f t="shared" si="29"/>
        <v>0</v>
      </c>
      <c r="BI31" s="131">
        <f t="shared" si="30"/>
        <v>0</v>
      </c>
      <c r="BJ31" s="131">
        <f t="shared" si="31"/>
        <v>0</v>
      </c>
      <c r="BK31" s="131">
        <f t="shared" si="32"/>
        <v>0</v>
      </c>
      <c r="BL31" s="131">
        <f t="shared" si="33"/>
        <v>0</v>
      </c>
      <c r="BM31" s="131">
        <f t="shared" si="34"/>
        <v>0</v>
      </c>
      <c r="BN31" s="131">
        <f t="shared" si="35"/>
        <v>0</v>
      </c>
      <c r="BO31" s="131">
        <f t="shared" si="36"/>
        <v>0</v>
      </c>
    </row>
    <row r="32" spans="1:67" s="81" customFormat="1" ht="73.75" customHeight="1" x14ac:dyDescent="0.2">
      <c r="A32" s="4"/>
      <c r="B32" s="164" t="s">
        <v>8</v>
      </c>
      <c r="C32" s="4"/>
      <c r="D32" s="64" t="s">
        <v>641</v>
      </c>
      <c r="E32" s="505" t="s">
        <v>646</v>
      </c>
      <c r="F32" s="180" t="s">
        <v>111</v>
      </c>
      <c r="G32" s="180" t="s">
        <v>55</v>
      </c>
      <c r="H32" s="180" t="s">
        <v>339</v>
      </c>
      <c r="I32" s="63">
        <v>1</v>
      </c>
      <c r="J32" s="63">
        <v>26</v>
      </c>
      <c r="K32" s="63" t="s">
        <v>562</v>
      </c>
      <c r="L32" s="333">
        <v>315.26240000000001</v>
      </c>
      <c r="M32" s="85"/>
      <c r="N32" s="401" t="s">
        <v>954</v>
      </c>
      <c r="O32" s="378">
        <f>L32*M32</f>
        <v>0</v>
      </c>
      <c r="P32" s="96" t="str">
        <f t="shared" si="2"/>
        <v>No</v>
      </c>
      <c r="Q32" s="165" t="str">
        <f t="shared" si="3"/>
        <v>Yes</v>
      </c>
      <c r="S32" s="229">
        <v>1</v>
      </c>
      <c r="T32" s="230">
        <f t="shared" si="37"/>
        <v>0</v>
      </c>
      <c r="U32" s="69"/>
      <c r="V32" s="256">
        <v>20</v>
      </c>
      <c r="W32" s="265">
        <f t="shared" si="38"/>
        <v>0</v>
      </c>
      <c r="X32" s="152">
        <f>M32*I32</f>
        <v>0</v>
      </c>
      <c r="Y32" s="152"/>
      <c r="Z32" s="489">
        <v>1</v>
      </c>
      <c r="AA32" s="476">
        <v>15</v>
      </c>
      <c r="AB32" s="239">
        <f t="shared" si="39"/>
        <v>0</v>
      </c>
      <c r="AC32" s="476"/>
      <c r="AD32" s="239">
        <f t="shared" si="40"/>
        <v>0</v>
      </c>
      <c r="AE32" s="476"/>
      <c r="AF32" s="239">
        <f t="shared" si="41"/>
        <v>0</v>
      </c>
      <c r="AG32" s="131">
        <f t="shared" si="4"/>
        <v>0</v>
      </c>
      <c r="AH32" s="131">
        <f t="shared" si="5"/>
        <v>0</v>
      </c>
      <c r="AI32" s="131">
        <f t="shared" si="6"/>
        <v>0</v>
      </c>
      <c r="AJ32" s="131">
        <f t="shared" si="7"/>
        <v>0</v>
      </c>
      <c r="AK32" s="131">
        <f t="shared" si="8"/>
        <v>0</v>
      </c>
      <c r="AL32" s="131">
        <f t="shared" si="9"/>
        <v>0</v>
      </c>
      <c r="AM32" s="131">
        <f t="shared" si="10"/>
        <v>0</v>
      </c>
      <c r="AN32" s="131">
        <f t="shared" si="11"/>
        <v>0</v>
      </c>
      <c r="AO32" s="131">
        <f t="shared" si="12"/>
        <v>0</v>
      </c>
      <c r="AP32" s="396"/>
      <c r="AQ32" s="396">
        <f t="shared" si="13"/>
        <v>0</v>
      </c>
      <c r="AR32" s="396">
        <f t="shared" si="14"/>
        <v>0</v>
      </c>
      <c r="AS32" s="396">
        <f t="shared" si="15"/>
        <v>0</v>
      </c>
      <c r="AT32" s="396"/>
      <c r="AU32" s="131">
        <f t="shared" si="16"/>
        <v>0</v>
      </c>
      <c r="AV32" s="131">
        <f t="shared" si="17"/>
        <v>0</v>
      </c>
      <c r="AW32" s="131">
        <f t="shared" si="18"/>
        <v>0</v>
      </c>
      <c r="AX32" s="131">
        <f t="shared" si="19"/>
        <v>0</v>
      </c>
      <c r="AY32" s="131">
        <f t="shared" si="20"/>
        <v>0</v>
      </c>
      <c r="AZ32" s="131">
        <f t="shared" si="21"/>
        <v>0</v>
      </c>
      <c r="BA32" s="131">
        <f t="shared" si="22"/>
        <v>0</v>
      </c>
      <c r="BB32" s="131">
        <f t="shared" si="23"/>
        <v>0</v>
      </c>
      <c r="BC32" s="131">
        <f t="shared" si="24"/>
        <v>0</v>
      </c>
      <c r="BD32" s="131">
        <f t="shared" si="25"/>
        <v>0</v>
      </c>
      <c r="BE32" s="131">
        <f t="shared" si="26"/>
        <v>0</v>
      </c>
      <c r="BF32" s="131">
        <f t="shared" si="27"/>
        <v>0</v>
      </c>
      <c r="BG32" s="131">
        <f t="shared" si="28"/>
        <v>0</v>
      </c>
      <c r="BH32" s="131">
        <f t="shared" si="29"/>
        <v>0</v>
      </c>
      <c r="BI32" s="131">
        <f t="shared" si="30"/>
        <v>0</v>
      </c>
      <c r="BJ32" s="131">
        <f t="shared" si="31"/>
        <v>0</v>
      </c>
      <c r="BK32" s="131">
        <f t="shared" si="32"/>
        <v>0</v>
      </c>
      <c r="BL32" s="131">
        <f t="shared" si="33"/>
        <v>0</v>
      </c>
      <c r="BM32" s="131">
        <f t="shared" si="34"/>
        <v>0</v>
      </c>
      <c r="BN32" s="131">
        <f t="shared" si="35"/>
        <v>0</v>
      </c>
      <c r="BO32" s="131">
        <f t="shared" si="36"/>
        <v>0</v>
      </c>
    </row>
    <row r="33" spans="1:67" s="4" customFormat="1" ht="73.75" customHeight="1" x14ac:dyDescent="0.2">
      <c r="B33" s="164" t="s">
        <v>8</v>
      </c>
      <c r="D33" s="99" t="s">
        <v>965</v>
      </c>
      <c r="E33" s="506" t="s">
        <v>648</v>
      </c>
      <c r="F33" s="72" t="s">
        <v>112</v>
      </c>
      <c r="G33" s="73" t="s">
        <v>56</v>
      </c>
      <c r="H33" s="73" t="s">
        <v>339</v>
      </c>
      <c r="I33" s="72">
        <v>1</v>
      </c>
      <c r="J33" s="72">
        <v>38</v>
      </c>
      <c r="K33" s="72" t="s">
        <v>562</v>
      </c>
      <c r="L33" s="334">
        <v>382.13</v>
      </c>
      <c r="M33" s="399" t="s">
        <v>954</v>
      </c>
      <c r="N33" s="88"/>
      <c r="O33" s="368">
        <f>L33*N33</f>
        <v>0</v>
      </c>
      <c r="P33" s="89" t="str">
        <f t="shared" si="2"/>
        <v>No</v>
      </c>
      <c r="Q33" s="166" t="str">
        <f t="shared" si="3"/>
        <v>Yes</v>
      </c>
      <c r="S33" s="229">
        <v>1</v>
      </c>
      <c r="T33" s="230">
        <f t="shared" si="37"/>
        <v>0</v>
      </c>
      <c r="U33" s="69"/>
      <c r="V33" s="256">
        <v>25</v>
      </c>
      <c r="W33" s="265">
        <f t="shared" si="38"/>
        <v>0</v>
      </c>
      <c r="X33" s="152"/>
      <c r="Y33" s="152">
        <f>N33*I33</f>
        <v>0</v>
      </c>
      <c r="Z33" s="489">
        <v>1</v>
      </c>
      <c r="AA33" s="476">
        <v>21</v>
      </c>
      <c r="AB33" s="239">
        <f t="shared" si="39"/>
        <v>0</v>
      </c>
      <c r="AC33" s="476"/>
      <c r="AD33" s="239">
        <f t="shared" si="40"/>
        <v>0</v>
      </c>
      <c r="AE33" s="476"/>
      <c r="AF33" s="239">
        <f t="shared" si="41"/>
        <v>0</v>
      </c>
      <c r="AG33" s="131">
        <f t="shared" si="4"/>
        <v>0</v>
      </c>
      <c r="AH33" s="131">
        <f t="shared" si="5"/>
        <v>0</v>
      </c>
      <c r="AI33" s="131">
        <f t="shared" si="6"/>
        <v>0</v>
      </c>
      <c r="AJ33" s="131">
        <f t="shared" si="7"/>
        <v>0</v>
      </c>
      <c r="AK33" s="131">
        <f t="shared" si="8"/>
        <v>0</v>
      </c>
      <c r="AL33" s="131">
        <f t="shared" si="9"/>
        <v>0</v>
      </c>
      <c r="AM33" s="131">
        <f t="shared" si="10"/>
        <v>0</v>
      </c>
      <c r="AN33" s="131">
        <f t="shared" si="11"/>
        <v>0</v>
      </c>
      <c r="AO33" s="131">
        <f t="shared" si="12"/>
        <v>0</v>
      </c>
      <c r="AP33" s="131"/>
      <c r="AQ33" s="396">
        <f t="shared" si="13"/>
        <v>0</v>
      </c>
      <c r="AR33" s="396">
        <f t="shared" si="14"/>
        <v>0</v>
      </c>
      <c r="AS33" s="396">
        <f t="shared" si="15"/>
        <v>0</v>
      </c>
      <c r="AT33" s="131"/>
      <c r="AU33" s="131">
        <f t="shared" si="16"/>
        <v>0</v>
      </c>
      <c r="AV33" s="131">
        <f t="shared" si="17"/>
        <v>0</v>
      </c>
      <c r="AW33" s="131">
        <f t="shared" si="18"/>
        <v>0</v>
      </c>
      <c r="AX33" s="131">
        <f t="shared" si="19"/>
        <v>0</v>
      </c>
      <c r="AY33" s="131">
        <f t="shared" si="20"/>
        <v>0</v>
      </c>
      <c r="AZ33" s="131">
        <f t="shared" si="21"/>
        <v>0</v>
      </c>
      <c r="BA33" s="131">
        <f t="shared" si="22"/>
        <v>0</v>
      </c>
      <c r="BB33" s="131">
        <f t="shared" si="23"/>
        <v>0</v>
      </c>
      <c r="BC33" s="131">
        <f t="shared" si="24"/>
        <v>0</v>
      </c>
      <c r="BD33" s="131">
        <f t="shared" si="25"/>
        <v>0</v>
      </c>
      <c r="BE33" s="131">
        <f t="shared" si="26"/>
        <v>0</v>
      </c>
      <c r="BF33" s="131">
        <f t="shared" si="27"/>
        <v>0</v>
      </c>
      <c r="BG33" s="131">
        <f t="shared" si="28"/>
        <v>0</v>
      </c>
      <c r="BH33" s="131">
        <f t="shared" si="29"/>
        <v>0</v>
      </c>
      <c r="BI33" s="131">
        <f t="shared" si="30"/>
        <v>0</v>
      </c>
      <c r="BJ33" s="131">
        <f t="shared" si="31"/>
        <v>0</v>
      </c>
      <c r="BK33" s="131">
        <f t="shared" si="32"/>
        <v>0</v>
      </c>
      <c r="BL33" s="131">
        <f t="shared" si="33"/>
        <v>0</v>
      </c>
      <c r="BM33" s="131">
        <f t="shared" si="34"/>
        <v>0</v>
      </c>
      <c r="BN33" s="131">
        <f t="shared" si="35"/>
        <v>0</v>
      </c>
      <c r="BO33" s="131">
        <f t="shared" si="36"/>
        <v>0</v>
      </c>
    </row>
    <row r="34" spans="1:67" s="4" customFormat="1" ht="73.75" customHeight="1" x14ac:dyDescent="0.2">
      <c r="B34" s="164" t="s">
        <v>8</v>
      </c>
      <c r="D34" s="99" t="s">
        <v>642</v>
      </c>
      <c r="E34" s="501" t="s">
        <v>647</v>
      </c>
      <c r="F34" s="72" t="s">
        <v>112</v>
      </c>
      <c r="G34" s="73" t="s">
        <v>56</v>
      </c>
      <c r="H34" s="73" t="s">
        <v>339</v>
      </c>
      <c r="I34" s="72">
        <v>1</v>
      </c>
      <c r="J34" s="72">
        <v>38</v>
      </c>
      <c r="K34" s="72" t="s">
        <v>562</v>
      </c>
      <c r="L34" s="334">
        <v>398.7439</v>
      </c>
      <c r="M34" s="87"/>
      <c r="N34" s="399" t="s">
        <v>954</v>
      </c>
      <c r="O34" s="368">
        <f>L34*M34</f>
        <v>0</v>
      </c>
      <c r="P34" s="89" t="str">
        <f t="shared" si="2"/>
        <v>No</v>
      </c>
      <c r="Q34" s="166" t="str">
        <f t="shared" si="3"/>
        <v>Yes</v>
      </c>
      <c r="S34" s="229">
        <v>1</v>
      </c>
      <c r="T34" s="230">
        <f t="shared" si="37"/>
        <v>0</v>
      </c>
      <c r="U34" s="69"/>
      <c r="V34" s="256">
        <v>25</v>
      </c>
      <c r="W34" s="265">
        <f t="shared" si="38"/>
        <v>0</v>
      </c>
      <c r="X34" s="152">
        <f>M34*I34</f>
        <v>0</v>
      </c>
      <c r="Y34" s="152"/>
      <c r="Z34" s="489">
        <v>1</v>
      </c>
      <c r="AA34" s="476">
        <v>21</v>
      </c>
      <c r="AB34" s="239">
        <f t="shared" si="39"/>
        <v>0</v>
      </c>
      <c r="AC34" s="476"/>
      <c r="AD34" s="239">
        <f t="shared" si="40"/>
        <v>0</v>
      </c>
      <c r="AE34" s="476"/>
      <c r="AF34" s="239">
        <f t="shared" si="41"/>
        <v>0</v>
      </c>
      <c r="AG34" s="131">
        <f t="shared" si="4"/>
        <v>0</v>
      </c>
      <c r="AH34" s="131">
        <f t="shared" si="5"/>
        <v>0</v>
      </c>
      <c r="AI34" s="131">
        <f t="shared" si="6"/>
        <v>0</v>
      </c>
      <c r="AJ34" s="131">
        <f t="shared" si="7"/>
        <v>0</v>
      </c>
      <c r="AK34" s="131">
        <f t="shared" si="8"/>
        <v>0</v>
      </c>
      <c r="AL34" s="131">
        <f t="shared" si="9"/>
        <v>0</v>
      </c>
      <c r="AM34" s="131">
        <f t="shared" si="10"/>
        <v>0</v>
      </c>
      <c r="AN34" s="131">
        <f t="shared" si="11"/>
        <v>0</v>
      </c>
      <c r="AO34" s="131">
        <f t="shared" si="12"/>
        <v>0</v>
      </c>
      <c r="AP34" s="131"/>
      <c r="AQ34" s="396">
        <f t="shared" si="13"/>
        <v>0</v>
      </c>
      <c r="AR34" s="396">
        <f t="shared" si="14"/>
        <v>0</v>
      </c>
      <c r="AS34" s="396">
        <f t="shared" si="15"/>
        <v>0</v>
      </c>
      <c r="AT34" s="131"/>
      <c r="AU34" s="131">
        <f t="shared" si="16"/>
        <v>0</v>
      </c>
      <c r="AV34" s="131">
        <f t="shared" si="17"/>
        <v>0</v>
      </c>
      <c r="AW34" s="131">
        <f t="shared" si="18"/>
        <v>0</v>
      </c>
      <c r="AX34" s="131">
        <f t="shared" si="19"/>
        <v>0</v>
      </c>
      <c r="AY34" s="131">
        <f t="shared" si="20"/>
        <v>0</v>
      </c>
      <c r="AZ34" s="131">
        <f t="shared" si="21"/>
        <v>0</v>
      </c>
      <c r="BA34" s="131">
        <f t="shared" si="22"/>
        <v>0</v>
      </c>
      <c r="BB34" s="131">
        <f t="shared" si="23"/>
        <v>0</v>
      </c>
      <c r="BC34" s="131">
        <f t="shared" si="24"/>
        <v>0</v>
      </c>
      <c r="BD34" s="131">
        <f t="shared" si="25"/>
        <v>0</v>
      </c>
      <c r="BE34" s="131">
        <f t="shared" si="26"/>
        <v>0</v>
      </c>
      <c r="BF34" s="131">
        <f t="shared" si="27"/>
        <v>0</v>
      </c>
      <c r="BG34" s="131">
        <f t="shared" si="28"/>
        <v>0</v>
      </c>
      <c r="BH34" s="131">
        <f t="shared" si="29"/>
        <v>0</v>
      </c>
      <c r="BI34" s="131">
        <f t="shared" si="30"/>
        <v>0</v>
      </c>
      <c r="BJ34" s="131">
        <f t="shared" si="31"/>
        <v>0</v>
      </c>
      <c r="BK34" s="131">
        <f t="shared" si="32"/>
        <v>0</v>
      </c>
      <c r="BL34" s="131">
        <f t="shared" si="33"/>
        <v>0</v>
      </c>
      <c r="BM34" s="131">
        <f t="shared" si="34"/>
        <v>0</v>
      </c>
      <c r="BN34" s="131">
        <f t="shared" si="35"/>
        <v>0</v>
      </c>
      <c r="BO34" s="131">
        <f t="shared" si="36"/>
        <v>0</v>
      </c>
    </row>
    <row r="35" spans="1:67" s="4" customFormat="1" ht="73.75" customHeight="1" x14ac:dyDescent="0.2">
      <c r="B35" s="164" t="s">
        <v>8</v>
      </c>
      <c r="D35" s="99" t="s">
        <v>643</v>
      </c>
      <c r="E35" s="502" t="s">
        <v>646</v>
      </c>
      <c r="F35" s="72" t="s">
        <v>112</v>
      </c>
      <c r="G35" s="73" t="s">
        <v>56</v>
      </c>
      <c r="H35" s="73" t="s">
        <v>339</v>
      </c>
      <c r="I35" s="72">
        <v>1</v>
      </c>
      <c r="J35" s="72">
        <v>38</v>
      </c>
      <c r="K35" s="72" t="s">
        <v>562</v>
      </c>
      <c r="L35" s="334">
        <v>382.13</v>
      </c>
      <c r="M35" s="87"/>
      <c r="N35" s="399" t="s">
        <v>954</v>
      </c>
      <c r="O35" s="368">
        <f>L35*M35</f>
        <v>0</v>
      </c>
      <c r="P35" s="89" t="str">
        <f t="shared" si="2"/>
        <v>No</v>
      </c>
      <c r="Q35" s="166" t="str">
        <f t="shared" si="3"/>
        <v>Yes</v>
      </c>
      <c r="S35" s="229">
        <v>1</v>
      </c>
      <c r="T35" s="230">
        <f t="shared" si="37"/>
        <v>0</v>
      </c>
      <c r="U35" s="69"/>
      <c r="V35" s="256">
        <v>25</v>
      </c>
      <c r="W35" s="265">
        <f t="shared" si="38"/>
        <v>0</v>
      </c>
      <c r="X35" s="152">
        <f>M35*I35</f>
        <v>0</v>
      </c>
      <c r="Y35" s="152"/>
      <c r="Z35" s="489">
        <v>1</v>
      </c>
      <c r="AA35" s="476">
        <v>21</v>
      </c>
      <c r="AB35" s="239">
        <f t="shared" si="39"/>
        <v>0</v>
      </c>
      <c r="AC35" s="476"/>
      <c r="AD35" s="239">
        <f t="shared" si="40"/>
        <v>0</v>
      </c>
      <c r="AE35" s="476"/>
      <c r="AF35" s="239">
        <f t="shared" si="41"/>
        <v>0</v>
      </c>
      <c r="AG35" s="131">
        <f t="shared" si="4"/>
        <v>0</v>
      </c>
      <c r="AH35" s="131">
        <f t="shared" si="5"/>
        <v>0</v>
      </c>
      <c r="AI35" s="131">
        <f t="shared" si="6"/>
        <v>0</v>
      </c>
      <c r="AJ35" s="131">
        <f t="shared" si="7"/>
        <v>0</v>
      </c>
      <c r="AK35" s="131">
        <f t="shared" si="8"/>
        <v>0</v>
      </c>
      <c r="AL35" s="131">
        <f t="shared" si="9"/>
        <v>0</v>
      </c>
      <c r="AM35" s="131">
        <f t="shared" si="10"/>
        <v>0</v>
      </c>
      <c r="AN35" s="131">
        <f t="shared" si="11"/>
        <v>0</v>
      </c>
      <c r="AO35" s="131">
        <f t="shared" si="12"/>
        <v>0</v>
      </c>
      <c r="AP35" s="131"/>
      <c r="AQ35" s="396">
        <f t="shared" si="13"/>
        <v>0</v>
      </c>
      <c r="AR35" s="396">
        <f t="shared" si="14"/>
        <v>0</v>
      </c>
      <c r="AS35" s="396">
        <f t="shared" si="15"/>
        <v>0</v>
      </c>
      <c r="AT35" s="131"/>
      <c r="AU35" s="131">
        <f t="shared" si="16"/>
        <v>0</v>
      </c>
      <c r="AV35" s="131">
        <f t="shared" si="17"/>
        <v>0</v>
      </c>
      <c r="AW35" s="131">
        <f t="shared" si="18"/>
        <v>0</v>
      </c>
      <c r="AX35" s="131">
        <f t="shared" si="19"/>
        <v>0</v>
      </c>
      <c r="AY35" s="131">
        <f t="shared" si="20"/>
        <v>0</v>
      </c>
      <c r="AZ35" s="131">
        <f t="shared" si="21"/>
        <v>0</v>
      </c>
      <c r="BA35" s="131">
        <f t="shared" si="22"/>
        <v>0</v>
      </c>
      <c r="BB35" s="131">
        <f t="shared" si="23"/>
        <v>0</v>
      </c>
      <c r="BC35" s="131">
        <f t="shared" si="24"/>
        <v>0</v>
      </c>
      <c r="BD35" s="131">
        <f t="shared" si="25"/>
        <v>0</v>
      </c>
      <c r="BE35" s="131">
        <f t="shared" si="26"/>
        <v>0</v>
      </c>
      <c r="BF35" s="131">
        <f t="shared" si="27"/>
        <v>0</v>
      </c>
      <c r="BG35" s="131">
        <f t="shared" si="28"/>
        <v>0</v>
      </c>
      <c r="BH35" s="131">
        <f t="shared" si="29"/>
        <v>0</v>
      </c>
      <c r="BI35" s="131">
        <f t="shared" si="30"/>
        <v>0</v>
      </c>
      <c r="BJ35" s="131">
        <f t="shared" si="31"/>
        <v>0</v>
      </c>
      <c r="BK35" s="131">
        <f t="shared" si="32"/>
        <v>0</v>
      </c>
      <c r="BL35" s="131">
        <f t="shared" si="33"/>
        <v>0</v>
      </c>
      <c r="BM35" s="131">
        <f t="shared" si="34"/>
        <v>0</v>
      </c>
      <c r="BN35" s="131">
        <f t="shared" si="35"/>
        <v>0</v>
      </c>
      <c r="BO35" s="131">
        <f t="shared" si="36"/>
        <v>0</v>
      </c>
    </row>
    <row r="36" spans="1:67" s="81" customFormat="1" ht="73.75" customHeight="1" x14ac:dyDescent="0.2">
      <c r="A36" s="4"/>
      <c r="B36" s="164" t="s">
        <v>8</v>
      </c>
      <c r="C36" s="4"/>
      <c r="D36" s="64" t="s">
        <v>966</v>
      </c>
      <c r="E36" s="503" t="s">
        <v>648</v>
      </c>
      <c r="F36" s="180" t="s">
        <v>113</v>
      </c>
      <c r="G36" s="180" t="s">
        <v>51</v>
      </c>
      <c r="H36" s="180" t="s">
        <v>156</v>
      </c>
      <c r="I36" s="63">
        <v>3</v>
      </c>
      <c r="J36" s="69">
        <v>39</v>
      </c>
      <c r="K36" s="63" t="s">
        <v>562</v>
      </c>
      <c r="L36" s="333">
        <v>716.49890000000005</v>
      </c>
      <c r="M36" s="400" t="s">
        <v>954</v>
      </c>
      <c r="N36" s="380"/>
      <c r="O36" s="378">
        <f>L36*N36</f>
        <v>0</v>
      </c>
      <c r="P36" s="96" t="str">
        <f t="shared" si="2"/>
        <v>No</v>
      </c>
      <c r="Q36" s="120" t="str">
        <f t="shared" si="3"/>
        <v>Yes</v>
      </c>
      <c r="R36" s="357"/>
      <c r="S36" s="231">
        <v>3</v>
      </c>
      <c r="T36" s="232">
        <f t="shared" si="37"/>
        <v>0</v>
      </c>
      <c r="U36" s="69"/>
      <c r="V36" s="256">
        <v>46</v>
      </c>
      <c r="W36" s="265">
        <f t="shared" si="38"/>
        <v>0</v>
      </c>
      <c r="X36" s="152"/>
      <c r="Y36" s="152">
        <f>N36*I36</f>
        <v>0</v>
      </c>
      <c r="Z36" s="489">
        <v>3</v>
      </c>
      <c r="AA36" s="476">
        <v>14</v>
      </c>
      <c r="AB36" s="239">
        <f t="shared" si="39"/>
        <v>0</v>
      </c>
      <c r="AC36" s="476"/>
      <c r="AD36" s="239">
        <f t="shared" si="40"/>
        <v>0</v>
      </c>
      <c r="AE36" s="476"/>
      <c r="AF36" s="239">
        <f t="shared" si="41"/>
        <v>0</v>
      </c>
      <c r="AG36" s="131">
        <f t="shared" si="4"/>
        <v>0</v>
      </c>
      <c r="AH36" s="131">
        <f t="shared" si="5"/>
        <v>0</v>
      </c>
      <c r="AI36" s="131">
        <f t="shared" si="6"/>
        <v>0</v>
      </c>
      <c r="AJ36" s="131">
        <f t="shared" si="7"/>
        <v>0</v>
      </c>
      <c r="AK36" s="131">
        <f t="shared" si="8"/>
        <v>0</v>
      </c>
      <c r="AL36" s="131">
        <f t="shared" si="9"/>
        <v>0</v>
      </c>
      <c r="AM36" s="131">
        <f t="shared" si="10"/>
        <v>0</v>
      </c>
      <c r="AN36" s="131">
        <f t="shared" si="11"/>
        <v>0</v>
      </c>
      <c r="AO36" s="131">
        <f t="shared" si="12"/>
        <v>0</v>
      </c>
      <c r="AP36" s="396"/>
      <c r="AQ36" s="396">
        <f t="shared" si="13"/>
        <v>0</v>
      </c>
      <c r="AR36" s="396">
        <f t="shared" si="14"/>
        <v>0</v>
      </c>
      <c r="AS36" s="396">
        <f t="shared" si="15"/>
        <v>0</v>
      </c>
      <c r="AT36" s="396"/>
      <c r="AU36" s="131">
        <f t="shared" si="16"/>
        <v>0</v>
      </c>
      <c r="AV36" s="131">
        <f t="shared" si="17"/>
        <v>0</v>
      </c>
      <c r="AW36" s="131">
        <f t="shared" si="18"/>
        <v>0</v>
      </c>
      <c r="AX36" s="131">
        <f t="shared" si="19"/>
        <v>0</v>
      </c>
      <c r="AY36" s="131">
        <f t="shared" si="20"/>
        <v>0</v>
      </c>
      <c r="AZ36" s="131">
        <f t="shared" si="21"/>
        <v>0</v>
      </c>
      <c r="BA36" s="131">
        <f t="shared" si="22"/>
        <v>0</v>
      </c>
      <c r="BB36" s="131">
        <f t="shared" si="23"/>
        <v>0</v>
      </c>
      <c r="BC36" s="131">
        <f t="shared" si="24"/>
        <v>0</v>
      </c>
      <c r="BD36" s="131">
        <f t="shared" si="25"/>
        <v>0</v>
      </c>
      <c r="BE36" s="131">
        <f t="shared" si="26"/>
        <v>0</v>
      </c>
      <c r="BF36" s="131">
        <f t="shared" si="27"/>
        <v>0</v>
      </c>
      <c r="BG36" s="131">
        <f t="shared" si="28"/>
        <v>0</v>
      </c>
      <c r="BH36" s="131">
        <f t="shared" si="29"/>
        <v>0</v>
      </c>
      <c r="BI36" s="131">
        <f t="shared" si="30"/>
        <v>0</v>
      </c>
      <c r="BJ36" s="131">
        <f t="shared" si="31"/>
        <v>0</v>
      </c>
      <c r="BK36" s="131">
        <f t="shared" si="32"/>
        <v>0</v>
      </c>
      <c r="BL36" s="131">
        <f t="shared" si="33"/>
        <v>0</v>
      </c>
      <c r="BM36" s="131">
        <f t="shared" si="34"/>
        <v>0</v>
      </c>
      <c r="BN36" s="131">
        <f t="shared" si="35"/>
        <v>0</v>
      </c>
      <c r="BO36" s="131">
        <f t="shared" si="36"/>
        <v>0</v>
      </c>
    </row>
    <row r="37" spans="1:67" s="81" customFormat="1" ht="73.75" customHeight="1" x14ac:dyDescent="0.2">
      <c r="A37" s="4"/>
      <c r="B37" s="164" t="s">
        <v>8</v>
      </c>
      <c r="C37" s="4"/>
      <c r="D37" s="64" t="s">
        <v>644</v>
      </c>
      <c r="E37" s="504" t="s">
        <v>647</v>
      </c>
      <c r="F37" s="180" t="s">
        <v>113</v>
      </c>
      <c r="G37" s="180" t="s">
        <v>51</v>
      </c>
      <c r="H37" s="180" t="s">
        <v>156</v>
      </c>
      <c r="I37" s="63">
        <v>3</v>
      </c>
      <c r="J37" s="69">
        <v>39</v>
      </c>
      <c r="K37" s="63" t="s">
        <v>562</v>
      </c>
      <c r="L37" s="333">
        <v>747.64610000000005</v>
      </c>
      <c r="M37" s="379"/>
      <c r="N37" s="401" t="s">
        <v>954</v>
      </c>
      <c r="O37" s="378">
        <f>L37*M37</f>
        <v>0</v>
      </c>
      <c r="P37" s="96" t="str">
        <f t="shared" si="2"/>
        <v>No</v>
      </c>
      <c r="Q37" s="165" t="str">
        <f t="shared" si="3"/>
        <v>Yes</v>
      </c>
      <c r="S37" s="231">
        <v>3</v>
      </c>
      <c r="T37" s="232">
        <f t="shared" si="37"/>
        <v>0</v>
      </c>
      <c r="U37" s="69"/>
      <c r="V37" s="256">
        <v>46</v>
      </c>
      <c r="W37" s="265">
        <f t="shared" si="38"/>
        <v>0</v>
      </c>
      <c r="X37" s="152">
        <f>M37*I37</f>
        <v>0</v>
      </c>
      <c r="Y37" s="152"/>
      <c r="Z37" s="489">
        <v>3</v>
      </c>
      <c r="AA37" s="476">
        <v>14</v>
      </c>
      <c r="AB37" s="239">
        <f t="shared" si="39"/>
        <v>0</v>
      </c>
      <c r="AC37" s="476"/>
      <c r="AD37" s="239">
        <f t="shared" si="40"/>
        <v>0</v>
      </c>
      <c r="AE37" s="476"/>
      <c r="AF37" s="239">
        <f t="shared" si="41"/>
        <v>0</v>
      </c>
      <c r="AG37" s="131">
        <f t="shared" si="4"/>
        <v>0</v>
      </c>
      <c r="AH37" s="131">
        <f t="shared" si="5"/>
        <v>0</v>
      </c>
      <c r="AI37" s="131">
        <f t="shared" si="6"/>
        <v>0</v>
      </c>
      <c r="AJ37" s="131">
        <f t="shared" si="7"/>
        <v>0</v>
      </c>
      <c r="AK37" s="131">
        <f t="shared" si="8"/>
        <v>0</v>
      </c>
      <c r="AL37" s="131">
        <f t="shared" si="9"/>
        <v>0</v>
      </c>
      <c r="AM37" s="131">
        <f t="shared" si="10"/>
        <v>0</v>
      </c>
      <c r="AN37" s="131">
        <f t="shared" si="11"/>
        <v>0</v>
      </c>
      <c r="AO37" s="131">
        <f t="shared" si="12"/>
        <v>0</v>
      </c>
      <c r="AP37" s="396"/>
      <c r="AQ37" s="396">
        <f t="shared" si="13"/>
        <v>0</v>
      </c>
      <c r="AR37" s="396">
        <f t="shared" si="14"/>
        <v>0</v>
      </c>
      <c r="AS37" s="396">
        <f t="shared" si="15"/>
        <v>0</v>
      </c>
      <c r="AT37" s="396"/>
      <c r="AU37" s="131">
        <f t="shared" si="16"/>
        <v>0</v>
      </c>
      <c r="AV37" s="131">
        <f t="shared" si="17"/>
        <v>0</v>
      </c>
      <c r="AW37" s="131">
        <f t="shared" si="18"/>
        <v>0</v>
      </c>
      <c r="AX37" s="131">
        <f t="shared" si="19"/>
        <v>0</v>
      </c>
      <c r="AY37" s="131">
        <f t="shared" si="20"/>
        <v>0</v>
      </c>
      <c r="AZ37" s="131">
        <f t="shared" si="21"/>
        <v>0</v>
      </c>
      <c r="BA37" s="131">
        <f t="shared" si="22"/>
        <v>0</v>
      </c>
      <c r="BB37" s="131">
        <f t="shared" si="23"/>
        <v>0</v>
      </c>
      <c r="BC37" s="131">
        <f t="shared" si="24"/>
        <v>0</v>
      </c>
      <c r="BD37" s="131">
        <f t="shared" si="25"/>
        <v>0</v>
      </c>
      <c r="BE37" s="131">
        <f t="shared" si="26"/>
        <v>0</v>
      </c>
      <c r="BF37" s="131">
        <f t="shared" si="27"/>
        <v>0</v>
      </c>
      <c r="BG37" s="131">
        <f t="shared" si="28"/>
        <v>0</v>
      </c>
      <c r="BH37" s="131">
        <f t="shared" si="29"/>
        <v>0</v>
      </c>
      <c r="BI37" s="131">
        <f t="shared" si="30"/>
        <v>0</v>
      </c>
      <c r="BJ37" s="131">
        <f t="shared" si="31"/>
        <v>0</v>
      </c>
      <c r="BK37" s="131">
        <f t="shared" si="32"/>
        <v>0</v>
      </c>
      <c r="BL37" s="131">
        <f t="shared" si="33"/>
        <v>0</v>
      </c>
      <c r="BM37" s="131">
        <f t="shared" si="34"/>
        <v>0</v>
      </c>
      <c r="BN37" s="131">
        <f t="shared" si="35"/>
        <v>0</v>
      </c>
      <c r="BO37" s="131">
        <f t="shared" si="36"/>
        <v>0</v>
      </c>
    </row>
    <row r="38" spans="1:67" s="81" customFormat="1" ht="73.75" customHeight="1" x14ac:dyDescent="0.2">
      <c r="A38" s="4"/>
      <c r="B38" s="167" t="s">
        <v>8</v>
      </c>
      <c r="C38" s="54"/>
      <c r="D38" s="181" t="s">
        <v>645</v>
      </c>
      <c r="E38" s="507" t="s">
        <v>646</v>
      </c>
      <c r="F38" s="182" t="s">
        <v>113</v>
      </c>
      <c r="G38" s="182" t="s">
        <v>51</v>
      </c>
      <c r="H38" s="182" t="s">
        <v>156</v>
      </c>
      <c r="I38" s="122">
        <v>3</v>
      </c>
      <c r="J38" s="183">
        <v>39</v>
      </c>
      <c r="K38" s="122" t="s">
        <v>562</v>
      </c>
      <c r="L38" s="335">
        <v>716.49890000000005</v>
      </c>
      <c r="M38" s="185"/>
      <c r="N38" s="404" t="s">
        <v>954</v>
      </c>
      <c r="O38" s="378">
        <f>L38*M38</f>
        <v>0</v>
      </c>
      <c r="P38" s="186" t="str">
        <f t="shared" si="2"/>
        <v>No</v>
      </c>
      <c r="Q38" s="187" t="str">
        <f t="shared" si="3"/>
        <v>Yes</v>
      </c>
      <c r="S38" s="231">
        <v>3</v>
      </c>
      <c r="T38" s="232">
        <f t="shared" si="37"/>
        <v>0</v>
      </c>
      <c r="U38" s="69"/>
      <c r="V38" s="256">
        <v>46</v>
      </c>
      <c r="W38" s="265">
        <f t="shared" si="38"/>
        <v>0</v>
      </c>
      <c r="X38" s="152">
        <f>M38*I38</f>
        <v>0</v>
      </c>
      <c r="Y38" s="152"/>
      <c r="Z38" s="489">
        <v>3</v>
      </c>
      <c r="AA38" s="476">
        <v>14</v>
      </c>
      <c r="AB38" s="239">
        <f t="shared" si="39"/>
        <v>0</v>
      </c>
      <c r="AC38" s="476"/>
      <c r="AD38" s="239">
        <f t="shared" si="40"/>
        <v>0</v>
      </c>
      <c r="AE38" s="476"/>
      <c r="AF38" s="239">
        <f t="shared" si="41"/>
        <v>0</v>
      </c>
      <c r="AG38" s="131">
        <f t="shared" si="4"/>
        <v>0</v>
      </c>
      <c r="AH38" s="131">
        <f t="shared" si="5"/>
        <v>0</v>
      </c>
      <c r="AI38" s="131">
        <f t="shared" si="6"/>
        <v>0</v>
      </c>
      <c r="AJ38" s="131">
        <f t="shared" si="7"/>
        <v>0</v>
      </c>
      <c r="AK38" s="131">
        <f t="shared" si="8"/>
        <v>0</v>
      </c>
      <c r="AL38" s="131">
        <f t="shared" si="9"/>
        <v>0</v>
      </c>
      <c r="AM38" s="131">
        <f t="shared" si="10"/>
        <v>0</v>
      </c>
      <c r="AN38" s="131">
        <f t="shared" si="11"/>
        <v>0</v>
      </c>
      <c r="AO38" s="131">
        <f t="shared" si="12"/>
        <v>0</v>
      </c>
      <c r="AP38" s="396"/>
      <c r="AQ38" s="396">
        <f t="shared" si="13"/>
        <v>0</v>
      </c>
      <c r="AR38" s="396">
        <f t="shared" si="14"/>
        <v>0</v>
      </c>
      <c r="AS38" s="396">
        <f t="shared" si="15"/>
        <v>0</v>
      </c>
      <c r="AT38" s="396"/>
      <c r="AU38" s="131">
        <f t="shared" si="16"/>
        <v>0</v>
      </c>
      <c r="AV38" s="131">
        <f t="shared" si="17"/>
        <v>0</v>
      </c>
      <c r="AW38" s="131">
        <f t="shared" si="18"/>
        <v>0</v>
      </c>
      <c r="AX38" s="131">
        <f t="shared" si="19"/>
        <v>0</v>
      </c>
      <c r="AY38" s="131">
        <f t="shared" si="20"/>
        <v>0</v>
      </c>
      <c r="AZ38" s="131">
        <f t="shared" si="21"/>
        <v>0</v>
      </c>
      <c r="BA38" s="131">
        <f t="shared" si="22"/>
        <v>0</v>
      </c>
      <c r="BB38" s="131">
        <f t="shared" si="23"/>
        <v>0</v>
      </c>
      <c r="BC38" s="131">
        <f t="shared" si="24"/>
        <v>0</v>
      </c>
      <c r="BD38" s="131">
        <f t="shared" si="25"/>
        <v>0</v>
      </c>
      <c r="BE38" s="131">
        <f t="shared" si="26"/>
        <v>0</v>
      </c>
      <c r="BF38" s="131">
        <f t="shared" si="27"/>
        <v>0</v>
      </c>
      <c r="BG38" s="131">
        <f t="shared" si="28"/>
        <v>0</v>
      </c>
      <c r="BH38" s="131">
        <f t="shared" si="29"/>
        <v>0</v>
      </c>
      <c r="BI38" s="131">
        <f t="shared" si="30"/>
        <v>0</v>
      </c>
      <c r="BJ38" s="131">
        <f t="shared" si="31"/>
        <v>0</v>
      </c>
      <c r="BK38" s="131">
        <f t="shared" si="32"/>
        <v>0</v>
      </c>
      <c r="BL38" s="131">
        <f t="shared" si="33"/>
        <v>0</v>
      </c>
      <c r="BM38" s="131">
        <f t="shared" si="34"/>
        <v>0</v>
      </c>
      <c r="BN38" s="131">
        <f t="shared" si="35"/>
        <v>0</v>
      </c>
      <c r="BO38" s="131">
        <f t="shared" si="36"/>
        <v>0</v>
      </c>
    </row>
    <row r="39" spans="1:67" s="81" customFormat="1" ht="40.75" customHeight="1" x14ac:dyDescent="0.2">
      <c r="A39" s="4"/>
      <c r="B39" s="75"/>
      <c r="C39" s="80"/>
      <c r="D39" s="440" t="s">
        <v>374</v>
      </c>
      <c r="E39" s="499"/>
      <c r="F39" s="64"/>
      <c r="G39" s="66"/>
      <c r="H39" s="66"/>
      <c r="I39" s="64"/>
      <c r="J39" s="67"/>
      <c r="K39" s="67"/>
      <c r="L39" s="155"/>
      <c r="M39" s="397"/>
      <c r="O39" s="323"/>
      <c r="P39" s="82"/>
      <c r="Q39" s="83"/>
      <c r="S39" s="183"/>
      <c r="T39" s="183"/>
      <c r="U39" s="69"/>
      <c r="V39" s="254"/>
      <c r="W39" s="265">
        <f t="shared" si="38"/>
        <v>0</v>
      </c>
      <c r="X39" s="152"/>
      <c r="Y39" s="152"/>
      <c r="Z39" s="487"/>
      <c r="AA39" s="475"/>
      <c r="AB39" s="239">
        <f t="shared" si="39"/>
        <v>0</v>
      </c>
      <c r="AC39" s="475"/>
      <c r="AD39" s="239">
        <f t="shared" si="40"/>
        <v>0</v>
      </c>
      <c r="AE39" s="475"/>
      <c r="AF39" s="239">
        <f t="shared" si="41"/>
        <v>0</v>
      </c>
      <c r="AG39" s="131">
        <f t="shared" si="4"/>
        <v>0</v>
      </c>
      <c r="AH39" s="131">
        <f t="shared" si="5"/>
        <v>0</v>
      </c>
      <c r="AI39" s="131">
        <f t="shared" si="6"/>
        <v>0</v>
      </c>
      <c r="AJ39" s="131">
        <f t="shared" si="7"/>
        <v>0</v>
      </c>
      <c r="AK39" s="131">
        <f t="shared" si="8"/>
        <v>0</v>
      </c>
      <c r="AL39" s="131">
        <f t="shared" si="9"/>
        <v>0</v>
      </c>
      <c r="AM39" s="131">
        <f t="shared" si="10"/>
        <v>0</v>
      </c>
      <c r="AN39" s="131">
        <f t="shared" si="11"/>
        <v>0</v>
      </c>
      <c r="AO39" s="131">
        <f t="shared" si="12"/>
        <v>0</v>
      </c>
      <c r="AP39" s="396"/>
      <c r="AQ39" s="396">
        <f t="shared" si="13"/>
        <v>0</v>
      </c>
      <c r="AR39" s="396">
        <f t="shared" si="14"/>
        <v>0</v>
      </c>
      <c r="AS39" s="396">
        <f t="shared" si="15"/>
        <v>0</v>
      </c>
      <c r="AT39" s="396"/>
      <c r="AU39" s="131">
        <f t="shared" si="16"/>
        <v>0</v>
      </c>
      <c r="AV39" s="131">
        <f t="shared" si="17"/>
        <v>0</v>
      </c>
      <c r="AW39" s="131">
        <f t="shared" si="18"/>
        <v>0</v>
      </c>
      <c r="AX39" s="131">
        <f t="shared" si="19"/>
        <v>0</v>
      </c>
      <c r="AY39" s="131">
        <f t="shared" si="20"/>
        <v>0</v>
      </c>
      <c r="AZ39" s="131">
        <f t="shared" si="21"/>
        <v>0</v>
      </c>
      <c r="BA39" s="131">
        <f t="shared" si="22"/>
        <v>0</v>
      </c>
      <c r="BB39" s="131">
        <f t="shared" si="23"/>
        <v>0</v>
      </c>
      <c r="BC39" s="131">
        <f t="shared" si="24"/>
        <v>0</v>
      </c>
      <c r="BD39" s="131">
        <f t="shared" si="25"/>
        <v>0</v>
      </c>
      <c r="BE39" s="131">
        <f t="shared" si="26"/>
        <v>0</v>
      </c>
      <c r="BF39" s="131">
        <f t="shared" si="27"/>
        <v>0</v>
      </c>
      <c r="BG39" s="131">
        <f t="shared" si="28"/>
        <v>0</v>
      </c>
      <c r="BH39" s="131">
        <f t="shared" si="29"/>
        <v>0</v>
      </c>
      <c r="BI39" s="131">
        <f t="shared" si="30"/>
        <v>0</v>
      </c>
      <c r="BJ39" s="131">
        <f t="shared" si="31"/>
        <v>0</v>
      </c>
      <c r="BK39" s="131">
        <f t="shared" si="32"/>
        <v>0</v>
      </c>
      <c r="BL39" s="131">
        <f t="shared" si="33"/>
        <v>0</v>
      </c>
      <c r="BM39" s="131">
        <f t="shared" si="34"/>
        <v>0</v>
      </c>
      <c r="BN39" s="131">
        <f t="shared" si="35"/>
        <v>0</v>
      </c>
      <c r="BO39" s="131">
        <f t="shared" si="36"/>
        <v>0</v>
      </c>
    </row>
    <row r="40" spans="1:67" s="4" customFormat="1" ht="73.75" customHeight="1" x14ac:dyDescent="0.2">
      <c r="B40" s="156" t="s">
        <v>8</v>
      </c>
      <c r="C40" s="101"/>
      <c r="D40" s="175" t="s">
        <v>967</v>
      </c>
      <c r="E40" s="500" t="s">
        <v>648</v>
      </c>
      <c r="F40" s="158" t="s">
        <v>172</v>
      </c>
      <c r="G40" s="160" t="s">
        <v>140</v>
      </c>
      <c r="H40" s="160" t="s">
        <v>339</v>
      </c>
      <c r="I40" s="158">
        <v>5</v>
      </c>
      <c r="J40" s="158">
        <v>5</v>
      </c>
      <c r="K40" s="158" t="s">
        <v>562</v>
      </c>
      <c r="L40" s="332">
        <v>188.20160000000001</v>
      </c>
      <c r="M40" s="399" t="s">
        <v>954</v>
      </c>
      <c r="N40" s="161"/>
      <c r="O40" s="368">
        <f>L40*N40</f>
        <v>0</v>
      </c>
      <c r="P40" s="162" t="str">
        <f t="shared" ref="P40:P63" si="42">IF(SUM(M40:N40)&gt;0,"Yes","No")</f>
        <v>No</v>
      </c>
      <c r="Q40" s="163" t="str">
        <f t="shared" ref="Q40:Q63" si="43">IF(B40="New","Yes","No")</f>
        <v>Yes</v>
      </c>
      <c r="S40" s="229">
        <v>5</v>
      </c>
      <c r="T40" s="230">
        <f t="shared" ref="T40:T63" si="44">S40*SUM(M40:N40)</f>
        <v>0</v>
      </c>
      <c r="U40" s="69"/>
      <c r="V40" s="255">
        <v>3.9</v>
      </c>
      <c r="W40" s="265">
        <f t="shared" si="38"/>
        <v>0</v>
      </c>
      <c r="X40" s="152"/>
      <c r="Y40" s="152">
        <f>N40*I40</f>
        <v>0</v>
      </c>
      <c r="Z40" s="488">
        <v>5</v>
      </c>
      <c r="AA40" s="476">
        <v>20</v>
      </c>
      <c r="AB40" s="239">
        <f t="shared" si="39"/>
        <v>0</v>
      </c>
      <c r="AC40" s="476"/>
      <c r="AD40" s="239">
        <f t="shared" si="40"/>
        <v>0</v>
      </c>
      <c r="AE40" s="476"/>
      <c r="AF40" s="239">
        <f t="shared" si="41"/>
        <v>0</v>
      </c>
      <c r="AG40" s="131">
        <f t="shared" si="4"/>
        <v>0</v>
      </c>
      <c r="AH40" s="131">
        <f t="shared" si="5"/>
        <v>0</v>
      </c>
      <c r="AI40" s="131">
        <f t="shared" si="6"/>
        <v>0</v>
      </c>
      <c r="AJ40" s="131">
        <f t="shared" si="7"/>
        <v>0</v>
      </c>
      <c r="AK40" s="131">
        <f t="shared" si="8"/>
        <v>0</v>
      </c>
      <c r="AL40" s="131">
        <f t="shared" si="9"/>
        <v>0</v>
      </c>
      <c r="AM40" s="131">
        <f t="shared" si="10"/>
        <v>0</v>
      </c>
      <c r="AN40" s="131">
        <f t="shared" si="11"/>
        <v>0</v>
      </c>
      <c r="AO40" s="131">
        <f t="shared" si="12"/>
        <v>0</v>
      </c>
      <c r="AP40" s="131"/>
      <c r="AQ40" s="396">
        <f t="shared" si="13"/>
        <v>0</v>
      </c>
      <c r="AR40" s="396">
        <f t="shared" si="14"/>
        <v>0</v>
      </c>
      <c r="AS40" s="396">
        <f t="shared" si="15"/>
        <v>0</v>
      </c>
      <c r="AT40" s="131"/>
      <c r="AU40" s="131">
        <f t="shared" si="16"/>
        <v>0</v>
      </c>
      <c r="AV40" s="131">
        <f t="shared" si="17"/>
        <v>0</v>
      </c>
      <c r="AW40" s="131">
        <f t="shared" si="18"/>
        <v>0</v>
      </c>
      <c r="AX40" s="131">
        <f t="shared" si="19"/>
        <v>0</v>
      </c>
      <c r="AY40" s="131">
        <f t="shared" si="20"/>
        <v>0</v>
      </c>
      <c r="AZ40" s="131">
        <f t="shared" si="21"/>
        <v>0</v>
      </c>
      <c r="BA40" s="131">
        <f t="shared" si="22"/>
        <v>0</v>
      </c>
      <c r="BB40" s="131">
        <f t="shared" si="23"/>
        <v>0</v>
      </c>
      <c r="BC40" s="131">
        <f t="shared" si="24"/>
        <v>0</v>
      </c>
      <c r="BD40" s="131">
        <f t="shared" si="25"/>
        <v>0</v>
      </c>
      <c r="BE40" s="131">
        <f t="shared" si="26"/>
        <v>0</v>
      </c>
      <c r="BF40" s="131">
        <f t="shared" si="27"/>
        <v>0</v>
      </c>
      <c r="BG40" s="131">
        <f t="shared" si="28"/>
        <v>0</v>
      </c>
      <c r="BH40" s="131">
        <f t="shared" si="29"/>
        <v>0</v>
      </c>
      <c r="BI40" s="131">
        <f t="shared" si="30"/>
        <v>0</v>
      </c>
      <c r="BJ40" s="131">
        <f t="shared" si="31"/>
        <v>0</v>
      </c>
      <c r="BK40" s="131">
        <f t="shared" si="32"/>
        <v>0</v>
      </c>
      <c r="BL40" s="131">
        <f t="shared" si="33"/>
        <v>0</v>
      </c>
      <c r="BM40" s="131">
        <f t="shared" si="34"/>
        <v>0</v>
      </c>
      <c r="BN40" s="131">
        <f t="shared" si="35"/>
        <v>0</v>
      </c>
      <c r="BO40" s="131">
        <f t="shared" si="36"/>
        <v>0</v>
      </c>
    </row>
    <row r="41" spans="1:67" s="4" customFormat="1" ht="73.75" customHeight="1" x14ac:dyDescent="0.2">
      <c r="B41" s="164" t="s">
        <v>8</v>
      </c>
      <c r="D41" s="99" t="s">
        <v>654</v>
      </c>
      <c r="E41" s="501" t="s">
        <v>647</v>
      </c>
      <c r="F41" s="72" t="s">
        <v>172</v>
      </c>
      <c r="G41" s="73" t="s">
        <v>140</v>
      </c>
      <c r="H41" s="73" t="s">
        <v>339</v>
      </c>
      <c r="I41" s="72">
        <v>5</v>
      </c>
      <c r="J41" s="72">
        <v>5</v>
      </c>
      <c r="K41" s="72" t="s">
        <v>562</v>
      </c>
      <c r="L41" s="334">
        <v>196.37979999999999</v>
      </c>
      <c r="M41" s="88"/>
      <c r="N41" s="399" t="s">
        <v>954</v>
      </c>
      <c r="O41" s="368">
        <f>L41*M41</f>
        <v>0</v>
      </c>
      <c r="P41" s="89" t="str">
        <f t="shared" si="42"/>
        <v>No</v>
      </c>
      <c r="Q41" s="364" t="str">
        <f t="shared" si="43"/>
        <v>Yes</v>
      </c>
      <c r="R41" s="367"/>
      <c r="S41" s="229">
        <v>5</v>
      </c>
      <c r="T41" s="230">
        <f t="shared" si="44"/>
        <v>0</v>
      </c>
      <c r="U41" s="69"/>
      <c r="V41" s="255">
        <v>3.9</v>
      </c>
      <c r="W41" s="265">
        <f t="shared" si="38"/>
        <v>0</v>
      </c>
      <c r="X41" s="152">
        <f>M41*I41</f>
        <v>0</v>
      </c>
      <c r="Y41" s="152"/>
      <c r="Z41" s="488">
        <v>5</v>
      </c>
      <c r="AA41" s="476">
        <v>20</v>
      </c>
      <c r="AB41" s="239">
        <f t="shared" si="39"/>
        <v>0</v>
      </c>
      <c r="AC41" s="476"/>
      <c r="AD41" s="239">
        <f t="shared" si="40"/>
        <v>0</v>
      </c>
      <c r="AE41" s="476"/>
      <c r="AF41" s="239">
        <f t="shared" si="41"/>
        <v>0</v>
      </c>
      <c r="AG41" s="131">
        <f t="shared" si="4"/>
        <v>0</v>
      </c>
      <c r="AH41" s="131">
        <f t="shared" si="5"/>
        <v>0</v>
      </c>
      <c r="AI41" s="131">
        <f t="shared" si="6"/>
        <v>0</v>
      </c>
      <c r="AJ41" s="131">
        <f t="shared" si="7"/>
        <v>0</v>
      </c>
      <c r="AK41" s="131">
        <f t="shared" si="8"/>
        <v>0</v>
      </c>
      <c r="AL41" s="131">
        <f t="shared" si="9"/>
        <v>0</v>
      </c>
      <c r="AM41" s="131">
        <f t="shared" si="10"/>
        <v>0</v>
      </c>
      <c r="AN41" s="131">
        <f t="shared" si="11"/>
        <v>0</v>
      </c>
      <c r="AO41" s="131">
        <f t="shared" si="12"/>
        <v>0</v>
      </c>
      <c r="AP41" s="131"/>
      <c r="AQ41" s="396">
        <f t="shared" si="13"/>
        <v>0</v>
      </c>
      <c r="AR41" s="396">
        <f t="shared" si="14"/>
        <v>0</v>
      </c>
      <c r="AS41" s="396">
        <f t="shared" si="15"/>
        <v>0</v>
      </c>
      <c r="AT41" s="131"/>
      <c r="AU41" s="131">
        <f t="shared" si="16"/>
        <v>0</v>
      </c>
      <c r="AV41" s="131">
        <f t="shared" si="17"/>
        <v>0</v>
      </c>
      <c r="AW41" s="131">
        <f t="shared" si="18"/>
        <v>0</v>
      </c>
      <c r="AX41" s="131">
        <f t="shared" si="19"/>
        <v>0</v>
      </c>
      <c r="AY41" s="131">
        <f t="shared" si="20"/>
        <v>0</v>
      </c>
      <c r="AZ41" s="131">
        <f t="shared" si="21"/>
        <v>0</v>
      </c>
      <c r="BA41" s="131">
        <f t="shared" si="22"/>
        <v>0</v>
      </c>
      <c r="BB41" s="131">
        <f t="shared" si="23"/>
        <v>0</v>
      </c>
      <c r="BC41" s="131">
        <f t="shared" si="24"/>
        <v>0</v>
      </c>
      <c r="BD41" s="131">
        <f t="shared" si="25"/>
        <v>0</v>
      </c>
      <c r="BE41" s="131">
        <f t="shared" si="26"/>
        <v>0</v>
      </c>
      <c r="BF41" s="131">
        <f t="shared" si="27"/>
        <v>0</v>
      </c>
      <c r="BG41" s="131">
        <f t="shared" si="28"/>
        <v>0</v>
      </c>
      <c r="BH41" s="131">
        <f t="shared" si="29"/>
        <v>0</v>
      </c>
      <c r="BI41" s="131">
        <f t="shared" si="30"/>
        <v>0</v>
      </c>
      <c r="BJ41" s="131">
        <f t="shared" si="31"/>
        <v>0</v>
      </c>
      <c r="BK41" s="131">
        <f t="shared" si="32"/>
        <v>0</v>
      </c>
      <c r="BL41" s="131">
        <f t="shared" si="33"/>
        <v>0</v>
      </c>
      <c r="BM41" s="131">
        <f t="shared" si="34"/>
        <v>0</v>
      </c>
      <c r="BN41" s="131">
        <f t="shared" si="35"/>
        <v>0</v>
      </c>
      <c r="BO41" s="131">
        <f t="shared" si="36"/>
        <v>0</v>
      </c>
    </row>
    <row r="42" spans="1:67" s="4" customFormat="1" ht="73.75" customHeight="1" x14ac:dyDescent="0.2">
      <c r="B42" s="164" t="s">
        <v>8</v>
      </c>
      <c r="D42" s="99" t="s">
        <v>655</v>
      </c>
      <c r="E42" s="502" t="s">
        <v>646</v>
      </c>
      <c r="F42" s="72" t="s">
        <v>172</v>
      </c>
      <c r="G42" s="73" t="s">
        <v>140</v>
      </c>
      <c r="H42" s="73" t="s">
        <v>339</v>
      </c>
      <c r="I42" s="72">
        <v>5</v>
      </c>
      <c r="J42" s="72">
        <v>5</v>
      </c>
      <c r="K42" s="72" t="s">
        <v>562</v>
      </c>
      <c r="L42" s="334">
        <v>188.20160000000001</v>
      </c>
      <c r="M42" s="88"/>
      <c r="N42" s="399" t="s">
        <v>954</v>
      </c>
      <c r="O42" s="368">
        <f>L42*M42</f>
        <v>0</v>
      </c>
      <c r="P42" s="89" t="str">
        <f t="shared" si="42"/>
        <v>No</v>
      </c>
      <c r="Q42" s="364" t="str">
        <f t="shared" si="43"/>
        <v>Yes</v>
      </c>
      <c r="R42" s="367"/>
      <c r="S42" s="229">
        <v>5</v>
      </c>
      <c r="T42" s="230">
        <f t="shared" si="44"/>
        <v>0</v>
      </c>
      <c r="U42" s="69"/>
      <c r="V42" s="255">
        <v>3.9</v>
      </c>
      <c r="W42" s="265">
        <f t="shared" si="38"/>
        <v>0</v>
      </c>
      <c r="X42" s="152">
        <f>M42*I42</f>
        <v>0</v>
      </c>
      <c r="Y42" s="152"/>
      <c r="Z42" s="488">
        <v>5</v>
      </c>
      <c r="AA42" s="476">
        <v>20</v>
      </c>
      <c r="AB42" s="239">
        <f t="shared" si="39"/>
        <v>0</v>
      </c>
      <c r="AC42" s="476"/>
      <c r="AD42" s="239">
        <f t="shared" si="40"/>
        <v>0</v>
      </c>
      <c r="AE42" s="476"/>
      <c r="AF42" s="239">
        <f t="shared" si="41"/>
        <v>0</v>
      </c>
      <c r="AG42" s="131">
        <f t="shared" si="4"/>
        <v>0</v>
      </c>
      <c r="AH42" s="131">
        <f t="shared" si="5"/>
        <v>0</v>
      </c>
      <c r="AI42" s="131">
        <f t="shared" si="6"/>
        <v>0</v>
      </c>
      <c r="AJ42" s="131">
        <f t="shared" si="7"/>
        <v>0</v>
      </c>
      <c r="AK42" s="131">
        <f t="shared" si="8"/>
        <v>0</v>
      </c>
      <c r="AL42" s="131">
        <f t="shared" si="9"/>
        <v>0</v>
      </c>
      <c r="AM42" s="131">
        <f t="shared" si="10"/>
        <v>0</v>
      </c>
      <c r="AN42" s="131">
        <f t="shared" si="11"/>
        <v>0</v>
      </c>
      <c r="AO42" s="131">
        <f t="shared" si="12"/>
        <v>0</v>
      </c>
      <c r="AP42" s="131"/>
      <c r="AQ42" s="396">
        <f t="shared" si="13"/>
        <v>0</v>
      </c>
      <c r="AR42" s="396">
        <f t="shared" si="14"/>
        <v>0</v>
      </c>
      <c r="AS42" s="396">
        <f t="shared" si="15"/>
        <v>0</v>
      </c>
      <c r="AT42" s="131"/>
      <c r="AU42" s="131">
        <f t="shared" si="16"/>
        <v>0</v>
      </c>
      <c r="AV42" s="131">
        <f t="shared" si="17"/>
        <v>0</v>
      </c>
      <c r="AW42" s="131">
        <f t="shared" si="18"/>
        <v>0</v>
      </c>
      <c r="AX42" s="131">
        <f t="shared" si="19"/>
        <v>0</v>
      </c>
      <c r="AY42" s="131">
        <f t="shared" si="20"/>
        <v>0</v>
      </c>
      <c r="AZ42" s="131">
        <f t="shared" si="21"/>
        <v>0</v>
      </c>
      <c r="BA42" s="131">
        <f t="shared" si="22"/>
        <v>0</v>
      </c>
      <c r="BB42" s="131">
        <f t="shared" si="23"/>
        <v>0</v>
      </c>
      <c r="BC42" s="131">
        <f t="shared" si="24"/>
        <v>0</v>
      </c>
      <c r="BD42" s="131">
        <f t="shared" si="25"/>
        <v>0</v>
      </c>
      <c r="BE42" s="131">
        <f t="shared" si="26"/>
        <v>0</v>
      </c>
      <c r="BF42" s="131">
        <f t="shared" si="27"/>
        <v>0</v>
      </c>
      <c r="BG42" s="131">
        <f t="shared" si="28"/>
        <v>0</v>
      </c>
      <c r="BH42" s="131">
        <f t="shared" si="29"/>
        <v>0</v>
      </c>
      <c r="BI42" s="131">
        <f t="shared" si="30"/>
        <v>0</v>
      </c>
      <c r="BJ42" s="131">
        <f t="shared" si="31"/>
        <v>0</v>
      </c>
      <c r="BK42" s="131">
        <f t="shared" si="32"/>
        <v>0</v>
      </c>
      <c r="BL42" s="131">
        <f t="shared" si="33"/>
        <v>0</v>
      </c>
      <c r="BM42" s="131">
        <f t="shared" si="34"/>
        <v>0</v>
      </c>
      <c r="BN42" s="131">
        <f t="shared" si="35"/>
        <v>0</v>
      </c>
      <c r="BO42" s="131">
        <f t="shared" si="36"/>
        <v>0</v>
      </c>
    </row>
    <row r="43" spans="1:67" s="81" customFormat="1" ht="73.75" customHeight="1" x14ac:dyDescent="0.2">
      <c r="A43" s="4"/>
      <c r="B43" s="164" t="s">
        <v>8</v>
      </c>
      <c r="C43" s="4"/>
      <c r="D43" s="64" t="s">
        <v>968</v>
      </c>
      <c r="E43" s="503" t="s">
        <v>648</v>
      </c>
      <c r="F43" s="63" t="s">
        <v>108</v>
      </c>
      <c r="G43" s="178" t="s">
        <v>150</v>
      </c>
      <c r="H43" s="178" t="s">
        <v>339</v>
      </c>
      <c r="I43" s="63">
        <v>4</v>
      </c>
      <c r="J43" s="63">
        <v>8</v>
      </c>
      <c r="K43" s="63" t="s">
        <v>562</v>
      </c>
      <c r="L43" s="333">
        <v>188.20160000000001</v>
      </c>
      <c r="M43" s="400" t="s">
        <v>954</v>
      </c>
      <c r="N43" s="380"/>
      <c r="O43" s="378">
        <f>L43*N43</f>
        <v>0</v>
      </c>
      <c r="P43" s="82" t="str">
        <f t="shared" si="42"/>
        <v>No</v>
      </c>
      <c r="Q43" s="188" t="str">
        <f t="shared" si="43"/>
        <v>Yes</v>
      </c>
      <c r="S43" s="229">
        <v>4</v>
      </c>
      <c r="T43" s="230">
        <f t="shared" si="44"/>
        <v>0</v>
      </c>
      <c r="U43" s="69"/>
      <c r="V43" s="256">
        <v>7.2</v>
      </c>
      <c r="W43" s="265">
        <f t="shared" si="38"/>
        <v>0</v>
      </c>
      <c r="X43" s="152"/>
      <c r="Y43" s="152">
        <f>N43*I43</f>
        <v>0</v>
      </c>
      <c r="Z43" s="489">
        <v>4</v>
      </c>
      <c r="AA43" s="476">
        <v>16</v>
      </c>
      <c r="AB43" s="239">
        <f t="shared" si="39"/>
        <v>0</v>
      </c>
      <c r="AC43" s="476"/>
      <c r="AD43" s="239">
        <f t="shared" si="40"/>
        <v>0</v>
      </c>
      <c r="AE43" s="476"/>
      <c r="AF43" s="239">
        <f t="shared" si="41"/>
        <v>0</v>
      </c>
      <c r="AG43" s="131">
        <f t="shared" si="4"/>
        <v>0</v>
      </c>
      <c r="AH43" s="131">
        <f t="shared" si="5"/>
        <v>0</v>
      </c>
      <c r="AI43" s="131">
        <f t="shared" si="6"/>
        <v>0</v>
      </c>
      <c r="AJ43" s="131">
        <f t="shared" si="7"/>
        <v>0</v>
      </c>
      <c r="AK43" s="131">
        <f t="shared" si="8"/>
        <v>0</v>
      </c>
      <c r="AL43" s="131">
        <f t="shared" si="9"/>
        <v>0</v>
      </c>
      <c r="AM43" s="131">
        <f t="shared" si="10"/>
        <v>0</v>
      </c>
      <c r="AN43" s="131">
        <f t="shared" si="11"/>
        <v>0</v>
      </c>
      <c r="AO43" s="131">
        <f t="shared" si="12"/>
        <v>0</v>
      </c>
      <c r="AP43" s="396"/>
      <c r="AQ43" s="396">
        <f t="shared" si="13"/>
        <v>0</v>
      </c>
      <c r="AR43" s="396">
        <f t="shared" si="14"/>
        <v>0</v>
      </c>
      <c r="AS43" s="396">
        <f t="shared" si="15"/>
        <v>0</v>
      </c>
      <c r="AT43" s="396"/>
      <c r="AU43" s="131">
        <f t="shared" si="16"/>
        <v>0</v>
      </c>
      <c r="AV43" s="131">
        <f t="shared" si="17"/>
        <v>0</v>
      </c>
      <c r="AW43" s="131">
        <f t="shared" si="18"/>
        <v>0</v>
      </c>
      <c r="AX43" s="131">
        <f t="shared" si="19"/>
        <v>0</v>
      </c>
      <c r="AY43" s="131">
        <f t="shared" si="20"/>
        <v>0</v>
      </c>
      <c r="AZ43" s="131">
        <f t="shared" si="21"/>
        <v>0</v>
      </c>
      <c r="BA43" s="131">
        <f t="shared" si="22"/>
        <v>0</v>
      </c>
      <c r="BB43" s="131">
        <f t="shared" si="23"/>
        <v>0</v>
      </c>
      <c r="BC43" s="131">
        <f t="shared" si="24"/>
        <v>0</v>
      </c>
      <c r="BD43" s="131">
        <f t="shared" si="25"/>
        <v>0</v>
      </c>
      <c r="BE43" s="131">
        <f t="shared" si="26"/>
        <v>0</v>
      </c>
      <c r="BF43" s="131">
        <f t="shared" si="27"/>
        <v>0</v>
      </c>
      <c r="BG43" s="131">
        <f t="shared" si="28"/>
        <v>0</v>
      </c>
      <c r="BH43" s="131">
        <f t="shared" si="29"/>
        <v>0</v>
      </c>
      <c r="BI43" s="131">
        <f t="shared" si="30"/>
        <v>0</v>
      </c>
      <c r="BJ43" s="131">
        <f t="shared" si="31"/>
        <v>0</v>
      </c>
      <c r="BK43" s="131">
        <f t="shared" si="32"/>
        <v>0</v>
      </c>
      <c r="BL43" s="131">
        <f t="shared" si="33"/>
        <v>0</v>
      </c>
      <c r="BM43" s="131">
        <f t="shared" si="34"/>
        <v>0</v>
      </c>
      <c r="BN43" s="131">
        <f t="shared" si="35"/>
        <v>0</v>
      </c>
      <c r="BO43" s="131">
        <f t="shared" si="36"/>
        <v>0</v>
      </c>
    </row>
    <row r="44" spans="1:67" s="81" customFormat="1" ht="73.75" customHeight="1" x14ac:dyDescent="0.2">
      <c r="A44" s="4"/>
      <c r="B44" s="164" t="s">
        <v>8</v>
      </c>
      <c r="C44" s="4"/>
      <c r="D44" s="64" t="s">
        <v>656</v>
      </c>
      <c r="E44" s="504" t="s">
        <v>647</v>
      </c>
      <c r="F44" s="63" t="s">
        <v>108</v>
      </c>
      <c r="G44" s="178" t="s">
        <v>150</v>
      </c>
      <c r="H44" s="178" t="s">
        <v>339</v>
      </c>
      <c r="I44" s="63">
        <v>4</v>
      </c>
      <c r="J44" s="63">
        <v>8</v>
      </c>
      <c r="K44" s="63" t="s">
        <v>562</v>
      </c>
      <c r="L44" s="333">
        <v>196.37979999999999</v>
      </c>
      <c r="M44" s="85"/>
      <c r="N44" s="401" t="s">
        <v>954</v>
      </c>
      <c r="O44" s="378">
        <f>L44*M44</f>
        <v>0</v>
      </c>
      <c r="P44" s="82" t="str">
        <f t="shared" si="42"/>
        <v>No</v>
      </c>
      <c r="Q44" s="188" t="str">
        <f t="shared" si="43"/>
        <v>Yes</v>
      </c>
      <c r="S44" s="229">
        <v>4</v>
      </c>
      <c r="T44" s="230">
        <f t="shared" si="44"/>
        <v>0</v>
      </c>
      <c r="U44" s="69"/>
      <c r="V44" s="256">
        <v>7.2</v>
      </c>
      <c r="W44" s="265">
        <f t="shared" si="38"/>
        <v>0</v>
      </c>
      <c r="X44" s="152">
        <f>M44*I44</f>
        <v>0</v>
      </c>
      <c r="Y44" s="152"/>
      <c r="Z44" s="489">
        <v>4</v>
      </c>
      <c r="AA44" s="476">
        <v>16</v>
      </c>
      <c r="AB44" s="239">
        <f t="shared" si="39"/>
        <v>0</v>
      </c>
      <c r="AC44" s="476"/>
      <c r="AD44" s="239">
        <f t="shared" si="40"/>
        <v>0</v>
      </c>
      <c r="AE44" s="476"/>
      <c r="AF44" s="239">
        <f t="shared" si="41"/>
        <v>0</v>
      </c>
      <c r="AG44" s="131">
        <f t="shared" si="4"/>
        <v>0</v>
      </c>
      <c r="AH44" s="131">
        <f t="shared" si="5"/>
        <v>0</v>
      </c>
      <c r="AI44" s="131">
        <f t="shared" si="6"/>
        <v>0</v>
      </c>
      <c r="AJ44" s="131">
        <f t="shared" si="7"/>
        <v>0</v>
      </c>
      <c r="AK44" s="131">
        <f t="shared" si="8"/>
        <v>0</v>
      </c>
      <c r="AL44" s="131">
        <f t="shared" si="9"/>
        <v>0</v>
      </c>
      <c r="AM44" s="131">
        <f t="shared" si="10"/>
        <v>0</v>
      </c>
      <c r="AN44" s="131">
        <f t="shared" si="11"/>
        <v>0</v>
      </c>
      <c r="AO44" s="131">
        <f t="shared" si="12"/>
        <v>0</v>
      </c>
      <c r="AP44" s="396"/>
      <c r="AQ44" s="396">
        <f t="shared" si="13"/>
        <v>0</v>
      </c>
      <c r="AR44" s="396">
        <f t="shared" si="14"/>
        <v>0</v>
      </c>
      <c r="AS44" s="396">
        <f t="shared" si="15"/>
        <v>0</v>
      </c>
      <c r="AT44" s="396"/>
      <c r="AU44" s="131">
        <f t="shared" si="16"/>
        <v>0</v>
      </c>
      <c r="AV44" s="131">
        <f t="shared" si="17"/>
        <v>0</v>
      </c>
      <c r="AW44" s="131">
        <f t="shared" si="18"/>
        <v>0</v>
      </c>
      <c r="AX44" s="131">
        <f t="shared" si="19"/>
        <v>0</v>
      </c>
      <c r="AY44" s="131">
        <f t="shared" si="20"/>
        <v>0</v>
      </c>
      <c r="AZ44" s="131">
        <f t="shared" si="21"/>
        <v>0</v>
      </c>
      <c r="BA44" s="131">
        <f t="shared" si="22"/>
        <v>0</v>
      </c>
      <c r="BB44" s="131">
        <f t="shared" si="23"/>
        <v>0</v>
      </c>
      <c r="BC44" s="131">
        <f t="shared" si="24"/>
        <v>0</v>
      </c>
      <c r="BD44" s="131">
        <f t="shared" si="25"/>
        <v>0</v>
      </c>
      <c r="BE44" s="131">
        <f t="shared" si="26"/>
        <v>0</v>
      </c>
      <c r="BF44" s="131">
        <f t="shared" si="27"/>
        <v>0</v>
      </c>
      <c r="BG44" s="131">
        <f t="shared" si="28"/>
        <v>0</v>
      </c>
      <c r="BH44" s="131">
        <f t="shared" si="29"/>
        <v>0</v>
      </c>
      <c r="BI44" s="131">
        <f t="shared" si="30"/>
        <v>0</v>
      </c>
      <c r="BJ44" s="131">
        <f t="shared" si="31"/>
        <v>0</v>
      </c>
      <c r="BK44" s="131">
        <f t="shared" si="32"/>
        <v>0</v>
      </c>
      <c r="BL44" s="131">
        <f t="shared" si="33"/>
        <v>0</v>
      </c>
      <c r="BM44" s="131">
        <f t="shared" si="34"/>
        <v>0</v>
      </c>
      <c r="BN44" s="131">
        <f t="shared" si="35"/>
        <v>0</v>
      </c>
      <c r="BO44" s="131">
        <f t="shared" si="36"/>
        <v>0</v>
      </c>
    </row>
    <row r="45" spans="1:67" s="81" customFormat="1" ht="73.75" customHeight="1" x14ac:dyDescent="0.2">
      <c r="A45" s="4"/>
      <c r="B45" s="164" t="s">
        <v>8</v>
      </c>
      <c r="C45" s="4"/>
      <c r="D45" s="64" t="s">
        <v>663</v>
      </c>
      <c r="E45" s="505" t="s">
        <v>646</v>
      </c>
      <c r="F45" s="63" t="s">
        <v>108</v>
      </c>
      <c r="G45" s="178" t="s">
        <v>150</v>
      </c>
      <c r="H45" s="178" t="s">
        <v>339</v>
      </c>
      <c r="I45" s="63">
        <v>4</v>
      </c>
      <c r="J45" s="63">
        <v>8</v>
      </c>
      <c r="K45" s="63" t="s">
        <v>562</v>
      </c>
      <c r="L45" s="333">
        <v>188.20160000000001</v>
      </c>
      <c r="M45" s="85"/>
      <c r="N45" s="401" t="s">
        <v>954</v>
      </c>
      <c r="O45" s="378">
        <f>L45*M45</f>
        <v>0</v>
      </c>
      <c r="P45" s="82" t="str">
        <f t="shared" si="42"/>
        <v>No</v>
      </c>
      <c r="Q45" s="188" t="str">
        <f t="shared" si="43"/>
        <v>Yes</v>
      </c>
      <c r="S45" s="229">
        <v>4</v>
      </c>
      <c r="T45" s="230">
        <f t="shared" si="44"/>
        <v>0</v>
      </c>
      <c r="U45" s="69"/>
      <c r="V45" s="256">
        <v>7.2</v>
      </c>
      <c r="W45" s="265">
        <f t="shared" si="38"/>
        <v>0</v>
      </c>
      <c r="X45" s="152">
        <f>M45*I45</f>
        <v>0</v>
      </c>
      <c r="Y45" s="152"/>
      <c r="Z45" s="489">
        <v>4</v>
      </c>
      <c r="AA45" s="476">
        <v>16</v>
      </c>
      <c r="AB45" s="239">
        <f t="shared" si="39"/>
        <v>0</v>
      </c>
      <c r="AC45" s="476"/>
      <c r="AD45" s="239">
        <f t="shared" si="40"/>
        <v>0</v>
      </c>
      <c r="AE45" s="476"/>
      <c r="AF45" s="239">
        <f t="shared" si="41"/>
        <v>0</v>
      </c>
      <c r="AG45" s="131">
        <f t="shared" si="4"/>
        <v>0</v>
      </c>
      <c r="AH45" s="131">
        <f t="shared" si="5"/>
        <v>0</v>
      </c>
      <c r="AI45" s="131">
        <f t="shared" si="6"/>
        <v>0</v>
      </c>
      <c r="AJ45" s="131">
        <f t="shared" si="7"/>
        <v>0</v>
      </c>
      <c r="AK45" s="131">
        <f t="shared" si="8"/>
        <v>0</v>
      </c>
      <c r="AL45" s="131">
        <f t="shared" si="9"/>
        <v>0</v>
      </c>
      <c r="AM45" s="131">
        <f t="shared" si="10"/>
        <v>0</v>
      </c>
      <c r="AN45" s="131">
        <f t="shared" si="11"/>
        <v>0</v>
      </c>
      <c r="AO45" s="131">
        <f t="shared" si="12"/>
        <v>0</v>
      </c>
      <c r="AP45" s="396"/>
      <c r="AQ45" s="396">
        <f t="shared" si="13"/>
        <v>0</v>
      </c>
      <c r="AR45" s="396">
        <f t="shared" si="14"/>
        <v>0</v>
      </c>
      <c r="AS45" s="396">
        <f t="shared" si="15"/>
        <v>0</v>
      </c>
      <c r="AT45" s="396"/>
      <c r="AU45" s="131">
        <f t="shared" si="16"/>
        <v>0</v>
      </c>
      <c r="AV45" s="131">
        <f t="shared" si="17"/>
        <v>0</v>
      </c>
      <c r="AW45" s="131">
        <f t="shared" si="18"/>
        <v>0</v>
      </c>
      <c r="AX45" s="131">
        <f t="shared" si="19"/>
        <v>0</v>
      </c>
      <c r="AY45" s="131">
        <f t="shared" si="20"/>
        <v>0</v>
      </c>
      <c r="AZ45" s="131">
        <f t="shared" si="21"/>
        <v>0</v>
      </c>
      <c r="BA45" s="131">
        <f t="shared" si="22"/>
        <v>0</v>
      </c>
      <c r="BB45" s="131">
        <f t="shared" si="23"/>
        <v>0</v>
      </c>
      <c r="BC45" s="131">
        <f t="shared" si="24"/>
        <v>0</v>
      </c>
      <c r="BD45" s="131">
        <f t="shared" si="25"/>
        <v>0</v>
      </c>
      <c r="BE45" s="131">
        <f t="shared" si="26"/>
        <v>0</v>
      </c>
      <c r="BF45" s="131">
        <f t="shared" si="27"/>
        <v>0</v>
      </c>
      <c r="BG45" s="131">
        <f t="shared" si="28"/>
        <v>0</v>
      </c>
      <c r="BH45" s="131">
        <f t="shared" si="29"/>
        <v>0</v>
      </c>
      <c r="BI45" s="131">
        <f t="shared" si="30"/>
        <v>0</v>
      </c>
      <c r="BJ45" s="131">
        <f t="shared" si="31"/>
        <v>0</v>
      </c>
      <c r="BK45" s="131">
        <f t="shared" si="32"/>
        <v>0</v>
      </c>
      <c r="BL45" s="131">
        <f t="shared" si="33"/>
        <v>0</v>
      </c>
      <c r="BM45" s="131">
        <f t="shared" si="34"/>
        <v>0</v>
      </c>
      <c r="BN45" s="131">
        <f t="shared" si="35"/>
        <v>0</v>
      </c>
      <c r="BO45" s="131">
        <f t="shared" si="36"/>
        <v>0</v>
      </c>
    </row>
    <row r="46" spans="1:67" s="4" customFormat="1" ht="73.75" customHeight="1" x14ac:dyDescent="0.2">
      <c r="B46" s="164" t="s">
        <v>8</v>
      </c>
      <c r="D46" s="99" t="s">
        <v>969</v>
      </c>
      <c r="E46" s="506" t="s">
        <v>648</v>
      </c>
      <c r="F46" s="72" t="s">
        <v>109</v>
      </c>
      <c r="G46" s="73" t="s">
        <v>149</v>
      </c>
      <c r="H46" s="73" t="s">
        <v>339</v>
      </c>
      <c r="I46" s="72">
        <v>3</v>
      </c>
      <c r="J46" s="72">
        <v>18</v>
      </c>
      <c r="K46" s="72" t="s">
        <v>562</v>
      </c>
      <c r="L46" s="334">
        <v>188.20160000000001</v>
      </c>
      <c r="M46" s="399" t="s">
        <v>954</v>
      </c>
      <c r="N46" s="88"/>
      <c r="O46" s="368">
        <f>L46*N46</f>
        <v>0</v>
      </c>
      <c r="P46" s="89" t="str">
        <f t="shared" si="42"/>
        <v>No</v>
      </c>
      <c r="Q46" s="166" t="str">
        <f t="shared" si="43"/>
        <v>Yes</v>
      </c>
      <c r="S46" s="229">
        <v>3</v>
      </c>
      <c r="T46" s="230">
        <f t="shared" si="44"/>
        <v>0</v>
      </c>
      <c r="U46" s="69"/>
      <c r="V46" s="256">
        <v>9.3000000000000007</v>
      </c>
      <c r="W46" s="265">
        <f t="shared" si="38"/>
        <v>0</v>
      </c>
      <c r="X46" s="152"/>
      <c r="Y46" s="152">
        <f>N46*I46</f>
        <v>0</v>
      </c>
      <c r="Z46" s="489">
        <v>3</v>
      </c>
      <c r="AA46" s="476">
        <v>18</v>
      </c>
      <c r="AB46" s="239">
        <f t="shared" si="39"/>
        <v>0</v>
      </c>
      <c r="AC46" s="476"/>
      <c r="AD46" s="239">
        <f t="shared" si="40"/>
        <v>0</v>
      </c>
      <c r="AE46" s="476"/>
      <c r="AF46" s="239">
        <f t="shared" si="41"/>
        <v>0</v>
      </c>
      <c r="AG46" s="131">
        <f t="shared" si="4"/>
        <v>0</v>
      </c>
      <c r="AH46" s="131">
        <f t="shared" si="5"/>
        <v>0</v>
      </c>
      <c r="AI46" s="131">
        <f t="shared" si="6"/>
        <v>0</v>
      </c>
      <c r="AJ46" s="131">
        <f t="shared" si="7"/>
        <v>0</v>
      </c>
      <c r="AK46" s="131">
        <f t="shared" si="8"/>
        <v>0</v>
      </c>
      <c r="AL46" s="131">
        <f t="shared" si="9"/>
        <v>0</v>
      </c>
      <c r="AM46" s="131">
        <f t="shared" si="10"/>
        <v>0</v>
      </c>
      <c r="AN46" s="131">
        <f t="shared" si="11"/>
        <v>0</v>
      </c>
      <c r="AO46" s="131">
        <f t="shared" si="12"/>
        <v>0</v>
      </c>
      <c r="AP46" s="131"/>
      <c r="AQ46" s="396">
        <f t="shared" si="13"/>
        <v>0</v>
      </c>
      <c r="AR46" s="396">
        <f t="shared" si="14"/>
        <v>0</v>
      </c>
      <c r="AS46" s="396">
        <f t="shared" si="15"/>
        <v>0</v>
      </c>
      <c r="AT46" s="131"/>
      <c r="AU46" s="131">
        <f t="shared" si="16"/>
        <v>0</v>
      </c>
      <c r="AV46" s="131">
        <f t="shared" si="17"/>
        <v>0</v>
      </c>
      <c r="AW46" s="131">
        <f t="shared" si="18"/>
        <v>0</v>
      </c>
      <c r="AX46" s="131">
        <f t="shared" si="19"/>
        <v>0</v>
      </c>
      <c r="AY46" s="131">
        <f t="shared" si="20"/>
        <v>0</v>
      </c>
      <c r="AZ46" s="131">
        <f t="shared" si="21"/>
        <v>0</v>
      </c>
      <c r="BA46" s="131">
        <f t="shared" si="22"/>
        <v>0</v>
      </c>
      <c r="BB46" s="131">
        <f t="shared" si="23"/>
        <v>0</v>
      </c>
      <c r="BC46" s="131">
        <f t="shared" si="24"/>
        <v>0</v>
      </c>
      <c r="BD46" s="131">
        <f t="shared" si="25"/>
        <v>0</v>
      </c>
      <c r="BE46" s="131">
        <f t="shared" si="26"/>
        <v>0</v>
      </c>
      <c r="BF46" s="131">
        <f t="shared" si="27"/>
        <v>0</v>
      </c>
      <c r="BG46" s="131">
        <f t="shared" si="28"/>
        <v>0</v>
      </c>
      <c r="BH46" s="131">
        <f t="shared" si="29"/>
        <v>0</v>
      </c>
      <c r="BI46" s="131">
        <f t="shared" si="30"/>
        <v>0</v>
      </c>
      <c r="BJ46" s="131">
        <f t="shared" si="31"/>
        <v>0</v>
      </c>
      <c r="BK46" s="131">
        <f t="shared" si="32"/>
        <v>0</v>
      </c>
      <c r="BL46" s="131">
        <f t="shared" si="33"/>
        <v>0</v>
      </c>
      <c r="BM46" s="131">
        <f t="shared" si="34"/>
        <v>0</v>
      </c>
      <c r="BN46" s="131">
        <f t="shared" si="35"/>
        <v>0</v>
      </c>
      <c r="BO46" s="131">
        <f t="shared" si="36"/>
        <v>0</v>
      </c>
    </row>
    <row r="47" spans="1:67" s="4" customFormat="1" ht="73.75" customHeight="1" x14ac:dyDescent="0.2">
      <c r="B47" s="164" t="s">
        <v>8</v>
      </c>
      <c r="D47" s="99" t="s">
        <v>657</v>
      </c>
      <c r="E47" s="501" t="s">
        <v>647</v>
      </c>
      <c r="F47" s="72" t="s">
        <v>109</v>
      </c>
      <c r="G47" s="73" t="s">
        <v>149</v>
      </c>
      <c r="H47" s="73" t="s">
        <v>339</v>
      </c>
      <c r="I47" s="72">
        <v>3</v>
      </c>
      <c r="J47" s="72">
        <v>18</v>
      </c>
      <c r="K47" s="72" t="s">
        <v>562</v>
      </c>
      <c r="L47" s="334">
        <v>196.37979999999999</v>
      </c>
      <c r="M47" s="87"/>
      <c r="N47" s="399" t="s">
        <v>954</v>
      </c>
      <c r="O47" s="368">
        <f>L47*M47</f>
        <v>0</v>
      </c>
      <c r="P47" s="89" t="str">
        <f t="shared" si="42"/>
        <v>No</v>
      </c>
      <c r="Q47" s="166" t="str">
        <f t="shared" si="43"/>
        <v>Yes</v>
      </c>
      <c r="S47" s="229">
        <v>3</v>
      </c>
      <c r="T47" s="230">
        <f t="shared" si="44"/>
        <v>0</v>
      </c>
      <c r="U47" s="69"/>
      <c r="V47" s="256">
        <v>9.3000000000000007</v>
      </c>
      <c r="W47" s="265">
        <f t="shared" si="38"/>
        <v>0</v>
      </c>
      <c r="X47" s="152">
        <f>M47*I47</f>
        <v>0</v>
      </c>
      <c r="Y47" s="152"/>
      <c r="Z47" s="489">
        <v>3</v>
      </c>
      <c r="AA47" s="476">
        <v>18</v>
      </c>
      <c r="AB47" s="239">
        <f t="shared" si="39"/>
        <v>0</v>
      </c>
      <c r="AC47" s="476"/>
      <c r="AD47" s="239">
        <f t="shared" si="40"/>
        <v>0</v>
      </c>
      <c r="AE47" s="476"/>
      <c r="AF47" s="239">
        <f t="shared" si="41"/>
        <v>0</v>
      </c>
      <c r="AG47" s="131">
        <f t="shared" si="4"/>
        <v>0</v>
      </c>
      <c r="AH47" s="131">
        <f t="shared" si="5"/>
        <v>0</v>
      </c>
      <c r="AI47" s="131">
        <f t="shared" si="6"/>
        <v>0</v>
      </c>
      <c r="AJ47" s="131">
        <f t="shared" si="7"/>
        <v>0</v>
      </c>
      <c r="AK47" s="131">
        <f t="shared" si="8"/>
        <v>0</v>
      </c>
      <c r="AL47" s="131">
        <f t="shared" si="9"/>
        <v>0</v>
      </c>
      <c r="AM47" s="131">
        <f t="shared" si="10"/>
        <v>0</v>
      </c>
      <c r="AN47" s="131">
        <f t="shared" si="11"/>
        <v>0</v>
      </c>
      <c r="AO47" s="131">
        <f t="shared" si="12"/>
        <v>0</v>
      </c>
      <c r="AP47" s="131"/>
      <c r="AQ47" s="396">
        <f t="shared" si="13"/>
        <v>0</v>
      </c>
      <c r="AR47" s="396">
        <f t="shared" si="14"/>
        <v>0</v>
      </c>
      <c r="AS47" s="396">
        <f t="shared" si="15"/>
        <v>0</v>
      </c>
      <c r="AT47" s="131"/>
      <c r="AU47" s="131">
        <f t="shared" si="16"/>
        <v>0</v>
      </c>
      <c r="AV47" s="131">
        <f t="shared" si="17"/>
        <v>0</v>
      </c>
      <c r="AW47" s="131">
        <f t="shared" si="18"/>
        <v>0</v>
      </c>
      <c r="AX47" s="131">
        <f t="shared" si="19"/>
        <v>0</v>
      </c>
      <c r="AY47" s="131">
        <f t="shared" si="20"/>
        <v>0</v>
      </c>
      <c r="AZ47" s="131">
        <f t="shared" si="21"/>
        <v>0</v>
      </c>
      <c r="BA47" s="131">
        <f t="shared" si="22"/>
        <v>0</v>
      </c>
      <c r="BB47" s="131">
        <f t="shared" si="23"/>
        <v>0</v>
      </c>
      <c r="BC47" s="131">
        <f t="shared" si="24"/>
        <v>0</v>
      </c>
      <c r="BD47" s="131">
        <f t="shared" si="25"/>
        <v>0</v>
      </c>
      <c r="BE47" s="131">
        <f t="shared" si="26"/>
        <v>0</v>
      </c>
      <c r="BF47" s="131">
        <f t="shared" si="27"/>
        <v>0</v>
      </c>
      <c r="BG47" s="131">
        <f t="shared" si="28"/>
        <v>0</v>
      </c>
      <c r="BH47" s="131">
        <f t="shared" si="29"/>
        <v>0</v>
      </c>
      <c r="BI47" s="131">
        <f t="shared" si="30"/>
        <v>0</v>
      </c>
      <c r="BJ47" s="131">
        <f t="shared" si="31"/>
        <v>0</v>
      </c>
      <c r="BK47" s="131">
        <f t="shared" si="32"/>
        <v>0</v>
      </c>
      <c r="BL47" s="131">
        <f t="shared" si="33"/>
        <v>0</v>
      </c>
      <c r="BM47" s="131">
        <f t="shared" si="34"/>
        <v>0</v>
      </c>
      <c r="BN47" s="131">
        <f t="shared" si="35"/>
        <v>0</v>
      </c>
      <c r="BO47" s="131">
        <f t="shared" si="36"/>
        <v>0</v>
      </c>
    </row>
    <row r="48" spans="1:67" s="4" customFormat="1" ht="73.75" customHeight="1" x14ac:dyDescent="0.2">
      <c r="B48" s="164" t="s">
        <v>8</v>
      </c>
      <c r="D48" s="99" t="s">
        <v>664</v>
      </c>
      <c r="E48" s="502" t="s">
        <v>646</v>
      </c>
      <c r="F48" s="72" t="s">
        <v>109</v>
      </c>
      <c r="G48" s="73" t="s">
        <v>149</v>
      </c>
      <c r="H48" s="73" t="s">
        <v>339</v>
      </c>
      <c r="I48" s="72">
        <v>3</v>
      </c>
      <c r="J48" s="72">
        <v>18</v>
      </c>
      <c r="K48" s="72" t="s">
        <v>562</v>
      </c>
      <c r="L48" s="334">
        <v>188.20160000000001</v>
      </c>
      <c r="M48" s="87"/>
      <c r="N48" s="399" t="s">
        <v>954</v>
      </c>
      <c r="O48" s="368">
        <f>L48*M48</f>
        <v>0</v>
      </c>
      <c r="P48" s="89" t="str">
        <f t="shared" si="42"/>
        <v>No</v>
      </c>
      <c r="Q48" s="166" t="str">
        <f t="shared" si="43"/>
        <v>Yes</v>
      </c>
      <c r="S48" s="229">
        <v>3</v>
      </c>
      <c r="T48" s="230">
        <f t="shared" si="44"/>
        <v>0</v>
      </c>
      <c r="U48" s="69"/>
      <c r="V48" s="256">
        <v>9.3000000000000007</v>
      </c>
      <c r="W48" s="265">
        <f t="shared" si="38"/>
        <v>0</v>
      </c>
      <c r="X48" s="152">
        <f>M48*I48</f>
        <v>0</v>
      </c>
      <c r="Y48" s="152"/>
      <c r="Z48" s="489">
        <v>3</v>
      </c>
      <c r="AA48" s="476">
        <v>18</v>
      </c>
      <c r="AB48" s="239">
        <f t="shared" si="39"/>
        <v>0</v>
      </c>
      <c r="AC48" s="476"/>
      <c r="AD48" s="239">
        <f t="shared" si="40"/>
        <v>0</v>
      </c>
      <c r="AE48" s="476"/>
      <c r="AF48" s="239">
        <f t="shared" si="41"/>
        <v>0</v>
      </c>
      <c r="AG48" s="131">
        <f t="shared" si="4"/>
        <v>0</v>
      </c>
      <c r="AH48" s="131">
        <f t="shared" si="5"/>
        <v>0</v>
      </c>
      <c r="AI48" s="131">
        <f t="shared" si="6"/>
        <v>0</v>
      </c>
      <c r="AJ48" s="131">
        <f t="shared" si="7"/>
        <v>0</v>
      </c>
      <c r="AK48" s="131">
        <f t="shared" si="8"/>
        <v>0</v>
      </c>
      <c r="AL48" s="131">
        <f t="shared" si="9"/>
        <v>0</v>
      </c>
      <c r="AM48" s="131">
        <f t="shared" si="10"/>
        <v>0</v>
      </c>
      <c r="AN48" s="131">
        <f t="shared" si="11"/>
        <v>0</v>
      </c>
      <c r="AO48" s="131">
        <f t="shared" si="12"/>
        <v>0</v>
      </c>
      <c r="AP48" s="131"/>
      <c r="AQ48" s="396">
        <f t="shared" si="13"/>
        <v>0</v>
      </c>
      <c r="AR48" s="396">
        <f t="shared" si="14"/>
        <v>0</v>
      </c>
      <c r="AS48" s="396">
        <f t="shared" si="15"/>
        <v>0</v>
      </c>
      <c r="AT48" s="131"/>
      <c r="AU48" s="131">
        <f t="shared" si="16"/>
        <v>0</v>
      </c>
      <c r="AV48" s="131">
        <f t="shared" si="17"/>
        <v>0</v>
      </c>
      <c r="AW48" s="131">
        <f t="shared" si="18"/>
        <v>0</v>
      </c>
      <c r="AX48" s="131">
        <f t="shared" si="19"/>
        <v>0</v>
      </c>
      <c r="AY48" s="131">
        <f t="shared" si="20"/>
        <v>0</v>
      </c>
      <c r="AZ48" s="131">
        <f t="shared" si="21"/>
        <v>0</v>
      </c>
      <c r="BA48" s="131">
        <f t="shared" si="22"/>
        <v>0</v>
      </c>
      <c r="BB48" s="131">
        <f t="shared" si="23"/>
        <v>0</v>
      </c>
      <c r="BC48" s="131">
        <f t="shared" si="24"/>
        <v>0</v>
      </c>
      <c r="BD48" s="131">
        <f t="shared" si="25"/>
        <v>0</v>
      </c>
      <c r="BE48" s="131">
        <f t="shared" si="26"/>
        <v>0</v>
      </c>
      <c r="BF48" s="131">
        <f t="shared" si="27"/>
        <v>0</v>
      </c>
      <c r="BG48" s="131">
        <f t="shared" si="28"/>
        <v>0</v>
      </c>
      <c r="BH48" s="131">
        <f t="shared" si="29"/>
        <v>0</v>
      </c>
      <c r="BI48" s="131">
        <f t="shared" si="30"/>
        <v>0</v>
      </c>
      <c r="BJ48" s="131">
        <f t="shared" si="31"/>
        <v>0</v>
      </c>
      <c r="BK48" s="131">
        <f t="shared" si="32"/>
        <v>0</v>
      </c>
      <c r="BL48" s="131">
        <f t="shared" si="33"/>
        <v>0</v>
      </c>
      <c r="BM48" s="131">
        <f t="shared" si="34"/>
        <v>0</v>
      </c>
      <c r="BN48" s="131">
        <f t="shared" si="35"/>
        <v>0</v>
      </c>
      <c r="BO48" s="131">
        <f t="shared" si="36"/>
        <v>0</v>
      </c>
    </row>
    <row r="49" spans="1:67" s="81" customFormat="1" ht="73.75" customHeight="1" x14ac:dyDescent="0.2">
      <c r="A49" s="4"/>
      <c r="B49" s="164" t="s">
        <v>8</v>
      </c>
      <c r="C49" s="4"/>
      <c r="D49" s="64" t="s">
        <v>970</v>
      </c>
      <c r="E49" s="503" t="s">
        <v>648</v>
      </c>
      <c r="F49" s="63" t="s">
        <v>110</v>
      </c>
      <c r="G49" s="178" t="s">
        <v>148</v>
      </c>
      <c r="H49" s="178" t="s">
        <v>339</v>
      </c>
      <c r="I49" s="63">
        <v>2</v>
      </c>
      <c r="J49" s="63">
        <v>24</v>
      </c>
      <c r="K49" s="63" t="s">
        <v>562</v>
      </c>
      <c r="L49" s="333">
        <v>197.74970000000002</v>
      </c>
      <c r="M49" s="400" t="s">
        <v>954</v>
      </c>
      <c r="N49" s="380"/>
      <c r="O49" s="378">
        <f>L49*N49</f>
        <v>0</v>
      </c>
      <c r="P49" s="82" t="str">
        <f t="shared" si="42"/>
        <v>No</v>
      </c>
      <c r="Q49" s="188" t="str">
        <f t="shared" si="43"/>
        <v>Yes</v>
      </c>
      <c r="S49" s="229">
        <v>2</v>
      </c>
      <c r="T49" s="230">
        <f t="shared" si="44"/>
        <v>0</v>
      </c>
      <c r="U49" s="69"/>
      <c r="V49" s="256">
        <v>14.5</v>
      </c>
      <c r="W49" s="265">
        <f t="shared" si="38"/>
        <v>0</v>
      </c>
      <c r="X49" s="152"/>
      <c r="Y49" s="152">
        <f>N49*I49</f>
        <v>0</v>
      </c>
      <c r="Z49" s="489">
        <v>2</v>
      </c>
      <c r="AA49" s="476">
        <v>18</v>
      </c>
      <c r="AB49" s="239">
        <f t="shared" si="39"/>
        <v>0</v>
      </c>
      <c r="AC49" s="476"/>
      <c r="AD49" s="239">
        <f t="shared" si="40"/>
        <v>0</v>
      </c>
      <c r="AE49" s="476"/>
      <c r="AF49" s="239">
        <f t="shared" si="41"/>
        <v>0</v>
      </c>
      <c r="AG49" s="131">
        <f t="shared" si="4"/>
        <v>0</v>
      </c>
      <c r="AH49" s="131">
        <f t="shared" si="5"/>
        <v>0</v>
      </c>
      <c r="AI49" s="131">
        <f t="shared" si="6"/>
        <v>0</v>
      </c>
      <c r="AJ49" s="131">
        <f t="shared" si="7"/>
        <v>0</v>
      </c>
      <c r="AK49" s="131">
        <f t="shared" si="8"/>
        <v>0</v>
      </c>
      <c r="AL49" s="131">
        <f t="shared" si="9"/>
        <v>0</v>
      </c>
      <c r="AM49" s="131">
        <f t="shared" si="10"/>
        <v>0</v>
      </c>
      <c r="AN49" s="131">
        <f t="shared" si="11"/>
        <v>0</v>
      </c>
      <c r="AO49" s="131">
        <f t="shared" si="12"/>
        <v>0</v>
      </c>
      <c r="AP49" s="396"/>
      <c r="AQ49" s="396">
        <f t="shared" si="13"/>
        <v>0</v>
      </c>
      <c r="AR49" s="396">
        <f t="shared" si="14"/>
        <v>0</v>
      </c>
      <c r="AS49" s="396">
        <f t="shared" si="15"/>
        <v>0</v>
      </c>
      <c r="AT49" s="396"/>
      <c r="AU49" s="131">
        <f t="shared" si="16"/>
        <v>0</v>
      </c>
      <c r="AV49" s="131">
        <f t="shared" si="17"/>
        <v>0</v>
      </c>
      <c r="AW49" s="131">
        <f t="shared" si="18"/>
        <v>0</v>
      </c>
      <c r="AX49" s="131">
        <f t="shared" si="19"/>
        <v>0</v>
      </c>
      <c r="AY49" s="131">
        <f t="shared" si="20"/>
        <v>0</v>
      </c>
      <c r="AZ49" s="131">
        <f t="shared" si="21"/>
        <v>0</v>
      </c>
      <c r="BA49" s="131">
        <f t="shared" si="22"/>
        <v>0</v>
      </c>
      <c r="BB49" s="131">
        <f t="shared" si="23"/>
        <v>0</v>
      </c>
      <c r="BC49" s="131">
        <f t="shared" si="24"/>
        <v>0</v>
      </c>
      <c r="BD49" s="131">
        <f t="shared" si="25"/>
        <v>0</v>
      </c>
      <c r="BE49" s="131">
        <f t="shared" si="26"/>
        <v>0</v>
      </c>
      <c r="BF49" s="131">
        <f t="shared" si="27"/>
        <v>0</v>
      </c>
      <c r="BG49" s="131">
        <f t="shared" si="28"/>
        <v>0</v>
      </c>
      <c r="BH49" s="131">
        <f t="shared" si="29"/>
        <v>0</v>
      </c>
      <c r="BI49" s="131">
        <f t="shared" si="30"/>
        <v>0</v>
      </c>
      <c r="BJ49" s="131">
        <f t="shared" si="31"/>
        <v>0</v>
      </c>
      <c r="BK49" s="131">
        <f t="shared" si="32"/>
        <v>0</v>
      </c>
      <c r="BL49" s="131">
        <f t="shared" si="33"/>
        <v>0</v>
      </c>
      <c r="BM49" s="131">
        <f t="shared" si="34"/>
        <v>0</v>
      </c>
      <c r="BN49" s="131">
        <f t="shared" si="35"/>
        <v>0</v>
      </c>
      <c r="BO49" s="131">
        <f t="shared" si="36"/>
        <v>0</v>
      </c>
    </row>
    <row r="50" spans="1:67" s="81" customFormat="1" ht="73.75" customHeight="1" x14ac:dyDescent="0.2">
      <c r="A50" s="4"/>
      <c r="B50" s="164" t="s">
        <v>8</v>
      </c>
      <c r="C50" s="4"/>
      <c r="D50" s="64" t="s">
        <v>658</v>
      </c>
      <c r="E50" s="504" t="s">
        <v>647</v>
      </c>
      <c r="F50" s="63" t="s">
        <v>110</v>
      </c>
      <c r="G50" s="178" t="s">
        <v>148</v>
      </c>
      <c r="H50" s="178" t="s">
        <v>339</v>
      </c>
      <c r="I50" s="63">
        <v>2</v>
      </c>
      <c r="J50" s="63">
        <v>24</v>
      </c>
      <c r="K50" s="63" t="s">
        <v>562</v>
      </c>
      <c r="L50" s="333">
        <v>206.3502</v>
      </c>
      <c r="M50" s="85"/>
      <c r="N50" s="401" t="s">
        <v>954</v>
      </c>
      <c r="O50" s="378">
        <f>L50*M50</f>
        <v>0</v>
      </c>
      <c r="P50" s="82" t="str">
        <f t="shared" si="42"/>
        <v>No</v>
      </c>
      <c r="Q50" s="188" t="str">
        <f t="shared" si="43"/>
        <v>Yes</v>
      </c>
      <c r="S50" s="229">
        <v>2</v>
      </c>
      <c r="T50" s="230">
        <f t="shared" si="44"/>
        <v>0</v>
      </c>
      <c r="U50" s="69"/>
      <c r="V50" s="256">
        <v>14.5</v>
      </c>
      <c r="W50" s="265">
        <f t="shared" si="38"/>
        <v>0</v>
      </c>
      <c r="X50" s="152">
        <f>M50*I50</f>
        <v>0</v>
      </c>
      <c r="Y50" s="152"/>
      <c r="Z50" s="489">
        <v>2</v>
      </c>
      <c r="AA50" s="476">
        <v>18</v>
      </c>
      <c r="AB50" s="239">
        <f t="shared" si="39"/>
        <v>0</v>
      </c>
      <c r="AC50" s="476"/>
      <c r="AD50" s="239">
        <f t="shared" si="40"/>
        <v>0</v>
      </c>
      <c r="AE50" s="476"/>
      <c r="AF50" s="239">
        <f t="shared" si="41"/>
        <v>0</v>
      </c>
      <c r="AG50" s="131">
        <f t="shared" si="4"/>
        <v>0</v>
      </c>
      <c r="AH50" s="131">
        <f t="shared" si="5"/>
        <v>0</v>
      </c>
      <c r="AI50" s="131">
        <f t="shared" si="6"/>
        <v>0</v>
      </c>
      <c r="AJ50" s="131">
        <f t="shared" si="7"/>
        <v>0</v>
      </c>
      <c r="AK50" s="131">
        <f t="shared" si="8"/>
        <v>0</v>
      </c>
      <c r="AL50" s="131">
        <f t="shared" si="9"/>
        <v>0</v>
      </c>
      <c r="AM50" s="131">
        <f t="shared" si="10"/>
        <v>0</v>
      </c>
      <c r="AN50" s="131">
        <f t="shared" si="11"/>
        <v>0</v>
      </c>
      <c r="AO50" s="131">
        <f t="shared" si="12"/>
        <v>0</v>
      </c>
      <c r="AP50" s="396"/>
      <c r="AQ50" s="396">
        <f t="shared" si="13"/>
        <v>0</v>
      </c>
      <c r="AR50" s="396">
        <f t="shared" si="14"/>
        <v>0</v>
      </c>
      <c r="AS50" s="396">
        <f t="shared" si="15"/>
        <v>0</v>
      </c>
      <c r="AT50" s="396"/>
      <c r="AU50" s="131">
        <f t="shared" si="16"/>
        <v>0</v>
      </c>
      <c r="AV50" s="131">
        <f t="shared" si="17"/>
        <v>0</v>
      </c>
      <c r="AW50" s="131">
        <f t="shared" si="18"/>
        <v>0</v>
      </c>
      <c r="AX50" s="131">
        <f t="shared" si="19"/>
        <v>0</v>
      </c>
      <c r="AY50" s="131">
        <f t="shared" si="20"/>
        <v>0</v>
      </c>
      <c r="AZ50" s="131">
        <f t="shared" si="21"/>
        <v>0</v>
      </c>
      <c r="BA50" s="131">
        <f t="shared" si="22"/>
        <v>0</v>
      </c>
      <c r="BB50" s="131">
        <f t="shared" si="23"/>
        <v>0</v>
      </c>
      <c r="BC50" s="131">
        <f t="shared" si="24"/>
        <v>0</v>
      </c>
      <c r="BD50" s="131">
        <f t="shared" si="25"/>
        <v>0</v>
      </c>
      <c r="BE50" s="131">
        <f t="shared" si="26"/>
        <v>0</v>
      </c>
      <c r="BF50" s="131">
        <f t="shared" si="27"/>
        <v>0</v>
      </c>
      <c r="BG50" s="131">
        <f t="shared" si="28"/>
        <v>0</v>
      </c>
      <c r="BH50" s="131">
        <f t="shared" si="29"/>
        <v>0</v>
      </c>
      <c r="BI50" s="131">
        <f t="shared" si="30"/>
        <v>0</v>
      </c>
      <c r="BJ50" s="131">
        <f t="shared" si="31"/>
        <v>0</v>
      </c>
      <c r="BK50" s="131">
        <f t="shared" si="32"/>
        <v>0</v>
      </c>
      <c r="BL50" s="131">
        <f t="shared" si="33"/>
        <v>0</v>
      </c>
      <c r="BM50" s="131">
        <f t="shared" si="34"/>
        <v>0</v>
      </c>
      <c r="BN50" s="131">
        <f t="shared" si="35"/>
        <v>0</v>
      </c>
      <c r="BO50" s="131">
        <f t="shared" si="36"/>
        <v>0</v>
      </c>
    </row>
    <row r="51" spans="1:67" s="81" customFormat="1" ht="73.75" customHeight="1" x14ac:dyDescent="0.2">
      <c r="A51" s="4"/>
      <c r="B51" s="164" t="s">
        <v>8</v>
      </c>
      <c r="C51" s="4"/>
      <c r="D51" s="64" t="s">
        <v>665</v>
      </c>
      <c r="E51" s="505" t="s">
        <v>646</v>
      </c>
      <c r="F51" s="63" t="s">
        <v>110</v>
      </c>
      <c r="G51" s="178" t="s">
        <v>148</v>
      </c>
      <c r="H51" s="178" t="s">
        <v>339</v>
      </c>
      <c r="I51" s="63">
        <v>2</v>
      </c>
      <c r="J51" s="63">
        <v>24</v>
      </c>
      <c r="K51" s="63" t="s">
        <v>562</v>
      </c>
      <c r="L51" s="333">
        <v>197.74970000000002</v>
      </c>
      <c r="M51" s="85"/>
      <c r="N51" s="401" t="s">
        <v>954</v>
      </c>
      <c r="O51" s="378">
        <f>L51*M51</f>
        <v>0</v>
      </c>
      <c r="P51" s="82" t="str">
        <f t="shared" si="42"/>
        <v>No</v>
      </c>
      <c r="Q51" s="188" t="str">
        <f t="shared" si="43"/>
        <v>Yes</v>
      </c>
      <c r="S51" s="229">
        <v>2</v>
      </c>
      <c r="T51" s="230">
        <f t="shared" si="44"/>
        <v>0</v>
      </c>
      <c r="U51" s="69"/>
      <c r="V51" s="256">
        <v>14.5</v>
      </c>
      <c r="W51" s="265">
        <f t="shared" si="38"/>
        <v>0</v>
      </c>
      <c r="X51" s="152">
        <f>M51*I51</f>
        <v>0</v>
      </c>
      <c r="Y51" s="152"/>
      <c r="Z51" s="489">
        <v>2</v>
      </c>
      <c r="AA51" s="476">
        <v>18</v>
      </c>
      <c r="AB51" s="239">
        <f t="shared" si="39"/>
        <v>0</v>
      </c>
      <c r="AC51" s="476"/>
      <c r="AD51" s="239">
        <f t="shared" si="40"/>
        <v>0</v>
      </c>
      <c r="AE51" s="476"/>
      <c r="AF51" s="239">
        <f t="shared" si="41"/>
        <v>0</v>
      </c>
      <c r="AG51" s="131">
        <f t="shared" si="4"/>
        <v>0</v>
      </c>
      <c r="AH51" s="131">
        <f t="shared" si="5"/>
        <v>0</v>
      </c>
      <c r="AI51" s="131">
        <f t="shared" si="6"/>
        <v>0</v>
      </c>
      <c r="AJ51" s="131">
        <f t="shared" si="7"/>
        <v>0</v>
      </c>
      <c r="AK51" s="131">
        <f t="shared" si="8"/>
        <v>0</v>
      </c>
      <c r="AL51" s="131">
        <f t="shared" si="9"/>
        <v>0</v>
      </c>
      <c r="AM51" s="131">
        <f t="shared" si="10"/>
        <v>0</v>
      </c>
      <c r="AN51" s="131">
        <f t="shared" si="11"/>
        <v>0</v>
      </c>
      <c r="AO51" s="131">
        <f t="shared" si="12"/>
        <v>0</v>
      </c>
      <c r="AP51" s="396"/>
      <c r="AQ51" s="396">
        <f t="shared" si="13"/>
        <v>0</v>
      </c>
      <c r="AR51" s="396">
        <f t="shared" si="14"/>
        <v>0</v>
      </c>
      <c r="AS51" s="396">
        <f t="shared" si="15"/>
        <v>0</v>
      </c>
      <c r="AT51" s="396"/>
      <c r="AU51" s="131">
        <f t="shared" si="16"/>
        <v>0</v>
      </c>
      <c r="AV51" s="131">
        <f t="shared" si="17"/>
        <v>0</v>
      </c>
      <c r="AW51" s="131">
        <f t="shared" si="18"/>
        <v>0</v>
      </c>
      <c r="AX51" s="131">
        <f t="shared" si="19"/>
        <v>0</v>
      </c>
      <c r="AY51" s="131">
        <f t="shared" si="20"/>
        <v>0</v>
      </c>
      <c r="AZ51" s="131">
        <f t="shared" si="21"/>
        <v>0</v>
      </c>
      <c r="BA51" s="131">
        <f t="shared" si="22"/>
        <v>0</v>
      </c>
      <c r="BB51" s="131">
        <f t="shared" si="23"/>
        <v>0</v>
      </c>
      <c r="BC51" s="131">
        <f t="shared" si="24"/>
        <v>0</v>
      </c>
      <c r="BD51" s="131">
        <f t="shared" si="25"/>
        <v>0</v>
      </c>
      <c r="BE51" s="131">
        <f t="shared" si="26"/>
        <v>0</v>
      </c>
      <c r="BF51" s="131">
        <f t="shared" si="27"/>
        <v>0</v>
      </c>
      <c r="BG51" s="131">
        <f t="shared" si="28"/>
        <v>0</v>
      </c>
      <c r="BH51" s="131">
        <f t="shared" si="29"/>
        <v>0</v>
      </c>
      <c r="BI51" s="131">
        <f t="shared" si="30"/>
        <v>0</v>
      </c>
      <c r="BJ51" s="131">
        <f t="shared" si="31"/>
        <v>0</v>
      </c>
      <c r="BK51" s="131">
        <f t="shared" si="32"/>
        <v>0</v>
      </c>
      <c r="BL51" s="131">
        <f t="shared" si="33"/>
        <v>0</v>
      </c>
      <c r="BM51" s="131">
        <f t="shared" si="34"/>
        <v>0</v>
      </c>
      <c r="BN51" s="131">
        <f t="shared" si="35"/>
        <v>0</v>
      </c>
      <c r="BO51" s="131">
        <f t="shared" si="36"/>
        <v>0</v>
      </c>
    </row>
    <row r="52" spans="1:67" s="4" customFormat="1" ht="73.75" customHeight="1" x14ac:dyDescent="0.2">
      <c r="B52" s="164" t="s">
        <v>8</v>
      </c>
      <c r="D52" s="99" t="s">
        <v>971</v>
      </c>
      <c r="E52" s="506" t="s">
        <v>648</v>
      </c>
      <c r="F52" s="72" t="s">
        <v>110</v>
      </c>
      <c r="G52" s="73" t="s">
        <v>58</v>
      </c>
      <c r="H52" s="73" t="s">
        <v>339</v>
      </c>
      <c r="I52" s="72">
        <v>1</v>
      </c>
      <c r="J52" s="72">
        <v>39</v>
      </c>
      <c r="K52" s="72" t="s">
        <v>562</v>
      </c>
      <c r="L52" s="334">
        <v>191.065</v>
      </c>
      <c r="M52" s="399" t="s">
        <v>954</v>
      </c>
      <c r="N52" s="88"/>
      <c r="O52" s="368">
        <f>L52*N52</f>
        <v>0</v>
      </c>
      <c r="P52" s="89" t="str">
        <f t="shared" si="42"/>
        <v>No</v>
      </c>
      <c r="Q52" s="166" t="str">
        <f t="shared" si="43"/>
        <v>Yes</v>
      </c>
      <c r="S52" s="229">
        <v>1</v>
      </c>
      <c r="T52" s="230">
        <f t="shared" si="44"/>
        <v>0</v>
      </c>
      <c r="U52" s="69"/>
      <c r="V52" s="256">
        <v>11.5</v>
      </c>
      <c r="W52" s="265">
        <f t="shared" si="38"/>
        <v>0</v>
      </c>
      <c r="X52" s="152"/>
      <c r="Y52" s="152">
        <f>N52*I52</f>
        <v>0</v>
      </c>
      <c r="Z52" s="489">
        <v>1</v>
      </c>
      <c r="AA52" s="476">
        <v>15</v>
      </c>
      <c r="AB52" s="239">
        <f t="shared" si="39"/>
        <v>0</v>
      </c>
      <c r="AC52" s="476"/>
      <c r="AD52" s="239">
        <f t="shared" si="40"/>
        <v>0</v>
      </c>
      <c r="AE52" s="476"/>
      <c r="AF52" s="239">
        <f t="shared" si="41"/>
        <v>0</v>
      </c>
      <c r="AG52" s="131">
        <f t="shared" si="4"/>
        <v>0</v>
      </c>
      <c r="AH52" s="131">
        <f t="shared" si="5"/>
        <v>0</v>
      </c>
      <c r="AI52" s="131">
        <f t="shared" si="6"/>
        <v>0</v>
      </c>
      <c r="AJ52" s="131">
        <f t="shared" si="7"/>
        <v>0</v>
      </c>
      <c r="AK52" s="131">
        <f t="shared" si="8"/>
        <v>0</v>
      </c>
      <c r="AL52" s="131">
        <f t="shared" si="9"/>
        <v>0</v>
      </c>
      <c r="AM52" s="131">
        <f t="shared" si="10"/>
        <v>0</v>
      </c>
      <c r="AN52" s="131">
        <f t="shared" si="11"/>
        <v>0</v>
      </c>
      <c r="AO52" s="131">
        <f t="shared" si="12"/>
        <v>0</v>
      </c>
      <c r="AP52" s="131"/>
      <c r="AQ52" s="396">
        <f t="shared" si="13"/>
        <v>0</v>
      </c>
      <c r="AR52" s="396">
        <f t="shared" si="14"/>
        <v>0</v>
      </c>
      <c r="AS52" s="396">
        <f t="shared" si="15"/>
        <v>0</v>
      </c>
      <c r="AT52" s="131"/>
      <c r="AU52" s="131">
        <f t="shared" si="16"/>
        <v>0</v>
      </c>
      <c r="AV52" s="131">
        <f t="shared" si="17"/>
        <v>0</v>
      </c>
      <c r="AW52" s="131">
        <f t="shared" si="18"/>
        <v>0</v>
      </c>
      <c r="AX52" s="131">
        <f t="shared" si="19"/>
        <v>0</v>
      </c>
      <c r="AY52" s="131">
        <f t="shared" si="20"/>
        <v>0</v>
      </c>
      <c r="AZ52" s="131">
        <f t="shared" si="21"/>
        <v>0</v>
      </c>
      <c r="BA52" s="131">
        <f t="shared" si="22"/>
        <v>0</v>
      </c>
      <c r="BB52" s="131">
        <f t="shared" si="23"/>
        <v>0</v>
      </c>
      <c r="BC52" s="131">
        <f t="shared" si="24"/>
        <v>0</v>
      </c>
      <c r="BD52" s="131">
        <f t="shared" si="25"/>
        <v>0</v>
      </c>
      <c r="BE52" s="131">
        <f t="shared" si="26"/>
        <v>0</v>
      </c>
      <c r="BF52" s="131">
        <f t="shared" si="27"/>
        <v>0</v>
      </c>
      <c r="BG52" s="131">
        <f t="shared" si="28"/>
        <v>0</v>
      </c>
      <c r="BH52" s="131">
        <f t="shared" si="29"/>
        <v>0</v>
      </c>
      <c r="BI52" s="131">
        <f t="shared" si="30"/>
        <v>0</v>
      </c>
      <c r="BJ52" s="131">
        <f t="shared" si="31"/>
        <v>0</v>
      </c>
      <c r="BK52" s="131">
        <f t="shared" si="32"/>
        <v>0</v>
      </c>
      <c r="BL52" s="131">
        <f t="shared" si="33"/>
        <v>0</v>
      </c>
      <c r="BM52" s="131">
        <f t="shared" si="34"/>
        <v>0</v>
      </c>
      <c r="BN52" s="131">
        <f t="shared" si="35"/>
        <v>0</v>
      </c>
      <c r="BO52" s="131">
        <f t="shared" si="36"/>
        <v>0</v>
      </c>
    </row>
    <row r="53" spans="1:67" s="4" customFormat="1" ht="73.75" customHeight="1" x14ac:dyDescent="0.2">
      <c r="B53" s="164" t="s">
        <v>8</v>
      </c>
      <c r="D53" s="99" t="s">
        <v>659</v>
      </c>
      <c r="E53" s="501" t="s">
        <v>647</v>
      </c>
      <c r="F53" s="72" t="s">
        <v>110</v>
      </c>
      <c r="G53" s="73" t="s">
        <v>58</v>
      </c>
      <c r="H53" s="73" t="s">
        <v>339</v>
      </c>
      <c r="I53" s="72">
        <v>1</v>
      </c>
      <c r="J53" s="72">
        <v>39</v>
      </c>
      <c r="K53" s="72" t="s">
        <v>562</v>
      </c>
      <c r="L53" s="334">
        <v>199.37709999999998</v>
      </c>
      <c r="M53" s="87"/>
      <c r="N53" s="399" t="s">
        <v>954</v>
      </c>
      <c r="O53" s="368">
        <f>L53*M53</f>
        <v>0</v>
      </c>
      <c r="P53" s="89" t="str">
        <f t="shared" si="42"/>
        <v>No</v>
      </c>
      <c r="Q53" s="166" t="str">
        <f t="shared" si="43"/>
        <v>Yes</v>
      </c>
      <c r="S53" s="229">
        <v>1</v>
      </c>
      <c r="T53" s="230">
        <f t="shared" si="44"/>
        <v>0</v>
      </c>
      <c r="U53" s="69"/>
      <c r="V53" s="256">
        <v>11.5</v>
      </c>
      <c r="W53" s="265">
        <f t="shared" si="38"/>
        <v>0</v>
      </c>
      <c r="X53" s="152">
        <f>M53*I53</f>
        <v>0</v>
      </c>
      <c r="Y53" s="152"/>
      <c r="Z53" s="489">
        <v>1</v>
      </c>
      <c r="AA53" s="476">
        <v>15</v>
      </c>
      <c r="AB53" s="239">
        <f t="shared" si="39"/>
        <v>0</v>
      </c>
      <c r="AC53" s="476"/>
      <c r="AD53" s="239">
        <f t="shared" si="40"/>
        <v>0</v>
      </c>
      <c r="AE53" s="476"/>
      <c r="AF53" s="239">
        <f t="shared" si="41"/>
        <v>0</v>
      </c>
      <c r="AG53" s="131">
        <f t="shared" si="4"/>
        <v>0</v>
      </c>
      <c r="AH53" s="131">
        <f t="shared" si="5"/>
        <v>0</v>
      </c>
      <c r="AI53" s="131">
        <f t="shared" si="6"/>
        <v>0</v>
      </c>
      <c r="AJ53" s="131">
        <f t="shared" si="7"/>
        <v>0</v>
      </c>
      <c r="AK53" s="131">
        <f t="shared" si="8"/>
        <v>0</v>
      </c>
      <c r="AL53" s="131">
        <f t="shared" si="9"/>
        <v>0</v>
      </c>
      <c r="AM53" s="131">
        <f t="shared" si="10"/>
        <v>0</v>
      </c>
      <c r="AN53" s="131">
        <f t="shared" si="11"/>
        <v>0</v>
      </c>
      <c r="AO53" s="131">
        <f t="shared" si="12"/>
        <v>0</v>
      </c>
      <c r="AP53" s="131"/>
      <c r="AQ53" s="396">
        <f t="shared" si="13"/>
        <v>0</v>
      </c>
      <c r="AR53" s="396">
        <f t="shared" si="14"/>
        <v>0</v>
      </c>
      <c r="AS53" s="396">
        <f t="shared" si="15"/>
        <v>0</v>
      </c>
      <c r="AT53" s="131"/>
      <c r="AU53" s="131">
        <f t="shared" si="16"/>
        <v>0</v>
      </c>
      <c r="AV53" s="131">
        <f t="shared" si="17"/>
        <v>0</v>
      </c>
      <c r="AW53" s="131">
        <f t="shared" si="18"/>
        <v>0</v>
      </c>
      <c r="AX53" s="131">
        <f t="shared" si="19"/>
        <v>0</v>
      </c>
      <c r="AY53" s="131">
        <f t="shared" si="20"/>
        <v>0</v>
      </c>
      <c r="AZ53" s="131">
        <f t="shared" si="21"/>
        <v>0</v>
      </c>
      <c r="BA53" s="131">
        <f t="shared" si="22"/>
        <v>0</v>
      </c>
      <c r="BB53" s="131">
        <f t="shared" si="23"/>
        <v>0</v>
      </c>
      <c r="BC53" s="131">
        <f t="shared" si="24"/>
        <v>0</v>
      </c>
      <c r="BD53" s="131">
        <f t="shared" si="25"/>
        <v>0</v>
      </c>
      <c r="BE53" s="131">
        <f t="shared" si="26"/>
        <v>0</v>
      </c>
      <c r="BF53" s="131">
        <f t="shared" si="27"/>
        <v>0</v>
      </c>
      <c r="BG53" s="131">
        <f t="shared" si="28"/>
        <v>0</v>
      </c>
      <c r="BH53" s="131">
        <f t="shared" si="29"/>
        <v>0</v>
      </c>
      <c r="BI53" s="131">
        <f t="shared" si="30"/>
        <v>0</v>
      </c>
      <c r="BJ53" s="131">
        <f t="shared" si="31"/>
        <v>0</v>
      </c>
      <c r="BK53" s="131">
        <f t="shared" si="32"/>
        <v>0</v>
      </c>
      <c r="BL53" s="131">
        <f t="shared" si="33"/>
        <v>0</v>
      </c>
      <c r="BM53" s="131">
        <f t="shared" si="34"/>
        <v>0</v>
      </c>
      <c r="BN53" s="131">
        <f t="shared" si="35"/>
        <v>0</v>
      </c>
      <c r="BO53" s="131">
        <f t="shared" si="36"/>
        <v>0</v>
      </c>
    </row>
    <row r="54" spans="1:67" s="4" customFormat="1" ht="73.75" customHeight="1" x14ac:dyDescent="0.2">
      <c r="B54" s="164" t="s">
        <v>8</v>
      </c>
      <c r="D54" s="99" t="s">
        <v>666</v>
      </c>
      <c r="E54" s="502" t="s">
        <v>646</v>
      </c>
      <c r="F54" s="72" t="s">
        <v>110</v>
      </c>
      <c r="G54" s="73" t="s">
        <v>58</v>
      </c>
      <c r="H54" s="73" t="s">
        <v>339</v>
      </c>
      <c r="I54" s="72">
        <v>1</v>
      </c>
      <c r="J54" s="72">
        <v>39</v>
      </c>
      <c r="K54" s="72" t="s">
        <v>562</v>
      </c>
      <c r="L54" s="334">
        <v>191.065</v>
      </c>
      <c r="M54" s="87"/>
      <c r="N54" s="399" t="s">
        <v>954</v>
      </c>
      <c r="O54" s="368">
        <f>L54*M54</f>
        <v>0</v>
      </c>
      <c r="P54" s="89" t="str">
        <f t="shared" si="42"/>
        <v>No</v>
      </c>
      <c r="Q54" s="166" t="str">
        <f t="shared" si="43"/>
        <v>Yes</v>
      </c>
      <c r="S54" s="229">
        <v>1</v>
      </c>
      <c r="T54" s="230">
        <f t="shared" si="44"/>
        <v>0</v>
      </c>
      <c r="U54" s="69"/>
      <c r="V54" s="256">
        <v>11.5</v>
      </c>
      <c r="W54" s="265">
        <f t="shared" si="38"/>
        <v>0</v>
      </c>
      <c r="X54" s="152">
        <f>M54*I54</f>
        <v>0</v>
      </c>
      <c r="Y54" s="152"/>
      <c r="Z54" s="489">
        <v>1</v>
      </c>
      <c r="AA54" s="476">
        <v>15</v>
      </c>
      <c r="AB54" s="239">
        <f t="shared" si="39"/>
        <v>0</v>
      </c>
      <c r="AC54" s="476"/>
      <c r="AD54" s="239">
        <f t="shared" si="40"/>
        <v>0</v>
      </c>
      <c r="AE54" s="476"/>
      <c r="AF54" s="239">
        <f t="shared" si="41"/>
        <v>0</v>
      </c>
      <c r="AG54" s="131">
        <f t="shared" si="4"/>
        <v>0</v>
      </c>
      <c r="AH54" s="131">
        <f t="shared" si="5"/>
        <v>0</v>
      </c>
      <c r="AI54" s="131">
        <f t="shared" si="6"/>
        <v>0</v>
      </c>
      <c r="AJ54" s="131">
        <f t="shared" si="7"/>
        <v>0</v>
      </c>
      <c r="AK54" s="131">
        <f t="shared" si="8"/>
        <v>0</v>
      </c>
      <c r="AL54" s="131">
        <f t="shared" si="9"/>
        <v>0</v>
      </c>
      <c r="AM54" s="131">
        <f t="shared" si="10"/>
        <v>0</v>
      </c>
      <c r="AN54" s="131">
        <f t="shared" si="11"/>
        <v>0</v>
      </c>
      <c r="AO54" s="131">
        <f t="shared" si="12"/>
        <v>0</v>
      </c>
      <c r="AP54" s="131"/>
      <c r="AQ54" s="396">
        <f t="shared" si="13"/>
        <v>0</v>
      </c>
      <c r="AR54" s="396">
        <f t="shared" si="14"/>
        <v>0</v>
      </c>
      <c r="AS54" s="396">
        <f t="shared" si="15"/>
        <v>0</v>
      </c>
      <c r="AT54" s="131"/>
      <c r="AU54" s="131">
        <f t="shared" si="16"/>
        <v>0</v>
      </c>
      <c r="AV54" s="131">
        <f t="shared" si="17"/>
        <v>0</v>
      </c>
      <c r="AW54" s="131">
        <f t="shared" si="18"/>
        <v>0</v>
      </c>
      <c r="AX54" s="131">
        <f t="shared" si="19"/>
        <v>0</v>
      </c>
      <c r="AY54" s="131">
        <f t="shared" si="20"/>
        <v>0</v>
      </c>
      <c r="AZ54" s="131">
        <f t="shared" si="21"/>
        <v>0</v>
      </c>
      <c r="BA54" s="131">
        <f t="shared" si="22"/>
        <v>0</v>
      </c>
      <c r="BB54" s="131">
        <f t="shared" si="23"/>
        <v>0</v>
      </c>
      <c r="BC54" s="131">
        <f t="shared" si="24"/>
        <v>0</v>
      </c>
      <c r="BD54" s="131">
        <f t="shared" si="25"/>
        <v>0</v>
      </c>
      <c r="BE54" s="131">
        <f t="shared" si="26"/>
        <v>0</v>
      </c>
      <c r="BF54" s="131">
        <f t="shared" si="27"/>
        <v>0</v>
      </c>
      <c r="BG54" s="131">
        <f t="shared" si="28"/>
        <v>0</v>
      </c>
      <c r="BH54" s="131">
        <f t="shared" si="29"/>
        <v>0</v>
      </c>
      <c r="BI54" s="131">
        <f t="shared" si="30"/>
        <v>0</v>
      </c>
      <c r="BJ54" s="131">
        <f t="shared" si="31"/>
        <v>0</v>
      </c>
      <c r="BK54" s="131">
        <f t="shared" si="32"/>
        <v>0</v>
      </c>
      <c r="BL54" s="131">
        <f t="shared" si="33"/>
        <v>0</v>
      </c>
      <c r="BM54" s="131">
        <f t="shared" si="34"/>
        <v>0</v>
      </c>
      <c r="BN54" s="131">
        <f t="shared" si="35"/>
        <v>0</v>
      </c>
      <c r="BO54" s="131">
        <f t="shared" si="36"/>
        <v>0</v>
      </c>
    </row>
    <row r="55" spans="1:67" s="81" customFormat="1" ht="73.75" customHeight="1" x14ac:dyDescent="0.2">
      <c r="A55" s="4"/>
      <c r="B55" s="164" t="s">
        <v>8</v>
      </c>
      <c r="C55" s="4"/>
      <c r="D55" s="64" t="s">
        <v>972</v>
      </c>
      <c r="E55" s="503" t="s">
        <v>648</v>
      </c>
      <c r="F55" s="63" t="s">
        <v>111</v>
      </c>
      <c r="G55" s="178" t="s">
        <v>59</v>
      </c>
      <c r="H55" s="178" t="s">
        <v>339</v>
      </c>
      <c r="I55" s="63">
        <v>1</v>
      </c>
      <c r="J55" s="63">
        <v>57</v>
      </c>
      <c r="K55" s="63" t="s">
        <v>562</v>
      </c>
      <c r="L55" s="333">
        <v>272.27019999999999</v>
      </c>
      <c r="M55" s="400" t="s">
        <v>954</v>
      </c>
      <c r="N55" s="380"/>
      <c r="O55" s="378">
        <f>L55*N55</f>
        <v>0</v>
      </c>
      <c r="P55" s="82" t="str">
        <f t="shared" si="42"/>
        <v>No</v>
      </c>
      <c r="Q55" s="188" t="str">
        <f t="shared" si="43"/>
        <v>Yes</v>
      </c>
      <c r="S55" s="229">
        <v>1</v>
      </c>
      <c r="T55" s="230">
        <f t="shared" si="44"/>
        <v>0</v>
      </c>
      <c r="U55" s="69"/>
      <c r="V55" s="256">
        <v>18</v>
      </c>
      <c r="W55" s="265">
        <f t="shared" si="38"/>
        <v>0</v>
      </c>
      <c r="X55" s="152"/>
      <c r="Y55" s="152">
        <f>N55*I55</f>
        <v>0</v>
      </c>
      <c r="Z55" s="489">
        <v>1</v>
      </c>
      <c r="AA55" s="476">
        <v>21</v>
      </c>
      <c r="AB55" s="239">
        <f t="shared" si="39"/>
        <v>0</v>
      </c>
      <c r="AC55" s="476"/>
      <c r="AD55" s="239">
        <f t="shared" si="40"/>
        <v>0</v>
      </c>
      <c r="AE55" s="476"/>
      <c r="AF55" s="239">
        <f t="shared" si="41"/>
        <v>0</v>
      </c>
      <c r="AG55" s="131">
        <f t="shared" si="4"/>
        <v>0</v>
      </c>
      <c r="AH55" s="131">
        <f t="shared" si="5"/>
        <v>0</v>
      </c>
      <c r="AI55" s="131">
        <f t="shared" si="6"/>
        <v>0</v>
      </c>
      <c r="AJ55" s="131">
        <f t="shared" si="7"/>
        <v>0</v>
      </c>
      <c r="AK55" s="131">
        <f t="shared" si="8"/>
        <v>0</v>
      </c>
      <c r="AL55" s="131">
        <f t="shared" si="9"/>
        <v>0</v>
      </c>
      <c r="AM55" s="131">
        <f t="shared" si="10"/>
        <v>0</v>
      </c>
      <c r="AN55" s="131">
        <f t="shared" si="11"/>
        <v>0</v>
      </c>
      <c r="AO55" s="131">
        <f t="shared" si="12"/>
        <v>0</v>
      </c>
      <c r="AP55" s="396"/>
      <c r="AQ55" s="396">
        <f t="shared" si="13"/>
        <v>0</v>
      </c>
      <c r="AR55" s="396">
        <f t="shared" si="14"/>
        <v>0</v>
      </c>
      <c r="AS55" s="396">
        <f t="shared" si="15"/>
        <v>0</v>
      </c>
      <c r="AT55" s="396"/>
      <c r="AU55" s="131">
        <f t="shared" si="16"/>
        <v>0</v>
      </c>
      <c r="AV55" s="131">
        <f t="shared" si="17"/>
        <v>0</v>
      </c>
      <c r="AW55" s="131">
        <f t="shared" si="18"/>
        <v>0</v>
      </c>
      <c r="AX55" s="131">
        <f t="shared" si="19"/>
        <v>0</v>
      </c>
      <c r="AY55" s="131">
        <f t="shared" si="20"/>
        <v>0</v>
      </c>
      <c r="AZ55" s="131">
        <f t="shared" si="21"/>
        <v>0</v>
      </c>
      <c r="BA55" s="131">
        <f t="shared" si="22"/>
        <v>0</v>
      </c>
      <c r="BB55" s="131">
        <f t="shared" si="23"/>
        <v>0</v>
      </c>
      <c r="BC55" s="131">
        <f t="shared" si="24"/>
        <v>0</v>
      </c>
      <c r="BD55" s="131">
        <f t="shared" si="25"/>
        <v>0</v>
      </c>
      <c r="BE55" s="131">
        <f t="shared" si="26"/>
        <v>0</v>
      </c>
      <c r="BF55" s="131">
        <f t="shared" si="27"/>
        <v>0</v>
      </c>
      <c r="BG55" s="131">
        <f t="shared" si="28"/>
        <v>0</v>
      </c>
      <c r="BH55" s="131">
        <f t="shared" si="29"/>
        <v>0</v>
      </c>
      <c r="BI55" s="131">
        <f t="shared" si="30"/>
        <v>0</v>
      </c>
      <c r="BJ55" s="131">
        <f t="shared" si="31"/>
        <v>0</v>
      </c>
      <c r="BK55" s="131">
        <f t="shared" si="32"/>
        <v>0</v>
      </c>
      <c r="BL55" s="131">
        <f t="shared" si="33"/>
        <v>0</v>
      </c>
      <c r="BM55" s="131">
        <f t="shared" si="34"/>
        <v>0</v>
      </c>
      <c r="BN55" s="131">
        <f t="shared" si="35"/>
        <v>0</v>
      </c>
      <c r="BO55" s="131">
        <f t="shared" si="36"/>
        <v>0</v>
      </c>
    </row>
    <row r="56" spans="1:67" s="81" customFormat="1" ht="73.75" customHeight="1" x14ac:dyDescent="0.2">
      <c r="A56" s="4"/>
      <c r="B56" s="164" t="s">
        <v>8</v>
      </c>
      <c r="C56" s="4"/>
      <c r="D56" s="64" t="s">
        <v>660</v>
      </c>
      <c r="E56" s="504" t="s">
        <v>647</v>
      </c>
      <c r="F56" s="63" t="s">
        <v>111</v>
      </c>
      <c r="G56" s="178" t="s">
        <v>59</v>
      </c>
      <c r="H56" s="178" t="s">
        <v>339</v>
      </c>
      <c r="I56" s="63">
        <v>1</v>
      </c>
      <c r="J56" s="63">
        <v>57</v>
      </c>
      <c r="K56" s="63" t="s">
        <v>562</v>
      </c>
      <c r="L56" s="333">
        <v>284.10489999999999</v>
      </c>
      <c r="M56" s="85"/>
      <c r="N56" s="401" t="s">
        <v>954</v>
      </c>
      <c r="O56" s="378">
        <f>L56*M56</f>
        <v>0</v>
      </c>
      <c r="P56" s="82" t="str">
        <f t="shared" si="42"/>
        <v>No</v>
      </c>
      <c r="Q56" s="188" t="str">
        <f t="shared" si="43"/>
        <v>Yes</v>
      </c>
      <c r="S56" s="229">
        <v>1</v>
      </c>
      <c r="T56" s="230">
        <f t="shared" si="44"/>
        <v>0</v>
      </c>
      <c r="U56" s="69"/>
      <c r="V56" s="256">
        <v>18</v>
      </c>
      <c r="W56" s="265">
        <f t="shared" si="38"/>
        <v>0</v>
      </c>
      <c r="X56" s="152">
        <f>M56*I56</f>
        <v>0</v>
      </c>
      <c r="Y56" s="152"/>
      <c r="Z56" s="489">
        <v>1</v>
      </c>
      <c r="AA56" s="476">
        <v>21</v>
      </c>
      <c r="AB56" s="239">
        <f t="shared" si="39"/>
        <v>0</v>
      </c>
      <c r="AC56" s="476"/>
      <c r="AD56" s="239">
        <f t="shared" si="40"/>
        <v>0</v>
      </c>
      <c r="AE56" s="476"/>
      <c r="AF56" s="239">
        <f t="shared" si="41"/>
        <v>0</v>
      </c>
      <c r="AG56" s="131">
        <f t="shared" si="4"/>
        <v>0</v>
      </c>
      <c r="AH56" s="131">
        <f t="shared" si="5"/>
        <v>0</v>
      </c>
      <c r="AI56" s="131">
        <f t="shared" si="6"/>
        <v>0</v>
      </c>
      <c r="AJ56" s="131">
        <f t="shared" si="7"/>
        <v>0</v>
      </c>
      <c r="AK56" s="131">
        <f t="shared" si="8"/>
        <v>0</v>
      </c>
      <c r="AL56" s="131">
        <f t="shared" si="9"/>
        <v>0</v>
      </c>
      <c r="AM56" s="131">
        <f t="shared" si="10"/>
        <v>0</v>
      </c>
      <c r="AN56" s="131">
        <f t="shared" si="11"/>
        <v>0</v>
      </c>
      <c r="AO56" s="131">
        <f t="shared" si="12"/>
        <v>0</v>
      </c>
      <c r="AP56" s="396"/>
      <c r="AQ56" s="396">
        <f t="shared" si="13"/>
        <v>0</v>
      </c>
      <c r="AR56" s="396">
        <f t="shared" si="14"/>
        <v>0</v>
      </c>
      <c r="AS56" s="396">
        <f t="shared" si="15"/>
        <v>0</v>
      </c>
      <c r="AT56" s="396"/>
      <c r="AU56" s="131">
        <f t="shared" si="16"/>
        <v>0</v>
      </c>
      <c r="AV56" s="131">
        <f t="shared" si="17"/>
        <v>0</v>
      </c>
      <c r="AW56" s="131">
        <f t="shared" si="18"/>
        <v>0</v>
      </c>
      <c r="AX56" s="131">
        <f t="shared" si="19"/>
        <v>0</v>
      </c>
      <c r="AY56" s="131">
        <f t="shared" si="20"/>
        <v>0</v>
      </c>
      <c r="AZ56" s="131">
        <f t="shared" si="21"/>
        <v>0</v>
      </c>
      <c r="BA56" s="131">
        <f t="shared" si="22"/>
        <v>0</v>
      </c>
      <c r="BB56" s="131">
        <f t="shared" si="23"/>
        <v>0</v>
      </c>
      <c r="BC56" s="131">
        <f t="shared" si="24"/>
        <v>0</v>
      </c>
      <c r="BD56" s="131">
        <f t="shared" si="25"/>
        <v>0</v>
      </c>
      <c r="BE56" s="131">
        <f t="shared" si="26"/>
        <v>0</v>
      </c>
      <c r="BF56" s="131">
        <f t="shared" si="27"/>
        <v>0</v>
      </c>
      <c r="BG56" s="131">
        <f t="shared" si="28"/>
        <v>0</v>
      </c>
      <c r="BH56" s="131">
        <f t="shared" si="29"/>
        <v>0</v>
      </c>
      <c r="BI56" s="131">
        <f t="shared" si="30"/>
        <v>0</v>
      </c>
      <c r="BJ56" s="131">
        <f t="shared" si="31"/>
        <v>0</v>
      </c>
      <c r="BK56" s="131">
        <f t="shared" si="32"/>
        <v>0</v>
      </c>
      <c r="BL56" s="131">
        <f t="shared" si="33"/>
        <v>0</v>
      </c>
      <c r="BM56" s="131">
        <f t="shared" si="34"/>
        <v>0</v>
      </c>
      <c r="BN56" s="131">
        <f t="shared" si="35"/>
        <v>0</v>
      </c>
      <c r="BO56" s="131">
        <f t="shared" si="36"/>
        <v>0</v>
      </c>
    </row>
    <row r="57" spans="1:67" s="81" customFormat="1" ht="73.75" customHeight="1" x14ac:dyDescent="0.2">
      <c r="A57" s="4"/>
      <c r="B57" s="164" t="s">
        <v>8</v>
      </c>
      <c r="C57" s="4"/>
      <c r="D57" s="64" t="s">
        <v>667</v>
      </c>
      <c r="E57" s="505" t="s">
        <v>646</v>
      </c>
      <c r="F57" s="63" t="s">
        <v>111</v>
      </c>
      <c r="G57" s="178" t="s">
        <v>59</v>
      </c>
      <c r="H57" s="178" t="s">
        <v>339</v>
      </c>
      <c r="I57" s="63">
        <v>1</v>
      </c>
      <c r="J57" s="63">
        <v>57</v>
      </c>
      <c r="K57" s="63" t="s">
        <v>562</v>
      </c>
      <c r="L57" s="333">
        <v>272.27019999999999</v>
      </c>
      <c r="M57" s="85"/>
      <c r="N57" s="401" t="s">
        <v>954</v>
      </c>
      <c r="O57" s="378">
        <f>L57*M57</f>
        <v>0</v>
      </c>
      <c r="P57" s="82" t="str">
        <f t="shared" si="42"/>
        <v>No</v>
      </c>
      <c r="Q57" s="188" t="str">
        <f t="shared" si="43"/>
        <v>Yes</v>
      </c>
      <c r="S57" s="229">
        <v>1</v>
      </c>
      <c r="T57" s="230">
        <f t="shared" si="44"/>
        <v>0</v>
      </c>
      <c r="U57" s="69"/>
      <c r="V57" s="256">
        <v>18</v>
      </c>
      <c r="W57" s="265">
        <f t="shared" si="38"/>
        <v>0</v>
      </c>
      <c r="X57" s="152">
        <f>M57*I57</f>
        <v>0</v>
      </c>
      <c r="Y57" s="152"/>
      <c r="Z57" s="489">
        <v>1</v>
      </c>
      <c r="AA57" s="476">
        <v>21</v>
      </c>
      <c r="AB57" s="239">
        <f t="shared" si="39"/>
        <v>0</v>
      </c>
      <c r="AC57" s="476"/>
      <c r="AD57" s="239">
        <f t="shared" si="40"/>
        <v>0</v>
      </c>
      <c r="AE57" s="476"/>
      <c r="AF57" s="239">
        <f t="shared" si="41"/>
        <v>0</v>
      </c>
      <c r="AG57" s="131">
        <f t="shared" si="4"/>
        <v>0</v>
      </c>
      <c r="AH57" s="131">
        <f t="shared" si="5"/>
        <v>0</v>
      </c>
      <c r="AI57" s="131">
        <f t="shared" si="6"/>
        <v>0</v>
      </c>
      <c r="AJ57" s="131">
        <f t="shared" si="7"/>
        <v>0</v>
      </c>
      <c r="AK57" s="131">
        <f t="shared" si="8"/>
        <v>0</v>
      </c>
      <c r="AL57" s="131">
        <f t="shared" si="9"/>
        <v>0</v>
      </c>
      <c r="AM57" s="131">
        <f t="shared" si="10"/>
        <v>0</v>
      </c>
      <c r="AN57" s="131">
        <f t="shared" si="11"/>
        <v>0</v>
      </c>
      <c r="AO57" s="131">
        <f t="shared" si="12"/>
        <v>0</v>
      </c>
      <c r="AP57" s="396"/>
      <c r="AQ57" s="396">
        <f t="shared" si="13"/>
        <v>0</v>
      </c>
      <c r="AR57" s="396">
        <f t="shared" si="14"/>
        <v>0</v>
      </c>
      <c r="AS57" s="396">
        <f t="shared" si="15"/>
        <v>0</v>
      </c>
      <c r="AT57" s="396"/>
      <c r="AU57" s="131">
        <f t="shared" si="16"/>
        <v>0</v>
      </c>
      <c r="AV57" s="131">
        <f t="shared" si="17"/>
        <v>0</v>
      </c>
      <c r="AW57" s="131">
        <f t="shared" si="18"/>
        <v>0</v>
      </c>
      <c r="AX57" s="131">
        <f t="shared" si="19"/>
        <v>0</v>
      </c>
      <c r="AY57" s="131">
        <f t="shared" si="20"/>
        <v>0</v>
      </c>
      <c r="AZ57" s="131">
        <f t="shared" si="21"/>
        <v>0</v>
      </c>
      <c r="BA57" s="131">
        <f t="shared" si="22"/>
        <v>0</v>
      </c>
      <c r="BB57" s="131">
        <f t="shared" si="23"/>
        <v>0</v>
      </c>
      <c r="BC57" s="131">
        <f t="shared" si="24"/>
        <v>0</v>
      </c>
      <c r="BD57" s="131">
        <f t="shared" si="25"/>
        <v>0</v>
      </c>
      <c r="BE57" s="131">
        <f t="shared" si="26"/>
        <v>0</v>
      </c>
      <c r="BF57" s="131">
        <f t="shared" si="27"/>
        <v>0</v>
      </c>
      <c r="BG57" s="131">
        <f t="shared" si="28"/>
        <v>0</v>
      </c>
      <c r="BH57" s="131">
        <f t="shared" si="29"/>
        <v>0</v>
      </c>
      <c r="BI57" s="131">
        <f t="shared" si="30"/>
        <v>0</v>
      </c>
      <c r="BJ57" s="131">
        <f t="shared" si="31"/>
        <v>0</v>
      </c>
      <c r="BK57" s="131">
        <f t="shared" si="32"/>
        <v>0</v>
      </c>
      <c r="BL57" s="131">
        <f t="shared" si="33"/>
        <v>0</v>
      </c>
      <c r="BM57" s="131">
        <f t="shared" si="34"/>
        <v>0</v>
      </c>
      <c r="BN57" s="131">
        <f t="shared" si="35"/>
        <v>0</v>
      </c>
      <c r="BO57" s="131">
        <f t="shared" si="36"/>
        <v>0</v>
      </c>
    </row>
    <row r="58" spans="1:67" s="4" customFormat="1" ht="73.75" customHeight="1" x14ac:dyDescent="0.2">
      <c r="B58" s="164" t="s">
        <v>8</v>
      </c>
      <c r="D58" s="99" t="s">
        <v>973</v>
      </c>
      <c r="E58" s="506" t="s">
        <v>648</v>
      </c>
      <c r="F58" s="72" t="s">
        <v>112</v>
      </c>
      <c r="G58" s="73" t="s">
        <v>60</v>
      </c>
      <c r="H58" s="73" t="s">
        <v>339</v>
      </c>
      <c r="I58" s="72">
        <v>1</v>
      </c>
      <c r="J58" s="72">
        <v>84</v>
      </c>
      <c r="K58" s="72" t="s">
        <v>562</v>
      </c>
      <c r="L58" s="334">
        <v>367.80269999999996</v>
      </c>
      <c r="M58" s="399" t="s">
        <v>954</v>
      </c>
      <c r="N58" s="88"/>
      <c r="O58" s="368">
        <f>L58*N58</f>
        <v>0</v>
      </c>
      <c r="P58" s="89" t="str">
        <f t="shared" si="42"/>
        <v>No</v>
      </c>
      <c r="Q58" s="166" t="str">
        <f t="shared" si="43"/>
        <v>Yes</v>
      </c>
      <c r="S58" s="229">
        <v>1</v>
      </c>
      <c r="T58" s="230">
        <f t="shared" si="44"/>
        <v>0</v>
      </c>
      <c r="U58" s="69"/>
      <c r="V58" s="256">
        <v>28</v>
      </c>
      <c r="W58" s="265">
        <f t="shared" si="38"/>
        <v>0</v>
      </c>
      <c r="X58" s="152"/>
      <c r="Y58" s="152">
        <f>N58*I58</f>
        <v>0</v>
      </c>
      <c r="Z58" s="489">
        <v>1</v>
      </c>
      <c r="AA58" s="476">
        <v>21</v>
      </c>
      <c r="AB58" s="239">
        <f t="shared" si="39"/>
        <v>0</v>
      </c>
      <c r="AC58" s="476"/>
      <c r="AD58" s="239">
        <f t="shared" si="40"/>
        <v>0</v>
      </c>
      <c r="AE58" s="476"/>
      <c r="AF58" s="239">
        <f t="shared" si="41"/>
        <v>0</v>
      </c>
      <c r="AG58" s="131">
        <f t="shared" si="4"/>
        <v>0</v>
      </c>
      <c r="AH58" s="131">
        <f t="shared" si="5"/>
        <v>0</v>
      </c>
      <c r="AI58" s="131">
        <f t="shared" si="6"/>
        <v>0</v>
      </c>
      <c r="AJ58" s="131">
        <f t="shared" si="7"/>
        <v>0</v>
      </c>
      <c r="AK58" s="131">
        <f t="shared" si="8"/>
        <v>0</v>
      </c>
      <c r="AL58" s="131">
        <f t="shared" si="9"/>
        <v>0</v>
      </c>
      <c r="AM58" s="131">
        <f t="shared" si="10"/>
        <v>0</v>
      </c>
      <c r="AN58" s="131">
        <f t="shared" si="11"/>
        <v>0</v>
      </c>
      <c r="AO58" s="131">
        <f t="shared" si="12"/>
        <v>0</v>
      </c>
      <c r="AP58" s="131"/>
      <c r="AQ58" s="396">
        <f t="shared" si="13"/>
        <v>0</v>
      </c>
      <c r="AR58" s="396">
        <f t="shared" si="14"/>
        <v>0</v>
      </c>
      <c r="AS58" s="396">
        <f t="shared" si="15"/>
        <v>0</v>
      </c>
      <c r="AT58" s="131"/>
      <c r="AU58" s="131">
        <f t="shared" si="16"/>
        <v>0</v>
      </c>
      <c r="AV58" s="131">
        <f t="shared" si="17"/>
        <v>0</v>
      </c>
      <c r="AW58" s="131">
        <f t="shared" si="18"/>
        <v>0</v>
      </c>
      <c r="AX58" s="131">
        <f t="shared" si="19"/>
        <v>0</v>
      </c>
      <c r="AY58" s="131">
        <f t="shared" si="20"/>
        <v>0</v>
      </c>
      <c r="AZ58" s="131">
        <f t="shared" si="21"/>
        <v>0</v>
      </c>
      <c r="BA58" s="131">
        <f t="shared" si="22"/>
        <v>0</v>
      </c>
      <c r="BB58" s="131">
        <f t="shared" si="23"/>
        <v>0</v>
      </c>
      <c r="BC58" s="131">
        <f t="shared" si="24"/>
        <v>0</v>
      </c>
      <c r="BD58" s="131">
        <f t="shared" si="25"/>
        <v>0</v>
      </c>
      <c r="BE58" s="131">
        <f t="shared" si="26"/>
        <v>0</v>
      </c>
      <c r="BF58" s="131">
        <f t="shared" si="27"/>
        <v>0</v>
      </c>
      <c r="BG58" s="131">
        <f t="shared" si="28"/>
        <v>0</v>
      </c>
      <c r="BH58" s="131">
        <f t="shared" si="29"/>
        <v>0</v>
      </c>
      <c r="BI58" s="131">
        <f t="shared" si="30"/>
        <v>0</v>
      </c>
      <c r="BJ58" s="131">
        <f t="shared" si="31"/>
        <v>0</v>
      </c>
      <c r="BK58" s="131">
        <f t="shared" si="32"/>
        <v>0</v>
      </c>
      <c r="BL58" s="131">
        <f t="shared" si="33"/>
        <v>0</v>
      </c>
      <c r="BM58" s="131">
        <f t="shared" si="34"/>
        <v>0</v>
      </c>
      <c r="BN58" s="131">
        <f t="shared" si="35"/>
        <v>0</v>
      </c>
      <c r="BO58" s="131">
        <f t="shared" si="36"/>
        <v>0</v>
      </c>
    </row>
    <row r="59" spans="1:67" s="4" customFormat="1" ht="73.75" customHeight="1" x14ac:dyDescent="0.2">
      <c r="B59" s="164" t="s">
        <v>8</v>
      </c>
      <c r="D59" s="99" t="s">
        <v>661</v>
      </c>
      <c r="E59" s="501" t="s">
        <v>647</v>
      </c>
      <c r="F59" s="72" t="s">
        <v>112</v>
      </c>
      <c r="G59" s="73" t="s">
        <v>60</v>
      </c>
      <c r="H59" s="73" t="s">
        <v>339</v>
      </c>
      <c r="I59" s="72">
        <v>1</v>
      </c>
      <c r="J59" s="72">
        <v>84</v>
      </c>
      <c r="K59" s="72" t="s">
        <v>562</v>
      </c>
      <c r="L59" s="334">
        <v>383.78830000000005</v>
      </c>
      <c r="M59" s="87"/>
      <c r="N59" s="399" t="s">
        <v>954</v>
      </c>
      <c r="O59" s="368">
        <f>L59*M59</f>
        <v>0</v>
      </c>
      <c r="P59" s="89" t="str">
        <f t="shared" si="42"/>
        <v>No</v>
      </c>
      <c r="Q59" s="166" t="str">
        <f t="shared" si="43"/>
        <v>Yes</v>
      </c>
      <c r="S59" s="229">
        <v>1</v>
      </c>
      <c r="T59" s="230">
        <f t="shared" si="44"/>
        <v>0</v>
      </c>
      <c r="U59" s="69"/>
      <c r="V59" s="256">
        <v>28</v>
      </c>
      <c r="W59" s="265">
        <f t="shared" si="38"/>
        <v>0</v>
      </c>
      <c r="X59" s="152">
        <f>M59*I59</f>
        <v>0</v>
      </c>
      <c r="Y59" s="152"/>
      <c r="Z59" s="489">
        <v>1</v>
      </c>
      <c r="AA59" s="476">
        <v>21</v>
      </c>
      <c r="AB59" s="239">
        <f t="shared" si="39"/>
        <v>0</v>
      </c>
      <c r="AC59" s="476"/>
      <c r="AD59" s="239">
        <f t="shared" si="40"/>
        <v>0</v>
      </c>
      <c r="AE59" s="476"/>
      <c r="AF59" s="239">
        <f t="shared" si="41"/>
        <v>0</v>
      </c>
      <c r="AG59" s="131">
        <f t="shared" si="4"/>
        <v>0</v>
      </c>
      <c r="AH59" s="131">
        <f t="shared" si="5"/>
        <v>0</v>
      </c>
      <c r="AI59" s="131">
        <f t="shared" si="6"/>
        <v>0</v>
      </c>
      <c r="AJ59" s="131">
        <f t="shared" si="7"/>
        <v>0</v>
      </c>
      <c r="AK59" s="131">
        <f t="shared" si="8"/>
        <v>0</v>
      </c>
      <c r="AL59" s="131">
        <f t="shared" si="9"/>
        <v>0</v>
      </c>
      <c r="AM59" s="131">
        <f t="shared" si="10"/>
        <v>0</v>
      </c>
      <c r="AN59" s="131">
        <f t="shared" si="11"/>
        <v>0</v>
      </c>
      <c r="AO59" s="131">
        <f t="shared" si="12"/>
        <v>0</v>
      </c>
      <c r="AP59" s="131"/>
      <c r="AQ59" s="396">
        <f t="shared" si="13"/>
        <v>0</v>
      </c>
      <c r="AR59" s="396">
        <f t="shared" si="14"/>
        <v>0</v>
      </c>
      <c r="AS59" s="396">
        <f t="shared" si="15"/>
        <v>0</v>
      </c>
      <c r="AT59" s="131"/>
      <c r="AU59" s="131">
        <f t="shared" si="16"/>
        <v>0</v>
      </c>
      <c r="AV59" s="131">
        <f t="shared" si="17"/>
        <v>0</v>
      </c>
      <c r="AW59" s="131">
        <f t="shared" si="18"/>
        <v>0</v>
      </c>
      <c r="AX59" s="131">
        <f t="shared" si="19"/>
        <v>0</v>
      </c>
      <c r="AY59" s="131">
        <f t="shared" si="20"/>
        <v>0</v>
      </c>
      <c r="AZ59" s="131">
        <f t="shared" si="21"/>
        <v>0</v>
      </c>
      <c r="BA59" s="131">
        <f t="shared" si="22"/>
        <v>0</v>
      </c>
      <c r="BB59" s="131">
        <f t="shared" si="23"/>
        <v>0</v>
      </c>
      <c r="BC59" s="131">
        <f t="shared" si="24"/>
        <v>0</v>
      </c>
      <c r="BD59" s="131">
        <f t="shared" si="25"/>
        <v>0</v>
      </c>
      <c r="BE59" s="131">
        <f t="shared" si="26"/>
        <v>0</v>
      </c>
      <c r="BF59" s="131">
        <f t="shared" si="27"/>
        <v>0</v>
      </c>
      <c r="BG59" s="131">
        <f t="shared" si="28"/>
        <v>0</v>
      </c>
      <c r="BH59" s="131">
        <f t="shared" si="29"/>
        <v>0</v>
      </c>
      <c r="BI59" s="131">
        <f t="shared" si="30"/>
        <v>0</v>
      </c>
      <c r="BJ59" s="131">
        <f t="shared" si="31"/>
        <v>0</v>
      </c>
      <c r="BK59" s="131">
        <f t="shared" si="32"/>
        <v>0</v>
      </c>
      <c r="BL59" s="131">
        <f t="shared" si="33"/>
        <v>0</v>
      </c>
      <c r="BM59" s="131">
        <f t="shared" si="34"/>
        <v>0</v>
      </c>
      <c r="BN59" s="131">
        <f t="shared" si="35"/>
        <v>0</v>
      </c>
      <c r="BO59" s="131">
        <f t="shared" si="36"/>
        <v>0</v>
      </c>
    </row>
    <row r="60" spans="1:67" s="4" customFormat="1" ht="73.75" customHeight="1" x14ac:dyDescent="0.2">
      <c r="B60" s="164" t="s">
        <v>8</v>
      </c>
      <c r="D60" s="99" t="s">
        <v>668</v>
      </c>
      <c r="E60" s="502" t="s">
        <v>646</v>
      </c>
      <c r="F60" s="72" t="s">
        <v>112</v>
      </c>
      <c r="G60" s="73" t="s">
        <v>60</v>
      </c>
      <c r="H60" s="73" t="s">
        <v>339</v>
      </c>
      <c r="I60" s="72">
        <v>1</v>
      </c>
      <c r="J60" s="72">
        <v>84</v>
      </c>
      <c r="K60" s="72" t="s">
        <v>562</v>
      </c>
      <c r="L60" s="334">
        <v>367.80269999999996</v>
      </c>
      <c r="M60" s="87"/>
      <c r="N60" s="399" t="s">
        <v>954</v>
      </c>
      <c r="O60" s="368">
        <f>L60*M60</f>
        <v>0</v>
      </c>
      <c r="P60" s="89" t="str">
        <f t="shared" si="42"/>
        <v>No</v>
      </c>
      <c r="Q60" s="166" t="str">
        <f t="shared" si="43"/>
        <v>Yes</v>
      </c>
      <c r="S60" s="229">
        <v>1</v>
      </c>
      <c r="T60" s="230">
        <f t="shared" si="44"/>
        <v>0</v>
      </c>
      <c r="U60" s="69"/>
      <c r="V60" s="256">
        <v>28</v>
      </c>
      <c r="W60" s="265">
        <f t="shared" si="38"/>
        <v>0</v>
      </c>
      <c r="X60" s="152">
        <f>M60*I60</f>
        <v>0</v>
      </c>
      <c r="Y60" s="152"/>
      <c r="Z60" s="489">
        <v>1</v>
      </c>
      <c r="AA60" s="476">
        <v>21</v>
      </c>
      <c r="AB60" s="239">
        <f t="shared" si="39"/>
        <v>0</v>
      </c>
      <c r="AC60" s="476"/>
      <c r="AD60" s="239">
        <f t="shared" si="40"/>
        <v>0</v>
      </c>
      <c r="AE60" s="476"/>
      <c r="AF60" s="239">
        <f t="shared" si="41"/>
        <v>0</v>
      </c>
      <c r="AG60" s="131">
        <f t="shared" si="4"/>
        <v>0</v>
      </c>
      <c r="AH60" s="131">
        <f t="shared" si="5"/>
        <v>0</v>
      </c>
      <c r="AI60" s="131">
        <f t="shared" si="6"/>
        <v>0</v>
      </c>
      <c r="AJ60" s="131">
        <f t="shared" si="7"/>
        <v>0</v>
      </c>
      <c r="AK60" s="131">
        <f t="shared" si="8"/>
        <v>0</v>
      </c>
      <c r="AL60" s="131">
        <f t="shared" si="9"/>
        <v>0</v>
      </c>
      <c r="AM60" s="131">
        <f t="shared" si="10"/>
        <v>0</v>
      </c>
      <c r="AN60" s="131">
        <f t="shared" si="11"/>
        <v>0</v>
      </c>
      <c r="AO60" s="131">
        <f t="shared" si="12"/>
        <v>0</v>
      </c>
      <c r="AP60" s="131"/>
      <c r="AQ60" s="396">
        <f t="shared" si="13"/>
        <v>0</v>
      </c>
      <c r="AR60" s="396">
        <f t="shared" si="14"/>
        <v>0</v>
      </c>
      <c r="AS60" s="396">
        <f t="shared" si="15"/>
        <v>0</v>
      </c>
      <c r="AT60" s="131"/>
      <c r="AU60" s="131">
        <f t="shared" si="16"/>
        <v>0</v>
      </c>
      <c r="AV60" s="131">
        <f t="shared" si="17"/>
        <v>0</v>
      </c>
      <c r="AW60" s="131">
        <f t="shared" si="18"/>
        <v>0</v>
      </c>
      <c r="AX60" s="131">
        <f t="shared" si="19"/>
        <v>0</v>
      </c>
      <c r="AY60" s="131">
        <f t="shared" si="20"/>
        <v>0</v>
      </c>
      <c r="AZ60" s="131">
        <f t="shared" si="21"/>
        <v>0</v>
      </c>
      <c r="BA60" s="131">
        <f t="shared" si="22"/>
        <v>0</v>
      </c>
      <c r="BB60" s="131">
        <f t="shared" si="23"/>
        <v>0</v>
      </c>
      <c r="BC60" s="131">
        <f t="shared" si="24"/>
        <v>0</v>
      </c>
      <c r="BD60" s="131">
        <f t="shared" si="25"/>
        <v>0</v>
      </c>
      <c r="BE60" s="131">
        <f t="shared" si="26"/>
        <v>0</v>
      </c>
      <c r="BF60" s="131">
        <f t="shared" si="27"/>
        <v>0</v>
      </c>
      <c r="BG60" s="131">
        <f t="shared" si="28"/>
        <v>0</v>
      </c>
      <c r="BH60" s="131">
        <f t="shared" si="29"/>
        <v>0</v>
      </c>
      <c r="BI60" s="131">
        <f t="shared" si="30"/>
        <v>0</v>
      </c>
      <c r="BJ60" s="131">
        <f t="shared" si="31"/>
        <v>0</v>
      </c>
      <c r="BK60" s="131">
        <f t="shared" si="32"/>
        <v>0</v>
      </c>
      <c r="BL60" s="131">
        <f t="shared" si="33"/>
        <v>0</v>
      </c>
      <c r="BM60" s="131">
        <f t="shared" si="34"/>
        <v>0</v>
      </c>
      <c r="BN60" s="131">
        <f t="shared" si="35"/>
        <v>0</v>
      </c>
      <c r="BO60" s="131">
        <f t="shared" si="36"/>
        <v>0</v>
      </c>
    </row>
    <row r="61" spans="1:67" s="81" customFormat="1" ht="73.75" customHeight="1" x14ac:dyDescent="0.2">
      <c r="A61" s="4"/>
      <c r="B61" s="164" t="s">
        <v>8</v>
      </c>
      <c r="C61" s="4"/>
      <c r="D61" s="64" t="s">
        <v>974</v>
      </c>
      <c r="E61" s="503" t="s">
        <v>648</v>
      </c>
      <c r="F61" s="63" t="s">
        <v>112</v>
      </c>
      <c r="G61" s="178" t="s">
        <v>57</v>
      </c>
      <c r="H61" s="178" t="s">
        <v>156</v>
      </c>
      <c r="I61" s="63">
        <v>3</v>
      </c>
      <c r="J61" s="63">
        <v>52</v>
      </c>
      <c r="K61" s="63" t="s">
        <v>562</v>
      </c>
      <c r="L61" s="333">
        <v>840.68600000000004</v>
      </c>
      <c r="M61" s="400" t="s">
        <v>954</v>
      </c>
      <c r="N61" s="380"/>
      <c r="O61" s="378">
        <f>L61*N61</f>
        <v>0</v>
      </c>
      <c r="P61" s="82" t="str">
        <f t="shared" si="42"/>
        <v>No</v>
      </c>
      <c r="Q61" s="381" t="str">
        <f t="shared" si="43"/>
        <v>Yes</v>
      </c>
      <c r="R61" s="357"/>
      <c r="S61" s="229">
        <v>3</v>
      </c>
      <c r="T61" s="230">
        <f t="shared" si="44"/>
        <v>0</v>
      </c>
      <c r="U61" s="69"/>
      <c r="V61" s="257">
        <v>51.5</v>
      </c>
      <c r="W61" s="265">
        <f t="shared" si="38"/>
        <v>0</v>
      </c>
      <c r="X61" s="152"/>
      <c r="Y61" s="152">
        <f>N61*I61</f>
        <v>0</v>
      </c>
      <c r="Z61" s="490">
        <v>3</v>
      </c>
      <c r="AA61" s="476">
        <v>28</v>
      </c>
      <c r="AB61" s="239">
        <f t="shared" si="39"/>
        <v>0</v>
      </c>
      <c r="AC61" s="476"/>
      <c r="AD61" s="239">
        <f t="shared" si="40"/>
        <v>0</v>
      </c>
      <c r="AE61" s="476"/>
      <c r="AF61" s="239">
        <f t="shared" si="41"/>
        <v>0</v>
      </c>
      <c r="AG61" s="131">
        <f t="shared" si="4"/>
        <v>0</v>
      </c>
      <c r="AH61" s="131">
        <f t="shared" si="5"/>
        <v>0</v>
      </c>
      <c r="AI61" s="131">
        <f t="shared" si="6"/>
        <v>0</v>
      </c>
      <c r="AJ61" s="131">
        <f t="shared" si="7"/>
        <v>0</v>
      </c>
      <c r="AK61" s="131">
        <f t="shared" si="8"/>
        <v>0</v>
      </c>
      <c r="AL61" s="131">
        <f t="shared" si="9"/>
        <v>0</v>
      </c>
      <c r="AM61" s="131">
        <f t="shared" si="10"/>
        <v>0</v>
      </c>
      <c r="AN61" s="131">
        <f t="shared" si="11"/>
        <v>0</v>
      </c>
      <c r="AO61" s="131">
        <f t="shared" si="12"/>
        <v>0</v>
      </c>
      <c r="AP61" s="396"/>
      <c r="AQ61" s="396">
        <f t="shared" si="13"/>
        <v>0</v>
      </c>
      <c r="AR61" s="396">
        <f t="shared" si="14"/>
        <v>0</v>
      </c>
      <c r="AS61" s="396">
        <f t="shared" si="15"/>
        <v>0</v>
      </c>
      <c r="AT61" s="396"/>
      <c r="AU61" s="131">
        <f t="shared" si="16"/>
        <v>0</v>
      </c>
      <c r="AV61" s="131">
        <f t="shared" si="17"/>
        <v>0</v>
      </c>
      <c r="AW61" s="131">
        <f t="shared" si="18"/>
        <v>0</v>
      </c>
      <c r="AX61" s="131">
        <f t="shared" si="19"/>
        <v>0</v>
      </c>
      <c r="AY61" s="131">
        <f t="shared" si="20"/>
        <v>0</v>
      </c>
      <c r="AZ61" s="131">
        <f t="shared" si="21"/>
        <v>0</v>
      </c>
      <c r="BA61" s="131">
        <f t="shared" si="22"/>
        <v>0</v>
      </c>
      <c r="BB61" s="131">
        <f t="shared" si="23"/>
        <v>0</v>
      </c>
      <c r="BC61" s="131">
        <f t="shared" si="24"/>
        <v>0</v>
      </c>
      <c r="BD61" s="131">
        <f t="shared" si="25"/>
        <v>0</v>
      </c>
      <c r="BE61" s="131">
        <f t="shared" si="26"/>
        <v>0</v>
      </c>
      <c r="BF61" s="131">
        <f t="shared" si="27"/>
        <v>0</v>
      </c>
      <c r="BG61" s="131">
        <f t="shared" si="28"/>
        <v>0</v>
      </c>
      <c r="BH61" s="131">
        <f t="shared" si="29"/>
        <v>0</v>
      </c>
      <c r="BI61" s="131">
        <f t="shared" si="30"/>
        <v>0</v>
      </c>
      <c r="BJ61" s="131">
        <f t="shared" si="31"/>
        <v>0</v>
      </c>
      <c r="BK61" s="131">
        <f t="shared" si="32"/>
        <v>0</v>
      </c>
      <c r="BL61" s="131">
        <f t="shared" si="33"/>
        <v>0</v>
      </c>
      <c r="BM61" s="131">
        <f t="shared" si="34"/>
        <v>0</v>
      </c>
      <c r="BN61" s="131">
        <f t="shared" si="35"/>
        <v>0</v>
      </c>
      <c r="BO61" s="131">
        <f t="shared" si="36"/>
        <v>0</v>
      </c>
    </row>
    <row r="62" spans="1:67" s="81" customFormat="1" ht="73.75" customHeight="1" x14ac:dyDescent="0.2">
      <c r="A62" s="4"/>
      <c r="B62" s="164" t="s">
        <v>8</v>
      </c>
      <c r="C62" s="4"/>
      <c r="D62" s="64" t="s">
        <v>662</v>
      </c>
      <c r="E62" s="504" t="s">
        <v>647</v>
      </c>
      <c r="F62" s="63" t="s">
        <v>112</v>
      </c>
      <c r="G62" s="178" t="s">
        <v>57</v>
      </c>
      <c r="H62" s="178" t="s">
        <v>156</v>
      </c>
      <c r="I62" s="63">
        <v>3</v>
      </c>
      <c r="J62" s="63">
        <v>52</v>
      </c>
      <c r="K62" s="63" t="s">
        <v>562</v>
      </c>
      <c r="L62" s="333">
        <v>877.24070000000006</v>
      </c>
      <c r="M62" s="379"/>
      <c r="N62" s="401" t="s">
        <v>954</v>
      </c>
      <c r="O62" s="378">
        <f>L62*M62</f>
        <v>0</v>
      </c>
      <c r="P62" s="82" t="str">
        <f t="shared" si="42"/>
        <v>No</v>
      </c>
      <c r="Q62" s="188" t="str">
        <f t="shared" si="43"/>
        <v>Yes</v>
      </c>
      <c r="S62" s="229">
        <v>3</v>
      </c>
      <c r="T62" s="230">
        <f t="shared" si="44"/>
        <v>0</v>
      </c>
      <c r="U62" s="69"/>
      <c r="V62" s="257">
        <v>51.5</v>
      </c>
      <c r="W62" s="265">
        <f t="shared" si="38"/>
        <v>0</v>
      </c>
      <c r="X62" s="152">
        <f>M62*I62</f>
        <v>0</v>
      </c>
      <c r="Y62" s="152"/>
      <c r="Z62" s="490">
        <v>3</v>
      </c>
      <c r="AA62" s="476">
        <v>28</v>
      </c>
      <c r="AB62" s="239">
        <f t="shared" si="39"/>
        <v>0</v>
      </c>
      <c r="AC62" s="476"/>
      <c r="AD62" s="239">
        <f t="shared" si="40"/>
        <v>0</v>
      </c>
      <c r="AE62" s="476"/>
      <c r="AF62" s="239">
        <f t="shared" si="41"/>
        <v>0</v>
      </c>
      <c r="AG62" s="131">
        <f t="shared" si="4"/>
        <v>0</v>
      </c>
      <c r="AH62" s="131">
        <f t="shared" si="5"/>
        <v>0</v>
      </c>
      <c r="AI62" s="131">
        <f t="shared" si="6"/>
        <v>0</v>
      </c>
      <c r="AJ62" s="131">
        <f t="shared" si="7"/>
        <v>0</v>
      </c>
      <c r="AK62" s="131">
        <f t="shared" si="8"/>
        <v>0</v>
      </c>
      <c r="AL62" s="131">
        <f t="shared" si="9"/>
        <v>0</v>
      </c>
      <c r="AM62" s="131">
        <f t="shared" si="10"/>
        <v>0</v>
      </c>
      <c r="AN62" s="131">
        <f t="shared" si="11"/>
        <v>0</v>
      </c>
      <c r="AO62" s="131">
        <f t="shared" si="12"/>
        <v>0</v>
      </c>
      <c r="AP62" s="396"/>
      <c r="AQ62" s="396">
        <f t="shared" si="13"/>
        <v>0</v>
      </c>
      <c r="AR62" s="396">
        <f t="shared" si="14"/>
        <v>0</v>
      </c>
      <c r="AS62" s="396">
        <f t="shared" si="15"/>
        <v>0</v>
      </c>
      <c r="AT62" s="396"/>
      <c r="AU62" s="131">
        <f t="shared" si="16"/>
        <v>0</v>
      </c>
      <c r="AV62" s="131">
        <f t="shared" si="17"/>
        <v>0</v>
      </c>
      <c r="AW62" s="131">
        <f t="shared" si="18"/>
        <v>0</v>
      </c>
      <c r="AX62" s="131">
        <f t="shared" si="19"/>
        <v>0</v>
      </c>
      <c r="AY62" s="131">
        <f t="shared" si="20"/>
        <v>0</v>
      </c>
      <c r="AZ62" s="131">
        <f t="shared" si="21"/>
        <v>0</v>
      </c>
      <c r="BA62" s="131">
        <f t="shared" si="22"/>
        <v>0</v>
      </c>
      <c r="BB62" s="131">
        <f t="shared" si="23"/>
        <v>0</v>
      </c>
      <c r="BC62" s="131">
        <f t="shared" si="24"/>
        <v>0</v>
      </c>
      <c r="BD62" s="131">
        <f t="shared" si="25"/>
        <v>0</v>
      </c>
      <c r="BE62" s="131">
        <f t="shared" si="26"/>
        <v>0</v>
      </c>
      <c r="BF62" s="131">
        <f t="shared" si="27"/>
        <v>0</v>
      </c>
      <c r="BG62" s="131">
        <f t="shared" si="28"/>
        <v>0</v>
      </c>
      <c r="BH62" s="131">
        <f t="shared" si="29"/>
        <v>0</v>
      </c>
      <c r="BI62" s="131">
        <f t="shared" si="30"/>
        <v>0</v>
      </c>
      <c r="BJ62" s="131">
        <f t="shared" si="31"/>
        <v>0</v>
      </c>
      <c r="BK62" s="131">
        <f t="shared" si="32"/>
        <v>0</v>
      </c>
      <c r="BL62" s="131">
        <f t="shared" si="33"/>
        <v>0</v>
      </c>
      <c r="BM62" s="131">
        <f t="shared" si="34"/>
        <v>0</v>
      </c>
      <c r="BN62" s="131">
        <f t="shared" si="35"/>
        <v>0</v>
      </c>
      <c r="BO62" s="131">
        <f t="shared" si="36"/>
        <v>0</v>
      </c>
    </row>
    <row r="63" spans="1:67" s="81" customFormat="1" ht="73.75" customHeight="1" x14ac:dyDescent="0.2">
      <c r="A63" s="4"/>
      <c r="B63" s="167" t="s">
        <v>8</v>
      </c>
      <c r="C63" s="54"/>
      <c r="D63" s="181" t="s">
        <v>669</v>
      </c>
      <c r="E63" s="507" t="s">
        <v>646</v>
      </c>
      <c r="F63" s="122" t="s">
        <v>112</v>
      </c>
      <c r="G63" s="189" t="s">
        <v>57</v>
      </c>
      <c r="H63" s="189" t="s">
        <v>156</v>
      </c>
      <c r="I63" s="122">
        <v>3</v>
      </c>
      <c r="J63" s="122">
        <v>52</v>
      </c>
      <c r="K63" s="122" t="s">
        <v>562</v>
      </c>
      <c r="L63" s="335">
        <v>840.68600000000004</v>
      </c>
      <c r="M63" s="185"/>
      <c r="N63" s="404" t="s">
        <v>954</v>
      </c>
      <c r="O63" s="378">
        <f>L63*M63</f>
        <v>0</v>
      </c>
      <c r="P63" s="190" t="str">
        <f t="shared" si="42"/>
        <v>No</v>
      </c>
      <c r="Q63" s="191" t="str">
        <f t="shared" si="43"/>
        <v>Yes</v>
      </c>
      <c r="S63" s="229">
        <v>3</v>
      </c>
      <c r="T63" s="230">
        <f t="shared" si="44"/>
        <v>0</v>
      </c>
      <c r="U63" s="69"/>
      <c r="V63" s="257">
        <v>51.5</v>
      </c>
      <c r="W63" s="265">
        <f t="shared" si="38"/>
        <v>0</v>
      </c>
      <c r="X63" s="152">
        <f>M63*I63</f>
        <v>0</v>
      </c>
      <c r="Y63" s="152"/>
      <c r="Z63" s="490">
        <v>3</v>
      </c>
      <c r="AA63" s="476">
        <v>28</v>
      </c>
      <c r="AB63" s="239">
        <f t="shared" si="39"/>
        <v>0</v>
      </c>
      <c r="AC63" s="476"/>
      <c r="AD63" s="239">
        <f t="shared" si="40"/>
        <v>0</v>
      </c>
      <c r="AE63" s="476"/>
      <c r="AF63" s="239">
        <f t="shared" si="41"/>
        <v>0</v>
      </c>
      <c r="AG63" s="131">
        <f t="shared" si="4"/>
        <v>0</v>
      </c>
      <c r="AH63" s="131">
        <f t="shared" si="5"/>
        <v>0</v>
      </c>
      <c r="AI63" s="131">
        <f t="shared" si="6"/>
        <v>0</v>
      </c>
      <c r="AJ63" s="131">
        <f t="shared" si="7"/>
        <v>0</v>
      </c>
      <c r="AK63" s="131">
        <f t="shared" si="8"/>
        <v>0</v>
      </c>
      <c r="AL63" s="131">
        <f t="shared" si="9"/>
        <v>0</v>
      </c>
      <c r="AM63" s="131">
        <f t="shared" si="10"/>
        <v>0</v>
      </c>
      <c r="AN63" s="131">
        <f t="shared" si="11"/>
        <v>0</v>
      </c>
      <c r="AO63" s="131">
        <f t="shared" si="12"/>
        <v>0</v>
      </c>
      <c r="AP63" s="396"/>
      <c r="AQ63" s="396">
        <f t="shared" si="13"/>
        <v>0</v>
      </c>
      <c r="AR63" s="396">
        <f t="shared" si="14"/>
        <v>0</v>
      </c>
      <c r="AS63" s="396">
        <f t="shared" si="15"/>
        <v>0</v>
      </c>
      <c r="AT63" s="396"/>
      <c r="AU63" s="131">
        <f t="shared" si="16"/>
        <v>0</v>
      </c>
      <c r="AV63" s="131">
        <f t="shared" si="17"/>
        <v>0</v>
      </c>
      <c r="AW63" s="131">
        <f t="shared" si="18"/>
        <v>0</v>
      </c>
      <c r="AX63" s="131">
        <f t="shared" si="19"/>
        <v>0</v>
      </c>
      <c r="AY63" s="131">
        <f t="shared" si="20"/>
        <v>0</v>
      </c>
      <c r="AZ63" s="131">
        <f t="shared" si="21"/>
        <v>0</v>
      </c>
      <c r="BA63" s="131">
        <f t="shared" si="22"/>
        <v>0</v>
      </c>
      <c r="BB63" s="131">
        <f t="shared" si="23"/>
        <v>0</v>
      </c>
      <c r="BC63" s="131">
        <f t="shared" si="24"/>
        <v>0</v>
      </c>
      <c r="BD63" s="131">
        <f t="shared" si="25"/>
        <v>0</v>
      </c>
      <c r="BE63" s="131">
        <f t="shared" si="26"/>
        <v>0</v>
      </c>
      <c r="BF63" s="131">
        <f t="shared" si="27"/>
        <v>0</v>
      </c>
      <c r="BG63" s="131">
        <f t="shared" si="28"/>
        <v>0</v>
      </c>
      <c r="BH63" s="131">
        <f t="shared" si="29"/>
        <v>0</v>
      </c>
      <c r="BI63" s="131">
        <f t="shared" si="30"/>
        <v>0</v>
      </c>
      <c r="BJ63" s="131">
        <f t="shared" si="31"/>
        <v>0</v>
      </c>
      <c r="BK63" s="131">
        <f t="shared" si="32"/>
        <v>0</v>
      </c>
      <c r="BL63" s="131">
        <f t="shared" si="33"/>
        <v>0</v>
      </c>
      <c r="BM63" s="131">
        <f t="shared" si="34"/>
        <v>0</v>
      </c>
      <c r="BN63" s="131">
        <f t="shared" si="35"/>
        <v>0</v>
      </c>
      <c r="BO63" s="131">
        <f t="shared" si="36"/>
        <v>0</v>
      </c>
    </row>
    <row r="64" spans="1:67" s="81" customFormat="1" ht="40.75" customHeight="1" x14ac:dyDescent="0.2">
      <c r="A64" s="4"/>
      <c r="B64" s="75"/>
      <c r="C64" s="80"/>
      <c r="D64" s="440" t="s">
        <v>373</v>
      </c>
      <c r="E64" s="508"/>
      <c r="F64" s="68"/>
      <c r="G64" s="66"/>
      <c r="H64" s="66"/>
      <c r="I64" s="68"/>
      <c r="J64" s="67"/>
      <c r="K64" s="67"/>
      <c r="L64" s="155"/>
      <c r="M64" s="397"/>
      <c r="O64" s="323"/>
      <c r="P64" s="82"/>
      <c r="Q64" s="83"/>
      <c r="S64" s="233"/>
      <c r="T64" s="233"/>
      <c r="U64" s="69"/>
      <c r="V64" s="254"/>
      <c r="W64" s="265">
        <f t="shared" si="38"/>
        <v>0</v>
      </c>
      <c r="X64" s="152"/>
      <c r="Y64" s="152"/>
      <c r="Z64" s="487"/>
      <c r="AA64" s="475"/>
      <c r="AB64" s="239">
        <f t="shared" si="39"/>
        <v>0</v>
      </c>
      <c r="AC64" s="475"/>
      <c r="AD64" s="239">
        <f t="shared" si="40"/>
        <v>0</v>
      </c>
      <c r="AE64" s="475"/>
      <c r="AF64" s="239">
        <f t="shared" si="41"/>
        <v>0</v>
      </c>
      <c r="AG64" s="131">
        <f t="shared" si="4"/>
        <v>0</v>
      </c>
      <c r="AH64" s="131">
        <f t="shared" si="5"/>
        <v>0</v>
      </c>
      <c r="AI64" s="131">
        <f t="shared" si="6"/>
        <v>0</v>
      </c>
      <c r="AJ64" s="131">
        <f t="shared" si="7"/>
        <v>0</v>
      </c>
      <c r="AK64" s="131">
        <f t="shared" si="8"/>
        <v>0</v>
      </c>
      <c r="AL64" s="131">
        <f t="shared" si="9"/>
        <v>0</v>
      </c>
      <c r="AM64" s="131">
        <f t="shared" si="10"/>
        <v>0</v>
      </c>
      <c r="AN64" s="131">
        <f t="shared" si="11"/>
        <v>0</v>
      </c>
      <c r="AO64" s="131">
        <f t="shared" si="12"/>
        <v>0</v>
      </c>
      <c r="AP64" s="396"/>
      <c r="AQ64" s="396">
        <f t="shared" si="13"/>
        <v>0</v>
      </c>
      <c r="AR64" s="396">
        <f t="shared" si="14"/>
        <v>0</v>
      </c>
      <c r="AS64" s="396">
        <f t="shared" si="15"/>
        <v>0</v>
      </c>
      <c r="AT64" s="396"/>
      <c r="AU64" s="131">
        <f t="shared" si="16"/>
        <v>0</v>
      </c>
      <c r="AV64" s="131">
        <f t="shared" si="17"/>
        <v>0</v>
      </c>
      <c r="AW64" s="131">
        <f t="shared" si="18"/>
        <v>0</v>
      </c>
      <c r="AX64" s="131">
        <f t="shared" si="19"/>
        <v>0</v>
      </c>
      <c r="AY64" s="131">
        <f t="shared" si="20"/>
        <v>0</v>
      </c>
      <c r="AZ64" s="131">
        <f t="shared" si="21"/>
        <v>0</v>
      </c>
      <c r="BA64" s="131">
        <f t="shared" si="22"/>
        <v>0</v>
      </c>
      <c r="BB64" s="131">
        <f t="shared" si="23"/>
        <v>0</v>
      </c>
      <c r="BC64" s="131">
        <f t="shared" si="24"/>
        <v>0</v>
      </c>
      <c r="BD64" s="131">
        <f t="shared" si="25"/>
        <v>0</v>
      </c>
      <c r="BE64" s="131">
        <f t="shared" si="26"/>
        <v>0</v>
      </c>
      <c r="BF64" s="131">
        <f t="shared" si="27"/>
        <v>0</v>
      </c>
      <c r="BG64" s="131">
        <f t="shared" si="28"/>
        <v>0</v>
      </c>
      <c r="BH64" s="131">
        <f t="shared" si="29"/>
        <v>0</v>
      </c>
      <c r="BI64" s="131">
        <f t="shared" si="30"/>
        <v>0</v>
      </c>
      <c r="BJ64" s="131">
        <f t="shared" si="31"/>
        <v>0</v>
      </c>
      <c r="BK64" s="131">
        <f t="shared" si="32"/>
        <v>0</v>
      </c>
      <c r="BL64" s="131">
        <f t="shared" si="33"/>
        <v>0</v>
      </c>
      <c r="BM64" s="131">
        <f t="shared" si="34"/>
        <v>0</v>
      </c>
      <c r="BN64" s="131">
        <f t="shared" si="35"/>
        <v>0</v>
      </c>
      <c r="BO64" s="131">
        <f t="shared" si="36"/>
        <v>0</v>
      </c>
    </row>
    <row r="65" spans="1:67" s="4" customFormat="1" ht="73.75" customHeight="1" x14ac:dyDescent="0.2">
      <c r="B65" s="156" t="s">
        <v>8</v>
      </c>
      <c r="C65" s="101"/>
      <c r="D65" s="175" t="s">
        <v>975</v>
      </c>
      <c r="E65" s="506" t="s">
        <v>648</v>
      </c>
      <c r="F65" s="158" t="s">
        <v>109</v>
      </c>
      <c r="G65" s="160" t="s">
        <v>98</v>
      </c>
      <c r="H65" s="160" t="s">
        <v>157</v>
      </c>
      <c r="I65" s="158">
        <v>3</v>
      </c>
      <c r="J65" s="158">
        <v>0</v>
      </c>
      <c r="K65" s="158" t="s">
        <v>562</v>
      </c>
      <c r="L65" s="332">
        <v>294.24010000000004</v>
      </c>
      <c r="M65" s="399" t="s">
        <v>954</v>
      </c>
      <c r="N65" s="161"/>
      <c r="O65" s="368">
        <f>L65*N65</f>
        <v>0</v>
      </c>
      <c r="P65" s="162" t="str">
        <f t="shared" ref="P65:P96" si="45">IF(SUM(M65:N65)&gt;0,"Yes","No")</f>
        <v>No</v>
      </c>
      <c r="Q65" s="163" t="str">
        <f t="shared" ref="Q65:Q96" si="46">IF(B65="New","Yes","No")</f>
        <v>Yes</v>
      </c>
      <c r="S65" s="229">
        <v>3</v>
      </c>
      <c r="T65" s="230">
        <f t="shared" ref="T65:T96" si="47">S65*SUM(M65:N65)</f>
        <v>0</v>
      </c>
      <c r="U65" s="69"/>
      <c r="V65" s="255">
        <v>6.4</v>
      </c>
      <c r="W65" s="265">
        <f t="shared" si="38"/>
        <v>0</v>
      </c>
      <c r="X65" s="152"/>
      <c r="Y65" s="152">
        <f>N65*I65</f>
        <v>0</v>
      </c>
      <c r="Z65" s="488">
        <v>3</v>
      </c>
      <c r="AA65" s="476">
        <v>22</v>
      </c>
      <c r="AB65" s="239">
        <f t="shared" si="39"/>
        <v>0</v>
      </c>
      <c r="AC65" s="476"/>
      <c r="AD65" s="239">
        <f t="shared" si="40"/>
        <v>0</v>
      </c>
      <c r="AE65" s="476"/>
      <c r="AF65" s="239">
        <f t="shared" si="41"/>
        <v>0</v>
      </c>
      <c r="AG65" s="131">
        <f t="shared" si="4"/>
        <v>0</v>
      </c>
      <c r="AH65" s="131">
        <f t="shared" si="5"/>
        <v>0</v>
      </c>
      <c r="AI65" s="131">
        <f t="shared" si="6"/>
        <v>0</v>
      </c>
      <c r="AJ65" s="131">
        <f t="shared" si="7"/>
        <v>0</v>
      </c>
      <c r="AK65" s="131">
        <f t="shared" si="8"/>
        <v>0</v>
      </c>
      <c r="AL65" s="131">
        <f t="shared" si="9"/>
        <v>0</v>
      </c>
      <c r="AM65" s="131">
        <f t="shared" si="10"/>
        <v>0</v>
      </c>
      <c r="AN65" s="131">
        <f t="shared" si="11"/>
        <v>0</v>
      </c>
      <c r="AO65" s="131">
        <f t="shared" si="12"/>
        <v>0</v>
      </c>
      <c r="AP65" s="131"/>
      <c r="AQ65" s="396">
        <f t="shared" si="13"/>
        <v>0</v>
      </c>
      <c r="AR65" s="396">
        <f t="shared" si="14"/>
        <v>0</v>
      </c>
      <c r="AS65" s="396">
        <f t="shared" si="15"/>
        <v>0</v>
      </c>
      <c r="AT65" s="131"/>
      <c r="AU65" s="131">
        <f t="shared" si="16"/>
        <v>0</v>
      </c>
      <c r="AV65" s="131">
        <f t="shared" si="17"/>
        <v>0</v>
      </c>
      <c r="AW65" s="131">
        <f t="shared" si="18"/>
        <v>0</v>
      </c>
      <c r="AX65" s="131">
        <f t="shared" si="19"/>
        <v>0</v>
      </c>
      <c r="AY65" s="131">
        <f t="shared" si="20"/>
        <v>0</v>
      </c>
      <c r="AZ65" s="131">
        <f t="shared" si="21"/>
        <v>0</v>
      </c>
      <c r="BA65" s="131">
        <f t="shared" si="22"/>
        <v>0</v>
      </c>
      <c r="BB65" s="131">
        <f t="shared" si="23"/>
        <v>0</v>
      </c>
      <c r="BC65" s="131">
        <f t="shared" si="24"/>
        <v>0</v>
      </c>
      <c r="BD65" s="131">
        <f t="shared" si="25"/>
        <v>0</v>
      </c>
      <c r="BE65" s="131">
        <f t="shared" si="26"/>
        <v>0</v>
      </c>
      <c r="BF65" s="131">
        <f t="shared" si="27"/>
        <v>0</v>
      </c>
      <c r="BG65" s="131">
        <f t="shared" si="28"/>
        <v>0</v>
      </c>
      <c r="BH65" s="131">
        <f t="shared" si="29"/>
        <v>0</v>
      </c>
      <c r="BI65" s="131">
        <f t="shared" si="30"/>
        <v>0</v>
      </c>
      <c r="BJ65" s="131">
        <f t="shared" si="31"/>
        <v>0</v>
      </c>
      <c r="BK65" s="131">
        <f t="shared" si="32"/>
        <v>0</v>
      </c>
      <c r="BL65" s="131">
        <f t="shared" si="33"/>
        <v>0</v>
      </c>
      <c r="BM65" s="131">
        <f t="shared" si="34"/>
        <v>0</v>
      </c>
      <c r="BN65" s="131">
        <f t="shared" si="35"/>
        <v>0</v>
      </c>
      <c r="BO65" s="131">
        <f t="shared" si="36"/>
        <v>0</v>
      </c>
    </row>
    <row r="66" spans="1:67" s="4" customFormat="1" ht="73.75" customHeight="1" x14ac:dyDescent="0.2">
      <c r="B66" s="164" t="s">
        <v>8</v>
      </c>
      <c r="D66" s="99" t="s">
        <v>670</v>
      </c>
      <c r="E66" s="501" t="s">
        <v>647</v>
      </c>
      <c r="F66" s="72" t="s">
        <v>109</v>
      </c>
      <c r="G66" s="73" t="s">
        <v>98</v>
      </c>
      <c r="H66" s="73" t="s">
        <v>157</v>
      </c>
      <c r="I66" s="72">
        <v>3</v>
      </c>
      <c r="J66" s="72">
        <v>0</v>
      </c>
      <c r="K66" s="72" t="s">
        <v>562</v>
      </c>
      <c r="L66" s="334">
        <v>307.03269999999998</v>
      </c>
      <c r="M66" s="88"/>
      <c r="N66" s="399" t="s">
        <v>954</v>
      </c>
      <c r="O66" s="368">
        <f>L66*M66</f>
        <v>0</v>
      </c>
      <c r="P66" s="89" t="str">
        <f t="shared" si="45"/>
        <v>No</v>
      </c>
      <c r="Q66" s="364" t="str">
        <f t="shared" si="46"/>
        <v>Yes</v>
      </c>
      <c r="R66" s="367"/>
      <c r="S66" s="229">
        <v>3</v>
      </c>
      <c r="T66" s="230">
        <f t="shared" si="47"/>
        <v>0</v>
      </c>
      <c r="U66" s="69"/>
      <c r="V66" s="255">
        <v>6.4</v>
      </c>
      <c r="W66" s="265">
        <f t="shared" si="38"/>
        <v>0</v>
      </c>
      <c r="X66" s="152">
        <f>M66*I66</f>
        <v>0</v>
      </c>
      <c r="Y66" s="152"/>
      <c r="Z66" s="488">
        <v>3</v>
      </c>
      <c r="AA66" s="476">
        <v>22</v>
      </c>
      <c r="AB66" s="239">
        <f t="shared" si="39"/>
        <v>0</v>
      </c>
      <c r="AC66" s="476"/>
      <c r="AD66" s="239">
        <f t="shared" si="40"/>
        <v>0</v>
      </c>
      <c r="AE66" s="476"/>
      <c r="AF66" s="239">
        <f t="shared" si="41"/>
        <v>0</v>
      </c>
      <c r="AG66" s="131">
        <f t="shared" si="4"/>
        <v>0</v>
      </c>
      <c r="AH66" s="131">
        <f t="shared" si="5"/>
        <v>0</v>
      </c>
      <c r="AI66" s="131">
        <f t="shared" si="6"/>
        <v>0</v>
      </c>
      <c r="AJ66" s="131">
        <f t="shared" si="7"/>
        <v>0</v>
      </c>
      <c r="AK66" s="131">
        <f t="shared" si="8"/>
        <v>0</v>
      </c>
      <c r="AL66" s="131">
        <f t="shared" si="9"/>
        <v>0</v>
      </c>
      <c r="AM66" s="131">
        <f t="shared" si="10"/>
        <v>0</v>
      </c>
      <c r="AN66" s="131">
        <f t="shared" si="11"/>
        <v>0</v>
      </c>
      <c r="AO66" s="131">
        <f t="shared" si="12"/>
        <v>0</v>
      </c>
      <c r="AP66" s="131"/>
      <c r="AQ66" s="396">
        <f t="shared" si="13"/>
        <v>0</v>
      </c>
      <c r="AR66" s="396">
        <f t="shared" si="14"/>
        <v>0</v>
      </c>
      <c r="AS66" s="396">
        <f t="shared" si="15"/>
        <v>0</v>
      </c>
      <c r="AT66" s="131"/>
      <c r="AU66" s="131">
        <f t="shared" si="16"/>
        <v>0</v>
      </c>
      <c r="AV66" s="131">
        <f t="shared" si="17"/>
        <v>0</v>
      </c>
      <c r="AW66" s="131">
        <f t="shared" si="18"/>
        <v>0</v>
      </c>
      <c r="AX66" s="131">
        <f t="shared" si="19"/>
        <v>0</v>
      </c>
      <c r="AY66" s="131">
        <f t="shared" si="20"/>
        <v>0</v>
      </c>
      <c r="AZ66" s="131">
        <f t="shared" si="21"/>
        <v>0</v>
      </c>
      <c r="BA66" s="131">
        <f t="shared" si="22"/>
        <v>0</v>
      </c>
      <c r="BB66" s="131">
        <f t="shared" si="23"/>
        <v>0</v>
      </c>
      <c r="BC66" s="131">
        <f t="shared" si="24"/>
        <v>0</v>
      </c>
      <c r="BD66" s="131">
        <f t="shared" si="25"/>
        <v>0</v>
      </c>
      <c r="BE66" s="131">
        <f t="shared" si="26"/>
        <v>0</v>
      </c>
      <c r="BF66" s="131">
        <f t="shared" si="27"/>
        <v>0</v>
      </c>
      <c r="BG66" s="131">
        <f t="shared" si="28"/>
        <v>0</v>
      </c>
      <c r="BH66" s="131">
        <f t="shared" si="29"/>
        <v>0</v>
      </c>
      <c r="BI66" s="131">
        <f t="shared" si="30"/>
        <v>0</v>
      </c>
      <c r="BJ66" s="131">
        <f t="shared" si="31"/>
        <v>0</v>
      </c>
      <c r="BK66" s="131">
        <f t="shared" si="32"/>
        <v>0</v>
      </c>
      <c r="BL66" s="131">
        <f t="shared" si="33"/>
        <v>0</v>
      </c>
      <c r="BM66" s="131">
        <f t="shared" si="34"/>
        <v>0</v>
      </c>
      <c r="BN66" s="131">
        <f t="shared" si="35"/>
        <v>0</v>
      </c>
      <c r="BO66" s="131">
        <f t="shared" si="36"/>
        <v>0</v>
      </c>
    </row>
    <row r="67" spans="1:67" s="4" customFormat="1" ht="73.75" customHeight="1" x14ac:dyDescent="0.2">
      <c r="B67" s="164" t="s">
        <v>8</v>
      </c>
      <c r="D67" s="99" t="s">
        <v>703</v>
      </c>
      <c r="E67" s="502" t="s">
        <v>646</v>
      </c>
      <c r="F67" s="72" t="s">
        <v>109</v>
      </c>
      <c r="G67" s="73" t="s">
        <v>98</v>
      </c>
      <c r="H67" s="73" t="s">
        <v>157</v>
      </c>
      <c r="I67" s="72">
        <v>3</v>
      </c>
      <c r="J67" s="72">
        <v>0</v>
      </c>
      <c r="K67" s="72" t="s">
        <v>562</v>
      </c>
      <c r="L67" s="334">
        <v>294.24010000000004</v>
      </c>
      <c r="M67" s="88"/>
      <c r="N67" s="399" t="s">
        <v>954</v>
      </c>
      <c r="O67" s="368">
        <f>L67*M67</f>
        <v>0</v>
      </c>
      <c r="P67" s="89" t="str">
        <f t="shared" si="45"/>
        <v>No</v>
      </c>
      <c r="Q67" s="364" t="str">
        <f t="shared" si="46"/>
        <v>Yes</v>
      </c>
      <c r="R67" s="367"/>
      <c r="S67" s="229">
        <v>3</v>
      </c>
      <c r="T67" s="230">
        <f t="shared" si="47"/>
        <v>0</v>
      </c>
      <c r="U67" s="69"/>
      <c r="V67" s="255">
        <v>6.4</v>
      </c>
      <c r="W67" s="265">
        <f t="shared" si="38"/>
        <v>0</v>
      </c>
      <c r="X67" s="152">
        <f>M67*I67</f>
        <v>0</v>
      </c>
      <c r="Y67" s="152"/>
      <c r="Z67" s="488">
        <v>3</v>
      </c>
      <c r="AA67" s="476">
        <v>22</v>
      </c>
      <c r="AB67" s="239">
        <f t="shared" si="39"/>
        <v>0</v>
      </c>
      <c r="AC67" s="476"/>
      <c r="AD67" s="239">
        <f t="shared" si="40"/>
        <v>0</v>
      </c>
      <c r="AE67" s="476"/>
      <c r="AF67" s="239">
        <f t="shared" si="41"/>
        <v>0</v>
      </c>
      <c r="AG67" s="131">
        <f t="shared" si="4"/>
        <v>0</v>
      </c>
      <c r="AH67" s="131">
        <f t="shared" si="5"/>
        <v>0</v>
      </c>
      <c r="AI67" s="131">
        <f t="shared" si="6"/>
        <v>0</v>
      </c>
      <c r="AJ67" s="131">
        <f t="shared" si="7"/>
        <v>0</v>
      </c>
      <c r="AK67" s="131">
        <f t="shared" si="8"/>
        <v>0</v>
      </c>
      <c r="AL67" s="131">
        <f t="shared" si="9"/>
        <v>0</v>
      </c>
      <c r="AM67" s="131">
        <f t="shared" si="10"/>
        <v>0</v>
      </c>
      <c r="AN67" s="131">
        <f t="shared" si="11"/>
        <v>0</v>
      </c>
      <c r="AO67" s="131">
        <f t="shared" si="12"/>
        <v>0</v>
      </c>
      <c r="AP67" s="131"/>
      <c r="AQ67" s="396">
        <f t="shared" si="13"/>
        <v>0</v>
      </c>
      <c r="AR67" s="396">
        <f t="shared" si="14"/>
        <v>0</v>
      </c>
      <c r="AS67" s="396">
        <f t="shared" si="15"/>
        <v>0</v>
      </c>
      <c r="AT67" s="131"/>
      <c r="AU67" s="131">
        <f t="shared" si="16"/>
        <v>0</v>
      </c>
      <c r="AV67" s="131">
        <f t="shared" si="17"/>
        <v>0</v>
      </c>
      <c r="AW67" s="131">
        <f t="shared" si="18"/>
        <v>0</v>
      </c>
      <c r="AX67" s="131">
        <f t="shared" si="19"/>
        <v>0</v>
      </c>
      <c r="AY67" s="131">
        <f t="shared" si="20"/>
        <v>0</v>
      </c>
      <c r="AZ67" s="131">
        <f t="shared" si="21"/>
        <v>0</v>
      </c>
      <c r="BA67" s="131">
        <f t="shared" si="22"/>
        <v>0</v>
      </c>
      <c r="BB67" s="131">
        <f t="shared" si="23"/>
        <v>0</v>
      </c>
      <c r="BC67" s="131">
        <f t="shared" si="24"/>
        <v>0</v>
      </c>
      <c r="BD67" s="131">
        <f t="shared" si="25"/>
        <v>0</v>
      </c>
      <c r="BE67" s="131">
        <f t="shared" si="26"/>
        <v>0</v>
      </c>
      <c r="BF67" s="131">
        <f t="shared" si="27"/>
        <v>0</v>
      </c>
      <c r="BG67" s="131">
        <f t="shared" si="28"/>
        <v>0</v>
      </c>
      <c r="BH67" s="131">
        <f t="shared" si="29"/>
        <v>0</v>
      </c>
      <c r="BI67" s="131">
        <f t="shared" si="30"/>
        <v>0</v>
      </c>
      <c r="BJ67" s="131">
        <f t="shared" si="31"/>
        <v>0</v>
      </c>
      <c r="BK67" s="131">
        <f t="shared" si="32"/>
        <v>0</v>
      </c>
      <c r="BL67" s="131">
        <f t="shared" si="33"/>
        <v>0</v>
      </c>
      <c r="BM67" s="131">
        <f t="shared" si="34"/>
        <v>0</v>
      </c>
      <c r="BN67" s="131">
        <f t="shared" si="35"/>
        <v>0</v>
      </c>
      <c r="BO67" s="131">
        <f t="shared" si="36"/>
        <v>0</v>
      </c>
    </row>
    <row r="68" spans="1:67" s="81" customFormat="1" ht="73.75" customHeight="1" x14ac:dyDescent="0.2">
      <c r="A68" s="4"/>
      <c r="B68" s="164" t="s">
        <v>8</v>
      </c>
      <c r="C68" s="4"/>
      <c r="D68" s="64" t="s">
        <v>976</v>
      </c>
      <c r="E68" s="503" t="s">
        <v>648</v>
      </c>
      <c r="F68" s="63" t="s">
        <v>109</v>
      </c>
      <c r="G68" s="178" t="s">
        <v>99</v>
      </c>
      <c r="H68" s="178" t="s">
        <v>157</v>
      </c>
      <c r="I68" s="63">
        <v>2</v>
      </c>
      <c r="J68" s="63">
        <v>0</v>
      </c>
      <c r="K68" s="63" t="s">
        <v>562</v>
      </c>
      <c r="L68" s="333">
        <v>204.43439999999998</v>
      </c>
      <c r="M68" s="400" t="s">
        <v>954</v>
      </c>
      <c r="N68" s="380"/>
      <c r="O68" s="378">
        <f>L68*N68</f>
        <v>0</v>
      </c>
      <c r="P68" s="82" t="str">
        <f t="shared" si="45"/>
        <v>No</v>
      </c>
      <c r="Q68" s="188" t="str">
        <f t="shared" si="46"/>
        <v>Yes</v>
      </c>
      <c r="R68" s="357"/>
      <c r="S68" s="229">
        <v>2</v>
      </c>
      <c r="T68" s="230">
        <f t="shared" si="47"/>
        <v>0</v>
      </c>
      <c r="U68" s="69"/>
      <c r="V68" s="256">
        <v>6.6</v>
      </c>
      <c r="W68" s="265">
        <f t="shared" si="38"/>
        <v>0</v>
      </c>
      <c r="X68" s="152"/>
      <c r="Y68" s="152">
        <f>N68*I68</f>
        <v>0</v>
      </c>
      <c r="Z68" s="489">
        <v>2</v>
      </c>
      <c r="AA68" s="476">
        <v>10</v>
      </c>
      <c r="AB68" s="239">
        <f t="shared" si="39"/>
        <v>0</v>
      </c>
      <c r="AC68" s="476"/>
      <c r="AD68" s="239">
        <f t="shared" si="40"/>
        <v>0</v>
      </c>
      <c r="AE68" s="476"/>
      <c r="AF68" s="239">
        <f t="shared" si="41"/>
        <v>0</v>
      </c>
      <c r="AG68" s="131">
        <f t="shared" si="4"/>
        <v>0</v>
      </c>
      <c r="AH68" s="131">
        <f t="shared" si="5"/>
        <v>0</v>
      </c>
      <c r="AI68" s="131">
        <f t="shared" si="6"/>
        <v>0</v>
      </c>
      <c r="AJ68" s="131">
        <f t="shared" si="7"/>
        <v>0</v>
      </c>
      <c r="AK68" s="131">
        <f t="shared" si="8"/>
        <v>0</v>
      </c>
      <c r="AL68" s="131">
        <f t="shared" si="9"/>
        <v>0</v>
      </c>
      <c r="AM68" s="131">
        <f t="shared" si="10"/>
        <v>0</v>
      </c>
      <c r="AN68" s="131">
        <f t="shared" si="11"/>
        <v>0</v>
      </c>
      <c r="AO68" s="131">
        <f t="shared" si="12"/>
        <v>0</v>
      </c>
      <c r="AP68" s="396"/>
      <c r="AQ68" s="396">
        <f t="shared" si="13"/>
        <v>0</v>
      </c>
      <c r="AR68" s="396">
        <f t="shared" si="14"/>
        <v>0</v>
      </c>
      <c r="AS68" s="396">
        <f t="shared" si="15"/>
        <v>0</v>
      </c>
      <c r="AT68" s="396"/>
      <c r="AU68" s="131">
        <f t="shared" si="16"/>
        <v>0</v>
      </c>
      <c r="AV68" s="131">
        <f t="shared" si="17"/>
        <v>0</v>
      </c>
      <c r="AW68" s="131">
        <f t="shared" si="18"/>
        <v>0</v>
      </c>
      <c r="AX68" s="131">
        <f t="shared" si="19"/>
        <v>0</v>
      </c>
      <c r="AY68" s="131">
        <f t="shared" si="20"/>
        <v>0</v>
      </c>
      <c r="AZ68" s="131">
        <f t="shared" si="21"/>
        <v>0</v>
      </c>
      <c r="BA68" s="131">
        <f t="shared" si="22"/>
        <v>0</v>
      </c>
      <c r="BB68" s="131">
        <f t="shared" si="23"/>
        <v>0</v>
      </c>
      <c r="BC68" s="131">
        <f t="shared" si="24"/>
        <v>0</v>
      </c>
      <c r="BD68" s="131">
        <f t="shared" si="25"/>
        <v>0</v>
      </c>
      <c r="BE68" s="131">
        <f t="shared" si="26"/>
        <v>0</v>
      </c>
      <c r="BF68" s="131">
        <f t="shared" si="27"/>
        <v>0</v>
      </c>
      <c r="BG68" s="131">
        <f t="shared" si="28"/>
        <v>0</v>
      </c>
      <c r="BH68" s="131">
        <f t="shared" si="29"/>
        <v>0</v>
      </c>
      <c r="BI68" s="131">
        <f t="shared" si="30"/>
        <v>0</v>
      </c>
      <c r="BJ68" s="131">
        <f t="shared" si="31"/>
        <v>0</v>
      </c>
      <c r="BK68" s="131">
        <f t="shared" si="32"/>
        <v>0</v>
      </c>
      <c r="BL68" s="131">
        <f t="shared" si="33"/>
        <v>0</v>
      </c>
      <c r="BM68" s="131">
        <f t="shared" si="34"/>
        <v>0</v>
      </c>
      <c r="BN68" s="131">
        <f t="shared" si="35"/>
        <v>0</v>
      </c>
      <c r="BO68" s="131">
        <f t="shared" si="36"/>
        <v>0</v>
      </c>
    </row>
    <row r="69" spans="1:67" s="81" customFormat="1" ht="73.75" customHeight="1" x14ac:dyDescent="0.2">
      <c r="A69" s="4"/>
      <c r="B69" s="164" t="s">
        <v>8</v>
      </c>
      <c r="C69" s="4"/>
      <c r="D69" s="64" t="s">
        <v>671</v>
      </c>
      <c r="E69" s="504" t="s">
        <v>647</v>
      </c>
      <c r="F69" s="63" t="s">
        <v>109</v>
      </c>
      <c r="G69" s="178" t="s">
        <v>99</v>
      </c>
      <c r="H69" s="178" t="s">
        <v>157</v>
      </c>
      <c r="I69" s="63">
        <v>2</v>
      </c>
      <c r="J69" s="63">
        <v>0</v>
      </c>
      <c r="K69" s="63" t="s">
        <v>562</v>
      </c>
      <c r="L69" s="333">
        <v>213.32330000000002</v>
      </c>
      <c r="M69" s="85"/>
      <c r="N69" s="401" t="s">
        <v>954</v>
      </c>
      <c r="O69" s="378">
        <f>L69*M69</f>
        <v>0</v>
      </c>
      <c r="P69" s="82" t="str">
        <f t="shared" si="45"/>
        <v>No</v>
      </c>
      <c r="Q69" s="188" t="str">
        <f t="shared" si="46"/>
        <v>Yes</v>
      </c>
      <c r="S69" s="229">
        <v>2</v>
      </c>
      <c r="T69" s="230">
        <f t="shared" si="47"/>
        <v>0</v>
      </c>
      <c r="U69" s="69"/>
      <c r="V69" s="256">
        <v>6.6</v>
      </c>
      <c r="W69" s="265">
        <f t="shared" si="38"/>
        <v>0</v>
      </c>
      <c r="X69" s="152">
        <f>M69*I69</f>
        <v>0</v>
      </c>
      <c r="Y69" s="152"/>
      <c r="Z69" s="489">
        <v>2</v>
      </c>
      <c r="AA69" s="476">
        <v>10</v>
      </c>
      <c r="AB69" s="239">
        <f t="shared" si="39"/>
        <v>0</v>
      </c>
      <c r="AC69" s="476"/>
      <c r="AD69" s="239">
        <f t="shared" si="40"/>
        <v>0</v>
      </c>
      <c r="AE69" s="476"/>
      <c r="AF69" s="239">
        <f t="shared" si="41"/>
        <v>0</v>
      </c>
      <c r="AG69" s="131">
        <f t="shared" si="4"/>
        <v>0</v>
      </c>
      <c r="AH69" s="131">
        <f t="shared" si="5"/>
        <v>0</v>
      </c>
      <c r="AI69" s="131">
        <f t="shared" si="6"/>
        <v>0</v>
      </c>
      <c r="AJ69" s="131">
        <f t="shared" si="7"/>
        <v>0</v>
      </c>
      <c r="AK69" s="131">
        <f t="shared" si="8"/>
        <v>0</v>
      </c>
      <c r="AL69" s="131">
        <f t="shared" si="9"/>
        <v>0</v>
      </c>
      <c r="AM69" s="131">
        <f t="shared" si="10"/>
        <v>0</v>
      </c>
      <c r="AN69" s="131">
        <f t="shared" si="11"/>
        <v>0</v>
      </c>
      <c r="AO69" s="131">
        <f t="shared" si="12"/>
        <v>0</v>
      </c>
      <c r="AP69" s="396"/>
      <c r="AQ69" s="396">
        <f t="shared" si="13"/>
        <v>0</v>
      </c>
      <c r="AR69" s="396">
        <f t="shared" si="14"/>
        <v>0</v>
      </c>
      <c r="AS69" s="396">
        <f t="shared" si="15"/>
        <v>0</v>
      </c>
      <c r="AT69" s="396"/>
      <c r="AU69" s="131">
        <f t="shared" si="16"/>
        <v>0</v>
      </c>
      <c r="AV69" s="131">
        <f t="shared" si="17"/>
        <v>0</v>
      </c>
      <c r="AW69" s="131">
        <f t="shared" si="18"/>
        <v>0</v>
      </c>
      <c r="AX69" s="131">
        <f t="shared" si="19"/>
        <v>0</v>
      </c>
      <c r="AY69" s="131">
        <f t="shared" si="20"/>
        <v>0</v>
      </c>
      <c r="AZ69" s="131">
        <f t="shared" si="21"/>
        <v>0</v>
      </c>
      <c r="BA69" s="131">
        <f t="shared" si="22"/>
        <v>0</v>
      </c>
      <c r="BB69" s="131">
        <f t="shared" si="23"/>
        <v>0</v>
      </c>
      <c r="BC69" s="131">
        <f t="shared" si="24"/>
        <v>0</v>
      </c>
      <c r="BD69" s="131">
        <f t="shared" si="25"/>
        <v>0</v>
      </c>
      <c r="BE69" s="131">
        <f t="shared" si="26"/>
        <v>0</v>
      </c>
      <c r="BF69" s="131">
        <f t="shared" si="27"/>
        <v>0</v>
      </c>
      <c r="BG69" s="131">
        <f t="shared" si="28"/>
        <v>0</v>
      </c>
      <c r="BH69" s="131">
        <f t="shared" si="29"/>
        <v>0</v>
      </c>
      <c r="BI69" s="131">
        <f t="shared" si="30"/>
        <v>0</v>
      </c>
      <c r="BJ69" s="131">
        <f t="shared" si="31"/>
        <v>0</v>
      </c>
      <c r="BK69" s="131">
        <f t="shared" si="32"/>
        <v>0</v>
      </c>
      <c r="BL69" s="131">
        <f t="shared" si="33"/>
        <v>0</v>
      </c>
      <c r="BM69" s="131">
        <f t="shared" si="34"/>
        <v>0</v>
      </c>
      <c r="BN69" s="131">
        <f t="shared" si="35"/>
        <v>0</v>
      </c>
      <c r="BO69" s="131">
        <f t="shared" si="36"/>
        <v>0</v>
      </c>
    </row>
    <row r="70" spans="1:67" s="81" customFormat="1" ht="73.75" customHeight="1" x14ac:dyDescent="0.2">
      <c r="A70" s="4"/>
      <c r="B70" s="164" t="s">
        <v>8</v>
      </c>
      <c r="C70" s="4"/>
      <c r="D70" s="64" t="s">
        <v>702</v>
      </c>
      <c r="E70" s="505" t="s">
        <v>646</v>
      </c>
      <c r="F70" s="63" t="s">
        <v>109</v>
      </c>
      <c r="G70" s="178" t="s">
        <v>99</v>
      </c>
      <c r="H70" s="178" t="s">
        <v>157</v>
      </c>
      <c r="I70" s="63">
        <v>2</v>
      </c>
      <c r="J70" s="63">
        <v>0</v>
      </c>
      <c r="K70" s="63" t="s">
        <v>562</v>
      </c>
      <c r="L70" s="333">
        <v>204.43439999999998</v>
      </c>
      <c r="M70" s="85"/>
      <c r="N70" s="401" t="s">
        <v>954</v>
      </c>
      <c r="O70" s="378">
        <f>L70*M70</f>
        <v>0</v>
      </c>
      <c r="P70" s="82" t="str">
        <f t="shared" si="45"/>
        <v>No</v>
      </c>
      <c r="Q70" s="188" t="str">
        <f t="shared" si="46"/>
        <v>Yes</v>
      </c>
      <c r="S70" s="229">
        <v>2</v>
      </c>
      <c r="T70" s="230">
        <f t="shared" si="47"/>
        <v>0</v>
      </c>
      <c r="U70" s="69"/>
      <c r="V70" s="256">
        <v>6.6</v>
      </c>
      <c r="W70" s="265">
        <f t="shared" si="38"/>
        <v>0</v>
      </c>
      <c r="X70" s="152">
        <f>M70*I70</f>
        <v>0</v>
      </c>
      <c r="Y70" s="152"/>
      <c r="Z70" s="489">
        <v>2</v>
      </c>
      <c r="AA70" s="476">
        <v>10</v>
      </c>
      <c r="AB70" s="239">
        <f t="shared" si="39"/>
        <v>0</v>
      </c>
      <c r="AC70" s="476"/>
      <c r="AD70" s="239">
        <f t="shared" si="40"/>
        <v>0</v>
      </c>
      <c r="AE70" s="476"/>
      <c r="AF70" s="239">
        <f t="shared" si="41"/>
        <v>0</v>
      </c>
      <c r="AG70" s="131">
        <f t="shared" si="4"/>
        <v>0</v>
      </c>
      <c r="AH70" s="131">
        <f t="shared" si="5"/>
        <v>0</v>
      </c>
      <c r="AI70" s="131">
        <f t="shared" si="6"/>
        <v>0</v>
      </c>
      <c r="AJ70" s="131">
        <f t="shared" si="7"/>
        <v>0</v>
      </c>
      <c r="AK70" s="131">
        <f t="shared" si="8"/>
        <v>0</v>
      </c>
      <c r="AL70" s="131">
        <f t="shared" si="9"/>
        <v>0</v>
      </c>
      <c r="AM70" s="131">
        <f t="shared" si="10"/>
        <v>0</v>
      </c>
      <c r="AN70" s="131">
        <f t="shared" si="11"/>
        <v>0</v>
      </c>
      <c r="AO70" s="131">
        <f t="shared" si="12"/>
        <v>0</v>
      </c>
      <c r="AP70" s="396"/>
      <c r="AQ70" s="396">
        <f t="shared" si="13"/>
        <v>0</v>
      </c>
      <c r="AR70" s="396">
        <f t="shared" si="14"/>
        <v>0</v>
      </c>
      <c r="AS70" s="396">
        <f t="shared" si="15"/>
        <v>0</v>
      </c>
      <c r="AT70" s="396"/>
      <c r="AU70" s="131">
        <f t="shared" si="16"/>
        <v>0</v>
      </c>
      <c r="AV70" s="131">
        <f t="shared" si="17"/>
        <v>0</v>
      </c>
      <c r="AW70" s="131">
        <f t="shared" si="18"/>
        <v>0</v>
      </c>
      <c r="AX70" s="131">
        <f t="shared" si="19"/>
        <v>0</v>
      </c>
      <c r="AY70" s="131">
        <f t="shared" si="20"/>
        <v>0</v>
      </c>
      <c r="AZ70" s="131">
        <f t="shared" si="21"/>
        <v>0</v>
      </c>
      <c r="BA70" s="131">
        <f t="shared" si="22"/>
        <v>0</v>
      </c>
      <c r="BB70" s="131">
        <f t="shared" si="23"/>
        <v>0</v>
      </c>
      <c r="BC70" s="131">
        <f t="shared" si="24"/>
        <v>0</v>
      </c>
      <c r="BD70" s="131">
        <f t="shared" si="25"/>
        <v>0</v>
      </c>
      <c r="BE70" s="131">
        <f t="shared" si="26"/>
        <v>0</v>
      </c>
      <c r="BF70" s="131">
        <f t="shared" si="27"/>
        <v>0</v>
      </c>
      <c r="BG70" s="131">
        <f t="shared" si="28"/>
        <v>0</v>
      </c>
      <c r="BH70" s="131">
        <f t="shared" si="29"/>
        <v>0</v>
      </c>
      <c r="BI70" s="131">
        <f t="shared" si="30"/>
        <v>0</v>
      </c>
      <c r="BJ70" s="131">
        <f t="shared" si="31"/>
        <v>0</v>
      </c>
      <c r="BK70" s="131">
        <f t="shared" si="32"/>
        <v>0</v>
      </c>
      <c r="BL70" s="131">
        <f t="shared" si="33"/>
        <v>0</v>
      </c>
      <c r="BM70" s="131">
        <f t="shared" si="34"/>
        <v>0</v>
      </c>
      <c r="BN70" s="131">
        <f t="shared" si="35"/>
        <v>0</v>
      </c>
      <c r="BO70" s="131">
        <f t="shared" si="36"/>
        <v>0</v>
      </c>
    </row>
    <row r="71" spans="1:67" s="4" customFormat="1" ht="73.75" customHeight="1" x14ac:dyDescent="0.2">
      <c r="B71" s="164" t="s">
        <v>8</v>
      </c>
      <c r="D71" s="99" t="s">
        <v>977</v>
      </c>
      <c r="E71" s="506" t="s">
        <v>648</v>
      </c>
      <c r="F71" s="72" t="s">
        <v>109</v>
      </c>
      <c r="G71" s="73" t="s">
        <v>61</v>
      </c>
      <c r="H71" s="73" t="s">
        <v>157</v>
      </c>
      <c r="I71" s="72">
        <v>1</v>
      </c>
      <c r="J71" s="72">
        <v>0</v>
      </c>
      <c r="K71" s="72" t="s">
        <v>562</v>
      </c>
      <c r="L71" s="334">
        <v>143.3039</v>
      </c>
      <c r="M71" s="399" t="s">
        <v>954</v>
      </c>
      <c r="N71" s="88"/>
      <c r="O71" s="368">
        <f>L71*N71</f>
        <v>0</v>
      </c>
      <c r="P71" s="89" t="str">
        <f t="shared" si="45"/>
        <v>No</v>
      </c>
      <c r="Q71" s="166" t="str">
        <f t="shared" si="46"/>
        <v>Yes</v>
      </c>
      <c r="S71" s="229">
        <v>1</v>
      </c>
      <c r="T71" s="230">
        <f t="shared" si="47"/>
        <v>0</v>
      </c>
      <c r="U71" s="69"/>
      <c r="V71" s="256">
        <v>4.76</v>
      </c>
      <c r="W71" s="265">
        <f t="shared" si="38"/>
        <v>0</v>
      </c>
      <c r="X71" s="152"/>
      <c r="Y71" s="152">
        <f>N71*I71</f>
        <v>0</v>
      </c>
      <c r="Z71" s="489">
        <v>1</v>
      </c>
      <c r="AA71" s="476">
        <v>9</v>
      </c>
      <c r="AB71" s="239">
        <f t="shared" si="39"/>
        <v>0</v>
      </c>
      <c r="AC71" s="476"/>
      <c r="AD71" s="239">
        <f t="shared" si="40"/>
        <v>0</v>
      </c>
      <c r="AE71" s="476"/>
      <c r="AF71" s="239">
        <f t="shared" si="41"/>
        <v>0</v>
      </c>
      <c r="AG71" s="131">
        <f t="shared" si="4"/>
        <v>0</v>
      </c>
      <c r="AH71" s="131">
        <f t="shared" si="5"/>
        <v>0</v>
      </c>
      <c r="AI71" s="131">
        <f t="shared" si="6"/>
        <v>0</v>
      </c>
      <c r="AJ71" s="131">
        <f t="shared" si="7"/>
        <v>0</v>
      </c>
      <c r="AK71" s="131">
        <f t="shared" si="8"/>
        <v>0</v>
      </c>
      <c r="AL71" s="131">
        <f t="shared" si="9"/>
        <v>0</v>
      </c>
      <c r="AM71" s="131">
        <f t="shared" si="10"/>
        <v>0</v>
      </c>
      <c r="AN71" s="131">
        <f t="shared" si="11"/>
        <v>0</v>
      </c>
      <c r="AO71" s="131">
        <f t="shared" si="12"/>
        <v>0</v>
      </c>
      <c r="AP71" s="131"/>
      <c r="AQ71" s="396">
        <f t="shared" si="13"/>
        <v>0</v>
      </c>
      <c r="AR71" s="396">
        <f t="shared" si="14"/>
        <v>0</v>
      </c>
      <c r="AS71" s="396">
        <f t="shared" si="15"/>
        <v>0</v>
      </c>
      <c r="AT71" s="131"/>
      <c r="AU71" s="131">
        <f t="shared" si="16"/>
        <v>0</v>
      </c>
      <c r="AV71" s="131">
        <f t="shared" si="17"/>
        <v>0</v>
      </c>
      <c r="AW71" s="131">
        <f t="shared" si="18"/>
        <v>0</v>
      </c>
      <c r="AX71" s="131">
        <f t="shared" si="19"/>
        <v>0</v>
      </c>
      <c r="AY71" s="131">
        <f t="shared" si="20"/>
        <v>0</v>
      </c>
      <c r="AZ71" s="131">
        <f t="shared" si="21"/>
        <v>0</v>
      </c>
      <c r="BA71" s="131">
        <f t="shared" si="22"/>
        <v>0</v>
      </c>
      <c r="BB71" s="131">
        <f t="shared" si="23"/>
        <v>0</v>
      </c>
      <c r="BC71" s="131">
        <f t="shared" si="24"/>
        <v>0</v>
      </c>
      <c r="BD71" s="131">
        <f t="shared" si="25"/>
        <v>0</v>
      </c>
      <c r="BE71" s="131">
        <f t="shared" si="26"/>
        <v>0</v>
      </c>
      <c r="BF71" s="131">
        <f t="shared" si="27"/>
        <v>0</v>
      </c>
      <c r="BG71" s="131">
        <f t="shared" si="28"/>
        <v>0</v>
      </c>
      <c r="BH71" s="131">
        <f t="shared" si="29"/>
        <v>0</v>
      </c>
      <c r="BI71" s="131">
        <f t="shared" si="30"/>
        <v>0</v>
      </c>
      <c r="BJ71" s="131">
        <f t="shared" si="31"/>
        <v>0</v>
      </c>
      <c r="BK71" s="131">
        <f t="shared" si="32"/>
        <v>0</v>
      </c>
      <c r="BL71" s="131">
        <f t="shared" si="33"/>
        <v>0</v>
      </c>
      <c r="BM71" s="131">
        <f t="shared" si="34"/>
        <v>0</v>
      </c>
      <c r="BN71" s="131">
        <f t="shared" si="35"/>
        <v>0</v>
      </c>
      <c r="BO71" s="131">
        <f t="shared" si="36"/>
        <v>0</v>
      </c>
    </row>
    <row r="72" spans="1:67" s="4" customFormat="1" ht="73.75" customHeight="1" x14ac:dyDescent="0.2">
      <c r="B72" s="164" t="s">
        <v>8</v>
      </c>
      <c r="D72" s="99" t="s">
        <v>672</v>
      </c>
      <c r="E72" s="501" t="s">
        <v>647</v>
      </c>
      <c r="F72" s="72" t="s">
        <v>109</v>
      </c>
      <c r="G72" s="73" t="s">
        <v>61</v>
      </c>
      <c r="H72" s="73" t="s">
        <v>157</v>
      </c>
      <c r="I72" s="72">
        <v>1</v>
      </c>
      <c r="J72" s="72">
        <v>0</v>
      </c>
      <c r="K72" s="72" t="s">
        <v>562</v>
      </c>
      <c r="L72" s="334">
        <v>149.52509999999998</v>
      </c>
      <c r="M72" s="87"/>
      <c r="N72" s="399" t="s">
        <v>954</v>
      </c>
      <c r="O72" s="368">
        <f>L72*M72</f>
        <v>0</v>
      </c>
      <c r="P72" s="89" t="str">
        <f t="shared" si="45"/>
        <v>No</v>
      </c>
      <c r="Q72" s="166" t="str">
        <f t="shared" si="46"/>
        <v>Yes</v>
      </c>
      <c r="S72" s="229">
        <v>1</v>
      </c>
      <c r="T72" s="230">
        <f t="shared" si="47"/>
        <v>0</v>
      </c>
      <c r="U72" s="69"/>
      <c r="V72" s="256">
        <v>4.76</v>
      </c>
      <c r="W72" s="265">
        <f t="shared" si="38"/>
        <v>0</v>
      </c>
      <c r="X72" s="152">
        <f>M72*I72</f>
        <v>0</v>
      </c>
      <c r="Y72" s="152"/>
      <c r="Z72" s="489">
        <v>1</v>
      </c>
      <c r="AA72" s="476">
        <v>9</v>
      </c>
      <c r="AB72" s="239">
        <f t="shared" si="39"/>
        <v>0</v>
      </c>
      <c r="AC72" s="476"/>
      <c r="AD72" s="239">
        <f t="shared" si="40"/>
        <v>0</v>
      </c>
      <c r="AE72" s="476"/>
      <c r="AF72" s="239">
        <f t="shared" si="41"/>
        <v>0</v>
      </c>
      <c r="AG72" s="131">
        <f t="shared" si="4"/>
        <v>0</v>
      </c>
      <c r="AH72" s="131">
        <f t="shared" si="5"/>
        <v>0</v>
      </c>
      <c r="AI72" s="131">
        <f t="shared" si="6"/>
        <v>0</v>
      </c>
      <c r="AJ72" s="131">
        <f t="shared" si="7"/>
        <v>0</v>
      </c>
      <c r="AK72" s="131">
        <f t="shared" si="8"/>
        <v>0</v>
      </c>
      <c r="AL72" s="131">
        <f t="shared" si="9"/>
        <v>0</v>
      </c>
      <c r="AM72" s="131">
        <f t="shared" si="10"/>
        <v>0</v>
      </c>
      <c r="AN72" s="131">
        <f t="shared" si="11"/>
        <v>0</v>
      </c>
      <c r="AO72" s="131">
        <f t="shared" si="12"/>
        <v>0</v>
      </c>
      <c r="AP72" s="131"/>
      <c r="AQ72" s="396">
        <f t="shared" si="13"/>
        <v>0</v>
      </c>
      <c r="AR72" s="396">
        <f t="shared" si="14"/>
        <v>0</v>
      </c>
      <c r="AS72" s="396">
        <f t="shared" si="15"/>
        <v>0</v>
      </c>
      <c r="AT72" s="131"/>
      <c r="AU72" s="131">
        <f t="shared" si="16"/>
        <v>0</v>
      </c>
      <c r="AV72" s="131">
        <f t="shared" si="17"/>
        <v>0</v>
      </c>
      <c r="AW72" s="131">
        <f t="shared" si="18"/>
        <v>0</v>
      </c>
      <c r="AX72" s="131">
        <f t="shared" si="19"/>
        <v>0</v>
      </c>
      <c r="AY72" s="131">
        <f t="shared" si="20"/>
        <v>0</v>
      </c>
      <c r="AZ72" s="131">
        <f t="shared" si="21"/>
        <v>0</v>
      </c>
      <c r="BA72" s="131">
        <f t="shared" si="22"/>
        <v>0</v>
      </c>
      <c r="BB72" s="131">
        <f t="shared" si="23"/>
        <v>0</v>
      </c>
      <c r="BC72" s="131">
        <f t="shared" si="24"/>
        <v>0</v>
      </c>
      <c r="BD72" s="131">
        <f t="shared" si="25"/>
        <v>0</v>
      </c>
      <c r="BE72" s="131">
        <f t="shared" si="26"/>
        <v>0</v>
      </c>
      <c r="BF72" s="131">
        <f t="shared" si="27"/>
        <v>0</v>
      </c>
      <c r="BG72" s="131">
        <f t="shared" si="28"/>
        <v>0</v>
      </c>
      <c r="BH72" s="131">
        <f t="shared" si="29"/>
        <v>0</v>
      </c>
      <c r="BI72" s="131">
        <f t="shared" si="30"/>
        <v>0</v>
      </c>
      <c r="BJ72" s="131">
        <f t="shared" si="31"/>
        <v>0</v>
      </c>
      <c r="BK72" s="131">
        <f t="shared" si="32"/>
        <v>0</v>
      </c>
      <c r="BL72" s="131">
        <f t="shared" si="33"/>
        <v>0</v>
      </c>
      <c r="BM72" s="131">
        <f t="shared" si="34"/>
        <v>0</v>
      </c>
      <c r="BN72" s="131">
        <f t="shared" si="35"/>
        <v>0</v>
      </c>
      <c r="BO72" s="131">
        <f t="shared" si="36"/>
        <v>0</v>
      </c>
    </row>
    <row r="73" spans="1:67" s="4" customFormat="1" ht="73.75" customHeight="1" x14ac:dyDescent="0.2">
      <c r="B73" s="164" t="s">
        <v>8</v>
      </c>
      <c r="D73" s="99" t="s">
        <v>701</v>
      </c>
      <c r="E73" s="502" t="s">
        <v>646</v>
      </c>
      <c r="F73" s="72" t="s">
        <v>109</v>
      </c>
      <c r="G73" s="73" t="s">
        <v>61</v>
      </c>
      <c r="H73" s="73" t="s">
        <v>157</v>
      </c>
      <c r="I73" s="72">
        <v>1</v>
      </c>
      <c r="J73" s="72">
        <v>0</v>
      </c>
      <c r="K73" s="72" t="s">
        <v>562</v>
      </c>
      <c r="L73" s="334">
        <v>143.3039</v>
      </c>
      <c r="M73" s="87"/>
      <c r="N73" s="399" t="s">
        <v>954</v>
      </c>
      <c r="O73" s="368">
        <f>L73*M73</f>
        <v>0</v>
      </c>
      <c r="P73" s="89" t="str">
        <f t="shared" si="45"/>
        <v>No</v>
      </c>
      <c r="Q73" s="166" t="str">
        <f t="shared" si="46"/>
        <v>Yes</v>
      </c>
      <c r="S73" s="229">
        <v>1</v>
      </c>
      <c r="T73" s="230">
        <f t="shared" si="47"/>
        <v>0</v>
      </c>
      <c r="U73" s="69"/>
      <c r="V73" s="256">
        <v>4.76</v>
      </c>
      <c r="W73" s="265">
        <f t="shared" si="38"/>
        <v>0</v>
      </c>
      <c r="X73" s="152">
        <f>M73*I73</f>
        <v>0</v>
      </c>
      <c r="Y73" s="152"/>
      <c r="Z73" s="489">
        <v>1</v>
      </c>
      <c r="AA73" s="476">
        <v>9</v>
      </c>
      <c r="AB73" s="239">
        <f t="shared" si="39"/>
        <v>0</v>
      </c>
      <c r="AC73" s="476"/>
      <c r="AD73" s="239">
        <f t="shared" si="40"/>
        <v>0</v>
      </c>
      <c r="AE73" s="476"/>
      <c r="AF73" s="239">
        <f t="shared" si="41"/>
        <v>0</v>
      </c>
      <c r="AG73" s="131">
        <f t="shared" ref="AG73:AG136" si="48">IF(F73="XS",IF(SUM(M73:N73)&gt;0,SUM(M73:N73),0),0)*I73</f>
        <v>0</v>
      </c>
      <c r="AH73" s="131">
        <f t="shared" ref="AH73:AH136" si="49">IF(F73="S",IF(SUM(M73:N73)&gt;0,SUM(M73:N73),0),0)*I73</f>
        <v>0</v>
      </c>
      <c r="AI73" s="131">
        <f t="shared" ref="AI73:AI136" si="50">IF(F73="M",IF(SUM(M73:N73)&gt;0,SUM(M73:N73),0),0)*I73</f>
        <v>0</v>
      </c>
      <c r="AJ73" s="131">
        <f t="shared" ref="AJ73:AJ136" si="51">IF(F73="L",IF(SUM(M73:N73)&gt;0,SUM(M73:N73),0),0)*I73</f>
        <v>0</v>
      </c>
      <c r="AK73" s="131">
        <f t="shared" ref="AK73:AK136" si="52">IF(F73="XL",IF(SUM(M73:N73)&gt;0,SUM(M73:N73),0),0)*I73</f>
        <v>0</v>
      </c>
      <c r="AL73" s="131">
        <f t="shared" ref="AL73:AL136" si="53">IF(F73="2XL",IF(SUM(M73:N73)&gt;0,SUM(M73:N73),0),0)*I73</f>
        <v>0</v>
      </c>
      <c r="AM73" s="131">
        <f t="shared" ref="AM73:AM136" si="54">IF(F73="3XL",IF(SUM(M73:N73)&gt;0,SUM(M73:N73),0),0)*I73</f>
        <v>0</v>
      </c>
      <c r="AN73" s="131">
        <f t="shared" ref="AN73:AN136" si="55">IF(F73="4XL",IF(SUM(M73:N73)&gt;0,SUM(M73:N73),0),0)*I73</f>
        <v>0</v>
      </c>
      <c r="AO73" s="131">
        <f t="shared" ref="AO73:AO136" si="56">IF(F73="various",IF(SUM(M73:N73)&gt;0,SUM(M73:N73),0),0)*I73</f>
        <v>0</v>
      </c>
      <c r="AP73" s="131"/>
      <c r="AQ73" s="396">
        <f t="shared" ref="AQ73:AQ136" si="57">IF(E73="Colored no tex.",IF(SUM(M73:N73)&gt;0,SUM(M73:N73),0),0)*I73</f>
        <v>0</v>
      </c>
      <c r="AR73" s="396">
        <f t="shared" ref="AR73:AR136" si="58">IF(E73="Natural tex.",IF(SUM(M73:N73)&gt;0,SUM(M73:N73),0),0)*I73</f>
        <v>0</v>
      </c>
      <c r="AS73" s="396">
        <f t="shared" ref="AS73:AS136" si="59">IF(E73="Natural no tex.",IF(SUM(M73:N73)&gt;0,SUM(M73:N73),0),0)*I73</f>
        <v>0</v>
      </c>
      <c r="AT73" s="131"/>
      <c r="AU73" s="131">
        <f t="shared" ref="AU73:AU136" si="60">IF(H73="sloper",IF(SUM(M73:N73)&gt;0,SUM(M73:N73),0),0)*I73</f>
        <v>0</v>
      </c>
      <c r="AV73" s="131">
        <f t="shared" ref="AV73:AV136" si="61">IF(H73="footholds",IF(SUM(M73:N73)&gt;0,SUM(M73:N73),0),0)*I73</f>
        <v>0</v>
      </c>
      <c r="AW73" s="131">
        <f t="shared" ref="AW73:AW136" si="62">IF(H73="micros",IF(SUM(M73:N73)&gt;0,SUM(M73:N73),0),0)*I73</f>
        <v>0</v>
      </c>
      <c r="AX73" s="131">
        <f t="shared" ref="AX73:AX136" si="63">IF(H73="jug",IF(SUM(M73:N73)&gt;0,SUM(M73:N73),0),0)*I73</f>
        <v>0</v>
      </c>
      <c r="AY73" s="131">
        <f t="shared" ref="AY73:AY136" si="64">IF(H73="ledge",IF(SUM(M73:N73)&gt;0,SUM(M73:N73),0),0)*I73</f>
        <v>0</v>
      </c>
      <c r="AZ73" s="131">
        <f t="shared" ref="AZ73:AZ136" si="65">IF(H73="edge",IF(SUM(M73:N73)&gt;0,SUM(M73:N73),0),0)*I73</f>
        <v>0</v>
      </c>
      <c r="BA73" s="131">
        <f t="shared" ref="BA73:BA136" si="66">IF(H73="crimp",IF(SUM(M73:N73)&gt;0,SUM(M73:N73),0),0)*I73</f>
        <v>0</v>
      </c>
      <c r="BB73" s="131">
        <f t="shared" ref="BB73:BB136" si="67">IF(H73="incut",IF(SUM(M73:N73)&gt;0,SUM(M73:N73),0),0)*I73</f>
        <v>0</v>
      </c>
      <c r="BC73" s="131">
        <f t="shared" ref="BC73:BC136" si="68">IF(H73="dish",IF(SUM(M73:N73)&gt;0,SUM(M73:N73),0),0)*I73</f>
        <v>0</v>
      </c>
      <c r="BD73" s="131">
        <f t="shared" ref="BD73:BD136" si="69">IF(H73="pinch",IF(SUM(M73:N73)&gt;0,SUM(M73:N73),0),0)*I73</f>
        <v>0</v>
      </c>
      <c r="BE73" s="131">
        <f t="shared" ref="BE73:BE136" si="70">IF(H73="pocket",IF(SUM(M73:N73)&gt;0,SUM(M73:N73),0),0)*I73</f>
        <v>0</v>
      </c>
      <c r="BF73" s="131">
        <f t="shared" ref="BF73:BF136" si="71">IF(H73="insert",IF(SUM(M73:N73)&gt;0,SUM(M73:N73),0),0)*I73</f>
        <v>0</v>
      </c>
      <c r="BG73" s="131">
        <f t="shared" ref="BG73:BG136" si="72">IF(H73="feature",IF(SUM(M73:N73)&gt;0,SUM(M73:N73),0),0)*I73</f>
        <v>0</v>
      </c>
      <c r="BH73" s="131">
        <f t="shared" ref="BH73:BH136" si="73">IF(H73="scoop",IF(SUM(M73:N73)&gt;0,SUM(M73:N73),0),0)*I73</f>
        <v>0</v>
      </c>
      <c r="BI73" s="131">
        <f t="shared" ref="BI73:BI136" si="74">IF(H73="arete",IF(SUM(M73:N73)&gt;0,SUM(M73:N73),0),0)*I73</f>
        <v>0</v>
      </c>
      <c r="BJ73" s="131">
        <f t="shared" ref="BJ73:BJ136" si="75">IF(H73="square",IF(SUM(M73:N73)&gt;0,SUM(M73:N73),0),0)*I73</f>
        <v>0</v>
      </c>
      <c r="BK73" s="131">
        <f t="shared" ref="BK73:BK136" si="76">IF(H73="positive",IF(SUM(M73:N73)&gt;0,SUM(M73:N73),0),0)*I73</f>
        <v>0</v>
      </c>
      <c r="BL73" s="131">
        <f t="shared" ref="BL73:BL136" si="77">IF(H73="pyramid",IF(SUM(M73:N73)&gt;0,SUM(M73:N73),0),0)*I73</f>
        <v>0</v>
      </c>
      <c r="BM73" s="131">
        <f t="shared" ref="BM73:BM136" si="78">IF(H73="high profile",IF(SUM(M73:N73)&gt;0,SUM(M73:N73),0),0)*I73</f>
        <v>0</v>
      </c>
      <c r="BN73" s="131">
        <f t="shared" ref="BN73:BN136" si="79">IF(H73="rectangle",IF(SUM(M73:N73)&gt;0,SUM(M73:N73),0),0)*I73</f>
        <v>0</v>
      </c>
      <c r="BO73" s="131">
        <f t="shared" ref="BO73:BO136" si="80">IF(H73="various",IF(SUM(M73:N73)&gt;0,SUM(M73:N73),0),0)*I73</f>
        <v>0</v>
      </c>
    </row>
    <row r="74" spans="1:67" s="81" customFormat="1" ht="73.75" customHeight="1" x14ac:dyDescent="0.2">
      <c r="A74" s="4"/>
      <c r="B74" s="164" t="s">
        <v>8</v>
      </c>
      <c r="C74" s="4"/>
      <c r="D74" s="64" t="s">
        <v>978</v>
      </c>
      <c r="E74" s="503" t="s">
        <v>648</v>
      </c>
      <c r="F74" s="63" t="s">
        <v>110</v>
      </c>
      <c r="G74" s="178" t="s">
        <v>62</v>
      </c>
      <c r="H74" s="178" t="s">
        <v>157</v>
      </c>
      <c r="I74" s="63">
        <v>1</v>
      </c>
      <c r="J74" s="63">
        <v>0</v>
      </c>
      <c r="K74" s="63" t="s">
        <v>562</v>
      </c>
      <c r="L74" s="333">
        <v>162.41040000000001</v>
      </c>
      <c r="M74" s="400" t="s">
        <v>954</v>
      </c>
      <c r="N74" s="380"/>
      <c r="O74" s="378">
        <f>L74*N74</f>
        <v>0</v>
      </c>
      <c r="P74" s="82" t="str">
        <f t="shared" si="45"/>
        <v>No</v>
      </c>
      <c r="Q74" s="188" t="str">
        <f t="shared" si="46"/>
        <v>Yes</v>
      </c>
      <c r="S74" s="229">
        <v>1</v>
      </c>
      <c r="T74" s="230">
        <f t="shared" si="47"/>
        <v>0</v>
      </c>
      <c r="U74" s="69"/>
      <c r="V74" s="256">
        <v>6.5</v>
      </c>
      <c r="W74" s="265">
        <f t="shared" ref="W74:W137" si="81">SUM(M74:N74)*V74</f>
        <v>0</v>
      </c>
      <c r="X74" s="152"/>
      <c r="Y74" s="152">
        <f>N74*I74</f>
        <v>0</v>
      </c>
      <c r="Z74" s="489">
        <v>1</v>
      </c>
      <c r="AA74" s="476">
        <v>11</v>
      </c>
      <c r="AB74" s="239">
        <f t="shared" ref="AB74:AB137" si="82">SUM(X74:Y74)*AA74</f>
        <v>0</v>
      </c>
      <c r="AC74" s="476"/>
      <c r="AD74" s="239">
        <f t="shared" ref="AD74:AD137" si="83">SUM(X74:Y74)*AC74</f>
        <v>0</v>
      </c>
      <c r="AE74" s="476"/>
      <c r="AF74" s="239">
        <f t="shared" ref="AF74:AF137" si="84">SUM(X74:Y74)*AE74</f>
        <v>0</v>
      </c>
      <c r="AG74" s="131">
        <f t="shared" si="48"/>
        <v>0</v>
      </c>
      <c r="AH74" s="131">
        <f t="shared" si="49"/>
        <v>0</v>
      </c>
      <c r="AI74" s="131">
        <f t="shared" si="50"/>
        <v>0</v>
      </c>
      <c r="AJ74" s="131">
        <f t="shared" si="51"/>
        <v>0</v>
      </c>
      <c r="AK74" s="131">
        <f t="shared" si="52"/>
        <v>0</v>
      </c>
      <c r="AL74" s="131">
        <f t="shared" si="53"/>
        <v>0</v>
      </c>
      <c r="AM74" s="131">
        <f t="shared" si="54"/>
        <v>0</v>
      </c>
      <c r="AN74" s="131">
        <f t="shared" si="55"/>
        <v>0</v>
      </c>
      <c r="AO74" s="131">
        <f t="shared" si="56"/>
        <v>0</v>
      </c>
      <c r="AP74" s="396"/>
      <c r="AQ74" s="396">
        <f t="shared" si="57"/>
        <v>0</v>
      </c>
      <c r="AR74" s="396">
        <f t="shared" si="58"/>
        <v>0</v>
      </c>
      <c r="AS74" s="396">
        <f t="shared" si="59"/>
        <v>0</v>
      </c>
      <c r="AT74" s="396"/>
      <c r="AU74" s="131">
        <f t="shared" si="60"/>
        <v>0</v>
      </c>
      <c r="AV74" s="131">
        <f t="shared" si="61"/>
        <v>0</v>
      </c>
      <c r="AW74" s="131">
        <f t="shared" si="62"/>
        <v>0</v>
      </c>
      <c r="AX74" s="131">
        <f t="shared" si="63"/>
        <v>0</v>
      </c>
      <c r="AY74" s="131">
        <f t="shared" si="64"/>
        <v>0</v>
      </c>
      <c r="AZ74" s="131">
        <f t="shared" si="65"/>
        <v>0</v>
      </c>
      <c r="BA74" s="131">
        <f t="shared" si="66"/>
        <v>0</v>
      </c>
      <c r="BB74" s="131">
        <f t="shared" si="67"/>
        <v>0</v>
      </c>
      <c r="BC74" s="131">
        <f t="shared" si="68"/>
        <v>0</v>
      </c>
      <c r="BD74" s="131">
        <f t="shared" si="69"/>
        <v>0</v>
      </c>
      <c r="BE74" s="131">
        <f t="shared" si="70"/>
        <v>0</v>
      </c>
      <c r="BF74" s="131">
        <f t="shared" si="71"/>
        <v>0</v>
      </c>
      <c r="BG74" s="131">
        <f t="shared" si="72"/>
        <v>0</v>
      </c>
      <c r="BH74" s="131">
        <f t="shared" si="73"/>
        <v>0</v>
      </c>
      <c r="BI74" s="131">
        <f t="shared" si="74"/>
        <v>0</v>
      </c>
      <c r="BJ74" s="131">
        <f t="shared" si="75"/>
        <v>0</v>
      </c>
      <c r="BK74" s="131">
        <f t="shared" si="76"/>
        <v>0</v>
      </c>
      <c r="BL74" s="131">
        <f t="shared" si="77"/>
        <v>0</v>
      </c>
      <c r="BM74" s="131">
        <f t="shared" si="78"/>
        <v>0</v>
      </c>
      <c r="BN74" s="131">
        <f t="shared" si="79"/>
        <v>0</v>
      </c>
      <c r="BO74" s="131">
        <f t="shared" si="80"/>
        <v>0</v>
      </c>
    </row>
    <row r="75" spans="1:67" s="81" customFormat="1" ht="73.75" customHeight="1" x14ac:dyDescent="0.2">
      <c r="A75" s="4"/>
      <c r="B75" s="164" t="s">
        <v>8</v>
      </c>
      <c r="C75" s="4"/>
      <c r="D75" s="64" t="s">
        <v>673</v>
      </c>
      <c r="E75" s="504" t="s">
        <v>647</v>
      </c>
      <c r="F75" s="63" t="s">
        <v>110</v>
      </c>
      <c r="G75" s="178" t="s">
        <v>62</v>
      </c>
      <c r="H75" s="178" t="s">
        <v>157</v>
      </c>
      <c r="I75" s="63">
        <v>1</v>
      </c>
      <c r="J75" s="63">
        <v>0</v>
      </c>
      <c r="K75" s="63" t="s">
        <v>562</v>
      </c>
      <c r="L75" s="333">
        <v>169.4659</v>
      </c>
      <c r="M75" s="85"/>
      <c r="N75" s="401" t="s">
        <v>954</v>
      </c>
      <c r="O75" s="378">
        <f>L75*M75</f>
        <v>0</v>
      </c>
      <c r="P75" s="82" t="str">
        <f t="shared" si="45"/>
        <v>No</v>
      </c>
      <c r="Q75" s="188" t="str">
        <f t="shared" si="46"/>
        <v>Yes</v>
      </c>
      <c r="S75" s="229">
        <v>1</v>
      </c>
      <c r="T75" s="230">
        <f t="shared" si="47"/>
        <v>0</v>
      </c>
      <c r="U75" s="69"/>
      <c r="V75" s="256">
        <v>6.5</v>
      </c>
      <c r="W75" s="265">
        <f t="shared" si="81"/>
        <v>0</v>
      </c>
      <c r="X75" s="152">
        <f>M75*I75</f>
        <v>0</v>
      </c>
      <c r="Y75" s="152"/>
      <c r="Z75" s="489">
        <v>1</v>
      </c>
      <c r="AA75" s="476">
        <v>11</v>
      </c>
      <c r="AB75" s="239">
        <f t="shared" si="82"/>
        <v>0</v>
      </c>
      <c r="AC75" s="476"/>
      <c r="AD75" s="239">
        <f t="shared" si="83"/>
        <v>0</v>
      </c>
      <c r="AE75" s="476"/>
      <c r="AF75" s="239">
        <f t="shared" si="84"/>
        <v>0</v>
      </c>
      <c r="AG75" s="131">
        <f t="shared" si="48"/>
        <v>0</v>
      </c>
      <c r="AH75" s="131">
        <f t="shared" si="49"/>
        <v>0</v>
      </c>
      <c r="AI75" s="131">
        <f t="shared" si="50"/>
        <v>0</v>
      </c>
      <c r="AJ75" s="131">
        <f t="shared" si="51"/>
        <v>0</v>
      </c>
      <c r="AK75" s="131">
        <f t="shared" si="52"/>
        <v>0</v>
      </c>
      <c r="AL75" s="131">
        <f t="shared" si="53"/>
        <v>0</v>
      </c>
      <c r="AM75" s="131">
        <f t="shared" si="54"/>
        <v>0</v>
      </c>
      <c r="AN75" s="131">
        <f t="shared" si="55"/>
        <v>0</v>
      </c>
      <c r="AO75" s="131">
        <f t="shared" si="56"/>
        <v>0</v>
      </c>
      <c r="AP75" s="396"/>
      <c r="AQ75" s="396">
        <f t="shared" si="57"/>
        <v>0</v>
      </c>
      <c r="AR75" s="396">
        <f t="shared" si="58"/>
        <v>0</v>
      </c>
      <c r="AS75" s="396">
        <f t="shared" si="59"/>
        <v>0</v>
      </c>
      <c r="AT75" s="396"/>
      <c r="AU75" s="131">
        <f t="shared" si="60"/>
        <v>0</v>
      </c>
      <c r="AV75" s="131">
        <f t="shared" si="61"/>
        <v>0</v>
      </c>
      <c r="AW75" s="131">
        <f t="shared" si="62"/>
        <v>0</v>
      </c>
      <c r="AX75" s="131">
        <f t="shared" si="63"/>
        <v>0</v>
      </c>
      <c r="AY75" s="131">
        <f t="shared" si="64"/>
        <v>0</v>
      </c>
      <c r="AZ75" s="131">
        <f t="shared" si="65"/>
        <v>0</v>
      </c>
      <c r="BA75" s="131">
        <f t="shared" si="66"/>
        <v>0</v>
      </c>
      <c r="BB75" s="131">
        <f t="shared" si="67"/>
        <v>0</v>
      </c>
      <c r="BC75" s="131">
        <f t="shared" si="68"/>
        <v>0</v>
      </c>
      <c r="BD75" s="131">
        <f t="shared" si="69"/>
        <v>0</v>
      </c>
      <c r="BE75" s="131">
        <f t="shared" si="70"/>
        <v>0</v>
      </c>
      <c r="BF75" s="131">
        <f t="shared" si="71"/>
        <v>0</v>
      </c>
      <c r="BG75" s="131">
        <f t="shared" si="72"/>
        <v>0</v>
      </c>
      <c r="BH75" s="131">
        <f t="shared" si="73"/>
        <v>0</v>
      </c>
      <c r="BI75" s="131">
        <f t="shared" si="74"/>
        <v>0</v>
      </c>
      <c r="BJ75" s="131">
        <f t="shared" si="75"/>
        <v>0</v>
      </c>
      <c r="BK75" s="131">
        <f t="shared" si="76"/>
        <v>0</v>
      </c>
      <c r="BL75" s="131">
        <f t="shared" si="77"/>
        <v>0</v>
      </c>
      <c r="BM75" s="131">
        <f t="shared" si="78"/>
        <v>0</v>
      </c>
      <c r="BN75" s="131">
        <f t="shared" si="79"/>
        <v>0</v>
      </c>
      <c r="BO75" s="131">
        <f t="shared" si="80"/>
        <v>0</v>
      </c>
    </row>
    <row r="76" spans="1:67" s="81" customFormat="1" ht="73.75" customHeight="1" x14ac:dyDescent="0.2">
      <c r="A76" s="4"/>
      <c r="B76" s="164" t="s">
        <v>8</v>
      </c>
      <c r="C76" s="4"/>
      <c r="D76" s="64" t="s">
        <v>700</v>
      </c>
      <c r="E76" s="505" t="s">
        <v>646</v>
      </c>
      <c r="F76" s="63" t="s">
        <v>110</v>
      </c>
      <c r="G76" s="178" t="s">
        <v>62</v>
      </c>
      <c r="H76" s="178" t="s">
        <v>157</v>
      </c>
      <c r="I76" s="63">
        <v>1</v>
      </c>
      <c r="J76" s="63">
        <v>0</v>
      </c>
      <c r="K76" s="63" t="s">
        <v>562</v>
      </c>
      <c r="L76" s="333">
        <v>162.41040000000001</v>
      </c>
      <c r="M76" s="85"/>
      <c r="N76" s="401" t="s">
        <v>954</v>
      </c>
      <c r="O76" s="378">
        <f>L76*M76</f>
        <v>0</v>
      </c>
      <c r="P76" s="82" t="str">
        <f t="shared" si="45"/>
        <v>No</v>
      </c>
      <c r="Q76" s="188" t="str">
        <f t="shared" si="46"/>
        <v>Yes</v>
      </c>
      <c r="S76" s="229">
        <v>1</v>
      </c>
      <c r="T76" s="230">
        <f t="shared" si="47"/>
        <v>0</v>
      </c>
      <c r="U76" s="69"/>
      <c r="V76" s="256">
        <v>6.5</v>
      </c>
      <c r="W76" s="265">
        <f t="shared" si="81"/>
        <v>0</v>
      </c>
      <c r="X76" s="152">
        <f>M76*I76</f>
        <v>0</v>
      </c>
      <c r="Y76" s="152"/>
      <c r="Z76" s="489">
        <v>1</v>
      </c>
      <c r="AA76" s="476">
        <v>11</v>
      </c>
      <c r="AB76" s="239">
        <f t="shared" si="82"/>
        <v>0</v>
      </c>
      <c r="AC76" s="476"/>
      <c r="AD76" s="239">
        <f t="shared" si="83"/>
        <v>0</v>
      </c>
      <c r="AE76" s="476"/>
      <c r="AF76" s="239">
        <f t="shared" si="84"/>
        <v>0</v>
      </c>
      <c r="AG76" s="131">
        <f t="shared" si="48"/>
        <v>0</v>
      </c>
      <c r="AH76" s="131">
        <f t="shared" si="49"/>
        <v>0</v>
      </c>
      <c r="AI76" s="131">
        <f t="shared" si="50"/>
        <v>0</v>
      </c>
      <c r="AJ76" s="131">
        <f t="shared" si="51"/>
        <v>0</v>
      </c>
      <c r="AK76" s="131">
        <f t="shared" si="52"/>
        <v>0</v>
      </c>
      <c r="AL76" s="131">
        <f t="shared" si="53"/>
        <v>0</v>
      </c>
      <c r="AM76" s="131">
        <f t="shared" si="54"/>
        <v>0</v>
      </c>
      <c r="AN76" s="131">
        <f t="shared" si="55"/>
        <v>0</v>
      </c>
      <c r="AO76" s="131">
        <f t="shared" si="56"/>
        <v>0</v>
      </c>
      <c r="AP76" s="396"/>
      <c r="AQ76" s="396">
        <f t="shared" si="57"/>
        <v>0</v>
      </c>
      <c r="AR76" s="396">
        <f t="shared" si="58"/>
        <v>0</v>
      </c>
      <c r="AS76" s="396">
        <f t="shared" si="59"/>
        <v>0</v>
      </c>
      <c r="AT76" s="396"/>
      <c r="AU76" s="131">
        <f t="shared" si="60"/>
        <v>0</v>
      </c>
      <c r="AV76" s="131">
        <f t="shared" si="61"/>
        <v>0</v>
      </c>
      <c r="AW76" s="131">
        <f t="shared" si="62"/>
        <v>0</v>
      </c>
      <c r="AX76" s="131">
        <f t="shared" si="63"/>
        <v>0</v>
      </c>
      <c r="AY76" s="131">
        <f t="shared" si="64"/>
        <v>0</v>
      </c>
      <c r="AZ76" s="131">
        <f t="shared" si="65"/>
        <v>0</v>
      </c>
      <c r="BA76" s="131">
        <f t="shared" si="66"/>
        <v>0</v>
      </c>
      <c r="BB76" s="131">
        <f t="shared" si="67"/>
        <v>0</v>
      </c>
      <c r="BC76" s="131">
        <f t="shared" si="68"/>
        <v>0</v>
      </c>
      <c r="BD76" s="131">
        <f t="shared" si="69"/>
        <v>0</v>
      </c>
      <c r="BE76" s="131">
        <f t="shared" si="70"/>
        <v>0</v>
      </c>
      <c r="BF76" s="131">
        <f t="shared" si="71"/>
        <v>0</v>
      </c>
      <c r="BG76" s="131">
        <f t="shared" si="72"/>
        <v>0</v>
      </c>
      <c r="BH76" s="131">
        <f t="shared" si="73"/>
        <v>0</v>
      </c>
      <c r="BI76" s="131">
        <f t="shared" si="74"/>
        <v>0</v>
      </c>
      <c r="BJ76" s="131">
        <f t="shared" si="75"/>
        <v>0</v>
      </c>
      <c r="BK76" s="131">
        <f t="shared" si="76"/>
        <v>0</v>
      </c>
      <c r="BL76" s="131">
        <f t="shared" si="77"/>
        <v>0</v>
      </c>
      <c r="BM76" s="131">
        <f t="shared" si="78"/>
        <v>0</v>
      </c>
      <c r="BN76" s="131">
        <f t="shared" si="79"/>
        <v>0</v>
      </c>
      <c r="BO76" s="131">
        <f t="shared" si="80"/>
        <v>0</v>
      </c>
    </row>
    <row r="77" spans="1:67" s="4" customFormat="1" ht="73.75" customHeight="1" x14ac:dyDescent="0.2">
      <c r="B77" s="164" t="s">
        <v>8</v>
      </c>
      <c r="D77" s="99" t="s">
        <v>979</v>
      </c>
      <c r="E77" s="506" t="s">
        <v>648</v>
      </c>
      <c r="F77" s="72" t="s">
        <v>110</v>
      </c>
      <c r="G77" s="73" t="s">
        <v>63</v>
      </c>
      <c r="H77" s="73" t="s">
        <v>157</v>
      </c>
      <c r="I77" s="72">
        <v>1</v>
      </c>
      <c r="J77" s="72">
        <v>0</v>
      </c>
      <c r="K77" s="72" t="s">
        <v>562</v>
      </c>
      <c r="L77" s="334">
        <v>229.27799999999999</v>
      </c>
      <c r="M77" s="399" t="s">
        <v>954</v>
      </c>
      <c r="N77" s="88"/>
      <c r="O77" s="368">
        <f>L77*N77</f>
        <v>0</v>
      </c>
      <c r="P77" s="89" t="str">
        <f t="shared" si="45"/>
        <v>No</v>
      </c>
      <c r="Q77" s="166" t="str">
        <f t="shared" si="46"/>
        <v>Yes</v>
      </c>
      <c r="S77" s="229">
        <v>1</v>
      </c>
      <c r="T77" s="230">
        <f t="shared" si="47"/>
        <v>0</v>
      </c>
      <c r="U77" s="69"/>
      <c r="V77" s="256">
        <v>8.35</v>
      </c>
      <c r="W77" s="265">
        <f t="shared" si="81"/>
        <v>0</v>
      </c>
      <c r="X77" s="152"/>
      <c r="Y77" s="152">
        <f>N77*I77</f>
        <v>0</v>
      </c>
      <c r="Z77" s="489">
        <v>1</v>
      </c>
      <c r="AA77" s="476">
        <v>11</v>
      </c>
      <c r="AB77" s="239">
        <f t="shared" si="82"/>
        <v>0</v>
      </c>
      <c r="AC77" s="476"/>
      <c r="AD77" s="239">
        <f t="shared" si="83"/>
        <v>0</v>
      </c>
      <c r="AE77" s="476"/>
      <c r="AF77" s="239">
        <f t="shared" si="84"/>
        <v>0</v>
      </c>
      <c r="AG77" s="131">
        <f t="shared" si="48"/>
        <v>0</v>
      </c>
      <c r="AH77" s="131">
        <f t="shared" si="49"/>
        <v>0</v>
      </c>
      <c r="AI77" s="131">
        <f t="shared" si="50"/>
        <v>0</v>
      </c>
      <c r="AJ77" s="131">
        <f t="shared" si="51"/>
        <v>0</v>
      </c>
      <c r="AK77" s="131">
        <f t="shared" si="52"/>
        <v>0</v>
      </c>
      <c r="AL77" s="131">
        <f t="shared" si="53"/>
        <v>0</v>
      </c>
      <c r="AM77" s="131">
        <f t="shared" si="54"/>
        <v>0</v>
      </c>
      <c r="AN77" s="131">
        <f t="shared" si="55"/>
        <v>0</v>
      </c>
      <c r="AO77" s="131">
        <f t="shared" si="56"/>
        <v>0</v>
      </c>
      <c r="AP77" s="131"/>
      <c r="AQ77" s="396">
        <f t="shared" si="57"/>
        <v>0</v>
      </c>
      <c r="AR77" s="396">
        <f t="shared" si="58"/>
        <v>0</v>
      </c>
      <c r="AS77" s="396">
        <f t="shared" si="59"/>
        <v>0</v>
      </c>
      <c r="AT77" s="131"/>
      <c r="AU77" s="131">
        <f t="shared" si="60"/>
        <v>0</v>
      </c>
      <c r="AV77" s="131">
        <f t="shared" si="61"/>
        <v>0</v>
      </c>
      <c r="AW77" s="131">
        <f t="shared" si="62"/>
        <v>0</v>
      </c>
      <c r="AX77" s="131">
        <f t="shared" si="63"/>
        <v>0</v>
      </c>
      <c r="AY77" s="131">
        <f t="shared" si="64"/>
        <v>0</v>
      </c>
      <c r="AZ77" s="131">
        <f t="shared" si="65"/>
        <v>0</v>
      </c>
      <c r="BA77" s="131">
        <f t="shared" si="66"/>
        <v>0</v>
      </c>
      <c r="BB77" s="131">
        <f t="shared" si="67"/>
        <v>0</v>
      </c>
      <c r="BC77" s="131">
        <f t="shared" si="68"/>
        <v>0</v>
      </c>
      <c r="BD77" s="131">
        <f t="shared" si="69"/>
        <v>0</v>
      </c>
      <c r="BE77" s="131">
        <f t="shared" si="70"/>
        <v>0</v>
      </c>
      <c r="BF77" s="131">
        <f t="shared" si="71"/>
        <v>0</v>
      </c>
      <c r="BG77" s="131">
        <f t="shared" si="72"/>
        <v>0</v>
      </c>
      <c r="BH77" s="131">
        <f t="shared" si="73"/>
        <v>0</v>
      </c>
      <c r="BI77" s="131">
        <f t="shared" si="74"/>
        <v>0</v>
      </c>
      <c r="BJ77" s="131">
        <f t="shared" si="75"/>
        <v>0</v>
      </c>
      <c r="BK77" s="131">
        <f t="shared" si="76"/>
        <v>0</v>
      </c>
      <c r="BL77" s="131">
        <f t="shared" si="77"/>
        <v>0</v>
      </c>
      <c r="BM77" s="131">
        <f t="shared" si="78"/>
        <v>0</v>
      </c>
      <c r="BN77" s="131">
        <f t="shared" si="79"/>
        <v>0</v>
      </c>
      <c r="BO77" s="131">
        <f t="shared" si="80"/>
        <v>0</v>
      </c>
    </row>
    <row r="78" spans="1:67" s="4" customFormat="1" ht="73.75" customHeight="1" x14ac:dyDescent="0.2">
      <c r="B78" s="164" t="s">
        <v>8</v>
      </c>
      <c r="D78" s="99" t="s">
        <v>674</v>
      </c>
      <c r="E78" s="501" t="s">
        <v>647</v>
      </c>
      <c r="F78" s="72" t="s">
        <v>110</v>
      </c>
      <c r="G78" s="73" t="s">
        <v>63</v>
      </c>
      <c r="H78" s="73" t="s">
        <v>157</v>
      </c>
      <c r="I78" s="72">
        <v>1</v>
      </c>
      <c r="J78" s="72">
        <v>0</v>
      </c>
      <c r="K78" s="72" t="s">
        <v>562</v>
      </c>
      <c r="L78" s="334">
        <v>239.2484</v>
      </c>
      <c r="M78" s="87"/>
      <c r="N78" s="399" t="s">
        <v>954</v>
      </c>
      <c r="O78" s="368">
        <f>L78*M78</f>
        <v>0</v>
      </c>
      <c r="P78" s="89" t="str">
        <f t="shared" si="45"/>
        <v>No</v>
      </c>
      <c r="Q78" s="166" t="str">
        <f t="shared" si="46"/>
        <v>Yes</v>
      </c>
      <c r="S78" s="229">
        <v>1</v>
      </c>
      <c r="T78" s="230">
        <f t="shared" si="47"/>
        <v>0</v>
      </c>
      <c r="U78" s="69"/>
      <c r="V78" s="256">
        <v>8.35</v>
      </c>
      <c r="W78" s="265">
        <f t="shared" si="81"/>
        <v>0</v>
      </c>
      <c r="X78" s="152">
        <f>M78*I78</f>
        <v>0</v>
      </c>
      <c r="Y78" s="152"/>
      <c r="Z78" s="489">
        <v>1</v>
      </c>
      <c r="AA78" s="476">
        <v>11</v>
      </c>
      <c r="AB78" s="239">
        <f t="shared" si="82"/>
        <v>0</v>
      </c>
      <c r="AC78" s="476"/>
      <c r="AD78" s="239">
        <f t="shared" si="83"/>
        <v>0</v>
      </c>
      <c r="AE78" s="476"/>
      <c r="AF78" s="239">
        <f t="shared" si="84"/>
        <v>0</v>
      </c>
      <c r="AG78" s="131">
        <f t="shared" si="48"/>
        <v>0</v>
      </c>
      <c r="AH78" s="131">
        <f t="shared" si="49"/>
        <v>0</v>
      </c>
      <c r="AI78" s="131">
        <f t="shared" si="50"/>
        <v>0</v>
      </c>
      <c r="AJ78" s="131">
        <f t="shared" si="51"/>
        <v>0</v>
      </c>
      <c r="AK78" s="131">
        <f t="shared" si="52"/>
        <v>0</v>
      </c>
      <c r="AL78" s="131">
        <f t="shared" si="53"/>
        <v>0</v>
      </c>
      <c r="AM78" s="131">
        <f t="shared" si="54"/>
        <v>0</v>
      </c>
      <c r="AN78" s="131">
        <f t="shared" si="55"/>
        <v>0</v>
      </c>
      <c r="AO78" s="131">
        <f t="shared" si="56"/>
        <v>0</v>
      </c>
      <c r="AP78" s="131"/>
      <c r="AQ78" s="396">
        <f t="shared" si="57"/>
        <v>0</v>
      </c>
      <c r="AR78" s="396">
        <f t="shared" si="58"/>
        <v>0</v>
      </c>
      <c r="AS78" s="396">
        <f t="shared" si="59"/>
        <v>0</v>
      </c>
      <c r="AT78" s="131"/>
      <c r="AU78" s="131">
        <f t="shared" si="60"/>
        <v>0</v>
      </c>
      <c r="AV78" s="131">
        <f t="shared" si="61"/>
        <v>0</v>
      </c>
      <c r="AW78" s="131">
        <f t="shared" si="62"/>
        <v>0</v>
      </c>
      <c r="AX78" s="131">
        <f t="shared" si="63"/>
        <v>0</v>
      </c>
      <c r="AY78" s="131">
        <f t="shared" si="64"/>
        <v>0</v>
      </c>
      <c r="AZ78" s="131">
        <f t="shared" si="65"/>
        <v>0</v>
      </c>
      <c r="BA78" s="131">
        <f t="shared" si="66"/>
        <v>0</v>
      </c>
      <c r="BB78" s="131">
        <f t="shared" si="67"/>
        <v>0</v>
      </c>
      <c r="BC78" s="131">
        <f t="shared" si="68"/>
        <v>0</v>
      </c>
      <c r="BD78" s="131">
        <f t="shared" si="69"/>
        <v>0</v>
      </c>
      <c r="BE78" s="131">
        <f t="shared" si="70"/>
        <v>0</v>
      </c>
      <c r="BF78" s="131">
        <f t="shared" si="71"/>
        <v>0</v>
      </c>
      <c r="BG78" s="131">
        <f t="shared" si="72"/>
        <v>0</v>
      </c>
      <c r="BH78" s="131">
        <f t="shared" si="73"/>
        <v>0</v>
      </c>
      <c r="BI78" s="131">
        <f t="shared" si="74"/>
        <v>0</v>
      </c>
      <c r="BJ78" s="131">
        <f t="shared" si="75"/>
        <v>0</v>
      </c>
      <c r="BK78" s="131">
        <f t="shared" si="76"/>
        <v>0</v>
      </c>
      <c r="BL78" s="131">
        <f t="shared" si="77"/>
        <v>0</v>
      </c>
      <c r="BM78" s="131">
        <f t="shared" si="78"/>
        <v>0</v>
      </c>
      <c r="BN78" s="131">
        <f t="shared" si="79"/>
        <v>0</v>
      </c>
      <c r="BO78" s="131">
        <f t="shared" si="80"/>
        <v>0</v>
      </c>
    </row>
    <row r="79" spans="1:67" s="4" customFormat="1" ht="73.75" customHeight="1" x14ac:dyDescent="0.2">
      <c r="B79" s="164" t="s">
        <v>8</v>
      </c>
      <c r="D79" s="99" t="s">
        <v>699</v>
      </c>
      <c r="E79" s="502" t="s">
        <v>646</v>
      </c>
      <c r="F79" s="72" t="s">
        <v>110</v>
      </c>
      <c r="G79" s="73" t="s">
        <v>63</v>
      </c>
      <c r="H79" s="73" t="s">
        <v>157</v>
      </c>
      <c r="I79" s="72">
        <v>1</v>
      </c>
      <c r="J79" s="72">
        <v>0</v>
      </c>
      <c r="K79" s="72" t="s">
        <v>562</v>
      </c>
      <c r="L79" s="334">
        <v>229.27799999999999</v>
      </c>
      <c r="M79" s="87"/>
      <c r="N79" s="399" t="s">
        <v>954</v>
      </c>
      <c r="O79" s="368">
        <f>L79*M79</f>
        <v>0</v>
      </c>
      <c r="P79" s="89" t="str">
        <f t="shared" si="45"/>
        <v>No</v>
      </c>
      <c r="Q79" s="166" t="str">
        <f t="shared" si="46"/>
        <v>Yes</v>
      </c>
      <c r="S79" s="229">
        <v>1</v>
      </c>
      <c r="T79" s="230">
        <f t="shared" si="47"/>
        <v>0</v>
      </c>
      <c r="U79" s="69"/>
      <c r="V79" s="256">
        <v>8.35</v>
      </c>
      <c r="W79" s="265">
        <f t="shared" si="81"/>
        <v>0</v>
      </c>
      <c r="X79" s="152">
        <f>M79*I79</f>
        <v>0</v>
      </c>
      <c r="Y79" s="152"/>
      <c r="Z79" s="489">
        <v>1</v>
      </c>
      <c r="AA79" s="476">
        <v>11</v>
      </c>
      <c r="AB79" s="239">
        <f t="shared" si="82"/>
        <v>0</v>
      </c>
      <c r="AC79" s="476"/>
      <c r="AD79" s="239">
        <f t="shared" si="83"/>
        <v>0</v>
      </c>
      <c r="AE79" s="476"/>
      <c r="AF79" s="239">
        <f t="shared" si="84"/>
        <v>0</v>
      </c>
      <c r="AG79" s="131">
        <f t="shared" si="48"/>
        <v>0</v>
      </c>
      <c r="AH79" s="131">
        <f t="shared" si="49"/>
        <v>0</v>
      </c>
      <c r="AI79" s="131">
        <f t="shared" si="50"/>
        <v>0</v>
      </c>
      <c r="AJ79" s="131">
        <f t="shared" si="51"/>
        <v>0</v>
      </c>
      <c r="AK79" s="131">
        <f t="shared" si="52"/>
        <v>0</v>
      </c>
      <c r="AL79" s="131">
        <f t="shared" si="53"/>
        <v>0</v>
      </c>
      <c r="AM79" s="131">
        <f t="shared" si="54"/>
        <v>0</v>
      </c>
      <c r="AN79" s="131">
        <f t="shared" si="55"/>
        <v>0</v>
      </c>
      <c r="AO79" s="131">
        <f t="shared" si="56"/>
        <v>0</v>
      </c>
      <c r="AP79" s="131"/>
      <c r="AQ79" s="396">
        <f t="shared" si="57"/>
        <v>0</v>
      </c>
      <c r="AR79" s="396">
        <f t="shared" si="58"/>
        <v>0</v>
      </c>
      <c r="AS79" s="396">
        <f t="shared" si="59"/>
        <v>0</v>
      </c>
      <c r="AT79" s="131"/>
      <c r="AU79" s="131">
        <f t="shared" si="60"/>
        <v>0</v>
      </c>
      <c r="AV79" s="131">
        <f t="shared" si="61"/>
        <v>0</v>
      </c>
      <c r="AW79" s="131">
        <f t="shared" si="62"/>
        <v>0</v>
      </c>
      <c r="AX79" s="131">
        <f t="shared" si="63"/>
        <v>0</v>
      </c>
      <c r="AY79" s="131">
        <f t="shared" si="64"/>
        <v>0</v>
      </c>
      <c r="AZ79" s="131">
        <f t="shared" si="65"/>
        <v>0</v>
      </c>
      <c r="BA79" s="131">
        <f t="shared" si="66"/>
        <v>0</v>
      </c>
      <c r="BB79" s="131">
        <f t="shared" si="67"/>
        <v>0</v>
      </c>
      <c r="BC79" s="131">
        <f t="shared" si="68"/>
        <v>0</v>
      </c>
      <c r="BD79" s="131">
        <f t="shared" si="69"/>
        <v>0</v>
      </c>
      <c r="BE79" s="131">
        <f t="shared" si="70"/>
        <v>0</v>
      </c>
      <c r="BF79" s="131">
        <f t="shared" si="71"/>
        <v>0</v>
      </c>
      <c r="BG79" s="131">
        <f t="shared" si="72"/>
        <v>0</v>
      </c>
      <c r="BH79" s="131">
        <f t="shared" si="73"/>
        <v>0</v>
      </c>
      <c r="BI79" s="131">
        <f t="shared" si="74"/>
        <v>0</v>
      </c>
      <c r="BJ79" s="131">
        <f t="shared" si="75"/>
        <v>0</v>
      </c>
      <c r="BK79" s="131">
        <f t="shared" si="76"/>
        <v>0</v>
      </c>
      <c r="BL79" s="131">
        <f t="shared" si="77"/>
        <v>0</v>
      </c>
      <c r="BM79" s="131">
        <f t="shared" si="78"/>
        <v>0</v>
      </c>
      <c r="BN79" s="131">
        <f t="shared" si="79"/>
        <v>0</v>
      </c>
      <c r="BO79" s="131">
        <f t="shared" si="80"/>
        <v>0</v>
      </c>
    </row>
    <row r="80" spans="1:67" s="81" customFormat="1" ht="73.75" customHeight="1" x14ac:dyDescent="0.2">
      <c r="A80" s="4"/>
      <c r="B80" s="164" t="s">
        <v>8</v>
      </c>
      <c r="C80" s="4"/>
      <c r="D80" s="64" t="s">
        <v>980</v>
      </c>
      <c r="E80" s="503" t="s">
        <v>648</v>
      </c>
      <c r="F80" s="63" t="s">
        <v>110</v>
      </c>
      <c r="G80" s="178" t="s">
        <v>64</v>
      </c>
      <c r="H80" s="178" t="s">
        <v>157</v>
      </c>
      <c r="I80" s="63">
        <v>1</v>
      </c>
      <c r="J80" s="63">
        <v>0</v>
      </c>
      <c r="K80" s="63" t="s">
        <v>562</v>
      </c>
      <c r="L80" s="333">
        <v>245.52110000000002</v>
      </c>
      <c r="M80" s="400" t="s">
        <v>954</v>
      </c>
      <c r="N80" s="380"/>
      <c r="O80" s="378">
        <f>L80*N80</f>
        <v>0</v>
      </c>
      <c r="P80" s="82" t="str">
        <f t="shared" si="45"/>
        <v>No</v>
      </c>
      <c r="Q80" s="188" t="str">
        <f t="shared" si="46"/>
        <v>Yes</v>
      </c>
      <c r="S80" s="229">
        <v>1</v>
      </c>
      <c r="T80" s="230">
        <f t="shared" si="47"/>
        <v>0</v>
      </c>
      <c r="U80" s="69"/>
      <c r="V80" s="256">
        <v>11.1</v>
      </c>
      <c r="W80" s="265">
        <f t="shared" si="81"/>
        <v>0</v>
      </c>
      <c r="X80" s="152"/>
      <c r="Y80" s="152">
        <f>N80*I80</f>
        <v>0</v>
      </c>
      <c r="Z80" s="489">
        <v>1</v>
      </c>
      <c r="AA80" s="476">
        <v>11</v>
      </c>
      <c r="AB80" s="239">
        <f t="shared" si="82"/>
        <v>0</v>
      </c>
      <c r="AC80" s="476"/>
      <c r="AD80" s="239">
        <f t="shared" si="83"/>
        <v>0</v>
      </c>
      <c r="AE80" s="476"/>
      <c r="AF80" s="239">
        <f t="shared" si="84"/>
        <v>0</v>
      </c>
      <c r="AG80" s="131">
        <f t="shared" si="48"/>
        <v>0</v>
      </c>
      <c r="AH80" s="131">
        <f t="shared" si="49"/>
        <v>0</v>
      </c>
      <c r="AI80" s="131">
        <f t="shared" si="50"/>
        <v>0</v>
      </c>
      <c r="AJ80" s="131">
        <f t="shared" si="51"/>
        <v>0</v>
      </c>
      <c r="AK80" s="131">
        <f t="shared" si="52"/>
        <v>0</v>
      </c>
      <c r="AL80" s="131">
        <f t="shared" si="53"/>
        <v>0</v>
      </c>
      <c r="AM80" s="131">
        <f t="shared" si="54"/>
        <v>0</v>
      </c>
      <c r="AN80" s="131">
        <f t="shared" si="55"/>
        <v>0</v>
      </c>
      <c r="AO80" s="131">
        <f t="shared" si="56"/>
        <v>0</v>
      </c>
      <c r="AP80" s="396"/>
      <c r="AQ80" s="396">
        <f t="shared" si="57"/>
        <v>0</v>
      </c>
      <c r="AR80" s="396">
        <f t="shared" si="58"/>
        <v>0</v>
      </c>
      <c r="AS80" s="396">
        <f t="shared" si="59"/>
        <v>0</v>
      </c>
      <c r="AT80" s="396"/>
      <c r="AU80" s="131">
        <f t="shared" si="60"/>
        <v>0</v>
      </c>
      <c r="AV80" s="131">
        <f t="shared" si="61"/>
        <v>0</v>
      </c>
      <c r="AW80" s="131">
        <f t="shared" si="62"/>
        <v>0</v>
      </c>
      <c r="AX80" s="131">
        <f t="shared" si="63"/>
        <v>0</v>
      </c>
      <c r="AY80" s="131">
        <f t="shared" si="64"/>
        <v>0</v>
      </c>
      <c r="AZ80" s="131">
        <f t="shared" si="65"/>
        <v>0</v>
      </c>
      <c r="BA80" s="131">
        <f t="shared" si="66"/>
        <v>0</v>
      </c>
      <c r="BB80" s="131">
        <f t="shared" si="67"/>
        <v>0</v>
      </c>
      <c r="BC80" s="131">
        <f t="shared" si="68"/>
        <v>0</v>
      </c>
      <c r="BD80" s="131">
        <f t="shared" si="69"/>
        <v>0</v>
      </c>
      <c r="BE80" s="131">
        <f t="shared" si="70"/>
        <v>0</v>
      </c>
      <c r="BF80" s="131">
        <f t="shared" si="71"/>
        <v>0</v>
      </c>
      <c r="BG80" s="131">
        <f t="shared" si="72"/>
        <v>0</v>
      </c>
      <c r="BH80" s="131">
        <f t="shared" si="73"/>
        <v>0</v>
      </c>
      <c r="BI80" s="131">
        <f t="shared" si="74"/>
        <v>0</v>
      </c>
      <c r="BJ80" s="131">
        <f t="shared" si="75"/>
        <v>0</v>
      </c>
      <c r="BK80" s="131">
        <f t="shared" si="76"/>
        <v>0</v>
      </c>
      <c r="BL80" s="131">
        <f t="shared" si="77"/>
        <v>0</v>
      </c>
      <c r="BM80" s="131">
        <f t="shared" si="78"/>
        <v>0</v>
      </c>
      <c r="BN80" s="131">
        <f t="shared" si="79"/>
        <v>0</v>
      </c>
      <c r="BO80" s="131">
        <f t="shared" si="80"/>
        <v>0</v>
      </c>
    </row>
    <row r="81" spans="1:67" s="81" customFormat="1" ht="73.75" customHeight="1" x14ac:dyDescent="0.2">
      <c r="A81" s="4"/>
      <c r="B81" s="164" t="s">
        <v>8</v>
      </c>
      <c r="C81" s="4"/>
      <c r="D81" s="64" t="s">
        <v>675</v>
      </c>
      <c r="E81" s="504" t="s">
        <v>647</v>
      </c>
      <c r="F81" s="63" t="s">
        <v>110</v>
      </c>
      <c r="G81" s="178" t="s">
        <v>64</v>
      </c>
      <c r="H81" s="178" t="s">
        <v>157</v>
      </c>
      <c r="I81" s="63">
        <v>1</v>
      </c>
      <c r="J81" s="63">
        <v>0</v>
      </c>
      <c r="K81" s="63" t="s">
        <v>562</v>
      </c>
      <c r="L81" s="333">
        <v>256.19189999999998</v>
      </c>
      <c r="M81" s="85"/>
      <c r="N81" s="401" t="s">
        <v>954</v>
      </c>
      <c r="O81" s="378">
        <f>L81*M81</f>
        <v>0</v>
      </c>
      <c r="P81" s="82" t="str">
        <f t="shared" si="45"/>
        <v>No</v>
      </c>
      <c r="Q81" s="188" t="str">
        <f t="shared" si="46"/>
        <v>Yes</v>
      </c>
      <c r="S81" s="229">
        <v>1</v>
      </c>
      <c r="T81" s="230">
        <f t="shared" si="47"/>
        <v>0</v>
      </c>
      <c r="U81" s="69"/>
      <c r="V81" s="256">
        <v>11.1</v>
      </c>
      <c r="W81" s="265">
        <f t="shared" si="81"/>
        <v>0</v>
      </c>
      <c r="X81" s="152">
        <f>M81*I81</f>
        <v>0</v>
      </c>
      <c r="Y81" s="152"/>
      <c r="Z81" s="489">
        <v>1</v>
      </c>
      <c r="AA81" s="476">
        <v>11</v>
      </c>
      <c r="AB81" s="239">
        <f t="shared" si="82"/>
        <v>0</v>
      </c>
      <c r="AC81" s="476"/>
      <c r="AD81" s="239">
        <f t="shared" si="83"/>
        <v>0</v>
      </c>
      <c r="AE81" s="476"/>
      <c r="AF81" s="239">
        <f t="shared" si="84"/>
        <v>0</v>
      </c>
      <c r="AG81" s="131">
        <f t="shared" si="48"/>
        <v>0</v>
      </c>
      <c r="AH81" s="131">
        <f t="shared" si="49"/>
        <v>0</v>
      </c>
      <c r="AI81" s="131">
        <f t="shared" si="50"/>
        <v>0</v>
      </c>
      <c r="AJ81" s="131">
        <f t="shared" si="51"/>
        <v>0</v>
      </c>
      <c r="AK81" s="131">
        <f t="shared" si="52"/>
        <v>0</v>
      </c>
      <c r="AL81" s="131">
        <f t="shared" si="53"/>
        <v>0</v>
      </c>
      <c r="AM81" s="131">
        <f t="shared" si="54"/>
        <v>0</v>
      </c>
      <c r="AN81" s="131">
        <f t="shared" si="55"/>
        <v>0</v>
      </c>
      <c r="AO81" s="131">
        <f t="shared" si="56"/>
        <v>0</v>
      </c>
      <c r="AP81" s="396"/>
      <c r="AQ81" s="396">
        <f t="shared" si="57"/>
        <v>0</v>
      </c>
      <c r="AR81" s="396">
        <f t="shared" si="58"/>
        <v>0</v>
      </c>
      <c r="AS81" s="396">
        <f t="shared" si="59"/>
        <v>0</v>
      </c>
      <c r="AT81" s="396"/>
      <c r="AU81" s="131">
        <f t="shared" si="60"/>
        <v>0</v>
      </c>
      <c r="AV81" s="131">
        <f t="shared" si="61"/>
        <v>0</v>
      </c>
      <c r="AW81" s="131">
        <f t="shared" si="62"/>
        <v>0</v>
      </c>
      <c r="AX81" s="131">
        <f t="shared" si="63"/>
        <v>0</v>
      </c>
      <c r="AY81" s="131">
        <f t="shared" si="64"/>
        <v>0</v>
      </c>
      <c r="AZ81" s="131">
        <f t="shared" si="65"/>
        <v>0</v>
      </c>
      <c r="BA81" s="131">
        <f t="shared" si="66"/>
        <v>0</v>
      </c>
      <c r="BB81" s="131">
        <f t="shared" si="67"/>
        <v>0</v>
      </c>
      <c r="BC81" s="131">
        <f t="shared" si="68"/>
        <v>0</v>
      </c>
      <c r="BD81" s="131">
        <f t="shared" si="69"/>
        <v>0</v>
      </c>
      <c r="BE81" s="131">
        <f t="shared" si="70"/>
        <v>0</v>
      </c>
      <c r="BF81" s="131">
        <f t="shared" si="71"/>
        <v>0</v>
      </c>
      <c r="BG81" s="131">
        <f t="shared" si="72"/>
        <v>0</v>
      </c>
      <c r="BH81" s="131">
        <f t="shared" si="73"/>
        <v>0</v>
      </c>
      <c r="BI81" s="131">
        <f t="shared" si="74"/>
        <v>0</v>
      </c>
      <c r="BJ81" s="131">
        <f t="shared" si="75"/>
        <v>0</v>
      </c>
      <c r="BK81" s="131">
        <f t="shared" si="76"/>
        <v>0</v>
      </c>
      <c r="BL81" s="131">
        <f t="shared" si="77"/>
        <v>0</v>
      </c>
      <c r="BM81" s="131">
        <f t="shared" si="78"/>
        <v>0</v>
      </c>
      <c r="BN81" s="131">
        <f t="shared" si="79"/>
        <v>0</v>
      </c>
      <c r="BO81" s="131">
        <f t="shared" si="80"/>
        <v>0</v>
      </c>
    </row>
    <row r="82" spans="1:67" s="81" customFormat="1" ht="73.75" customHeight="1" x14ac:dyDescent="0.2">
      <c r="A82" s="4"/>
      <c r="B82" s="164" t="s">
        <v>8</v>
      </c>
      <c r="C82" s="4"/>
      <c r="D82" s="64" t="s">
        <v>698</v>
      </c>
      <c r="E82" s="505" t="s">
        <v>646</v>
      </c>
      <c r="F82" s="63" t="s">
        <v>110</v>
      </c>
      <c r="G82" s="178" t="s">
        <v>64</v>
      </c>
      <c r="H82" s="178" t="s">
        <v>157</v>
      </c>
      <c r="I82" s="63">
        <v>1</v>
      </c>
      <c r="J82" s="63">
        <v>0</v>
      </c>
      <c r="K82" s="63" t="s">
        <v>562</v>
      </c>
      <c r="L82" s="333">
        <v>245.52110000000002</v>
      </c>
      <c r="M82" s="85"/>
      <c r="N82" s="401" t="s">
        <v>954</v>
      </c>
      <c r="O82" s="378">
        <f>L82*M82</f>
        <v>0</v>
      </c>
      <c r="P82" s="82" t="str">
        <f t="shared" si="45"/>
        <v>No</v>
      </c>
      <c r="Q82" s="188" t="str">
        <f t="shared" si="46"/>
        <v>Yes</v>
      </c>
      <c r="S82" s="229">
        <v>1</v>
      </c>
      <c r="T82" s="230">
        <f t="shared" si="47"/>
        <v>0</v>
      </c>
      <c r="U82" s="69"/>
      <c r="V82" s="256">
        <v>11.1</v>
      </c>
      <c r="W82" s="265">
        <f t="shared" si="81"/>
        <v>0</v>
      </c>
      <c r="X82" s="152">
        <f>M82*I82</f>
        <v>0</v>
      </c>
      <c r="Y82" s="152"/>
      <c r="Z82" s="489">
        <v>1</v>
      </c>
      <c r="AA82" s="476">
        <v>11</v>
      </c>
      <c r="AB82" s="239">
        <f t="shared" si="82"/>
        <v>0</v>
      </c>
      <c r="AC82" s="476"/>
      <c r="AD82" s="239">
        <f t="shared" si="83"/>
        <v>0</v>
      </c>
      <c r="AE82" s="476"/>
      <c r="AF82" s="239">
        <f t="shared" si="84"/>
        <v>0</v>
      </c>
      <c r="AG82" s="131">
        <f t="shared" si="48"/>
        <v>0</v>
      </c>
      <c r="AH82" s="131">
        <f t="shared" si="49"/>
        <v>0</v>
      </c>
      <c r="AI82" s="131">
        <f t="shared" si="50"/>
        <v>0</v>
      </c>
      <c r="AJ82" s="131">
        <f t="shared" si="51"/>
        <v>0</v>
      </c>
      <c r="AK82" s="131">
        <f t="shared" si="52"/>
        <v>0</v>
      </c>
      <c r="AL82" s="131">
        <f t="shared" si="53"/>
        <v>0</v>
      </c>
      <c r="AM82" s="131">
        <f t="shared" si="54"/>
        <v>0</v>
      </c>
      <c r="AN82" s="131">
        <f t="shared" si="55"/>
        <v>0</v>
      </c>
      <c r="AO82" s="131">
        <f t="shared" si="56"/>
        <v>0</v>
      </c>
      <c r="AP82" s="396"/>
      <c r="AQ82" s="396">
        <f t="shared" si="57"/>
        <v>0</v>
      </c>
      <c r="AR82" s="396">
        <f t="shared" si="58"/>
        <v>0</v>
      </c>
      <c r="AS82" s="396">
        <f t="shared" si="59"/>
        <v>0</v>
      </c>
      <c r="AT82" s="396"/>
      <c r="AU82" s="131">
        <f t="shared" si="60"/>
        <v>0</v>
      </c>
      <c r="AV82" s="131">
        <f t="shared" si="61"/>
        <v>0</v>
      </c>
      <c r="AW82" s="131">
        <f t="shared" si="62"/>
        <v>0</v>
      </c>
      <c r="AX82" s="131">
        <f t="shared" si="63"/>
        <v>0</v>
      </c>
      <c r="AY82" s="131">
        <f t="shared" si="64"/>
        <v>0</v>
      </c>
      <c r="AZ82" s="131">
        <f t="shared" si="65"/>
        <v>0</v>
      </c>
      <c r="BA82" s="131">
        <f t="shared" si="66"/>
        <v>0</v>
      </c>
      <c r="BB82" s="131">
        <f t="shared" si="67"/>
        <v>0</v>
      </c>
      <c r="BC82" s="131">
        <f t="shared" si="68"/>
        <v>0</v>
      </c>
      <c r="BD82" s="131">
        <f t="shared" si="69"/>
        <v>0</v>
      </c>
      <c r="BE82" s="131">
        <f t="shared" si="70"/>
        <v>0</v>
      </c>
      <c r="BF82" s="131">
        <f t="shared" si="71"/>
        <v>0</v>
      </c>
      <c r="BG82" s="131">
        <f t="shared" si="72"/>
        <v>0</v>
      </c>
      <c r="BH82" s="131">
        <f t="shared" si="73"/>
        <v>0</v>
      </c>
      <c r="BI82" s="131">
        <f t="shared" si="74"/>
        <v>0</v>
      </c>
      <c r="BJ82" s="131">
        <f t="shared" si="75"/>
        <v>0</v>
      </c>
      <c r="BK82" s="131">
        <f t="shared" si="76"/>
        <v>0</v>
      </c>
      <c r="BL82" s="131">
        <f t="shared" si="77"/>
        <v>0</v>
      </c>
      <c r="BM82" s="131">
        <f t="shared" si="78"/>
        <v>0</v>
      </c>
      <c r="BN82" s="131">
        <f t="shared" si="79"/>
        <v>0</v>
      </c>
      <c r="BO82" s="131">
        <f t="shared" si="80"/>
        <v>0</v>
      </c>
    </row>
    <row r="83" spans="1:67" s="4" customFormat="1" ht="73.75" customHeight="1" x14ac:dyDescent="0.2">
      <c r="B83" s="164" t="s">
        <v>8</v>
      </c>
      <c r="D83" s="99" t="s">
        <v>981</v>
      </c>
      <c r="E83" s="506" t="s">
        <v>648</v>
      </c>
      <c r="F83" s="72" t="s">
        <v>110</v>
      </c>
      <c r="G83" s="73" t="s">
        <v>65</v>
      </c>
      <c r="H83" s="73" t="s">
        <v>157</v>
      </c>
      <c r="I83" s="72">
        <v>1</v>
      </c>
      <c r="J83" s="72">
        <v>0</v>
      </c>
      <c r="K83" s="72" t="s">
        <v>562</v>
      </c>
      <c r="L83" s="334">
        <v>265.5752</v>
      </c>
      <c r="M83" s="399" t="s">
        <v>954</v>
      </c>
      <c r="N83" s="88"/>
      <c r="O83" s="368">
        <f>L83*N83</f>
        <v>0</v>
      </c>
      <c r="P83" s="89" t="str">
        <f t="shared" si="45"/>
        <v>No</v>
      </c>
      <c r="Q83" s="166" t="str">
        <f t="shared" si="46"/>
        <v>Yes</v>
      </c>
      <c r="S83" s="229">
        <v>1</v>
      </c>
      <c r="T83" s="230">
        <f t="shared" si="47"/>
        <v>0</v>
      </c>
      <c r="U83" s="69"/>
      <c r="V83" s="256">
        <v>13</v>
      </c>
      <c r="W83" s="265">
        <f t="shared" si="81"/>
        <v>0</v>
      </c>
      <c r="X83" s="152"/>
      <c r="Y83" s="152">
        <f>N83*I83</f>
        <v>0</v>
      </c>
      <c r="Z83" s="489">
        <v>1</v>
      </c>
      <c r="AA83" s="476">
        <v>12</v>
      </c>
      <c r="AB83" s="239">
        <f t="shared" si="82"/>
        <v>0</v>
      </c>
      <c r="AC83" s="476"/>
      <c r="AD83" s="239">
        <f t="shared" si="83"/>
        <v>0</v>
      </c>
      <c r="AE83" s="476"/>
      <c r="AF83" s="239">
        <f t="shared" si="84"/>
        <v>0</v>
      </c>
      <c r="AG83" s="131">
        <f t="shared" si="48"/>
        <v>0</v>
      </c>
      <c r="AH83" s="131">
        <f t="shared" si="49"/>
        <v>0</v>
      </c>
      <c r="AI83" s="131">
        <f t="shared" si="50"/>
        <v>0</v>
      </c>
      <c r="AJ83" s="131">
        <f t="shared" si="51"/>
        <v>0</v>
      </c>
      <c r="AK83" s="131">
        <f t="shared" si="52"/>
        <v>0</v>
      </c>
      <c r="AL83" s="131">
        <f t="shared" si="53"/>
        <v>0</v>
      </c>
      <c r="AM83" s="131">
        <f t="shared" si="54"/>
        <v>0</v>
      </c>
      <c r="AN83" s="131">
        <f t="shared" si="55"/>
        <v>0</v>
      </c>
      <c r="AO83" s="131">
        <f t="shared" si="56"/>
        <v>0</v>
      </c>
      <c r="AP83" s="131"/>
      <c r="AQ83" s="396">
        <f t="shared" si="57"/>
        <v>0</v>
      </c>
      <c r="AR83" s="396">
        <f t="shared" si="58"/>
        <v>0</v>
      </c>
      <c r="AS83" s="396">
        <f t="shared" si="59"/>
        <v>0</v>
      </c>
      <c r="AT83" s="131"/>
      <c r="AU83" s="131">
        <f t="shared" si="60"/>
        <v>0</v>
      </c>
      <c r="AV83" s="131">
        <f t="shared" si="61"/>
        <v>0</v>
      </c>
      <c r="AW83" s="131">
        <f t="shared" si="62"/>
        <v>0</v>
      </c>
      <c r="AX83" s="131">
        <f t="shared" si="63"/>
        <v>0</v>
      </c>
      <c r="AY83" s="131">
        <f t="shared" si="64"/>
        <v>0</v>
      </c>
      <c r="AZ83" s="131">
        <f t="shared" si="65"/>
        <v>0</v>
      </c>
      <c r="BA83" s="131">
        <f t="shared" si="66"/>
        <v>0</v>
      </c>
      <c r="BB83" s="131">
        <f t="shared" si="67"/>
        <v>0</v>
      </c>
      <c r="BC83" s="131">
        <f t="shared" si="68"/>
        <v>0</v>
      </c>
      <c r="BD83" s="131">
        <f t="shared" si="69"/>
        <v>0</v>
      </c>
      <c r="BE83" s="131">
        <f t="shared" si="70"/>
        <v>0</v>
      </c>
      <c r="BF83" s="131">
        <f t="shared" si="71"/>
        <v>0</v>
      </c>
      <c r="BG83" s="131">
        <f t="shared" si="72"/>
        <v>0</v>
      </c>
      <c r="BH83" s="131">
        <f t="shared" si="73"/>
        <v>0</v>
      </c>
      <c r="BI83" s="131">
        <f t="shared" si="74"/>
        <v>0</v>
      </c>
      <c r="BJ83" s="131">
        <f t="shared" si="75"/>
        <v>0</v>
      </c>
      <c r="BK83" s="131">
        <f t="shared" si="76"/>
        <v>0</v>
      </c>
      <c r="BL83" s="131">
        <f t="shared" si="77"/>
        <v>0</v>
      </c>
      <c r="BM83" s="131">
        <f t="shared" si="78"/>
        <v>0</v>
      </c>
      <c r="BN83" s="131">
        <f t="shared" si="79"/>
        <v>0</v>
      </c>
      <c r="BO83" s="131">
        <f t="shared" si="80"/>
        <v>0</v>
      </c>
    </row>
    <row r="84" spans="1:67" s="4" customFormat="1" ht="73.75" customHeight="1" x14ac:dyDescent="0.2">
      <c r="B84" s="164" t="s">
        <v>8</v>
      </c>
      <c r="D84" s="99" t="s">
        <v>676</v>
      </c>
      <c r="E84" s="501" t="s">
        <v>647</v>
      </c>
      <c r="F84" s="72" t="s">
        <v>110</v>
      </c>
      <c r="G84" s="73" t="s">
        <v>65</v>
      </c>
      <c r="H84" s="73" t="s">
        <v>157</v>
      </c>
      <c r="I84" s="72">
        <v>1</v>
      </c>
      <c r="J84" s="72">
        <v>0</v>
      </c>
      <c r="K84" s="72" t="s">
        <v>562</v>
      </c>
      <c r="L84" s="334">
        <v>277.1318</v>
      </c>
      <c r="M84" s="87"/>
      <c r="N84" s="399" t="s">
        <v>954</v>
      </c>
      <c r="O84" s="368">
        <f>L84*M84</f>
        <v>0</v>
      </c>
      <c r="P84" s="89" t="str">
        <f t="shared" si="45"/>
        <v>No</v>
      </c>
      <c r="Q84" s="166" t="str">
        <f t="shared" si="46"/>
        <v>Yes</v>
      </c>
      <c r="S84" s="229">
        <v>1</v>
      </c>
      <c r="T84" s="230">
        <f t="shared" si="47"/>
        <v>0</v>
      </c>
      <c r="U84" s="69"/>
      <c r="V84" s="256">
        <v>13</v>
      </c>
      <c r="W84" s="265">
        <f t="shared" si="81"/>
        <v>0</v>
      </c>
      <c r="X84" s="152">
        <f>M84*I84</f>
        <v>0</v>
      </c>
      <c r="Y84" s="152"/>
      <c r="Z84" s="489">
        <v>1</v>
      </c>
      <c r="AA84" s="476">
        <v>12</v>
      </c>
      <c r="AB84" s="239">
        <f t="shared" si="82"/>
        <v>0</v>
      </c>
      <c r="AC84" s="476"/>
      <c r="AD84" s="239">
        <f t="shared" si="83"/>
        <v>0</v>
      </c>
      <c r="AE84" s="476"/>
      <c r="AF84" s="239">
        <f t="shared" si="84"/>
        <v>0</v>
      </c>
      <c r="AG84" s="131">
        <f t="shared" si="48"/>
        <v>0</v>
      </c>
      <c r="AH84" s="131">
        <f t="shared" si="49"/>
        <v>0</v>
      </c>
      <c r="AI84" s="131">
        <f t="shared" si="50"/>
        <v>0</v>
      </c>
      <c r="AJ84" s="131">
        <f t="shared" si="51"/>
        <v>0</v>
      </c>
      <c r="AK84" s="131">
        <f t="shared" si="52"/>
        <v>0</v>
      </c>
      <c r="AL84" s="131">
        <f t="shared" si="53"/>
        <v>0</v>
      </c>
      <c r="AM84" s="131">
        <f t="shared" si="54"/>
        <v>0</v>
      </c>
      <c r="AN84" s="131">
        <f t="shared" si="55"/>
        <v>0</v>
      </c>
      <c r="AO84" s="131">
        <f t="shared" si="56"/>
        <v>0</v>
      </c>
      <c r="AP84" s="131"/>
      <c r="AQ84" s="396">
        <f t="shared" si="57"/>
        <v>0</v>
      </c>
      <c r="AR84" s="396">
        <f t="shared" si="58"/>
        <v>0</v>
      </c>
      <c r="AS84" s="396">
        <f t="shared" si="59"/>
        <v>0</v>
      </c>
      <c r="AT84" s="131"/>
      <c r="AU84" s="131">
        <f t="shared" si="60"/>
        <v>0</v>
      </c>
      <c r="AV84" s="131">
        <f t="shared" si="61"/>
        <v>0</v>
      </c>
      <c r="AW84" s="131">
        <f t="shared" si="62"/>
        <v>0</v>
      </c>
      <c r="AX84" s="131">
        <f t="shared" si="63"/>
        <v>0</v>
      </c>
      <c r="AY84" s="131">
        <f t="shared" si="64"/>
        <v>0</v>
      </c>
      <c r="AZ84" s="131">
        <f t="shared" si="65"/>
        <v>0</v>
      </c>
      <c r="BA84" s="131">
        <f t="shared" si="66"/>
        <v>0</v>
      </c>
      <c r="BB84" s="131">
        <f t="shared" si="67"/>
        <v>0</v>
      </c>
      <c r="BC84" s="131">
        <f t="shared" si="68"/>
        <v>0</v>
      </c>
      <c r="BD84" s="131">
        <f t="shared" si="69"/>
        <v>0</v>
      </c>
      <c r="BE84" s="131">
        <f t="shared" si="70"/>
        <v>0</v>
      </c>
      <c r="BF84" s="131">
        <f t="shared" si="71"/>
        <v>0</v>
      </c>
      <c r="BG84" s="131">
        <f t="shared" si="72"/>
        <v>0</v>
      </c>
      <c r="BH84" s="131">
        <f t="shared" si="73"/>
        <v>0</v>
      </c>
      <c r="BI84" s="131">
        <f t="shared" si="74"/>
        <v>0</v>
      </c>
      <c r="BJ84" s="131">
        <f t="shared" si="75"/>
        <v>0</v>
      </c>
      <c r="BK84" s="131">
        <f t="shared" si="76"/>
        <v>0</v>
      </c>
      <c r="BL84" s="131">
        <f t="shared" si="77"/>
        <v>0</v>
      </c>
      <c r="BM84" s="131">
        <f t="shared" si="78"/>
        <v>0</v>
      </c>
      <c r="BN84" s="131">
        <f t="shared" si="79"/>
        <v>0</v>
      </c>
      <c r="BO84" s="131">
        <f t="shared" si="80"/>
        <v>0</v>
      </c>
    </row>
    <row r="85" spans="1:67" s="4" customFormat="1" ht="73.75" customHeight="1" x14ac:dyDescent="0.2">
      <c r="B85" s="164" t="s">
        <v>8</v>
      </c>
      <c r="D85" s="99" t="s">
        <v>697</v>
      </c>
      <c r="E85" s="502" t="s">
        <v>646</v>
      </c>
      <c r="F85" s="72" t="s">
        <v>110</v>
      </c>
      <c r="G85" s="73" t="s">
        <v>65</v>
      </c>
      <c r="H85" s="73" t="s">
        <v>157</v>
      </c>
      <c r="I85" s="72">
        <v>1</v>
      </c>
      <c r="J85" s="72">
        <v>0</v>
      </c>
      <c r="K85" s="72" t="s">
        <v>562</v>
      </c>
      <c r="L85" s="334">
        <v>265.5752</v>
      </c>
      <c r="M85" s="87"/>
      <c r="N85" s="399" t="s">
        <v>954</v>
      </c>
      <c r="O85" s="368">
        <f>L85*M85</f>
        <v>0</v>
      </c>
      <c r="P85" s="89" t="str">
        <f t="shared" si="45"/>
        <v>No</v>
      </c>
      <c r="Q85" s="166" t="str">
        <f t="shared" si="46"/>
        <v>Yes</v>
      </c>
      <c r="S85" s="229">
        <v>1</v>
      </c>
      <c r="T85" s="230">
        <f t="shared" si="47"/>
        <v>0</v>
      </c>
      <c r="U85" s="69"/>
      <c r="V85" s="256">
        <v>13</v>
      </c>
      <c r="W85" s="265">
        <f t="shared" si="81"/>
        <v>0</v>
      </c>
      <c r="X85" s="152">
        <f>M85*I85</f>
        <v>0</v>
      </c>
      <c r="Y85" s="152"/>
      <c r="Z85" s="489">
        <v>1</v>
      </c>
      <c r="AA85" s="476">
        <v>12</v>
      </c>
      <c r="AB85" s="239">
        <f t="shared" si="82"/>
        <v>0</v>
      </c>
      <c r="AC85" s="476"/>
      <c r="AD85" s="239">
        <f t="shared" si="83"/>
        <v>0</v>
      </c>
      <c r="AE85" s="476"/>
      <c r="AF85" s="239">
        <f t="shared" si="84"/>
        <v>0</v>
      </c>
      <c r="AG85" s="131">
        <f t="shared" si="48"/>
        <v>0</v>
      </c>
      <c r="AH85" s="131">
        <f t="shared" si="49"/>
        <v>0</v>
      </c>
      <c r="AI85" s="131">
        <f t="shared" si="50"/>
        <v>0</v>
      </c>
      <c r="AJ85" s="131">
        <f t="shared" si="51"/>
        <v>0</v>
      </c>
      <c r="AK85" s="131">
        <f t="shared" si="52"/>
        <v>0</v>
      </c>
      <c r="AL85" s="131">
        <f t="shared" si="53"/>
        <v>0</v>
      </c>
      <c r="AM85" s="131">
        <f t="shared" si="54"/>
        <v>0</v>
      </c>
      <c r="AN85" s="131">
        <f t="shared" si="55"/>
        <v>0</v>
      </c>
      <c r="AO85" s="131">
        <f t="shared" si="56"/>
        <v>0</v>
      </c>
      <c r="AP85" s="131"/>
      <c r="AQ85" s="396">
        <f t="shared" si="57"/>
        <v>0</v>
      </c>
      <c r="AR85" s="396">
        <f t="shared" si="58"/>
        <v>0</v>
      </c>
      <c r="AS85" s="396">
        <f t="shared" si="59"/>
        <v>0</v>
      </c>
      <c r="AT85" s="131"/>
      <c r="AU85" s="131">
        <f t="shared" si="60"/>
        <v>0</v>
      </c>
      <c r="AV85" s="131">
        <f t="shared" si="61"/>
        <v>0</v>
      </c>
      <c r="AW85" s="131">
        <f t="shared" si="62"/>
        <v>0</v>
      </c>
      <c r="AX85" s="131">
        <f t="shared" si="63"/>
        <v>0</v>
      </c>
      <c r="AY85" s="131">
        <f t="shared" si="64"/>
        <v>0</v>
      </c>
      <c r="AZ85" s="131">
        <f t="shared" si="65"/>
        <v>0</v>
      </c>
      <c r="BA85" s="131">
        <f t="shared" si="66"/>
        <v>0</v>
      </c>
      <c r="BB85" s="131">
        <f t="shared" si="67"/>
        <v>0</v>
      </c>
      <c r="BC85" s="131">
        <f t="shared" si="68"/>
        <v>0</v>
      </c>
      <c r="BD85" s="131">
        <f t="shared" si="69"/>
        <v>0</v>
      </c>
      <c r="BE85" s="131">
        <f t="shared" si="70"/>
        <v>0</v>
      </c>
      <c r="BF85" s="131">
        <f t="shared" si="71"/>
        <v>0</v>
      </c>
      <c r="BG85" s="131">
        <f t="shared" si="72"/>
        <v>0</v>
      </c>
      <c r="BH85" s="131">
        <f t="shared" si="73"/>
        <v>0</v>
      </c>
      <c r="BI85" s="131">
        <f t="shared" si="74"/>
        <v>0</v>
      </c>
      <c r="BJ85" s="131">
        <f t="shared" si="75"/>
        <v>0</v>
      </c>
      <c r="BK85" s="131">
        <f t="shared" si="76"/>
        <v>0</v>
      </c>
      <c r="BL85" s="131">
        <f t="shared" si="77"/>
        <v>0</v>
      </c>
      <c r="BM85" s="131">
        <f t="shared" si="78"/>
        <v>0</v>
      </c>
      <c r="BN85" s="131">
        <f t="shared" si="79"/>
        <v>0</v>
      </c>
      <c r="BO85" s="131">
        <f t="shared" si="80"/>
        <v>0</v>
      </c>
    </row>
    <row r="86" spans="1:67" s="81" customFormat="1" ht="73.75" customHeight="1" x14ac:dyDescent="0.2">
      <c r="A86" s="4"/>
      <c r="B86" s="164" t="s">
        <v>8</v>
      </c>
      <c r="C86" s="4"/>
      <c r="D86" s="64" t="s">
        <v>982</v>
      </c>
      <c r="E86" s="503" t="s">
        <v>648</v>
      </c>
      <c r="F86" s="198" t="s">
        <v>109</v>
      </c>
      <c r="G86" s="178" t="s">
        <v>147</v>
      </c>
      <c r="H86" s="178" t="s">
        <v>157</v>
      </c>
      <c r="I86" s="63">
        <v>4</v>
      </c>
      <c r="J86" s="63">
        <v>0</v>
      </c>
      <c r="K86" s="63" t="s">
        <v>562</v>
      </c>
      <c r="L86" s="333">
        <v>491.03190000000001</v>
      </c>
      <c r="M86" s="400" t="s">
        <v>954</v>
      </c>
      <c r="N86" s="380"/>
      <c r="O86" s="378">
        <f>L86*N86</f>
        <v>0</v>
      </c>
      <c r="P86" s="82" t="str">
        <f t="shared" si="45"/>
        <v>No</v>
      </c>
      <c r="Q86" s="188" t="str">
        <f t="shared" si="46"/>
        <v>Yes</v>
      </c>
      <c r="S86" s="229">
        <v>4</v>
      </c>
      <c r="T86" s="230">
        <f t="shared" si="47"/>
        <v>0</v>
      </c>
      <c r="U86" s="69"/>
      <c r="V86" s="256">
        <v>16.7</v>
      </c>
      <c r="W86" s="265">
        <f t="shared" si="81"/>
        <v>0</v>
      </c>
      <c r="X86" s="152"/>
      <c r="Y86" s="152">
        <f>N86*I86</f>
        <v>0</v>
      </c>
      <c r="Z86" s="489">
        <v>4</v>
      </c>
      <c r="AA86" s="476">
        <v>52</v>
      </c>
      <c r="AB86" s="239">
        <f t="shared" si="82"/>
        <v>0</v>
      </c>
      <c r="AC86" s="476"/>
      <c r="AD86" s="239">
        <f t="shared" si="83"/>
        <v>0</v>
      </c>
      <c r="AE86" s="476"/>
      <c r="AF86" s="239">
        <f t="shared" si="84"/>
        <v>0</v>
      </c>
      <c r="AG86" s="131">
        <f t="shared" si="48"/>
        <v>0</v>
      </c>
      <c r="AH86" s="131">
        <f t="shared" si="49"/>
        <v>0</v>
      </c>
      <c r="AI86" s="131">
        <f t="shared" si="50"/>
        <v>0</v>
      </c>
      <c r="AJ86" s="131">
        <f t="shared" si="51"/>
        <v>0</v>
      </c>
      <c r="AK86" s="131">
        <f t="shared" si="52"/>
        <v>0</v>
      </c>
      <c r="AL86" s="131">
        <f t="shared" si="53"/>
        <v>0</v>
      </c>
      <c r="AM86" s="131">
        <f t="shared" si="54"/>
        <v>0</v>
      </c>
      <c r="AN86" s="131">
        <f t="shared" si="55"/>
        <v>0</v>
      </c>
      <c r="AO86" s="131">
        <f t="shared" si="56"/>
        <v>0</v>
      </c>
      <c r="AP86" s="396"/>
      <c r="AQ86" s="396">
        <f t="shared" si="57"/>
        <v>0</v>
      </c>
      <c r="AR86" s="396">
        <f t="shared" si="58"/>
        <v>0</v>
      </c>
      <c r="AS86" s="396">
        <f t="shared" si="59"/>
        <v>0</v>
      </c>
      <c r="AT86" s="396"/>
      <c r="AU86" s="131">
        <f t="shared" si="60"/>
        <v>0</v>
      </c>
      <c r="AV86" s="131">
        <f t="shared" si="61"/>
        <v>0</v>
      </c>
      <c r="AW86" s="131">
        <f t="shared" si="62"/>
        <v>0</v>
      </c>
      <c r="AX86" s="131">
        <f t="shared" si="63"/>
        <v>0</v>
      </c>
      <c r="AY86" s="131">
        <f t="shared" si="64"/>
        <v>0</v>
      </c>
      <c r="AZ86" s="131">
        <f t="shared" si="65"/>
        <v>0</v>
      </c>
      <c r="BA86" s="131">
        <f t="shared" si="66"/>
        <v>0</v>
      </c>
      <c r="BB86" s="131">
        <f t="shared" si="67"/>
        <v>0</v>
      </c>
      <c r="BC86" s="131">
        <f t="shared" si="68"/>
        <v>0</v>
      </c>
      <c r="BD86" s="131">
        <f t="shared" si="69"/>
        <v>0</v>
      </c>
      <c r="BE86" s="131">
        <f t="shared" si="70"/>
        <v>0</v>
      </c>
      <c r="BF86" s="131">
        <f t="shared" si="71"/>
        <v>0</v>
      </c>
      <c r="BG86" s="131">
        <f t="shared" si="72"/>
        <v>0</v>
      </c>
      <c r="BH86" s="131">
        <f t="shared" si="73"/>
        <v>0</v>
      </c>
      <c r="BI86" s="131">
        <f t="shared" si="74"/>
        <v>0</v>
      </c>
      <c r="BJ86" s="131">
        <f t="shared" si="75"/>
        <v>0</v>
      </c>
      <c r="BK86" s="131">
        <f t="shared" si="76"/>
        <v>0</v>
      </c>
      <c r="BL86" s="131">
        <f t="shared" si="77"/>
        <v>0</v>
      </c>
      <c r="BM86" s="131">
        <f t="shared" si="78"/>
        <v>0</v>
      </c>
      <c r="BN86" s="131">
        <f t="shared" si="79"/>
        <v>0</v>
      </c>
      <c r="BO86" s="131">
        <f t="shared" si="80"/>
        <v>0</v>
      </c>
    </row>
    <row r="87" spans="1:67" s="81" customFormat="1" ht="73.75" customHeight="1" x14ac:dyDescent="0.2">
      <c r="A87" s="4"/>
      <c r="B87" s="164" t="s">
        <v>8</v>
      </c>
      <c r="C87" s="4"/>
      <c r="D87" s="64" t="s">
        <v>677</v>
      </c>
      <c r="E87" s="504" t="s">
        <v>647</v>
      </c>
      <c r="F87" s="198" t="s">
        <v>109</v>
      </c>
      <c r="G87" s="178" t="s">
        <v>147</v>
      </c>
      <c r="H87" s="178" t="s">
        <v>157</v>
      </c>
      <c r="I87" s="63">
        <v>4</v>
      </c>
      <c r="J87" s="63">
        <v>0</v>
      </c>
      <c r="K87" s="63" t="s">
        <v>562</v>
      </c>
      <c r="L87" s="333">
        <v>512.38379999999995</v>
      </c>
      <c r="M87" s="85"/>
      <c r="N87" s="401" t="s">
        <v>954</v>
      </c>
      <c r="O87" s="378">
        <f>L87*M87</f>
        <v>0</v>
      </c>
      <c r="P87" s="82" t="str">
        <f t="shared" si="45"/>
        <v>No</v>
      </c>
      <c r="Q87" s="188" t="str">
        <f t="shared" si="46"/>
        <v>Yes</v>
      </c>
      <c r="S87" s="229">
        <v>4</v>
      </c>
      <c r="T87" s="230">
        <f t="shared" si="47"/>
        <v>0</v>
      </c>
      <c r="U87" s="69"/>
      <c r="V87" s="256">
        <v>16.7</v>
      </c>
      <c r="W87" s="265">
        <f t="shared" si="81"/>
        <v>0</v>
      </c>
      <c r="X87" s="152">
        <f>M87*I87</f>
        <v>0</v>
      </c>
      <c r="Y87" s="152"/>
      <c r="Z87" s="489">
        <v>4</v>
      </c>
      <c r="AA87" s="476">
        <v>52</v>
      </c>
      <c r="AB87" s="239">
        <f t="shared" si="82"/>
        <v>0</v>
      </c>
      <c r="AC87" s="476"/>
      <c r="AD87" s="239">
        <f t="shared" si="83"/>
        <v>0</v>
      </c>
      <c r="AE87" s="476"/>
      <c r="AF87" s="239">
        <f t="shared" si="84"/>
        <v>0</v>
      </c>
      <c r="AG87" s="131">
        <f t="shared" si="48"/>
        <v>0</v>
      </c>
      <c r="AH87" s="131">
        <f t="shared" si="49"/>
        <v>0</v>
      </c>
      <c r="AI87" s="131">
        <f t="shared" si="50"/>
        <v>0</v>
      </c>
      <c r="AJ87" s="131">
        <f t="shared" si="51"/>
        <v>0</v>
      </c>
      <c r="AK87" s="131">
        <f t="shared" si="52"/>
        <v>0</v>
      </c>
      <c r="AL87" s="131">
        <f t="shared" si="53"/>
        <v>0</v>
      </c>
      <c r="AM87" s="131">
        <f t="shared" si="54"/>
        <v>0</v>
      </c>
      <c r="AN87" s="131">
        <f t="shared" si="55"/>
        <v>0</v>
      </c>
      <c r="AO87" s="131">
        <f t="shared" si="56"/>
        <v>0</v>
      </c>
      <c r="AP87" s="396"/>
      <c r="AQ87" s="396">
        <f t="shared" si="57"/>
        <v>0</v>
      </c>
      <c r="AR87" s="396">
        <f t="shared" si="58"/>
        <v>0</v>
      </c>
      <c r="AS87" s="396">
        <f t="shared" si="59"/>
        <v>0</v>
      </c>
      <c r="AT87" s="396"/>
      <c r="AU87" s="131">
        <f t="shared" si="60"/>
        <v>0</v>
      </c>
      <c r="AV87" s="131">
        <f t="shared" si="61"/>
        <v>0</v>
      </c>
      <c r="AW87" s="131">
        <f t="shared" si="62"/>
        <v>0</v>
      </c>
      <c r="AX87" s="131">
        <f t="shared" si="63"/>
        <v>0</v>
      </c>
      <c r="AY87" s="131">
        <f t="shared" si="64"/>
        <v>0</v>
      </c>
      <c r="AZ87" s="131">
        <f t="shared" si="65"/>
        <v>0</v>
      </c>
      <c r="BA87" s="131">
        <f t="shared" si="66"/>
        <v>0</v>
      </c>
      <c r="BB87" s="131">
        <f t="shared" si="67"/>
        <v>0</v>
      </c>
      <c r="BC87" s="131">
        <f t="shared" si="68"/>
        <v>0</v>
      </c>
      <c r="BD87" s="131">
        <f t="shared" si="69"/>
        <v>0</v>
      </c>
      <c r="BE87" s="131">
        <f t="shared" si="70"/>
        <v>0</v>
      </c>
      <c r="BF87" s="131">
        <f t="shared" si="71"/>
        <v>0</v>
      </c>
      <c r="BG87" s="131">
        <f t="shared" si="72"/>
        <v>0</v>
      </c>
      <c r="BH87" s="131">
        <f t="shared" si="73"/>
        <v>0</v>
      </c>
      <c r="BI87" s="131">
        <f t="shared" si="74"/>
        <v>0</v>
      </c>
      <c r="BJ87" s="131">
        <f t="shared" si="75"/>
        <v>0</v>
      </c>
      <c r="BK87" s="131">
        <f t="shared" si="76"/>
        <v>0</v>
      </c>
      <c r="BL87" s="131">
        <f t="shared" si="77"/>
        <v>0</v>
      </c>
      <c r="BM87" s="131">
        <f t="shared" si="78"/>
        <v>0</v>
      </c>
      <c r="BN87" s="131">
        <f t="shared" si="79"/>
        <v>0</v>
      </c>
      <c r="BO87" s="131">
        <f t="shared" si="80"/>
        <v>0</v>
      </c>
    </row>
    <row r="88" spans="1:67" s="81" customFormat="1" ht="73.75" customHeight="1" x14ac:dyDescent="0.2">
      <c r="A88" s="4"/>
      <c r="B88" s="164" t="s">
        <v>8</v>
      </c>
      <c r="C88" s="4"/>
      <c r="D88" s="64" t="s">
        <v>696</v>
      </c>
      <c r="E88" s="505" t="s">
        <v>646</v>
      </c>
      <c r="F88" s="198" t="s">
        <v>109</v>
      </c>
      <c r="G88" s="178" t="s">
        <v>147</v>
      </c>
      <c r="H88" s="178" t="s">
        <v>157</v>
      </c>
      <c r="I88" s="63">
        <v>4</v>
      </c>
      <c r="J88" s="63">
        <v>0</v>
      </c>
      <c r="K88" s="63" t="s">
        <v>562</v>
      </c>
      <c r="L88" s="333">
        <v>491.03190000000001</v>
      </c>
      <c r="M88" s="85"/>
      <c r="N88" s="401" t="s">
        <v>954</v>
      </c>
      <c r="O88" s="378">
        <f>L88*M88</f>
        <v>0</v>
      </c>
      <c r="P88" s="82" t="str">
        <f t="shared" si="45"/>
        <v>No</v>
      </c>
      <c r="Q88" s="188" t="str">
        <f t="shared" si="46"/>
        <v>Yes</v>
      </c>
      <c r="S88" s="229">
        <v>4</v>
      </c>
      <c r="T88" s="230">
        <f t="shared" si="47"/>
        <v>0</v>
      </c>
      <c r="U88" s="69"/>
      <c r="V88" s="256">
        <v>16.7</v>
      </c>
      <c r="W88" s="265">
        <f t="shared" si="81"/>
        <v>0</v>
      </c>
      <c r="X88" s="152">
        <f>M88*I88</f>
        <v>0</v>
      </c>
      <c r="Y88" s="152"/>
      <c r="Z88" s="489">
        <v>4</v>
      </c>
      <c r="AA88" s="476">
        <v>52</v>
      </c>
      <c r="AB88" s="239">
        <f t="shared" si="82"/>
        <v>0</v>
      </c>
      <c r="AC88" s="476"/>
      <c r="AD88" s="239">
        <f t="shared" si="83"/>
        <v>0</v>
      </c>
      <c r="AE88" s="476"/>
      <c r="AF88" s="239">
        <f t="shared" si="84"/>
        <v>0</v>
      </c>
      <c r="AG88" s="131">
        <f t="shared" si="48"/>
        <v>0</v>
      </c>
      <c r="AH88" s="131">
        <f t="shared" si="49"/>
        <v>0</v>
      </c>
      <c r="AI88" s="131">
        <f t="shared" si="50"/>
        <v>0</v>
      </c>
      <c r="AJ88" s="131">
        <f t="shared" si="51"/>
        <v>0</v>
      </c>
      <c r="AK88" s="131">
        <f t="shared" si="52"/>
        <v>0</v>
      </c>
      <c r="AL88" s="131">
        <f t="shared" si="53"/>
        <v>0</v>
      </c>
      <c r="AM88" s="131">
        <f t="shared" si="54"/>
        <v>0</v>
      </c>
      <c r="AN88" s="131">
        <f t="shared" si="55"/>
        <v>0</v>
      </c>
      <c r="AO88" s="131">
        <f t="shared" si="56"/>
        <v>0</v>
      </c>
      <c r="AP88" s="396"/>
      <c r="AQ88" s="396">
        <f t="shared" si="57"/>
        <v>0</v>
      </c>
      <c r="AR88" s="396">
        <f t="shared" si="58"/>
        <v>0</v>
      </c>
      <c r="AS88" s="396">
        <f t="shared" si="59"/>
        <v>0</v>
      </c>
      <c r="AT88" s="396"/>
      <c r="AU88" s="131">
        <f t="shared" si="60"/>
        <v>0</v>
      </c>
      <c r="AV88" s="131">
        <f t="shared" si="61"/>
        <v>0</v>
      </c>
      <c r="AW88" s="131">
        <f t="shared" si="62"/>
        <v>0</v>
      </c>
      <c r="AX88" s="131">
        <f t="shared" si="63"/>
        <v>0</v>
      </c>
      <c r="AY88" s="131">
        <f t="shared" si="64"/>
        <v>0</v>
      </c>
      <c r="AZ88" s="131">
        <f t="shared" si="65"/>
        <v>0</v>
      </c>
      <c r="BA88" s="131">
        <f t="shared" si="66"/>
        <v>0</v>
      </c>
      <c r="BB88" s="131">
        <f t="shared" si="67"/>
        <v>0</v>
      </c>
      <c r="BC88" s="131">
        <f t="shared" si="68"/>
        <v>0</v>
      </c>
      <c r="BD88" s="131">
        <f t="shared" si="69"/>
        <v>0</v>
      </c>
      <c r="BE88" s="131">
        <f t="shared" si="70"/>
        <v>0</v>
      </c>
      <c r="BF88" s="131">
        <f t="shared" si="71"/>
        <v>0</v>
      </c>
      <c r="BG88" s="131">
        <f t="shared" si="72"/>
        <v>0</v>
      </c>
      <c r="BH88" s="131">
        <f t="shared" si="73"/>
        <v>0</v>
      </c>
      <c r="BI88" s="131">
        <f t="shared" si="74"/>
        <v>0</v>
      </c>
      <c r="BJ88" s="131">
        <f t="shared" si="75"/>
        <v>0</v>
      </c>
      <c r="BK88" s="131">
        <f t="shared" si="76"/>
        <v>0</v>
      </c>
      <c r="BL88" s="131">
        <f t="shared" si="77"/>
        <v>0</v>
      </c>
      <c r="BM88" s="131">
        <f t="shared" si="78"/>
        <v>0</v>
      </c>
      <c r="BN88" s="131">
        <f t="shared" si="79"/>
        <v>0</v>
      </c>
      <c r="BO88" s="131">
        <f t="shared" si="80"/>
        <v>0</v>
      </c>
    </row>
    <row r="89" spans="1:67" s="4" customFormat="1" ht="73.75" customHeight="1" x14ac:dyDescent="0.2">
      <c r="B89" s="164" t="s">
        <v>8</v>
      </c>
      <c r="D89" s="99" t="s">
        <v>983</v>
      </c>
      <c r="E89" s="506" t="s">
        <v>648</v>
      </c>
      <c r="F89" s="303" t="s">
        <v>569</v>
      </c>
      <c r="G89" s="73" t="s">
        <v>66</v>
      </c>
      <c r="H89" s="73" t="s">
        <v>157</v>
      </c>
      <c r="I89" s="72">
        <v>2</v>
      </c>
      <c r="J89" s="72">
        <v>0</v>
      </c>
      <c r="K89" s="72" t="s">
        <v>562</v>
      </c>
      <c r="L89" s="334">
        <v>410.79489999999998</v>
      </c>
      <c r="M89" s="399" t="s">
        <v>954</v>
      </c>
      <c r="N89" s="88"/>
      <c r="O89" s="368">
        <f>L89*N89</f>
        <v>0</v>
      </c>
      <c r="P89" s="89" t="str">
        <f t="shared" si="45"/>
        <v>No</v>
      </c>
      <c r="Q89" s="166" t="str">
        <f t="shared" si="46"/>
        <v>Yes</v>
      </c>
      <c r="S89" s="229">
        <v>2</v>
      </c>
      <c r="T89" s="230">
        <f t="shared" si="47"/>
        <v>0</v>
      </c>
      <c r="U89" s="69"/>
      <c r="V89" s="256">
        <v>16</v>
      </c>
      <c r="W89" s="265">
        <f t="shared" si="81"/>
        <v>0</v>
      </c>
      <c r="X89" s="152"/>
      <c r="Y89" s="152">
        <f>N89*I89</f>
        <v>0</v>
      </c>
      <c r="Z89" s="489">
        <v>2</v>
      </c>
      <c r="AA89" s="476">
        <v>22</v>
      </c>
      <c r="AB89" s="239">
        <f t="shared" si="82"/>
        <v>0</v>
      </c>
      <c r="AC89" s="476"/>
      <c r="AD89" s="239">
        <f t="shared" si="83"/>
        <v>0</v>
      </c>
      <c r="AE89" s="476"/>
      <c r="AF89" s="239">
        <f t="shared" si="84"/>
        <v>0</v>
      </c>
      <c r="AG89" s="131">
        <f t="shared" si="48"/>
        <v>0</v>
      </c>
      <c r="AH89" s="131">
        <f t="shared" si="49"/>
        <v>0</v>
      </c>
      <c r="AI89" s="131">
        <f t="shared" si="50"/>
        <v>0</v>
      </c>
      <c r="AJ89" s="131">
        <f t="shared" si="51"/>
        <v>0</v>
      </c>
      <c r="AK89" s="131">
        <f t="shared" si="52"/>
        <v>0</v>
      </c>
      <c r="AL89" s="131">
        <f t="shared" si="53"/>
        <v>0</v>
      </c>
      <c r="AM89" s="131">
        <f t="shared" si="54"/>
        <v>0</v>
      </c>
      <c r="AN89" s="131">
        <f t="shared" si="55"/>
        <v>0</v>
      </c>
      <c r="AO89" s="131">
        <f t="shared" si="56"/>
        <v>0</v>
      </c>
      <c r="AP89" s="131"/>
      <c r="AQ89" s="396">
        <f t="shared" si="57"/>
        <v>0</v>
      </c>
      <c r="AR89" s="396">
        <f t="shared" si="58"/>
        <v>0</v>
      </c>
      <c r="AS89" s="396">
        <f t="shared" si="59"/>
        <v>0</v>
      </c>
      <c r="AT89" s="131"/>
      <c r="AU89" s="131">
        <f t="shared" si="60"/>
        <v>0</v>
      </c>
      <c r="AV89" s="131">
        <f t="shared" si="61"/>
        <v>0</v>
      </c>
      <c r="AW89" s="131">
        <f t="shared" si="62"/>
        <v>0</v>
      </c>
      <c r="AX89" s="131">
        <f t="shared" si="63"/>
        <v>0</v>
      </c>
      <c r="AY89" s="131">
        <f t="shared" si="64"/>
        <v>0</v>
      </c>
      <c r="AZ89" s="131">
        <f t="shared" si="65"/>
        <v>0</v>
      </c>
      <c r="BA89" s="131">
        <f t="shared" si="66"/>
        <v>0</v>
      </c>
      <c r="BB89" s="131">
        <f t="shared" si="67"/>
        <v>0</v>
      </c>
      <c r="BC89" s="131">
        <f t="shared" si="68"/>
        <v>0</v>
      </c>
      <c r="BD89" s="131">
        <f t="shared" si="69"/>
        <v>0</v>
      </c>
      <c r="BE89" s="131">
        <f t="shared" si="70"/>
        <v>0</v>
      </c>
      <c r="BF89" s="131">
        <f t="shared" si="71"/>
        <v>0</v>
      </c>
      <c r="BG89" s="131">
        <f t="shared" si="72"/>
        <v>0</v>
      </c>
      <c r="BH89" s="131">
        <f t="shared" si="73"/>
        <v>0</v>
      </c>
      <c r="BI89" s="131">
        <f t="shared" si="74"/>
        <v>0</v>
      </c>
      <c r="BJ89" s="131">
        <f t="shared" si="75"/>
        <v>0</v>
      </c>
      <c r="BK89" s="131">
        <f t="shared" si="76"/>
        <v>0</v>
      </c>
      <c r="BL89" s="131">
        <f t="shared" si="77"/>
        <v>0</v>
      </c>
      <c r="BM89" s="131">
        <f t="shared" si="78"/>
        <v>0</v>
      </c>
      <c r="BN89" s="131">
        <f t="shared" si="79"/>
        <v>0</v>
      </c>
      <c r="BO89" s="131">
        <f t="shared" si="80"/>
        <v>0</v>
      </c>
    </row>
    <row r="90" spans="1:67" s="4" customFormat="1" ht="73.75" customHeight="1" x14ac:dyDescent="0.2">
      <c r="B90" s="164" t="s">
        <v>8</v>
      </c>
      <c r="D90" s="99" t="s">
        <v>678</v>
      </c>
      <c r="E90" s="501" t="s">
        <v>647</v>
      </c>
      <c r="F90" s="303" t="s">
        <v>569</v>
      </c>
      <c r="G90" s="73" t="s">
        <v>66</v>
      </c>
      <c r="H90" s="73" t="s">
        <v>157</v>
      </c>
      <c r="I90" s="72">
        <v>2</v>
      </c>
      <c r="J90" s="72">
        <v>0</v>
      </c>
      <c r="K90" s="72" t="s">
        <v>562</v>
      </c>
      <c r="L90" s="334">
        <v>428.6551</v>
      </c>
      <c r="M90" s="87"/>
      <c r="N90" s="399" t="s">
        <v>954</v>
      </c>
      <c r="O90" s="368">
        <f>L90*M90</f>
        <v>0</v>
      </c>
      <c r="P90" s="89" t="str">
        <f t="shared" si="45"/>
        <v>No</v>
      </c>
      <c r="Q90" s="166" t="str">
        <f t="shared" si="46"/>
        <v>Yes</v>
      </c>
      <c r="S90" s="229">
        <v>2</v>
      </c>
      <c r="T90" s="230">
        <f t="shared" si="47"/>
        <v>0</v>
      </c>
      <c r="U90" s="69"/>
      <c r="V90" s="256">
        <v>16</v>
      </c>
      <c r="W90" s="265">
        <f t="shared" si="81"/>
        <v>0</v>
      </c>
      <c r="X90" s="152">
        <f>M90*I90</f>
        <v>0</v>
      </c>
      <c r="Y90" s="152"/>
      <c r="Z90" s="489">
        <v>2</v>
      </c>
      <c r="AA90" s="476">
        <v>22</v>
      </c>
      <c r="AB90" s="239">
        <f t="shared" si="82"/>
        <v>0</v>
      </c>
      <c r="AC90" s="476"/>
      <c r="AD90" s="239">
        <f t="shared" si="83"/>
        <v>0</v>
      </c>
      <c r="AE90" s="476"/>
      <c r="AF90" s="239">
        <f t="shared" si="84"/>
        <v>0</v>
      </c>
      <c r="AG90" s="131">
        <f t="shared" si="48"/>
        <v>0</v>
      </c>
      <c r="AH90" s="131">
        <f t="shared" si="49"/>
        <v>0</v>
      </c>
      <c r="AI90" s="131">
        <f t="shared" si="50"/>
        <v>0</v>
      </c>
      <c r="AJ90" s="131">
        <f t="shared" si="51"/>
        <v>0</v>
      </c>
      <c r="AK90" s="131">
        <f t="shared" si="52"/>
        <v>0</v>
      </c>
      <c r="AL90" s="131">
        <f t="shared" si="53"/>
        <v>0</v>
      </c>
      <c r="AM90" s="131">
        <f t="shared" si="54"/>
        <v>0</v>
      </c>
      <c r="AN90" s="131">
        <f t="shared" si="55"/>
        <v>0</v>
      </c>
      <c r="AO90" s="131">
        <f t="shared" si="56"/>
        <v>0</v>
      </c>
      <c r="AP90" s="131"/>
      <c r="AQ90" s="396">
        <f t="shared" si="57"/>
        <v>0</v>
      </c>
      <c r="AR90" s="396">
        <f t="shared" si="58"/>
        <v>0</v>
      </c>
      <c r="AS90" s="396">
        <f t="shared" si="59"/>
        <v>0</v>
      </c>
      <c r="AT90" s="131"/>
      <c r="AU90" s="131">
        <f t="shared" si="60"/>
        <v>0</v>
      </c>
      <c r="AV90" s="131">
        <f t="shared" si="61"/>
        <v>0</v>
      </c>
      <c r="AW90" s="131">
        <f t="shared" si="62"/>
        <v>0</v>
      </c>
      <c r="AX90" s="131">
        <f t="shared" si="63"/>
        <v>0</v>
      </c>
      <c r="AY90" s="131">
        <f t="shared" si="64"/>
        <v>0</v>
      </c>
      <c r="AZ90" s="131">
        <f t="shared" si="65"/>
        <v>0</v>
      </c>
      <c r="BA90" s="131">
        <f t="shared" si="66"/>
        <v>0</v>
      </c>
      <c r="BB90" s="131">
        <f t="shared" si="67"/>
        <v>0</v>
      </c>
      <c r="BC90" s="131">
        <f t="shared" si="68"/>
        <v>0</v>
      </c>
      <c r="BD90" s="131">
        <f t="shared" si="69"/>
        <v>0</v>
      </c>
      <c r="BE90" s="131">
        <f t="shared" si="70"/>
        <v>0</v>
      </c>
      <c r="BF90" s="131">
        <f t="shared" si="71"/>
        <v>0</v>
      </c>
      <c r="BG90" s="131">
        <f t="shared" si="72"/>
        <v>0</v>
      </c>
      <c r="BH90" s="131">
        <f t="shared" si="73"/>
        <v>0</v>
      </c>
      <c r="BI90" s="131">
        <f t="shared" si="74"/>
        <v>0</v>
      </c>
      <c r="BJ90" s="131">
        <f t="shared" si="75"/>
        <v>0</v>
      </c>
      <c r="BK90" s="131">
        <f t="shared" si="76"/>
        <v>0</v>
      </c>
      <c r="BL90" s="131">
        <f t="shared" si="77"/>
        <v>0</v>
      </c>
      <c r="BM90" s="131">
        <f t="shared" si="78"/>
        <v>0</v>
      </c>
      <c r="BN90" s="131">
        <f t="shared" si="79"/>
        <v>0</v>
      </c>
      <c r="BO90" s="131">
        <f t="shared" si="80"/>
        <v>0</v>
      </c>
    </row>
    <row r="91" spans="1:67" s="4" customFormat="1" ht="73.75" customHeight="1" x14ac:dyDescent="0.2">
      <c r="B91" s="164" t="s">
        <v>8</v>
      </c>
      <c r="D91" s="99" t="s">
        <v>695</v>
      </c>
      <c r="E91" s="502" t="s">
        <v>646</v>
      </c>
      <c r="F91" s="303" t="s">
        <v>569</v>
      </c>
      <c r="G91" s="73" t="s">
        <v>66</v>
      </c>
      <c r="H91" s="73" t="s">
        <v>157</v>
      </c>
      <c r="I91" s="72">
        <v>2</v>
      </c>
      <c r="J91" s="72">
        <v>0</v>
      </c>
      <c r="K91" s="72" t="s">
        <v>562</v>
      </c>
      <c r="L91" s="334">
        <v>410.79489999999998</v>
      </c>
      <c r="M91" s="87"/>
      <c r="N91" s="399" t="s">
        <v>954</v>
      </c>
      <c r="O91" s="368">
        <f>L91*M91</f>
        <v>0</v>
      </c>
      <c r="P91" s="89" t="str">
        <f t="shared" si="45"/>
        <v>No</v>
      </c>
      <c r="Q91" s="166" t="str">
        <f t="shared" si="46"/>
        <v>Yes</v>
      </c>
      <c r="S91" s="229">
        <v>2</v>
      </c>
      <c r="T91" s="230">
        <f t="shared" si="47"/>
        <v>0</v>
      </c>
      <c r="U91" s="69"/>
      <c r="V91" s="256">
        <v>16</v>
      </c>
      <c r="W91" s="265">
        <f t="shared" si="81"/>
        <v>0</v>
      </c>
      <c r="X91" s="152">
        <f>M91*I91</f>
        <v>0</v>
      </c>
      <c r="Y91" s="152"/>
      <c r="Z91" s="489">
        <v>2</v>
      </c>
      <c r="AA91" s="476">
        <v>22</v>
      </c>
      <c r="AB91" s="239">
        <f t="shared" si="82"/>
        <v>0</v>
      </c>
      <c r="AC91" s="476"/>
      <c r="AD91" s="239">
        <f t="shared" si="83"/>
        <v>0</v>
      </c>
      <c r="AE91" s="476"/>
      <c r="AF91" s="239">
        <f t="shared" si="84"/>
        <v>0</v>
      </c>
      <c r="AG91" s="131">
        <f t="shared" si="48"/>
        <v>0</v>
      </c>
      <c r="AH91" s="131">
        <f t="shared" si="49"/>
        <v>0</v>
      </c>
      <c r="AI91" s="131">
        <f t="shared" si="50"/>
        <v>0</v>
      </c>
      <c r="AJ91" s="131">
        <f t="shared" si="51"/>
        <v>0</v>
      </c>
      <c r="AK91" s="131">
        <f t="shared" si="52"/>
        <v>0</v>
      </c>
      <c r="AL91" s="131">
        <f t="shared" si="53"/>
        <v>0</v>
      </c>
      <c r="AM91" s="131">
        <f t="shared" si="54"/>
        <v>0</v>
      </c>
      <c r="AN91" s="131">
        <f t="shared" si="55"/>
        <v>0</v>
      </c>
      <c r="AO91" s="131">
        <f t="shared" si="56"/>
        <v>0</v>
      </c>
      <c r="AP91" s="131"/>
      <c r="AQ91" s="396">
        <f t="shared" si="57"/>
        <v>0</v>
      </c>
      <c r="AR91" s="396">
        <f t="shared" si="58"/>
        <v>0</v>
      </c>
      <c r="AS91" s="396">
        <f t="shared" si="59"/>
        <v>0</v>
      </c>
      <c r="AT91" s="131"/>
      <c r="AU91" s="131">
        <f t="shared" si="60"/>
        <v>0</v>
      </c>
      <c r="AV91" s="131">
        <f t="shared" si="61"/>
        <v>0</v>
      </c>
      <c r="AW91" s="131">
        <f t="shared" si="62"/>
        <v>0</v>
      </c>
      <c r="AX91" s="131">
        <f t="shared" si="63"/>
        <v>0</v>
      </c>
      <c r="AY91" s="131">
        <f t="shared" si="64"/>
        <v>0</v>
      </c>
      <c r="AZ91" s="131">
        <f t="shared" si="65"/>
        <v>0</v>
      </c>
      <c r="BA91" s="131">
        <f t="shared" si="66"/>
        <v>0</v>
      </c>
      <c r="BB91" s="131">
        <f t="shared" si="67"/>
        <v>0</v>
      </c>
      <c r="BC91" s="131">
        <f t="shared" si="68"/>
        <v>0</v>
      </c>
      <c r="BD91" s="131">
        <f t="shared" si="69"/>
        <v>0</v>
      </c>
      <c r="BE91" s="131">
        <f t="shared" si="70"/>
        <v>0</v>
      </c>
      <c r="BF91" s="131">
        <f t="shared" si="71"/>
        <v>0</v>
      </c>
      <c r="BG91" s="131">
        <f t="shared" si="72"/>
        <v>0</v>
      </c>
      <c r="BH91" s="131">
        <f t="shared" si="73"/>
        <v>0</v>
      </c>
      <c r="BI91" s="131">
        <f t="shared" si="74"/>
        <v>0</v>
      </c>
      <c r="BJ91" s="131">
        <f t="shared" si="75"/>
        <v>0</v>
      </c>
      <c r="BK91" s="131">
        <f t="shared" si="76"/>
        <v>0</v>
      </c>
      <c r="BL91" s="131">
        <f t="shared" si="77"/>
        <v>0</v>
      </c>
      <c r="BM91" s="131">
        <f t="shared" si="78"/>
        <v>0</v>
      </c>
      <c r="BN91" s="131">
        <f t="shared" si="79"/>
        <v>0</v>
      </c>
      <c r="BO91" s="131">
        <f t="shared" si="80"/>
        <v>0</v>
      </c>
    </row>
    <row r="92" spans="1:67" s="81" customFormat="1" ht="73.75" customHeight="1" x14ac:dyDescent="0.2">
      <c r="A92" s="4"/>
      <c r="B92" s="164" t="s">
        <v>8</v>
      </c>
      <c r="C92" s="4"/>
      <c r="D92" s="64" t="s">
        <v>984</v>
      </c>
      <c r="E92" s="503" t="s">
        <v>648</v>
      </c>
      <c r="F92" s="198" t="s">
        <v>569</v>
      </c>
      <c r="G92" s="178" t="s">
        <v>67</v>
      </c>
      <c r="H92" s="178" t="s">
        <v>157</v>
      </c>
      <c r="I92" s="63">
        <v>2</v>
      </c>
      <c r="J92" s="63">
        <v>0</v>
      </c>
      <c r="K92" s="63" t="s">
        <v>562</v>
      </c>
      <c r="L92" s="333">
        <v>439.4495</v>
      </c>
      <c r="M92" s="400" t="s">
        <v>954</v>
      </c>
      <c r="N92" s="380"/>
      <c r="O92" s="378">
        <f>L92*N92</f>
        <v>0</v>
      </c>
      <c r="P92" s="82" t="str">
        <f t="shared" si="45"/>
        <v>No</v>
      </c>
      <c r="Q92" s="188" t="str">
        <f t="shared" si="46"/>
        <v>Yes</v>
      </c>
      <c r="S92" s="229">
        <v>2</v>
      </c>
      <c r="T92" s="230">
        <f t="shared" si="47"/>
        <v>0</v>
      </c>
      <c r="U92" s="69"/>
      <c r="V92" s="256">
        <v>19</v>
      </c>
      <c r="W92" s="265">
        <f t="shared" si="81"/>
        <v>0</v>
      </c>
      <c r="X92" s="152"/>
      <c r="Y92" s="152">
        <f>N92*I92</f>
        <v>0</v>
      </c>
      <c r="Z92" s="489">
        <v>2</v>
      </c>
      <c r="AA92" s="476">
        <v>24</v>
      </c>
      <c r="AB92" s="239">
        <f t="shared" si="82"/>
        <v>0</v>
      </c>
      <c r="AC92" s="476"/>
      <c r="AD92" s="239">
        <f t="shared" si="83"/>
        <v>0</v>
      </c>
      <c r="AE92" s="476"/>
      <c r="AF92" s="239">
        <f t="shared" si="84"/>
        <v>0</v>
      </c>
      <c r="AG92" s="131">
        <f t="shared" si="48"/>
        <v>0</v>
      </c>
      <c r="AH92" s="131">
        <f t="shared" si="49"/>
        <v>0</v>
      </c>
      <c r="AI92" s="131">
        <f t="shared" si="50"/>
        <v>0</v>
      </c>
      <c r="AJ92" s="131">
        <f t="shared" si="51"/>
        <v>0</v>
      </c>
      <c r="AK92" s="131">
        <f t="shared" si="52"/>
        <v>0</v>
      </c>
      <c r="AL92" s="131">
        <f t="shared" si="53"/>
        <v>0</v>
      </c>
      <c r="AM92" s="131">
        <f t="shared" si="54"/>
        <v>0</v>
      </c>
      <c r="AN92" s="131">
        <f t="shared" si="55"/>
        <v>0</v>
      </c>
      <c r="AO92" s="131">
        <f t="shared" si="56"/>
        <v>0</v>
      </c>
      <c r="AP92" s="396"/>
      <c r="AQ92" s="396">
        <f t="shared" si="57"/>
        <v>0</v>
      </c>
      <c r="AR92" s="396">
        <f t="shared" si="58"/>
        <v>0</v>
      </c>
      <c r="AS92" s="396">
        <f t="shared" si="59"/>
        <v>0</v>
      </c>
      <c r="AT92" s="396"/>
      <c r="AU92" s="131">
        <f t="shared" si="60"/>
        <v>0</v>
      </c>
      <c r="AV92" s="131">
        <f t="shared" si="61"/>
        <v>0</v>
      </c>
      <c r="AW92" s="131">
        <f t="shared" si="62"/>
        <v>0</v>
      </c>
      <c r="AX92" s="131">
        <f t="shared" si="63"/>
        <v>0</v>
      </c>
      <c r="AY92" s="131">
        <f t="shared" si="64"/>
        <v>0</v>
      </c>
      <c r="AZ92" s="131">
        <f t="shared" si="65"/>
        <v>0</v>
      </c>
      <c r="BA92" s="131">
        <f t="shared" si="66"/>
        <v>0</v>
      </c>
      <c r="BB92" s="131">
        <f t="shared" si="67"/>
        <v>0</v>
      </c>
      <c r="BC92" s="131">
        <f t="shared" si="68"/>
        <v>0</v>
      </c>
      <c r="BD92" s="131">
        <f t="shared" si="69"/>
        <v>0</v>
      </c>
      <c r="BE92" s="131">
        <f t="shared" si="70"/>
        <v>0</v>
      </c>
      <c r="BF92" s="131">
        <f t="shared" si="71"/>
        <v>0</v>
      </c>
      <c r="BG92" s="131">
        <f t="shared" si="72"/>
        <v>0</v>
      </c>
      <c r="BH92" s="131">
        <f t="shared" si="73"/>
        <v>0</v>
      </c>
      <c r="BI92" s="131">
        <f t="shared" si="74"/>
        <v>0</v>
      </c>
      <c r="BJ92" s="131">
        <f t="shared" si="75"/>
        <v>0</v>
      </c>
      <c r="BK92" s="131">
        <f t="shared" si="76"/>
        <v>0</v>
      </c>
      <c r="BL92" s="131">
        <f t="shared" si="77"/>
        <v>0</v>
      </c>
      <c r="BM92" s="131">
        <f t="shared" si="78"/>
        <v>0</v>
      </c>
      <c r="BN92" s="131">
        <f t="shared" si="79"/>
        <v>0</v>
      </c>
      <c r="BO92" s="131">
        <f t="shared" si="80"/>
        <v>0</v>
      </c>
    </row>
    <row r="93" spans="1:67" s="81" customFormat="1" ht="73.75" customHeight="1" x14ac:dyDescent="0.2">
      <c r="A93" s="4"/>
      <c r="B93" s="164" t="s">
        <v>8</v>
      </c>
      <c r="C93" s="4"/>
      <c r="D93" s="64" t="s">
        <v>679</v>
      </c>
      <c r="E93" s="504" t="s">
        <v>647</v>
      </c>
      <c r="F93" s="198" t="s">
        <v>569</v>
      </c>
      <c r="G93" s="178" t="s">
        <v>67</v>
      </c>
      <c r="H93" s="178" t="s">
        <v>157</v>
      </c>
      <c r="I93" s="63">
        <v>2</v>
      </c>
      <c r="J93" s="63">
        <v>0</v>
      </c>
      <c r="K93" s="63" t="s">
        <v>562</v>
      </c>
      <c r="L93" s="333">
        <v>458.55599999999998</v>
      </c>
      <c r="M93" s="85"/>
      <c r="N93" s="401" t="s">
        <v>954</v>
      </c>
      <c r="O93" s="378">
        <f>L93*M93</f>
        <v>0</v>
      </c>
      <c r="P93" s="82" t="str">
        <f t="shared" si="45"/>
        <v>No</v>
      </c>
      <c r="Q93" s="188" t="str">
        <f t="shared" si="46"/>
        <v>Yes</v>
      </c>
      <c r="S93" s="229">
        <v>2</v>
      </c>
      <c r="T93" s="230">
        <f t="shared" si="47"/>
        <v>0</v>
      </c>
      <c r="U93" s="69"/>
      <c r="V93" s="256">
        <v>19</v>
      </c>
      <c r="W93" s="265">
        <f t="shared" si="81"/>
        <v>0</v>
      </c>
      <c r="X93" s="152">
        <f>M93*I93</f>
        <v>0</v>
      </c>
      <c r="Y93" s="152"/>
      <c r="Z93" s="489">
        <v>2</v>
      </c>
      <c r="AA93" s="476">
        <v>24</v>
      </c>
      <c r="AB93" s="239">
        <f t="shared" si="82"/>
        <v>0</v>
      </c>
      <c r="AC93" s="476"/>
      <c r="AD93" s="239">
        <f t="shared" si="83"/>
        <v>0</v>
      </c>
      <c r="AE93" s="476"/>
      <c r="AF93" s="239">
        <f t="shared" si="84"/>
        <v>0</v>
      </c>
      <c r="AG93" s="131">
        <f t="shared" si="48"/>
        <v>0</v>
      </c>
      <c r="AH93" s="131">
        <f t="shared" si="49"/>
        <v>0</v>
      </c>
      <c r="AI93" s="131">
        <f t="shared" si="50"/>
        <v>0</v>
      </c>
      <c r="AJ93" s="131">
        <f t="shared" si="51"/>
        <v>0</v>
      </c>
      <c r="AK93" s="131">
        <f t="shared" si="52"/>
        <v>0</v>
      </c>
      <c r="AL93" s="131">
        <f t="shared" si="53"/>
        <v>0</v>
      </c>
      <c r="AM93" s="131">
        <f t="shared" si="54"/>
        <v>0</v>
      </c>
      <c r="AN93" s="131">
        <f t="shared" si="55"/>
        <v>0</v>
      </c>
      <c r="AO93" s="131">
        <f t="shared" si="56"/>
        <v>0</v>
      </c>
      <c r="AP93" s="396"/>
      <c r="AQ93" s="396">
        <f t="shared" si="57"/>
        <v>0</v>
      </c>
      <c r="AR93" s="396">
        <f t="shared" si="58"/>
        <v>0</v>
      </c>
      <c r="AS93" s="396">
        <f t="shared" si="59"/>
        <v>0</v>
      </c>
      <c r="AT93" s="396"/>
      <c r="AU93" s="131">
        <f t="shared" si="60"/>
        <v>0</v>
      </c>
      <c r="AV93" s="131">
        <f t="shared" si="61"/>
        <v>0</v>
      </c>
      <c r="AW93" s="131">
        <f t="shared" si="62"/>
        <v>0</v>
      </c>
      <c r="AX93" s="131">
        <f t="shared" si="63"/>
        <v>0</v>
      </c>
      <c r="AY93" s="131">
        <f t="shared" si="64"/>
        <v>0</v>
      </c>
      <c r="AZ93" s="131">
        <f t="shared" si="65"/>
        <v>0</v>
      </c>
      <c r="BA93" s="131">
        <f t="shared" si="66"/>
        <v>0</v>
      </c>
      <c r="BB93" s="131">
        <f t="shared" si="67"/>
        <v>0</v>
      </c>
      <c r="BC93" s="131">
        <f t="shared" si="68"/>
        <v>0</v>
      </c>
      <c r="BD93" s="131">
        <f t="shared" si="69"/>
        <v>0</v>
      </c>
      <c r="BE93" s="131">
        <f t="shared" si="70"/>
        <v>0</v>
      </c>
      <c r="BF93" s="131">
        <f t="shared" si="71"/>
        <v>0</v>
      </c>
      <c r="BG93" s="131">
        <f t="shared" si="72"/>
        <v>0</v>
      </c>
      <c r="BH93" s="131">
        <f t="shared" si="73"/>
        <v>0</v>
      </c>
      <c r="BI93" s="131">
        <f t="shared" si="74"/>
        <v>0</v>
      </c>
      <c r="BJ93" s="131">
        <f t="shared" si="75"/>
        <v>0</v>
      </c>
      <c r="BK93" s="131">
        <f t="shared" si="76"/>
        <v>0</v>
      </c>
      <c r="BL93" s="131">
        <f t="shared" si="77"/>
        <v>0</v>
      </c>
      <c r="BM93" s="131">
        <f t="shared" si="78"/>
        <v>0</v>
      </c>
      <c r="BN93" s="131">
        <f t="shared" si="79"/>
        <v>0</v>
      </c>
      <c r="BO93" s="131">
        <f t="shared" si="80"/>
        <v>0</v>
      </c>
    </row>
    <row r="94" spans="1:67" s="81" customFormat="1" ht="73.75" customHeight="1" x14ac:dyDescent="0.2">
      <c r="A94" s="4"/>
      <c r="B94" s="164" t="s">
        <v>8</v>
      </c>
      <c r="C94" s="4"/>
      <c r="D94" s="64" t="s">
        <v>694</v>
      </c>
      <c r="E94" s="505" t="s">
        <v>646</v>
      </c>
      <c r="F94" s="198" t="s">
        <v>569</v>
      </c>
      <c r="G94" s="178" t="s">
        <v>67</v>
      </c>
      <c r="H94" s="178" t="s">
        <v>157</v>
      </c>
      <c r="I94" s="63">
        <v>2</v>
      </c>
      <c r="J94" s="63">
        <v>0</v>
      </c>
      <c r="K94" s="63" t="s">
        <v>562</v>
      </c>
      <c r="L94" s="333">
        <v>439.4495</v>
      </c>
      <c r="M94" s="85"/>
      <c r="N94" s="401" t="s">
        <v>954</v>
      </c>
      <c r="O94" s="378">
        <f>L94*M94</f>
        <v>0</v>
      </c>
      <c r="P94" s="82" t="str">
        <f t="shared" si="45"/>
        <v>No</v>
      </c>
      <c r="Q94" s="188" t="str">
        <f t="shared" si="46"/>
        <v>Yes</v>
      </c>
      <c r="S94" s="229">
        <v>2</v>
      </c>
      <c r="T94" s="230">
        <f t="shared" si="47"/>
        <v>0</v>
      </c>
      <c r="U94" s="69"/>
      <c r="V94" s="256">
        <v>19</v>
      </c>
      <c r="W94" s="265">
        <f t="shared" si="81"/>
        <v>0</v>
      </c>
      <c r="X94" s="152">
        <f>M94*I94</f>
        <v>0</v>
      </c>
      <c r="Y94" s="152"/>
      <c r="Z94" s="489">
        <v>2</v>
      </c>
      <c r="AA94" s="476">
        <v>24</v>
      </c>
      <c r="AB94" s="239">
        <f t="shared" si="82"/>
        <v>0</v>
      </c>
      <c r="AC94" s="476"/>
      <c r="AD94" s="239">
        <f t="shared" si="83"/>
        <v>0</v>
      </c>
      <c r="AE94" s="476"/>
      <c r="AF94" s="239">
        <f t="shared" si="84"/>
        <v>0</v>
      </c>
      <c r="AG94" s="131">
        <f t="shared" si="48"/>
        <v>0</v>
      </c>
      <c r="AH94" s="131">
        <f t="shared" si="49"/>
        <v>0</v>
      </c>
      <c r="AI94" s="131">
        <f t="shared" si="50"/>
        <v>0</v>
      </c>
      <c r="AJ94" s="131">
        <f t="shared" si="51"/>
        <v>0</v>
      </c>
      <c r="AK94" s="131">
        <f t="shared" si="52"/>
        <v>0</v>
      </c>
      <c r="AL94" s="131">
        <f t="shared" si="53"/>
        <v>0</v>
      </c>
      <c r="AM94" s="131">
        <f t="shared" si="54"/>
        <v>0</v>
      </c>
      <c r="AN94" s="131">
        <f t="shared" si="55"/>
        <v>0</v>
      </c>
      <c r="AO94" s="131">
        <f t="shared" si="56"/>
        <v>0</v>
      </c>
      <c r="AP94" s="396"/>
      <c r="AQ94" s="396">
        <f t="shared" si="57"/>
        <v>0</v>
      </c>
      <c r="AR94" s="396">
        <f t="shared" si="58"/>
        <v>0</v>
      </c>
      <c r="AS94" s="396">
        <f t="shared" si="59"/>
        <v>0</v>
      </c>
      <c r="AT94" s="396"/>
      <c r="AU94" s="131">
        <f t="shared" si="60"/>
        <v>0</v>
      </c>
      <c r="AV94" s="131">
        <f t="shared" si="61"/>
        <v>0</v>
      </c>
      <c r="AW94" s="131">
        <f t="shared" si="62"/>
        <v>0</v>
      </c>
      <c r="AX94" s="131">
        <f t="shared" si="63"/>
        <v>0</v>
      </c>
      <c r="AY94" s="131">
        <f t="shared" si="64"/>
        <v>0</v>
      </c>
      <c r="AZ94" s="131">
        <f t="shared" si="65"/>
        <v>0</v>
      </c>
      <c r="BA94" s="131">
        <f t="shared" si="66"/>
        <v>0</v>
      </c>
      <c r="BB94" s="131">
        <f t="shared" si="67"/>
        <v>0</v>
      </c>
      <c r="BC94" s="131">
        <f t="shared" si="68"/>
        <v>0</v>
      </c>
      <c r="BD94" s="131">
        <f t="shared" si="69"/>
        <v>0</v>
      </c>
      <c r="BE94" s="131">
        <f t="shared" si="70"/>
        <v>0</v>
      </c>
      <c r="BF94" s="131">
        <f t="shared" si="71"/>
        <v>0</v>
      </c>
      <c r="BG94" s="131">
        <f t="shared" si="72"/>
        <v>0</v>
      </c>
      <c r="BH94" s="131">
        <f t="shared" si="73"/>
        <v>0</v>
      </c>
      <c r="BI94" s="131">
        <f t="shared" si="74"/>
        <v>0</v>
      </c>
      <c r="BJ94" s="131">
        <f t="shared" si="75"/>
        <v>0</v>
      </c>
      <c r="BK94" s="131">
        <f t="shared" si="76"/>
        <v>0</v>
      </c>
      <c r="BL94" s="131">
        <f t="shared" si="77"/>
        <v>0</v>
      </c>
      <c r="BM94" s="131">
        <f t="shared" si="78"/>
        <v>0</v>
      </c>
      <c r="BN94" s="131">
        <f t="shared" si="79"/>
        <v>0</v>
      </c>
      <c r="BO94" s="131">
        <f t="shared" si="80"/>
        <v>0</v>
      </c>
    </row>
    <row r="95" spans="1:67" s="4" customFormat="1" ht="73.75" customHeight="1" x14ac:dyDescent="0.2">
      <c r="B95" s="164" t="s">
        <v>8</v>
      </c>
      <c r="D95" s="99" t="s">
        <v>985</v>
      </c>
      <c r="E95" s="506" t="s">
        <v>648</v>
      </c>
      <c r="F95" s="303" t="s">
        <v>569</v>
      </c>
      <c r="G95" s="73" t="s">
        <v>66</v>
      </c>
      <c r="H95" s="73" t="s">
        <v>157</v>
      </c>
      <c r="I95" s="72">
        <v>2</v>
      </c>
      <c r="J95" s="72">
        <v>0</v>
      </c>
      <c r="K95" s="72" t="s">
        <v>562</v>
      </c>
      <c r="L95" s="334">
        <v>429.90140000000002</v>
      </c>
      <c r="M95" s="399" t="s">
        <v>954</v>
      </c>
      <c r="N95" s="88"/>
      <c r="O95" s="368">
        <f>L95*N95</f>
        <v>0</v>
      </c>
      <c r="P95" s="89" t="str">
        <f t="shared" si="45"/>
        <v>No</v>
      </c>
      <c r="Q95" s="166" t="str">
        <f t="shared" si="46"/>
        <v>Yes</v>
      </c>
      <c r="S95" s="229">
        <v>2</v>
      </c>
      <c r="T95" s="230">
        <f t="shared" si="47"/>
        <v>0</v>
      </c>
      <c r="U95" s="69"/>
      <c r="V95" s="256">
        <v>17</v>
      </c>
      <c r="W95" s="265">
        <f t="shared" si="81"/>
        <v>0</v>
      </c>
      <c r="X95" s="152"/>
      <c r="Y95" s="152">
        <f>N95*I95</f>
        <v>0</v>
      </c>
      <c r="Z95" s="489">
        <v>2</v>
      </c>
      <c r="AA95" s="476">
        <v>20</v>
      </c>
      <c r="AB95" s="239">
        <f t="shared" si="82"/>
        <v>0</v>
      </c>
      <c r="AC95" s="476"/>
      <c r="AD95" s="239">
        <f t="shared" si="83"/>
        <v>0</v>
      </c>
      <c r="AE95" s="476"/>
      <c r="AF95" s="239">
        <f t="shared" si="84"/>
        <v>0</v>
      </c>
      <c r="AG95" s="131">
        <f t="shared" si="48"/>
        <v>0</v>
      </c>
      <c r="AH95" s="131">
        <f t="shared" si="49"/>
        <v>0</v>
      </c>
      <c r="AI95" s="131">
        <f t="shared" si="50"/>
        <v>0</v>
      </c>
      <c r="AJ95" s="131">
        <f t="shared" si="51"/>
        <v>0</v>
      </c>
      <c r="AK95" s="131">
        <f t="shared" si="52"/>
        <v>0</v>
      </c>
      <c r="AL95" s="131">
        <f t="shared" si="53"/>
        <v>0</v>
      </c>
      <c r="AM95" s="131">
        <f t="shared" si="54"/>
        <v>0</v>
      </c>
      <c r="AN95" s="131">
        <f t="shared" si="55"/>
        <v>0</v>
      </c>
      <c r="AO95" s="131">
        <f t="shared" si="56"/>
        <v>0</v>
      </c>
      <c r="AP95" s="131"/>
      <c r="AQ95" s="396">
        <f t="shared" si="57"/>
        <v>0</v>
      </c>
      <c r="AR95" s="396">
        <f t="shared" si="58"/>
        <v>0</v>
      </c>
      <c r="AS95" s="396">
        <f t="shared" si="59"/>
        <v>0</v>
      </c>
      <c r="AT95" s="131"/>
      <c r="AU95" s="131">
        <f t="shared" si="60"/>
        <v>0</v>
      </c>
      <c r="AV95" s="131">
        <f t="shared" si="61"/>
        <v>0</v>
      </c>
      <c r="AW95" s="131">
        <f t="shared" si="62"/>
        <v>0</v>
      </c>
      <c r="AX95" s="131">
        <f t="shared" si="63"/>
        <v>0</v>
      </c>
      <c r="AY95" s="131">
        <f t="shared" si="64"/>
        <v>0</v>
      </c>
      <c r="AZ95" s="131">
        <f t="shared" si="65"/>
        <v>0</v>
      </c>
      <c r="BA95" s="131">
        <f t="shared" si="66"/>
        <v>0</v>
      </c>
      <c r="BB95" s="131">
        <f t="shared" si="67"/>
        <v>0</v>
      </c>
      <c r="BC95" s="131">
        <f t="shared" si="68"/>
        <v>0</v>
      </c>
      <c r="BD95" s="131">
        <f t="shared" si="69"/>
        <v>0</v>
      </c>
      <c r="BE95" s="131">
        <f t="shared" si="70"/>
        <v>0</v>
      </c>
      <c r="BF95" s="131">
        <f t="shared" si="71"/>
        <v>0</v>
      </c>
      <c r="BG95" s="131">
        <f t="shared" si="72"/>
        <v>0</v>
      </c>
      <c r="BH95" s="131">
        <f t="shared" si="73"/>
        <v>0</v>
      </c>
      <c r="BI95" s="131">
        <f t="shared" si="74"/>
        <v>0</v>
      </c>
      <c r="BJ95" s="131">
        <f t="shared" si="75"/>
        <v>0</v>
      </c>
      <c r="BK95" s="131">
        <f t="shared" si="76"/>
        <v>0</v>
      </c>
      <c r="BL95" s="131">
        <f t="shared" si="77"/>
        <v>0</v>
      </c>
      <c r="BM95" s="131">
        <f t="shared" si="78"/>
        <v>0</v>
      </c>
      <c r="BN95" s="131">
        <f t="shared" si="79"/>
        <v>0</v>
      </c>
      <c r="BO95" s="131">
        <f t="shared" si="80"/>
        <v>0</v>
      </c>
    </row>
    <row r="96" spans="1:67" s="4" customFormat="1" ht="73.75" customHeight="1" x14ac:dyDescent="0.2">
      <c r="B96" s="164" t="s">
        <v>8</v>
      </c>
      <c r="D96" s="99" t="s">
        <v>680</v>
      </c>
      <c r="E96" s="501" t="s">
        <v>647</v>
      </c>
      <c r="F96" s="303" t="s">
        <v>569</v>
      </c>
      <c r="G96" s="73" t="s">
        <v>66</v>
      </c>
      <c r="H96" s="73" t="s">
        <v>157</v>
      </c>
      <c r="I96" s="72">
        <v>2</v>
      </c>
      <c r="J96" s="72">
        <v>0</v>
      </c>
      <c r="K96" s="72" t="s">
        <v>562</v>
      </c>
      <c r="L96" s="334">
        <v>448.5856</v>
      </c>
      <c r="M96" s="87"/>
      <c r="N96" s="399" t="s">
        <v>954</v>
      </c>
      <c r="O96" s="368">
        <f>L96*M96</f>
        <v>0</v>
      </c>
      <c r="P96" s="89" t="str">
        <f t="shared" si="45"/>
        <v>No</v>
      </c>
      <c r="Q96" s="166" t="str">
        <f t="shared" si="46"/>
        <v>Yes</v>
      </c>
      <c r="S96" s="229">
        <v>2</v>
      </c>
      <c r="T96" s="230">
        <f t="shared" si="47"/>
        <v>0</v>
      </c>
      <c r="U96" s="69"/>
      <c r="V96" s="256">
        <v>17</v>
      </c>
      <c r="W96" s="265">
        <f t="shared" si="81"/>
        <v>0</v>
      </c>
      <c r="X96" s="152">
        <f>M96*I96</f>
        <v>0</v>
      </c>
      <c r="Y96" s="152"/>
      <c r="Z96" s="489">
        <v>2</v>
      </c>
      <c r="AA96" s="476">
        <v>20</v>
      </c>
      <c r="AB96" s="239">
        <f t="shared" si="82"/>
        <v>0</v>
      </c>
      <c r="AC96" s="476"/>
      <c r="AD96" s="239">
        <f t="shared" si="83"/>
        <v>0</v>
      </c>
      <c r="AE96" s="476"/>
      <c r="AF96" s="239">
        <f t="shared" si="84"/>
        <v>0</v>
      </c>
      <c r="AG96" s="131">
        <f t="shared" si="48"/>
        <v>0</v>
      </c>
      <c r="AH96" s="131">
        <f t="shared" si="49"/>
        <v>0</v>
      </c>
      <c r="AI96" s="131">
        <f t="shared" si="50"/>
        <v>0</v>
      </c>
      <c r="AJ96" s="131">
        <f t="shared" si="51"/>
        <v>0</v>
      </c>
      <c r="AK96" s="131">
        <f t="shared" si="52"/>
        <v>0</v>
      </c>
      <c r="AL96" s="131">
        <f t="shared" si="53"/>
        <v>0</v>
      </c>
      <c r="AM96" s="131">
        <f t="shared" si="54"/>
        <v>0</v>
      </c>
      <c r="AN96" s="131">
        <f t="shared" si="55"/>
        <v>0</v>
      </c>
      <c r="AO96" s="131">
        <f t="shared" si="56"/>
        <v>0</v>
      </c>
      <c r="AP96" s="131"/>
      <c r="AQ96" s="396">
        <f t="shared" si="57"/>
        <v>0</v>
      </c>
      <c r="AR96" s="396">
        <f t="shared" si="58"/>
        <v>0</v>
      </c>
      <c r="AS96" s="396">
        <f t="shared" si="59"/>
        <v>0</v>
      </c>
      <c r="AT96" s="131"/>
      <c r="AU96" s="131">
        <f t="shared" si="60"/>
        <v>0</v>
      </c>
      <c r="AV96" s="131">
        <f t="shared" si="61"/>
        <v>0</v>
      </c>
      <c r="AW96" s="131">
        <f t="shared" si="62"/>
        <v>0</v>
      </c>
      <c r="AX96" s="131">
        <f t="shared" si="63"/>
        <v>0</v>
      </c>
      <c r="AY96" s="131">
        <f t="shared" si="64"/>
        <v>0</v>
      </c>
      <c r="AZ96" s="131">
        <f t="shared" si="65"/>
        <v>0</v>
      </c>
      <c r="BA96" s="131">
        <f t="shared" si="66"/>
        <v>0</v>
      </c>
      <c r="BB96" s="131">
        <f t="shared" si="67"/>
        <v>0</v>
      </c>
      <c r="BC96" s="131">
        <f t="shared" si="68"/>
        <v>0</v>
      </c>
      <c r="BD96" s="131">
        <f t="shared" si="69"/>
        <v>0</v>
      </c>
      <c r="BE96" s="131">
        <f t="shared" si="70"/>
        <v>0</v>
      </c>
      <c r="BF96" s="131">
        <f t="shared" si="71"/>
        <v>0</v>
      </c>
      <c r="BG96" s="131">
        <f t="shared" si="72"/>
        <v>0</v>
      </c>
      <c r="BH96" s="131">
        <f t="shared" si="73"/>
        <v>0</v>
      </c>
      <c r="BI96" s="131">
        <f t="shared" si="74"/>
        <v>0</v>
      </c>
      <c r="BJ96" s="131">
        <f t="shared" si="75"/>
        <v>0</v>
      </c>
      <c r="BK96" s="131">
        <f t="shared" si="76"/>
        <v>0</v>
      </c>
      <c r="BL96" s="131">
        <f t="shared" si="77"/>
        <v>0</v>
      </c>
      <c r="BM96" s="131">
        <f t="shared" si="78"/>
        <v>0</v>
      </c>
      <c r="BN96" s="131">
        <f t="shared" si="79"/>
        <v>0</v>
      </c>
      <c r="BO96" s="131">
        <f t="shared" si="80"/>
        <v>0</v>
      </c>
    </row>
    <row r="97" spans="1:67" s="4" customFormat="1" ht="73.75" customHeight="1" x14ac:dyDescent="0.2">
      <c r="B97" s="164" t="s">
        <v>8</v>
      </c>
      <c r="D97" s="99" t="s">
        <v>693</v>
      </c>
      <c r="E97" s="502" t="s">
        <v>646</v>
      </c>
      <c r="F97" s="303" t="s">
        <v>569</v>
      </c>
      <c r="G97" s="73" t="s">
        <v>66</v>
      </c>
      <c r="H97" s="73" t="s">
        <v>157</v>
      </c>
      <c r="I97" s="72">
        <v>2</v>
      </c>
      <c r="J97" s="72">
        <v>0</v>
      </c>
      <c r="K97" s="72" t="s">
        <v>562</v>
      </c>
      <c r="L97" s="334">
        <v>429.90140000000002</v>
      </c>
      <c r="M97" s="87"/>
      <c r="N97" s="399" t="s">
        <v>954</v>
      </c>
      <c r="O97" s="368">
        <f>L97*M97</f>
        <v>0</v>
      </c>
      <c r="P97" s="89" t="str">
        <f t="shared" ref="P97:P115" si="85">IF(SUM(M97:N97)&gt;0,"Yes","No")</f>
        <v>No</v>
      </c>
      <c r="Q97" s="166" t="str">
        <f t="shared" ref="Q97:Q115" si="86">IF(B97="New","Yes","No")</f>
        <v>Yes</v>
      </c>
      <c r="S97" s="229">
        <v>2</v>
      </c>
      <c r="T97" s="230">
        <f t="shared" ref="T97:T115" si="87">S97*SUM(M97:N97)</f>
        <v>0</v>
      </c>
      <c r="U97" s="69"/>
      <c r="V97" s="256">
        <v>17</v>
      </c>
      <c r="W97" s="265">
        <f t="shared" si="81"/>
        <v>0</v>
      </c>
      <c r="X97" s="152">
        <f>M97*I97</f>
        <v>0</v>
      </c>
      <c r="Y97" s="152"/>
      <c r="Z97" s="489">
        <v>2</v>
      </c>
      <c r="AA97" s="476">
        <v>20</v>
      </c>
      <c r="AB97" s="239">
        <f t="shared" si="82"/>
        <v>0</v>
      </c>
      <c r="AC97" s="476"/>
      <c r="AD97" s="239">
        <f t="shared" si="83"/>
        <v>0</v>
      </c>
      <c r="AE97" s="476"/>
      <c r="AF97" s="239">
        <f t="shared" si="84"/>
        <v>0</v>
      </c>
      <c r="AG97" s="131">
        <f t="shared" si="48"/>
        <v>0</v>
      </c>
      <c r="AH97" s="131">
        <f t="shared" si="49"/>
        <v>0</v>
      </c>
      <c r="AI97" s="131">
        <f t="shared" si="50"/>
        <v>0</v>
      </c>
      <c r="AJ97" s="131">
        <f t="shared" si="51"/>
        <v>0</v>
      </c>
      <c r="AK97" s="131">
        <f t="shared" si="52"/>
        <v>0</v>
      </c>
      <c r="AL97" s="131">
        <f t="shared" si="53"/>
        <v>0</v>
      </c>
      <c r="AM97" s="131">
        <f t="shared" si="54"/>
        <v>0</v>
      </c>
      <c r="AN97" s="131">
        <f t="shared" si="55"/>
        <v>0</v>
      </c>
      <c r="AO97" s="131">
        <f t="shared" si="56"/>
        <v>0</v>
      </c>
      <c r="AP97" s="131"/>
      <c r="AQ97" s="396">
        <f t="shared" si="57"/>
        <v>0</v>
      </c>
      <c r="AR97" s="396">
        <f t="shared" si="58"/>
        <v>0</v>
      </c>
      <c r="AS97" s="396">
        <f t="shared" si="59"/>
        <v>0</v>
      </c>
      <c r="AT97" s="131"/>
      <c r="AU97" s="131">
        <f t="shared" si="60"/>
        <v>0</v>
      </c>
      <c r="AV97" s="131">
        <f t="shared" si="61"/>
        <v>0</v>
      </c>
      <c r="AW97" s="131">
        <f t="shared" si="62"/>
        <v>0</v>
      </c>
      <c r="AX97" s="131">
        <f t="shared" si="63"/>
        <v>0</v>
      </c>
      <c r="AY97" s="131">
        <f t="shared" si="64"/>
        <v>0</v>
      </c>
      <c r="AZ97" s="131">
        <f t="shared" si="65"/>
        <v>0</v>
      </c>
      <c r="BA97" s="131">
        <f t="shared" si="66"/>
        <v>0</v>
      </c>
      <c r="BB97" s="131">
        <f t="shared" si="67"/>
        <v>0</v>
      </c>
      <c r="BC97" s="131">
        <f t="shared" si="68"/>
        <v>0</v>
      </c>
      <c r="BD97" s="131">
        <f t="shared" si="69"/>
        <v>0</v>
      </c>
      <c r="BE97" s="131">
        <f t="shared" si="70"/>
        <v>0</v>
      </c>
      <c r="BF97" s="131">
        <f t="shared" si="71"/>
        <v>0</v>
      </c>
      <c r="BG97" s="131">
        <f t="shared" si="72"/>
        <v>0</v>
      </c>
      <c r="BH97" s="131">
        <f t="shared" si="73"/>
        <v>0</v>
      </c>
      <c r="BI97" s="131">
        <f t="shared" si="74"/>
        <v>0</v>
      </c>
      <c r="BJ97" s="131">
        <f t="shared" si="75"/>
        <v>0</v>
      </c>
      <c r="BK97" s="131">
        <f t="shared" si="76"/>
        <v>0</v>
      </c>
      <c r="BL97" s="131">
        <f t="shared" si="77"/>
        <v>0</v>
      </c>
      <c r="BM97" s="131">
        <f t="shared" si="78"/>
        <v>0</v>
      </c>
      <c r="BN97" s="131">
        <f t="shared" si="79"/>
        <v>0</v>
      </c>
      <c r="BO97" s="131">
        <f t="shared" si="80"/>
        <v>0</v>
      </c>
    </row>
    <row r="98" spans="1:67" s="81" customFormat="1" ht="73.75" customHeight="1" x14ac:dyDescent="0.2">
      <c r="A98" s="4"/>
      <c r="B98" s="164" t="s">
        <v>8</v>
      </c>
      <c r="C98" s="4"/>
      <c r="D98" s="64" t="s">
        <v>986</v>
      </c>
      <c r="E98" s="503" t="s">
        <v>648</v>
      </c>
      <c r="F98" s="63" t="s">
        <v>109</v>
      </c>
      <c r="G98" s="178" t="s">
        <v>146</v>
      </c>
      <c r="H98" s="316" t="s">
        <v>157</v>
      </c>
      <c r="I98" s="63">
        <v>2</v>
      </c>
      <c r="J98" s="63">
        <v>0</v>
      </c>
      <c r="K98" s="63" t="s">
        <v>562</v>
      </c>
      <c r="L98" s="333">
        <v>224.50910000000002</v>
      </c>
      <c r="M98" s="400" t="s">
        <v>954</v>
      </c>
      <c r="N98" s="380"/>
      <c r="O98" s="378">
        <f>L98*N98</f>
        <v>0</v>
      </c>
      <c r="P98" s="82" t="str">
        <f t="shared" si="85"/>
        <v>No</v>
      </c>
      <c r="Q98" s="188" t="str">
        <f t="shared" si="86"/>
        <v>Yes</v>
      </c>
      <c r="S98" s="229">
        <v>2</v>
      </c>
      <c r="T98" s="230">
        <f t="shared" si="87"/>
        <v>0</v>
      </c>
      <c r="U98" s="69"/>
      <c r="V98" s="256">
        <v>5.5</v>
      </c>
      <c r="W98" s="265">
        <f t="shared" si="81"/>
        <v>0</v>
      </c>
      <c r="X98" s="152"/>
      <c r="Y98" s="152">
        <f>N98*I98</f>
        <v>0</v>
      </c>
      <c r="Z98" s="489">
        <v>2</v>
      </c>
      <c r="AA98" s="476">
        <v>12</v>
      </c>
      <c r="AB98" s="239">
        <f t="shared" si="82"/>
        <v>0</v>
      </c>
      <c r="AC98" s="476"/>
      <c r="AD98" s="239">
        <f t="shared" si="83"/>
        <v>0</v>
      </c>
      <c r="AE98" s="476"/>
      <c r="AF98" s="239">
        <f t="shared" si="84"/>
        <v>0</v>
      </c>
      <c r="AG98" s="131">
        <f t="shared" si="48"/>
        <v>0</v>
      </c>
      <c r="AH98" s="131">
        <f t="shared" si="49"/>
        <v>0</v>
      </c>
      <c r="AI98" s="131">
        <f t="shared" si="50"/>
        <v>0</v>
      </c>
      <c r="AJ98" s="131">
        <f t="shared" si="51"/>
        <v>0</v>
      </c>
      <c r="AK98" s="131">
        <f t="shared" si="52"/>
        <v>0</v>
      </c>
      <c r="AL98" s="131">
        <f t="shared" si="53"/>
        <v>0</v>
      </c>
      <c r="AM98" s="131">
        <f t="shared" si="54"/>
        <v>0</v>
      </c>
      <c r="AN98" s="131">
        <f t="shared" si="55"/>
        <v>0</v>
      </c>
      <c r="AO98" s="131">
        <f t="shared" si="56"/>
        <v>0</v>
      </c>
      <c r="AP98" s="396"/>
      <c r="AQ98" s="396">
        <f t="shared" si="57"/>
        <v>0</v>
      </c>
      <c r="AR98" s="396">
        <f t="shared" si="58"/>
        <v>0</v>
      </c>
      <c r="AS98" s="396">
        <f t="shared" si="59"/>
        <v>0</v>
      </c>
      <c r="AT98" s="396"/>
      <c r="AU98" s="131">
        <f t="shared" si="60"/>
        <v>0</v>
      </c>
      <c r="AV98" s="131">
        <f t="shared" si="61"/>
        <v>0</v>
      </c>
      <c r="AW98" s="131">
        <f t="shared" si="62"/>
        <v>0</v>
      </c>
      <c r="AX98" s="131">
        <f t="shared" si="63"/>
        <v>0</v>
      </c>
      <c r="AY98" s="131">
        <f t="shared" si="64"/>
        <v>0</v>
      </c>
      <c r="AZ98" s="131">
        <f t="shared" si="65"/>
        <v>0</v>
      </c>
      <c r="BA98" s="131">
        <f t="shared" si="66"/>
        <v>0</v>
      </c>
      <c r="BB98" s="131">
        <f t="shared" si="67"/>
        <v>0</v>
      </c>
      <c r="BC98" s="131">
        <f t="shared" si="68"/>
        <v>0</v>
      </c>
      <c r="BD98" s="131">
        <f t="shared" si="69"/>
        <v>0</v>
      </c>
      <c r="BE98" s="131">
        <f t="shared" si="70"/>
        <v>0</v>
      </c>
      <c r="BF98" s="131">
        <f t="shared" si="71"/>
        <v>0</v>
      </c>
      <c r="BG98" s="131">
        <f t="shared" si="72"/>
        <v>0</v>
      </c>
      <c r="BH98" s="131">
        <f t="shared" si="73"/>
        <v>0</v>
      </c>
      <c r="BI98" s="131">
        <f t="shared" si="74"/>
        <v>0</v>
      </c>
      <c r="BJ98" s="131">
        <f t="shared" si="75"/>
        <v>0</v>
      </c>
      <c r="BK98" s="131">
        <f t="shared" si="76"/>
        <v>0</v>
      </c>
      <c r="BL98" s="131">
        <f t="shared" si="77"/>
        <v>0</v>
      </c>
      <c r="BM98" s="131">
        <f t="shared" si="78"/>
        <v>0</v>
      </c>
      <c r="BN98" s="131">
        <f t="shared" si="79"/>
        <v>0</v>
      </c>
      <c r="BO98" s="131">
        <f t="shared" si="80"/>
        <v>0</v>
      </c>
    </row>
    <row r="99" spans="1:67" s="81" customFormat="1" ht="73.75" customHeight="1" x14ac:dyDescent="0.2">
      <c r="A99" s="4"/>
      <c r="B99" s="164" t="s">
        <v>8</v>
      </c>
      <c r="C99" s="4"/>
      <c r="D99" s="64" t="s">
        <v>681</v>
      </c>
      <c r="E99" s="504" t="s">
        <v>647</v>
      </c>
      <c r="F99" s="63" t="s">
        <v>109</v>
      </c>
      <c r="G99" s="178" t="s">
        <v>146</v>
      </c>
      <c r="H99" s="316" t="s">
        <v>157</v>
      </c>
      <c r="I99" s="63">
        <v>2</v>
      </c>
      <c r="J99" s="63">
        <v>0</v>
      </c>
      <c r="K99" s="63" t="s">
        <v>562</v>
      </c>
      <c r="L99" s="333">
        <v>234.26320000000001</v>
      </c>
      <c r="M99" s="85"/>
      <c r="N99" s="401" t="s">
        <v>954</v>
      </c>
      <c r="O99" s="378">
        <f>L99*M99</f>
        <v>0</v>
      </c>
      <c r="P99" s="82" t="str">
        <f t="shared" si="85"/>
        <v>No</v>
      </c>
      <c r="Q99" s="188" t="str">
        <f t="shared" si="86"/>
        <v>Yes</v>
      </c>
      <c r="S99" s="229">
        <v>2</v>
      </c>
      <c r="T99" s="230">
        <f t="shared" si="87"/>
        <v>0</v>
      </c>
      <c r="U99" s="69"/>
      <c r="V99" s="256">
        <v>5.5</v>
      </c>
      <c r="W99" s="265">
        <f t="shared" si="81"/>
        <v>0</v>
      </c>
      <c r="X99" s="152">
        <f>M99*I99</f>
        <v>0</v>
      </c>
      <c r="Y99" s="152"/>
      <c r="Z99" s="489">
        <v>2</v>
      </c>
      <c r="AA99" s="476">
        <v>12</v>
      </c>
      <c r="AB99" s="239">
        <f t="shared" si="82"/>
        <v>0</v>
      </c>
      <c r="AC99" s="476"/>
      <c r="AD99" s="239">
        <f t="shared" si="83"/>
        <v>0</v>
      </c>
      <c r="AE99" s="476"/>
      <c r="AF99" s="239">
        <f t="shared" si="84"/>
        <v>0</v>
      </c>
      <c r="AG99" s="131">
        <f t="shared" si="48"/>
        <v>0</v>
      </c>
      <c r="AH99" s="131">
        <f t="shared" si="49"/>
        <v>0</v>
      </c>
      <c r="AI99" s="131">
        <f t="shared" si="50"/>
        <v>0</v>
      </c>
      <c r="AJ99" s="131">
        <f t="shared" si="51"/>
        <v>0</v>
      </c>
      <c r="AK99" s="131">
        <f t="shared" si="52"/>
        <v>0</v>
      </c>
      <c r="AL99" s="131">
        <f t="shared" si="53"/>
        <v>0</v>
      </c>
      <c r="AM99" s="131">
        <f t="shared" si="54"/>
        <v>0</v>
      </c>
      <c r="AN99" s="131">
        <f t="shared" si="55"/>
        <v>0</v>
      </c>
      <c r="AO99" s="131">
        <f t="shared" si="56"/>
        <v>0</v>
      </c>
      <c r="AP99" s="396"/>
      <c r="AQ99" s="396">
        <f t="shared" si="57"/>
        <v>0</v>
      </c>
      <c r="AR99" s="396">
        <f t="shared" si="58"/>
        <v>0</v>
      </c>
      <c r="AS99" s="396">
        <f t="shared" si="59"/>
        <v>0</v>
      </c>
      <c r="AT99" s="396"/>
      <c r="AU99" s="131">
        <f t="shared" si="60"/>
        <v>0</v>
      </c>
      <c r="AV99" s="131">
        <f t="shared" si="61"/>
        <v>0</v>
      </c>
      <c r="AW99" s="131">
        <f t="shared" si="62"/>
        <v>0</v>
      </c>
      <c r="AX99" s="131">
        <f t="shared" si="63"/>
        <v>0</v>
      </c>
      <c r="AY99" s="131">
        <f t="shared" si="64"/>
        <v>0</v>
      </c>
      <c r="AZ99" s="131">
        <f t="shared" si="65"/>
        <v>0</v>
      </c>
      <c r="BA99" s="131">
        <f t="shared" si="66"/>
        <v>0</v>
      </c>
      <c r="BB99" s="131">
        <f t="shared" si="67"/>
        <v>0</v>
      </c>
      <c r="BC99" s="131">
        <f t="shared" si="68"/>
        <v>0</v>
      </c>
      <c r="BD99" s="131">
        <f t="shared" si="69"/>
        <v>0</v>
      </c>
      <c r="BE99" s="131">
        <f t="shared" si="70"/>
        <v>0</v>
      </c>
      <c r="BF99" s="131">
        <f t="shared" si="71"/>
        <v>0</v>
      </c>
      <c r="BG99" s="131">
        <f t="shared" si="72"/>
        <v>0</v>
      </c>
      <c r="BH99" s="131">
        <f t="shared" si="73"/>
        <v>0</v>
      </c>
      <c r="BI99" s="131">
        <f t="shared" si="74"/>
        <v>0</v>
      </c>
      <c r="BJ99" s="131">
        <f t="shared" si="75"/>
        <v>0</v>
      </c>
      <c r="BK99" s="131">
        <f t="shared" si="76"/>
        <v>0</v>
      </c>
      <c r="BL99" s="131">
        <f t="shared" si="77"/>
        <v>0</v>
      </c>
      <c r="BM99" s="131">
        <f t="shared" si="78"/>
        <v>0</v>
      </c>
      <c r="BN99" s="131">
        <f t="shared" si="79"/>
        <v>0</v>
      </c>
      <c r="BO99" s="131">
        <f t="shared" si="80"/>
        <v>0</v>
      </c>
    </row>
    <row r="100" spans="1:67" s="81" customFormat="1" ht="73.75" customHeight="1" x14ac:dyDescent="0.2">
      <c r="A100" s="4"/>
      <c r="B100" s="164" t="s">
        <v>8</v>
      </c>
      <c r="C100" s="4"/>
      <c r="D100" s="64" t="s">
        <v>692</v>
      </c>
      <c r="E100" s="505" t="s">
        <v>646</v>
      </c>
      <c r="F100" s="63" t="s">
        <v>109</v>
      </c>
      <c r="G100" s="178" t="s">
        <v>146</v>
      </c>
      <c r="H100" s="316" t="s">
        <v>157</v>
      </c>
      <c r="I100" s="63">
        <v>2</v>
      </c>
      <c r="J100" s="63">
        <v>0</v>
      </c>
      <c r="K100" s="63" t="s">
        <v>562</v>
      </c>
      <c r="L100" s="333">
        <v>224.50910000000002</v>
      </c>
      <c r="M100" s="85"/>
      <c r="N100" s="401" t="s">
        <v>954</v>
      </c>
      <c r="O100" s="378">
        <f>L100*M100</f>
        <v>0</v>
      </c>
      <c r="P100" s="82" t="str">
        <f t="shared" si="85"/>
        <v>No</v>
      </c>
      <c r="Q100" s="188" t="str">
        <f t="shared" si="86"/>
        <v>Yes</v>
      </c>
      <c r="S100" s="229">
        <v>2</v>
      </c>
      <c r="T100" s="230">
        <f t="shared" si="87"/>
        <v>0</v>
      </c>
      <c r="U100" s="69"/>
      <c r="V100" s="256">
        <v>5.5</v>
      </c>
      <c r="W100" s="265">
        <f t="shared" si="81"/>
        <v>0</v>
      </c>
      <c r="X100" s="152">
        <f>M100*I100</f>
        <v>0</v>
      </c>
      <c r="Y100" s="152"/>
      <c r="Z100" s="489">
        <v>2</v>
      </c>
      <c r="AA100" s="476">
        <v>12</v>
      </c>
      <c r="AB100" s="239">
        <f t="shared" si="82"/>
        <v>0</v>
      </c>
      <c r="AC100" s="476"/>
      <c r="AD100" s="239">
        <f t="shared" si="83"/>
        <v>0</v>
      </c>
      <c r="AE100" s="476"/>
      <c r="AF100" s="239">
        <f t="shared" si="84"/>
        <v>0</v>
      </c>
      <c r="AG100" s="131">
        <f t="shared" si="48"/>
        <v>0</v>
      </c>
      <c r="AH100" s="131">
        <f t="shared" si="49"/>
        <v>0</v>
      </c>
      <c r="AI100" s="131">
        <f t="shared" si="50"/>
        <v>0</v>
      </c>
      <c r="AJ100" s="131">
        <f t="shared" si="51"/>
        <v>0</v>
      </c>
      <c r="AK100" s="131">
        <f t="shared" si="52"/>
        <v>0</v>
      </c>
      <c r="AL100" s="131">
        <f t="shared" si="53"/>
        <v>0</v>
      </c>
      <c r="AM100" s="131">
        <f t="shared" si="54"/>
        <v>0</v>
      </c>
      <c r="AN100" s="131">
        <f t="shared" si="55"/>
        <v>0</v>
      </c>
      <c r="AO100" s="131">
        <f t="shared" si="56"/>
        <v>0</v>
      </c>
      <c r="AP100" s="396"/>
      <c r="AQ100" s="396">
        <f t="shared" si="57"/>
        <v>0</v>
      </c>
      <c r="AR100" s="396">
        <f t="shared" si="58"/>
        <v>0</v>
      </c>
      <c r="AS100" s="396">
        <f t="shared" si="59"/>
        <v>0</v>
      </c>
      <c r="AT100" s="396"/>
      <c r="AU100" s="131">
        <f t="shared" si="60"/>
        <v>0</v>
      </c>
      <c r="AV100" s="131">
        <f t="shared" si="61"/>
        <v>0</v>
      </c>
      <c r="AW100" s="131">
        <f t="shared" si="62"/>
        <v>0</v>
      </c>
      <c r="AX100" s="131">
        <f t="shared" si="63"/>
        <v>0</v>
      </c>
      <c r="AY100" s="131">
        <f t="shared" si="64"/>
        <v>0</v>
      </c>
      <c r="AZ100" s="131">
        <f t="shared" si="65"/>
        <v>0</v>
      </c>
      <c r="BA100" s="131">
        <f t="shared" si="66"/>
        <v>0</v>
      </c>
      <c r="BB100" s="131">
        <f t="shared" si="67"/>
        <v>0</v>
      </c>
      <c r="BC100" s="131">
        <f t="shared" si="68"/>
        <v>0</v>
      </c>
      <c r="BD100" s="131">
        <f t="shared" si="69"/>
        <v>0</v>
      </c>
      <c r="BE100" s="131">
        <f t="shared" si="70"/>
        <v>0</v>
      </c>
      <c r="BF100" s="131">
        <f t="shared" si="71"/>
        <v>0</v>
      </c>
      <c r="BG100" s="131">
        <f t="shared" si="72"/>
        <v>0</v>
      </c>
      <c r="BH100" s="131">
        <f t="shared" si="73"/>
        <v>0</v>
      </c>
      <c r="BI100" s="131">
        <f t="shared" si="74"/>
        <v>0</v>
      </c>
      <c r="BJ100" s="131">
        <f t="shared" si="75"/>
        <v>0</v>
      </c>
      <c r="BK100" s="131">
        <f t="shared" si="76"/>
        <v>0</v>
      </c>
      <c r="BL100" s="131">
        <f t="shared" si="77"/>
        <v>0</v>
      </c>
      <c r="BM100" s="131">
        <f t="shared" si="78"/>
        <v>0</v>
      </c>
      <c r="BN100" s="131">
        <f t="shared" si="79"/>
        <v>0</v>
      </c>
      <c r="BO100" s="131">
        <f t="shared" si="80"/>
        <v>0</v>
      </c>
    </row>
    <row r="101" spans="1:67" s="4" customFormat="1" ht="73.75" customHeight="1" x14ac:dyDescent="0.2">
      <c r="B101" s="164" t="s">
        <v>8</v>
      </c>
      <c r="D101" s="99" t="s">
        <v>987</v>
      </c>
      <c r="E101" s="506" t="s">
        <v>648</v>
      </c>
      <c r="F101" s="72" t="s">
        <v>109</v>
      </c>
      <c r="G101" s="73" t="s">
        <v>145</v>
      </c>
      <c r="H101" s="314" t="s">
        <v>157</v>
      </c>
      <c r="I101" s="72">
        <v>2</v>
      </c>
      <c r="J101" s="72">
        <v>0</v>
      </c>
      <c r="K101" s="72" t="s">
        <v>562</v>
      </c>
      <c r="L101" s="334">
        <v>286.59750000000003</v>
      </c>
      <c r="M101" s="399" t="s">
        <v>954</v>
      </c>
      <c r="N101" s="88"/>
      <c r="O101" s="368">
        <f>L101*N101</f>
        <v>0</v>
      </c>
      <c r="P101" s="89" t="str">
        <f t="shared" si="85"/>
        <v>No</v>
      </c>
      <c r="Q101" s="166" t="str">
        <f t="shared" si="86"/>
        <v>Yes</v>
      </c>
      <c r="S101" s="229">
        <v>2</v>
      </c>
      <c r="T101" s="230">
        <f t="shared" si="87"/>
        <v>0</v>
      </c>
      <c r="U101" s="69"/>
      <c r="V101" s="256">
        <v>7.5</v>
      </c>
      <c r="W101" s="265">
        <f t="shared" si="81"/>
        <v>0</v>
      </c>
      <c r="X101" s="152"/>
      <c r="Y101" s="152">
        <f>N101*I101</f>
        <v>0</v>
      </c>
      <c r="Z101" s="489">
        <v>2</v>
      </c>
      <c r="AA101" s="476">
        <v>14</v>
      </c>
      <c r="AB101" s="239">
        <f t="shared" si="82"/>
        <v>0</v>
      </c>
      <c r="AC101" s="476"/>
      <c r="AD101" s="239">
        <f t="shared" si="83"/>
        <v>0</v>
      </c>
      <c r="AE101" s="476"/>
      <c r="AF101" s="239">
        <f t="shared" si="84"/>
        <v>0</v>
      </c>
      <c r="AG101" s="131">
        <f t="shared" si="48"/>
        <v>0</v>
      </c>
      <c r="AH101" s="131">
        <f t="shared" si="49"/>
        <v>0</v>
      </c>
      <c r="AI101" s="131">
        <f t="shared" si="50"/>
        <v>0</v>
      </c>
      <c r="AJ101" s="131">
        <f t="shared" si="51"/>
        <v>0</v>
      </c>
      <c r="AK101" s="131">
        <f t="shared" si="52"/>
        <v>0</v>
      </c>
      <c r="AL101" s="131">
        <f t="shared" si="53"/>
        <v>0</v>
      </c>
      <c r="AM101" s="131">
        <f t="shared" si="54"/>
        <v>0</v>
      </c>
      <c r="AN101" s="131">
        <f t="shared" si="55"/>
        <v>0</v>
      </c>
      <c r="AO101" s="131">
        <f t="shared" si="56"/>
        <v>0</v>
      </c>
      <c r="AP101" s="131"/>
      <c r="AQ101" s="396">
        <f t="shared" si="57"/>
        <v>0</v>
      </c>
      <c r="AR101" s="396">
        <f t="shared" si="58"/>
        <v>0</v>
      </c>
      <c r="AS101" s="396">
        <f t="shared" si="59"/>
        <v>0</v>
      </c>
      <c r="AT101" s="131"/>
      <c r="AU101" s="131">
        <f t="shared" si="60"/>
        <v>0</v>
      </c>
      <c r="AV101" s="131">
        <f t="shared" si="61"/>
        <v>0</v>
      </c>
      <c r="AW101" s="131">
        <f t="shared" si="62"/>
        <v>0</v>
      </c>
      <c r="AX101" s="131">
        <f t="shared" si="63"/>
        <v>0</v>
      </c>
      <c r="AY101" s="131">
        <f t="shared" si="64"/>
        <v>0</v>
      </c>
      <c r="AZ101" s="131">
        <f t="shared" si="65"/>
        <v>0</v>
      </c>
      <c r="BA101" s="131">
        <f t="shared" si="66"/>
        <v>0</v>
      </c>
      <c r="BB101" s="131">
        <f t="shared" si="67"/>
        <v>0</v>
      </c>
      <c r="BC101" s="131">
        <f t="shared" si="68"/>
        <v>0</v>
      </c>
      <c r="BD101" s="131">
        <f t="shared" si="69"/>
        <v>0</v>
      </c>
      <c r="BE101" s="131">
        <f t="shared" si="70"/>
        <v>0</v>
      </c>
      <c r="BF101" s="131">
        <f t="shared" si="71"/>
        <v>0</v>
      </c>
      <c r="BG101" s="131">
        <f t="shared" si="72"/>
        <v>0</v>
      </c>
      <c r="BH101" s="131">
        <f t="shared" si="73"/>
        <v>0</v>
      </c>
      <c r="BI101" s="131">
        <f t="shared" si="74"/>
        <v>0</v>
      </c>
      <c r="BJ101" s="131">
        <f t="shared" si="75"/>
        <v>0</v>
      </c>
      <c r="BK101" s="131">
        <f t="shared" si="76"/>
        <v>0</v>
      </c>
      <c r="BL101" s="131">
        <f t="shared" si="77"/>
        <v>0</v>
      </c>
      <c r="BM101" s="131">
        <f t="shared" si="78"/>
        <v>0</v>
      </c>
      <c r="BN101" s="131">
        <f t="shared" si="79"/>
        <v>0</v>
      </c>
      <c r="BO101" s="131">
        <f t="shared" si="80"/>
        <v>0</v>
      </c>
    </row>
    <row r="102" spans="1:67" s="4" customFormat="1" ht="73.75" customHeight="1" x14ac:dyDescent="0.2">
      <c r="B102" s="164" t="s">
        <v>8</v>
      </c>
      <c r="D102" s="99" t="s">
        <v>682</v>
      </c>
      <c r="E102" s="501" t="s">
        <v>647</v>
      </c>
      <c r="F102" s="72" t="s">
        <v>109</v>
      </c>
      <c r="G102" s="73" t="s">
        <v>145</v>
      </c>
      <c r="H102" s="314" t="s">
        <v>157</v>
      </c>
      <c r="I102" s="72">
        <v>2</v>
      </c>
      <c r="J102" s="72">
        <v>0</v>
      </c>
      <c r="K102" s="72" t="s">
        <v>562</v>
      </c>
      <c r="L102" s="334">
        <v>299.06050000000005</v>
      </c>
      <c r="M102" s="87"/>
      <c r="N102" s="399" t="s">
        <v>954</v>
      </c>
      <c r="O102" s="368">
        <f>L102*M102</f>
        <v>0</v>
      </c>
      <c r="P102" s="89" t="str">
        <f t="shared" si="85"/>
        <v>No</v>
      </c>
      <c r="Q102" s="166" t="str">
        <f t="shared" si="86"/>
        <v>Yes</v>
      </c>
      <c r="S102" s="229">
        <v>2</v>
      </c>
      <c r="T102" s="230">
        <f t="shared" si="87"/>
        <v>0</v>
      </c>
      <c r="U102" s="69"/>
      <c r="V102" s="256">
        <v>7.5</v>
      </c>
      <c r="W102" s="265">
        <f t="shared" si="81"/>
        <v>0</v>
      </c>
      <c r="X102" s="152">
        <f>M102*I102</f>
        <v>0</v>
      </c>
      <c r="Y102" s="152"/>
      <c r="Z102" s="489">
        <v>2</v>
      </c>
      <c r="AA102" s="476">
        <v>14</v>
      </c>
      <c r="AB102" s="239">
        <f t="shared" si="82"/>
        <v>0</v>
      </c>
      <c r="AC102" s="476"/>
      <c r="AD102" s="239">
        <f t="shared" si="83"/>
        <v>0</v>
      </c>
      <c r="AE102" s="476"/>
      <c r="AF102" s="239">
        <f t="shared" si="84"/>
        <v>0</v>
      </c>
      <c r="AG102" s="131">
        <f t="shared" si="48"/>
        <v>0</v>
      </c>
      <c r="AH102" s="131">
        <f t="shared" si="49"/>
        <v>0</v>
      </c>
      <c r="AI102" s="131">
        <f t="shared" si="50"/>
        <v>0</v>
      </c>
      <c r="AJ102" s="131">
        <f t="shared" si="51"/>
        <v>0</v>
      </c>
      <c r="AK102" s="131">
        <f t="shared" si="52"/>
        <v>0</v>
      </c>
      <c r="AL102" s="131">
        <f t="shared" si="53"/>
        <v>0</v>
      </c>
      <c r="AM102" s="131">
        <f t="shared" si="54"/>
        <v>0</v>
      </c>
      <c r="AN102" s="131">
        <f t="shared" si="55"/>
        <v>0</v>
      </c>
      <c r="AO102" s="131">
        <f t="shared" si="56"/>
        <v>0</v>
      </c>
      <c r="AP102" s="131"/>
      <c r="AQ102" s="396">
        <f t="shared" si="57"/>
        <v>0</v>
      </c>
      <c r="AR102" s="396">
        <f t="shared" si="58"/>
        <v>0</v>
      </c>
      <c r="AS102" s="396">
        <f t="shared" si="59"/>
        <v>0</v>
      </c>
      <c r="AT102" s="131"/>
      <c r="AU102" s="131">
        <f t="shared" si="60"/>
        <v>0</v>
      </c>
      <c r="AV102" s="131">
        <f t="shared" si="61"/>
        <v>0</v>
      </c>
      <c r="AW102" s="131">
        <f t="shared" si="62"/>
        <v>0</v>
      </c>
      <c r="AX102" s="131">
        <f t="shared" si="63"/>
        <v>0</v>
      </c>
      <c r="AY102" s="131">
        <f t="shared" si="64"/>
        <v>0</v>
      </c>
      <c r="AZ102" s="131">
        <f t="shared" si="65"/>
        <v>0</v>
      </c>
      <c r="BA102" s="131">
        <f t="shared" si="66"/>
        <v>0</v>
      </c>
      <c r="BB102" s="131">
        <f t="shared" si="67"/>
        <v>0</v>
      </c>
      <c r="BC102" s="131">
        <f t="shared" si="68"/>
        <v>0</v>
      </c>
      <c r="BD102" s="131">
        <f t="shared" si="69"/>
        <v>0</v>
      </c>
      <c r="BE102" s="131">
        <f t="shared" si="70"/>
        <v>0</v>
      </c>
      <c r="BF102" s="131">
        <f t="shared" si="71"/>
        <v>0</v>
      </c>
      <c r="BG102" s="131">
        <f t="shared" si="72"/>
        <v>0</v>
      </c>
      <c r="BH102" s="131">
        <f t="shared" si="73"/>
        <v>0</v>
      </c>
      <c r="BI102" s="131">
        <f t="shared" si="74"/>
        <v>0</v>
      </c>
      <c r="BJ102" s="131">
        <f t="shared" si="75"/>
        <v>0</v>
      </c>
      <c r="BK102" s="131">
        <f t="shared" si="76"/>
        <v>0</v>
      </c>
      <c r="BL102" s="131">
        <f t="shared" si="77"/>
        <v>0</v>
      </c>
      <c r="BM102" s="131">
        <f t="shared" si="78"/>
        <v>0</v>
      </c>
      <c r="BN102" s="131">
        <f t="shared" si="79"/>
        <v>0</v>
      </c>
      <c r="BO102" s="131">
        <f t="shared" si="80"/>
        <v>0</v>
      </c>
    </row>
    <row r="103" spans="1:67" s="4" customFormat="1" ht="73.75" customHeight="1" x14ac:dyDescent="0.2">
      <c r="B103" s="164" t="s">
        <v>8</v>
      </c>
      <c r="D103" s="99" t="s">
        <v>691</v>
      </c>
      <c r="E103" s="502" t="s">
        <v>646</v>
      </c>
      <c r="F103" s="72" t="s">
        <v>109</v>
      </c>
      <c r="G103" s="73" t="s">
        <v>145</v>
      </c>
      <c r="H103" s="314" t="s">
        <v>157</v>
      </c>
      <c r="I103" s="72">
        <v>2</v>
      </c>
      <c r="J103" s="72">
        <v>0</v>
      </c>
      <c r="K103" s="72" t="s">
        <v>562</v>
      </c>
      <c r="L103" s="334">
        <v>286.59750000000003</v>
      </c>
      <c r="M103" s="87"/>
      <c r="N103" s="399" t="s">
        <v>954</v>
      </c>
      <c r="O103" s="368">
        <f>L103*M103</f>
        <v>0</v>
      </c>
      <c r="P103" s="89" t="str">
        <f t="shared" si="85"/>
        <v>No</v>
      </c>
      <c r="Q103" s="166" t="str">
        <f t="shared" si="86"/>
        <v>Yes</v>
      </c>
      <c r="S103" s="229">
        <v>2</v>
      </c>
      <c r="T103" s="230">
        <f t="shared" si="87"/>
        <v>0</v>
      </c>
      <c r="U103" s="69"/>
      <c r="V103" s="256">
        <v>7.5</v>
      </c>
      <c r="W103" s="265">
        <f t="shared" si="81"/>
        <v>0</v>
      </c>
      <c r="X103" s="152">
        <f>M103*I103</f>
        <v>0</v>
      </c>
      <c r="Y103" s="152"/>
      <c r="Z103" s="489">
        <v>2</v>
      </c>
      <c r="AA103" s="476">
        <v>14</v>
      </c>
      <c r="AB103" s="239">
        <f t="shared" si="82"/>
        <v>0</v>
      </c>
      <c r="AC103" s="476"/>
      <c r="AD103" s="239">
        <f t="shared" si="83"/>
        <v>0</v>
      </c>
      <c r="AE103" s="476"/>
      <c r="AF103" s="239">
        <f t="shared" si="84"/>
        <v>0</v>
      </c>
      <c r="AG103" s="131">
        <f t="shared" si="48"/>
        <v>0</v>
      </c>
      <c r="AH103" s="131">
        <f t="shared" si="49"/>
        <v>0</v>
      </c>
      <c r="AI103" s="131">
        <f t="shared" si="50"/>
        <v>0</v>
      </c>
      <c r="AJ103" s="131">
        <f t="shared" si="51"/>
        <v>0</v>
      </c>
      <c r="AK103" s="131">
        <f t="shared" si="52"/>
        <v>0</v>
      </c>
      <c r="AL103" s="131">
        <f t="shared" si="53"/>
        <v>0</v>
      </c>
      <c r="AM103" s="131">
        <f t="shared" si="54"/>
        <v>0</v>
      </c>
      <c r="AN103" s="131">
        <f t="shared" si="55"/>
        <v>0</v>
      </c>
      <c r="AO103" s="131">
        <f t="shared" si="56"/>
        <v>0</v>
      </c>
      <c r="AP103" s="131"/>
      <c r="AQ103" s="396">
        <f t="shared" si="57"/>
        <v>0</v>
      </c>
      <c r="AR103" s="396">
        <f t="shared" si="58"/>
        <v>0</v>
      </c>
      <c r="AS103" s="396">
        <f t="shared" si="59"/>
        <v>0</v>
      </c>
      <c r="AT103" s="131"/>
      <c r="AU103" s="131">
        <f t="shared" si="60"/>
        <v>0</v>
      </c>
      <c r="AV103" s="131">
        <f t="shared" si="61"/>
        <v>0</v>
      </c>
      <c r="AW103" s="131">
        <f t="shared" si="62"/>
        <v>0</v>
      </c>
      <c r="AX103" s="131">
        <f t="shared" si="63"/>
        <v>0</v>
      </c>
      <c r="AY103" s="131">
        <f t="shared" si="64"/>
        <v>0</v>
      </c>
      <c r="AZ103" s="131">
        <f t="shared" si="65"/>
        <v>0</v>
      </c>
      <c r="BA103" s="131">
        <f t="shared" si="66"/>
        <v>0</v>
      </c>
      <c r="BB103" s="131">
        <f t="shared" si="67"/>
        <v>0</v>
      </c>
      <c r="BC103" s="131">
        <f t="shared" si="68"/>
        <v>0</v>
      </c>
      <c r="BD103" s="131">
        <f t="shared" si="69"/>
        <v>0</v>
      </c>
      <c r="BE103" s="131">
        <f t="shared" si="70"/>
        <v>0</v>
      </c>
      <c r="BF103" s="131">
        <f t="shared" si="71"/>
        <v>0</v>
      </c>
      <c r="BG103" s="131">
        <f t="shared" si="72"/>
        <v>0</v>
      </c>
      <c r="BH103" s="131">
        <f t="shared" si="73"/>
        <v>0</v>
      </c>
      <c r="BI103" s="131">
        <f t="shared" si="74"/>
        <v>0</v>
      </c>
      <c r="BJ103" s="131">
        <f t="shared" si="75"/>
        <v>0</v>
      </c>
      <c r="BK103" s="131">
        <f t="shared" si="76"/>
        <v>0</v>
      </c>
      <c r="BL103" s="131">
        <f t="shared" si="77"/>
        <v>0</v>
      </c>
      <c r="BM103" s="131">
        <f t="shared" si="78"/>
        <v>0</v>
      </c>
      <c r="BN103" s="131">
        <f t="shared" si="79"/>
        <v>0</v>
      </c>
      <c r="BO103" s="131">
        <f t="shared" si="80"/>
        <v>0</v>
      </c>
    </row>
    <row r="104" spans="1:67" s="81" customFormat="1" ht="73.75" customHeight="1" x14ac:dyDescent="0.2">
      <c r="A104" s="4"/>
      <c r="B104" s="164" t="s">
        <v>8</v>
      </c>
      <c r="C104" s="4"/>
      <c r="D104" s="64" t="s">
        <v>988</v>
      </c>
      <c r="E104" s="503" t="s">
        <v>648</v>
      </c>
      <c r="F104" s="63" t="s">
        <v>110</v>
      </c>
      <c r="G104" s="178" t="s">
        <v>144</v>
      </c>
      <c r="H104" s="316" t="s">
        <v>157</v>
      </c>
      <c r="I104" s="63">
        <v>2</v>
      </c>
      <c r="J104" s="63">
        <v>0</v>
      </c>
      <c r="K104" s="63" t="s">
        <v>562</v>
      </c>
      <c r="L104" s="333">
        <v>334.3689</v>
      </c>
      <c r="M104" s="400" t="s">
        <v>954</v>
      </c>
      <c r="N104" s="380"/>
      <c r="O104" s="378">
        <f>L104*N104</f>
        <v>0</v>
      </c>
      <c r="P104" s="82" t="str">
        <f t="shared" si="85"/>
        <v>No</v>
      </c>
      <c r="Q104" s="188" t="str">
        <f t="shared" si="86"/>
        <v>Yes</v>
      </c>
      <c r="S104" s="229">
        <v>2</v>
      </c>
      <c r="T104" s="230">
        <f t="shared" si="87"/>
        <v>0</v>
      </c>
      <c r="U104" s="69"/>
      <c r="V104" s="256">
        <v>10</v>
      </c>
      <c r="W104" s="265">
        <f t="shared" si="81"/>
        <v>0</v>
      </c>
      <c r="X104" s="152"/>
      <c r="Y104" s="152">
        <f>N104*I104</f>
        <v>0</v>
      </c>
      <c r="Z104" s="489">
        <v>2</v>
      </c>
      <c r="AA104" s="476">
        <v>20</v>
      </c>
      <c r="AB104" s="239">
        <f t="shared" si="82"/>
        <v>0</v>
      </c>
      <c r="AC104" s="476"/>
      <c r="AD104" s="239">
        <f t="shared" si="83"/>
        <v>0</v>
      </c>
      <c r="AE104" s="476"/>
      <c r="AF104" s="239">
        <f t="shared" si="84"/>
        <v>0</v>
      </c>
      <c r="AG104" s="131">
        <f t="shared" si="48"/>
        <v>0</v>
      </c>
      <c r="AH104" s="131">
        <f t="shared" si="49"/>
        <v>0</v>
      </c>
      <c r="AI104" s="131">
        <f t="shared" si="50"/>
        <v>0</v>
      </c>
      <c r="AJ104" s="131">
        <f t="shared" si="51"/>
        <v>0</v>
      </c>
      <c r="AK104" s="131">
        <f t="shared" si="52"/>
        <v>0</v>
      </c>
      <c r="AL104" s="131">
        <f t="shared" si="53"/>
        <v>0</v>
      </c>
      <c r="AM104" s="131">
        <f t="shared" si="54"/>
        <v>0</v>
      </c>
      <c r="AN104" s="131">
        <f t="shared" si="55"/>
        <v>0</v>
      </c>
      <c r="AO104" s="131">
        <f t="shared" si="56"/>
        <v>0</v>
      </c>
      <c r="AP104" s="396"/>
      <c r="AQ104" s="396">
        <f t="shared" si="57"/>
        <v>0</v>
      </c>
      <c r="AR104" s="396">
        <f t="shared" si="58"/>
        <v>0</v>
      </c>
      <c r="AS104" s="396">
        <f t="shared" si="59"/>
        <v>0</v>
      </c>
      <c r="AT104" s="396"/>
      <c r="AU104" s="131">
        <f t="shared" si="60"/>
        <v>0</v>
      </c>
      <c r="AV104" s="131">
        <f t="shared" si="61"/>
        <v>0</v>
      </c>
      <c r="AW104" s="131">
        <f t="shared" si="62"/>
        <v>0</v>
      </c>
      <c r="AX104" s="131">
        <f t="shared" si="63"/>
        <v>0</v>
      </c>
      <c r="AY104" s="131">
        <f t="shared" si="64"/>
        <v>0</v>
      </c>
      <c r="AZ104" s="131">
        <f t="shared" si="65"/>
        <v>0</v>
      </c>
      <c r="BA104" s="131">
        <f t="shared" si="66"/>
        <v>0</v>
      </c>
      <c r="BB104" s="131">
        <f t="shared" si="67"/>
        <v>0</v>
      </c>
      <c r="BC104" s="131">
        <f t="shared" si="68"/>
        <v>0</v>
      </c>
      <c r="BD104" s="131">
        <f t="shared" si="69"/>
        <v>0</v>
      </c>
      <c r="BE104" s="131">
        <f t="shared" si="70"/>
        <v>0</v>
      </c>
      <c r="BF104" s="131">
        <f t="shared" si="71"/>
        <v>0</v>
      </c>
      <c r="BG104" s="131">
        <f t="shared" si="72"/>
        <v>0</v>
      </c>
      <c r="BH104" s="131">
        <f t="shared" si="73"/>
        <v>0</v>
      </c>
      <c r="BI104" s="131">
        <f t="shared" si="74"/>
        <v>0</v>
      </c>
      <c r="BJ104" s="131">
        <f t="shared" si="75"/>
        <v>0</v>
      </c>
      <c r="BK104" s="131">
        <f t="shared" si="76"/>
        <v>0</v>
      </c>
      <c r="BL104" s="131">
        <f t="shared" si="77"/>
        <v>0</v>
      </c>
      <c r="BM104" s="131">
        <f t="shared" si="78"/>
        <v>0</v>
      </c>
      <c r="BN104" s="131">
        <f t="shared" si="79"/>
        <v>0</v>
      </c>
      <c r="BO104" s="131">
        <f t="shared" si="80"/>
        <v>0</v>
      </c>
    </row>
    <row r="105" spans="1:67" s="81" customFormat="1" ht="73.75" customHeight="1" x14ac:dyDescent="0.2">
      <c r="A105" s="4"/>
      <c r="B105" s="164" t="s">
        <v>8</v>
      </c>
      <c r="C105" s="4"/>
      <c r="D105" s="64" t="s">
        <v>683</v>
      </c>
      <c r="E105" s="504" t="s">
        <v>647</v>
      </c>
      <c r="F105" s="63" t="s">
        <v>110</v>
      </c>
      <c r="G105" s="178" t="s">
        <v>144</v>
      </c>
      <c r="H105" s="316" t="s">
        <v>157</v>
      </c>
      <c r="I105" s="63">
        <v>2</v>
      </c>
      <c r="J105" s="63">
        <v>0</v>
      </c>
      <c r="K105" s="63" t="s">
        <v>562</v>
      </c>
      <c r="L105" s="333">
        <v>348.90219999999999</v>
      </c>
      <c r="M105" s="85"/>
      <c r="N105" s="401" t="s">
        <v>954</v>
      </c>
      <c r="O105" s="378">
        <f>L105*M105</f>
        <v>0</v>
      </c>
      <c r="P105" s="82" t="str">
        <f t="shared" si="85"/>
        <v>No</v>
      </c>
      <c r="Q105" s="188" t="str">
        <f t="shared" si="86"/>
        <v>Yes</v>
      </c>
      <c r="S105" s="229">
        <v>2</v>
      </c>
      <c r="T105" s="230">
        <f t="shared" si="87"/>
        <v>0</v>
      </c>
      <c r="U105" s="69"/>
      <c r="V105" s="256">
        <v>10</v>
      </c>
      <c r="W105" s="265">
        <f t="shared" si="81"/>
        <v>0</v>
      </c>
      <c r="X105" s="152">
        <f>M105*I105</f>
        <v>0</v>
      </c>
      <c r="Y105" s="152"/>
      <c r="Z105" s="489">
        <v>2</v>
      </c>
      <c r="AA105" s="476">
        <v>20</v>
      </c>
      <c r="AB105" s="239">
        <f t="shared" si="82"/>
        <v>0</v>
      </c>
      <c r="AC105" s="476"/>
      <c r="AD105" s="239">
        <f t="shared" si="83"/>
        <v>0</v>
      </c>
      <c r="AE105" s="476"/>
      <c r="AF105" s="239">
        <f t="shared" si="84"/>
        <v>0</v>
      </c>
      <c r="AG105" s="131">
        <f t="shared" si="48"/>
        <v>0</v>
      </c>
      <c r="AH105" s="131">
        <f t="shared" si="49"/>
        <v>0</v>
      </c>
      <c r="AI105" s="131">
        <f t="shared" si="50"/>
        <v>0</v>
      </c>
      <c r="AJ105" s="131">
        <f t="shared" si="51"/>
        <v>0</v>
      </c>
      <c r="AK105" s="131">
        <f t="shared" si="52"/>
        <v>0</v>
      </c>
      <c r="AL105" s="131">
        <f t="shared" si="53"/>
        <v>0</v>
      </c>
      <c r="AM105" s="131">
        <f t="shared" si="54"/>
        <v>0</v>
      </c>
      <c r="AN105" s="131">
        <f t="shared" si="55"/>
        <v>0</v>
      </c>
      <c r="AO105" s="131">
        <f t="shared" si="56"/>
        <v>0</v>
      </c>
      <c r="AP105" s="396"/>
      <c r="AQ105" s="396">
        <f t="shared" si="57"/>
        <v>0</v>
      </c>
      <c r="AR105" s="396">
        <f t="shared" si="58"/>
        <v>0</v>
      </c>
      <c r="AS105" s="396">
        <f t="shared" si="59"/>
        <v>0</v>
      </c>
      <c r="AT105" s="396"/>
      <c r="AU105" s="131">
        <f t="shared" si="60"/>
        <v>0</v>
      </c>
      <c r="AV105" s="131">
        <f t="shared" si="61"/>
        <v>0</v>
      </c>
      <c r="AW105" s="131">
        <f t="shared" si="62"/>
        <v>0</v>
      </c>
      <c r="AX105" s="131">
        <f t="shared" si="63"/>
        <v>0</v>
      </c>
      <c r="AY105" s="131">
        <f t="shared" si="64"/>
        <v>0</v>
      </c>
      <c r="AZ105" s="131">
        <f t="shared" si="65"/>
        <v>0</v>
      </c>
      <c r="BA105" s="131">
        <f t="shared" si="66"/>
        <v>0</v>
      </c>
      <c r="BB105" s="131">
        <f t="shared" si="67"/>
        <v>0</v>
      </c>
      <c r="BC105" s="131">
        <f t="shared" si="68"/>
        <v>0</v>
      </c>
      <c r="BD105" s="131">
        <f t="shared" si="69"/>
        <v>0</v>
      </c>
      <c r="BE105" s="131">
        <f t="shared" si="70"/>
        <v>0</v>
      </c>
      <c r="BF105" s="131">
        <f t="shared" si="71"/>
        <v>0</v>
      </c>
      <c r="BG105" s="131">
        <f t="shared" si="72"/>
        <v>0</v>
      </c>
      <c r="BH105" s="131">
        <f t="shared" si="73"/>
        <v>0</v>
      </c>
      <c r="BI105" s="131">
        <f t="shared" si="74"/>
        <v>0</v>
      </c>
      <c r="BJ105" s="131">
        <f t="shared" si="75"/>
        <v>0</v>
      </c>
      <c r="BK105" s="131">
        <f t="shared" si="76"/>
        <v>0</v>
      </c>
      <c r="BL105" s="131">
        <f t="shared" si="77"/>
        <v>0</v>
      </c>
      <c r="BM105" s="131">
        <f t="shared" si="78"/>
        <v>0</v>
      </c>
      <c r="BN105" s="131">
        <f t="shared" si="79"/>
        <v>0</v>
      </c>
      <c r="BO105" s="131">
        <f t="shared" si="80"/>
        <v>0</v>
      </c>
    </row>
    <row r="106" spans="1:67" s="81" customFormat="1" ht="73.75" customHeight="1" x14ac:dyDescent="0.2">
      <c r="A106" s="4"/>
      <c r="B106" s="164" t="s">
        <v>8</v>
      </c>
      <c r="C106" s="4"/>
      <c r="D106" s="64" t="s">
        <v>690</v>
      </c>
      <c r="E106" s="505" t="s">
        <v>646</v>
      </c>
      <c r="F106" s="63" t="s">
        <v>110</v>
      </c>
      <c r="G106" s="178" t="s">
        <v>144</v>
      </c>
      <c r="H106" s="316" t="s">
        <v>157</v>
      </c>
      <c r="I106" s="63">
        <v>2</v>
      </c>
      <c r="J106" s="63">
        <v>0</v>
      </c>
      <c r="K106" s="63" t="s">
        <v>562</v>
      </c>
      <c r="L106" s="333">
        <v>334.3689</v>
      </c>
      <c r="M106" s="85"/>
      <c r="N106" s="401" t="s">
        <v>954</v>
      </c>
      <c r="O106" s="378">
        <f>L106*M106</f>
        <v>0</v>
      </c>
      <c r="P106" s="82" t="str">
        <f t="shared" si="85"/>
        <v>No</v>
      </c>
      <c r="Q106" s="188" t="str">
        <f t="shared" si="86"/>
        <v>Yes</v>
      </c>
      <c r="S106" s="229">
        <v>2</v>
      </c>
      <c r="T106" s="230">
        <f t="shared" si="87"/>
        <v>0</v>
      </c>
      <c r="U106" s="69"/>
      <c r="V106" s="256">
        <v>10</v>
      </c>
      <c r="W106" s="265">
        <f t="shared" si="81"/>
        <v>0</v>
      </c>
      <c r="X106" s="152">
        <f>M106*I106</f>
        <v>0</v>
      </c>
      <c r="Y106" s="152"/>
      <c r="Z106" s="489">
        <v>2</v>
      </c>
      <c r="AA106" s="476">
        <v>20</v>
      </c>
      <c r="AB106" s="239">
        <f t="shared" si="82"/>
        <v>0</v>
      </c>
      <c r="AC106" s="476"/>
      <c r="AD106" s="239">
        <f t="shared" si="83"/>
        <v>0</v>
      </c>
      <c r="AE106" s="476"/>
      <c r="AF106" s="239">
        <f t="shared" si="84"/>
        <v>0</v>
      </c>
      <c r="AG106" s="131">
        <f t="shared" si="48"/>
        <v>0</v>
      </c>
      <c r="AH106" s="131">
        <f t="shared" si="49"/>
        <v>0</v>
      </c>
      <c r="AI106" s="131">
        <f t="shared" si="50"/>
        <v>0</v>
      </c>
      <c r="AJ106" s="131">
        <f t="shared" si="51"/>
        <v>0</v>
      </c>
      <c r="AK106" s="131">
        <f t="shared" si="52"/>
        <v>0</v>
      </c>
      <c r="AL106" s="131">
        <f t="shared" si="53"/>
        <v>0</v>
      </c>
      <c r="AM106" s="131">
        <f t="shared" si="54"/>
        <v>0</v>
      </c>
      <c r="AN106" s="131">
        <f t="shared" si="55"/>
        <v>0</v>
      </c>
      <c r="AO106" s="131">
        <f t="shared" si="56"/>
        <v>0</v>
      </c>
      <c r="AP106" s="396"/>
      <c r="AQ106" s="396">
        <f t="shared" si="57"/>
        <v>0</v>
      </c>
      <c r="AR106" s="396">
        <f t="shared" si="58"/>
        <v>0</v>
      </c>
      <c r="AS106" s="396">
        <f t="shared" si="59"/>
        <v>0</v>
      </c>
      <c r="AT106" s="396"/>
      <c r="AU106" s="131">
        <f t="shared" si="60"/>
        <v>0</v>
      </c>
      <c r="AV106" s="131">
        <f t="shared" si="61"/>
        <v>0</v>
      </c>
      <c r="AW106" s="131">
        <f t="shared" si="62"/>
        <v>0</v>
      </c>
      <c r="AX106" s="131">
        <f t="shared" si="63"/>
        <v>0</v>
      </c>
      <c r="AY106" s="131">
        <f t="shared" si="64"/>
        <v>0</v>
      </c>
      <c r="AZ106" s="131">
        <f t="shared" si="65"/>
        <v>0</v>
      </c>
      <c r="BA106" s="131">
        <f t="shared" si="66"/>
        <v>0</v>
      </c>
      <c r="BB106" s="131">
        <f t="shared" si="67"/>
        <v>0</v>
      </c>
      <c r="BC106" s="131">
        <f t="shared" si="68"/>
        <v>0</v>
      </c>
      <c r="BD106" s="131">
        <f t="shared" si="69"/>
        <v>0</v>
      </c>
      <c r="BE106" s="131">
        <f t="shared" si="70"/>
        <v>0</v>
      </c>
      <c r="BF106" s="131">
        <f t="shared" si="71"/>
        <v>0</v>
      </c>
      <c r="BG106" s="131">
        <f t="shared" si="72"/>
        <v>0</v>
      </c>
      <c r="BH106" s="131">
        <f t="shared" si="73"/>
        <v>0</v>
      </c>
      <c r="BI106" s="131">
        <f t="shared" si="74"/>
        <v>0</v>
      </c>
      <c r="BJ106" s="131">
        <f t="shared" si="75"/>
        <v>0</v>
      </c>
      <c r="BK106" s="131">
        <f t="shared" si="76"/>
        <v>0</v>
      </c>
      <c r="BL106" s="131">
        <f t="shared" si="77"/>
        <v>0</v>
      </c>
      <c r="BM106" s="131">
        <f t="shared" si="78"/>
        <v>0</v>
      </c>
      <c r="BN106" s="131">
        <f t="shared" si="79"/>
        <v>0</v>
      </c>
      <c r="BO106" s="131">
        <f t="shared" si="80"/>
        <v>0</v>
      </c>
    </row>
    <row r="107" spans="1:67" s="4" customFormat="1" ht="73.75" customHeight="1" x14ac:dyDescent="0.2">
      <c r="B107" s="164" t="s">
        <v>8</v>
      </c>
      <c r="D107" s="99" t="s">
        <v>989</v>
      </c>
      <c r="E107" s="506" t="s">
        <v>648</v>
      </c>
      <c r="F107" s="72" t="s">
        <v>110</v>
      </c>
      <c r="G107" s="73" t="s">
        <v>143</v>
      </c>
      <c r="H107" s="314" t="s">
        <v>157</v>
      </c>
      <c r="I107" s="72">
        <v>2</v>
      </c>
      <c r="J107" s="72">
        <v>0</v>
      </c>
      <c r="K107" s="72" t="s">
        <v>562</v>
      </c>
      <c r="L107" s="334">
        <v>449.00790000000001</v>
      </c>
      <c r="M107" s="399" t="s">
        <v>954</v>
      </c>
      <c r="N107" s="88"/>
      <c r="O107" s="368">
        <f>L107*N107</f>
        <v>0</v>
      </c>
      <c r="P107" s="89" t="str">
        <f t="shared" si="85"/>
        <v>No</v>
      </c>
      <c r="Q107" s="166" t="str">
        <f t="shared" si="86"/>
        <v>Yes</v>
      </c>
      <c r="S107" s="229">
        <v>2</v>
      </c>
      <c r="T107" s="230">
        <f t="shared" si="87"/>
        <v>0</v>
      </c>
      <c r="U107" s="69"/>
      <c r="V107" s="256">
        <v>13.5</v>
      </c>
      <c r="W107" s="265">
        <f t="shared" si="81"/>
        <v>0</v>
      </c>
      <c r="X107" s="152"/>
      <c r="Y107" s="152">
        <f>N107*I107</f>
        <v>0</v>
      </c>
      <c r="Z107" s="489">
        <v>2</v>
      </c>
      <c r="AA107" s="476">
        <v>14</v>
      </c>
      <c r="AB107" s="239">
        <f t="shared" si="82"/>
        <v>0</v>
      </c>
      <c r="AC107" s="476"/>
      <c r="AD107" s="239">
        <f t="shared" si="83"/>
        <v>0</v>
      </c>
      <c r="AE107" s="476"/>
      <c r="AF107" s="239">
        <f t="shared" si="84"/>
        <v>0</v>
      </c>
      <c r="AG107" s="131">
        <f t="shared" si="48"/>
        <v>0</v>
      </c>
      <c r="AH107" s="131">
        <f t="shared" si="49"/>
        <v>0</v>
      </c>
      <c r="AI107" s="131">
        <f t="shared" si="50"/>
        <v>0</v>
      </c>
      <c r="AJ107" s="131">
        <f t="shared" si="51"/>
        <v>0</v>
      </c>
      <c r="AK107" s="131">
        <f t="shared" si="52"/>
        <v>0</v>
      </c>
      <c r="AL107" s="131">
        <f t="shared" si="53"/>
        <v>0</v>
      </c>
      <c r="AM107" s="131">
        <f t="shared" si="54"/>
        <v>0</v>
      </c>
      <c r="AN107" s="131">
        <f t="shared" si="55"/>
        <v>0</v>
      </c>
      <c r="AO107" s="131">
        <f t="shared" si="56"/>
        <v>0</v>
      </c>
      <c r="AP107" s="131"/>
      <c r="AQ107" s="396">
        <f t="shared" si="57"/>
        <v>0</v>
      </c>
      <c r="AR107" s="396">
        <f t="shared" si="58"/>
        <v>0</v>
      </c>
      <c r="AS107" s="396">
        <f t="shared" si="59"/>
        <v>0</v>
      </c>
      <c r="AT107" s="131"/>
      <c r="AU107" s="131">
        <f t="shared" si="60"/>
        <v>0</v>
      </c>
      <c r="AV107" s="131">
        <f t="shared" si="61"/>
        <v>0</v>
      </c>
      <c r="AW107" s="131">
        <f t="shared" si="62"/>
        <v>0</v>
      </c>
      <c r="AX107" s="131">
        <f t="shared" si="63"/>
        <v>0</v>
      </c>
      <c r="AY107" s="131">
        <f t="shared" si="64"/>
        <v>0</v>
      </c>
      <c r="AZ107" s="131">
        <f t="shared" si="65"/>
        <v>0</v>
      </c>
      <c r="BA107" s="131">
        <f t="shared" si="66"/>
        <v>0</v>
      </c>
      <c r="BB107" s="131">
        <f t="shared" si="67"/>
        <v>0</v>
      </c>
      <c r="BC107" s="131">
        <f t="shared" si="68"/>
        <v>0</v>
      </c>
      <c r="BD107" s="131">
        <f t="shared" si="69"/>
        <v>0</v>
      </c>
      <c r="BE107" s="131">
        <f t="shared" si="70"/>
        <v>0</v>
      </c>
      <c r="BF107" s="131">
        <f t="shared" si="71"/>
        <v>0</v>
      </c>
      <c r="BG107" s="131">
        <f t="shared" si="72"/>
        <v>0</v>
      </c>
      <c r="BH107" s="131">
        <f t="shared" si="73"/>
        <v>0</v>
      </c>
      <c r="BI107" s="131">
        <f t="shared" si="74"/>
        <v>0</v>
      </c>
      <c r="BJ107" s="131">
        <f t="shared" si="75"/>
        <v>0</v>
      </c>
      <c r="BK107" s="131">
        <f t="shared" si="76"/>
        <v>0</v>
      </c>
      <c r="BL107" s="131">
        <f t="shared" si="77"/>
        <v>0</v>
      </c>
      <c r="BM107" s="131">
        <f t="shared" si="78"/>
        <v>0</v>
      </c>
      <c r="BN107" s="131">
        <f t="shared" si="79"/>
        <v>0</v>
      </c>
      <c r="BO107" s="131">
        <f t="shared" si="80"/>
        <v>0</v>
      </c>
    </row>
    <row r="108" spans="1:67" s="4" customFormat="1" ht="73.75" customHeight="1" x14ac:dyDescent="0.2">
      <c r="B108" s="164" t="s">
        <v>8</v>
      </c>
      <c r="D108" s="99" t="s">
        <v>684</v>
      </c>
      <c r="E108" s="501" t="s">
        <v>647</v>
      </c>
      <c r="F108" s="72" t="s">
        <v>110</v>
      </c>
      <c r="G108" s="73" t="s">
        <v>143</v>
      </c>
      <c r="H108" s="314" t="s">
        <v>157</v>
      </c>
      <c r="I108" s="72">
        <v>2</v>
      </c>
      <c r="J108" s="72">
        <v>0</v>
      </c>
      <c r="K108" s="72" t="s">
        <v>562</v>
      </c>
      <c r="L108" s="334">
        <v>468.52640000000002</v>
      </c>
      <c r="M108" s="87"/>
      <c r="N108" s="399" t="s">
        <v>954</v>
      </c>
      <c r="O108" s="368">
        <f>L108*M108</f>
        <v>0</v>
      </c>
      <c r="P108" s="89" t="str">
        <f t="shared" si="85"/>
        <v>No</v>
      </c>
      <c r="Q108" s="166" t="str">
        <f t="shared" si="86"/>
        <v>Yes</v>
      </c>
      <c r="S108" s="229">
        <v>2</v>
      </c>
      <c r="T108" s="230">
        <f t="shared" si="87"/>
        <v>0</v>
      </c>
      <c r="U108" s="69"/>
      <c r="V108" s="256">
        <v>13.5</v>
      </c>
      <c r="W108" s="265">
        <f t="shared" si="81"/>
        <v>0</v>
      </c>
      <c r="X108" s="152">
        <f>M108*I108</f>
        <v>0</v>
      </c>
      <c r="Y108" s="152"/>
      <c r="Z108" s="489">
        <v>2</v>
      </c>
      <c r="AA108" s="476">
        <v>14</v>
      </c>
      <c r="AB108" s="239">
        <f t="shared" si="82"/>
        <v>0</v>
      </c>
      <c r="AC108" s="476"/>
      <c r="AD108" s="239">
        <f t="shared" si="83"/>
        <v>0</v>
      </c>
      <c r="AE108" s="476"/>
      <c r="AF108" s="239">
        <f t="shared" si="84"/>
        <v>0</v>
      </c>
      <c r="AG108" s="131">
        <f t="shared" si="48"/>
        <v>0</v>
      </c>
      <c r="AH108" s="131">
        <f t="shared" si="49"/>
        <v>0</v>
      </c>
      <c r="AI108" s="131">
        <f t="shared" si="50"/>
        <v>0</v>
      </c>
      <c r="AJ108" s="131">
        <f t="shared" si="51"/>
        <v>0</v>
      </c>
      <c r="AK108" s="131">
        <f t="shared" si="52"/>
        <v>0</v>
      </c>
      <c r="AL108" s="131">
        <f t="shared" si="53"/>
        <v>0</v>
      </c>
      <c r="AM108" s="131">
        <f t="shared" si="54"/>
        <v>0</v>
      </c>
      <c r="AN108" s="131">
        <f t="shared" si="55"/>
        <v>0</v>
      </c>
      <c r="AO108" s="131">
        <f t="shared" si="56"/>
        <v>0</v>
      </c>
      <c r="AP108" s="131"/>
      <c r="AQ108" s="396">
        <f t="shared" si="57"/>
        <v>0</v>
      </c>
      <c r="AR108" s="396">
        <f t="shared" si="58"/>
        <v>0</v>
      </c>
      <c r="AS108" s="396">
        <f t="shared" si="59"/>
        <v>0</v>
      </c>
      <c r="AT108" s="131"/>
      <c r="AU108" s="131">
        <f t="shared" si="60"/>
        <v>0</v>
      </c>
      <c r="AV108" s="131">
        <f t="shared" si="61"/>
        <v>0</v>
      </c>
      <c r="AW108" s="131">
        <f t="shared" si="62"/>
        <v>0</v>
      </c>
      <c r="AX108" s="131">
        <f t="shared" si="63"/>
        <v>0</v>
      </c>
      <c r="AY108" s="131">
        <f t="shared" si="64"/>
        <v>0</v>
      </c>
      <c r="AZ108" s="131">
        <f t="shared" si="65"/>
        <v>0</v>
      </c>
      <c r="BA108" s="131">
        <f t="shared" si="66"/>
        <v>0</v>
      </c>
      <c r="BB108" s="131">
        <f t="shared" si="67"/>
        <v>0</v>
      </c>
      <c r="BC108" s="131">
        <f t="shared" si="68"/>
        <v>0</v>
      </c>
      <c r="BD108" s="131">
        <f t="shared" si="69"/>
        <v>0</v>
      </c>
      <c r="BE108" s="131">
        <f t="shared" si="70"/>
        <v>0</v>
      </c>
      <c r="BF108" s="131">
        <f t="shared" si="71"/>
        <v>0</v>
      </c>
      <c r="BG108" s="131">
        <f t="shared" si="72"/>
        <v>0</v>
      </c>
      <c r="BH108" s="131">
        <f t="shared" si="73"/>
        <v>0</v>
      </c>
      <c r="BI108" s="131">
        <f t="shared" si="74"/>
        <v>0</v>
      </c>
      <c r="BJ108" s="131">
        <f t="shared" si="75"/>
        <v>0</v>
      </c>
      <c r="BK108" s="131">
        <f t="shared" si="76"/>
        <v>0</v>
      </c>
      <c r="BL108" s="131">
        <f t="shared" si="77"/>
        <v>0</v>
      </c>
      <c r="BM108" s="131">
        <f t="shared" si="78"/>
        <v>0</v>
      </c>
      <c r="BN108" s="131">
        <f t="shared" si="79"/>
        <v>0</v>
      </c>
      <c r="BO108" s="131">
        <f t="shared" si="80"/>
        <v>0</v>
      </c>
    </row>
    <row r="109" spans="1:67" s="4" customFormat="1" ht="73.75" customHeight="1" x14ac:dyDescent="0.2">
      <c r="B109" s="164" t="s">
        <v>8</v>
      </c>
      <c r="D109" s="99" t="s">
        <v>689</v>
      </c>
      <c r="E109" s="502" t="s">
        <v>646</v>
      </c>
      <c r="F109" s="72" t="s">
        <v>110</v>
      </c>
      <c r="G109" s="73" t="s">
        <v>143</v>
      </c>
      <c r="H109" s="314" t="s">
        <v>157</v>
      </c>
      <c r="I109" s="72">
        <v>2</v>
      </c>
      <c r="J109" s="72">
        <v>0</v>
      </c>
      <c r="K109" s="72" t="s">
        <v>562</v>
      </c>
      <c r="L109" s="334">
        <v>449.00790000000001</v>
      </c>
      <c r="M109" s="87"/>
      <c r="N109" s="399" t="s">
        <v>954</v>
      </c>
      <c r="O109" s="368">
        <f>L109*M109</f>
        <v>0</v>
      </c>
      <c r="P109" s="89" t="str">
        <f t="shared" si="85"/>
        <v>No</v>
      </c>
      <c r="Q109" s="166" t="str">
        <f t="shared" si="86"/>
        <v>Yes</v>
      </c>
      <c r="S109" s="229">
        <v>2</v>
      </c>
      <c r="T109" s="230">
        <f t="shared" si="87"/>
        <v>0</v>
      </c>
      <c r="U109" s="69"/>
      <c r="V109" s="256">
        <v>13.5</v>
      </c>
      <c r="W109" s="265">
        <f t="shared" si="81"/>
        <v>0</v>
      </c>
      <c r="X109" s="152">
        <f>M109*I109</f>
        <v>0</v>
      </c>
      <c r="Y109" s="152"/>
      <c r="Z109" s="489">
        <v>2</v>
      </c>
      <c r="AA109" s="476">
        <v>14</v>
      </c>
      <c r="AB109" s="239">
        <f t="shared" si="82"/>
        <v>0</v>
      </c>
      <c r="AC109" s="476"/>
      <c r="AD109" s="239">
        <f t="shared" si="83"/>
        <v>0</v>
      </c>
      <c r="AE109" s="476"/>
      <c r="AF109" s="239">
        <f t="shared" si="84"/>
        <v>0</v>
      </c>
      <c r="AG109" s="131">
        <f t="shared" si="48"/>
        <v>0</v>
      </c>
      <c r="AH109" s="131">
        <f t="shared" si="49"/>
        <v>0</v>
      </c>
      <c r="AI109" s="131">
        <f t="shared" si="50"/>
        <v>0</v>
      </c>
      <c r="AJ109" s="131">
        <f t="shared" si="51"/>
        <v>0</v>
      </c>
      <c r="AK109" s="131">
        <f t="shared" si="52"/>
        <v>0</v>
      </c>
      <c r="AL109" s="131">
        <f t="shared" si="53"/>
        <v>0</v>
      </c>
      <c r="AM109" s="131">
        <f t="shared" si="54"/>
        <v>0</v>
      </c>
      <c r="AN109" s="131">
        <f t="shared" si="55"/>
        <v>0</v>
      </c>
      <c r="AO109" s="131">
        <f t="shared" si="56"/>
        <v>0</v>
      </c>
      <c r="AP109" s="131"/>
      <c r="AQ109" s="396">
        <f t="shared" si="57"/>
        <v>0</v>
      </c>
      <c r="AR109" s="396">
        <f t="shared" si="58"/>
        <v>0</v>
      </c>
      <c r="AS109" s="396">
        <f t="shared" si="59"/>
        <v>0</v>
      </c>
      <c r="AT109" s="131"/>
      <c r="AU109" s="131">
        <f t="shared" si="60"/>
        <v>0</v>
      </c>
      <c r="AV109" s="131">
        <f t="shared" si="61"/>
        <v>0</v>
      </c>
      <c r="AW109" s="131">
        <f t="shared" si="62"/>
        <v>0</v>
      </c>
      <c r="AX109" s="131">
        <f t="shared" si="63"/>
        <v>0</v>
      </c>
      <c r="AY109" s="131">
        <f t="shared" si="64"/>
        <v>0</v>
      </c>
      <c r="AZ109" s="131">
        <f t="shared" si="65"/>
        <v>0</v>
      </c>
      <c r="BA109" s="131">
        <f t="shared" si="66"/>
        <v>0</v>
      </c>
      <c r="BB109" s="131">
        <f t="shared" si="67"/>
        <v>0</v>
      </c>
      <c r="BC109" s="131">
        <f t="shared" si="68"/>
        <v>0</v>
      </c>
      <c r="BD109" s="131">
        <f t="shared" si="69"/>
        <v>0</v>
      </c>
      <c r="BE109" s="131">
        <f t="shared" si="70"/>
        <v>0</v>
      </c>
      <c r="BF109" s="131">
        <f t="shared" si="71"/>
        <v>0</v>
      </c>
      <c r="BG109" s="131">
        <f t="shared" si="72"/>
        <v>0</v>
      </c>
      <c r="BH109" s="131">
        <f t="shared" si="73"/>
        <v>0</v>
      </c>
      <c r="BI109" s="131">
        <f t="shared" si="74"/>
        <v>0</v>
      </c>
      <c r="BJ109" s="131">
        <f t="shared" si="75"/>
        <v>0</v>
      </c>
      <c r="BK109" s="131">
        <f t="shared" si="76"/>
        <v>0</v>
      </c>
      <c r="BL109" s="131">
        <f t="shared" si="77"/>
        <v>0</v>
      </c>
      <c r="BM109" s="131">
        <f t="shared" si="78"/>
        <v>0</v>
      </c>
      <c r="BN109" s="131">
        <f t="shared" si="79"/>
        <v>0</v>
      </c>
      <c r="BO109" s="131">
        <f t="shared" si="80"/>
        <v>0</v>
      </c>
    </row>
    <row r="110" spans="1:67" s="81" customFormat="1" ht="73.75" customHeight="1" x14ac:dyDescent="0.2">
      <c r="A110" s="4"/>
      <c r="B110" s="164" t="s">
        <v>8</v>
      </c>
      <c r="C110" s="4"/>
      <c r="D110" s="64" t="s">
        <v>990</v>
      </c>
      <c r="E110" s="503" t="s">
        <v>648</v>
      </c>
      <c r="F110" s="63" t="s">
        <v>110</v>
      </c>
      <c r="G110" s="178" t="s">
        <v>142</v>
      </c>
      <c r="H110" s="316" t="s">
        <v>157</v>
      </c>
      <c r="I110" s="63">
        <v>2</v>
      </c>
      <c r="J110" s="63">
        <v>0</v>
      </c>
      <c r="K110" s="63" t="s">
        <v>562</v>
      </c>
      <c r="L110" s="333">
        <v>482.44170000000003</v>
      </c>
      <c r="M110" s="400" t="s">
        <v>954</v>
      </c>
      <c r="N110" s="380"/>
      <c r="O110" s="378">
        <f>L110*N110</f>
        <v>0</v>
      </c>
      <c r="P110" s="82" t="str">
        <f t="shared" si="85"/>
        <v>No</v>
      </c>
      <c r="Q110" s="188" t="str">
        <f t="shared" si="86"/>
        <v>Yes</v>
      </c>
      <c r="S110" s="229">
        <v>2</v>
      </c>
      <c r="T110" s="230">
        <f t="shared" si="87"/>
        <v>0</v>
      </c>
      <c r="U110" s="69"/>
      <c r="V110" s="256">
        <v>17</v>
      </c>
      <c r="W110" s="265">
        <f t="shared" si="81"/>
        <v>0</v>
      </c>
      <c r="X110" s="152"/>
      <c r="Y110" s="152">
        <f>N110*I110</f>
        <v>0</v>
      </c>
      <c r="Z110" s="489">
        <v>2</v>
      </c>
      <c r="AA110" s="476">
        <v>18</v>
      </c>
      <c r="AB110" s="239">
        <f t="shared" si="82"/>
        <v>0</v>
      </c>
      <c r="AC110" s="476"/>
      <c r="AD110" s="239">
        <f t="shared" si="83"/>
        <v>0</v>
      </c>
      <c r="AE110" s="476"/>
      <c r="AF110" s="239">
        <f t="shared" si="84"/>
        <v>0</v>
      </c>
      <c r="AG110" s="131">
        <f t="shared" si="48"/>
        <v>0</v>
      </c>
      <c r="AH110" s="131">
        <f t="shared" si="49"/>
        <v>0</v>
      </c>
      <c r="AI110" s="131">
        <f t="shared" si="50"/>
        <v>0</v>
      </c>
      <c r="AJ110" s="131">
        <f t="shared" si="51"/>
        <v>0</v>
      </c>
      <c r="AK110" s="131">
        <f t="shared" si="52"/>
        <v>0</v>
      </c>
      <c r="AL110" s="131">
        <f t="shared" si="53"/>
        <v>0</v>
      </c>
      <c r="AM110" s="131">
        <f t="shared" si="54"/>
        <v>0</v>
      </c>
      <c r="AN110" s="131">
        <f t="shared" si="55"/>
        <v>0</v>
      </c>
      <c r="AO110" s="131">
        <f t="shared" si="56"/>
        <v>0</v>
      </c>
      <c r="AP110" s="396"/>
      <c r="AQ110" s="396">
        <f t="shared" si="57"/>
        <v>0</v>
      </c>
      <c r="AR110" s="396">
        <f t="shared" si="58"/>
        <v>0</v>
      </c>
      <c r="AS110" s="396">
        <f t="shared" si="59"/>
        <v>0</v>
      </c>
      <c r="AT110" s="396"/>
      <c r="AU110" s="131">
        <f t="shared" si="60"/>
        <v>0</v>
      </c>
      <c r="AV110" s="131">
        <f t="shared" si="61"/>
        <v>0</v>
      </c>
      <c r="AW110" s="131">
        <f t="shared" si="62"/>
        <v>0</v>
      </c>
      <c r="AX110" s="131">
        <f t="shared" si="63"/>
        <v>0</v>
      </c>
      <c r="AY110" s="131">
        <f t="shared" si="64"/>
        <v>0</v>
      </c>
      <c r="AZ110" s="131">
        <f t="shared" si="65"/>
        <v>0</v>
      </c>
      <c r="BA110" s="131">
        <f t="shared" si="66"/>
        <v>0</v>
      </c>
      <c r="BB110" s="131">
        <f t="shared" si="67"/>
        <v>0</v>
      </c>
      <c r="BC110" s="131">
        <f t="shared" si="68"/>
        <v>0</v>
      </c>
      <c r="BD110" s="131">
        <f t="shared" si="69"/>
        <v>0</v>
      </c>
      <c r="BE110" s="131">
        <f t="shared" si="70"/>
        <v>0</v>
      </c>
      <c r="BF110" s="131">
        <f t="shared" si="71"/>
        <v>0</v>
      </c>
      <c r="BG110" s="131">
        <f t="shared" si="72"/>
        <v>0</v>
      </c>
      <c r="BH110" s="131">
        <f t="shared" si="73"/>
        <v>0</v>
      </c>
      <c r="BI110" s="131">
        <f t="shared" si="74"/>
        <v>0</v>
      </c>
      <c r="BJ110" s="131">
        <f t="shared" si="75"/>
        <v>0</v>
      </c>
      <c r="BK110" s="131">
        <f t="shared" si="76"/>
        <v>0</v>
      </c>
      <c r="BL110" s="131">
        <f t="shared" si="77"/>
        <v>0</v>
      </c>
      <c r="BM110" s="131">
        <f t="shared" si="78"/>
        <v>0</v>
      </c>
      <c r="BN110" s="131">
        <f t="shared" si="79"/>
        <v>0</v>
      </c>
      <c r="BO110" s="131">
        <f t="shared" si="80"/>
        <v>0</v>
      </c>
    </row>
    <row r="111" spans="1:67" s="81" customFormat="1" ht="73.75" customHeight="1" x14ac:dyDescent="0.2">
      <c r="A111" s="4"/>
      <c r="B111" s="164" t="s">
        <v>8</v>
      </c>
      <c r="C111" s="4"/>
      <c r="D111" s="64" t="s">
        <v>685</v>
      </c>
      <c r="E111" s="504" t="s">
        <v>647</v>
      </c>
      <c r="F111" s="63" t="s">
        <v>110</v>
      </c>
      <c r="G111" s="178" t="s">
        <v>142</v>
      </c>
      <c r="H111" s="316" t="s">
        <v>157</v>
      </c>
      <c r="I111" s="63">
        <v>2</v>
      </c>
      <c r="J111" s="63">
        <v>0</v>
      </c>
      <c r="K111" s="63" t="s">
        <v>562</v>
      </c>
      <c r="L111" s="333">
        <v>503.41250000000002</v>
      </c>
      <c r="M111" s="85"/>
      <c r="N111" s="401" t="s">
        <v>954</v>
      </c>
      <c r="O111" s="378">
        <f>L111*M111</f>
        <v>0</v>
      </c>
      <c r="P111" s="82" t="str">
        <f t="shared" si="85"/>
        <v>No</v>
      </c>
      <c r="Q111" s="188" t="str">
        <f t="shared" si="86"/>
        <v>Yes</v>
      </c>
      <c r="S111" s="229">
        <v>2</v>
      </c>
      <c r="T111" s="230">
        <f t="shared" si="87"/>
        <v>0</v>
      </c>
      <c r="U111" s="69"/>
      <c r="V111" s="256">
        <v>17</v>
      </c>
      <c r="W111" s="265">
        <f t="shared" si="81"/>
        <v>0</v>
      </c>
      <c r="X111" s="152">
        <f>M111*I111</f>
        <v>0</v>
      </c>
      <c r="Y111" s="152"/>
      <c r="Z111" s="489">
        <v>2</v>
      </c>
      <c r="AA111" s="476">
        <v>18</v>
      </c>
      <c r="AB111" s="239">
        <f t="shared" si="82"/>
        <v>0</v>
      </c>
      <c r="AC111" s="476"/>
      <c r="AD111" s="239">
        <f t="shared" si="83"/>
        <v>0</v>
      </c>
      <c r="AE111" s="476"/>
      <c r="AF111" s="239">
        <f t="shared" si="84"/>
        <v>0</v>
      </c>
      <c r="AG111" s="131">
        <f t="shared" si="48"/>
        <v>0</v>
      </c>
      <c r="AH111" s="131">
        <f t="shared" si="49"/>
        <v>0</v>
      </c>
      <c r="AI111" s="131">
        <f t="shared" si="50"/>
        <v>0</v>
      </c>
      <c r="AJ111" s="131">
        <f t="shared" si="51"/>
        <v>0</v>
      </c>
      <c r="AK111" s="131">
        <f t="shared" si="52"/>
        <v>0</v>
      </c>
      <c r="AL111" s="131">
        <f t="shared" si="53"/>
        <v>0</v>
      </c>
      <c r="AM111" s="131">
        <f t="shared" si="54"/>
        <v>0</v>
      </c>
      <c r="AN111" s="131">
        <f t="shared" si="55"/>
        <v>0</v>
      </c>
      <c r="AO111" s="131">
        <f t="shared" si="56"/>
        <v>0</v>
      </c>
      <c r="AP111" s="396"/>
      <c r="AQ111" s="396">
        <f t="shared" si="57"/>
        <v>0</v>
      </c>
      <c r="AR111" s="396">
        <f t="shared" si="58"/>
        <v>0</v>
      </c>
      <c r="AS111" s="396">
        <f t="shared" si="59"/>
        <v>0</v>
      </c>
      <c r="AT111" s="396"/>
      <c r="AU111" s="131">
        <f t="shared" si="60"/>
        <v>0</v>
      </c>
      <c r="AV111" s="131">
        <f t="shared" si="61"/>
        <v>0</v>
      </c>
      <c r="AW111" s="131">
        <f t="shared" si="62"/>
        <v>0</v>
      </c>
      <c r="AX111" s="131">
        <f t="shared" si="63"/>
        <v>0</v>
      </c>
      <c r="AY111" s="131">
        <f t="shared" si="64"/>
        <v>0</v>
      </c>
      <c r="AZ111" s="131">
        <f t="shared" si="65"/>
        <v>0</v>
      </c>
      <c r="BA111" s="131">
        <f t="shared" si="66"/>
        <v>0</v>
      </c>
      <c r="BB111" s="131">
        <f t="shared" si="67"/>
        <v>0</v>
      </c>
      <c r="BC111" s="131">
        <f t="shared" si="68"/>
        <v>0</v>
      </c>
      <c r="BD111" s="131">
        <f t="shared" si="69"/>
        <v>0</v>
      </c>
      <c r="BE111" s="131">
        <f t="shared" si="70"/>
        <v>0</v>
      </c>
      <c r="BF111" s="131">
        <f t="shared" si="71"/>
        <v>0</v>
      </c>
      <c r="BG111" s="131">
        <f t="shared" si="72"/>
        <v>0</v>
      </c>
      <c r="BH111" s="131">
        <f t="shared" si="73"/>
        <v>0</v>
      </c>
      <c r="BI111" s="131">
        <f t="shared" si="74"/>
        <v>0</v>
      </c>
      <c r="BJ111" s="131">
        <f t="shared" si="75"/>
        <v>0</v>
      </c>
      <c r="BK111" s="131">
        <f t="shared" si="76"/>
        <v>0</v>
      </c>
      <c r="BL111" s="131">
        <f t="shared" si="77"/>
        <v>0</v>
      </c>
      <c r="BM111" s="131">
        <f t="shared" si="78"/>
        <v>0</v>
      </c>
      <c r="BN111" s="131">
        <f t="shared" si="79"/>
        <v>0</v>
      </c>
      <c r="BO111" s="131">
        <f t="shared" si="80"/>
        <v>0</v>
      </c>
    </row>
    <row r="112" spans="1:67" s="81" customFormat="1" ht="73.75" customHeight="1" x14ac:dyDescent="0.2">
      <c r="A112" s="4"/>
      <c r="B112" s="164" t="s">
        <v>8</v>
      </c>
      <c r="C112" s="4"/>
      <c r="D112" s="64" t="s">
        <v>688</v>
      </c>
      <c r="E112" s="505" t="s">
        <v>646</v>
      </c>
      <c r="F112" s="63" t="s">
        <v>110</v>
      </c>
      <c r="G112" s="178" t="s">
        <v>142</v>
      </c>
      <c r="H112" s="316" t="s">
        <v>157</v>
      </c>
      <c r="I112" s="63">
        <v>2</v>
      </c>
      <c r="J112" s="63">
        <v>0</v>
      </c>
      <c r="K112" s="63" t="s">
        <v>562</v>
      </c>
      <c r="L112" s="333">
        <v>482.44170000000003</v>
      </c>
      <c r="M112" s="85"/>
      <c r="N112" s="401" t="s">
        <v>954</v>
      </c>
      <c r="O112" s="378">
        <f>L112*M112</f>
        <v>0</v>
      </c>
      <c r="P112" s="82" t="str">
        <f t="shared" si="85"/>
        <v>No</v>
      </c>
      <c r="Q112" s="188" t="str">
        <f t="shared" si="86"/>
        <v>Yes</v>
      </c>
      <c r="S112" s="229">
        <v>2</v>
      </c>
      <c r="T112" s="230">
        <f t="shared" si="87"/>
        <v>0</v>
      </c>
      <c r="U112" s="69"/>
      <c r="V112" s="256">
        <v>17</v>
      </c>
      <c r="W112" s="265">
        <f t="shared" si="81"/>
        <v>0</v>
      </c>
      <c r="X112" s="152">
        <f>M112*I112</f>
        <v>0</v>
      </c>
      <c r="Y112" s="152"/>
      <c r="Z112" s="489">
        <v>2</v>
      </c>
      <c r="AA112" s="476">
        <v>18</v>
      </c>
      <c r="AB112" s="239">
        <f t="shared" si="82"/>
        <v>0</v>
      </c>
      <c r="AC112" s="476"/>
      <c r="AD112" s="239">
        <f t="shared" si="83"/>
        <v>0</v>
      </c>
      <c r="AE112" s="476"/>
      <c r="AF112" s="239">
        <f t="shared" si="84"/>
        <v>0</v>
      </c>
      <c r="AG112" s="131">
        <f t="shared" si="48"/>
        <v>0</v>
      </c>
      <c r="AH112" s="131">
        <f t="shared" si="49"/>
        <v>0</v>
      </c>
      <c r="AI112" s="131">
        <f t="shared" si="50"/>
        <v>0</v>
      </c>
      <c r="AJ112" s="131">
        <f t="shared" si="51"/>
        <v>0</v>
      </c>
      <c r="AK112" s="131">
        <f t="shared" si="52"/>
        <v>0</v>
      </c>
      <c r="AL112" s="131">
        <f t="shared" si="53"/>
        <v>0</v>
      </c>
      <c r="AM112" s="131">
        <f t="shared" si="54"/>
        <v>0</v>
      </c>
      <c r="AN112" s="131">
        <f t="shared" si="55"/>
        <v>0</v>
      </c>
      <c r="AO112" s="131">
        <f t="shared" si="56"/>
        <v>0</v>
      </c>
      <c r="AP112" s="396"/>
      <c r="AQ112" s="396">
        <f t="shared" si="57"/>
        <v>0</v>
      </c>
      <c r="AR112" s="396">
        <f t="shared" si="58"/>
        <v>0</v>
      </c>
      <c r="AS112" s="396">
        <f t="shared" si="59"/>
        <v>0</v>
      </c>
      <c r="AT112" s="396"/>
      <c r="AU112" s="131">
        <f t="shared" si="60"/>
        <v>0</v>
      </c>
      <c r="AV112" s="131">
        <f t="shared" si="61"/>
        <v>0</v>
      </c>
      <c r="AW112" s="131">
        <f t="shared" si="62"/>
        <v>0</v>
      </c>
      <c r="AX112" s="131">
        <f t="shared" si="63"/>
        <v>0</v>
      </c>
      <c r="AY112" s="131">
        <f t="shared" si="64"/>
        <v>0</v>
      </c>
      <c r="AZ112" s="131">
        <f t="shared" si="65"/>
        <v>0</v>
      </c>
      <c r="BA112" s="131">
        <f t="shared" si="66"/>
        <v>0</v>
      </c>
      <c r="BB112" s="131">
        <f t="shared" si="67"/>
        <v>0</v>
      </c>
      <c r="BC112" s="131">
        <f t="shared" si="68"/>
        <v>0</v>
      </c>
      <c r="BD112" s="131">
        <f t="shared" si="69"/>
        <v>0</v>
      </c>
      <c r="BE112" s="131">
        <f t="shared" si="70"/>
        <v>0</v>
      </c>
      <c r="BF112" s="131">
        <f t="shared" si="71"/>
        <v>0</v>
      </c>
      <c r="BG112" s="131">
        <f t="shared" si="72"/>
        <v>0</v>
      </c>
      <c r="BH112" s="131">
        <f t="shared" si="73"/>
        <v>0</v>
      </c>
      <c r="BI112" s="131">
        <f t="shared" si="74"/>
        <v>0</v>
      </c>
      <c r="BJ112" s="131">
        <f t="shared" si="75"/>
        <v>0</v>
      </c>
      <c r="BK112" s="131">
        <f t="shared" si="76"/>
        <v>0</v>
      </c>
      <c r="BL112" s="131">
        <f t="shared" si="77"/>
        <v>0</v>
      </c>
      <c r="BM112" s="131">
        <f t="shared" si="78"/>
        <v>0</v>
      </c>
      <c r="BN112" s="131">
        <f t="shared" si="79"/>
        <v>0</v>
      </c>
      <c r="BO112" s="131">
        <f t="shared" si="80"/>
        <v>0</v>
      </c>
    </row>
    <row r="113" spans="1:67" s="4" customFormat="1" ht="73.75" customHeight="1" x14ac:dyDescent="0.2">
      <c r="B113" s="164" t="s">
        <v>8</v>
      </c>
      <c r="D113" s="99" t="s">
        <v>991</v>
      </c>
      <c r="E113" s="506" t="s">
        <v>648</v>
      </c>
      <c r="F113" s="72" t="s">
        <v>112</v>
      </c>
      <c r="G113" s="73" t="s">
        <v>380</v>
      </c>
      <c r="H113" s="314" t="s">
        <v>157</v>
      </c>
      <c r="I113" s="72">
        <v>2</v>
      </c>
      <c r="J113" s="72">
        <v>0</v>
      </c>
      <c r="K113" s="72" t="s">
        <v>562</v>
      </c>
      <c r="L113" s="334">
        <v>668.72749999999996</v>
      </c>
      <c r="M113" s="399" t="s">
        <v>954</v>
      </c>
      <c r="N113" s="88"/>
      <c r="O113" s="368">
        <f>L113*N113</f>
        <v>0</v>
      </c>
      <c r="P113" s="89" t="str">
        <f t="shared" si="85"/>
        <v>No</v>
      </c>
      <c r="Q113" s="364" t="str">
        <f t="shared" si="86"/>
        <v>Yes</v>
      </c>
      <c r="R113" s="367"/>
      <c r="S113" s="229">
        <v>2</v>
      </c>
      <c r="T113" s="230">
        <f t="shared" si="87"/>
        <v>0</v>
      </c>
      <c r="U113" s="69"/>
      <c r="V113" s="257">
        <v>52</v>
      </c>
      <c r="W113" s="265">
        <f t="shared" si="81"/>
        <v>0</v>
      </c>
      <c r="X113" s="152"/>
      <c r="Y113" s="152">
        <f>N113*I113</f>
        <v>0</v>
      </c>
      <c r="Z113" s="490">
        <v>2</v>
      </c>
      <c r="AA113" s="476">
        <v>14</v>
      </c>
      <c r="AB113" s="239">
        <f t="shared" si="82"/>
        <v>0</v>
      </c>
      <c r="AC113" s="476"/>
      <c r="AD113" s="239">
        <f t="shared" si="83"/>
        <v>0</v>
      </c>
      <c r="AE113" s="476"/>
      <c r="AF113" s="239">
        <f t="shared" si="84"/>
        <v>0</v>
      </c>
      <c r="AG113" s="131">
        <f t="shared" si="48"/>
        <v>0</v>
      </c>
      <c r="AH113" s="131">
        <f t="shared" si="49"/>
        <v>0</v>
      </c>
      <c r="AI113" s="131">
        <f t="shared" si="50"/>
        <v>0</v>
      </c>
      <c r="AJ113" s="131">
        <f t="shared" si="51"/>
        <v>0</v>
      </c>
      <c r="AK113" s="131">
        <f t="shared" si="52"/>
        <v>0</v>
      </c>
      <c r="AL113" s="131">
        <f t="shared" si="53"/>
        <v>0</v>
      </c>
      <c r="AM113" s="131">
        <f t="shared" si="54"/>
        <v>0</v>
      </c>
      <c r="AN113" s="131">
        <f t="shared" si="55"/>
        <v>0</v>
      </c>
      <c r="AO113" s="131">
        <f t="shared" si="56"/>
        <v>0</v>
      </c>
      <c r="AP113" s="131"/>
      <c r="AQ113" s="396">
        <f t="shared" si="57"/>
        <v>0</v>
      </c>
      <c r="AR113" s="396">
        <f t="shared" si="58"/>
        <v>0</v>
      </c>
      <c r="AS113" s="396">
        <f t="shared" si="59"/>
        <v>0</v>
      </c>
      <c r="AT113" s="131"/>
      <c r="AU113" s="131">
        <f t="shared" si="60"/>
        <v>0</v>
      </c>
      <c r="AV113" s="131">
        <f t="shared" si="61"/>
        <v>0</v>
      </c>
      <c r="AW113" s="131">
        <f t="shared" si="62"/>
        <v>0</v>
      </c>
      <c r="AX113" s="131">
        <f t="shared" si="63"/>
        <v>0</v>
      </c>
      <c r="AY113" s="131">
        <f t="shared" si="64"/>
        <v>0</v>
      </c>
      <c r="AZ113" s="131">
        <f t="shared" si="65"/>
        <v>0</v>
      </c>
      <c r="BA113" s="131">
        <f t="shared" si="66"/>
        <v>0</v>
      </c>
      <c r="BB113" s="131">
        <f t="shared" si="67"/>
        <v>0</v>
      </c>
      <c r="BC113" s="131">
        <f t="shared" si="68"/>
        <v>0</v>
      </c>
      <c r="BD113" s="131">
        <f t="shared" si="69"/>
        <v>0</v>
      </c>
      <c r="BE113" s="131">
        <f t="shared" si="70"/>
        <v>0</v>
      </c>
      <c r="BF113" s="131">
        <f t="shared" si="71"/>
        <v>0</v>
      </c>
      <c r="BG113" s="131">
        <f t="shared" si="72"/>
        <v>0</v>
      </c>
      <c r="BH113" s="131">
        <f t="shared" si="73"/>
        <v>0</v>
      </c>
      <c r="BI113" s="131">
        <f t="shared" si="74"/>
        <v>0</v>
      </c>
      <c r="BJ113" s="131">
        <f t="shared" si="75"/>
        <v>0</v>
      </c>
      <c r="BK113" s="131">
        <f t="shared" si="76"/>
        <v>0</v>
      </c>
      <c r="BL113" s="131">
        <f t="shared" si="77"/>
        <v>0</v>
      </c>
      <c r="BM113" s="131">
        <f t="shared" si="78"/>
        <v>0</v>
      </c>
      <c r="BN113" s="131">
        <f t="shared" si="79"/>
        <v>0</v>
      </c>
      <c r="BO113" s="131">
        <f t="shared" si="80"/>
        <v>0</v>
      </c>
    </row>
    <row r="114" spans="1:67" s="4" customFormat="1" ht="73.75" customHeight="1" x14ac:dyDescent="0.2">
      <c r="B114" s="164" t="s">
        <v>8</v>
      </c>
      <c r="D114" s="99" t="s">
        <v>686</v>
      </c>
      <c r="E114" s="501" t="s">
        <v>647</v>
      </c>
      <c r="F114" s="72" t="s">
        <v>112</v>
      </c>
      <c r="G114" s="73" t="s">
        <v>380</v>
      </c>
      <c r="H114" s="314" t="s">
        <v>157</v>
      </c>
      <c r="I114" s="72">
        <v>2</v>
      </c>
      <c r="J114" s="72">
        <v>0</v>
      </c>
      <c r="K114" s="72" t="s">
        <v>562</v>
      </c>
      <c r="L114" s="334">
        <v>697.80439999999999</v>
      </c>
      <c r="M114" s="87"/>
      <c r="N114" s="399" t="s">
        <v>954</v>
      </c>
      <c r="O114" s="368">
        <f>L114*M114</f>
        <v>0</v>
      </c>
      <c r="P114" s="89" t="str">
        <f t="shared" si="85"/>
        <v>No</v>
      </c>
      <c r="Q114" s="166" t="str">
        <f t="shared" si="86"/>
        <v>Yes</v>
      </c>
      <c r="S114" s="229">
        <v>2</v>
      </c>
      <c r="T114" s="230">
        <f t="shared" si="87"/>
        <v>0</v>
      </c>
      <c r="U114" s="69"/>
      <c r="V114" s="257">
        <v>52</v>
      </c>
      <c r="W114" s="265">
        <f t="shared" si="81"/>
        <v>0</v>
      </c>
      <c r="X114" s="152">
        <f>M114*I114</f>
        <v>0</v>
      </c>
      <c r="Y114" s="152"/>
      <c r="Z114" s="490">
        <v>2</v>
      </c>
      <c r="AA114" s="476">
        <v>14</v>
      </c>
      <c r="AB114" s="239">
        <f t="shared" si="82"/>
        <v>0</v>
      </c>
      <c r="AC114" s="476"/>
      <c r="AD114" s="239">
        <f t="shared" si="83"/>
        <v>0</v>
      </c>
      <c r="AE114" s="476"/>
      <c r="AF114" s="239">
        <f t="shared" si="84"/>
        <v>0</v>
      </c>
      <c r="AG114" s="131">
        <f t="shared" si="48"/>
        <v>0</v>
      </c>
      <c r="AH114" s="131">
        <f t="shared" si="49"/>
        <v>0</v>
      </c>
      <c r="AI114" s="131">
        <f t="shared" si="50"/>
        <v>0</v>
      </c>
      <c r="AJ114" s="131">
        <f t="shared" si="51"/>
        <v>0</v>
      </c>
      <c r="AK114" s="131">
        <f t="shared" si="52"/>
        <v>0</v>
      </c>
      <c r="AL114" s="131">
        <f t="shared" si="53"/>
        <v>0</v>
      </c>
      <c r="AM114" s="131">
        <f t="shared" si="54"/>
        <v>0</v>
      </c>
      <c r="AN114" s="131">
        <f t="shared" si="55"/>
        <v>0</v>
      </c>
      <c r="AO114" s="131">
        <f t="shared" si="56"/>
        <v>0</v>
      </c>
      <c r="AP114" s="131"/>
      <c r="AQ114" s="396">
        <f t="shared" si="57"/>
        <v>0</v>
      </c>
      <c r="AR114" s="396">
        <f t="shared" si="58"/>
        <v>0</v>
      </c>
      <c r="AS114" s="396">
        <f t="shared" si="59"/>
        <v>0</v>
      </c>
      <c r="AT114" s="131"/>
      <c r="AU114" s="131">
        <f t="shared" si="60"/>
        <v>0</v>
      </c>
      <c r="AV114" s="131">
        <f t="shared" si="61"/>
        <v>0</v>
      </c>
      <c r="AW114" s="131">
        <f t="shared" si="62"/>
        <v>0</v>
      </c>
      <c r="AX114" s="131">
        <f t="shared" si="63"/>
        <v>0</v>
      </c>
      <c r="AY114" s="131">
        <f t="shared" si="64"/>
        <v>0</v>
      </c>
      <c r="AZ114" s="131">
        <f t="shared" si="65"/>
        <v>0</v>
      </c>
      <c r="BA114" s="131">
        <f t="shared" si="66"/>
        <v>0</v>
      </c>
      <c r="BB114" s="131">
        <f t="shared" si="67"/>
        <v>0</v>
      </c>
      <c r="BC114" s="131">
        <f t="shared" si="68"/>
        <v>0</v>
      </c>
      <c r="BD114" s="131">
        <f t="shared" si="69"/>
        <v>0</v>
      </c>
      <c r="BE114" s="131">
        <f t="shared" si="70"/>
        <v>0</v>
      </c>
      <c r="BF114" s="131">
        <f t="shared" si="71"/>
        <v>0</v>
      </c>
      <c r="BG114" s="131">
        <f t="shared" si="72"/>
        <v>0</v>
      </c>
      <c r="BH114" s="131">
        <f t="shared" si="73"/>
        <v>0</v>
      </c>
      <c r="BI114" s="131">
        <f t="shared" si="74"/>
        <v>0</v>
      </c>
      <c r="BJ114" s="131">
        <f t="shared" si="75"/>
        <v>0</v>
      </c>
      <c r="BK114" s="131">
        <f t="shared" si="76"/>
        <v>0</v>
      </c>
      <c r="BL114" s="131">
        <f t="shared" si="77"/>
        <v>0</v>
      </c>
      <c r="BM114" s="131">
        <f t="shared" si="78"/>
        <v>0</v>
      </c>
      <c r="BN114" s="131">
        <f t="shared" si="79"/>
        <v>0</v>
      </c>
      <c r="BO114" s="131">
        <f t="shared" si="80"/>
        <v>0</v>
      </c>
    </row>
    <row r="115" spans="1:67" s="4" customFormat="1" ht="73.75" customHeight="1" x14ac:dyDescent="0.2">
      <c r="B115" s="167" t="s">
        <v>8</v>
      </c>
      <c r="C115" s="54"/>
      <c r="D115" s="192" t="s">
        <v>687</v>
      </c>
      <c r="E115" s="509" t="s">
        <v>646</v>
      </c>
      <c r="F115" s="169" t="s">
        <v>112</v>
      </c>
      <c r="G115" s="171" t="s">
        <v>380</v>
      </c>
      <c r="H115" s="318" t="s">
        <v>157</v>
      </c>
      <c r="I115" s="169">
        <v>2</v>
      </c>
      <c r="J115" s="169">
        <v>0</v>
      </c>
      <c r="K115" s="169" t="s">
        <v>562</v>
      </c>
      <c r="L115" s="336">
        <v>668.72749999999996</v>
      </c>
      <c r="M115" s="172"/>
      <c r="N115" s="405" t="s">
        <v>954</v>
      </c>
      <c r="O115" s="368">
        <f>L115*M115</f>
        <v>0</v>
      </c>
      <c r="P115" s="173" t="str">
        <f t="shared" si="85"/>
        <v>No</v>
      </c>
      <c r="Q115" s="174" t="str">
        <f t="shared" si="86"/>
        <v>Yes</v>
      </c>
      <c r="S115" s="229">
        <v>2</v>
      </c>
      <c r="T115" s="230">
        <f t="shared" si="87"/>
        <v>0</v>
      </c>
      <c r="U115" s="69"/>
      <c r="V115" s="257">
        <v>52</v>
      </c>
      <c r="W115" s="265">
        <f t="shared" si="81"/>
        <v>0</v>
      </c>
      <c r="X115" s="152">
        <f>M115*I115</f>
        <v>0</v>
      </c>
      <c r="Y115" s="152"/>
      <c r="Z115" s="490">
        <v>2</v>
      </c>
      <c r="AA115" s="476">
        <v>14</v>
      </c>
      <c r="AB115" s="239">
        <f t="shared" si="82"/>
        <v>0</v>
      </c>
      <c r="AC115" s="476"/>
      <c r="AD115" s="239">
        <f t="shared" si="83"/>
        <v>0</v>
      </c>
      <c r="AE115" s="476"/>
      <c r="AF115" s="239">
        <f t="shared" si="84"/>
        <v>0</v>
      </c>
      <c r="AG115" s="131">
        <f t="shared" si="48"/>
        <v>0</v>
      </c>
      <c r="AH115" s="131">
        <f t="shared" si="49"/>
        <v>0</v>
      </c>
      <c r="AI115" s="131">
        <f t="shared" si="50"/>
        <v>0</v>
      </c>
      <c r="AJ115" s="131">
        <f t="shared" si="51"/>
        <v>0</v>
      </c>
      <c r="AK115" s="131">
        <f t="shared" si="52"/>
        <v>0</v>
      </c>
      <c r="AL115" s="131">
        <f t="shared" si="53"/>
        <v>0</v>
      </c>
      <c r="AM115" s="131">
        <f t="shared" si="54"/>
        <v>0</v>
      </c>
      <c r="AN115" s="131">
        <f t="shared" si="55"/>
        <v>0</v>
      </c>
      <c r="AO115" s="131">
        <f t="shared" si="56"/>
        <v>0</v>
      </c>
      <c r="AP115" s="131"/>
      <c r="AQ115" s="396">
        <f t="shared" si="57"/>
        <v>0</v>
      </c>
      <c r="AR115" s="396">
        <f t="shared" si="58"/>
        <v>0</v>
      </c>
      <c r="AS115" s="396">
        <f t="shared" si="59"/>
        <v>0</v>
      </c>
      <c r="AT115" s="131"/>
      <c r="AU115" s="131">
        <f t="shared" si="60"/>
        <v>0</v>
      </c>
      <c r="AV115" s="131">
        <f t="shared" si="61"/>
        <v>0</v>
      </c>
      <c r="AW115" s="131">
        <f t="shared" si="62"/>
        <v>0</v>
      </c>
      <c r="AX115" s="131">
        <f t="shared" si="63"/>
        <v>0</v>
      </c>
      <c r="AY115" s="131">
        <f t="shared" si="64"/>
        <v>0</v>
      </c>
      <c r="AZ115" s="131">
        <f t="shared" si="65"/>
        <v>0</v>
      </c>
      <c r="BA115" s="131">
        <f t="shared" si="66"/>
        <v>0</v>
      </c>
      <c r="BB115" s="131">
        <f t="shared" si="67"/>
        <v>0</v>
      </c>
      <c r="BC115" s="131">
        <f t="shared" si="68"/>
        <v>0</v>
      </c>
      <c r="BD115" s="131">
        <f t="shared" si="69"/>
        <v>0</v>
      </c>
      <c r="BE115" s="131">
        <f t="shared" si="70"/>
        <v>0</v>
      </c>
      <c r="BF115" s="131">
        <f t="shared" si="71"/>
        <v>0</v>
      </c>
      <c r="BG115" s="131">
        <f t="shared" si="72"/>
        <v>0</v>
      </c>
      <c r="BH115" s="131">
        <f t="shared" si="73"/>
        <v>0</v>
      </c>
      <c r="BI115" s="131">
        <f t="shared" si="74"/>
        <v>0</v>
      </c>
      <c r="BJ115" s="131">
        <f t="shared" si="75"/>
        <v>0</v>
      </c>
      <c r="BK115" s="131">
        <f t="shared" si="76"/>
        <v>0</v>
      </c>
      <c r="BL115" s="131">
        <f t="shared" si="77"/>
        <v>0</v>
      </c>
      <c r="BM115" s="131">
        <f t="shared" si="78"/>
        <v>0</v>
      </c>
      <c r="BN115" s="131">
        <f t="shared" si="79"/>
        <v>0</v>
      </c>
      <c r="BO115" s="131">
        <f t="shared" si="80"/>
        <v>0</v>
      </c>
    </row>
    <row r="116" spans="1:67" s="81" customFormat="1" ht="40.75" customHeight="1" x14ac:dyDescent="0.2">
      <c r="A116" s="4"/>
      <c r="B116" s="217"/>
      <c r="C116" s="80"/>
      <c r="D116" s="440" t="s">
        <v>372</v>
      </c>
      <c r="E116" s="508"/>
      <c r="F116" s="68"/>
      <c r="G116" s="66"/>
      <c r="H116" s="66"/>
      <c r="I116" s="68"/>
      <c r="J116" s="67"/>
      <c r="K116" s="67"/>
      <c r="L116" s="155"/>
      <c r="M116" s="397"/>
      <c r="O116" s="323"/>
      <c r="P116" s="82"/>
      <c r="Q116" s="83"/>
      <c r="S116" s="233"/>
      <c r="T116" s="233"/>
      <c r="U116" s="69"/>
      <c r="V116" s="254"/>
      <c r="W116" s="265">
        <f t="shared" si="81"/>
        <v>0</v>
      </c>
      <c r="X116" s="152"/>
      <c r="Y116" s="152"/>
      <c r="Z116" s="487"/>
      <c r="AA116" s="475"/>
      <c r="AB116" s="239">
        <f t="shared" si="82"/>
        <v>0</v>
      </c>
      <c r="AC116" s="475"/>
      <c r="AD116" s="239">
        <f t="shared" si="83"/>
        <v>0</v>
      </c>
      <c r="AE116" s="475"/>
      <c r="AF116" s="239">
        <f t="shared" si="84"/>
        <v>0</v>
      </c>
      <c r="AG116" s="131">
        <f t="shared" si="48"/>
        <v>0</v>
      </c>
      <c r="AH116" s="131">
        <f t="shared" si="49"/>
        <v>0</v>
      </c>
      <c r="AI116" s="131">
        <f t="shared" si="50"/>
        <v>0</v>
      </c>
      <c r="AJ116" s="131">
        <f t="shared" si="51"/>
        <v>0</v>
      </c>
      <c r="AK116" s="131">
        <f t="shared" si="52"/>
        <v>0</v>
      </c>
      <c r="AL116" s="131">
        <f t="shared" si="53"/>
        <v>0</v>
      </c>
      <c r="AM116" s="131">
        <f t="shared" si="54"/>
        <v>0</v>
      </c>
      <c r="AN116" s="131">
        <f t="shared" si="55"/>
        <v>0</v>
      </c>
      <c r="AO116" s="131">
        <f t="shared" si="56"/>
        <v>0</v>
      </c>
      <c r="AP116" s="396"/>
      <c r="AQ116" s="396">
        <f t="shared" si="57"/>
        <v>0</v>
      </c>
      <c r="AR116" s="396">
        <f t="shared" si="58"/>
        <v>0</v>
      </c>
      <c r="AS116" s="396">
        <f t="shared" si="59"/>
        <v>0</v>
      </c>
      <c r="AT116" s="396"/>
      <c r="AU116" s="131">
        <f t="shared" si="60"/>
        <v>0</v>
      </c>
      <c r="AV116" s="131">
        <f t="shared" si="61"/>
        <v>0</v>
      </c>
      <c r="AW116" s="131">
        <f t="shared" si="62"/>
        <v>0</v>
      </c>
      <c r="AX116" s="131">
        <f t="shared" si="63"/>
        <v>0</v>
      </c>
      <c r="AY116" s="131">
        <f t="shared" si="64"/>
        <v>0</v>
      </c>
      <c r="AZ116" s="131">
        <f t="shared" si="65"/>
        <v>0</v>
      </c>
      <c r="BA116" s="131">
        <f t="shared" si="66"/>
        <v>0</v>
      </c>
      <c r="BB116" s="131">
        <f t="shared" si="67"/>
        <v>0</v>
      </c>
      <c r="BC116" s="131">
        <f t="shared" si="68"/>
        <v>0</v>
      </c>
      <c r="BD116" s="131">
        <f t="shared" si="69"/>
        <v>0</v>
      </c>
      <c r="BE116" s="131">
        <f t="shared" si="70"/>
        <v>0</v>
      </c>
      <c r="BF116" s="131">
        <f t="shared" si="71"/>
        <v>0</v>
      </c>
      <c r="BG116" s="131">
        <f t="shared" si="72"/>
        <v>0</v>
      </c>
      <c r="BH116" s="131">
        <f t="shared" si="73"/>
        <v>0</v>
      </c>
      <c r="BI116" s="131">
        <f t="shared" si="74"/>
        <v>0</v>
      </c>
      <c r="BJ116" s="131">
        <f t="shared" si="75"/>
        <v>0</v>
      </c>
      <c r="BK116" s="131">
        <f t="shared" si="76"/>
        <v>0</v>
      </c>
      <c r="BL116" s="131">
        <f t="shared" si="77"/>
        <v>0</v>
      </c>
      <c r="BM116" s="131">
        <f t="shared" si="78"/>
        <v>0</v>
      </c>
      <c r="BN116" s="131">
        <f t="shared" si="79"/>
        <v>0</v>
      </c>
      <c r="BO116" s="131">
        <f t="shared" si="80"/>
        <v>0</v>
      </c>
    </row>
    <row r="117" spans="1:67" s="4" customFormat="1" ht="73.75" customHeight="1" x14ac:dyDescent="0.2">
      <c r="B117" s="164" t="s">
        <v>8</v>
      </c>
      <c r="C117" s="101"/>
      <c r="D117" s="175" t="s">
        <v>992</v>
      </c>
      <c r="E117" s="506" t="s">
        <v>648</v>
      </c>
      <c r="F117" s="158" t="s">
        <v>110</v>
      </c>
      <c r="G117" s="160" t="s">
        <v>68</v>
      </c>
      <c r="H117" s="160" t="s">
        <v>335</v>
      </c>
      <c r="I117" s="158">
        <v>1</v>
      </c>
      <c r="J117" s="158">
        <v>22</v>
      </c>
      <c r="K117" s="158" t="s">
        <v>562</v>
      </c>
      <c r="L117" s="332">
        <v>245.52110000000002</v>
      </c>
      <c r="M117" s="399" t="s">
        <v>954</v>
      </c>
      <c r="N117" s="354"/>
      <c r="O117" s="368">
        <f>L117*N117</f>
        <v>0</v>
      </c>
      <c r="P117" s="162" t="str">
        <f t="shared" ref="P117:P140" si="88">IF(SUM(M117:N117)&gt;0,"Yes","No")</f>
        <v>No</v>
      </c>
      <c r="Q117" s="163" t="str">
        <f t="shared" ref="Q117:Q140" si="89">IF(B117="New","Yes","No")</f>
        <v>Yes</v>
      </c>
      <c r="S117" s="229">
        <v>1</v>
      </c>
      <c r="T117" s="230">
        <f t="shared" ref="T117:T140" si="90">S117*SUM(M117:N117)</f>
        <v>0</v>
      </c>
      <c r="U117" s="69"/>
      <c r="V117" s="255">
        <v>9.4</v>
      </c>
      <c r="W117" s="265">
        <f t="shared" si="81"/>
        <v>0</v>
      </c>
      <c r="X117" s="152"/>
      <c r="Y117" s="152">
        <f>N117*I117</f>
        <v>0</v>
      </c>
      <c r="Z117" s="488">
        <v>1</v>
      </c>
      <c r="AA117" s="476">
        <v>14</v>
      </c>
      <c r="AB117" s="239">
        <f t="shared" si="82"/>
        <v>0</v>
      </c>
      <c r="AC117" s="476"/>
      <c r="AD117" s="239">
        <f t="shared" si="83"/>
        <v>0</v>
      </c>
      <c r="AE117" s="476"/>
      <c r="AF117" s="239">
        <f t="shared" si="84"/>
        <v>0</v>
      </c>
      <c r="AG117" s="131">
        <f t="shared" si="48"/>
        <v>0</v>
      </c>
      <c r="AH117" s="131">
        <f t="shared" si="49"/>
        <v>0</v>
      </c>
      <c r="AI117" s="131">
        <f t="shared" si="50"/>
        <v>0</v>
      </c>
      <c r="AJ117" s="131">
        <f t="shared" si="51"/>
        <v>0</v>
      </c>
      <c r="AK117" s="131">
        <f t="shared" si="52"/>
        <v>0</v>
      </c>
      <c r="AL117" s="131">
        <f t="shared" si="53"/>
        <v>0</v>
      </c>
      <c r="AM117" s="131">
        <f t="shared" si="54"/>
        <v>0</v>
      </c>
      <c r="AN117" s="131">
        <f t="shared" si="55"/>
        <v>0</v>
      </c>
      <c r="AO117" s="131">
        <f t="shared" si="56"/>
        <v>0</v>
      </c>
      <c r="AP117" s="131"/>
      <c r="AQ117" s="396">
        <f t="shared" si="57"/>
        <v>0</v>
      </c>
      <c r="AR117" s="396">
        <f t="shared" si="58"/>
        <v>0</v>
      </c>
      <c r="AS117" s="396">
        <f t="shared" si="59"/>
        <v>0</v>
      </c>
      <c r="AT117" s="131"/>
      <c r="AU117" s="131">
        <f t="shared" si="60"/>
        <v>0</v>
      </c>
      <c r="AV117" s="131">
        <f t="shared" si="61"/>
        <v>0</v>
      </c>
      <c r="AW117" s="131">
        <f t="shared" si="62"/>
        <v>0</v>
      </c>
      <c r="AX117" s="131">
        <f t="shared" si="63"/>
        <v>0</v>
      </c>
      <c r="AY117" s="131">
        <f t="shared" si="64"/>
        <v>0</v>
      </c>
      <c r="AZ117" s="131">
        <f t="shared" si="65"/>
        <v>0</v>
      </c>
      <c r="BA117" s="131">
        <f t="shared" si="66"/>
        <v>0</v>
      </c>
      <c r="BB117" s="131">
        <f t="shared" si="67"/>
        <v>0</v>
      </c>
      <c r="BC117" s="131">
        <f t="shared" si="68"/>
        <v>0</v>
      </c>
      <c r="BD117" s="131">
        <f t="shared" si="69"/>
        <v>0</v>
      </c>
      <c r="BE117" s="131">
        <f t="shared" si="70"/>
        <v>0</v>
      </c>
      <c r="BF117" s="131">
        <f t="shared" si="71"/>
        <v>0</v>
      </c>
      <c r="BG117" s="131">
        <f t="shared" si="72"/>
        <v>0</v>
      </c>
      <c r="BH117" s="131">
        <f t="shared" si="73"/>
        <v>0</v>
      </c>
      <c r="BI117" s="131">
        <f t="shared" si="74"/>
        <v>0</v>
      </c>
      <c r="BJ117" s="131">
        <f t="shared" si="75"/>
        <v>0</v>
      </c>
      <c r="BK117" s="131">
        <f t="shared" si="76"/>
        <v>0</v>
      </c>
      <c r="BL117" s="131">
        <f t="shared" si="77"/>
        <v>0</v>
      </c>
      <c r="BM117" s="131">
        <f t="shared" si="78"/>
        <v>0</v>
      </c>
      <c r="BN117" s="131">
        <f t="shared" si="79"/>
        <v>0</v>
      </c>
      <c r="BO117" s="131">
        <f t="shared" si="80"/>
        <v>0</v>
      </c>
    </row>
    <row r="118" spans="1:67" s="4" customFormat="1" ht="73.75" customHeight="1" x14ac:dyDescent="0.2">
      <c r="B118" s="164" t="s">
        <v>8</v>
      </c>
      <c r="D118" s="99" t="s">
        <v>704</v>
      </c>
      <c r="E118" s="501" t="s">
        <v>647</v>
      </c>
      <c r="F118" s="72" t="s">
        <v>110</v>
      </c>
      <c r="G118" s="73" t="s">
        <v>68</v>
      </c>
      <c r="H118" s="73" t="s">
        <v>335</v>
      </c>
      <c r="I118" s="72">
        <v>1</v>
      </c>
      <c r="J118" s="72">
        <v>22</v>
      </c>
      <c r="K118" s="72" t="s">
        <v>562</v>
      </c>
      <c r="L118" s="334">
        <v>256.19189999999998</v>
      </c>
      <c r="M118" s="88"/>
      <c r="N118" s="399" t="s">
        <v>954</v>
      </c>
      <c r="O118" s="368">
        <f>L118*M118</f>
        <v>0</v>
      </c>
      <c r="P118" s="89" t="str">
        <f t="shared" si="88"/>
        <v>No</v>
      </c>
      <c r="Q118" s="364" t="str">
        <f t="shared" si="89"/>
        <v>Yes</v>
      </c>
      <c r="R118" s="367"/>
      <c r="S118" s="229">
        <v>1</v>
      </c>
      <c r="T118" s="230">
        <f t="shared" si="90"/>
        <v>0</v>
      </c>
      <c r="U118" s="69"/>
      <c r="V118" s="255">
        <v>9.4</v>
      </c>
      <c r="W118" s="265">
        <f t="shared" si="81"/>
        <v>0</v>
      </c>
      <c r="X118" s="152">
        <f>M118*I118</f>
        <v>0</v>
      </c>
      <c r="Y118" s="152"/>
      <c r="Z118" s="488">
        <v>1</v>
      </c>
      <c r="AA118" s="476">
        <v>14</v>
      </c>
      <c r="AB118" s="239">
        <f t="shared" si="82"/>
        <v>0</v>
      </c>
      <c r="AC118" s="476"/>
      <c r="AD118" s="239">
        <f t="shared" si="83"/>
        <v>0</v>
      </c>
      <c r="AE118" s="476"/>
      <c r="AF118" s="239">
        <f t="shared" si="84"/>
        <v>0</v>
      </c>
      <c r="AG118" s="131">
        <f t="shared" si="48"/>
        <v>0</v>
      </c>
      <c r="AH118" s="131">
        <f t="shared" si="49"/>
        <v>0</v>
      </c>
      <c r="AI118" s="131">
        <f t="shared" si="50"/>
        <v>0</v>
      </c>
      <c r="AJ118" s="131">
        <f t="shared" si="51"/>
        <v>0</v>
      </c>
      <c r="AK118" s="131">
        <f t="shared" si="52"/>
        <v>0</v>
      </c>
      <c r="AL118" s="131">
        <f t="shared" si="53"/>
        <v>0</v>
      </c>
      <c r="AM118" s="131">
        <f t="shared" si="54"/>
        <v>0</v>
      </c>
      <c r="AN118" s="131">
        <f t="shared" si="55"/>
        <v>0</v>
      </c>
      <c r="AO118" s="131">
        <f t="shared" si="56"/>
        <v>0</v>
      </c>
      <c r="AP118" s="131"/>
      <c r="AQ118" s="396">
        <f t="shared" si="57"/>
        <v>0</v>
      </c>
      <c r="AR118" s="396">
        <f t="shared" si="58"/>
        <v>0</v>
      </c>
      <c r="AS118" s="396">
        <f t="shared" si="59"/>
        <v>0</v>
      </c>
      <c r="AT118" s="131"/>
      <c r="AU118" s="131">
        <f t="shared" si="60"/>
        <v>0</v>
      </c>
      <c r="AV118" s="131">
        <f t="shared" si="61"/>
        <v>0</v>
      </c>
      <c r="AW118" s="131">
        <f t="shared" si="62"/>
        <v>0</v>
      </c>
      <c r="AX118" s="131">
        <f t="shared" si="63"/>
        <v>0</v>
      </c>
      <c r="AY118" s="131">
        <f t="shared" si="64"/>
        <v>0</v>
      </c>
      <c r="AZ118" s="131">
        <f t="shared" si="65"/>
        <v>0</v>
      </c>
      <c r="BA118" s="131">
        <f t="shared" si="66"/>
        <v>0</v>
      </c>
      <c r="BB118" s="131">
        <f t="shared" si="67"/>
        <v>0</v>
      </c>
      <c r="BC118" s="131">
        <f t="shared" si="68"/>
        <v>0</v>
      </c>
      <c r="BD118" s="131">
        <f t="shared" si="69"/>
        <v>0</v>
      </c>
      <c r="BE118" s="131">
        <f t="shared" si="70"/>
        <v>0</v>
      </c>
      <c r="BF118" s="131">
        <f t="shared" si="71"/>
        <v>0</v>
      </c>
      <c r="BG118" s="131">
        <f t="shared" si="72"/>
        <v>0</v>
      </c>
      <c r="BH118" s="131">
        <f t="shared" si="73"/>
        <v>0</v>
      </c>
      <c r="BI118" s="131">
        <f t="shared" si="74"/>
        <v>0</v>
      </c>
      <c r="BJ118" s="131">
        <f t="shared" si="75"/>
        <v>0</v>
      </c>
      <c r="BK118" s="131">
        <f t="shared" si="76"/>
        <v>0</v>
      </c>
      <c r="BL118" s="131">
        <f t="shared" si="77"/>
        <v>0</v>
      </c>
      <c r="BM118" s="131">
        <f t="shared" si="78"/>
        <v>0</v>
      </c>
      <c r="BN118" s="131">
        <f t="shared" si="79"/>
        <v>0</v>
      </c>
      <c r="BO118" s="131">
        <f t="shared" si="80"/>
        <v>0</v>
      </c>
    </row>
    <row r="119" spans="1:67" s="4" customFormat="1" ht="73.75" customHeight="1" x14ac:dyDescent="0.2">
      <c r="B119" s="164" t="s">
        <v>8</v>
      </c>
      <c r="D119" s="99" t="s">
        <v>774</v>
      </c>
      <c r="E119" s="502" t="s">
        <v>646</v>
      </c>
      <c r="F119" s="72" t="s">
        <v>110</v>
      </c>
      <c r="G119" s="73" t="s">
        <v>68</v>
      </c>
      <c r="H119" s="73" t="s">
        <v>335</v>
      </c>
      <c r="I119" s="72">
        <v>1</v>
      </c>
      <c r="J119" s="72">
        <v>22</v>
      </c>
      <c r="K119" s="72" t="s">
        <v>562</v>
      </c>
      <c r="L119" s="334">
        <v>245.52110000000002</v>
      </c>
      <c r="M119" s="88"/>
      <c r="N119" s="399" t="s">
        <v>954</v>
      </c>
      <c r="O119" s="368">
        <f>L119*M119</f>
        <v>0</v>
      </c>
      <c r="P119" s="89" t="str">
        <f t="shared" si="88"/>
        <v>No</v>
      </c>
      <c r="Q119" s="364" t="str">
        <f t="shared" si="89"/>
        <v>Yes</v>
      </c>
      <c r="R119" s="367"/>
      <c r="S119" s="229">
        <v>1</v>
      </c>
      <c r="T119" s="230">
        <f t="shared" si="90"/>
        <v>0</v>
      </c>
      <c r="U119" s="69"/>
      <c r="V119" s="255">
        <v>9.4</v>
      </c>
      <c r="W119" s="265">
        <f t="shared" si="81"/>
        <v>0</v>
      </c>
      <c r="X119" s="152">
        <f>M119*I119</f>
        <v>0</v>
      </c>
      <c r="Y119" s="152"/>
      <c r="Z119" s="488">
        <v>1</v>
      </c>
      <c r="AA119" s="476">
        <v>14</v>
      </c>
      <c r="AB119" s="239">
        <f t="shared" si="82"/>
        <v>0</v>
      </c>
      <c r="AC119" s="476"/>
      <c r="AD119" s="239">
        <f t="shared" si="83"/>
        <v>0</v>
      </c>
      <c r="AE119" s="476"/>
      <c r="AF119" s="239">
        <f t="shared" si="84"/>
        <v>0</v>
      </c>
      <c r="AG119" s="131">
        <f t="shared" si="48"/>
        <v>0</v>
      </c>
      <c r="AH119" s="131">
        <f t="shared" si="49"/>
        <v>0</v>
      </c>
      <c r="AI119" s="131">
        <f t="shared" si="50"/>
        <v>0</v>
      </c>
      <c r="AJ119" s="131">
        <f t="shared" si="51"/>
        <v>0</v>
      </c>
      <c r="AK119" s="131">
        <f t="shared" si="52"/>
        <v>0</v>
      </c>
      <c r="AL119" s="131">
        <f t="shared" si="53"/>
        <v>0</v>
      </c>
      <c r="AM119" s="131">
        <f t="shared" si="54"/>
        <v>0</v>
      </c>
      <c r="AN119" s="131">
        <f t="shared" si="55"/>
        <v>0</v>
      </c>
      <c r="AO119" s="131">
        <f t="shared" si="56"/>
        <v>0</v>
      </c>
      <c r="AP119" s="131"/>
      <c r="AQ119" s="396">
        <f t="shared" si="57"/>
        <v>0</v>
      </c>
      <c r="AR119" s="396">
        <f t="shared" si="58"/>
        <v>0</v>
      </c>
      <c r="AS119" s="396">
        <f t="shared" si="59"/>
        <v>0</v>
      </c>
      <c r="AT119" s="131"/>
      <c r="AU119" s="131">
        <f t="shared" si="60"/>
        <v>0</v>
      </c>
      <c r="AV119" s="131">
        <f t="shared" si="61"/>
        <v>0</v>
      </c>
      <c r="AW119" s="131">
        <f t="shared" si="62"/>
        <v>0</v>
      </c>
      <c r="AX119" s="131">
        <f t="shared" si="63"/>
        <v>0</v>
      </c>
      <c r="AY119" s="131">
        <f t="shared" si="64"/>
        <v>0</v>
      </c>
      <c r="AZ119" s="131">
        <f t="shared" si="65"/>
        <v>0</v>
      </c>
      <c r="BA119" s="131">
        <f t="shared" si="66"/>
        <v>0</v>
      </c>
      <c r="BB119" s="131">
        <f t="shared" si="67"/>
        <v>0</v>
      </c>
      <c r="BC119" s="131">
        <f t="shared" si="68"/>
        <v>0</v>
      </c>
      <c r="BD119" s="131">
        <f t="shared" si="69"/>
        <v>0</v>
      </c>
      <c r="BE119" s="131">
        <f t="shared" si="70"/>
        <v>0</v>
      </c>
      <c r="BF119" s="131">
        <f t="shared" si="71"/>
        <v>0</v>
      </c>
      <c r="BG119" s="131">
        <f t="shared" si="72"/>
        <v>0</v>
      </c>
      <c r="BH119" s="131">
        <f t="shared" si="73"/>
        <v>0</v>
      </c>
      <c r="BI119" s="131">
        <f t="shared" si="74"/>
        <v>0</v>
      </c>
      <c r="BJ119" s="131">
        <f t="shared" si="75"/>
        <v>0</v>
      </c>
      <c r="BK119" s="131">
        <f t="shared" si="76"/>
        <v>0</v>
      </c>
      <c r="BL119" s="131">
        <f t="shared" si="77"/>
        <v>0</v>
      </c>
      <c r="BM119" s="131">
        <f t="shared" si="78"/>
        <v>0</v>
      </c>
      <c r="BN119" s="131">
        <f t="shared" si="79"/>
        <v>0</v>
      </c>
      <c r="BO119" s="131">
        <f t="shared" si="80"/>
        <v>0</v>
      </c>
    </row>
    <row r="120" spans="1:67" s="81" customFormat="1" ht="73.75" customHeight="1" x14ac:dyDescent="0.2">
      <c r="A120" s="4"/>
      <c r="B120" s="164" t="s">
        <v>8</v>
      </c>
      <c r="C120" s="4"/>
      <c r="D120" s="64" t="s">
        <v>993</v>
      </c>
      <c r="E120" s="503" t="s">
        <v>648</v>
      </c>
      <c r="F120" s="63" t="s">
        <v>110</v>
      </c>
      <c r="G120" s="178" t="s">
        <v>68</v>
      </c>
      <c r="H120" s="178" t="s">
        <v>335</v>
      </c>
      <c r="I120" s="63">
        <v>1</v>
      </c>
      <c r="J120" s="63">
        <v>28</v>
      </c>
      <c r="K120" s="63" t="s">
        <v>562</v>
      </c>
      <c r="L120" s="333">
        <v>245.52110000000002</v>
      </c>
      <c r="M120" s="400" t="s">
        <v>954</v>
      </c>
      <c r="N120" s="380"/>
      <c r="O120" s="378">
        <f>L120*N120</f>
        <v>0</v>
      </c>
      <c r="P120" s="82" t="str">
        <f t="shared" si="88"/>
        <v>No</v>
      </c>
      <c r="Q120" s="188" t="str">
        <f t="shared" si="89"/>
        <v>Yes</v>
      </c>
      <c r="S120" s="229">
        <v>1</v>
      </c>
      <c r="T120" s="230">
        <f t="shared" si="90"/>
        <v>0</v>
      </c>
      <c r="U120" s="69"/>
      <c r="V120" s="256">
        <v>11.3</v>
      </c>
      <c r="W120" s="265">
        <f t="shared" si="81"/>
        <v>0</v>
      </c>
      <c r="X120" s="152"/>
      <c r="Y120" s="152">
        <f>N120*I120</f>
        <v>0</v>
      </c>
      <c r="Z120" s="489">
        <v>1</v>
      </c>
      <c r="AA120" s="476">
        <v>10</v>
      </c>
      <c r="AB120" s="239">
        <f t="shared" si="82"/>
        <v>0</v>
      </c>
      <c r="AC120" s="476"/>
      <c r="AD120" s="239">
        <f t="shared" si="83"/>
        <v>0</v>
      </c>
      <c r="AE120" s="476"/>
      <c r="AF120" s="239">
        <f t="shared" si="84"/>
        <v>0</v>
      </c>
      <c r="AG120" s="131">
        <f t="shared" si="48"/>
        <v>0</v>
      </c>
      <c r="AH120" s="131">
        <f t="shared" si="49"/>
        <v>0</v>
      </c>
      <c r="AI120" s="131">
        <f t="shared" si="50"/>
        <v>0</v>
      </c>
      <c r="AJ120" s="131">
        <f t="shared" si="51"/>
        <v>0</v>
      </c>
      <c r="AK120" s="131">
        <f t="shared" si="52"/>
        <v>0</v>
      </c>
      <c r="AL120" s="131">
        <f t="shared" si="53"/>
        <v>0</v>
      </c>
      <c r="AM120" s="131">
        <f t="shared" si="54"/>
        <v>0</v>
      </c>
      <c r="AN120" s="131">
        <f t="shared" si="55"/>
        <v>0</v>
      </c>
      <c r="AO120" s="131">
        <f t="shared" si="56"/>
        <v>0</v>
      </c>
      <c r="AP120" s="396"/>
      <c r="AQ120" s="396">
        <f t="shared" si="57"/>
        <v>0</v>
      </c>
      <c r="AR120" s="396">
        <f t="shared" si="58"/>
        <v>0</v>
      </c>
      <c r="AS120" s="396">
        <f t="shared" si="59"/>
        <v>0</v>
      </c>
      <c r="AT120" s="396"/>
      <c r="AU120" s="131">
        <f t="shared" si="60"/>
        <v>0</v>
      </c>
      <c r="AV120" s="131">
        <f t="shared" si="61"/>
        <v>0</v>
      </c>
      <c r="AW120" s="131">
        <f t="shared" si="62"/>
        <v>0</v>
      </c>
      <c r="AX120" s="131">
        <f t="shared" si="63"/>
        <v>0</v>
      </c>
      <c r="AY120" s="131">
        <f t="shared" si="64"/>
        <v>0</v>
      </c>
      <c r="AZ120" s="131">
        <f t="shared" si="65"/>
        <v>0</v>
      </c>
      <c r="BA120" s="131">
        <f t="shared" si="66"/>
        <v>0</v>
      </c>
      <c r="BB120" s="131">
        <f t="shared" si="67"/>
        <v>0</v>
      </c>
      <c r="BC120" s="131">
        <f t="shared" si="68"/>
        <v>0</v>
      </c>
      <c r="BD120" s="131">
        <f t="shared" si="69"/>
        <v>0</v>
      </c>
      <c r="BE120" s="131">
        <f t="shared" si="70"/>
        <v>0</v>
      </c>
      <c r="BF120" s="131">
        <f t="shared" si="71"/>
        <v>0</v>
      </c>
      <c r="BG120" s="131">
        <f t="shared" si="72"/>
        <v>0</v>
      </c>
      <c r="BH120" s="131">
        <f t="shared" si="73"/>
        <v>0</v>
      </c>
      <c r="BI120" s="131">
        <f t="shared" si="74"/>
        <v>0</v>
      </c>
      <c r="BJ120" s="131">
        <f t="shared" si="75"/>
        <v>0</v>
      </c>
      <c r="BK120" s="131">
        <f t="shared" si="76"/>
        <v>0</v>
      </c>
      <c r="BL120" s="131">
        <f t="shared" si="77"/>
        <v>0</v>
      </c>
      <c r="BM120" s="131">
        <f t="shared" si="78"/>
        <v>0</v>
      </c>
      <c r="BN120" s="131">
        <f t="shared" si="79"/>
        <v>0</v>
      </c>
      <c r="BO120" s="131">
        <f t="shared" si="80"/>
        <v>0</v>
      </c>
    </row>
    <row r="121" spans="1:67" s="81" customFormat="1" ht="73.75" customHeight="1" x14ac:dyDescent="0.2">
      <c r="A121" s="4"/>
      <c r="B121" s="164" t="s">
        <v>8</v>
      </c>
      <c r="C121" s="4"/>
      <c r="D121" s="64" t="s">
        <v>705</v>
      </c>
      <c r="E121" s="504" t="s">
        <v>647</v>
      </c>
      <c r="F121" s="63" t="s">
        <v>110</v>
      </c>
      <c r="G121" s="178" t="s">
        <v>68</v>
      </c>
      <c r="H121" s="178" t="s">
        <v>335</v>
      </c>
      <c r="I121" s="63">
        <v>1</v>
      </c>
      <c r="J121" s="63">
        <v>28</v>
      </c>
      <c r="K121" s="63" t="s">
        <v>562</v>
      </c>
      <c r="L121" s="333">
        <v>256.19189999999998</v>
      </c>
      <c r="M121" s="85"/>
      <c r="N121" s="401" t="s">
        <v>954</v>
      </c>
      <c r="O121" s="378">
        <f>L121*M121</f>
        <v>0</v>
      </c>
      <c r="P121" s="82" t="str">
        <f t="shared" si="88"/>
        <v>No</v>
      </c>
      <c r="Q121" s="188" t="str">
        <f t="shared" si="89"/>
        <v>Yes</v>
      </c>
      <c r="S121" s="229">
        <v>1</v>
      </c>
      <c r="T121" s="230">
        <f t="shared" si="90"/>
        <v>0</v>
      </c>
      <c r="U121" s="69"/>
      <c r="V121" s="256">
        <v>11.3</v>
      </c>
      <c r="W121" s="265">
        <f t="shared" si="81"/>
        <v>0</v>
      </c>
      <c r="X121" s="152">
        <f>M121*I121</f>
        <v>0</v>
      </c>
      <c r="Y121" s="152"/>
      <c r="Z121" s="489">
        <v>1</v>
      </c>
      <c r="AA121" s="476">
        <v>10</v>
      </c>
      <c r="AB121" s="239">
        <f t="shared" si="82"/>
        <v>0</v>
      </c>
      <c r="AC121" s="476"/>
      <c r="AD121" s="239">
        <f t="shared" si="83"/>
        <v>0</v>
      </c>
      <c r="AE121" s="476"/>
      <c r="AF121" s="239">
        <f t="shared" si="84"/>
        <v>0</v>
      </c>
      <c r="AG121" s="131">
        <f t="shared" si="48"/>
        <v>0</v>
      </c>
      <c r="AH121" s="131">
        <f t="shared" si="49"/>
        <v>0</v>
      </c>
      <c r="AI121" s="131">
        <f t="shared" si="50"/>
        <v>0</v>
      </c>
      <c r="AJ121" s="131">
        <f t="shared" si="51"/>
        <v>0</v>
      </c>
      <c r="AK121" s="131">
        <f t="shared" si="52"/>
        <v>0</v>
      </c>
      <c r="AL121" s="131">
        <f t="shared" si="53"/>
        <v>0</v>
      </c>
      <c r="AM121" s="131">
        <f t="shared" si="54"/>
        <v>0</v>
      </c>
      <c r="AN121" s="131">
        <f t="shared" si="55"/>
        <v>0</v>
      </c>
      <c r="AO121" s="131">
        <f t="shared" si="56"/>
        <v>0</v>
      </c>
      <c r="AP121" s="396"/>
      <c r="AQ121" s="396">
        <f t="shared" si="57"/>
        <v>0</v>
      </c>
      <c r="AR121" s="396">
        <f t="shared" si="58"/>
        <v>0</v>
      </c>
      <c r="AS121" s="396">
        <f t="shared" si="59"/>
        <v>0</v>
      </c>
      <c r="AT121" s="396"/>
      <c r="AU121" s="131">
        <f t="shared" si="60"/>
        <v>0</v>
      </c>
      <c r="AV121" s="131">
        <f t="shared" si="61"/>
        <v>0</v>
      </c>
      <c r="AW121" s="131">
        <f t="shared" si="62"/>
        <v>0</v>
      </c>
      <c r="AX121" s="131">
        <f t="shared" si="63"/>
        <v>0</v>
      </c>
      <c r="AY121" s="131">
        <f t="shared" si="64"/>
        <v>0</v>
      </c>
      <c r="AZ121" s="131">
        <f t="shared" si="65"/>
        <v>0</v>
      </c>
      <c r="BA121" s="131">
        <f t="shared" si="66"/>
        <v>0</v>
      </c>
      <c r="BB121" s="131">
        <f t="shared" si="67"/>
        <v>0</v>
      </c>
      <c r="BC121" s="131">
        <f t="shared" si="68"/>
        <v>0</v>
      </c>
      <c r="BD121" s="131">
        <f t="shared" si="69"/>
        <v>0</v>
      </c>
      <c r="BE121" s="131">
        <f t="shared" si="70"/>
        <v>0</v>
      </c>
      <c r="BF121" s="131">
        <f t="shared" si="71"/>
        <v>0</v>
      </c>
      <c r="BG121" s="131">
        <f t="shared" si="72"/>
        <v>0</v>
      </c>
      <c r="BH121" s="131">
        <f t="shared" si="73"/>
        <v>0</v>
      </c>
      <c r="BI121" s="131">
        <f t="shared" si="74"/>
        <v>0</v>
      </c>
      <c r="BJ121" s="131">
        <f t="shared" si="75"/>
        <v>0</v>
      </c>
      <c r="BK121" s="131">
        <f t="shared" si="76"/>
        <v>0</v>
      </c>
      <c r="BL121" s="131">
        <f t="shared" si="77"/>
        <v>0</v>
      </c>
      <c r="BM121" s="131">
        <f t="shared" si="78"/>
        <v>0</v>
      </c>
      <c r="BN121" s="131">
        <f t="shared" si="79"/>
        <v>0</v>
      </c>
      <c r="BO121" s="131">
        <f t="shared" si="80"/>
        <v>0</v>
      </c>
    </row>
    <row r="122" spans="1:67" s="81" customFormat="1" ht="73.75" customHeight="1" x14ac:dyDescent="0.2">
      <c r="A122" s="4"/>
      <c r="B122" s="164" t="s">
        <v>8</v>
      </c>
      <c r="C122" s="4"/>
      <c r="D122" s="64" t="s">
        <v>775</v>
      </c>
      <c r="E122" s="505" t="s">
        <v>646</v>
      </c>
      <c r="F122" s="63" t="s">
        <v>110</v>
      </c>
      <c r="G122" s="178" t="s">
        <v>68</v>
      </c>
      <c r="H122" s="178" t="s">
        <v>335</v>
      </c>
      <c r="I122" s="63">
        <v>1</v>
      </c>
      <c r="J122" s="63">
        <v>28</v>
      </c>
      <c r="K122" s="63" t="s">
        <v>562</v>
      </c>
      <c r="L122" s="333">
        <v>245.52110000000002</v>
      </c>
      <c r="M122" s="85"/>
      <c r="N122" s="401" t="s">
        <v>954</v>
      </c>
      <c r="O122" s="378">
        <f>L122*M122</f>
        <v>0</v>
      </c>
      <c r="P122" s="82" t="str">
        <f t="shared" si="88"/>
        <v>No</v>
      </c>
      <c r="Q122" s="188" t="str">
        <f t="shared" si="89"/>
        <v>Yes</v>
      </c>
      <c r="S122" s="229">
        <v>1</v>
      </c>
      <c r="T122" s="230">
        <f t="shared" si="90"/>
        <v>0</v>
      </c>
      <c r="U122" s="69"/>
      <c r="V122" s="256">
        <v>11.3</v>
      </c>
      <c r="W122" s="265">
        <f t="shared" si="81"/>
        <v>0</v>
      </c>
      <c r="X122" s="152">
        <f>M122*I122</f>
        <v>0</v>
      </c>
      <c r="Y122" s="152"/>
      <c r="Z122" s="489">
        <v>1</v>
      </c>
      <c r="AA122" s="476">
        <v>10</v>
      </c>
      <c r="AB122" s="239">
        <f t="shared" si="82"/>
        <v>0</v>
      </c>
      <c r="AC122" s="476"/>
      <c r="AD122" s="239">
        <f t="shared" si="83"/>
        <v>0</v>
      </c>
      <c r="AE122" s="476"/>
      <c r="AF122" s="239">
        <f t="shared" si="84"/>
        <v>0</v>
      </c>
      <c r="AG122" s="131">
        <f t="shared" si="48"/>
        <v>0</v>
      </c>
      <c r="AH122" s="131">
        <f t="shared" si="49"/>
        <v>0</v>
      </c>
      <c r="AI122" s="131">
        <f t="shared" si="50"/>
        <v>0</v>
      </c>
      <c r="AJ122" s="131">
        <f t="shared" si="51"/>
        <v>0</v>
      </c>
      <c r="AK122" s="131">
        <f t="shared" si="52"/>
        <v>0</v>
      </c>
      <c r="AL122" s="131">
        <f t="shared" si="53"/>
        <v>0</v>
      </c>
      <c r="AM122" s="131">
        <f t="shared" si="54"/>
        <v>0</v>
      </c>
      <c r="AN122" s="131">
        <f t="shared" si="55"/>
        <v>0</v>
      </c>
      <c r="AO122" s="131">
        <f t="shared" si="56"/>
        <v>0</v>
      </c>
      <c r="AP122" s="396"/>
      <c r="AQ122" s="396">
        <f t="shared" si="57"/>
        <v>0</v>
      </c>
      <c r="AR122" s="396">
        <f t="shared" si="58"/>
        <v>0</v>
      </c>
      <c r="AS122" s="396">
        <f t="shared" si="59"/>
        <v>0</v>
      </c>
      <c r="AT122" s="396"/>
      <c r="AU122" s="131">
        <f t="shared" si="60"/>
        <v>0</v>
      </c>
      <c r="AV122" s="131">
        <f t="shared" si="61"/>
        <v>0</v>
      </c>
      <c r="AW122" s="131">
        <f t="shared" si="62"/>
        <v>0</v>
      </c>
      <c r="AX122" s="131">
        <f t="shared" si="63"/>
        <v>0</v>
      </c>
      <c r="AY122" s="131">
        <f t="shared" si="64"/>
        <v>0</v>
      </c>
      <c r="AZ122" s="131">
        <f t="shared" si="65"/>
        <v>0</v>
      </c>
      <c r="BA122" s="131">
        <f t="shared" si="66"/>
        <v>0</v>
      </c>
      <c r="BB122" s="131">
        <f t="shared" si="67"/>
        <v>0</v>
      </c>
      <c r="BC122" s="131">
        <f t="shared" si="68"/>
        <v>0</v>
      </c>
      <c r="BD122" s="131">
        <f t="shared" si="69"/>
        <v>0</v>
      </c>
      <c r="BE122" s="131">
        <f t="shared" si="70"/>
        <v>0</v>
      </c>
      <c r="BF122" s="131">
        <f t="shared" si="71"/>
        <v>0</v>
      </c>
      <c r="BG122" s="131">
        <f t="shared" si="72"/>
        <v>0</v>
      </c>
      <c r="BH122" s="131">
        <f t="shared" si="73"/>
        <v>0</v>
      </c>
      <c r="BI122" s="131">
        <f t="shared" si="74"/>
        <v>0</v>
      </c>
      <c r="BJ122" s="131">
        <f t="shared" si="75"/>
        <v>0</v>
      </c>
      <c r="BK122" s="131">
        <f t="shared" si="76"/>
        <v>0</v>
      </c>
      <c r="BL122" s="131">
        <f t="shared" si="77"/>
        <v>0</v>
      </c>
      <c r="BM122" s="131">
        <f t="shared" si="78"/>
        <v>0</v>
      </c>
      <c r="BN122" s="131">
        <f t="shared" si="79"/>
        <v>0</v>
      </c>
      <c r="BO122" s="131">
        <f t="shared" si="80"/>
        <v>0</v>
      </c>
    </row>
    <row r="123" spans="1:67" s="4" customFormat="1" ht="73.75" customHeight="1" x14ac:dyDescent="0.2">
      <c r="B123" s="164" t="s">
        <v>8</v>
      </c>
      <c r="D123" s="99" t="s">
        <v>994</v>
      </c>
      <c r="E123" s="506" t="s">
        <v>648</v>
      </c>
      <c r="F123" s="72" t="s">
        <v>109</v>
      </c>
      <c r="G123" s="73" t="s">
        <v>115</v>
      </c>
      <c r="H123" s="73" t="s">
        <v>335</v>
      </c>
      <c r="I123" s="72">
        <v>2</v>
      </c>
      <c r="J123" s="72">
        <v>14</v>
      </c>
      <c r="K123" s="72" t="s">
        <v>562</v>
      </c>
      <c r="L123" s="334">
        <v>286.59750000000003</v>
      </c>
      <c r="M123" s="399" t="s">
        <v>954</v>
      </c>
      <c r="N123" s="88"/>
      <c r="O123" s="368">
        <f>L123*N123</f>
        <v>0</v>
      </c>
      <c r="P123" s="89" t="str">
        <f t="shared" si="88"/>
        <v>No</v>
      </c>
      <c r="Q123" s="166" t="str">
        <f t="shared" si="89"/>
        <v>Yes</v>
      </c>
      <c r="S123" s="229">
        <v>2</v>
      </c>
      <c r="T123" s="230">
        <f t="shared" si="90"/>
        <v>0</v>
      </c>
      <c r="U123" s="69"/>
      <c r="V123" s="256">
        <v>12</v>
      </c>
      <c r="W123" s="265">
        <f t="shared" si="81"/>
        <v>0</v>
      </c>
      <c r="X123" s="152"/>
      <c r="Y123" s="152">
        <f>N123*I123</f>
        <v>0</v>
      </c>
      <c r="Z123" s="489">
        <v>2</v>
      </c>
      <c r="AA123" s="476">
        <v>12</v>
      </c>
      <c r="AB123" s="239">
        <f t="shared" si="82"/>
        <v>0</v>
      </c>
      <c r="AC123" s="476"/>
      <c r="AD123" s="239">
        <f t="shared" si="83"/>
        <v>0</v>
      </c>
      <c r="AE123" s="476"/>
      <c r="AF123" s="239">
        <f t="shared" si="84"/>
        <v>0</v>
      </c>
      <c r="AG123" s="131">
        <f t="shared" si="48"/>
        <v>0</v>
      </c>
      <c r="AH123" s="131">
        <f t="shared" si="49"/>
        <v>0</v>
      </c>
      <c r="AI123" s="131">
        <f t="shared" si="50"/>
        <v>0</v>
      </c>
      <c r="AJ123" s="131">
        <f t="shared" si="51"/>
        <v>0</v>
      </c>
      <c r="AK123" s="131">
        <f t="shared" si="52"/>
        <v>0</v>
      </c>
      <c r="AL123" s="131">
        <f t="shared" si="53"/>
        <v>0</v>
      </c>
      <c r="AM123" s="131">
        <f t="shared" si="54"/>
        <v>0</v>
      </c>
      <c r="AN123" s="131">
        <f t="shared" si="55"/>
        <v>0</v>
      </c>
      <c r="AO123" s="131">
        <f t="shared" si="56"/>
        <v>0</v>
      </c>
      <c r="AP123" s="131"/>
      <c r="AQ123" s="396">
        <f t="shared" si="57"/>
        <v>0</v>
      </c>
      <c r="AR123" s="396">
        <f t="shared" si="58"/>
        <v>0</v>
      </c>
      <c r="AS123" s="396">
        <f t="shared" si="59"/>
        <v>0</v>
      </c>
      <c r="AT123" s="131"/>
      <c r="AU123" s="131">
        <f t="shared" si="60"/>
        <v>0</v>
      </c>
      <c r="AV123" s="131">
        <f t="shared" si="61"/>
        <v>0</v>
      </c>
      <c r="AW123" s="131">
        <f t="shared" si="62"/>
        <v>0</v>
      </c>
      <c r="AX123" s="131">
        <f t="shared" si="63"/>
        <v>0</v>
      </c>
      <c r="AY123" s="131">
        <f t="shared" si="64"/>
        <v>0</v>
      </c>
      <c r="AZ123" s="131">
        <f t="shared" si="65"/>
        <v>0</v>
      </c>
      <c r="BA123" s="131">
        <f t="shared" si="66"/>
        <v>0</v>
      </c>
      <c r="BB123" s="131">
        <f t="shared" si="67"/>
        <v>0</v>
      </c>
      <c r="BC123" s="131">
        <f t="shared" si="68"/>
        <v>0</v>
      </c>
      <c r="BD123" s="131">
        <f t="shared" si="69"/>
        <v>0</v>
      </c>
      <c r="BE123" s="131">
        <f t="shared" si="70"/>
        <v>0</v>
      </c>
      <c r="BF123" s="131">
        <f t="shared" si="71"/>
        <v>0</v>
      </c>
      <c r="BG123" s="131">
        <f t="shared" si="72"/>
        <v>0</v>
      </c>
      <c r="BH123" s="131">
        <f t="shared" si="73"/>
        <v>0</v>
      </c>
      <c r="BI123" s="131">
        <f t="shared" si="74"/>
        <v>0</v>
      </c>
      <c r="BJ123" s="131">
        <f t="shared" si="75"/>
        <v>0</v>
      </c>
      <c r="BK123" s="131">
        <f t="shared" si="76"/>
        <v>0</v>
      </c>
      <c r="BL123" s="131">
        <f t="shared" si="77"/>
        <v>0</v>
      </c>
      <c r="BM123" s="131">
        <f t="shared" si="78"/>
        <v>0</v>
      </c>
      <c r="BN123" s="131">
        <f t="shared" si="79"/>
        <v>0</v>
      </c>
      <c r="BO123" s="131">
        <f t="shared" si="80"/>
        <v>0</v>
      </c>
    </row>
    <row r="124" spans="1:67" s="4" customFormat="1" ht="73.75" customHeight="1" x14ac:dyDescent="0.2">
      <c r="B124" s="164" t="s">
        <v>8</v>
      </c>
      <c r="D124" s="99" t="s">
        <v>706</v>
      </c>
      <c r="E124" s="501" t="s">
        <v>647</v>
      </c>
      <c r="F124" s="72" t="s">
        <v>109</v>
      </c>
      <c r="G124" s="73" t="s">
        <v>115</v>
      </c>
      <c r="H124" s="73" t="s">
        <v>335</v>
      </c>
      <c r="I124" s="72">
        <v>2</v>
      </c>
      <c r="J124" s="72">
        <v>14</v>
      </c>
      <c r="K124" s="72" t="s">
        <v>562</v>
      </c>
      <c r="L124" s="334">
        <v>299.06050000000005</v>
      </c>
      <c r="M124" s="87"/>
      <c r="N124" s="399" t="s">
        <v>954</v>
      </c>
      <c r="O124" s="368">
        <f>L124*M124</f>
        <v>0</v>
      </c>
      <c r="P124" s="89" t="str">
        <f t="shared" si="88"/>
        <v>No</v>
      </c>
      <c r="Q124" s="166" t="str">
        <f t="shared" si="89"/>
        <v>Yes</v>
      </c>
      <c r="S124" s="229">
        <v>2</v>
      </c>
      <c r="T124" s="230">
        <f t="shared" si="90"/>
        <v>0</v>
      </c>
      <c r="U124" s="69"/>
      <c r="V124" s="256">
        <v>12</v>
      </c>
      <c r="W124" s="265">
        <f t="shared" si="81"/>
        <v>0</v>
      </c>
      <c r="X124" s="152">
        <f>M124*I124</f>
        <v>0</v>
      </c>
      <c r="Y124" s="152"/>
      <c r="Z124" s="489">
        <v>2</v>
      </c>
      <c r="AA124" s="476">
        <v>12</v>
      </c>
      <c r="AB124" s="239">
        <f t="shared" si="82"/>
        <v>0</v>
      </c>
      <c r="AC124" s="476"/>
      <c r="AD124" s="239">
        <f t="shared" si="83"/>
        <v>0</v>
      </c>
      <c r="AE124" s="476"/>
      <c r="AF124" s="239">
        <f t="shared" si="84"/>
        <v>0</v>
      </c>
      <c r="AG124" s="131">
        <f t="shared" si="48"/>
        <v>0</v>
      </c>
      <c r="AH124" s="131">
        <f t="shared" si="49"/>
        <v>0</v>
      </c>
      <c r="AI124" s="131">
        <f t="shared" si="50"/>
        <v>0</v>
      </c>
      <c r="AJ124" s="131">
        <f t="shared" si="51"/>
        <v>0</v>
      </c>
      <c r="AK124" s="131">
        <f t="shared" si="52"/>
        <v>0</v>
      </c>
      <c r="AL124" s="131">
        <f t="shared" si="53"/>
        <v>0</v>
      </c>
      <c r="AM124" s="131">
        <f t="shared" si="54"/>
        <v>0</v>
      </c>
      <c r="AN124" s="131">
        <f t="shared" si="55"/>
        <v>0</v>
      </c>
      <c r="AO124" s="131">
        <f t="shared" si="56"/>
        <v>0</v>
      </c>
      <c r="AP124" s="131"/>
      <c r="AQ124" s="396">
        <f t="shared" si="57"/>
        <v>0</v>
      </c>
      <c r="AR124" s="396">
        <f t="shared" si="58"/>
        <v>0</v>
      </c>
      <c r="AS124" s="396">
        <f t="shared" si="59"/>
        <v>0</v>
      </c>
      <c r="AT124" s="131"/>
      <c r="AU124" s="131">
        <f t="shared" si="60"/>
        <v>0</v>
      </c>
      <c r="AV124" s="131">
        <f t="shared" si="61"/>
        <v>0</v>
      </c>
      <c r="AW124" s="131">
        <f t="shared" si="62"/>
        <v>0</v>
      </c>
      <c r="AX124" s="131">
        <f t="shared" si="63"/>
        <v>0</v>
      </c>
      <c r="AY124" s="131">
        <f t="shared" si="64"/>
        <v>0</v>
      </c>
      <c r="AZ124" s="131">
        <f t="shared" si="65"/>
        <v>0</v>
      </c>
      <c r="BA124" s="131">
        <f t="shared" si="66"/>
        <v>0</v>
      </c>
      <c r="BB124" s="131">
        <f t="shared" si="67"/>
        <v>0</v>
      </c>
      <c r="BC124" s="131">
        <f t="shared" si="68"/>
        <v>0</v>
      </c>
      <c r="BD124" s="131">
        <f t="shared" si="69"/>
        <v>0</v>
      </c>
      <c r="BE124" s="131">
        <f t="shared" si="70"/>
        <v>0</v>
      </c>
      <c r="BF124" s="131">
        <f t="shared" si="71"/>
        <v>0</v>
      </c>
      <c r="BG124" s="131">
        <f t="shared" si="72"/>
        <v>0</v>
      </c>
      <c r="BH124" s="131">
        <f t="shared" si="73"/>
        <v>0</v>
      </c>
      <c r="BI124" s="131">
        <f t="shared" si="74"/>
        <v>0</v>
      </c>
      <c r="BJ124" s="131">
        <f t="shared" si="75"/>
        <v>0</v>
      </c>
      <c r="BK124" s="131">
        <f t="shared" si="76"/>
        <v>0</v>
      </c>
      <c r="BL124" s="131">
        <f t="shared" si="77"/>
        <v>0</v>
      </c>
      <c r="BM124" s="131">
        <f t="shared" si="78"/>
        <v>0</v>
      </c>
      <c r="BN124" s="131">
        <f t="shared" si="79"/>
        <v>0</v>
      </c>
      <c r="BO124" s="131">
        <f t="shared" si="80"/>
        <v>0</v>
      </c>
    </row>
    <row r="125" spans="1:67" s="4" customFormat="1" ht="73.75" customHeight="1" x14ac:dyDescent="0.2">
      <c r="B125" s="164" t="s">
        <v>8</v>
      </c>
      <c r="D125" s="99" t="s">
        <v>776</v>
      </c>
      <c r="E125" s="502" t="s">
        <v>646</v>
      </c>
      <c r="F125" s="72" t="s">
        <v>109</v>
      </c>
      <c r="G125" s="73" t="s">
        <v>115</v>
      </c>
      <c r="H125" s="73" t="s">
        <v>335</v>
      </c>
      <c r="I125" s="72">
        <v>2</v>
      </c>
      <c r="J125" s="72">
        <v>14</v>
      </c>
      <c r="K125" s="72" t="s">
        <v>562</v>
      </c>
      <c r="L125" s="334">
        <v>286.59750000000003</v>
      </c>
      <c r="M125" s="87"/>
      <c r="N125" s="399" t="s">
        <v>954</v>
      </c>
      <c r="O125" s="368">
        <f>L125*M125</f>
        <v>0</v>
      </c>
      <c r="P125" s="89" t="str">
        <f t="shared" si="88"/>
        <v>No</v>
      </c>
      <c r="Q125" s="166" t="str">
        <f t="shared" si="89"/>
        <v>Yes</v>
      </c>
      <c r="S125" s="229">
        <v>2</v>
      </c>
      <c r="T125" s="230">
        <f t="shared" si="90"/>
        <v>0</v>
      </c>
      <c r="U125" s="69"/>
      <c r="V125" s="256">
        <v>12</v>
      </c>
      <c r="W125" s="265">
        <f t="shared" si="81"/>
        <v>0</v>
      </c>
      <c r="X125" s="152">
        <f>M125*I125</f>
        <v>0</v>
      </c>
      <c r="Y125" s="152"/>
      <c r="Z125" s="489">
        <v>2</v>
      </c>
      <c r="AA125" s="476">
        <v>12</v>
      </c>
      <c r="AB125" s="239">
        <f t="shared" si="82"/>
        <v>0</v>
      </c>
      <c r="AC125" s="476"/>
      <c r="AD125" s="239">
        <f t="shared" si="83"/>
        <v>0</v>
      </c>
      <c r="AE125" s="476"/>
      <c r="AF125" s="239">
        <f t="shared" si="84"/>
        <v>0</v>
      </c>
      <c r="AG125" s="131">
        <f t="shared" si="48"/>
        <v>0</v>
      </c>
      <c r="AH125" s="131">
        <f t="shared" si="49"/>
        <v>0</v>
      </c>
      <c r="AI125" s="131">
        <f t="shared" si="50"/>
        <v>0</v>
      </c>
      <c r="AJ125" s="131">
        <f t="shared" si="51"/>
        <v>0</v>
      </c>
      <c r="AK125" s="131">
        <f t="shared" si="52"/>
        <v>0</v>
      </c>
      <c r="AL125" s="131">
        <f t="shared" si="53"/>
        <v>0</v>
      </c>
      <c r="AM125" s="131">
        <f t="shared" si="54"/>
        <v>0</v>
      </c>
      <c r="AN125" s="131">
        <f t="shared" si="55"/>
        <v>0</v>
      </c>
      <c r="AO125" s="131">
        <f t="shared" si="56"/>
        <v>0</v>
      </c>
      <c r="AP125" s="131"/>
      <c r="AQ125" s="396">
        <f t="shared" si="57"/>
        <v>0</v>
      </c>
      <c r="AR125" s="396">
        <f t="shared" si="58"/>
        <v>0</v>
      </c>
      <c r="AS125" s="396">
        <f t="shared" si="59"/>
        <v>0</v>
      </c>
      <c r="AT125" s="131"/>
      <c r="AU125" s="131">
        <f t="shared" si="60"/>
        <v>0</v>
      </c>
      <c r="AV125" s="131">
        <f t="shared" si="61"/>
        <v>0</v>
      </c>
      <c r="AW125" s="131">
        <f t="shared" si="62"/>
        <v>0</v>
      </c>
      <c r="AX125" s="131">
        <f t="shared" si="63"/>
        <v>0</v>
      </c>
      <c r="AY125" s="131">
        <f t="shared" si="64"/>
        <v>0</v>
      </c>
      <c r="AZ125" s="131">
        <f t="shared" si="65"/>
        <v>0</v>
      </c>
      <c r="BA125" s="131">
        <f t="shared" si="66"/>
        <v>0</v>
      </c>
      <c r="BB125" s="131">
        <f t="shared" si="67"/>
        <v>0</v>
      </c>
      <c r="BC125" s="131">
        <f t="shared" si="68"/>
        <v>0</v>
      </c>
      <c r="BD125" s="131">
        <f t="shared" si="69"/>
        <v>0</v>
      </c>
      <c r="BE125" s="131">
        <f t="shared" si="70"/>
        <v>0</v>
      </c>
      <c r="BF125" s="131">
        <f t="shared" si="71"/>
        <v>0</v>
      </c>
      <c r="BG125" s="131">
        <f t="shared" si="72"/>
        <v>0</v>
      </c>
      <c r="BH125" s="131">
        <f t="shared" si="73"/>
        <v>0</v>
      </c>
      <c r="BI125" s="131">
        <f t="shared" si="74"/>
        <v>0</v>
      </c>
      <c r="BJ125" s="131">
        <f t="shared" si="75"/>
        <v>0</v>
      </c>
      <c r="BK125" s="131">
        <f t="shared" si="76"/>
        <v>0</v>
      </c>
      <c r="BL125" s="131">
        <f t="shared" si="77"/>
        <v>0</v>
      </c>
      <c r="BM125" s="131">
        <f t="shared" si="78"/>
        <v>0</v>
      </c>
      <c r="BN125" s="131">
        <f t="shared" si="79"/>
        <v>0</v>
      </c>
      <c r="BO125" s="131">
        <f t="shared" si="80"/>
        <v>0</v>
      </c>
    </row>
    <row r="126" spans="1:67" s="81" customFormat="1" ht="73.75" customHeight="1" x14ac:dyDescent="0.2">
      <c r="A126" s="4"/>
      <c r="B126" s="164" t="s">
        <v>8</v>
      </c>
      <c r="C126" s="4"/>
      <c r="D126" s="64" t="s">
        <v>995</v>
      </c>
      <c r="E126" s="503" t="s">
        <v>648</v>
      </c>
      <c r="F126" s="63" t="s">
        <v>110</v>
      </c>
      <c r="G126" s="178" t="s">
        <v>69</v>
      </c>
      <c r="H126" s="178" t="s">
        <v>335</v>
      </c>
      <c r="I126" s="63">
        <v>2</v>
      </c>
      <c r="J126" s="63">
        <v>44</v>
      </c>
      <c r="K126" s="63" t="s">
        <v>562</v>
      </c>
      <c r="L126" s="333">
        <v>476.89</v>
      </c>
      <c r="M126" s="400" t="s">
        <v>954</v>
      </c>
      <c r="N126" s="380"/>
      <c r="O126" s="378">
        <f>L126*N126</f>
        <v>0</v>
      </c>
      <c r="P126" s="82" t="str">
        <f t="shared" si="88"/>
        <v>No</v>
      </c>
      <c r="Q126" s="188" t="str">
        <f t="shared" si="89"/>
        <v>Yes</v>
      </c>
      <c r="S126" s="229">
        <v>2</v>
      </c>
      <c r="T126" s="230">
        <f t="shared" si="90"/>
        <v>0</v>
      </c>
      <c r="U126" s="69"/>
      <c r="V126" s="256">
        <v>21</v>
      </c>
      <c r="W126" s="265">
        <f t="shared" si="81"/>
        <v>0</v>
      </c>
      <c r="X126" s="152"/>
      <c r="Y126" s="152">
        <f>N126*I126</f>
        <v>0</v>
      </c>
      <c r="Z126" s="489">
        <v>2</v>
      </c>
      <c r="AA126" s="476">
        <v>26</v>
      </c>
      <c r="AB126" s="239">
        <f t="shared" si="82"/>
        <v>0</v>
      </c>
      <c r="AC126" s="476"/>
      <c r="AD126" s="239">
        <f t="shared" si="83"/>
        <v>0</v>
      </c>
      <c r="AE126" s="476"/>
      <c r="AF126" s="239">
        <f t="shared" si="84"/>
        <v>0</v>
      </c>
      <c r="AG126" s="131">
        <f t="shared" si="48"/>
        <v>0</v>
      </c>
      <c r="AH126" s="131">
        <f t="shared" si="49"/>
        <v>0</v>
      </c>
      <c r="AI126" s="131">
        <f t="shared" si="50"/>
        <v>0</v>
      </c>
      <c r="AJ126" s="131">
        <f t="shared" si="51"/>
        <v>0</v>
      </c>
      <c r="AK126" s="131">
        <f t="shared" si="52"/>
        <v>0</v>
      </c>
      <c r="AL126" s="131">
        <f t="shared" si="53"/>
        <v>0</v>
      </c>
      <c r="AM126" s="131">
        <f t="shared" si="54"/>
        <v>0</v>
      </c>
      <c r="AN126" s="131">
        <f t="shared" si="55"/>
        <v>0</v>
      </c>
      <c r="AO126" s="131">
        <f t="shared" si="56"/>
        <v>0</v>
      </c>
      <c r="AP126" s="396"/>
      <c r="AQ126" s="396">
        <f t="shared" si="57"/>
        <v>0</v>
      </c>
      <c r="AR126" s="396">
        <f t="shared" si="58"/>
        <v>0</v>
      </c>
      <c r="AS126" s="396">
        <f t="shared" si="59"/>
        <v>0</v>
      </c>
      <c r="AT126" s="396"/>
      <c r="AU126" s="131">
        <f t="shared" si="60"/>
        <v>0</v>
      </c>
      <c r="AV126" s="131">
        <f t="shared" si="61"/>
        <v>0</v>
      </c>
      <c r="AW126" s="131">
        <f t="shared" si="62"/>
        <v>0</v>
      </c>
      <c r="AX126" s="131">
        <f t="shared" si="63"/>
        <v>0</v>
      </c>
      <c r="AY126" s="131">
        <f t="shared" si="64"/>
        <v>0</v>
      </c>
      <c r="AZ126" s="131">
        <f t="shared" si="65"/>
        <v>0</v>
      </c>
      <c r="BA126" s="131">
        <f t="shared" si="66"/>
        <v>0</v>
      </c>
      <c r="BB126" s="131">
        <f t="shared" si="67"/>
        <v>0</v>
      </c>
      <c r="BC126" s="131">
        <f t="shared" si="68"/>
        <v>0</v>
      </c>
      <c r="BD126" s="131">
        <f t="shared" si="69"/>
        <v>0</v>
      </c>
      <c r="BE126" s="131">
        <f t="shared" si="70"/>
        <v>0</v>
      </c>
      <c r="BF126" s="131">
        <f t="shared" si="71"/>
        <v>0</v>
      </c>
      <c r="BG126" s="131">
        <f t="shared" si="72"/>
        <v>0</v>
      </c>
      <c r="BH126" s="131">
        <f t="shared" si="73"/>
        <v>0</v>
      </c>
      <c r="BI126" s="131">
        <f t="shared" si="74"/>
        <v>0</v>
      </c>
      <c r="BJ126" s="131">
        <f t="shared" si="75"/>
        <v>0</v>
      </c>
      <c r="BK126" s="131">
        <f t="shared" si="76"/>
        <v>0</v>
      </c>
      <c r="BL126" s="131">
        <f t="shared" si="77"/>
        <v>0</v>
      </c>
      <c r="BM126" s="131">
        <f t="shared" si="78"/>
        <v>0</v>
      </c>
      <c r="BN126" s="131">
        <f t="shared" si="79"/>
        <v>0</v>
      </c>
      <c r="BO126" s="131">
        <f t="shared" si="80"/>
        <v>0</v>
      </c>
    </row>
    <row r="127" spans="1:67" s="81" customFormat="1" ht="73.75" customHeight="1" x14ac:dyDescent="0.2">
      <c r="A127" s="4"/>
      <c r="B127" s="164" t="s">
        <v>8</v>
      </c>
      <c r="C127" s="4"/>
      <c r="D127" s="64" t="s">
        <v>707</v>
      </c>
      <c r="E127" s="504" t="s">
        <v>647</v>
      </c>
      <c r="F127" s="63" t="s">
        <v>110</v>
      </c>
      <c r="G127" s="178" t="s">
        <v>69</v>
      </c>
      <c r="H127" s="178" t="s">
        <v>335</v>
      </c>
      <c r="I127" s="63">
        <v>2</v>
      </c>
      <c r="J127" s="63">
        <v>44</v>
      </c>
      <c r="K127" s="63" t="s">
        <v>562</v>
      </c>
      <c r="L127" s="333">
        <v>498.42730000000006</v>
      </c>
      <c r="M127" s="85"/>
      <c r="N127" s="401" t="s">
        <v>954</v>
      </c>
      <c r="O127" s="378">
        <f>L127*M127</f>
        <v>0</v>
      </c>
      <c r="P127" s="82" t="str">
        <f t="shared" si="88"/>
        <v>No</v>
      </c>
      <c r="Q127" s="188" t="str">
        <f t="shared" si="89"/>
        <v>Yes</v>
      </c>
      <c r="S127" s="229">
        <v>2</v>
      </c>
      <c r="T127" s="230">
        <f t="shared" si="90"/>
        <v>0</v>
      </c>
      <c r="U127" s="69"/>
      <c r="V127" s="256">
        <v>21</v>
      </c>
      <c r="W127" s="265">
        <f t="shared" si="81"/>
        <v>0</v>
      </c>
      <c r="X127" s="152">
        <f>M127*I127</f>
        <v>0</v>
      </c>
      <c r="Y127" s="152"/>
      <c r="Z127" s="489">
        <v>2</v>
      </c>
      <c r="AA127" s="476">
        <v>26</v>
      </c>
      <c r="AB127" s="239">
        <f t="shared" si="82"/>
        <v>0</v>
      </c>
      <c r="AC127" s="476"/>
      <c r="AD127" s="239">
        <f t="shared" si="83"/>
        <v>0</v>
      </c>
      <c r="AE127" s="476"/>
      <c r="AF127" s="239">
        <f t="shared" si="84"/>
        <v>0</v>
      </c>
      <c r="AG127" s="131">
        <f t="shared" si="48"/>
        <v>0</v>
      </c>
      <c r="AH127" s="131">
        <f t="shared" si="49"/>
        <v>0</v>
      </c>
      <c r="AI127" s="131">
        <f t="shared" si="50"/>
        <v>0</v>
      </c>
      <c r="AJ127" s="131">
        <f t="shared" si="51"/>
        <v>0</v>
      </c>
      <c r="AK127" s="131">
        <f t="shared" si="52"/>
        <v>0</v>
      </c>
      <c r="AL127" s="131">
        <f t="shared" si="53"/>
        <v>0</v>
      </c>
      <c r="AM127" s="131">
        <f t="shared" si="54"/>
        <v>0</v>
      </c>
      <c r="AN127" s="131">
        <f t="shared" si="55"/>
        <v>0</v>
      </c>
      <c r="AO127" s="131">
        <f t="shared" si="56"/>
        <v>0</v>
      </c>
      <c r="AP127" s="396"/>
      <c r="AQ127" s="396">
        <f t="shared" si="57"/>
        <v>0</v>
      </c>
      <c r="AR127" s="396">
        <f t="shared" si="58"/>
        <v>0</v>
      </c>
      <c r="AS127" s="396">
        <f t="shared" si="59"/>
        <v>0</v>
      </c>
      <c r="AT127" s="396"/>
      <c r="AU127" s="131">
        <f t="shared" si="60"/>
        <v>0</v>
      </c>
      <c r="AV127" s="131">
        <f t="shared" si="61"/>
        <v>0</v>
      </c>
      <c r="AW127" s="131">
        <f t="shared" si="62"/>
        <v>0</v>
      </c>
      <c r="AX127" s="131">
        <f t="shared" si="63"/>
        <v>0</v>
      </c>
      <c r="AY127" s="131">
        <f t="shared" si="64"/>
        <v>0</v>
      </c>
      <c r="AZ127" s="131">
        <f t="shared" si="65"/>
        <v>0</v>
      </c>
      <c r="BA127" s="131">
        <f t="shared" si="66"/>
        <v>0</v>
      </c>
      <c r="BB127" s="131">
        <f t="shared" si="67"/>
        <v>0</v>
      </c>
      <c r="BC127" s="131">
        <f t="shared" si="68"/>
        <v>0</v>
      </c>
      <c r="BD127" s="131">
        <f t="shared" si="69"/>
        <v>0</v>
      </c>
      <c r="BE127" s="131">
        <f t="shared" si="70"/>
        <v>0</v>
      </c>
      <c r="BF127" s="131">
        <f t="shared" si="71"/>
        <v>0</v>
      </c>
      <c r="BG127" s="131">
        <f t="shared" si="72"/>
        <v>0</v>
      </c>
      <c r="BH127" s="131">
        <f t="shared" si="73"/>
        <v>0</v>
      </c>
      <c r="BI127" s="131">
        <f t="shared" si="74"/>
        <v>0</v>
      </c>
      <c r="BJ127" s="131">
        <f t="shared" si="75"/>
        <v>0</v>
      </c>
      <c r="BK127" s="131">
        <f t="shared" si="76"/>
        <v>0</v>
      </c>
      <c r="BL127" s="131">
        <f t="shared" si="77"/>
        <v>0</v>
      </c>
      <c r="BM127" s="131">
        <f t="shared" si="78"/>
        <v>0</v>
      </c>
      <c r="BN127" s="131">
        <f t="shared" si="79"/>
        <v>0</v>
      </c>
      <c r="BO127" s="131">
        <f t="shared" si="80"/>
        <v>0</v>
      </c>
    </row>
    <row r="128" spans="1:67" s="81" customFormat="1" ht="73.75" customHeight="1" x14ac:dyDescent="0.2">
      <c r="A128" s="4"/>
      <c r="B128" s="164" t="s">
        <v>8</v>
      </c>
      <c r="C128" s="4"/>
      <c r="D128" s="64" t="s">
        <v>777</v>
      </c>
      <c r="E128" s="505" t="s">
        <v>646</v>
      </c>
      <c r="F128" s="63" t="s">
        <v>110</v>
      </c>
      <c r="G128" s="178" t="s">
        <v>69</v>
      </c>
      <c r="H128" s="178" t="s">
        <v>335</v>
      </c>
      <c r="I128" s="63">
        <v>2</v>
      </c>
      <c r="J128" s="63">
        <v>44</v>
      </c>
      <c r="K128" s="63" t="s">
        <v>562</v>
      </c>
      <c r="L128" s="333">
        <v>476.89</v>
      </c>
      <c r="M128" s="85"/>
      <c r="N128" s="401" t="s">
        <v>954</v>
      </c>
      <c r="O128" s="378">
        <f>L128*M128</f>
        <v>0</v>
      </c>
      <c r="P128" s="82" t="str">
        <f t="shared" si="88"/>
        <v>No</v>
      </c>
      <c r="Q128" s="188" t="str">
        <f t="shared" si="89"/>
        <v>Yes</v>
      </c>
      <c r="S128" s="229">
        <v>2</v>
      </c>
      <c r="T128" s="230">
        <f t="shared" si="90"/>
        <v>0</v>
      </c>
      <c r="U128" s="69"/>
      <c r="V128" s="256">
        <v>21</v>
      </c>
      <c r="W128" s="265">
        <f t="shared" si="81"/>
        <v>0</v>
      </c>
      <c r="X128" s="152">
        <f>M128*I128</f>
        <v>0</v>
      </c>
      <c r="Y128" s="152"/>
      <c r="Z128" s="489">
        <v>2</v>
      </c>
      <c r="AA128" s="476">
        <v>26</v>
      </c>
      <c r="AB128" s="239">
        <f t="shared" si="82"/>
        <v>0</v>
      </c>
      <c r="AC128" s="476"/>
      <c r="AD128" s="239">
        <f t="shared" si="83"/>
        <v>0</v>
      </c>
      <c r="AE128" s="476"/>
      <c r="AF128" s="239">
        <f t="shared" si="84"/>
        <v>0</v>
      </c>
      <c r="AG128" s="131">
        <f t="shared" si="48"/>
        <v>0</v>
      </c>
      <c r="AH128" s="131">
        <f t="shared" si="49"/>
        <v>0</v>
      </c>
      <c r="AI128" s="131">
        <f t="shared" si="50"/>
        <v>0</v>
      </c>
      <c r="AJ128" s="131">
        <f t="shared" si="51"/>
        <v>0</v>
      </c>
      <c r="AK128" s="131">
        <f t="shared" si="52"/>
        <v>0</v>
      </c>
      <c r="AL128" s="131">
        <f t="shared" si="53"/>
        <v>0</v>
      </c>
      <c r="AM128" s="131">
        <f t="shared" si="54"/>
        <v>0</v>
      </c>
      <c r="AN128" s="131">
        <f t="shared" si="55"/>
        <v>0</v>
      </c>
      <c r="AO128" s="131">
        <f t="shared" si="56"/>
        <v>0</v>
      </c>
      <c r="AP128" s="396"/>
      <c r="AQ128" s="396">
        <f t="shared" si="57"/>
        <v>0</v>
      </c>
      <c r="AR128" s="396">
        <f t="shared" si="58"/>
        <v>0</v>
      </c>
      <c r="AS128" s="396">
        <f t="shared" si="59"/>
        <v>0</v>
      </c>
      <c r="AT128" s="396"/>
      <c r="AU128" s="131">
        <f t="shared" si="60"/>
        <v>0</v>
      </c>
      <c r="AV128" s="131">
        <f t="shared" si="61"/>
        <v>0</v>
      </c>
      <c r="AW128" s="131">
        <f t="shared" si="62"/>
        <v>0</v>
      </c>
      <c r="AX128" s="131">
        <f t="shared" si="63"/>
        <v>0</v>
      </c>
      <c r="AY128" s="131">
        <f t="shared" si="64"/>
        <v>0</v>
      </c>
      <c r="AZ128" s="131">
        <f t="shared" si="65"/>
        <v>0</v>
      </c>
      <c r="BA128" s="131">
        <f t="shared" si="66"/>
        <v>0</v>
      </c>
      <c r="BB128" s="131">
        <f t="shared" si="67"/>
        <v>0</v>
      </c>
      <c r="BC128" s="131">
        <f t="shared" si="68"/>
        <v>0</v>
      </c>
      <c r="BD128" s="131">
        <f t="shared" si="69"/>
        <v>0</v>
      </c>
      <c r="BE128" s="131">
        <f t="shared" si="70"/>
        <v>0</v>
      </c>
      <c r="BF128" s="131">
        <f t="shared" si="71"/>
        <v>0</v>
      </c>
      <c r="BG128" s="131">
        <f t="shared" si="72"/>
        <v>0</v>
      </c>
      <c r="BH128" s="131">
        <f t="shared" si="73"/>
        <v>0</v>
      </c>
      <c r="BI128" s="131">
        <f t="shared" si="74"/>
        <v>0</v>
      </c>
      <c r="BJ128" s="131">
        <f t="shared" si="75"/>
        <v>0</v>
      </c>
      <c r="BK128" s="131">
        <f t="shared" si="76"/>
        <v>0</v>
      </c>
      <c r="BL128" s="131">
        <f t="shared" si="77"/>
        <v>0</v>
      </c>
      <c r="BM128" s="131">
        <f t="shared" si="78"/>
        <v>0</v>
      </c>
      <c r="BN128" s="131">
        <f t="shared" si="79"/>
        <v>0</v>
      </c>
      <c r="BO128" s="131">
        <f t="shared" si="80"/>
        <v>0</v>
      </c>
    </row>
    <row r="129" spans="1:67" s="4" customFormat="1" ht="73.75" customHeight="1" x14ac:dyDescent="0.2">
      <c r="B129" s="164" t="s">
        <v>8</v>
      </c>
      <c r="D129" s="99" t="s">
        <v>996</v>
      </c>
      <c r="E129" s="506" t="s">
        <v>648</v>
      </c>
      <c r="F129" s="72" t="s">
        <v>110</v>
      </c>
      <c r="G129" s="73" t="s">
        <v>70</v>
      </c>
      <c r="H129" s="73" t="s">
        <v>335</v>
      </c>
      <c r="I129" s="72">
        <v>3</v>
      </c>
      <c r="J129" s="72">
        <v>72</v>
      </c>
      <c r="K129" s="72" t="s">
        <v>562</v>
      </c>
      <c r="L129" s="334">
        <v>716.49890000000005</v>
      </c>
      <c r="M129" s="399" t="s">
        <v>954</v>
      </c>
      <c r="N129" s="88"/>
      <c r="O129" s="368">
        <f>L129*N129</f>
        <v>0</v>
      </c>
      <c r="P129" s="89" t="str">
        <f t="shared" si="88"/>
        <v>No</v>
      </c>
      <c r="Q129" s="166" t="str">
        <f t="shared" si="89"/>
        <v>Yes</v>
      </c>
      <c r="S129" s="229">
        <v>3</v>
      </c>
      <c r="T129" s="230">
        <f t="shared" si="90"/>
        <v>0</v>
      </c>
      <c r="U129" s="69"/>
      <c r="V129" s="256">
        <v>32.299999999999997</v>
      </c>
      <c r="W129" s="265">
        <f t="shared" si="81"/>
        <v>0</v>
      </c>
      <c r="X129" s="152"/>
      <c r="Y129" s="152">
        <f>N129*I129</f>
        <v>0</v>
      </c>
      <c r="Z129" s="489">
        <v>3</v>
      </c>
      <c r="AA129" s="476">
        <v>36</v>
      </c>
      <c r="AB129" s="239">
        <f t="shared" si="82"/>
        <v>0</v>
      </c>
      <c r="AC129" s="476"/>
      <c r="AD129" s="239">
        <f t="shared" si="83"/>
        <v>0</v>
      </c>
      <c r="AE129" s="476"/>
      <c r="AF129" s="239">
        <f t="shared" si="84"/>
        <v>0</v>
      </c>
      <c r="AG129" s="131">
        <f t="shared" si="48"/>
        <v>0</v>
      </c>
      <c r="AH129" s="131">
        <f t="shared" si="49"/>
        <v>0</v>
      </c>
      <c r="AI129" s="131">
        <f t="shared" si="50"/>
        <v>0</v>
      </c>
      <c r="AJ129" s="131">
        <f t="shared" si="51"/>
        <v>0</v>
      </c>
      <c r="AK129" s="131">
        <f t="shared" si="52"/>
        <v>0</v>
      </c>
      <c r="AL129" s="131">
        <f t="shared" si="53"/>
        <v>0</v>
      </c>
      <c r="AM129" s="131">
        <f t="shared" si="54"/>
        <v>0</v>
      </c>
      <c r="AN129" s="131">
        <f t="shared" si="55"/>
        <v>0</v>
      </c>
      <c r="AO129" s="131">
        <f t="shared" si="56"/>
        <v>0</v>
      </c>
      <c r="AP129" s="131"/>
      <c r="AQ129" s="396">
        <f t="shared" si="57"/>
        <v>0</v>
      </c>
      <c r="AR129" s="396">
        <f t="shared" si="58"/>
        <v>0</v>
      </c>
      <c r="AS129" s="396">
        <f t="shared" si="59"/>
        <v>0</v>
      </c>
      <c r="AT129" s="131"/>
      <c r="AU129" s="131">
        <f t="shared" si="60"/>
        <v>0</v>
      </c>
      <c r="AV129" s="131">
        <f t="shared" si="61"/>
        <v>0</v>
      </c>
      <c r="AW129" s="131">
        <f t="shared" si="62"/>
        <v>0</v>
      </c>
      <c r="AX129" s="131">
        <f t="shared" si="63"/>
        <v>0</v>
      </c>
      <c r="AY129" s="131">
        <f t="shared" si="64"/>
        <v>0</v>
      </c>
      <c r="AZ129" s="131">
        <f t="shared" si="65"/>
        <v>0</v>
      </c>
      <c r="BA129" s="131">
        <f t="shared" si="66"/>
        <v>0</v>
      </c>
      <c r="BB129" s="131">
        <f t="shared" si="67"/>
        <v>0</v>
      </c>
      <c r="BC129" s="131">
        <f t="shared" si="68"/>
        <v>0</v>
      </c>
      <c r="BD129" s="131">
        <f t="shared" si="69"/>
        <v>0</v>
      </c>
      <c r="BE129" s="131">
        <f t="shared" si="70"/>
        <v>0</v>
      </c>
      <c r="BF129" s="131">
        <f t="shared" si="71"/>
        <v>0</v>
      </c>
      <c r="BG129" s="131">
        <f t="shared" si="72"/>
        <v>0</v>
      </c>
      <c r="BH129" s="131">
        <f t="shared" si="73"/>
        <v>0</v>
      </c>
      <c r="BI129" s="131">
        <f t="shared" si="74"/>
        <v>0</v>
      </c>
      <c r="BJ129" s="131">
        <f t="shared" si="75"/>
        <v>0</v>
      </c>
      <c r="BK129" s="131">
        <f t="shared" si="76"/>
        <v>0</v>
      </c>
      <c r="BL129" s="131">
        <f t="shared" si="77"/>
        <v>0</v>
      </c>
      <c r="BM129" s="131">
        <f t="shared" si="78"/>
        <v>0</v>
      </c>
      <c r="BN129" s="131">
        <f t="shared" si="79"/>
        <v>0</v>
      </c>
      <c r="BO129" s="131">
        <f t="shared" si="80"/>
        <v>0</v>
      </c>
    </row>
    <row r="130" spans="1:67" s="4" customFormat="1" ht="73.75" customHeight="1" x14ac:dyDescent="0.2">
      <c r="B130" s="164" t="s">
        <v>8</v>
      </c>
      <c r="D130" s="99" t="s">
        <v>708</v>
      </c>
      <c r="E130" s="501" t="s">
        <v>647</v>
      </c>
      <c r="F130" s="72" t="s">
        <v>110</v>
      </c>
      <c r="G130" s="73" t="s">
        <v>70</v>
      </c>
      <c r="H130" s="73" t="s">
        <v>335</v>
      </c>
      <c r="I130" s="72">
        <v>3</v>
      </c>
      <c r="J130" s="72">
        <v>72</v>
      </c>
      <c r="K130" s="72" t="s">
        <v>562</v>
      </c>
      <c r="L130" s="334">
        <v>747.64610000000005</v>
      </c>
      <c r="M130" s="87"/>
      <c r="N130" s="399" t="s">
        <v>954</v>
      </c>
      <c r="O130" s="368">
        <f>L130*M130</f>
        <v>0</v>
      </c>
      <c r="P130" s="89" t="str">
        <f t="shared" si="88"/>
        <v>No</v>
      </c>
      <c r="Q130" s="166" t="str">
        <f t="shared" si="89"/>
        <v>Yes</v>
      </c>
      <c r="S130" s="229">
        <v>3</v>
      </c>
      <c r="T130" s="230">
        <f t="shared" si="90"/>
        <v>0</v>
      </c>
      <c r="U130" s="69"/>
      <c r="V130" s="256">
        <v>32.299999999999997</v>
      </c>
      <c r="W130" s="265">
        <f t="shared" si="81"/>
        <v>0</v>
      </c>
      <c r="X130" s="152">
        <f>M130*I130</f>
        <v>0</v>
      </c>
      <c r="Y130" s="152"/>
      <c r="Z130" s="489">
        <v>3</v>
      </c>
      <c r="AA130" s="476">
        <v>36</v>
      </c>
      <c r="AB130" s="239">
        <f t="shared" si="82"/>
        <v>0</v>
      </c>
      <c r="AC130" s="476"/>
      <c r="AD130" s="239">
        <f t="shared" si="83"/>
        <v>0</v>
      </c>
      <c r="AE130" s="476"/>
      <c r="AF130" s="239">
        <f t="shared" si="84"/>
        <v>0</v>
      </c>
      <c r="AG130" s="131">
        <f t="shared" si="48"/>
        <v>0</v>
      </c>
      <c r="AH130" s="131">
        <f t="shared" si="49"/>
        <v>0</v>
      </c>
      <c r="AI130" s="131">
        <f t="shared" si="50"/>
        <v>0</v>
      </c>
      <c r="AJ130" s="131">
        <f t="shared" si="51"/>
        <v>0</v>
      </c>
      <c r="AK130" s="131">
        <f t="shared" si="52"/>
        <v>0</v>
      </c>
      <c r="AL130" s="131">
        <f t="shared" si="53"/>
        <v>0</v>
      </c>
      <c r="AM130" s="131">
        <f t="shared" si="54"/>
        <v>0</v>
      </c>
      <c r="AN130" s="131">
        <f t="shared" si="55"/>
        <v>0</v>
      </c>
      <c r="AO130" s="131">
        <f t="shared" si="56"/>
        <v>0</v>
      </c>
      <c r="AP130" s="131"/>
      <c r="AQ130" s="396">
        <f t="shared" si="57"/>
        <v>0</v>
      </c>
      <c r="AR130" s="396">
        <f t="shared" si="58"/>
        <v>0</v>
      </c>
      <c r="AS130" s="396">
        <f t="shared" si="59"/>
        <v>0</v>
      </c>
      <c r="AT130" s="131"/>
      <c r="AU130" s="131">
        <f t="shared" si="60"/>
        <v>0</v>
      </c>
      <c r="AV130" s="131">
        <f t="shared" si="61"/>
        <v>0</v>
      </c>
      <c r="AW130" s="131">
        <f t="shared" si="62"/>
        <v>0</v>
      </c>
      <c r="AX130" s="131">
        <f t="shared" si="63"/>
        <v>0</v>
      </c>
      <c r="AY130" s="131">
        <f t="shared" si="64"/>
        <v>0</v>
      </c>
      <c r="AZ130" s="131">
        <f t="shared" si="65"/>
        <v>0</v>
      </c>
      <c r="BA130" s="131">
        <f t="shared" si="66"/>
        <v>0</v>
      </c>
      <c r="BB130" s="131">
        <f t="shared" si="67"/>
        <v>0</v>
      </c>
      <c r="BC130" s="131">
        <f t="shared" si="68"/>
        <v>0</v>
      </c>
      <c r="BD130" s="131">
        <f t="shared" si="69"/>
        <v>0</v>
      </c>
      <c r="BE130" s="131">
        <f t="shared" si="70"/>
        <v>0</v>
      </c>
      <c r="BF130" s="131">
        <f t="shared" si="71"/>
        <v>0</v>
      </c>
      <c r="BG130" s="131">
        <f t="shared" si="72"/>
        <v>0</v>
      </c>
      <c r="BH130" s="131">
        <f t="shared" si="73"/>
        <v>0</v>
      </c>
      <c r="BI130" s="131">
        <f t="shared" si="74"/>
        <v>0</v>
      </c>
      <c r="BJ130" s="131">
        <f t="shared" si="75"/>
        <v>0</v>
      </c>
      <c r="BK130" s="131">
        <f t="shared" si="76"/>
        <v>0</v>
      </c>
      <c r="BL130" s="131">
        <f t="shared" si="77"/>
        <v>0</v>
      </c>
      <c r="BM130" s="131">
        <f t="shared" si="78"/>
        <v>0</v>
      </c>
      <c r="BN130" s="131">
        <f t="shared" si="79"/>
        <v>0</v>
      </c>
      <c r="BO130" s="131">
        <f t="shared" si="80"/>
        <v>0</v>
      </c>
    </row>
    <row r="131" spans="1:67" s="4" customFormat="1" ht="73.75" customHeight="1" x14ac:dyDescent="0.2">
      <c r="B131" s="164" t="s">
        <v>8</v>
      </c>
      <c r="D131" s="99" t="s">
        <v>778</v>
      </c>
      <c r="E131" s="502" t="s">
        <v>646</v>
      </c>
      <c r="F131" s="72" t="s">
        <v>110</v>
      </c>
      <c r="G131" s="73" t="s">
        <v>70</v>
      </c>
      <c r="H131" s="73" t="s">
        <v>335</v>
      </c>
      <c r="I131" s="72">
        <v>3</v>
      </c>
      <c r="J131" s="72">
        <v>72</v>
      </c>
      <c r="K131" s="72" t="s">
        <v>562</v>
      </c>
      <c r="L131" s="334">
        <v>716.49890000000005</v>
      </c>
      <c r="M131" s="87"/>
      <c r="N131" s="399" t="s">
        <v>954</v>
      </c>
      <c r="O131" s="368">
        <f>L131*M131</f>
        <v>0</v>
      </c>
      <c r="P131" s="89" t="str">
        <f t="shared" si="88"/>
        <v>No</v>
      </c>
      <c r="Q131" s="166" t="str">
        <f t="shared" si="89"/>
        <v>Yes</v>
      </c>
      <c r="S131" s="229">
        <v>3</v>
      </c>
      <c r="T131" s="230">
        <f t="shared" si="90"/>
        <v>0</v>
      </c>
      <c r="U131" s="69"/>
      <c r="V131" s="256">
        <v>32.299999999999997</v>
      </c>
      <c r="W131" s="265">
        <f t="shared" si="81"/>
        <v>0</v>
      </c>
      <c r="X131" s="152">
        <f>M131*I131</f>
        <v>0</v>
      </c>
      <c r="Y131" s="152"/>
      <c r="Z131" s="489">
        <v>3</v>
      </c>
      <c r="AA131" s="476">
        <v>36</v>
      </c>
      <c r="AB131" s="239">
        <f t="shared" si="82"/>
        <v>0</v>
      </c>
      <c r="AC131" s="476"/>
      <c r="AD131" s="239">
        <f t="shared" si="83"/>
        <v>0</v>
      </c>
      <c r="AE131" s="476"/>
      <c r="AF131" s="239">
        <f t="shared" si="84"/>
        <v>0</v>
      </c>
      <c r="AG131" s="131">
        <f t="shared" si="48"/>
        <v>0</v>
      </c>
      <c r="AH131" s="131">
        <f t="shared" si="49"/>
        <v>0</v>
      </c>
      <c r="AI131" s="131">
        <f t="shared" si="50"/>
        <v>0</v>
      </c>
      <c r="AJ131" s="131">
        <f t="shared" si="51"/>
        <v>0</v>
      </c>
      <c r="AK131" s="131">
        <f t="shared" si="52"/>
        <v>0</v>
      </c>
      <c r="AL131" s="131">
        <f t="shared" si="53"/>
        <v>0</v>
      </c>
      <c r="AM131" s="131">
        <f t="shared" si="54"/>
        <v>0</v>
      </c>
      <c r="AN131" s="131">
        <f t="shared" si="55"/>
        <v>0</v>
      </c>
      <c r="AO131" s="131">
        <f t="shared" si="56"/>
        <v>0</v>
      </c>
      <c r="AP131" s="131"/>
      <c r="AQ131" s="396">
        <f t="shared" si="57"/>
        <v>0</v>
      </c>
      <c r="AR131" s="396">
        <f t="shared" si="58"/>
        <v>0</v>
      </c>
      <c r="AS131" s="396">
        <f t="shared" si="59"/>
        <v>0</v>
      </c>
      <c r="AT131" s="131"/>
      <c r="AU131" s="131">
        <f t="shared" si="60"/>
        <v>0</v>
      </c>
      <c r="AV131" s="131">
        <f t="shared" si="61"/>
        <v>0</v>
      </c>
      <c r="AW131" s="131">
        <f t="shared" si="62"/>
        <v>0</v>
      </c>
      <c r="AX131" s="131">
        <f t="shared" si="63"/>
        <v>0</v>
      </c>
      <c r="AY131" s="131">
        <f t="shared" si="64"/>
        <v>0</v>
      </c>
      <c r="AZ131" s="131">
        <f t="shared" si="65"/>
        <v>0</v>
      </c>
      <c r="BA131" s="131">
        <f t="shared" si="66"/>
        <v>0</v>
      </c>
      <c r="BB131" s="131">
        <f t="shared" si="67"/>
        <v>0</v>
      </c>
      <c r="BC131" s="131">
        <f t="shared" si="68"/>
        <v>0</v>
      </c>
      <c r="BD131" s="131">
        <f t="shared" si="69"/>
        <v>0</v>
      </c>
      <c r="BE131" s="131">
        <f t="shared" si="70"/>
        <v>0</v>
      </c>
      <c r="BF131" s="131">
        <f t="shared" si="71"/>
        <v>0</v>
      </c>
      <c r="BG131" s="131">
        <f t="shared" si="72"/>
        <v>0</v>
      </c>
      <c r="BH131" s="131">
        <f t="shared" si="73"/>
        <v>0</v>
      </c>
      <c r="BI131" s="131">
        <f t="shared" si="74"/>
        <v>0</v>
      </c>
      <c r="BJ131" s="131">
        <f t="shared" si="75"/>
        <v>0</v>
      </c>
      <c r="BK131" s="131">
        <f t="shared" si="76"/>
        <v>0</v>
      </c>
      <c r="BL131" s="131">
        <f t="shared" si="77"/>
        <v>0</v>
      </c>
      <c r="BM131" s="131">
        <f t="shared" si="78"/>
        <v>0</v>
      </c>
      <c r="BN131" s="131">
        <f t="shared" si="79"/>
        <v>0</v>
      </c>
      <c r="BO131" s="131">
        <f t="shared" si="80"/>
        <v>0</v>
      </c>
    </row>
    <row r="132" spans="1:67" s="81" customFormat="1" ht="73.75" customHeight="1" x14ac:dyDescent="0.2">
      <c r="A132" s="4"/>
      <c r="B132" s="164" t="s">
        <v>8</v>
      </c>
      <c r="C132" s="4"/>
      <c r="D132" s="64" t="s">
        <v>997</v>
      </c>
      <c r="E132" s="503" t="s">
        <v>648</v>
      </c>
      <c r="F132" s="63" t="s">
        <v>109</v>
      </c>
      <c r="G132" s="178" t="s">
        <v>379</v>
      </c>
      <c r="H132" s="178" t="s">
        <v>340</v>
      </c>
      <c r="I132" s="63">
        <v>3</v>
      </c>
      <c r="J132" s="63">
        <v>0</v>
      </c>
      <c r="K132" s="63" t="s">
        <v>562</v>
      </c>
      <c r="L132" s="333">
        <v>272.27019999999999</v>
      </c>
      <c r="M132" s="400" t="s">
        <v>954</v>
      </c>
      <c r="N132" s="380"/>
      <c r="O132" s="378">
        <f>L132*N132</f>
        <v>0</v>
      </c>
      <c r="P132" s="82" t="str">
        <f t="shared" si="88"/>
        <v>No</v>
      </c>
      <c r="Q132" s="188" t="str">
        <f t="shared" si="89"/>
        <v>Yes</v>
      </c>
      <c r="S132" s="229">
        <v>3</v>
      </c>
      <c r="T132" s="230">
        <f t="shared" si="90"/>
        <v>0</v>
      </c>
      <c r="U132" s="69"/>
      <c r="V132" s="256">
        <v>4.5</v>
      </c>
      <c r="W132" s="265">
        <f t="shared" si="81"/>
        <v>0</v>
      </c>
      <c r="X132" s="152"/>
      <c r="Y132" s="152">
        <f>N132*I132</f>
        <v>0</v>
      </c>
      <c r="Z132" s="489">
        <v>3</v>
      </c>
      <c r="AA132" s="476">
        <v>18</v>
      </c>
      <c r="AB132" s="239">
        <f t="shared" si="82"/>
        <v>0</v>
      </c>
      <c r="AC132" s="476"/>
      <c r="AD132" s="239">
        <f t="shared" si="83"/>
        <v>0</v>
      </c>
      <c r="AE132" s="476"/>
      <c r="AF132" s="239">
        <f t="shared" si="84"/>
        <v>0</v>
      </c>
      <c r="AG132" s="131">
        <f t="shared" si="48"/>
        <v>0</v>
      </c>
      <c r="AH132" s="131">
        <f t="shared" si="49"/>
        <v>0</v>
      </c>
      <c r="AI132" s="131">
        <f t="shared" si="50"/>
        <v>0</v>
      </c>
      <c r="AJ132" s="131">
        <f t="shared" si="51"/>
        <v>0</v>
      </c>
      <c r="AK132" s="131">
        <f t="shared" si="52"/>
        <v>0</v>
      </c>
      <c r="AL132" s="131">
        <f t="shared" si="53"/>
        <v>0</v>
      </c>
      <c r="AM132" s="131">
        <f t="shared" si="54"/>
        <v>0</v>
      </c>
      <c r="AN132" s="131">
        <f t="shared" si="55"/>
        <v>0</v>
      </c>
      <c r="AO132" s="131">
        <f t="shared" si="56"/>
        <v>0</v>
      </c>
      <c r="AP132" s="396"/>
      <c r="AQ132" s="396">
        <f t="shared" si="57"/>
        <v>0</v>
      </c>
      <c r="AR132" s="396">
        <f t="shared" si="58"/>
        <v>0</v>
      </c>
      <c r="AS132" s="396">
        <f t="shared" si="59"/>
        <v>0</v>
      </c>
      <c r="AT132" s="396"/>
      <c r="AU132" s="131">
        <f t="shared" si="60"/>
        <v>0</v>
      </c>
      <c r="AV132" s="131">
        <f t="shared" si="61"/>
        <v>0</v>
      </c>
      <c r="AW132" s="131">
        <f t="shared" si="62"/>
        <v>0</v>
      </c>
      <c r="AX132" s="131">
        <f t="shared" si="63"/>
        <v>0</v>
      </c>
      <c r="AY132" s="131">
        <f t="shared" si="64"/>
        <v>0</v>
      </c>
      <c r="AZ132" s="131">
        <f t="shared" si="65"/>
        <v>0</v>
      </c>
      <c r="BA132" s="131">
        <f t="shared" si="66"/>
        <v>0</v>
      </c>
      <c r="BB132" s="131">
        <f t="shared" si="67"/>
        <v>0</v>
      </c>
      <c r="BC132" s="131">
        <f t="shared" si="68"/>
        <v>0</v>
      </c>
      <c r="BD132" s="131">
        <f t="shared" si="69"/>
        <v>0</v>
      </c>
      <c r="BE132" s="131">
        <f t="shared" si="70"/>
        <v>0</v>
      </c>
      <c r="BF132" s="131">
        <f t="shared" si="71"/>
        <v>0</v>
      </c>
      <c r="BG132" s="131">
        <f t="shared" si="72"/>
        <v>0</v>
      </c>
      <c r="BH132" s="131">
        <f t="shared" si="73"/>
        <v>0</v>
      </c>
      <c r="BI132" s="131">
        <f t="shared" si="74"/>
        <v>0</v>
      </c>
      <c r="BJ132" s="131">
        <f t="shared" si="75"/>
        <v>0</v>
      </c>
      <c r="BK132" s="131">
        <f t="shared" si="76"/>
        <v>0</v>
      </c>
      <c r="BL132" s="131">
        <f t="shared" si="77"/>
        <v>0</v>
      </c>
      <c r="BM132" s="131">
        <f t="shared" si="78"/>
        <v>0</v>
      </c>
      <c r="BN132" s="131">
        <f t="shared" si="79"/>
        <v>0</v>
      </c>
      <c r="BO132" s="131">
        <f t="shared" si="80"/>
        <v>0</v>
      </c>
    </row>
    <row r="133" spans="1:67" s="81" customFormat="1" ht="73.75" customHeight="1" x14ac:dyDescent="0.2">
      <c r="A133" s="4"/>
      <c r="B133" s="164" t="s">
        <v>8</v>
      </c>
      <c r="C133" s="4"/>
      <c r="D133" s="64" t="s">
        <v>709</v>
      </c>
      <c r="E133" s="504" t="s">
        <v>647</v>
      </c>
      <c r="F133" s="63" t="s">
        <v>109</v>
      </c>
      <c r="G133" s="178" t="s">
        <v>379</v>
      </c>
      <c r="H133" s="178" t="s">
        <v>340</v>
      </c>
      <c r="I133" s="63">
        <v>3</v>
      </c>
      <c r="J133" s="63">
        <v>0</v>
      </c>
      <c r="K133" s="63" t="s">
        <v>562</v>
      </c>
      <c r="L133" s="333">
        <v>284.10489999999999</v>
      </c>
      <c r="M133" s="85"/>
      <c r="N133" s="401" t="s">
        <v>954</v>
      </c>
      <c r="O133" s="378">
        <f>L133*M133</f>
        <v>0</v>
      </c>
      <c r="P133" s="82" t="str">
        <f t="shared" si="88"/>
        <v>No</v>
      </c>
      <c r="Q133" s="188" t="str">
        <f t="shared" si="89"/>
        <v>Yes</v>
      </c>
      <c r="S133" s="229">
        <v>3</v>
      </c>
      <c r="T133" s="230">
        <f t="shared" si="90"/>
        <v>0</v>
      </c>
      <c r="U133" s="69"/>
      <c r="V133" s="256">
        <v>4.5</v>
      </c>
      <c r="W133" s="265">
        <f t="shared" si="81"/>
        <v>0</v>
      </c>
      <c r="X133" s="152">
        <f>M133*I133</f>
        <v>0</v>
      </c>
      <c r="Y133" s="152"/>
      <c r="Z133" s="489">
        <v>3</v>
      </c>
      <c r="AA133" s="476">
        <v>18</v>
      </c>
      <c r="AB133" s="239">
        <f t="shared" si="82"/>
        <v>0</v>
      </c>
      <c r="AC133" s="476"/>
      <c r="AD133" s="239">
        <f t="shared" si="83"/>
        <v>0</v>
      </c>
      <c r="AE133" s="476"/>
      <c r="AF133" s="239">
        <f t="shared" si="84"/>
        <v>0</v>
      </c>
      <c r="AG133" s="131">
        <f t="shared" si="48"/>
        <v>0</v>
      </c>
      <c r="AH133" s="131">
        <f t="shared" si="49"/>
        <v>0</v>
      </c>
      <c r="AI133" s="131">
        <f t="shared" si="50"/>
        <v>0</v>
      </c>
      <c r="AJ133" s="131">
        <f t="shared" si="51"/>
        <v>0</v>
      </c>
      <c r="AK133" s="131">
        <f t="shared" si="52"/>
        <v>0</v>
      </c>
      <c r="AL133" s="131">
        <f t="shared" si="53"/>
        <v>0</v>
      </c>
      <c r="AM133" s="131">
        <f t="shared" si="54"/>
        <v>0</v>
      </c>
      <c r="AN133" s="131">
        <f t="shared" si="55"/>
        <v>0</v>
      </c>
      <c r="AO133" s="131">
        <f t="shared" si="56"/>
        <v>0</v>
      </c>
      <c r="AP133" s="396"/>
      <c r="AQ133" s="396">
        <f t="shared" si="57"/>
        <v>0</v>
      </c>
      <c r="AR133" s="396">
        <f t="shared" si="58"/>
        <v>0</v>
      </c>
      <c r="AS133" s="396">
        <f t="shared" si="59"/>
        <v>0</v>
      </c>
      <c r="AT133" s="396"/>
      <c r="AU133" s="131">
        <f t="shared" si="60"/>
        <v>0</v>
      </c>
      <c r="AV133" s="131">
        <f t="shared" si="61"/>
        <v>0</v>
      </c>
      <c r="AW133" s="131">
        <f t="shared" si="62"/>
        <v>0</v>
      </c>
      <c r="AX133" s="131">
        <f t="shared" si="63"/>
        <v>0</v>
      </c>
      <c r="AY133" s="131">
        <f t="shared" si="64"/>
        <v>0</v>
      </c>
      <c r="AZ133" s="131">
        <f t="shared" si="65"/>
        <v>0</v>
      </c>
      <c r="BA133" s="131">
        <f t="shared" si="66"/>
        <v>0</v>
      </c>
      <c r="BB133" s="131">
        <f t="shared" si="67"/>
        <v>0</v>
      </c>
      <c r="BC133" s="131">
        <f t="shared" si="68"/>
        <v>0</v>
      </c>
      <c r="BD133" s="131">
        <f t="shared" si="69"/>
        <v>0</v>
      </c>
      <c r="BE133" s="131">
        <f t="shared" si="70"/>
        <v>0</v>
      </c>
      <c r="BF133" s="131">
        <f t="shared" si="71"/>
        <v>0</v>
      </c>
      <c r="BG133" s="131">
        <f t="shared" si="72"/>
        <v>0</v>
      </c>
      <c r="BH133" s="131">
        <f t="shared" si="73"/>
        <v>0</v>
      </c>
      <c r="BI133" s="131">
        <f t="shared" si="74"/>
        <v>0</v>
      </c>
      <c r="BJ133" s="131">
        <f t="shared" si="75"/>
        <v>0</v>
      </c>
      <c r="BK133" s="131">
        <f t="shared" si="76"/>
        <v>0</v>
      </c>
      <c r="BL133" s="131">
        <f t="shared" si="77"/>
        <v>0</v>
      </c>
      <c r="BM133" s="131">
        <f t="shared" si="78"/>
        <v>0</v>
      </c>
      <c r="BN133" s="131">
        <f t="shared" si="79"/>
        <v>0</v>
      </c>
      <c r="BO133" s="131">
        <f t="shared" si="80"/>
        <v>0</v>
      </c>
    </row>
    <row r="134" spans="1:67" s="81" customFormat="1" ht="73.75" customHeight="1" x14ac:dyDescent="0.2">
      <c r="A134" s="4"/>
      <c r="B134" s="164" t="s">
        <v>8</v>
      </c>
      <c r="C134" s="4"/>
      <c r="D134" s="64" t="s">
        <v>780</v>
      </c>
      <c r="E134" s="505" t="s">
        <v>646</v>
      </c>
      <c r="F134" s="63" t="s">
        <v>109</v>
      </c>
      <c r="G134" s="178" t="s">
        <v>379</v>
      </c>
      <c r="H134" s="178" t="s">
        <v>340</v>
      </c>
      <c r="I134" s="63">
        <v>3</v>
      </c>
      <c r="J134" s="63">
        <v>0</v>
      </c>
      <c r="K134" s="63" t="s">
        <v>562</v>
      </c>
      <c r="L134" s="333">
        <v>272.27019999999999</v>
      </c>
      <c r="M134" s="85"/>
      <c r="N134" s="401" t="s">
        <v>954</v>
      </c>
      <c r="O134" s="378">
        <f>L134*M134</f>
        <v>0</v>
      </c>
      <c r="P134" s="82" t="str">
        <f t="shared" si="88"/>
        <v>No</v>
      </c>
      <c r="Q134" s="188" t="str">
        <f t="shared" si="89"/>
        <v>Yes</v>
      </c>
      <c r="S134" s="229">
        <v>3</v>
      </c>
      <c r="T134" s="230">
        <f t="shared" si="90"/>
        <v>0</v>
      </c>
      <c r="U134" s="69"/>
      <c r="V134" s="256">
        <v>4.5</v>
      </c>
      <c r="W134" s="265">
        <f t="shared" si="81"/>
        <v>0</v>
      </c>
      <c r="X134" s="152">
        <f>M134*I134</f>
        <v>0</v>
      </c>
      <c r="Y134" s="152"/>
      <c r="Z134" s="489">
        <v>3</v>
      </c>
      <c r="AA134" s="476">
        <v>18</v>
      </c>
      <c r="AB134" s="239">
        <f t="shared" si="82"/>
        <v>0</v>
      </c>
      <c r="AC134" s="476"/>
      <c r="AD134" s="239">
        <f t="shared" si="83"/>
        <v>0</v>
      </c>
      <c r="AE134" s="476"/>
      <c r="AF134" s="239">
        <f t="shared" si="84"/>
        <v>0</v>
      </c>
      <c r="AG134" s="131">
        <f t="shared" si="48"/>
        <v>0</v>
      </c>
      <c r="AH134" s="131">
        <f t="shared" si="49"/>
        <v>0</v>
      </c>
      <c r="AI134" s="131">
        <f t="shared" si="50"/>
        <v>0</v>
      </c>
      <c r="AJ134" s="131">
        <f t="shared" si="51"/>
        <v>0</v>
      </c>
      <c r="AK134" s="131">
        <f t="shared" si="52"/>
        <v>0</v>
      </c>
      <c r="AL134" s="131">
        <f t="shared" si="53"/>
        <v>0</v>
      </c>
      <c r="AM134" s="131">
        <f t="shared" si="54"/>
        <v>0</v>
      </c>
      <c r="AN134" s="131">
        <f t="shared" si="55"/>
        <v>0</v>
      </c>
      <c r="AO134" s="131">
        <f t="shared" si="56"/>
        <v>0</v>
      </c>
      <c r="AP134" s="396"/>
      <c r="AQ134" s="396">
        <f t="shared" si="57"/>
        <v>0</v>
      </c>
      <c r="AR134" s="396">
        <f t="shared" si="58"/>
        <v>0</v>
      </c>
      <c r="AS134" s="396">
        <f t="shared" si="59"/>
        <v>0</v>
      </c>
      <c r="AT134" s="396"/>
      <c r="AU134" s="131">
        <f t="shared" si="60"/>
        <v>0</v>
      </c>
      <c r="AV134" s="131">
        <f t="shared" si="61"/>
        <v>0</v>
      </c>
      <c r="AW134" s="131">
        <f t="shared" si="62"/>
        <v>0</v>
      </c>
      <c r="AX134" s="131">
        <f t="shared" si="63"/>
        <v>0</v>
      </c>
      <c r="AY134" s="131">
        <f t="shared" si="64"/>
        <v>0</v>
      </c>
      <c r="AZ134" s="131">
        <f t="shared" si="65"/>
        <v>0</v>
      </c>
      <c r="BA134" s="131">
        <f t="shared" si="66"/>
        <v>0</v>
      </c>
      <c r="BB134" s="131">
        <f t="shared" si="67"/>
        <v>0</v>
      </c>
      <c r="BC134" s="131">
        <f t="shared" si="68"/>
        <v>0</v>
      </c>
      <c r="BD134" s="131">
        <f t="shared" si="69"/>
        <v>0</v>
      </c>
      <c r="BE134" s="131">
        <f t="shared" si="70"/>
        <v>0</v>
      </c>
      <c r="BF134" s="131">
        <f t="shared" si="71"/>
        <v>0</v>
      </c>
      <c r="BG134" s="131">
        <f t="shared" si="72"/>
        <v>0</v>
      </c>
      <c r="BH134" s="131">
        <f t="shared" si="73"/>
        <v>0</v>
      </c>
      <c r="BI134" s="131">
        <f t="shared" si="74"/>
        <v>0</v>
      </c>
      <c r="BJ134" s="131">
        <f t="shared" si="75"/>
        <v>0</v>
      </c>
      <c r="BK134" s="131">
        <f t="shared" si="76"/>
        <v>0</v>
      </c>
      <c r="BL134" s="131">
        <f t="shared" si="77"/>
        <v>0</v>
      </c>
      <c r="BM134" s="131">
        <f t="shared" si="78"/>
        <v>0</v>
      </c>
      <c r="BN134" s="131">
        <f t="shared" si="79"/>
        <v>0</v>
      </c>
      <c r="BO134" s="131">
        <f t="shared" si="80"/>
        <v>0</v>
      </c>
    </row>
    <row r="135" spans="1:67" s="4" customFormat="1" ht="73.75" customHeight="1" x14ac:dyDescent="0.2">
      <c r="B135" s="164" t="s">
        <v>8</v>
      </c>
      <c r="D135" s="99" t="s">
        <v>998</v>
      </c>
      <c r="E135" s="506" t="s">
        <v>648</v>
      </c>
      <c r="F135" s="72" t="s">
        <v>111</v>
      </c>
      <c r="G135" s="73" t="s">
        <v>71</v>
      </c>
      <c r="H135" s="73" t="s">
        <v>340</v>
      </c>
      <c r="I135" s="72">
        <v>1</v>
      </c>
      <c r="J135" s="72">
        <v>0</v>
      </c>
      <c r="K135" s="72" t="s">
        <v>562</v>
      </c>
      <c r="L135" s="334">
        <v>339.1481</v>
      </c>
      <c r="M135" s="399" t="s">
        <v>954</v>
      </c>
      <c r="N135" s="88"/>
      <c r="O135" s="368">
        <f>L135*N135</f>
        <v>0</v>
      </c>
      <c r="P135" s="89" t="str">
        <f t="shared" si="88"/>
        <v>No</v>
      </c>
      <c r="Q135" s="166" t="str">
        <f t="shared" si="89"/>
        <v>Yes</v>
      </c>
      <c r="S135" s="229">
        <v>1</v>
      </c>
      <c r="T135" s="230">
        <f t="shared" si="90"/>
        <v>0</v>
      </c>
      <c r="U135" s="69"/>
      <c r="V135" s="256">
        <v>16</v>
      </c>
      <c r="W135" s="265">
        <f t="shared" si="81"/>
        <v>0</v>
      </c>
      <c r="X135" s="152"/>
      <c r="Y135" s="152">
        <f>N135*I135</f>
        <v>0</v>
      </c>
      <c r="Z135" s="489">
        <v>1</v>
      </c>
      <c r="AA135" s="476">
        <v>20</v>
      </c>
      <c r="AB135" s="239">
        <f t="shared" si="82"/>
        <v>0</v>
      </c>
      <c r="AC135" s="476"/>
      <c r="AD135" s="239">
        <f t="shared" si="83"/>
        <v>0</v>
      </c>
      <c r="AE135" s="476"/>
      <c r="AF135" s="239">
        <f t="shared" si="84"/>
        <v>0</v>
      </c>
      <c r="AG135" s="131">
        <f t="shared" si="48"/>
        <v>0</v>
      </c>
      <c r="AH135" s="131">
        <f t="shared" si="49"/>
        <v>0</v>
      </c>
      <c r="AI135" s="131">
        <f t="shared" si="50"/>
        <v>0</v>
      </c>
      <c r="AJ135" s="131">
        <f t="shared" si="51"/>
        <v>0</v>
      </c>
      <c r="AK135" s="131">
        <f t="shared" si="52"/>
        <v>0</v>
      </c>
      <c r="AL135" s="131">
        <f t="shared" si="53"/>
        <v>0</v>
      </c>
      <c r="AM135" s="131">
        <f t="shared" si="54"/>
        <v>0</v>
      </c>
      <c r="AN135" s="131">
        <f t="shared" si="55"/>
        <v>0</v>
      </c>
      <c r="AO135" s="131">
        <f t="shared" si="56"/>
        <v>0</v>
      </c>
      <c r="AP135" s="131"/>
      <c r="AQ135" s="396">
        <f t="shared" si="57"/>
        <v>0</v>
      </c>
      <c r="AR135" s="396">
        <f t="shared" si="58"/>
        <v>0</v>
      </c>
      <c r="AS135" s="396">
        <f t="shared" si="59"/>
        <v>0</v>
      </c>
      <c r="AT135" s="131"/>
      <c r="AU135" s="131">
        <f t="shared" si="60"/>
        <v>0</v>
      </c>
      <c r="AV135" s="131">
        <f t="shared" si="61"/>
        <v>0</v>
      </c>
      <c r="AW135" s="131">
        <f t="shared" si="62"/>
        <v>0</v>
      </c>
      <c r="AX135" s="131">
        <f t="shared" si="63"/>
        <v>0</v>
      </c>
      <c r="AY135" s="131">
        <f t="shared" si="64"/>
        <v>0</v>
      </c>
      <c r="AZ135" s="131">
        <f t="shared" si="65"/>
        <v>0</v>
      </c>
      <c r="BA135" s="131">
        <f t="shared" si="66"/>
        <v>0</v>
      </c>
      <c r="BB135" s="131">
        <f t="shared" si="67"/>
        <v>0</v>
      </c>
      <c r="BC135" s="131">
        <f t="shared" si="68"/>
        <v>0</v>
      </c>
      <c r="BD135" s="131">
        <f t="shared" si="69"/>
        <v>0</v>
      </c>
      <c r="BE135" s="131">
        <f t="shared" si="70"/>
        <v>0</v>
      </c>
      <c r="BF135" s="131">
        <f t="shared" si="71"/>
        <v>0</v>
      </c>
      <c r="BG135" s="131">
        <f t="shared" si="72"/>
        <v>0</v>
      </c>
      <c r="BH135" s="131">
        <f t="shared" si="73"/>
        <v>0</v>
      </c>
      <c r="BI135" s="131">
        <f t="shared" si="74"/>
        <v>0</v>
      </c>
      <c r="BJ135" s="131">
        <f t="shared" si="75"/>
        <v>0</v>
      </c>
      <c r="BK135" s="131">
        <f t="shared" si="76"/>
        <v>0</v>
      </c>
      <c r="BL135" s="131">
        <f t="shared" si="77"/>
        <v>0</v>
      </c>
      <c r="BM135" s="131">
        <f t="shared" si="78"/>
        <v>0</v>
      </c>
      <c r="BN135" s="131">
        <f t="shared" si="79"/>
        <v>0</v>
      </c>
      <c r="BO135" s="131">
        <f t="shared" si="80"/>
        <v>0</v>
      </c>
    </row>
    <row r="136" spans="1:67" s="4" customFormat="1" ht="73.75" customHeight="1" x14ac:dyDescent="0.2">
      <c r="B136" s="164" t="s">
        <v>8</v>
      </c>
      <c r="D136" s="99" t="s">
        <v>710</v>
      </c>
      <c r="E136" s="501" t="s">
        <v>647</v>
      </c>
      <c r="F136" s="72" t="s">
        <v>111</v>
      </c>
      <c r="G136" s="73" t="s">
        <v>71</v>
      </c>
      <c r="H136" s="73" t="s">
        <v>340</v>
      </c>
      <c r="I136" s="72">
        <v>1</v>
      </c>
      <c r="J136" s="72">
        <v>0</v>
      </c>
      <c r="K136" s="72" t="s">
        <v>562</v>
      </c>
      <c r="L136" s="334">
        <v>353.88740000000001</v>
      </c>
      <c r="M136" s="87"/>
      <c r="N136" s="399" t="s">
        <v>954</v>
      </c>
      <c r="O136" s="368">
        <f>L136*M136</f>
        <v>0</v>
      </c>
      <c r="P136" s="89" t="str">
        <f t="shared" si="88"/>
        <v>No</v>
      </c>
      <c r="Q136" s="166" t="str">
        <f t="shared" si="89"/>
        <v>Yes</v>
      </c>
      <c r="S136" s="229">
        <v>1</v>
      </c>
      <c r="T136" s="230">
        <f t="shared" si="90"/>
        <v>0</v>
      </c>
      <c r="U136" s="69"/>
      <c r="V136" s="256">
        <v>16</v>
      </c>
      <c r="W136" s="265">
        <f t="shared" si="81"/>
        <v>0</v>
      </c>
      <c r="X136" s="152">
        <f>M136*I136</f>
        <v>0</v>
      </c>
      <c r="Y136" s="152"/>
      <c r="Z136" s="489">
        <v>1</v>
      </c>
      <c r="AA136" s="476">
        <v>20</v>
      </c>
      <c r="AB136" s="239">
        <f t="shared" si="82"/>
        <v>0</v>
      </c>
      <c r="AC136" s="476"/>
      <c r="AD136" s="239">
        <f t="shared" si="83"/>
        <v>0</v>
      </c>
      <c r="AE136" s="476"/>
      <c r="AF136" s="239">
        <f t="shared" si="84"/>
        <v>0</v>
      </c>
      <c r="AG136" s="131">
        <f t="shared" si="48"/>
        <v>0</v>
      </c>
      <c r="AH136" s="131">
        <f t="shared" si="49"/>
        <v>0</v>
      </c>
      <c r="AI136" s="131">
        <f t="shared" si="50"/>
        <v>0</v>
      </c>
      <c r="AJ136" s="131">
        <f t="shared" si="51"/>
        <v>0</v>
      </c>
      <c r="AK136" s="131">
        <f t="shared" si="52"/>
        <v>0</v>
      </c>
      <c r="AL136" s="131">
        <f t="shared" si="53"/>
        <v>0</v>
      </c>
      <c r="AM136" s="131">
        <f t="shared" si="54"/>
        <v>0</v>
      </c>
      <c r="AN136" s="131">
        <f t="shared" si="55"/>
        <v>0</v>
      </c>
      <c r="AO136" s="131">
        <f t="shared" si="56"/>
        <v>0</v>
      </c>
      <c r="AP136" s="131"/>
      <c r="AQ136" s="396">
        <f t="shared" si="57"/>
        <v>0</v>
      </c>
      <c r="AR136" s="396">
        <f t="shared" si="58"/>
        <v>0</v>
      </c>
      <c r="AS136" s="396">
        <f t="shared" si="59"/>
        <v>0</v>
      </c>
      <c r="AT136" s="131"/>
      <c r="AU136" s="131">
        <f t="shared" si="60"/>
        <v>0</v>
      </c>
      <c r="AV136" s="131">
        <f t="shared" si="61"/>
        <v>0</v>
      </c>
      <c r="AW136" s="131">
        <f t="shared" si="62"/>
        <v>0</v>
      </c>
      <c r="AX136" s="131">
        <f t="shared" si="63"/>
        <v>0</v>
      </c>
      <c r="AY136" s="131">
        <f t="shared" si="64"/>
        <v>0</v>
      </c>
      <c r="AZ136" s="131">
        <f t="shared" si="65"/>
        <v>0</v>
      </c>
      <c r="BA136" s="131">
        <f t="shared" si="66"/>
        <v>0</v>
      </c>
      <c r="BB136" s="131">
        <f t="shared" si="67"/>
        <v>0</v>
      </c>
      <c r="BC136" s="131">
        <f t="shared" si="68"/>
        <v>0</v>
      </c>
      <c r="BD136" s="131">
        <f t="shared" si="69"/>
        <v>0</v>
      </c>
      <c r="BE136" s="131">
        <f t="shared" si="70"/>
        <v>0</v>
      </c>
      <c r="BF136" s="131">
        <f t="shared" si="71"/>
        <v>0</v>
      </c>
      <c r="BG136" s="131">
        <f t="shared" si="72"/>
        <v>0</v>
      </c>
      <c r="BH136" s="131">
        <f t="shared" si="73"/>
        <v>0</v>
      </c>
      <c r="BI136" s="131">
        <f t="shared" si="74"/>
        <v>0</v>
      </c>
      <c r="BJ136" s="131">
        <f t="shared" si="75"/>
        <v>0</v>
      </c>
      <c r="BK136" s="131">
        <f t="shared" si="76"/>
        <v>0</v>
      </c>
      <c r="BL136" s="131">
        <f t="shared" si="77"/>
        <v>0</v>
      </c>
      <c r="BM136" s="131">
        <f t="shared" si="78"/>
        <v>0</v>
      </c>
      <c r="BN136" s="131">
        <f t="shared" si="79"/>
        <v>0</v>
      </c>
      <c r="BO136" s="131">
        <f t="shared" si="80"/>
        <v>0</v>
      </c>
    </row>
    <row r="137" spans="1:67" s="4" customFormat="1" ht="73.75" customHeight="1" x14ac:dyDescent="0.2">
      <c r="B137" s="164" t="s">
        <v>8</v>
      </c>
      <c r="D137" s="99" t="s">
        <v>779</v>
      </c>
      <c r="E137" s="502" t="s">
        <v>646</v>
      </c>
      <c r="F137" s="72" t="s">
        <v>111</v>
      </c>
      <c r="G137" s="73" t="s">
        <v>71</v>
      </c>
      <c r="H137" s="73" t="s">
        <v>340</v>
      </c>
      <c r="I137" s="72">
        <v>1</v>
      </c>
      <c r="J137" s="72">
        <v>0</v>
      </c>
      <c r="K137" s="72" t="s">
        <v>562</v>
      </c>
      <c r="L137" s="334">
        <v>339.1481</v>
      </c>
      <c r="M137" s="87"/>
      <c r="N137" s="399" t="s">
        <v>954</v>
      </c>
      <c r="O137" s="368">
        <f>L137*M137</f>
        <v>0</v>
      </c>
      <c r="P137" s="89" t="str">
        <f t="shared" si="88"/>
        <v>No</v>
      </c>
      <c r="Q137" s="166" t="str">
        <f t="shared" si="89"/>
        <v>Yes</v>
      </c>
      <c r="S137" s="229">
        <v>1</v>
      </c>
      <c r="T137" s="230">
        <f t="shared" si="90"/>
        <v>0</v>
      </c>
      <c r="U137" s="69"/>
      <c r="V137" s="256">
        <v>16</v>
      </c>
      <c r="W137" s="265">
        <f t="shared" si="81"/>
        <v>0</v>
      </c>
      <c r="X137" s="152">
        <f>M137*I137</f>
        <v>0</v>
      </c>
      <c r="Y137" s="152"/>
      <c r="Z137" s="489">
        <v>1</v>
      </c>
      <c r="AA137" s="476">
        <v>20</v>
      </c>
      <c r="AB137" s="239">
        <f t="shared" si="82"/>
        <v>0</v>
      </c>
      <c r="AC137" s="476"/>
      <c r="AD137" s="239">
        <f t="shared" si="83"/>
        <v>0</v>
      </c>
      <c r="AE137" s="476"/>
      <c r="AF137" s="239">
        <f t="shared" si="84"/>
        <v>0</v>
      </c>
      <c r="AG137" s="131">
        <f t="shared" ref="AG137:AG200" si="91">IF(F137="XS",IF(SUM(M137:N137)&gt;0,SUM(M137:N137),0),0)*I137</f>
        <v>0</v>
      </c>
      <c r="AH137" s="131">
        <f t="shared" ref="AH137:AH200" si="92">IF(F137="S",IF(SUM(M137:N137)&gt;0,SUM(M137:N137),0),0)*I137</f>
        <v>0</v>
      </c>
      <c r="AI137" s="131">
        <f t="shared" ref="AI137:AI200" si="93">IF(F137="M",IF(SUM(M137:N137)&gt;0,SUM(M137:N137),0),0)*I137</f>
        <v>0</v>
      </c>
      <c r="AJ137" s="131">
        <f t="shared" ref="AJ137:AJ200" si="94">IF(F137="L",IF(SUM(M137:N137)&gt;0,SUM(M137:N137),0),0)*I137</f>
        <v>0</v>
      </c>
      <c r="AK137" s="131">
        <f t="shared" ref="AK137:AK200" si="95">IF(F137="XL",IF(SUM(M137:N137)&gt;0,SUM(M137:N137),0),0)*I137</f>
        <v>0</v>
      </c>
      <c r="AL137" s="131">
        <f t="shared" ref="AL137:AL200" si="96">IF(F137="2XL",IF(SUM(M137:N137)&gt;0,SUM(M137:N137),0),0)*I137</f>
        <v>0</v>
      </c>
      <c r="AM137" s="131">
        <f t="shared" ref="AM137:AM200" si="97">IF(F137="3XL",IF(SUM(M137:N137)&gt;0,SUM(M137:N137),0),0)*I137</f>
        <v>0</v>
      </c>
      <c r="AN137" s="131">
        <f t="shared" ref="AN137:AN200" si="98">IF(F137="4XL",IF(SUM(M137:N137)&gt;0,SUM(M137:N137),0),0)*I137</f>
        <v>0</v>
      </c>
      <c r="AO137" s="131">
        <f t="shared" ref="AO137:AO200" si="99">IF(F137="various",IF(SUM(M137:N137)&gt;0,SUM(M137:N137),0),0)*I137</f>
        <v>0</v>
      </c>
      <c r="AP137" s="131"/>
      <c r="AQ137" s="396">
        <f t="shared" ref="AQ137:AQ200" si="100">IF(E137="Colored no tex.",IF(SUM(M137:N137)&gt;0,SUM(M137:N137),0),0)*I137</f>
        <v>0</v>
      </c>
      <c r="AR137" s="396">
        <f t="shared" ref="AR137:AR200" si="101">IF(E137="Natural tex.",IF(SUM(M137:N137)&gt;0,SUM(M137:N137),0),0)*I137</f>
        <v>0</v>
      </c>
      <c r="AS137" s="396">
        <f t="shared" ref="AS137:AS200" si="102">IF(E137="Natural no tex.",IF(SUM(M137:N137)&gt;0,SUM(M137:N137),0),0)*I137</f>
        <v>0</v>
      </c>
      <c r="AT137" s="131"/>
      <c r="AU137" s="131">
        <f t="shared" ref="AU137:AU200" si="103">IF(H137="sloper",IF(SUM(M137:N137)&gt;0,SUM(M137:N137),0),0)*I137</f>
        <v>0</v>
      </c>
      <c r="AV137" s="131">
        <f t="shared" ref="AV137:AV200" si="104">IF(H137="footholds",IF(SUM(M137:N137)&gt;0,SUM(M137:N137),0),0)*I137</f>
        <v>0</v>
      </c>
      <c r="AW137" s="131">
        <f t="shared" ref="AW137:AW200" si="105">IF(H137="micros",IF(SUM(M137:N137)&gt;0,SUM(M137:N137),0),0)*I137</f>
        <v>0</v>
      </c>
      <c r="AX137" s="131">
        <f t="shared" ref="AX137:AX200" si="106">IF(H137="jug",IF(SUM(M137:N137)&gt;0,SUM(M137:N137),0),0)*I137</f>
        <v>0</v>
      </c>
      <c r="AY137" s="131">
        <f t="shared" ref="AY137:AY200" si="107">IF(H137="ledge",IF(SUM(M137:N137)&gt;0,SUM(M137:N137),0),0)*I137</f>
        <v>0</v>
      </c>
      <c r="AZ137" s="131">
        <f t="shared" ref="AZ137:AZ200" si="108">IF(H137="edge",IF(SUM(M137:N137)&gt;0,SUM(M137:N137),0),0)*I137</f>
        <v>0</v>
      </c>
      <c r="BA137" s="131">
        <f t="shared" ref="BA137:BA200" si="109">IF(H137="crimp",IF(SUM(M137:N137)&gt;0,SUM(M137:N137),0),0)*I137</f>
        <v>0</v>
      </c>
      <c r="BB137" s="131">
        <f t="shared" ref="BB137:BB200" si="110">IF(H137="incut",IF(SUM(M137:N137)&gt;0,SUM(M137:N137),0),0)*I137</f>
        <v>0</v>
      </c>
      <c r="BC137" s="131">
        <f t="shared" ref="BC137:BC200" si="111">IF(H137="dish",IF(SUM(M137:N137)&gt;0,SUM(M137:N137),0),0)*I137</f>
        <v>0</v>
      </c>
      <c r="BD137" s="131">
        <f t="shared" ref="BD137:BD200" si="112">IF(H137="pinch",IF(SUM(M137:N137)&gt;0,SUM(M137:N137),0),0)*I137</f>
        <v>0</v>
      </c>
      <c r="BE137" s="131">
        <f t="shared" ref="BE137:BE200" si="113">IF(H137="pocket",IF(SUM(M137:N137)&gt;0,SUM(M137:N137),0),0)*I137</f>
        <v>0</v>
      </c>
      <c r="BF137" s="131">
        <f t="shared" ref="BF137:BF200" si="114">IF(H137="insert",IF(SUM(M137:N137)&gt;0,SUM(M137:N137),0),0)*I137</f>
        <v>0</v>
      </c>
      <c r="BG137" s="131">
        <f t="shared" ref="BG137:BG200" si="115">IF(H137="feature",IF(SUM(M137:N137)&gt;0,SUM(M137:N137),0),0)*I137</f>
        <v>0</v>
      </c>
      <c r="BH137" s="131">
        <f t="shared" ref="BH137:BH200" si="116">IF(H137="scoop",IF(SUM(M137:N137)&gt;0,SUM(M137:N137),0),0)*I137</f>
        <v>0</v>
      </c>
      <c r="BI137" s="131">
        <f t="shared" ref="BI137:BI200" si="117">IF(H137="arete",IF(SUM(M137:N137)&gt;0,SUM(M137:N137),0),0)*I137</f>
        <v>0</v>
      </c>
      <c r="BJ137" s="131">
        <f t="shared" ref="BJ137:BJ200" si="118">IF(H137="square",IF(SUM(M137:N137)&gt;0,SUM(M137:N137),0),0)*I137</f>
        <v>0</v>
      </c>
      <c r="BK137" s="131">
        <f t="shared" ref="BK137:BK200" si="119">IF(H137="positive",IF(SUM(M137:N137)&gt;0,SUM(M137:N137),0),0)*I137</f>
        <v>0</v>
      </c>
      <c r="BL137" s="131">
        <f t="shared" ref="BL137:BL200" si="120">IF(H137="pyramid",IF(SUM(M137:N137)&gt;0,SUM(M137:N137),0),0)*I137</f>
        <v>0</v>
      </c>
      <c r="BM137" s="131">
        <f t="shared" ref="BM137:BM200" si="121">IF(H137="high profile",IF(SUM(M137:N137)&gt;0,SUM(M137:N137),0),0)*I137</f>
        <v>0</v>
      </c>
      <c r="BN137" s="131">
        <f t="shared" ref="BN137:BN200" si="122">IF(H137="rectangle",IF(SUM(M137:N137)&gt;0,SUM(M137:N137),0),0)*I137</f>
        <v>0</v>
      </c>
      <c r="BO137" s="131">
        <f t="shared" ref="BO137:BO200" si="123">IF(H137="various",IF(SUM(M137:N137)&gt;0,SUM(M137:N137),0),0)*I137</f>
        <v>0</v>
      </c>
    </row>
    <row r="138" spans="1:67" s="81" customFormat="1" ht="73.75" customHeight="1" x14ac:dyDescent="0.2">
      <c r="A138" s="4"/>
      <c r="B138" s="164" t="s">
        <v>8</v>
      </c>
      <c r="C138" s="4"/>
      <c r="D138" s="64" t="s">
        <v>999</v>
      </c>
      <c r="E138" s="503" t="s">
        <v>648</v>
      </c>
      <c r="F138" s="63" t="s">
        <v>108</v>
      </c>
      <c r="G138" s="178" t="s">
        <v>378</v>
      </c>
      <c r="H138" s="178" t="s">
        <v>335</v>
      </c>
      <c r="I138" s="63">
        <v>2</v>
      </c>
      <c r="J138" s="63">
        <v>3</v>
      </c>
      <c r="K138" s="63" t="s">
        <v>562</v>
      </c>
      <c r="L138" s="333">
        <v>315.26240000000001</v>
      </c>
      <c r="M138" s="400" t="s">
        <v>954</v>
      </c>
      <c r="N138" s="380"/>
      <c r="O138" s="378">
        <f>L138*N138</f>
        <v>0</v>
      </c>
      <c r="P138" s="82" t="str">
        <f t="shared" si="88"/>
        <v>No</v>
      </c>
      <c r="Q138" s="188" t="str">
        <f t="shared" si="89"/>
        <v>Yes</v>
      </c>
      <c r="S138" s="231">
        <v>2</v>
      </c>
      <c r="T138" s="232">
        <f t="shared" si="90"/>
        <v>0</v>
      </c>
      <c r="U138" s="69"/>
      <c r="V138" s="256">
        <v>3.5</v>
      </c>
      <c r="W138" s="265">
        <f t="shared" ref="W138:W201" si="124">SUM(M138:N138)*V138</f>
        <v>0</v>
      </c>
      <c r="X138" s="152"/>
      <c r="Y138" s="152">
        <f>N138*I138</f>
        <v>0</v>
      </c>
      <c r="Z138" s="489">
        <v>2</v>
      </c>
      <c r="AA138" s="476">
        <v>8</v>
      </c>
      <c r="AB138" s="239">
        <f t="shared" ref="AB138:AB201" si="125">SUM(X138:Y138)*AA138</f>
        <v>0</v>
      </c>
      <c r="AC138" s="476"/>
      <c r="AD138" s="239">
        <f t="shared" ref="AD138:AD201" si="126">SUM(X138:Y138)*AC138</f>
        <v>0</v>
      </c>
      <c r="AE138" s="476"/>
      <c r="AF138" s="239">
        <f t="shared" ref="AF138:AF201" si="127">SUM(X138:Y138)*AE138</f>
        <v>0</v>
      </c>
      <c r="AG138" s="131">
        <f t="shared" si="91"/>
        <v>0</v>
      </c>
      <c r="AH138" s="131">
        <f t="shared" si="92"/>
        <v>0</v>
      </c>
      <c r="AI138" s="131">
        <f t="shared" si="93"/>
        <v>0</v>
      </c>
      <c r="AJ138" s="131">
        <f t="shared" si="94"/>
        <v>0</v>
      </c>
      <c r="AK138" s="131">
        <f t="shared" si="95"/>
        <v>0</v>
      </c>
      <c r="AL138" s="131">
        <f t="shared" si="96"/>
        <v>0</v>
      </c>
      <c r="AM138" s="131">
        <f t="shared" si="97"/>
        <v>0</v>
      </c>
      <c r="AN138" s="131">
        <f t="shared" si="98"/>
        <v>0</v>
      </c>
      <c r="AO138" s="131">
        <f t="shared" si="99"/>
        <v>0</v>
      </c>
      <c r="AP138" s="396"/>
      <c r="AQ138" s="396">
        <f t="shared" si="100"/>
        <v>0</v>
      </c>
      <c r="AR138" s="396">
        <f t="shared" si="101"/>
        <v>0</v>
      </c>
      <c r="AS138" s="396">
        <f t="shared" si="102"/>
        <v>0</v>
      </c>
      <c r="AT138" s="396"/>
      <c r="AU138" s="131">
        <f t="shared" si="103"/>
        <v>0</v>
      </c>
      <c r="AV138" s="131">
        <f t="shared" si="104"/>
        <v>0</v>
      </c>
      <c r="AW138" s="131">
        <f t="shared" si="105"/>
        <v>0</v>
      </c>
      <c r="AX138" s="131">
        <f t="shared" si="106"/>
        <v>0</v>
      </c>
      <c r="AY138" s="131">
        <f t="shared" si="107"/>
        <v>0</v>
      </c>
      <c r="AZ138" s="131">
        <f t="shared" si="108"/>
        <v>0</v>
      </c>
      <c r="BA138" s="131">
        <f t="shared" si="109"/>
        <v>0</v>
      </c>
      <c r="BB138" s="131">
        <f t="shared" si="110"/>
        <v>0</v>
      </c>
      <c r="BC138" s="131">
        <f t="shared" si="111"/>
        <v>0</v>
      </c>
      <c r="BD138" s="131">
        <f t="shared" si="112"/>
        <v>0</v>
      </c>
      <c r="BE138" s="131">
        <f t="shared" si="113"/>
        <v>0</v>
      </c>
      <c r="BF138" s="131">
        <f t="shared" si="114"/>
        <v>0</v>
      </c>
      <c r="BG138" s="131">
        <f t="shared" si="115"/>
        <v>0</v>
      </c>
      <c r="BH138" s="131">
        <f t="shared" si="116"/>
        <v>0</v>
      </c>
      <c r="BI138" s="131">
        <f t="shared" si="117"/>
        <v>0</v>
      </c>
      <c r="BJ138" s="131">
        <f t="shared" si="118"/>
        <v>0</v>
      </c>
      <c r="BK138" s="131">
        <f t="shared" si="119"/>
        <v>0</v>
      </c>
      <c r="BL138" s="131">
        <f t="shared" si="120"/>
        <v>0</v>
      </c>
      <c r="BM138" s="131">
        <f t="shared" si="121"/>
        <v>0</v>
      </c>
      <c r="BN138" s="131">
        <f t="shared" si="122"/>
        <v>0</v>
      </c>
      <c r="BO138" s="131">
        <f t="shared" si="123"/>
        <v>0</v>
      </c>
    </row>
    <row r="139" spans="1:67" s="81" customFormat="1" ht="73.75" customHeight="1" x14ac:dyDescent="0.2">
      <c r="A139" s="4"/>
      <c r="B139" s="164" t="s">
        <v>8</v>
      </c>
      <c r="C139" s="4"/>
      <c r="D139" s="64" t="s">
        <v>711</v>
      </c>
      <c r="E139" s="504" t="s">
        <v>647</v>
      </c>
      <c r="F139" s="63" t="s">
        <v>108</v>
      </c>
      <c r="G139" s="178" t="s">
        <v>378</v>
      </c>
      <c r="H139" s="178" t="s">
        <v>335</v>
      </c>
      <c r="I139" s="63">
        <v>2</v>
      </c>
      <c r="J139" s="63">
        <v>3</v>
      </c>
      <c r="K139" s="63" t="s">
        <v>562</v>
      </c>
      <c r="L139" s="333">
        <v>328.96140000000003</v>
      </c>
      <c r="M139" s="379"/>
      <c r="N139" s="401" t="s">
        <v>954</v>
      </c>
      <c r="O139" s="378">
        <f>L139*M139</f>
        <v>0</v>
      </c>
      <c r="P139" s="82" t="str">
        <f t="shared" si="88"/>
        <v>No</v>
      </c>
      <c r="Q139" s="188" t="str">
        <f t="shared" si="89"/>
        <v>Yes</v>
      </c>
      <c r="S139" s="231">
        <v>2</v>
      </c>
      <c r="T139" s="232">
        <f t="shared" si="90"/>
        <v>0</v>
      </c>
      <c r="U139" s="69"/>
      <c r="V139" s="256">
        <v>3.5</v>
      </c>
      <c r="W139" s="265">
        <f t="shared" si="124"/>
        <v>0</v>
      </c>
      <c r="X139" s="152">
        <f>M139*I139</f>
        <v>0</v>
      </c>
      <c r="Y139" s="152"/>
      <c r="Z139" s="489">
        <v>2</v>
      </c>
      <c r="AA139" s="476">
        <v>8</v>
      </c>
      <c r="AB139" s="239">
        <f t="shared" si="125"/>
        <v>0</v>
      </c>
      <c r="AC139" s="476"/>
      <c r="AD139" s="239">
        <f t="shared" si="126"/>
        <v>0</v>
      </c>
      <c r="AE139" s="476"/>
      <c r="AF139" s="239">
        <f t="shared" si="127"/>
        <v>0</v>
      </c>
      <c r="AG139" s="131">
        <f t="shared" si="91"/>
        <v>0</v>
      </c>
      <c r="AH139" s="131">
        <f t="shared" si="92"/>
        <v>0</v>
      </c>
      <c r="AI139" s="131">
        <f t="shared" si="93"/>
        <v>0</v>
      </c>
      <c r="AJ139" s="131">
        <f t="shared" si="94"/>
        <v>0</v>
      </c>
      <c r="AK139" s="131">
        <f t="shared" si="95"/>
        <v>0</v>
      </c>
      <c r="AL139" s="131">
        <f t="shared" si="96"/>
        <v>0</v>
      </c>
      <c r="AM139" s="131">
        <f t="shared" si="97"/>
        <v>0</v>
      </c>
      <c r="AN139" s="131">
        <f t="shared" si="98"/>
        <v>0</v>
      </c>
      <c r="AO139" s="131">
        <f t="shared" si="99"/>
        <v>0</v>
      </c>
      <c r="AP139" s="396"/>
      <c r="AQ139" s="396">
        <f t="shared" si="100"/>
        <v>0</v>
      </c>
      <c r="AR139" s="396">
        <f t="shared" si="101"/>
        <v>0</v>
      </c>
      <c r="AS139" s="396">
        <f t="shared" si="102"/>
        <v>0</v>
      </c>
      <c r="AT139" s="396"/>
      <c r="AU139" s="131">
        <f t="shared" si="103"/>
        <v>0</v>
      </c>
      <c r="AV139" s="131">
        <f t="shared" si="104"/>
        <v>0</v>
      </c>
      <c r="AW139" s="131">
        <f t="shared" si="105"/>
        <v>0</v>
      </c>
      <c r="AX139" s="131">
        <f t="shared" si="106"/>
        <v>0</v>
      </c>
      <c r="AY139" s="131">
        <f t="shared" si="107"/>
        <v>0</v>
      </c>
      <c r="AZ139" s="131">
        <f t="shared" si="108"/>
        <v>0</v>
      </c>
      <c r="BA139" s="131">
        <f t="shared" si="109"/>
        <v>0</v>
      </c>
      <c r="BB139" s="131">
        <f t="shared" si="110"/>
        <v>0</v>
      </c>
      <c r="BC139" s="131">
        <f t="shared" si="111"/>
        <v>0</v>
      </c>
      <c r="BD139" s="131">
        <f t="shared" si="112"/>
        <v>0</v>
      </c>
      <c r="BE139" s="131">
        <f t="shared" si="113"/>
        <v>0</v>
      </c>
      <c r="BF139" s="131">
        <f t="shared" si="114"/>
        <v>0</v>
      </c>
      <c r="BG139" s="131">
        <f t="shared" si="115"/>
        <v>0</v>
      </c>
      <c r="BH139" s="131">
        <f t="shared" si="116"/>
        <v>0</v>
      </c>
      <c r="BI139" s="131">
        <f t="shared" si="117"/>
        <v>0</v>
      </c>
      <c r="BJ139" s="131">
        <f t="shared" si="118"/>
        <v>0</v>
      </c>
      <c r="BK139" s="131">
        <f t="shared" si="119"/>
        <v>0</v>
      </c>
      <c r="BL139" s="131">
        <f t="shared" si="120"/>
        <v>0</v>
      </c>
      <c r="BM139" s="131">
        <f t="shared" si="121"/>
        <v>0</v>
      </c>
      <c r="BN139" s="131">
        <f t="shared" si="122"/>
        <v>0</v>
      </c>
      <c r="BO139" s="131">
        <f t="shared" si="123"/>
        <v>0</v>
      </c>
    </row>
    <row r="140" spans="1:67" s="81" customFormat="1" ht="73.75" customHeight="1" x14ac:dyDescent="0.2">
      <c r="A140" s="4"/>
      <c r="B140" s="167" t="s">
        <v>8</v>
      </c>
      <c r="C140" s="4"/>
      <c r="D140" s="64" t="s">
        <v>781</v>
      </c>
      <c r="E140" s="505" t="s">
        <v>646</v>
      </c>
      <c r="F140" s="63" t="s">
        <v>108</v>
      </c>
      <c r="G140" s="178" t="s">
        <v>378</v>
      </c>
      <c r="H140" s="178" t="s">
        <v>335</v>
      </c>
      <c r="I140" s="63">
        <v>2</v>
      </c>
      <c r="J140" s="63">
        <v>3</v>
      </c>
      <c r="K140" s="63" t="s">
        <v>562</v>
      </c>
      <c r="L140" s="333">
        <v>315.26240000000001</v>
      </c>
      <c r="M140" s="185"/>
      <c r="N140" s="404" t="s">
        <v>954</v>
      </c>
      <c r="O140" s="378">
        <f>L140*M140</f>
        <v>0</v>
      </c>
      <c r="P140" s="82" t="str">
        <f t="shared" si="88"/>
        <v>No</v>
      </c>
      <c r="Q140" s="188" t="str">
        <f t="shared" si="89"/>
        <v>Yes</v>
      </c>
      <c r="S140" s="231">
        <v>2</v>
      </c>
      <c r="T140" s="232">
        <f t="shared" si="90"/>
        <v>0</v>
      </c>
      <c r="U140" s="69"/>
      <c r="V140" s="256">
        <v>3.5</v>
      </c>
      <c r="W140" s="265">
        <f t="shared" si="124"/>
        <v>0</v>
      </c>
      <c r="X140" s="152">
        <f>M140*I140</f>
        <v>0</v>
      </c>
      <c r="Y140" s="152"/>
      <c r="Z140" s="489">
        <v>2</v>
      </c>
      <c r="AA140" s="476">
        <v>8</v>
      </c>
      <c r="AB140" s="239">
        <f t="shared" si="125"/>
        <v>0</v>
      </c>
      <c r="AC140" s="476"/>
      <c r="AD140" s="239">
        <f t="shared" si="126"/>
        <v>0</v>
      </c>
      <c r="AE140" s="476"/>
      <c r="AF140" s="239">
        <f t="shared" si="127"/>
        <v>0</v>
      </c>
      <c r="AG140" s="131">
        <f t="shared" si="91"/>
        <v>0</v>
      </c>
      <c r="AH140" s="131">
        <f t="shared" si="92"/>
        <v>0</v>
      </c>
      <c r="AI140" s="131">
        <f t="shared" si="93"/>
        <v>0</v>
      </c>
      <c r="AJ140" s="131">
        <f t="shared" si="94"/>
        <v>0</v>
      </c>
      <c r="AK140" s="131">
        <f t="shared" si="95"/>
        <v>0</v>
      </c>
      <c r="AL140" s="131">
        <f t="shared" si="96"/>
        <v>0</v>
      </c>
      <c r="AM140" s="131">
        <f t="shared" si="97"/>
        <v>0</v>
      </c>
      <c r="AN140" s="131">
        <f t="shared" si="98"/>
        <v>0</v>
      </c>
      <c r="AO140" s="131">
        <f t="shared" si="99"/>
        <v>0</v>
      </c>
      <c r="AP140" s="396"/>
      <c r="AQ140" s="396">
        <f t="shared" si="100"/>
        <v>0</v>
      </c>
      <c r="AR140" s="396">
        <f t="shared" si="101"/>
        <v>0</v>
      </c>
      <c r="AS140" s="396">
        <f t="shared" si="102"/>
        <v>0</v>
      </c>
      <c r="AT140" s="396"/>
      <c r="AU140" s="131">
        <f t="shared" si="103"/>
        <v>0</v>
      </c>
      <c r="AV140" s="131">
        <f t="shared" si="104"/>
        <v>0</v>
      </c>
      <c r="AW140" s="131">
        <f t="shared" si="105"/>
        <v>0</v>
      </c>
      <c r="AX140" s="131">
        <f t="shared" si="106"/>
        <v>0</v>
      </c>
      <c r="AY140" s="131">
        <f t="shared" si="107"/>
        <v>0</v>
      </c>
      <c r="AZ140" s="131">
        <f t="shared" si="108"/>
        <v>0</v>
      </c>
      <c r="BA140" s="131">
        <f t="shared" si="109"/>
        <v>0</v>
      </c>
      <c r="BB140" s="131">
        <f t="shared" si="110"/>
        <v>0</v>
      </c>
      <c r="BC140" s="131">
        <f t="shared" si="111"/>
        <v>0</v>
      </c>
      <c r="BD140" s="131">
        <f t="shared" si="112"/>
        <v>0</v>
      </c>
      <c r="BE140" s="131">
        <f t="shared" si="113"/>
        <v>0</v>
      </c>
      <c r="BF140" s="131">
        <f t="shared" si="114"/>
        <v>0</v>
      </c>
      <c r="BG140" s="131">
        <f t="shared" si="115"/>
        <v>0</v>
      </c>
      <c r="BH140" s="131">
        <f t="shared" si="116"/>
        <v>0</v>
      </c>
      <c r="BI140" s="131">
        <f t="shared" si="117"/>
        <v>0</v>
      </c>
      <c r="BJ140" s="131">
        <f t="shared" si="118"/>
        <v>0</v>
      </c>
      <c r="BK140" s="131">
        <f t="shared" si="119"/>
        <v>0</v>
      </c>
      <c r="BL140" s="131">
        <f t="shared" si="120"/>
        <v>0</v>
      </c>
      <c r="BM140" s="131">
        <f t="shared" si="121"/>
        <v>0</v>
      </c>
      <c r="BN140" s="131">
        <f t="shared" si="122"/>
        <v>0</v>
      </c>
      <c r="BO140" s="131">
        <f t="shared" si="123"/>
        <v>0</v>
      </c>
    </row>
    <row r="141" spans="1:67" s="81" customFormat="1" ht="40.75" customHeight="1" x14ac:dyDescent="0.2">
      <c r="A141" s="4"/>
      <c r="B141" s="217"/>
      <c r="C141" s="218"/>
      <c r="D141" s="442" t="s">
        <v>371</v>
      </c>
      <c r="E141" s="508"/>
      <c r="F141" s="221"/>
      <c r="G141" s="149"/>
      <c r="H141" s="149"/>
      <c r="I141" s="221"/>
      <c r="J141" s="222"/>
      <c r="K141" s="222"/>
      <c r="L141" s="224"/>
      <c r="M141" s="382"/>
      <c r="N141" s="121"/>
      <c r="O141" s="323"/>
      <c r="P141" s="225"/>
      <c r="Q141" s="226"/>
      <c r="S141" s="69"/>
      <c r="T141" s="69"/>
      <c r="U141" s="69"/>
      <c r="V141" s="258"/>
      <c r="W141" s="265">
        <f t="shared" si="124"/>
        <v>0</v>
      </c>
      <c r="X141" s="152"/>
      <c r="Y141" s="152"/>
      <c r="Z141" s="469"/>
      <c r="AA141" s="475"/>
      <c r="AB141" s="239">
        <f t="shared" si="125"/>
        <v>0</v>
      </c>
      <c r="AC141" s="475"/>
      <c r="AD141" s="239">
        <f t="shared" si="126"/>
        <v>0</v>
      </c>
      <c r="AE141" s="475"/>
      <c r="AF141" s="239">
        <f t="shared" si="127"/>
        <v>0</v>
      </c>
      <c r="AG141" s="131">
        <f t="shared" si="91"/>
        <v>0</v>
      </c>
      <c r="AH141" s="131">
        <f t="shared" si="92"/>
        <v>0</v>
      </c>
      <c r="AI141" s="131">
        <f t="shared" si="93"/>
        <v>0</v>
      </c>
      <c r="AJ141" s="131">
        <f t="shared" si="94"/>
        <v>0</v>
      </c>
      <c r="AK141" s="131">
        <f t="shared" si="95"/>
        <v>0</v>
      </c>
      <c r="AL141" s="131">
        <f t="shared" si="96"/>
        <v>0</v>
      </c>
      <c r="AM141" s="131">
        <f t="shared" si="97"/>
        <v>0</v>
      </c>
      <c r="AN141" s="131">
        <f t="shared" si="98"/>
        <v>0</v>
      </c>
      <c r="AO141" s="131">
        <f t="shared" si="99"/>
        <v>0</v>
      </c>
      <c r="AP141" s="396"/>
      <c r="AQ141" s="396">
        <f t="shared" si="100"/>
        <v>0</v>
      </c>
      <c r="AR141" s="396">
        <f t="shared" si="101"/>
        <v>0</v>
      </c>
      <c r="AS141" s="396">
        <f t="shared" si="102"/>
        <v>0</v>
      </c>
      <c r="AT141" s="396"/>
      <c r="AU141" s="131">
        <f t="shared" si="103"/>
        <v>0</v>
      </c>
      <c r="AV141" s="131">
        <f t="shared" si="104"/>
        <v>0</v>
      </c>
      <c r="AW141" s="131">
        <f t="shared" si="105"/>
        <v>0</v>
      </c>
      <c r="AX141" s="131">
        <f t="shared" si="106"/>
        <v>0</v>
      </c>
      <c r="AY141" s="131">
        <f t="shared" si="107"/>
        <v>0</v>
      </c>
      <c r="AZ141" s="131">
        <f t="shared" si="108"/>
        <v>0</v>
      </c>
      <c r="BA141" s="131">
        <f t="shared" si="109"/>
        <v>0</v>
      </c>
      <c r="BB141" s="131">
        <f t="shared" si="110"/>
        <v>0</v>
      </c>
      <c r="BC141" s="131">
        <f t="shared" si="111"/>
        <v>0</v>
      </c>
      <c r="BD141" s="131">
        <f t="shared" si="112"/>
        <v>0</v>
      </c>
      <c r="BE141" s="131">
        <f t="shared" si="113"/>
        <v>0</v>
      </c>
      <c r="BF141" s="131">
        <f t="shared" si="114"/>
        <v>0</v>
      </c>
      <c r="BG141" s="131">
        <f t="shared" si="115"/>
        <v>0</v>
      </c>
      <c r="BH141" s="131">
        <f t="shared" si="116"/>
        <v>0</v>
      </c>
      <c r="BI141" s="131">
        <f t="shared" si="117"/>
        <v>0</v>
      </c>
      <c r="BJ141" s="131">
        <f t="shared" si="118"/>
        <v>0</v>
      </c>
      <c r="BK141" s="131">
        <f t="shared" si="119"/>
        <v>0</v>
      </c>
      <c r="BL141" s="131">
        <f t="shared" si="120"/>
        <v>0</v>
      </c>
      <c r="BM141" s="131">
        <f t="shared" si="121"/>
        <v>0</v>
      </c>
      <c r="BN141" s="131">
        <f t="shared" si="122"/>
        <v>0</v>
      </c>
      <c r="BO141" s="131">
        <f t="shared" si="123"/>
        <v>0</v>
      </c>
    </row>
    <row r="142" spans="1:67" s="81" customFormat="1" ht="73.75" customHeight="1" x14ac:dyDescent="0.2">
      <c r="A142" s="4"/>
      <c r="B142" s="164" t="s">
        <v>8</v>
      </c>
      <c r="C142" s="4"/>
      <c r="D142" s="64" t="s">
        <v>1000</v>
      </c>
      <c r="E142" s="503" t="s">
        <v>648</v>
      </c>
      <c r="F142" s="63" t="s">
        <v>109</v>
      </c>
      <c r="G142" s="178" t="s">
        <v>74</v>
      </c>
      <c r="H142" s="178" t="s">
        <v>338</v>
      </c>
      <c r="I142" s="63">
        <v>1</v>
      </c>
      <c r="J142" s="63">
        <v>0</v>
      </c>
      <c r="K142" s="63" t="s">
        <v>562</v>
      </c>
      <c r="L142" s="333">
        <v>95.532499999999999</v>
      </c>
      <c r="M142" s="400" t="s">
        <v>954</v>
      </c>
      <c r="N142" s="389"/>
      <c r="O142" s="378">
        <f>L142*N142</f>
        <v>0</v>
      </c>
      <c r="P142" s="82" t="str">
        <f t="shared" ref="P142:P186" si="128">IF(SUM(M142:N142)&gt;0,"Yes","No")</f>
        <v>No</v>
      </c>
      <c r="Q142" s="188" t="str">
        <f t="shared" ref="Q142:Q186" si="129">IF(B142="New","Yes","No")</f>
        <v>Yes</v>
      </c>
      <c r="S142" s="227">
        <v>1</v>
      </c>
      <c r="T142" s="228">
        <f t="shared" ref="T142:T186" si="130">S142*SUM(M142:N142)</f>
        <v>0</v>
      </c>
      <c r="U142" s="69"/>
      <c r="V142" s="256">
        <v>2.17</v>
      </c>
      <c r="W142" s="265">
        <f t="shared" si="124"/>
        <v>0</v>
      </c>
      <c r="X142" s="152"/>
      <c r="Y142" s="152">
        <f>N142*I142</f>
        <v>0</v>
      </c>
      <c r="Z142" s="489">
        <v>1</v>
      </c>
      <c r="AA142" s="476">
        <v>9</v>
      </c>
      <c r="AB142" s="239">
        <f t="shared" si="125"/>
        <v>0</v>
      </c>
      <c r="AC142" s="476"/>
      <c r="AD142" s="239">
        <f t="shared" si="126"/>
        <v>0</v>
      </c>
      <c r="AE142" s="476"/>
      <c r="AF142" s="239">
        <f t="shared" si="127"/>
        <v>0</v>
      </c>
      <c r="AG142" s="131">
        <f t="shared" si="91"/>
        <v>0</v>
      </c>
      <c r="AH142" s="131">
        <f t="shared" si="92"/>
        <v>0</v>
      </c>
      <c r="AI142" s="131">
        <f t="shared" si="93"/>
        <v>0</v>
      </c>
      <c r="AJ142" s="131">
        <f t="shared" si="94"/>
        <v>0</v>
      </c>
      <c r="AK142" s="131">
        <f t="shared" si="95"/>
        <v>0</v>
      </c>
      <c r="AL142" s="131">
        <f t="shared" si="96"/>
        <v>0</v>
      </c>
      <c r="AM142" s="131">
        <f t="shared" si="97"/>
        <v>0</v>
      </c>
      <c r="AN142" s="131">
        <f t="shared" si="98"/>
        <v>0</v>
      </c>
      <c r="AO142" s="131">
        <f t="shared" si="99"/>
        <v>0</v>
      </c>
      <c r="AP142" s="396"/>
      <c r="AQ142" s="396">
        <f t="shared" si="100"/>
        <v>0</v>
      </c>
      <c r="AR142" s="396">
        <f t="shared" si="101"/>
        <v>0</v>
      </c>
      <c r="AS142" s="396">
        <f t="shared" si="102"/>
        <v>0</v>
      </c>
      <c r="AT142" s="396"/>
      <c r="AU142" s="131">
        <f t="shared" si="103"/>
        <v>0</v>
      </c>
      <c r="AV142" s="131">
        <f t="shared" si="104"/>
        <v>0</v>
      </c>
      <c r="AW142" s="131">
        <f t="shared" si="105"/>
        <v>0</v>
      </c>
      <c r="AX142" s="131">
        <f t="shared" si="106"/>
        <v>0</v>
      </c>
      <c r="AY142" s="131">
        <f t="shared" si="107"/>
        <v>0</v>
      </c>
      <c r="AZ142" s="131">
        <f t="shared" si="108"/>
        <v>0</v>
      </c>
      <c r="BA142" s="131">
        <f t="shared" si="109"/>
        <v>0</v>
      </c>
      <c r="BB142" s="131">
        <f t="shared" si="110"/>
        <v>0</v>
      </c>
      <c r="BC142" s="131">
        <f t="shared" si="111"/>
        <v>0</v>
      </c>
      <c r="BD142" s="131">
        <f t="shared" si="112"/>
        <v>0</v>
      </c>
      <c r="BE142" s="131">
        <f t="shared" si="113"/>
        <v>0</v>
      </c>
      <c r="BF142" s="131">
        <f t="shared" si="114"/>
        <v>0</v>
      </c>
      <c r="BG142" s="131">
        <f t="shared" si="115"/>
        <v>0</v>
      </c>
      <c r="BH142" s="131">
        <f t="shared" si="116"/>
        <v>0</v>
      </c>
      <c r="BI142" s="131">
        <f t="shared" si="117"/>
        <v>0</v>
      </c>
      <c r="BJ142" s="131">
        <f t="shared" si="118"/>
        <v>0</v>
      </c>
      <c r="BK142" s="131">
        <f t="shared" si="119"/>
        <v>0</v>
      </c>
      <c r="BL142" s="131">
        <f t="shared" si="120"/>
        <v>0</v>
      </c>
      <c r="BM142" s="131">
        <f t="shared" si="121"/>
        <v>0</v>
      </c>
      <c r="BN142" s="131">
        <f t="shared" si="122"/>
        <v>0</v>
      </c>
      <c r="BO142" s="131">
        <f t="shared" si="123"/>
        <v>0</v>
      </c>
    </row>
    <row r="143" spans="1:67" s="81" customFormat="1" ht="73.75" customHeight="1" x14ac:dyDescent="0.2">
      <c r="A143" s="4"/>
      <c r="B143" s="164" t="s">
        <v>8</v>
      </c>
      <c r="C143" s="4"/>
      <c r="D143" s="64" t="s">
        <v>712</v>
      </c>
      <c r="E143" s="504" t="s">
        <v>647</v>
      </c>
      <c r="F143" s="63" t="s">
        <v>109</v>
      </c>
      <c r="G143" s="178" t="s">
        <v>74</v>
      </c>
      <c r="H143" s="178" t="s">
        <v>338</v>
      </c>
      <c r="I143" s="63">
        <v>1</v>
      </c>
      <c r="J143" s="63">
        <v>0</v>
      </c>
      <c r="K143" s="63" t="s">
        <v>562</v>
      </c>
      <c r="L143" s="333">
        <v>99.683400000000006</v>
      </c>
      <c r="M143" s="379"/>
      <c r="N143" s="401" t="s">
        <v>954</v>
      </c>
      <c r="O143" s="378">
        <f>L143*M143</f>
        <v>0</v>
      </c>
      <c r="P143" s="82" t="str">
        <f t="shared" si="128"/>
        <v>No</v>
      </c>
      <c r="Q143" s="188" t="str">
        <f t="shared" si="129"/>
        <v>Yes</v>
      </c>
      <c r="S143" s="227">
        <v>1</v>
      </c>
      <c r="T143" s="228">
        <f t="shared" si="130"/>
        <v>0</v>
      </c>
      <c r="U143" s="69"/>
      <c r="V143" s="256">
        <v>2.17</v>
      </c>
      <c r="W143" s="265">
        <f t="shared" si="124"/>
        <v>0</v>
      </c>
      <c r="X143" s="152">
        <f>M143*I143</f>
        <v>0</v>
      </c>
      <c r="Y143" s="152"/>
      <c r="Z143" s="489">
        <v>1</v>
      </c>
      <c r="AA143" s="476">
        <v>9</v>
      </c>
      <c r="AB143" s="239">
        <f t="shared" si="125"/>
        <v>0</v>
      </c>
      <c r="AC143" s="476"/>
      <c r="AD143" s="239">
        <f t="shared" si="126"/>
        <v>0</v>
      </c>
      <c r="AE143" s="476"/>
      <c r="AF143" s="239">
        <f t="shared" si="127"/>
        <v>0</v>
      </c>
      <c r="AG143" s="131">
        <f t="shared" si="91"/>
        <v>0</v>
      </c>
      <c r="AH143" s="131">
        <f t="shared" si="92"/>
        <v>0</v>
      </c>
      <c r="AI143" s="131">
        <f t="shared" si="93"/>
        <v>0</v>
      </c>
      <c r="AJ143" s="131">
        <f t="shared" si="94"/>
        <v>0</v>
      </c>
      <c r="AK143" s="131">
        <f t="shared" si="95"/>
        <v>0</v>
      </c>
      <c r="AL143" s="131">
        <f t="shared" si="96"/>
        <v>0</v>
      </c>
      <c r="AM143" s="131">
        <f t="shared" si="97"/>
        <v>0</v>
      </c>
      <c r="AN143" s="131">
        <f t="shared" si="98"/>
        <v>0</v>
      </c>
      <c r="AO143" s="131">
        <f t="shared" si="99"/>
        <v>0</v>
      </c>
      <c r="AP143" s="396"/>
      <c r="AQ143" s="396">
        <f t="shared" si="100"/>
        <v>0</v>
      </c>
      <c r="AR143" s="396">
        <f t="shared" si="101"/>
        <v>0</v>
      </c>
      <c r="AS143" s="396">
        <f t="shared" si="102"/>
        <v>0</v>
      </c>
      <c r="AT143" s="396"/>
      <c r="AU143" s="131">
        <f t="shared" si="103"/>
        <v>0</v>
      </c>
      <c r="AV143" s="131">
        <f t="shared" si="104"/>
        <v>0</v>
      </c>
      <c r="AW143" s="131">
        <f t="shared" si="105"/>
        <v>0</v>
      </c>
      <c r="AX143" s="131">
        <f t="shared" si="106"/>
        <v>0</v>
      </c>
      <c r="AY143" s="131">
        <f t="shared" si="107"/>
        <v>0</v>
      </c>
      <c r="AZ143" s="131">
        <f t="shared" si="108"/>
        <v>0</v>
      </c>
      <c r="BA143" s="131">
        <f t="shared" si="109"/>
        <v>0</v>
      </c>
      <c r="BB143" s="131">
        <f t="shared" si="110"/>
        <v>0</v>
      </c>
      <c r="BC143" s="131">
        <f t="shared" si="111"/>
        <v>0</v>
      </c>
      <c r="BD143" s="131">
        <f t="shared" si="112"/>
        <v>0</v>
      </c>
      <c r="BE143" s="131">
        <f t="shared" si="113"/>
        <v>0</v>
      </c>
      <c r="BF143" s="131">
        <f t="shared" si="114"/>
        <v>0</v>
      </c>
      <c r="BG143" s="131">
        <f t="shared" si="115"/>
        <v>0</v>
      </c>
      <c r="BH143" s="131">
        <f t="shared" si="116"/>
        <v>0</v>
      </c>
      <c r="BI143" s="131">
        <f t="shared" si="117"/>
        <v>0</v>
      </c>
      <c r="BJ143" s="131">
        <f t="shared" si="118"/>
        <v>0</v>
      </c>
      <c r="BK143" s="131">
        <f t="shared" si="119"/>
        <v>0</v>
      </c>
      <c r="BL143" s="131">
        <f t="shared" si="120"/>
        <v>0</v>
      </c>
      <c r="BM143" s="131">
        <f t="shared" si="121"/>
        <v>0</v>
      </c>
      <c r="BN143" s="131">
        <f t="shared" si="122"/>
        <v>0</v>
      </c>
      <c r="BO143" s="131">
        <f t="shared" si="123"/>
        <v>0</v>
      </c>
    </row>
    <row r="144" spans="1:67" s="81" customFormat="1" ht="73.75" customHeight="1" x14ac:dyDescent="0.2">
      <c r="A144" s="4"/>
      <c r="B144" s="164" t="s">
        <v>8</v>
      </c>
      <c r="C144" s="4"/>
      <c r="D144" s="64" t="s">
        <v>773</v>
      </c>
      <c r="E144" s="505" t="s">
        <v>646</v>
      </c>
      <c r="F144" s="63" t="s">
        <v>109</v>
      </c>
      <c r="G144" s="178" t="s">
        <v>74</v>
      </c>
      <c r="H144" s="178" t="s">
        <v>338</v>
      </c>
      <c r="I144" s="63">
        <v>1</v>
      </c>
      <c r="J144" s="63">
        <v>0</v>
      </c>
      <c r="K144" s="63" t="s">
        <v>562</v>
      </c>
      <c r="L144" s="333">
        <v>95.532499999999999</v>
      </c>
      <c r="M144" s="379"/>
      <c r="N144" s="401" t="s">
        <v>954</v>
      </c>
      <c r="O144" s="378">
        <f>L144*M144</f>
        <v>0</v>
      </c>
      <c r="P144" s="82" t="str">
        <f t="shared" si="128"/>
        <v>No</v>
      </c>
      <c r="Q144" s="188" t="str">
        <f t="shared" si="129"/>
        <v>Yes</v>
      </c>
      <c r="S144" s="227">
        <v>1</v>
      </c>
      <c r="T144" s="228">
        <f t="shared" si="130"/>
        <v>0</v>
      </c>
      <c r="U144" s="69"/>
      <c r="V144" s="256">
        <v>2.17</v>
      </c>
      <c r="W144" s="265">
        <f t="shared" si="124"/>
        <v>0</v>
      </c>
      <c r="X144" s="152">
        <f>M144*I144</f>
        <v>0</v>
      </c>
      <c r="Y144" s="152"/>
      <c r="Z144" s="489">
        <v>1</v>
      </c>
      <c r="AA144" s="476">
        <v>9</v>
      </c>
      <c r="AB144" s="239">
        <f t="shared" si="125"/>
        <v>0</v>
      </c>
      <c r="AC144" s="476"/>
      <c r="AD144" s="239">
        <f t="shared" si="126"/>
        <v>0</v>
      </c>
      <c r="AE144" s="476"/>
      <c r="AF144" s="239">
        <f t="shared" si="127"/>
        <v>0</v>
      </c>
      <c r="AG144" s="131">
        <f t="shared" si="91"/>
        <v>0</v>
      </c>
      <c r="AH144" s="131">
        <f t="shared" si="92"/>
        <v>0</v>
      </c>
      <c r="AI144" s="131">
        <f t="shared" si="93"/>
        <v>0</v>
      </c>
      <c r="AJ144" s="131">
        <f t="shared" si="94"/>
        <v>0</v>
      </c>
      <c r="AK144" s="131">
        <f t="shared" si="95"/>
        <v>0</v>
      </c>
      <c r="AL144" s="131">
        <f t="shared" si="96"/>
        <v>0</v>
      </c>
      <c r="AM144" s="131">
        <f t="shared" si="97"/>
        <v>0</v>
      </c>
      <c r="AN144" s="131">
        <f t="shared" si="98"/>
        <v>0</v>
      </c>
      <c r="AO144" s="131">
        <f t="shared" si="99"/>
        <v>0</v>
      </c>
      <c r="AP144" s="396"/>
      <c r="AQ144" s="396">
        <f t="shared" si="100"/>
        <v>0</v>
      </c>
      <c r="AR144" s="396">
        <f t="shared" si="101"/>
        <v>0</v>
      </c>
      <c r="AS144" s="396">
        <f t="shared" si="102"/>
        <v>0</v>
      </c>
      <c r="AT144" s="396"/>
      <c r="AU144" s="131">
        <f t="shared" si="103"/>
        <v>0</v>
      </c>
      <c r="AV144" s="131">
        <f t="shared" si="104"/>
        <v>0</v>
      </c>
      <c r="AW144" s="131">
        <f t="shared" si="105"/>
        <v>0</v>
      </c>
      <c r="AX144" s="131">
        <f t="shared" si="106"/>
        <v>0</v>
      </c>
      <c r="AY144" s="131">
        <f t="shared" si="107"/>
        <v>0</v>
      </c>
      <c r="AZ144" s="131">
        <f t="shared" si="108"/>
        <v>0</v>
      </c>
      <c r="BA144" s="131">
        <f t="shared" si="109"/>
        <v>0</v>
      </c>
      <c r="BB144" s="131">
        <f t="shared" si="110"/>
        <v>0</v>
      </c>
      <c r="BC144" s="131">
        <f t="shared" si="111"/>
        <v>0</v>
      </c>
      <c r="BD144" s="131">
        <f t="shared" si="112"/>
        <v>0</v>
      </c>
      <c r="BE144" s="131">
        <f t="shared" si="113"/>
        <v>0</v>
      </c>
      <c r="BF144" s="131">
        <f t="shared" si="114"/>
        <v>0</v>
      </c>
      <c r="BG144" s="131">
        <f t="shared" si="115"/>
        <v>0</v>
      </c>
      <c r="BH144" s="131">
        <f t="shared" si="116"/>
        <v>0</v>
      </c>
      <c r="BI144" s="131">
        <f t="shared" si="117"/>
        <v>0</v>
      </c>
      <c r="BJ144" s="131">
        <f t="shared" si="118"/>
        <v>0</v>
      </c>
      <c r="BK144" s="131">
        <f t="shared" si="119"/>
        <v>0</v>
      </c>
      <c r="BL144" s="131">
        <f t="shared" si="120"/>
        <v>0</v>
      </c>
      <c r="BM144" s="131">
        <f t="shared" si="121"/>
        <v>0</v>
      </c>
      <c r="BN144" s="131">
        <f t="shared" si="122"/>
        <v>0</v>
      </c>
      <c r="BO144" s="131">
        <f t="shared" si="123"/>
        <v>0</v>
      </c>
    </row>
    <row r="145" spans="1:67" s="4" customFormat="1" ht="73.75" customHeight="1" x14ac:dyDescent="0.2">
      <c r="B145" s="164" t="s">
        <v>8</v>
      </c>
      <c r="D145" s="99" t="s">
        <v>1001</v>
      </c>
      <c r="E145" s="506" t="s">
        <v>648</v>
      </c>
      <c r="F145" s="72" t="s">
        <v>109</v>
      </c>
      <c r="G145" s="73" t="s">
        <v>75</v>
      </c>
      <c r="H145" s="73" t="s">
        <v>338</v>
      </c>
      <c r="I145" s="72">
        <v>1</v>
      </c>
      <c r="J145" s="72">
        <v>0</v>
      </c>
      <c r="K145" s="72" t="s">
        <v>562</v>
      </c>
      <c r="L145" s="334">
        <v>119.4182</v>
      </c>
      <c r="M145" s="399" t="s">
        <v>954</v>
      </c>
      <c r="N145" s="88"/>
      <c r="O145" s="368">
        <f>L145*N145</f>
        <v>0</v>
      </c>
      <c r="P145" s="89" t="str">
        <f t="shared" si="128"/>
        <v>No</v>
      </c>
      <c r="Q145" s="166" t="str">
        <f t="shared" si="129"/>
        <v>Yes</v>
      </c>
      <c r="S145" s="229">
        <v>1</v>
      </c>
      <c r="T145" s="230">
        <f t="shared" si="130"/>
        <v>0</v>
      </c>
      <c r="U145" s="69"/>
      <c r="V145" s="256">
        <v>4.5</v>
      </c>
      <c r="W145" s="265">
        <f t="shared" si="124"/>
        <v>0</v>
      </c>
      <c r="X145" s="152"/>
      <c r="Y145" s="152">
        <f>N145*I145</f>
        <v>0</v>
      </c>
      <c r="Z145" s="489">
        <v>1</v>
      </c>
      <c r="AA145" s="476">
        <v>9</v>
      </c>
      <c r="AB145" s="239">
        <f t="shared" si="125"/>
        <v>0</v>
      </c>
      <c r="AC145" s="476"/>
      <c r="AD145" s="239">
        <f t="shared" si="126"/>
        <v>0</v>
      </c>
      <c r="AE145" s="476"/>
      <c r="AF145" s="239">
        <f t="shared" si="127"/>
        <v>0</v>
      </c>
      <c r="AG145" s="131">
        <f t="shared" si="91"/>
        <v>0</v>
      </c>
      <c r="AH145" s="131">
        <f t="shared" si="92"/>
        <v>0</v>
      </c>
      <c r="AI145" s="131">
        <f t="shared" si="93"/>
        <v>0</v>
      </c>
      <c r="AJ145" s="131">
        <f t="shared" si="94"/>
        <v>0</v>
      </c>
      <c r="AK145" s="131">
        <f t="shared" si="95"/>
        <v>0</v>
      </c>
      <c r="AL145" s="131">
        <f t="shared" si="96"/>
        <v>0</v>
      </c>
      <c r="AM145" s="131">
        <f t="shared" si="97"/>
        <v>0</v>
      </c>
      <c r="AN145" s="131">
        <f t="shared" si="98"/>
        <v>0</v>
      </c>
      <c r="AO145" s="131">
        <f t="shared" si="99"/>
        <v>0</v>
      </c>
      <c r="AP145" s="131"/>
      <c r="AQ145" s="396">
        <f t="shared" si="100"/>
        <v>0</v>
      </c>
      <c r="AR145" s="396">
        <f t="shared" si="101"/>
        <v>0</v>
      </c>
      <c r="AS145" s="396">
        <f t="shared" si="102"/>
        <v>0</v>
      </c>
      <c r="AT145" s="131"/>
      <c r="AU145" s="131">
        <f t="shared" si="103"/>
        <v>0</v>
      </c>
      <c r="AV145" s="131">
        <f t="shared" si="104"/>
        <v>0</v>
      </c>
      <c r="AW145" s="131">
        <f t="shared" si="105"/>
        <v>0</v>
      </c>
      <c r="AX145" s="131">
        <f t="shared" si="106"/>
        <v>0</v>
      </c>
      <c r="AY145" s="131">
        <f t="shared" si="107"/>
        <v>0</v>
      </c>
      <c r="AZ145" s="131">
        <f t="shared" si="108"/>
        <v>0</v>
      </c>
      <c r="BA145" s="131">
        <f t="shared" si="109"/>
        <v>0</v>
      </c>
      <c r="BB145" s="131">
        <f t="shared" si="110"/>
        <v>0</v>
      </c>
      <c r="BC145" s="131">
        <f t="shared" si="111"/>
        <v>0</v>
      </c>
      <c r="BD145" s="131">
        <f t="shared" si="112"/>
        <v>0</v>
      </c>
      <c r="BE145" s="131">
        <f t="shared" si="113"/>
        <v>0</v>
      </c>
      <c r="BF145" s="131">
        <f t="shared" si="114"/>
        <v>0</v>
      </c>
      <c r="BG145" s="131">
        <f t="shared" si="115"/>
        <v>0</v>
      </c>
      <c r="BH145" s="131">
        <f t="shared" si="116"/>
        <v>0</v>
      </c>
      <c r="BI145" s="131">
        <f t="shared" si="117"/>
        <v>0</v>
      </c>
      <c r="BJ145" s="131">
        <f t="shared" si="118"/>
        <v>0</v>
      </c>
      <c r="BK145" s="131">
        <f t="shared" si="119"/>
        <v>0</v>
      </c>
      <c r="BL145" s="131">
        <f t="shared" si="120"/>
        <v>0</v>
      </c>
      <c r="BM145" s="131">
        <f t="shared" si="121"/>
        <v>0</v>
      </c>
      <c r="BN145" s="131">
        <f t="shared" si="122"/>
        <v>0</v>
      </c>
      <c r="BO145" s="131">
        <f t="shared" si="123"/>
        <v>0</v>
      </c>
    </row>
    <row r="146" spans="1:67" s="4" customFormat="1" ht="73.75" customHeight="1" x14ac:dyDescent="0.2">
      <c r="B146" s="164" t="s">
        <v>8</v>
      </c>
      <c r="D146" s="99" t="s">
        <v>713</v>
      </c>
      <c r="E146" s="501" t="s">
        <v>647</v>
      </c>
      <c r="F146" s="72" t="s">
        <v>109</v>
      </c>
      <c r="G146" s="73" t="s">
        <v>75</v>
      </c>
      <c r="H146" s="73" t="s">
        <v>338</v>
      </c>
      <c r="I146" s="72">
        <v>1</v>
      </c>
      <c r="J146" s="72">
        <v>0</v>
      </c>
      <c r="K146" s="72" t="s">
        <v>562</v>
      </c>
      <c r="L146" s="334">
        <v>124.60940000000001</v>
      </c>
      <c r="M146" s="87"/>
      <c r="N146" s="399" t="s">
        <v>954</v>
      </c>
      <c r="O146" s="368">
        <f>L146*M146</f>
        <v>0</v>
      </c>
      <c r="P146" s="89" t="str">
        <f t="shared" si="128"/>
        <v>No</v>
      </c>
      <c r="Q146" s="166" t="str">
        <f t="shared" si="129"/>
        <v>Yes</v>
      </c>
      <c r="S146" s="229">
        <v>1</v>
      </c>
      <c r="T146" s="230">
        <f t="shared" si="130"/>
        <v>0</v>
      </c>
      <c r="U146" s="69"/>
      <c r="V146" s="256">
        <v>4.5</v>
      </c>
      <c r="W146" s="265">
        <f t="shared" si="124"/>
        <v>0</v>
      </c>
      <c r="X146" s="152">
        <f>M146*I146</f>
        <v>0</v>
      </c>
      <c r="Y146" s="152"/>
      <c r="Z146" s="489">
        <v>1</v>
      </c>
      <c r="AA146" s="476">
        <v>9</v>
      </c>
      <c r="AB146" s="239">
        <f t="shared" si="125"/>
        <v>0</v>
      </c>
      <c r="AC146" s="476"/>
      <c r="AD146" s="239">
        <f t="shared" si="126"/>
        <v>0</v>
      </c>
      <c r="AE146" s="476"/>
      <c r="AF146" s="239">
        <f t="shared" si="127"/>
        <v>0</v>
      </c>
      <c r="AG146" s="131">
        <f t="shared" si="91"/>
        <v>0</v>
      </c>
      <c r="AH146" s="131">
        <f t="shared" si="92"/>
        <v>0</v>
      </c>
      <c r="AI146" s="131">
        <f t="shared" si="93"/>
        <v>0</v>
      </c>
      <c r="AJ146" s="131">
        <f t="shared" si="94"/>
        <v>0</v>
      </c>
      <c r="AK146" s="131">
        <f t="shared" si="95"/>
        <v>0</v>
      </c>
      <c r="AL146" s="131">
        <f t="shared" si="96"/>
        <v>0</v>
      </c>
      <c r="AM146" s="131">
        <f t="shared" si="97"/>
        <v>0</v>
      </c>
      <c r="AN146" s="131">
        <f t="shared" si="98"/>
        <v>0</v>
      </c>
      <c r="AO146" s="131">
        <f t="shared" si="99"/>
        <v>0</v>
      </c>
      <c r="AP146" s="131"/>
      <c r="AQ146" s="396">
        <f t="shared" si="100"/>
        <v>0</v>
      </c>
      <c r="AR146" s="396">
        <f t="shared" si="101"/>
        <v>0</v>
      </c>
      <c r="AS146" s="396">
        <f t="shared" si="102"/>
        <v>0</v>
      </c>
      <c r="AT146" s="131"/>
      <c r="AU146" s="131">
        <f t="shared" si="103"/>
        <v>0</v>
      </c>
      <c r="AV146" s="131">
        <f t="shared" si="104"/>
        <v>0</v>
      </c>
      <c r="AW146" s="131">
        <f t="shared" si="105"/>
        <v>0</v>
      </c>
      <c r="AX146" s="131">
        <f t="shared" si="106"/>
        <v>0</v>
      </c>
      <c r="AY146" s="131">
        <f t="shared" si="107"/>
        <v>0</v>
      </c>
      <c r="AZ146" s="131">
        <f t="shared" si="108"/>
        <v>0</v>
      </c>
      <c r="BA146" s="131">
        <f t="shared" si="109"/>
        <v>0</v>
      </c>
      <c r="BB146" s="131">
        <f t="shared" si="110"/>
        <v>0</v>
      </c>
      <c r="BC146" s="131">
        <f t="shared" si="111"/>
        <v>0</v>
      </c>
      <c r="BD146" s="131">
        <f t="shared" si="112"/>
        <v>0</v>
      </c>
      <c r="BE146" s="131">
        <f t="shared" si="113"/>
        <v>0</v>
      </c>
      <c r="BF146" s="131">
        <f t="shared" si="114"/>
        <v>0</v>
      </c>
      <c r="BG146" s="131">
        <f t="shared" si="115"/>
        <v>0</v>
      </c>
      <c r="BH146" s="131">
        <f t="shared" si="116"/>
        <v>0</v>
      </c>
      <c r="BI146" s="131">
        <f t="shared" si="117"/>
        <v>0</v>
      </c>
      <c r="BJ146" s="131">
        <f t="shared" si="118"/>
        <v>0</v>
      </c>
      <c r="BK146" s="131">
        <f t="shared" si="119"/>
        <v>0</v>
      </c>
      <c r="BL146" s="131">
        <f t="shared" si="120"/>
        <v>0</v>
      </c>
      <c r="BM146" s="131">
        <f t="shared" si="121"/>
        <v>0</v>
      </c>
      <c r="BN146" s="131">
        <f t="shared" si="122"/>
        <v>0</v>
      </c>
      <c r="BO146" s="131">
        <f t="shared" si="123"/>
        <v>0</v>
      </c>
    </row>
    <row r="147" spans="1:67" s="4" customFormat="1" ht="73.75" customHeight="1" x14ac:dyDescent="0.2">
      <c r="B147" s="164" t="s">
        <v>8</v>
      </c>
      <c r="D147" s="99" t="s">
        <v>772</v>
      </c>
      <c r="E147" s="502" t="s">
        <v>646</v>
      </c>
      <c r="F147" s="72" t="s">
        <v>109</v>
      </c>
      <c r="G147" s="73" t="s">
        <v>75</v>
      </c>
      <c r="H147" s="73" t="s">
        <v>338</v>
      </c>
      <c r="I147" s="72">
        <v>1</v>
      </c>
      <c r="J147" s="72">
        <v>0</v>
      </c>
      <c r="K147" s="72" t="s">
        <v>562</v>
      </c>
      <c r="L147" s="334">
        <v>119.4182</v>
      </c>
      <c r="M147" s="87"/>
      <c r="N147" s="399" t="s">
        <v>954</v>
      </c>
      <c r="O147" s="368">
        <f>L147*M147</f>
        <v>0</v>
      </c>
      <c r="P147" s="89" t="str">
        <f t="shared" si="128"/>
        <v>No</v>
      </c>
      <c r="Q147" s="166" t="str">
        <f t="shared" si="129"/>
        <v>Yes</v>
      </c>
      <c r="S147" s="229">
        <v>1</v>
      </c>
      <c r="T147" s="230">
        <f t="shared" si="130"/>
        <v>0</v>
      </c>
      <c r="U147" s="69"/>
      <c r="V147" s="256">
        <v>4.5</v>
      </c>
      <c r="W147" s="265">
        <f t="shared" si="124"/>
        <v>0</v>
      </c>
      <c r="X147" s="152">
        <f>M147*I147</f>
        <v>0</v>
      </c>
      <c r="Y147" s="152"/>
      <c r="Z147" s="489">
        <v>1</v>
      </c>
      <c r="AA147" s="476">
        <v>9</v>
      </c>
      <c r="AB147" s="239">
        <f t="shared" si="125"/>
        <v>0</v>
      </c>
      <c r="AC147" s="476"/>
      <c r="AD147" s="239">
        <f t="shared" si="126"/>
        <v>0</v>
      </c>
      <c r="AE147" s="476"/>
      <c r="AF147" s="239">
        <f t="shared" si="127"/>
        <v>0</v>
      </c>
      <c r="AG147" s="131">
        <f t="shared" si="91"/>
        <v>0</v>
      </c>
      <c r="AH147" s="131">
        <f t="shared" si="92"/>
        <v>0</v>
      </c>
      <c r="AI147" s="131">
        <f t="shared" si="93"/>
        <v>0</v>
      </c>
      <c r="AJ147" s="131">
        <f t="shared" si="94"/>
        <v>0</v>
      </c>
      <c r="AK147" s="131">
        <f t="shared" si="95"/>
        <v>0</v>
      </c>
      <c r="AL147" s="131">
        <f t="shared" si="96"/>
        <v>0</v>
      </c>
      <c r="AM147" s="131">
        <f t="shared" si="97"/>
        <v>0</v>
      </c>
      <c r="AN147" s="131">
        <f t="shared" si="98"/>
        <v>0</v>
      </c>
      <c r="AO147" s="131">
        <f t="shared" si="99"/>
        <v>0</v>
      </c>
      <c r="AP147" s="131"/>
      <c r="AQ147" s="396">
        <f t="shared" si="100"/>
        <v>0</v>
      </c>
      <c r="AR147" s="396">
        <f t="shared" si="101"/>
        <v>0</v>
      </c>
      <c r="AS147" s="396">
        <f t="shared" si="102"/>
        <v>0</v>
      </c>
      <c r="AT147" s="131"/>
      <c r="AU147" s="131">
        <f t="shared" si="103"/>
        <v>0</v>
      </c>
      <c r="AV147" s="131">
        <f t="shared" si="104"/>
        <v>0</v>
      </c>
      <c r="AW147" s="131">
        <f t="shared" si="105"/>
        <v>0</v>
      </c>
      <c r="AX147" s="131">
        <f t="shared" si="106"/>
        <v>0</v>
      </c>
      <c r="AY147" s="131">
        <f t="shared" si="107"/>
        <v>0</v>
      </c>
      <c r="AZ147" s="131">
        <f t="shared" si="108"/>
        <v>0</v>
      </c>
      <c r="BA147" s="131">
        <f t="shared" si="109"/>
        <v>0</v>
      </c>
      <c r="BB147" s="131">
        <f t="shared" si="110"/>
        <v>0</v>
      </c>
      <c r="BC147" s="131">
        <f t="shared" si="111"/>
        <v>0</v>
      </c>
      <c r="BD147" s="131">
        <f t="shared" si="112"/>
        <v>0</v>
      </c>
      <c r="BE147" s="131">
        <f t="shared" si="113"/>
        <v>0</v>
      </c>
      <c r="BF147" s="131">
        <f t="shared" si="114"/>
        <v>0</v>
      </c>
      <c r="BG147" s="131">
        <f t="shared" si="115"/>
        <v>0</v>
      </c>
      <c r="BH147" s="131">
        <f t="shared" si="116"/>
        <v>0</v>
      </c>
      <c r="BI147" s="131">
        <f t="shared" si="117"/>
        <v>0</v>
      </c>
      <c r="BJ147" s="131">
        <f t="shared" si="118"/>
        <v>0</v>
      </c>
      <c r="BK147" s="131">
        <f t="shared" si="119"/>
        <v>0</v>
      </c>
      <c r="BL147" s="131">
        <f t="shared" si="120"/>
        <v>0</v>
      </c>
      <c r="BM147" s="131">
        <f t="shared" si="121"/>
        <v>0</v>
      </c>
      <c r="BN147" s="131">
        <f t="shared" si="122"/>
        <v>0</v>
      </c>
      <c r="BO147" s="131">
        <f t="shared" si="123"/>
        <v>0</v>
      </c>
    </row>
    <row r="148" spans="1:67" s="81" customFormat="1" ht="73.75" customHeight="1" x14ac:dyDescent="0.2">
      <c r="A148" s="4"/>
      <c r="B148" s="164" t="s">
        <v>8</v>
      </c>
      <c r="C148" s="4"/>
      <c r="D148" s="64" t="s">
        <v>1002</v>
      </c>
      <c r="E148" s="503" t="s">
        <v>648</v>
      </c>
      <c r="F148" s="63" t="s">
        <v>110</v>
      </c>
      <c r="G148" s="178" t="s">
        <v>76</v>
      </c>
      <c r="H148" s="178" t="s">
        <v>338</v>
      </c>
      <c r="I148" s="63">
        <v>1</v>
      </c>
      <c r="J148" s="63">
        <v>9</v>
      </c>
      <c r="K148" s="63" t="s">
        <v>562</v>
      </c>
      <c r="L148" s="333">
        <v>171.95849999999999</v>
      </c>
      <c r="M148" s="400" t="s">
        <v>954</v>
      </c>
      <c r="N148" s="380"/>
      <c r="O148" s="378">
        <f>L148*N148</f>
        <v>0</v>
      </c>
      <c r="P148" s="82" t="str">
        <f t="shared" si="128"/>
        <v>No</v>
      </c>
      <c r="Q148" s="188" t="str">
        <f t="shared" si="129"/>
        <v>Yes</v>
      </c>
      <c r="S148" s="229">
        <v>1</v>
      </c>
      <c r="T148" s="230">
        <f t="shared" si="130"/>
        <v>0</v>
      </c>
      <c r="U148" s="69"/>
      <c r="V148" s="256">
        <v>7.5</v>
      </c>
      <c r="W148" s="265">
        <f t="shared" si="124"/>
        <v>0</v>
      </c>
      <c r="X148" s="152"/>
      <c r="Y148" s="152">
        <f>N148*I148</f>
        <v>0</v>
      </c>
      <c r="Z148" s="489">
        <v>1</v>
      </c>
      <c r="AA148" s="476">
        <v>12</v>
      </c>
      <c r="AB148" s="239">
        <f t="shared" si="125"/>
        <v>0</v>
      </c>
      <c r="AC148" s="476"/>
      <c r="AD148" s="239">
        <f t="shared" si="126"/>
        <v>0</v>
      </c>
      <c r="AE148" s="476"/>
      <c r="AF148" s="239">
        <f t="shared" si="127"/>
        <v>0</v>
      </c>
      <c r="AG148" s="131">
        <f t="shared" si="91"/>
        <v>0</v>
      </c>
      <c r="AH148" s="131">
        <f t="shared" si="92"/>
        <v>0</v>
      </c>
      <c r="AI148" s="131">
        <f t="shared" si="93"/>
        <v>0</v>
      </c>
      <c r="AJ148" s="131">
        <f t="shared" si="94"/>
        <v>0</v>
      </c>
      <c r="AK148" s="131">
        <f t="shared" si="95"/>
        <v>0</v>
      </c>
      <c r="AL148" s="131">
        <f t="shared" si="96"/>
        <v>0</v>
      </c>
      <c r="AM148" s="131">
        <f t="shared" si="97"/>
        <v>0</v>
      </c>
      <c r="AN148" s="131">
        <f t="shared" si="98"/>
        <v>0</v>
      </c>
      <c r="AO148" s="131">
        <f t="shared" si="99"/>
        <v>0</v>
      </c>
      <c r="AP148" s="396"/>
      <c r="AQ148" s="396">
        <f t="shared" si="100"/>
        <v>0</v>
      </c>
      <c r="AR148" s="396">
        <f t="shared" si="101"/>
        <v>0</v>
      </c>
      <c r="AS148" s="396">
        <f t="shared" si="102"/>
        <v>0</v>
      </c>
      <c r="AT148" s="396"/>
      <c r="AU148" s="131">
        <f t="shared" si="103"/>
        <v>0</v>
      </c>
      <c r="AV148" s="131">
        <f t="shared" si="104"/>
        <v>0</v>
      </c>
      <c r="AW148" s="131">
        <f t="shared" si="105"/>
        <v>0</v>
      </c>
      <c r="AX148" s="131">
        <f t="shared" si="106"/>
        <v>0</v>
      </c>
      <c r="AY148" s="131">
        <f t="shared" si="107"/>
        <v>0</v>
      </c>
      <c r="AZ148" s="131">
        <f t="shared" si="108"/>
        <v>0</v>
      </c>
      <c r="BA148" s="131">
        <f t="shared" si="109"/>
        <v>0</v>
      </c>
      <c r="BB148" s="131">
        <f t="shared" si="110"/>
        <v>0</v>
      </c>
      <c r="BC148" s="131">
        <f t="shared" si="111"/>
        <v>0</v>
      </c>
      <c r="BD148" s="131">
        <f t="shared" si="112"/>
        <v>0</v>
      </c>
      <c r="BE148" s="131">
        <f t="shared" si="113"/>
        <v>0</v>
      </c>
      <c r="BF148" s="131">
        <f t="shared" si="114"/>
        <v>0</v>
      </c>
      <c r="BG148" s="131">
        <f t="shared" si="115"/>
        <v>0</v>
      </c>
      <c r="BH148" s="131">
        <f t="shared" si="116"/>
        <v>0</v>
      </c>
      <c r="BI148" s="131">
        <f t="shared" si="117"/>
        <v>0</v>
      </c>
      <c r="BJ148" s="131">
        <f t="shared" si="118"/>
        <v>0</v>
      </c>
      <c r="BK148" s="131">
        <f t="shared" si="119"/>
        <v>0</v>
      </c>
      <c r="BL148" s="131">
        <f t="shared" si="120"/>
        <v>0</v>
      </c>
      <c r="BM148" s="131">
        <f t="shared" si="121"/>
        <v>0</v>
      </c>
      <c r="BN148" s="131">
        <f t="shared" si="122"/>
        <v>0</v>
      </c>
      <c r="BO148" s="131">
        <f t="shared" si="123"/>
        <v>0</v>
      </c>
    </row>
    <row r="149" spans="1:67" s="81" customFormat="1" ht="73.75" customHeight="1" x14ac:dyDescent="0.2">
      <c r="A149" s="4"/>
      <c r="B149" s="164" t="s">
        <v>8</v>
      </c>
      <c r="C149" s="4"/>
      <c r="D149" s="64" t="s">
        <v>714</v>
      </c>
      <c r="E149" s="504" t="s">
        <v>647</v>
      </c>
      <c r="F149" s="63" t="s">
        <v>110</v>
      </c>
      <c r="G149" s="178" t="s">
        <v>76</v>
      </c>
      <c r="H149" s="178" t="s">
        <v>338</v>
      </c>
      <c r="I149" s="63">
        <v>1</v>
      </c>
      <c r="J149" s="63">
        <v>9</v>
      </c>
      <c r="K149" s="63" t="s">
        <v>562</v>
      </c>
      <c r="L149" s="333">
        <v>179.43630000000002</v>
      </c>
      <c r="M149" s="85"/>
      <c r="N149" s="401" t="s">
        <v>954</v>
      </c>
      <c r="O149" s="378">
        <f>L149*M149</f>
        <v>0</v>
      </c>
      <c r="P149" s="82" t="str">
        <f t="shared" si="128"/>
        <v>No</v>
      </c>
      <c r="Q149" s="188" t="str">
        <f t="shared" si="129"/>
        <v>Yes</v>
      </c>
      <c r="S149" s="229">
        <v>1</v>
      </c>
      <c r="T149" s="230">
        <f t="shared" si="130"/>
        <v>0</v>
      </c>
      <c r="U149" s="69"/>
      <c r="V149" s="256">
        <v>7.5</v>
      </c>
      <c r="W149" s="265">
        <f t="shared" si="124"/>
        <v>0</v>
      </c>
      <c r="X149" s="152">
        <f>M149*I149</f>
        <v>0</v>
      </c>
      <c r="Y149" s="152"/>
      <c r="Z149" s="489">
        <v>1</v>
      </c>
      <c r="AA149" s="476">
        <v>12</v>
      </c>
      <c r="AB149" s="239">
        <f t="shared" si="125"/>
        <v>0</v>
      </c>
      <c r="AC149" s="476"/>
      <c r="AD149" s="239">
        <f t="shared" si="126"/>
        <v>0</v>
      </c>
      <c r="AE149" s="476"/>
      <c r="AF149" s="239">
        <f t="shared" si="127"/>
        <v>0</v>
      </c>
      <c r="AG149" s="131">
        <f t="shared" si="91"/>
        <v>0</v>
      </c>
      <c r="AH149" s="131">
        <f t="shared" si="92"/>
        <v>0</v>
      </c>
      <c r="AI149" s="131">
        <f t="shared" si="93"/>
        <v>0</v>
      </c>
      <c r="AJ149" s="131">
        <f t="shared" si="94"/>
        <v>0</v>
      </c>
      <c r="AK149" s="131">
        <f t="shared" si="95"/>
        <v>0</v>
      </c>
      <c r="AL149" s="131">
        <f t="shared" si="96"/>
        <v>0</v>
      </c>
      <c r="AM149" s="131">
        <f t="shared" si="97"/>
        <v>0</v>
      </c>
      <c r="AN149" s="131">
        <f t="shared" si="98"/>
        <v>0</v>
      </c>
      <c r="AO149" s="131">
        <f t="shared" si="99"/>
        <v>0</v>
      </c>
      <c r="AP149" s="396"/>
      <c r="AQ149" s="396">
        <f t="shared" si="100"/>
        <v>0</v>
      </c>
      <c r="AR149" s="396">
        <f t="shared" si="101"/>
        <v>0</v>
      </c>
      <c r="AS149" s="396">
        <f t="shared" si="102"/>
        <v>0</v>
      </c>
      <c r="AT149" s="396"/>
      <c r="AU149" s="131">
        <f t="shared" si="103"/>
        <v>0</v>
      </c>
      <c r="AV149" s="131">
        <f t="shared" si="104"/>
        <v>0</v>
      </c>
      <c r="AW149" s="131">
        <f t="shared" si="105"/>
        <v>0</v>
      </c>
      <c r="AX149" s="131">
        <f t="shared" si="106"/>
        <v>0</v>
      </c>
      <c r="AY149" s="131">
        <f t="shared" si="107"/>
        <v>0</v>
      </c>
      <c r="AZ149" s="131">
        <f t="shared" si="108"/>
        <v>0</v>
      </c>
      <c r="BA149" s="131">
        <f t="shared" si="109"/>
        <v>0</v>
      </c>
      <c r="BB149" s="131">
        <f t="shared" si="110"/>
        <v>0</v>
      </c>
      <c r="BC149" s="131">
        <f t="shared" si="111"/>
        <v>0</v>
      </c>
      <c r="BD149" s="131">
        <f t="shared" si="112"/>
        <v>0</v>
      </c>
      <c r="BE149" s="131">
        <f t="shared" si="113"/>
        <v>0</v>
      </c>
      <c r="BF149" s="131">
        <f t="shared" si="114"/>
        <v>0</v>
      </c>
      <c r="BG149" s="131">
        <f t="shared" si="115"/>
        <v>0</v>
      </c>
      <c r="BH149" s="131">
        <f t="shared" si="116"/>
        <v>0</v>
      </c>
      <c r="BI149" s="131">
        <f t="shared" si="117"/>
        <v>0</v>
      </c>
      <c r="BJ149" s="131">
        <f t="shared" si="118"/>
        <v>0</v>
      </c>
      <c r="BK149" s="131">
        <f t="shared" si="119"/>
        <v>0</v>
      </c>
      <c r="BL149" s="131">
        <f t="shared" si="120"/>
        <v>0</v>
      </c>
      <c r="BM149" s="131">
        <f t="shared" si="121"/>
        <v>0</v>
      </c>
      <c r="BN149" s="131">
        <f t="shared" si="122"/>
        <v>0</v>
      </c>
      <c r="BO149" s="131">
        <f t="shared" si="123"/>
        <v>0</v>
      </c>
    </row>
    <row r="150" spans="1:67" s="81" customFormat="1" ht="73.75" customHeight="1" x14ac:dyDescent="0.2">
      <c r="A150" s="4"/>
      <c r="B150" s="164" t="s">
        <v>8</v>
      </c>
      <c r="C150" s="4"/>
      <c r="D150" s="64" t="s">
        <v>771</v>
      </c>
      <c r="E150" s="505" t="s">
        <v>646</v>
      </c>
      <c r="F150" s="63" t="s">
        <v>110</v>
      </c>
      <c r="G150" s="178" t="s">
        <v>76</v>
      </c>
      <c r="H150" s="178" t="s">
        <v>338</v>
      </c>
      <c r="I150" s="63">
        <v>1</v>
      </c>
      <c r="J150" s="63">
        <v>9</v>
      </c>
      <c r="K150" s="63" t="s">
        <v>562</v>
      </c>
      <c r="L150" s="333">
        <v>171.95849999999999</v>
      </c>
      <c r="M150" s="85"/>
      <c r="N150" s="401" t="s">
        <v>954</v>
      </c>
      <c r="O150" s="378">
        <f>L150*M150</f>
        <v>0</v>
      </c>
      <c r="P150" s="82" t="str">
        <f t="shared" si="128"/>
        <v>No</v>
      </c>
      <c r="Q150" s="188" t="str">
        <f t="shared" si="129"/>
        <v>Yes</v>
      </c>
      <c r="S150" s="229">
        <v>1</v>
      </c>
      <c r="T150" s="230">
        <f t="shared" si="130"/>
        <v>0</v>
      </c>
      <c r="U150" s="69"/>
      <c r="V150" s="256">
        <v>7.5</v>
      </c>
      <c r="W150" s="265">
        <f t="shared" si="124"/>
        <v>0</v>
      </c>
      <c r="X150" s="152">
        <f>M150*I150</f>
        <v>0</v>
      </c>
      <c r="Y150" s="152"/>
      <c r="Z150" s="489">
        <v>1</v>
      </c>
      <c r="AA150" s="476">
        <v>12</v>
      </c>
      <c r="AB150" s="239">
        <f t="shared" si="125"/>
        <v>0</v>
      </c>
      <c r="AC150" s="476"/>
      <c r="AD150" s="239">
        <f t="shared" si="126"/>
        <v>0</v>
      </c>
      <c r="AE150" s="476"/>
      <c r="AF150" s="239">
        <f t="shared" si="127"/>
        <v>0</v>
      </c>
      <c r="AG150" s="131">
        <f t="shared" si="91"/>
        <v>0</v>
      </c>
      <c r="AH150" s="131">
        <f t="shared" si="92"/>
        <v>0</v>
      </c>
      <c r="AI150" s="131">
        <f t="shared" si="93"/>
        <v>0</v>
      </c>
      <c r="AJ150" s="131">
        <f t="shared" si="94"/>
        <v>0</v>
      </c>
      <c r="AK150" s="131">
        <f t="shared" si="95"/>
        <v>0</v>
      </c>
      <c r="AL150" s="131">
        <f t="shared" si="96"/>
        <v>0</v>
      </c>
      <c r="AM150" s="131">
        <f t="shared" si="97"/>
        <v>0</v>
      </c>
      <c r="AN150" s="131">
        <f t="shared" si="98"/>
        <v>0</v>
      </c>
      <c r="AO150" s="131">
        <f t="shared" si="99"/>
        <v>0</v>
      </c>
      <c r="AP150" s="396"/>
      <c r="AQ150" s="396">
        <f t="shared" si="100"/>
        <v>0</v>
      </c>
      <c r="AR150" s="396">
        <f t="shared" si="101"/>
        <v>0</v>
      </c>
      <c r="AS150" s="396">
        <f t="shared" si="102"/>
        <v>0</v>
      </c>
      <c r="AT150" s="396"/>
      <c r="AU150" s="131">
        <f t="shared" si="103"/>
        <v>0</v>
      </c>
      <c r="AV150" s="131">
        <f t="shared" si="104"/>
        <v>0</v>
      </c>
      <c r="AW150" s="131">
        <f t="shared" si="105"/>
        <v>0</v>
      </c>
      <c r="AX150" s="131">
        <f t="shared" si="106"/>
        <v>0</v>
      </c>
      <c r="AY150" s="131">
        <f t="shared" si="107"/>
        <v>0</v>
      </c>
      <c r="AZ150" s="131">
        <f t="shared" si="108"/>
        <v>0</v>
      </c>
      <c r="BA150" s="131">
        <f t="shared" si="109"/>
        <v>0</v>
      </c>
      <c r="BB150" s="131">
        <f t="shared" si="110"/>
        <v>0</v>
      </c>
      <c r="BC150" s="131">
        <f t="shared" si="111"/>
        <v>0</v>
      </c>
      <c r="BD150" s="131">
        <f t="shared" si="112"/>
        <v>0</v>
      </c>
      <c r="BE150" s="131">
        <f t="shared" si="113"/>
        <v>0</v>
      </c>
      <c r="BF150" s="131">
        <f t="shared" si="114"/>
        <v>0</v>
      </c>
      <c r="BG150" s="131">
        <f t="shared" si="115"/>
        <v>0</v>
      </c>
      <c r="BH150" s="131">
        <f t="shared" si="116"/>
        <v>0</v>
      </c>
      <c r="BI150" s="131">
        <f t="shared" si="117"/>
        <v>0</v>
      </c>
      <c r="BJ150" s="131">
        <f t="shared" si="118"/>
        <v>0</v>
      </c>
      <c r="BK150" s="131">
        <f t="shared" si="119"/>
        <v>0</v>
      </c>
      <c r="BL150" s="131">
        <f t="shared" si="120"/>
        <v>0</v>
      </c>
      <c r="BM150" s="131">
        <f t="shared" si="121"/>
        <v>0</v>
      </c>
      <c r="BN150" s="131">
        <f t="shared" si="122"/>
        <v>0</v>
      </c>
      <c r="BO150" s="131">
        <f t="shared" si="123"/>
        <v>0</v>
      </c>
    </row>
    <row r="151" spans="1:67" s="4" customFormat="1" ht="73.75" customHeight="1" x14ac:dyDescent="0.2">
      <c r="B151" s="164" t="s">
        <v>8</v>
      </c>
      <c r="D151" s="99" t="s">
        <v>1003</v>
      </c>
      <c r="E151" s="506" t="s">
        <v>648</v>
      </c>
      <c r="F151" s="72" t="s">
        <v>111</v>
      </c>
      <c r="G151" s="73" t="s">
        <v>77</v>
      </c>
      <c r="H151" s="73" t="s">
        <v>338</v>
      </c>
      <c r="I151" s="72">
        <v>1</v>
      </c>
      <c r="J151" s="72">
        <v>15</v>
      </c>
      <c r="K151" s="72" t="s">
        <v>562</v>
      </c>
      <c r="L151" s="334">
        <v>243.61560000000003</v>
      </c>
      <c r="M151" s="399" t="s">
        <v>954</v>
      </c>
      <c r="N151" s="88"/>
      <c r="O151" s="368">
        <f>L151*N151</f>
        <v>0</v>
      </c>
      <c r="P151" s="89" t="str">
        <f t="shared" si="128"/>
        <v>No</v>
      </c>
      <c r="Q151" s="166" t="str">
        <f t="shared" si="129"/>
        <v>Yes</v>
      </c>
      <c r="S151" s="229">
        <v>1</v>
      </c>
      <c r="T151" s="230">
        <f t="shared" si="130"/>
        <v>0</v>
      </c>
      <c r="U151" s="69"/>
      <c r="V151" s="256">
        <v>11</v>
      </c>
      <c r="W151" s="265">
        <f t="shared" si="124"/>
        <v>0</v>
      </c>
      <c r="X151" s="152"/>
      <c r="Y151" s="152">
        <f>N151*I151</f>
        <v>0</v>
      </c>
      <c r="Z151" s="489">
        <v>1</v>
      </c>
      <c r="AA151" s="476">
        <v>15</v>
      </c>
      <c r="AB151" s="239">
        <f t="shared" si="125"/>
        <v>0</v>
      </c>
      <c r="AC151" s="476"/>
      <c r="AD151" s="239">
        <f t="shared" si="126"/>
        <v>0</v>
      </c>
      <c r="AE151" s="476"/>
      <c r="AF151" s="239">
        <f t="shared" si="127"/>
        <v>0</v>
      </c>
      <c r="AG151" s="131">
        <f t="shared" si="91"/>
        <v>0</v>
      </c>
      <c r="AH151" s="131">
        <f t="shared" si="92"/>
        <v>0</v>
      </c>
      <c r="AI151" s="131">
        <f t="shared" si="93"/>
        <v>0</v>
      </c>
      <c r="AJ151" s="131">
        <f t="shared" si="94"/>
        <v>0</v>
      </c>
      <c r="AK151" s="131">
        <f t="shared" si="95"/>
        <v>0</v>
      </c>
      <c r="AL151" s="131">
        <f t="shared" si="96"/>
        <v>0</v>
      </c>
      <c r="AM151" s="131">
        <f t="shared" si="97"/>
        <v>0</v>
      </c>
      <c r="AN151" s="131">
        <f t="shared" si="98"/>
        <v>0</v>
      </c>
      <c r="AO151" s="131">
        <f t="shared" si="99"/>
        <v>0</v>
      </c>
      <c r="AP151" s="131"/>
      <c r="AQ151" s="396">
        <f t="shared" si="100"/>
        <v>0</v>
      </c>
      <c r="AR151" s="396">
        <f t="shared" si="101"/>
        <v>0</v>
      </c>
      <c r="AS151" s="396">
        <f t="shared" si="102"/>
        <v>0</v>
      </c>
      <c r="AT151" s="131"/>
      <c r="AU151" s="131">
        <f t="shared" si="103"/>
        <v>0</v>
      </c>
      <c r="AV151" s="131">
        <f t="shared" si="104"/>
        <v>0</v>
      </c>
      <c r="AW151" s="131">
        <f t="shared" si="105"/>
        <v>0</v>
      </c>
      <c r="AX151" s="131">
        <f t="shared" si="106"/>
        <v>0</v>
      </c>
      <c r="AY151" s="131">
        <f t="shared" si="107"/>
        <v>0</v>
      </c>
      <c r="AZ151" s="131">
        <f t="shared" si="108"/>
        <v>0</v>
      </c>
      <c r="BA151" s="131">
        <f t="shared" si="109"/>
        <v>0</v>
      </c>
      <c r="BB151" s="131">
        <f t="shared" si="110"/>
        <v>0</v>
      </c>
      <c r="BC151" s="131">
        <f t="shared" si="111"/>
        <v>0</v>
      </c>
      <c r="BD151" s="131">
        <f t="shared" si="112"/>
        <v>0</v>
      </c>
      <c r="BE151" s="131">
        <f t="shared" si="113"/>
        <v>0</v>
      </c>
      <c r="BF151" s="131">
        <f t="shared" si="114"/>
        <v>0</v>
      </c>
      <c r="BG151" s="131">
        <f t="shared" si="115"/>
        <v>0</v>
      </c>
      <c r="BH151" s="131">
        <f t="shared" si="116"/>
        <v>0</v>
      </c>
      <c r="BI151" s="131">
        <f t="shared" si="117"/>
        <v>0</v>
      </c>
      <c r="BJ151" s="131">
        <f t="shared" si="118"/>
        <v>0</v>
      </c>
      <c r="BK151" s="131">
        <f t="shared" si="119"/>
        <v>0</v>
      </c>
      <c r="BL151" s="131">
        <f t="shared" si="120"/>
        <v>0</v>
      </c>
      <c r="BM151" s="131">
        <f t="shared" si="121"/>
        <v>0</v>
      </c>
      <c r="BN151" s="131">
        <f t="shared" si="122"/>
        <v>0</v>
      </c>
      <c r="BO151" s="131">
        <f t="shared" si="123"/>
        <v>0</v>
      </c>
    </row>
    <row r="152" spans="1:67" s="4" customFormat="1" ht="73.75" customHeight="1" x14ac:dyDescent="0.2">
      <c r="B152" s="164" t="s">
        <v>8</v>
      </c>
      <c r="D152" s="99" t="s">
        <v>715</v>
      </c>
      <c r="E152" s="501" t="s">
        <v>647</v>
      </c>
      <c r="F152" s="72" t="s">
        <v>111</v>
      </c>
      <c r="G152" s="73" t="s">
        <v>77</v>
      </c>
      <c r="H152" s="73" t="s">
        <v>338</v>
      </c>
      <c r="I152" s="72">
        <v>1</v>
      </c>
      <c r="J152" s="72">
        <v>15</v>
      </c>
      <c r="K152" s="72" t="s">
        <v>562</v>
      </c>
      <c r="L152" s="334">
        <v>254.20400000000001</v>
      </c>
      <c r="M152" s="87"/>
      <c r="N152" s="399" t="s">
        <v>954</v>
      </c>
      <c r="O152" s="368">
        <f>L152*M152</f>
        <v>0</v>
      </c>
      <c r="P152" s="89" t="str">
        <f t="shared" si="128"/>
        <v>No</v>
      </c>
      <c r="Q152" s="166" t="str">
        <f t="shared" si="129"/>
        <v>Yes</v>
      </c>
      <c r="S152" s="229">
        <v>1</v>
      </c>
      <c r="T152" s="230">
        <f t="shared" si="130"/>
        <v>0</v>
      </c>
      <c r="U152" s="69"/>
      <c r="V152" s="256">
        <v>11</v>
      </c>
      <c r="W152" s="265">
        <f t="shared" si="124"/>
        <v>0</v>
      </c>
      <c r="X152" s="152">
        <f>M152*I152</f>
        <v>0</v>
      </c>
      <c r="Y152" s="152"/>
      <c r="Z152" s="489">
        <v>1</v>
      </c>
      <c r="AA152" s="476">
        <v>15</v>
      </c>
      <c r="AB152" s="239">
        <f t="shared" si="125"/>
        <v>0</v>
      </c>
      <c r="AC152" s="476"/>
      <c r="AD152" s="239">
        <f t="shared" si="126"/>
        <v>0</v>
      </c>
      <c r="AE152" s="476"/>
      <c r="AF152" s="239">
        <f t="shared" si="127"/>
        <v>0</v>
      </c>
      <c r="AG152" s="131">
        <f t="shared" si="91"/>
        <v>0</v>
      </c>
      <c r="AH152" s="131">
        <f t="shared" si="92"/>
        <v>0</v>
      </c>
      <c r="AI152" s="131">
        <f t="shared" si="93"/>
        <v>0</v>
      </c>
      <c r="AJ152" s="131">
        <f t="shared" si="94"/>
        <v>0</v>
      </c>
      <c r="AK152" s="131">
        <f t="shared" si="95"/>
        <v>0</v>
      </c>
      <c r="AL152" s="131">
        <f t="shared" si="96"/>
        <v>0</v>
      </c>
      <c r="AM152" s="131">
        <f t="shared" si="97"/>
        <v>0</v>
      </c>
      <c r="AN152" s="131">
        <f t="shared" si="98"/>
        <v>0</v>
      </c>
      <c r="AO152" s="131">
        <f t="shared" si="99"/>
        <v>0</v>
      </c>
      <c r="AP152" s="131"/>
      <c r="AQ152" s="396">
        <f t="shared" si="100"/>
        <v>0</v>
      </c>
      <c r="AR152" s="396">
        <f t="shared" si="101"/>
        <v>0</v>
      </c>
      <c r="AS152" s="396">
        <f t="shared" si="102"/>
        <v>0</v>
      </c>
      <c r="AT152" s="131"/>
      <c r="AU152" s="131">
        <f t="shared" si="103"/>
        <v>0</v>
      </c>
      <c r="AV152" s="131">
        <f t="shared" si="104"/>
        <v>0</v>
      </c>
      <c r="AW152" s="131">
        <f t="shared" si="105"/>
        <v>0</v>
      </c>
      <c r="AX152" s="131">
        <f t="shared" si="106"/>
        <v>0</v>
      </c>
      <c r="AY152" s="131">
        <f t="shared" si="107"/>
        <v>0</v>
      </c>
      <c r="AZ152" s="131">
        <f t="shared" si="108"/>
        <v>0</v>
      </c>
      <c r="BA152" s="131">
        <f t="shared" si="109"/>
        <v>0</v>
      </c>
      <c r="BB152" s="131">
        <f t="shared" si="110"/>
        <v>0</v>
      </c>
      <c r="BC152" s="131">
        <f t="shared" si="111"/>
        <v>0</v>
      </c>
      <c r="BD152" s="131">
        <f t="shared" si="112"/>
        <v>0</v>
      </c>
      <c r="BE152" s="131">
        <f t="shared" si="113"/>
        <v>0</v>
      </c>
      <c r="BF152" s="131">
        <f t="shared" si="114"/>
        <v>0</v>
      </c>
      <c r="BG152" s="131">
        <f t="shared" si="115"/>
        <v>0</v>
      </c>
      <c r="BH152" s="131">
        <f t="shared" si="116"/>
        <v>0</v>
      </c>
      <c r="BI152" s="131">
        <f t="shared" si="117"/>
        <v>0</v>
      </c>
      <c r="BJ152" s="131">
        <f t="shared" si="118"/>
        <v>0</v>
      </c>
      <c r="BK152" s="131">
        <f t="shared" si="119"/>
        <v>0</v>
      </c>
      <c r="BL152" s="131">
        <f t="shared" si="120"/>
        <v>0</v>
      </c>
      <c r="BM152" s="131">
        <f t="shared" si="121"/>
        <v>0</v>
      </c>
      <c r="BN152" s="131">
        <f t="shared" si="122"/>
        <v>0</v>
      </c>
      <c r="BO152" s="131">
        <f t="shared" si="123"/>
        <v>0</v>
      </c>
    </row>
    <row r="153" spans="1:67" s="4" customFormat="1" ht="73.75" customHeight="1" x14ac:dyDescent="0.2">
      <c r="B153" s="164" t="s">
        <v>8</v>
      </c>
      <c r="D153" s="99" t="s">
        <v>770</v>
      </c>
      <c r="E153" s="502" t="s">
        <v>646</v>
      </c>
      <c r="F153" s="72" t="s">
        <v>111</v>
      </c>
      <c r="G153" s="73" t="s">
        <v>77</v>
      </c>
      <c r="H153" s="73" t="s">
        <v>338</v>
      </c>
      <c r="I153" s="72">
        <v>1</v>
      </c>
      <c r="J153" s="72">
        <v>15</v>
      </c>
      <c r="K153" s="72" t="s">
        <v>562</v>
      </c>
      <c r="L153" s="334">
        <v>243.61560000000003</v>
      </c>
      <c r="M153" s="87"/>
      <c r="N153" s="399" t="s">
        <v>954</v>
      </c>
      <c r="O153" s="368">
        <f>L153*M153</f>
        <v>0</v>
      </c>
      <c r="P153" s="89" t="str">
        <f t="shared" si="128"/>
        <v>No</v>
      </c>
      <c r="Q153" s="166" t="str">
        <f t="shared" si="129"/>
        <v>Yes</v>
      </c>
      <c r="S153" s="229">
        <v>1</v>
      </c>
      <c r="T153" s="230">
        <f t="shared" si="130"/>
        <v>0</v>
      </c>
      <c r="U153" s="69"/>
      <c r="V153" s="256">
        <v>11</v>
      </c>
      <c r="W153" s="265">
        <f t="shared" si="124"/>
        <v>0</v>
      </c>
      <c r="X153" s="152">
        <f>M153*I153</f>
        <v>0</v>
      </c>
      <c r="Y153" s="152"/>
      <c r="Z153" s="489">
        <v>1</v>
      </c>
      <c r="AA153" s="476">
        <v>15</v>
      </c>
      <c r="AB153" s="239">
        <f t="shared" si="125"/>
        <v>0</v>
      </c>
      <c r="AC153" s="476"/>
      <c r="AD153" s="239">
        <f t="shared" si="126"/>
        <v>0</v>
      </c>
      <c r="AE153" s="476"/>
      <c r="AF153" s="239">
        <f t="shared" si="127"/>
        <v>0</v>
      </c>
      <c r="AG153" s="131">
        <f t="shared" si="91"/>
        <v>0</v>
      </c>
      <c r="AH153" s="131">
        <f t="shared" si="92"/>
        <v>0</v>
      </c>
      <c r="AI153" s="131">
        <f t="shared" si="93"/>
        <v>0</v>
      </c>
      <c r="AJ153" s="131">
        <f t="shared" si="94"/>
        <v>0</v>
      </c>
      <c r="AK153" s="131">
        <f t="shared" si="95"/>
        <v>0</v>
      </c>
      <c r="AL153" s="131">
        <f t="shared" si="96"/>
        <v>0</v>
      </c>
      <c r="AM153" s="131">
        <f t="shared" si="97"/>
        <v>0</v>
      </c>
      <c r="AN153" s="131">
        <f t="shared" si="98"/>
        <v>0</v>
      </c>
      <c r="AO153" s="131">
        <f t="shared" si="99"/>
        <v>0</v>
      </c>
      <c r="AP153" s="131"/>
      <c r="AQ153" s="396">
        <f t="shared" si="100"/>
        <v>0</v>
      </c>
      <c r="AR153" s="396">
        <f t="shared" si="101"/>
        <v>0</v>
      </c>
      <c r="AS153" s="396">
        <f t="shared" si="102"/>
        <v>0</v>
      </c>
      <c r="AT153" s="131"/>
      <c r="AU153" s="131">
        <f t="shared" si="103"/>
        <v>0</v>
      </c>
      <c r="AV153" s="131">
        <f t="shared" si="104"/>
        <v>0</v>
      </c>
      <c r="AW153" s="131">
        <f t="shared" si="105"/>
        <v>0</v>
      </c>
      <c r="AX153" s="131">
        <f t="shared" si="106"/>
        <v>0</v>
      </c>
      <c r="AY153" s="131">
        <f t="shared" si="107"/>
        <v>0</v>
      </c>
      <c r="AZ153" s="131">
        <f t="shared" si="108"/>
        <v>0</v>
      </c>
      <c r="BA153" s="131">
        <f t="shared" si="109"/>
        <v>0</v>
      </c>
      <c r="BB153" s="131">
        <f t="shared" si="110"/>
        <v>0</v>
      </c>
      <c r="BC153" s="131">
        <f t="shared" si="111"/>
        <v>0</v>
      </c>
      <c r="BD153" s="131">
        <f t="shared" si="112"/>
        <v>0</v>
      </c>
      <c r="BE153" s="131">
        <f t="shared" si="113"/>
        <v>0</v>
      </c>
      <c r="BF153" s="131">
        <f t="shared" si="114"/>
        <v>0</v>
      </c>
      <c r="BG153" s="131">
        <f t="shared" si="115"/>
        <v>0</v>
      </c>
      <c r="BH153" s="131">
        <f t="shared" si="116"/>
        <v>0</v>
      </c>
      <c r="BI153" s="131">
        <f t="shared" si="117"/>
        <v>0</v>
      </c>
      <c r="BJ153" s="131">
        <f t="shared" si="118"/>
        <v>0</v>
      </c>
      <c r="BK153" s="131">
        <f t="shared" si="119"/>
        <v>0</v>
      </c>
      <c r="BL153" s="131">
        <f t="shared" si="120"/>
        <v>0</v>
      </c>
      <c r="BM153" s="131">
        <f t="shared" si="121"/>
        <v>0</v>
      </c>
      <c r="BN153" s="131">
        <f t="shared" si="122"/>
        <v>0</v>
      </c>
      <c r="BO153" s="131">
        <f t="shared" si="123"/>
        <v>0</v>
      </c>
    </row>
    <row r="154" spans="1:67" s="81" customFormat="1" ht="73.75" customHeight="1" x14ac:dyDescent="0.2">
      <c r="A154" s="4"/>
      <c r="B154" s="164" t="s">
        <v>8</v>
      </c>
      <c r="C154" s="4"/>
      <c r="D154" s="64" t="s">
        <v>1004</v>
      </c>
      <c r="E154" s="503" t="s">
        <v>648</v>
      </c>
      <c r="F154" s="63" t="s">
        <v>111</v>
      </c>
      <c r="G154" s="178" t="s">
        <v>78</v>
      </c>
      <c r="H154" s="178" t="s">
        <v>338</v>
      </c>
      <c r="I154" s="63">
        <v>1</v>
      </c>
      <c r="J154" s="63">
        <v>15</v>
      </c>
      <c r="K154" s="63" t="s">
        <v>562</v>
      </c>
      <c r="L154" s="333">
        <v>324.81050000000005</v>
      </c>
      <c r="M154" s="400" t="s">
        <v>954</v>
      </c>
      <c r="N154" s="380"/>
      <c r="O154" s="378">
        <f>L154*N154</f>
        <v>0</v>
      </c>
      <c r="P154" s="82" t="str">
        <f t="shared" si="128"/>
        <v>No</v>
      </c>
      <c r="Q154" s="188" t="str">
        <f t="shared" si="129"/>
        <v>Yes</v>
      </c>
      <c r="S154" s="229">
        <v>1</v>
      </c>
      <c r="T154" s="230">
        <f t="shared" si="130"/>
        <v>0</v>
      </c>
      <c r="U154" s="69"/>
      <c r="V154" s="256">
        <v>17.5</v>
      </c>
      <c r="W154" s="265">
        <f t="shared" si="124"/>
        <v>0</v>
      </c>
      <c r="X154" s="152"/>
      <c r="Y154" s="152">
        <f>N154*I154</f>
        <v>0</v>
      </c>
      <c r="Z154" s="489">
        <v>1</v>
      </c>
      <c r="AA154" s="476">
        <v>15</v>
      </c>
      <c r="AB154" s="239">
        <f t="shared" si="125"/>
        <v>0</v>
      </c>
      <c r="AC154" s="476"/>
      <c r="AD154" s="239">
        <f t="shared" si="126"/>
        <v>0</v>
      </c>
      <c r="AE154" s="476"/>
      <c r="AF154" s="239">
        <f t="shared" si="127"/>
        <v>0</v>
      </c>
      <c r="AG154" s="131">
        <f t="shared" si="91"/>
        <v>0</v>
      </c>
      <c r="AH154" s="131">
        <f t="shared" si="92"/>
        <v>0</v>
      </c>
      <c r="AI154" s="131">
        <f t="shared" si="93"/>
        <v>0</v>
      </c>
      <c r="AJ154" s="131">
        <f t="shared" si="94"/>
        <v>0</v>
      </c>
      <c r="AK154" s="131">
        <f t="shared" si="95"/>
        <v>0</v>
      </c>
      <c r="AL154" s="131">
        <f t="shared" si="96"/>
        <v>0</v>
      </c>
      <c r="AM154" s="131">
        <f t="shared" si="97"/>
        <v>0</v>
      </c>
      <c r="AN154" s="131">
        <f t="shared" si="98"/>
        <v>0</v>
      </c>
      <c r="AO154" s="131">
        <f t="shared" si="99"/>
        <v>0</v>
      </c>
      <c r="AP154" s="396"/>
      <c r="AQ154" s="396">
        <f t="shared" si="100"/>
        <v>0</v>
      </c>
      <c r="AR154" s="396">
        <f t="shared" si="101"/>
        <v>0</v>
      </c>
      <c r="AS154" s="396">
        <f t="shared" si="102"/>
        <v>0</v>
      </c>
      <c r="AT154" s="396"/>
      <c r="AU154" s="131">
        <f t="shared" si="103"/>
        <v>0</v>
      </c>
      <c r="AV154" s="131">
        <f t="shared" si="104"/>
        <v>0</v>
      </c>
      <c r="AW154" s="131">
        <f t="shared" si="105"/>
        <v>0</v>
      </c>
      <c r="AX154" s="131">
        <f t="shared" si="106"/>
        <v>0</v>
      </c>
      <c r="AY154" s="131">
        <f t="shared" si="107"/>
        <v>0</v>
      </c>
      <c r="AZ154" s="131">
        <f t="shared" si="108"/>
        <v>0</v>
      </c>
      <c r="BA154" s="131">
        <f t="shared" si="109"/>
        <v>0</v>
      </c>
      <c r="BB154" s="131">
        <f t="shared" si="110"/>
        <v>0</v>
      </c>
      <c r="BC154" s="131">
        <f t="shared" si="111"/>
        <v>0</v>
      </c>
      <c r="BD154" s="131">
        <f t="shared" si="112"/>
        <v>0</v>
      </c>
      <c r="BE154" s="131">
        <f t="shared" si="113"/>
        <v>0</v>
      </c>
      <c r="BF154" s="131">
        <f t="shared" si="114"/>
        <v>0</v>
      </c>
      <c r="BG154" s="131">
        <f t="shared" si="115"/>
        <v>0</v>
      </c>
      <c r="BH154" s="131">
        <f t="shared" si="116"/>
        <v>0</v>
      </c>
      <c r="BI154" s="131">
        <f t="shared" si="117"/>
        <v>0</v>
      </c>
      <c r="BJ154" s="131">
        <f t="shared" si="118"/>
        <v>0</v>
      </c>
      <c r="BK154" s="131">
        <f t="shared" si="119"/>
        <v>0</v>
      </c>
      <c r="BL154" s="131">
        <f t="shared" si="120"/>
        <v>0</v>
      </c>
      <c r="BM154" s="131">
        <f t="shared" si="121"/>
        <v>0</v>
      </c>
      <c r="BN154" s="131">
        <f t="shared" si="122"/>
        <v>0</v>
      </c>
      <c r="BO154" s="131">
        <f t="shared" si="123"/>
        <v>0</v>
      </c>
    </row>
    <row r="155" spans="1:67" s="81" customFormat="1" ht="73.75" customHeight="1" x14ac:dyDescent="0.2">
      <c r="A155" s="4"/>
      <c r="B155" s="164" t="s">
        <v>8</v>
      </c>
      <c r="C155" s="4"/>
      <c r="D155" s="64" t="s">
        <v>716</v>
      </c>
      <c r="E155" s="504" t="s">
        <v>647</v>
      </c>
      <c r="F155" s="63" t="s">
        <v>111</v>
      </c>
      <c r="G155" s="178" t="s">
        <v>78</v>
      </c>
      <c r="H155" s="178" t="s">
        <v>338</v>
      </c>
      <c r="I155" s="63">
        <v>1</v>
      </c>
      <c r="J155" s="63">
        <v>15</v>
      </c>
      <c r="K155" s="63" t="s">
        <v>562</v>
      </c>
      <c r="L155" s="333">
        <v>338.93180000000001</v>
      </c>
      <c r="M155" s="85"/>
      <c r="N155" s="401" t="s">
        <v>954</v>
      </c>
      <c r="O155" s="378">
        <f>L155*M155</f>
        <v>0</v>
      </c>
      <c r="P155" s="82" t="str">
        <f t="shared" si="128"/>
        <v>No</v>
      </c>
      <c r="Q155" s="188" t="str">
        <f t="shared" si="129"/>
        <v>Yes</v>
      </c>
      <c r="S155" s="229">
        <v>1</v>
      </c>
      <c r="T155" s="230">
        <f t="shared" si="130"/>
        <v>0</v>
      </c>
      <c r="U155" s="69"/>
      <c r="V155" s="256">
        <v>17.5</v>
      </c>
      <c r="W155" s="265">
        <f t="shared" si="124"/>
        <v>0</v>
      </c>
      <c r="X155" s="152">
        <f>M155*I155</f>
        <v>0</v>
      </c>
      <c r="Y155" s="152"/>
      <c r="Z155" s="489">
        <v>1</v>
      </c>
      <c r="AA155" s="476">
        <v>15</v>
      </c>
      <c r="AB155" s="239">
        <f t="shared" si="125"/>
        <v>0</v>
      </c>
      <c r="AC155" s="476"/>
      <c r="AD155" s="239">
        <f t="shared" si="126"/>
        <v>0</v>
      </c>
      <c r="AE155" s="476"/>
      <c r="AF155" s="239">
        <f t="shared" si="127"/>
        <v>0</v>
      </c>
      <c r="AG155" s="131">
        <f t="shared" si="91"/>
        <v>0</v>
      </c>
      <c r="AH155" s="131">
        <f t="shared" si="92"/>
        <v>0</v>
      </c>
      <c r="AI155" s="131">
        <f t="shared" si="93"/>
        <v>0</v>
      </c>
      <c r="AJ155" s="131">
        <f t="shared" si="94"/>
        <v>0</v>
      </c>
      <c r="AK155" s="131">
        <f t="shared" si="95"/>
        <v>0</v>
      </c>
      <c r="AL155" s="131">
        <f t="shared" si="96"/>
        <v>0</v>
      </c>
      <c r="AM155" s="131">
        <f t="shared" si="97"/>
        <v>0</v>
      </c>
      <c r="AN155" s="131">
        <f t="shared" si="98"/>
        <v>0</v>
      </c>
      <c r="AO155" s="131">
        <f t="shared" si="99"/>
        <v>0</v>
      </c>
      <c r="AP155" s="396"/>
      <c r="AQ155" s="396">
        <f t="shared" si="100"/>
        <v>0</v>
      </c>
      <c r="AR155" s="396">
        <f t="shared" si="101"/>
        <v>0</v>
      </c>
      <c r="AS155" s="396">
        <f t="shared" si="102"/>
        <v>0</v>
      </c>
      <c r="AT155" s="396"/>
      <c r="AU155" s="131">
        <f t="shared" si="103"/>
        <v>0</v>
      </c>
      <c r="AV155" s="131">
        <f t="shared" si="104"/>
        <v>0</v>
      </c>
      <c r="AW155" s="131">
        <f t="shared" si="105"/>
        <v>0</v>
      </c>
      <c r="AX155" s="131">
        <f t="shared" si="106"/>
        <v>0</v>
      </c>
      <c r="AY155" s="131">
        <f t="shared" si="107"/>
        <v>0</v>
      </c>
      <c r="AZ155" s="131">
        <f t="shared" si="108"/>
        <v>0</v>
      </c>
      <c r="BA155" s="131">
        <f t="shared" si="109"/>
        <v>0</v>
      </c>
      <c r="BB155" s="131">
        <f t="shared" si="110"/>
        <v>0</v>
      </c>
      <c r="BC155" s="131">
        <f t="shared" si="111"/>
        <v>0</v>
      </c>
      <c r="BD155" s="131">
        <f t="shared" si="112"/>
        <v>0</v>
      </c>
      <c r="BE155" s="131">
        <f t="shared" si="113"/>
        <v>0</v>
      </c>
      <c r="BF155" s="131">
        <f t="shared" si="114"/>
        <v>0</v>
      </c>
      <c r="BG155" s="131">
        <f t="shared" si="115"/>
        <v>0</v>
      </c>
      <c r="BH155" s="131">
        <f t="shared" si="116"/>
        <v>0</v>
      </c>
      <c r="BI155" s="131">
        <f t="shared" si="117"/>
        <v>0</v>
      </c>
      <c r="BJ155" s="131">
        <f t="shared" si="118"/>
        <v>0</v>
      </c>
      <c r="BK155" s="131">
        <f t="shared" si="119"/>
        <v>0</v>
      </c>
      <c r="BL155" s="131">
        <f t="shared" si="120"/>
        <v>0</v>
      </c>
      <c r="BM155" s="131">
        <f t="shared" si="121"/>
        <v>0</v>
      </c>
      <c r="BN155" s="131">
        <f t="shared" si="122"/>
        <v>0</v>
      </c>
      <c r="BO155" s="131">
        <f t="shared" si="123"/>
        <v>0</v>
      </c>
    </row>
    <row r="156" spans="1:67" s="81" customFormat="1" ht="73.75" customHeight="1" x14ac:dyDescent="0.2">
      <c r="A156" s="4"/>
      <c r="B156" s="164" t="s">
        <v>8</v>
      </c>
      <c r="C156" s="4"/>
      <c r="D156" s="64" t="s">
        <v>769</v>
      </c>
      <c r="E156" s="505" t="s">
        <v>646</v>
      </c>
      <c r="F156" s="63" t="s">
        <v>111</v>
      </c>
      <c r="G156" s="178" t="s">
        <v>78</v>
      </c>
      <c r="H156" s="178" t="s">
        <v>338</v>
      </c>
      <c r="I156" s="63">
        <v>1</v>
      </c>
      <c r="J156" s="63">
        <v>15</v>
      </c>
      <c r="K156" s="63" t="s">
        <v>562</v>
      </c>
      <c r="L156" s="333">
        <v>324.81050000000005</v>
      </c>
      <c r="M156" s="85"/>
      <c r="N156" s="401" t="s">
        <v>954</v>
      </c>
      <c r="O156" s="378">
        <f>L156*M156</f>
        <v>0</v>
      </c>
      <c r="P156" s="82" t="str">
        <f t="shared" si="128"/>
        <v>No</v>
      </c>
      <c r="Q156" s="188" t="str">
        <f t="shared" si="129"/>
        <v>Yes</v>
      </c>
      <c r="S156" s="229">
        <v>1</v>
      </c>
      <c r="T156" s="230">
        <f t="shared" si="130"/>
        <v>0</v>
      </c>
      <c r="U156" s="69"/>
      <c r="V156" s="256">
        <v>17.5</v>
      </c>
      <c r="W156" s="265">
        <f t="shared" si="124"/>
        <v>0</v>
      </c>
      <c r="X156" s="152">
        <f>M156*I156</f>
        <v>0</v>
      </c>
      <c r="Y156" s="152"/>
      <c r="Z156" s="489">
        <v>1</v>
      </c>
      <c r="AA156" s="476">
        <v>15</v>
      </c>
      <c r="AB156" s="239">
        <f t="shared" si="125"/>
        <v>0</v>
      </c>
      <c r="AC156" s="476"/>
      <c r="AD156" s="239">
        <f t="shared" si="126"/>
        <v>0</v>
      </c>
      <c r="AE156" s="476"/>
      <c r="AF156" s="239">
        <f t="shared" si="127"/>
        <v>0</v>
      </c>
      <c r="AG156" s="131">
        <f t="shared" si="91"/>
        <v>0</v>
      </c>
      <c r="AH156" s="131">
        <f t="shared" si="92"/>
        <v>0</v>
      </c>
      <c r="AI156" s="131">
        <f t="shared" si="93"/>
        <v>0</v>
      </c>
      <c r="AJ156" s="131">
        <f t="shared" si="94"/>
        <v>0</v>
      </c>
      <c r="AK156" s="131">
        <f t="shared" si="95"/>
        <v>0</v>
      </c>
      <c r="AL156" s="131">
        <f t="shared" si="96"/>
        <v>0</v>
      </c>
      <c r="AM156" s="131">
        <f t="shared" si="97"/>
        <v>0</v>
      </c>
      <c r="AN156" s="131">
        <f t="shared" si="98"/>
        <v>0</v>
      </c>
      <c r="AO156" s="131">
        <f t="shared" si="99"/>
        <v>0</v>
      </c>
      <c r="AP156" s="396"/>
      <c r="AQ156" s="396">
        <f t="shared" si="100"/>
        <v>0</v>
      </c>
      <c r="AR156" s="396">
        <f t="shared" si="101"/>
        <v>0</v>
      </c>
      <c r="AS156" s="396">
        <f t="shared" si="102"/>
        <v>0</v>
      </c>
      <c r="AT156" s="396"/>
      <c r="AU156" s="131">
        <f t="shared" si="103"/>
        <v>0</v>
      </c>
      <c r="AV156" s="131">
        <f t="shared" si="104"/>
        <v>0</v>
      </c>
      <c r="AW156" s="131">
        <f t="shared" si="105"/>
        <v>0</v>
      </c>
      <c r="AX156" s="131">
        <f t="shared" si="106"/>
        <v>0</v>
      </c>
      <c r="AY156" s="131">
        <f t="shared" si="107"/>
        <v>0</v>
      </c>
      <c r="AZ156" s="131">
        <f t="shared" si="108"/>
        <v>0</v>
      </c>
      <c r="BA156" s="131">
        <f t="shared" si="109"/>
        <v>0</v>
      </c>
      <c r="BB156" s="131">
        <f t="shared" si="110"/>
        <v>0</v>
      </c>
      <c r="BC156" s="131">
        <f t="shared" si="111"/>
        <v>0</v>
      </c>
      <c r="BD156" s="131">
        <f t="shared" si="112"/>
        <v>0</v>
      </c>
      <c r="BE156" s="131">
        <f t="shared" si="113"/>
        <v>0</v>
      </c>
      <c r="BF156" s="131">
        <f t="shared" si="114"/>
        <v>0</v>
      </c>
      <c r="BG156" s="131">
        <f t="shared" si="115"/>
        <v>0</v>
      </c>
      <c r="BH156" s="131">
        <f t="shared" si="116"/>
        <v>0</v>
      </c>
      <c r="BI156" s="131">
        <f t="shared" si="117"/>
        <v>0</v>
      </c>
      <c r="BJ156" s="131">
        <f t="shared" si="118"/>
        <v>0</v>
      </c>
      <c r="BK156" s="131">
        <f t="shared" si="119"/>
        <v>0</v>
      </c>
      <c r="BL156" s="131">
        <f t="shared" si="120"/>
        <v>0</v>
      </c>
      <c r="BM156" s="131">
        <f t="shared" si="121"/>
        <v>0</v>
      </c>
      <c r="BN156" s="131">
        <f t="shared" si="122"/>
        <v>0</v>
      </c>
      <c r="BO156" s="131">
        <f t="shared" si="123"/>
        <v>0</v>
      </c>
    </row>
    <row r="157" spans="1:67" s="4" customFormat="1" ht="73.75" customHeight="1" x14ac:dyDescent="0.2">
      <c r="B157" s="164" t="s">
        <v>8</v>
      </c>
      <c r="D157" s="99" t="s">
        <v>1005</v>
      </c>
      <c r="E157" s="506" t="s">
        <v>648</v>
      </c>
      <c r="F157" s="72" t="s">
        <v>110</v>
      </c>
      <c r="G157" s="73" t="s">
        <v>79</v>
      </c>
      <c r="H157" s="73" t="s">
        <v>158</v>
      </c>
      <c r="I157" s="72">
        <v>1</v>
      </c>
      <c r="J157" s="72">
        <v>0</v>
      </c>
      <c r="K157" s="72" t="s">
        <v>562</v>
      </c>
      <c r="L157" s="334">
        <v>197.74970000000002</v>
      </c>
      <c r="M157" s="399" t="s">
        <v>954</v>
      </c>
      <c r="N157" s="88"/>
      <c r="O157" s="368">
        <f>L157*N157</f>
        <v>0</v>
      </c>
      <c r="P157" s="89" t="str">
        <f t="shared" si="128"/>
        <v>No</v>
      </c>
      <c r="Q157" s="166" t="str">
        <f t="shared" si="129"/>
        <v>Yes</v>
      </c>
      <c r="S157" s="229">
        <v>1</v>
      </c>
      <c r="T157" s="230">
        <f t="shared" si="130"/>
        <v>0</v>
      </c>
      <c r="U157" s="69"/>
      <c r="V157" s="256">
        <v>7</v>
      </c>
      <c r="W157" s="265">
        <f t="shared" si="124"/>
        <v>0</v>
      </c>
      <c r="X157" s="152"/>
      <c r="Y157" s="152">
        <f>N157*I157</f>
        <v>0</v>
      </c>
      <c r="Z157" s="489">
        <v>1</v>
      </c>
      <c r="AA157" s="476">
        <v>10</v>
      </c>
      <c r="AB157" s="239">
        <f t="shared" si="125"/>
        <v>0</v>
      </c>
      <c r="AC157" s="476"/>
      <c r="AD157" s="239">
        <f t="shared" si="126"/>
        <v>0</v>
      </c>
      <c r="AE157" s="476"/>
      <c r="AF157" s="239">
        <f t="shared" si="127"/>
        <v>0</v>
      </c>
      <c r="AG157" s="131">
        <f t="shared" si="91"/>
        <v>0</v>
      </c>
      <c r="AH157" s="131">
        <f t="shared" si="92"/>
        <v>0</v>
      </c>
      <c r="AI157" s="131">
        <f t="shared" si="93"/>
        <v>0</v>
      </c>
      <c r="AJ157" s="131">
        <f t="shared" si="94"/>
        <v>0</v>
      </c>
      <c r="AK157" s="131">
        <f t="shared" si="95"/>
        <v>0</v>
      </c>
      <c r="AL157" s="131">
        <f t="shared" si="96"/>
        <v>0</v>
      </c>
      <c r="AM157" s="131">
        <f t="shared" si="97"/>
        <v>0</v>
      </c>
      <c r="AN157" s="131">
        <f t="shared" si="98"/>
        <v>0</v>
      </c>
      <c r="AO157" s="131">
        <f t="shared" si="99"/>
        <v>0</v>
      </c>
      <c r="AP157" s="131"/>
      <c r="AQ157" s="396">
        <f t="shared" si="100"/>
        <v>0</v>
      </c>
      <c r="AR157" s="396">
        <f t="shared" si="101"/>
        <v>0</v>
      </c>
      <c r="AS157" s="396">
        <f t="shared" si="102"/>
        <v>0</v>
      </c>
      <c r="AT157" s="131"/>
      <c r="AU157" s="131">
        <f t="shared" si="103"/>
        <v>0</v>
      </c>
      <c r="AV157" s="131">
        <f t="shared" si="104"/>
        <v>0</v>
      </c>
      <c r="AW157" s="131">
        <f t="shared" si="105"/>
        <v>0</v>
      </c>
      <c r="AX157" s="131">
        <f t="shared" si="106"/>
        <v>0</v>
      </c>
      <c r="AY157" s="131">
        <f t="shared" si="107"/>
        <v>0</v>
      </c>
      <c r="AZ157" s="131">
        <f t="shared" si="108"/>
        <v>0</v>
      </c>
      <c r="BA157" s="131">
        <f t="shared" si="109"/>
        <v>0</v>
      </c>
      <c r="BB157" s="131">
        <f t="shared" si="110"/>
        <v>0</v>
      </c>
      <c r="BC157" s="131">
        <f t="shared" si="111"/>
        <v>0</v>
      </c>
      <c r="BD157" s="131">
        <f t="shared" si="112"/>
        <v>0</v>
      </c>
      <c r="BE157" s="131">
        <f t="shared" si="113"/>
        <v>0</v>
      </c>
      <c r="BF157" s="131">
        <f t="shared" si="114"/>
        <v>0</v>
      </c>
      <c r="BG157" s="131">
        <f t="shared" si="115"/>
        <v>0</v>
      </c>
      <c r="BH157" s="131">
        <f t="shared" si="116"/>
        <v>0</v>
      </c>
      <c r="BI157" s="131">
        <f t="shared" si="117"/>
        <v>0</v>
      </c>
      <c r="BJ157" s="131">
        <f t="shared" si="118"/>
        <v>0</v>
      </c>
      <c r="BK157" s="131">
        <f t="shared" si="119"/>
        <v>0</v>
      </c>
      <c r="BL157" s="131">
        <f t="shared" si="120"/>
        <v>0</v>
      </c>
      <c r="BM157" s="131">
        <f t="shared" si="121"/>
        <v>0</v>
      </c>
      <c r="BN157" s="131">
        <f t="shared" si="122"/>
        <v>0</v>
      </c>
      <c r="BO157" s="131">
        <f t="shared" si="123"/>
        <v>0</v>
      </c>
    </row>
    <row r="158" spans="1:67" s="4" customFormat="1" ht="73.75" customHeight="1" x14ac:dyDescent="0.2">
      <c r="B158" s="164" t="s">
        <v>8</v>
      </c>
      <c r="D158" s="99" t="s">
        <v>717</v>
      </c>
      <c r="E158" s="501" t="s">
        <v>647</v>
      </c>
      <c r="F158" s="72" t="s">
        <v>110</v>
      </c>
      <c r="G158" s="73" t="s">
        <v>79</v>
      </c>
      <c r="H158" s="73" t="s">
        <v>158</v>
      </c>
      <c r="I158" s="72">
        <v>1</v>
      </c>
      <c r="J158" s="72">
        <v>0</v>
      </c>
      <c r="K158" s="72" t="s">
        <v>562</v>
      </c>
      <c r="L158" s="334">
        <v>206.3502</v>
      </c>
      <c r="M158" s="87"/>
      <c r="N158" s="399" t="s">
        <v>954</v>
      </c>
      <c r="O158" s="368">
        <f>L158*M158</f>
        <v>0</v>
      </c>
      <c r="P158" s="89" t="str">
        <f t="shared" si="128"/>
        <v>No</v>
      </c>
      <c r="Q158" s="166" t="str">
        <f t="shared" si="129"/>
        <v>Yes</v>
      </c>
      <c r="S158" s="229">
        <v>1</v>
      </c>
      <c r="T158" s="230">
        <f t="shared" si="130"/>
        <v>0</v>
      </c>
      <c r="U158" s="69"/>
      <c r="V158" s="256">
        <v>7</v>
      </c>
      <c r="W158" s="265">
        <f t="shared" si="124"/>
        <v>0</v>
      </c>
      <c r="X158" s="152">
        <f>M158*I158</f>
        <v>0</v>
      </c>
      <c r="Y158" s="152"/>
      <c r="Z158" s="489">
        <v>1</v>
      </c>
      <c r="AA158" s="476">
        <v>10</v>
      </c>
      <c r="AB158" s="239">
        <f t="shared" si="125"/>
        <v>0</v>
      </c>
      <c r="AC158" s="476"/>
      <c r="AD158" s="239">
        <f t="shared" si="126"/>
        <v>0</v>
      </c>
      <c r="AE158" s="476"/>
      <c r="AF158" s="239">
        <f t="shared" si="127"/>
        <v>0</v>
      </c>
      <c r="AG158" s="131">
        <f t="shared" si="91"/>
        <v>0</v>
      </c>
      <c r="AH158" s="131">
        <f t="shared" si="92"/>
        <v>0</v>
      </c>
      <c r="AI158" s="131">
        <f t="shared" si="93"/>
        <v>0</v>
      </c>
      <c r="AJ158" s="131">
        <f t="shared" si="94"/>
        <v>0</v>
      </c>
      <c r="AK158" s="131">
        <f t="shared" si="95"/>
        <v>0</v>
      </c>
      <c r="AL158" s="131">
        <f t="shared" si="96"/>
        <v>0</v>
      </c>
      <c r="AM158" s="131">
        <f t="shared" si="97"/>
        <v>0</v>
      </c>
      <c r="AN158" s="131">
        <f t="shared" si="98"/>
        <v>0</v>
      </c>
      <c r="AO158" s="131">
        <f t="shared" si="99"/>
        <v>0</v>
      </c>
      <c r="AP158" s="131"/>
      <c r="AQ158" s="396">
        <f t="shared" si="100"/>
        <v>0</v>
      </c>
      <c r="AR158" s="396">
        <f t="shared" si="101"/>
        <v>0</v>
      </c>
      <c r="AS158" s="396">
        <f t="shared" si="102"/>
        <v>0</v>
      </c>
      <c r="AT158" s="131"/>
      <c r="AU158" s="131">
        <f t="shared" si="103"/>
        <v>0</v>
      </c>
      <c r="AV158" s="131">
        <f t="shared" si="104"/>
        <v>0</v>
      </c>
      <c r="AW158" s="131">
        <f t="shared" si="105"/>
        <v>0</v>
      </c>
      <c r="AX158" s="131">
        <f t="shared" si="106"/>
        <v>0</v>
      </c>
      <c r="AY158" s="131">
        <f t="shared" si="107"/>
        <v>0</v>
      </c>
      <c r="AZ158" s="131">
        <f t="shared" si="108"/>
        <v>0</v>
      </c>
      <c r="BA158" s="131">
        <f t="shared" si="109"/>
        <v>0</v>
      </c>
      <c r="BB158" s="131">
        <f t="shared" si="110"/>
        <v>0</v>
      </c>
      <c r="BC158" s="131">
        <f t="shared" si="111"/>
        <v>0</v>
      </c>
      <c r="BD158" s="131">
        <f t="shared" si="112"/>
        <v>0</v>
      </c>
      <c r="BE158" s="131">
        <f t="shared" si="113"/>
        <v>0</v>
      </c>
      <c r="BF158" s="131">
        <f t="shared" si="114"/>
        <v>0</v>
      </c>
      <c r="BG158" s="131">
        <f t="shared" si="115"/>
        <v>0</v>
      </c>
      <c r="BH158" s="131">
        <f t="shared" si="116"/>
        <v>0</v>
      </c>
      <c r="BI158" s="131">
        <f t="shared" si="117"/>
        <v>0</v>
      </c>
      <c r="BJ158" s="131">
        <f t="shared" si="118"/>
        <v>0</v>
      </c>
      <c r="BK158" s="131">
        <f t="shared" si="119"/>
        <v>0</v>
      </c>
      <c r="BL158" s="131">
        <f t="shared" si="120"/>
        <v>0</v>
      </c>
      <c r="BM158" s="131">
        <f t="shared" si="121"/>
        <v>0</v>
      </c>
      <c r="BN158" s="131">
        <f t="shared" si="122"/>
        <v>0</v>
      </c>
      <c r="BO158" s="131">
        <f t="shared" si="123"/>
        <v>0</v>
      </c>
    </row>
    <row r="159" spans="1:67" s="4" customFormat="1" ht="73.75" customHeight="1" x14ac:dyDescent="0.2">
      <c r="B159" s="164" t="s">
        <v>8</v>
      </c>
      <c r="D159" s="99" t="s">
        <v>767</v>
      </c>
      <c r="E159" s="502" t="s">
        <v>646</v>
      </c>
      <c r="F159" s="72" t="s">
        <v>110</v>
      </c>
      <c r="G159" s="73" t="s">
        <v>79</v>
      </c>
      <c r="H159" s="73" t="s">
        <v>158</v>
      </c>
      <c r="I159" s="72">
        <v>1</v>
      </c>
      <c r="J159" s="72">
        <v>0</v>
      </c>
      <c r="K159" s="72" t="s">
        <v>562</v>
      </c>
      <c r="L159" s="334">
        <v>197.74970000000002</v>
      </c>
      <c r="M159" s="87"/>
      <c r="N159" s="399" t="s">
        <v>954</v>
      </c>
      <c r="O159" s="368">
        <f>L159*M159</f>
        <v>0</v>
      </c>
      <c r="P159" s="89" t="str">
        <f t="shared" si="128"/>
        <v>No</v>
      </c>
      <c r="Q159" s="166" t="str">
        <f t="shared" si="129"/>
        <v>Yes</v>
      </c>
      <c r="S159" s="229">
        <v>1</v>
      </c>
      <c r="T159" s="230">
        <f t="shared" si="130"/>
        <v>0</v>
      </c>
      <c r="U159" s="69"/>
      <c r="V159" s="256">
        <v>7</v>
      </c>
      <c r="W159" s="265">
        <f t="shared" si="124"/>
        <v>0</v>
      </c>
      <c r="X159" s="152">
        <f>M159*I159</f>
        <v>0</v>
      </c>
      <c r="Y159" s="152"/>
      <c r="Z159" s="489">
        <v>1</v>
      </c>
      <c r="AA159" s="476">
        <v>10</v>
      </c>
      <c r="AB159" s="239">
        <f t="shared" si="125"/>
        <v>0</v>
      </c>
      <c r="AC159" s="476"/>
      <c r="AD159" s="239">
        <f t="shared" si="126"/>
        <v>0</v>
      </c>
      <c r="AE159" s="476"/>
      <c r="AF159" s="239">
        <f t="shared" si="127"/>
        <v>0</v>
      </c>
      <c r="AG159" s="131">
        <f t="shared" si="91"/>
        <v>0</v>
      </c>
      <c r="AH159" s="131">
        <f t="shared" si="92"/>
        <v>0</v>
      </c>
      <c r="AI159" s="131">
        <f t="shared" si="93"/>
        <v>0</v>
      </c>
      <c r="AJ159" s="131">
        <f t="shared" si="94"/>
        <v>0</v>
      </c>
      <c r="AK159" s="131">
        <f t="shared" si="95"/>
        <v>0</v>
      </c>
      <c r="AL159" s="131">
        <f t="shared" si="96"/>
        <v>0</v>
      </c>
      <c r="AM159" s="131">
        <f t="shared" si="97"/>
        <v>0</v>
      </c>
      <c r="AN159" s="131">
        <f t="shared" si="98"/>
        <v>0</v>
      </c>
      <c r="AO159" s="131">
        <f t="shared" si="99"/>
        <v>0</v>
      </c>
      <c r="AP159" s="131"/>
      <c r="AQ159" s="396">
        <f t="shared" si="100"/>
        <v>0</v>
      </c>
      <c r="AR159" s="396">
        <f t="shared" si="101"/>
        <v>0</v>
      </c>
      <c r="AS159" s="396">
        <f t="shared" si="102"/>
        <v>0</v>
      </c>
      <c r="AT159" s="131"/>
      <c r="AU159" s="131">
        <f t="shared" si="103"/>
        <v>0</v>
      </c>
      <c r="AV159" s="131">
        <f t="shared" si="104"/>
        <v>0</v>
      </c>
      <c r="AW159" s="131">
        <f t="shared" si="105"/>
        <v>0</v>
      </c>
      <c r="AX159" s="131">
        <f t="shared" si="106"/>
        <v>0</v>
      </c>
      <c r="AY159" s="131">
        <f t="shared" si="107"/>
        <v>0</v>
      </c>
      <c r="AZ159" s="131">
        <f t="shared" si="108"/>
        <v>0</v>
      </c>
      <c r="BA159" s="131">
        <f t="shared" si="109"/>
        <v>0</v>
      </c>
      <c r="BB159" s="131">
        <f t="shared" si="110"/>
        <v>0</v>
      </c>
      <c r="BC159" s="131">
        <f t="shared" si="111"/>
        <v>0</v>
      </c>
      <c r="BD159" s="131">
        <f t="shared" si="112"/>
        <v>0</v>
      </c>
      <c r="BE159" s="131">
        <f t="shared" si="113"/>
        <v>0</v>
      </c>
      <c r="BF159" s="131">
        <f t="shared" si="114"/>
        <v>0</v>
      </c>
      <c r="BG159" s="131">
        <f t="shared" si="115"/>
        <v>0</v>
      </c>
      <c r="BH159" s="131">
        <f t="shared" si="116"/>
        <v>0</v>
      </c>
      <c r="BI159" s="131">
        <f t="shared" si="117"/>
        <v>0</v>
      </c>
      <c r="BJ159" s="131">
        <f t="shared" si="118"/>
        <v>0</v>
      </c>
      <c r="BK159" s="131">
        <f t="shared" si="119"/>
        <v>0</v>
      </c>
      <c r="BL159" s="131">
        <f t="shared" si="120"/>
        <v>0</v>
      </c>
      <c r="BM159" s="131">
        <f t="shared" si="121"/>
        <v>0</v>
      </c>
      <c r="BN159" s="131">
        <f t="shared" si="122"/>
        <v>0</v>
      </c>
      <c r="BO159" s="131">
        <f t="shared" si="123"/>
        <v>0</v>
      </c>
    </row>
    <row r="160" spans="1:67" s="81" customFormat="1" ht="73.75" customHeight="1" x14ac:dyDescent="0.2">
      <c r="A160" s="4"/>
      <c r="B160" s="164" t="s">
        <v>8</v>
      </c>
      <c r="C160" s="4"/>
      <c r="D160" s="64" t="s">
        <v>1006</v>
      </c>
      <c r="E160" s="503" t="s">
        <v>648</v>
      </c>
      <c r="F160" s="63" t="s">
        <v>111</v>
      </c>
      <c r="G160" s="178" t="s">
        <v>80</v>
      </c>
      <c r="H160" s="178" t="s">
        <v>158</v>
      </c>
      <c r="I160" s="63">
        <v>1</v>
      </c>
      <c r="J160" s="63">
        <v>0</v>
      </c>
      <c r="K160" s="63" t="s">
        <v>562</v>
      </c>
      <c r="L160" s="333">
        <v>296.15589999999997</v>
      </c>
      <c r="M160" s="400" t="s">
        <v>954</v>
      </c>
      <c r="N160" s="380"/>
      <c r="O160" s="378">
        <f>L160*N160</f>
        <v>0</v>
      </c>
      <c r="P160" s="82" t="str">
        <f t="shared" si="128"/>
        <v>No</v>
      </c>
      <c r="Q160" s="188" t="str">
        <f t="shared" si="129"/>
        <v>Yes</v>
      </c>
      <c r="S160" s="229">
        <v>1</v>
      </c>
      <c r="T160" s="230">
        <f t="shared" si="130"/>
        <v>0</v>
      </c>
      <c r="U160" s="69"/>
      <c r="V160" s="256">
        <v>10</v>
      </c>
      <c r="W160" s="265">
        <f t="shared" si="124"/>
        <v>0</v>
      </c>
      <c r="X160" s="152"/>
      <c r="Y160" s="152">
        <f>N160*I160</f>
        <v>0</v>
      </c>
      <c r="Z160" s="489">
        <v>1</v>
      </c>
      <c r="AA160" s="476">
        <v>12</v>
      </c>
      <c r="AB160" s="239">
        <f t="shared" si="125"/>
        <v>0</v>
      </c>
      <c r="AC160" s="476"/>
      <c r="AD160" s="239">
        <f t="shared" si="126"/>
        <v>0</v>
      </c>
      <c r="AE160" s="476"/>
      <c r="AF160" s="239">
        <f t="shared" si="127"/>
        <v>0</v>
      </c>
      <c r="AG160" s="131">
        <f t="shared" si="91"/>
        <v>0</v>
      </c>
      <c r="AH160" s="131">
        <f t="shared" si="92"/>
        <v>0</v>
      </c>
      <c r="AI160" s="131">
        <f t="shared" si="93"/>
        <v>0</v>
      </c>
      <c r="AJ160" s="131">
        <f t="shared" si="94"/>
        <v>0</v>
      </c>
      <c r="AK160" s="131">
        <f t="shared" si="95"/>
        <v>0</v>
      </c>
      <c r="AL160" s="131">
        <f t="shared" si="96"/>
        <v>0</v>
      </c>
      <c r="AM160" s="131">
        <f t="shared" si="97"/>
        <v>0</v>
      </c>
      <c r="AN160" s="131">
        <f t="shared" si="98"/>
        <v>0</v>
      </c>
      <c r="AO160" s="131">
        <f t="shared" si="99"/>
        <v>0</v>
      </c>
      <c r="AP160" s="396"/>
      <c r="AQ160" s="396">
        <f t="shared" si="100"/>
        <v>0</v>
      </c>
      <c r="AR160" s="396">
        <f t="shared" si="101"/>
        <v>0</v>
      </c>
      <c r="AS160" s="396">
        <f t="shared" si="102"/>
        <v>0</v>
      </c>
      <c r="AT160" s="396"/>
      <c r="AU160" s="131">
        <f t="shared" si="103"/>
        <v>0</v>
      </c>
      <c r="AV160" s="131">
        <f t="shared" si="104"/>
        <v>0</v>
      </c>
      <c r="AW160" s="131">
        <f t="shared" si="105"/>
        <v>0</v>
      </c>
      <c r="AX160" s="131">
        <f t="shared" si="106"/>
        <v>0</v>
      </c>
      <c r="AY160" s="131">
        <f t="shared" si="107"/>
        <v>0</v>
      </c>
      <c r="AZ160" s="131">
        <f t="shared" si="108"/>
        <v>0</v>
      </c>
      <c r="BA160" s="131">
        <f t="shared" si="109"/>
        <v>0</v>
      </c>
      <c r="BB160" s="131">
        <f t="shared" si="110"/>
        <v>0</v>
      </c>
      <c r="BC160" s="131">
        <f t="shared" si="111"/>
        <v>0</v>
      </c>
      <c r="BD160" s="131">
        <f t="shared" si="112"/>
        <v>0</v>
      </c>
      <c r="BE160" s="131">
        <f t="shared" si="113"/>
        <v>0</v>
      </c>
      <c r="BF160" s="131">
        <f t="shared" si="114"/>
        <v>0</v>
      </c>
      <c r="BG160" s="131">
        <f t="shared" si="115"/>
        <v>0</v>
      </c>
      <c r="BH160" s="131">
        <f t="shared" si="116"/>
        <v>0</v>
      </c>
      <c r="BI160" s="131">
        <f t="shared" si="117"/>
        <v>0</v>
      </c>
      <c r="BJ160" s="131">
        <f t="shared" si="118"/>
        <v>0</v>
      </c>
      <c r="BK160" s="131">
        <f t="shared" si="119"/>
        <v>0</v>
      </c>
      <c r="BL160" s="131">
        <f t="shared" si="120"/>
        <v>0</v>
      </c>
      <c r="BM160" s="131">
        <f t="shared" si="121"/>
        <v>0</v>
      </c>
      <c r="BN160" s="131">
        <f t="shared" si="122"/>
        <v>0</v>
      </c>
      <c r="BO160" s="131">
        <f t="shared" si="123"/>
        <v>0</v>
      </c>
    </row>
    <row r="161" spans="1:67" s="81" customFormat="1" ht="73.75" customHeight="1" x14ac:dyDescent="0.2">
      <c r="A161" s="4"/>
      <c r="B161" s="164" t="s">
        <v>8</v>
      </c>
      <c r="C161" s="4"/>
      <c r="D161" s="64" t="s">
        <v>718</v>
      </c>
      <c r="E161" s="504" t="s">
        <v>647</v>
      </c>
      <c r="F161" s="63" t="s">
        <v>111</v>
      </c>
      <c r="G161" s="178" t="s">
        <v>80</v>
      </c>
      <c r="H161" s="178" t="s">
        <v>158</v>
      </c>
      <c r="I161" s="63">
        <v>1</v>
      </c>
      <c r="J161" s="63">
        <v>0</v>
      </c>
      <c r="K161" s="63" t="s">
        <v>562</v>
      </c>
      <c r="L161" s="333">
        <v>309.03089999999997</v>
      </c>
      <c r="M161" s="85"/>
      <c r="N161" s="401" t="s">
        <v>954</v>
      </c>
      <c r="O161" s="378">
        <f>L161*M161</f>
        <v>0</v>
      </c>
      <c r="P161" s="82" t="str">
        <f t="shared" si="128"/>
        <v>No</v>
      </c>
      <c r="Q161" s="188" t="str">
        <f t="shared" si="129"/>
        <v>Yes</v>
      </c>
      <c r="S161" s="229">
        <v>1</v>
      </c>
      <c r="T161" s="230">
        <f t="shared" si="130"/>
        <v>0</v>
      </c>
      <c r="U161" s="69"/>
      <c r="V161" s="256">
        <v>10</v>
      </c>
      <c r="W161" s="265">
        <f t="shared" si="124"/>
        <v>0</v>
      </c>
      <c r="X161" s="152">
        <f>M161*I161</f>
        <v>0</v>
      </c>
      <c r="Y161" s="152"/>
      <c r="Z161" s="489">
        <v>1</v>
      </c>
      <c r="AA161" s="476">
        <v>12</v>
      </c>
      <c r="AB161" s="239">
        <f t="shared" si="125"/>
        <v>0</v>
      </c>
      <c r="AC161" s="476"/>
      <c r="AD161" s="239">
        <f t="shared" si="126"/>
        <v>0</v>
      </c>
      <c r="AE161" s="476"/>
      <c r="AF161" s="239">
        <f t="shared" si="127"/>
        <v>0</v>
      </c>
      <c r="AG161" s="131">
        <f t="shared" si="91"/>
        <v>0</v>
      </c>
      <c r="AH161" s="131">
        <f t="shared" si="92"/>
        <v>0</v>
      </c>
      <c r="AI161" s="131">
        <f t="shared" si="93"/>
        <v>0</v>
      </c>
      <c r="AJ161" s="131">
        <f t="shared" si="94"/>
        <v>0</v>
      </c>
      <c r="AK161" s="131">
        <f t="shared" si="95"/>
        <v>0</v>
      </c>
      <c r="AL161" s="131">
        <f t="shared" si="96"/>
        <v>0</v>
      </c>
      <c r="AM161" s="131">
        <f t="shared" si="97"/>
        <v>0</v>
      </c>
      <c r="AN161" s="131">
        <f t="shared" si="98"/>
        <v>0</v>
      </c>
      <c r="AO161" s="131">
        <f t="shared" si="99"/>
        <v>0</v>
      </c>
      <c r="AP161" s="396"/>
      <c r="AQ161" s="396">
        <f t="shared" si="100"/>
        <v>0</v>
      </c>
      <c r="AR161" s="396">
        <f t="shared" si="101"/>
        <v>0</v>
      </c>
      <c r="AS161" s="396">
        <f t="shared" si="102"/>
        <v>0</v>
      </c>
      <c r="AT161" s="396"/>
      <c r="AU161" s="131">
        <f t="shared" si="103"/>
        <v>0</v>
      </c>
      <c r="AV161" s="131">
        <f t="shared" si="104"/>
        <v>0</v>
      </c>
      <c r="AW161" s="131">
        <f t="shared" si="105"/>
        <v>0</v>
      </c>
      <c r="AX161" s="131">
        <f t="shared" si="106"/>
        <v>0</v>
      </c>
      <c r="AY161" s="131">
        <f t="shared" si="107"/>
        <v>0</v>
      </c>
      <c r="AZ161" s="131">
        <f t="shared" si="108"/>
        <v>0</v>
      </c>
      <c r="BA161" s="131">
        <f t="shared" si="109"/>
        <v>0</v>
      </c>
      <c r="BB161" s="131">
        <f t="shared" si="110"/>
        <v>0</v>
      </c>
      <c r="BC161" s="131">
        <f t="shared" si="111"/>
        <v>0</v>
      </c>
      <c r="BD161" s="131">
        <f t="shared" si="112"/>
        <v>0</v>
      </c>
      <c r="BE161" s="131">
        <f t="shared" si="113"/>
        <v>0</v>
      </c>
      <c r="BF161" s="131">
        <f t="shared" si="114"/>
        <v>0</v>
      </c>
      <c r="BG161" s="131">
        <f t="shared" si="115"/>
        <v>0</v>
      </c>
      <c r="BH161" s="131">
        <f t="shared" si="116"/>
        <v>0</v>
      </c>
      <c r="BI161" s="131">
        <f t="shared" si="117"/>
        <v>0</v>
      </c>
      <c r="BJ161" s="131">
        <f t="shared" si="118"/>
        <v>0</v>
      </c>
      <c r="BK161" s="131">
        <f t="shared" si="119"/>
        <v>0</v>
      </c>
      <c r="BL161" s="131">
        <f t="shared" si="120"/>
        <v>0</v>
      </c>
      <c r="BM161" s="131">
        <f t="shared" si="121"/>
        <v>0</v>
      </c>
      <c r="BN161" s="131">
        <f t="shared" si="122"/>
        <v>0</v>
      </c>
      <c r="BO161" s="131">
        <f t="shared" si="123"/>
        <v>0</v>
      </c>
    </row>
    <row r="162" spans="1:67" s="81" customFormat="1" ht="73.75" customHeight="1" x14ac:dyDescent="0.2">
      <c r="A162" s="4"/>
      <c r="B162" s="164" t="s">
        <v>8</v>
      </c>
      <c r="C162" s="4"/>
      <c r="D162" s="64" t="s">
        <v>768</v>
      </c>
      <c r="E162" s="505" t="s">
        <v>646</v>
      </c>
      <c r="F162" s="63" t="s">
        <v>111</v>
      </c>
      <c r="G162" s="178" t="s">
        <v>80</v>
      </c>
      <c r="H162" s="178" t="s">
        <v>158</v>
      </c>
      <c r="I162" s="63">
        <v>1</v>
      </c>
      <c r="J162" s="63">
        <v>0</v>
      </c>
      <c r="K162" s="63" t="s">
        <v>562</v>
      </c>
      <c r="L162" s="333">
        <v>296.15589999999997</v>
      </c>
      <c r="M162" s="85"/>
      <c r="N162" s="401" t="s">
        <v>954</v>
      </c>
      <c r="O162" s="378">
        <f>L162*M162</f>
        <v>0</v>
      </c>
      <c r="P162" s="82" t="str">
        <f t="shared" si="128"/>
        <v>No</v>
      </c>
      <c r="Q162" s="188" t="str">
        <f t="shared" si="129"/>
        <v>Yes</v>
      </c>
      <c r="S162" s="229">
        <v>1</v>
      </c>
      <c r="T162" s="230">
        <f t="shared" si="130"/>
        <v>0</v>
      </c>
      <c r="U162" s="69"/>
      <c r="V162" s="256">
        <v>10</v>
      </c>
      <c r="W162" s="265">
        <f t="shared" si="124"/>
        <v>0</v>
      </c>
      <c r="X162" s="152">
        <f>M162*I162</f>
        <v>0</v>
      </c>
      <c r="Y162" s="152"/>
      <c r="Z162" s="489">
        <v>1</v>
      </c>
      <c r="AA162" s="476">
        <v>12</v>
      </c>
      <c r="AB162" s="239">
        <f t="shared" si="125"/>
        <v>0</v>
      </c>
      <c r="AC162" s="476"/>
      <c r="AD162" s="239">
        <f t="shared" si="126"/>
        <v>0</v>
      </c>
      <c r="AE162" s="476"/>
      <c r="AF162" s="239">
        <f t="shared" si="127"/>
        <v>0</v>
      </c>
      <c r="AG162" s="131">
        <f t="shared" si="91"/>
        <v>0</v>
      </c>
      <c r="AH162" s="131">
        <f t="shared" si="92"/>
        <v>0</v>
      </c>
      <c r="AI162" s="131">
        <f t="shared" si="93"/>
        <v>0</v>
      </c>
      <c r="AJ162" s="131">
        <f t="shared" si="94"/>
        <v>0</v>
      </c>
      <c r="AK162" s="131">
        <f t="shared" si="95"/>
        <v>0</v>
      </c>
      <c r="AL162" s="131">
        <f t="shared" si="96"/>
        <v>0</v>
      </c>
      <c r="AM162" s="131">
        <f t="shared" si="97"/>
        <v>0</v>
      </c>
      <c r="AN162" s="131">
        <f t="shared" si="98"/>
        <v>0</v>
      </c>
      <c r="AO162" s="131">
        <f t="shared" si="99"/>
        <v>0</v>
      </c>
      <c r="AP162" s="396"/>
      <c r="AQ162" s="396">
        <f t="shared" si="100"/>
        <v>0</v>
      </c>
      <c r="AR162" s="396">
        <f t="shared" si="101"/>
        <v>0</v>
      </c>
      <c r="AS162" s="396">
        <f t="shared" si="102"/>
        <v>0</v>
      </c>
      <c r="AT162" s="396"/>
      <c r="AU162" s="131">
        <f t="shared" si="103"/>
        <v>0</v>
      </c>
      <c r="AV162" s="131">
        <f t="shared" si="104"/>
        <v>0</v>
      </c>
      <c r="AW162" s="131">
        <f t="shared" si="105"/>
        <v>0</v>
      </c>
      <c r="AX162" s="131">
        <f t="shared" si="106"/>
        <v>0</v>
      </c>
      <c r="AY162" s="131">
        <f t="shared" si="107"/>
        <v>0</v>
      </c>
      <c r="AZ162" s="131">
        <f t="shared" si="108"/>
        <v>0</v>
      </c>
      <c r="BA162" s="131">
        <f t="shared" si="109"/>
        <v>0</v>
      </c>
      <c r="BB162" s="131">
        <f t="shared" si="110"/>
        <v>0</v>
      </c>
      <c r="BC162" s="131">
        <f t="shared" si="111"/>
        <v>0</v>
      </c>
      <c r="BD162" s="131">
        <f t="shared" si="112"/>
        <v>0</v>
      </c>
      <c r="BE162" s="131">
        <f t="shared" si="113"/>
        <v>0</v>
      </c>
      <c r="BF162" s="131">
        <f t="shared" si="114"/>
        <v>0</v>
      </c>
      <c r="BG162" s="131">
        <f t="shared" si="115"/>
        <v>0</v>
      </c>
      <c r="BH162" s="131">
        <f t="shared" si="116"/>
        <v>0</v>
      </c>
      <c r="BI162" s="131">
        <f t="shared" si="117"/>
        <v>0</v>
      </c>
      <c r="BJ162" s="131">
        <f t="shared" si="118"/>
        <v>0</v>
      </c>
      <c r="BK162" s="131">
        <f t="shared" si="119"/>
        <v>0</v>
      </c>
      <c r="BL162" s="131">
        <f t="shared" si="120"/>
        <v>0</v>
      </c>
      <c r="BM162" s="131">
        <f t="shared" si="121"/>
        <v>0</v>
      </c>
      <c r="BN162" s="131">
        <f t="shared" si="122"/>
        <v>0</v>
      </c>
      <c r="BO162" s="131">
        <f t="shared" si="123"/>
        <v>0</v>
      </c>
    </row>
    <row r="163" spans="1:67" s="4" customFormat="1" ht="73.75" customHeight="1" x14ac:dyDescent="0.2">
      <c r="B163" s="164" t="s">
        <v>8</v>
      </c>
      <c r="D163" s="99" t="s">
        <v>1007</v>
      </c>
      <c r="E163" s="506" t="s">
        <v>648</v>
      </c>
      <c r="F163" s="72" t="s">
        <v>111</v>
      </c>
      <c r="G163" s="73" t="s">
        <v>80</v>
      </c>
      <c r="H163" s="73" t="s">
        <v>158</v>
      </c>
      <c r="I163" s="72">
        <v>1</v>
      </c>
      <c r="J163" s="72">
        <v>0</v>
      </c>
      <c r="K163" s="72" t="s">
        <v>562</v>
      </c>
      <c r="L163" s="334">
        <v>296.15589999999997</v>
      </c>
      <c r="M163" s="399" t="s">
        <v>954</v>
      </c>
      <c r="N163" s="88"/>
      <c r="O163" s="368">
        <f>L163*N163</f>
        <v>0</v>
      </c>
      <c r="P163" s="89" t="str">
        <f t="shared" si="128"/>
        <v>No</v>
      </c>
      <c r="Q163" s="166" t="str">
        <f t="shared" si="129"/>
        <v>Yes</v>
      </c>
      <c r="S163" s="229">
        <v>1</v>
      </c>
      <c r="T163" s="230">
        <f t="shared" si="130"/>
        <v>0</v>
      </c>
      <c r="U163" s="69"/>
      <c r="V163" s="256">
        <v>10</v>
      </c>
      <c r="W163" s="265">
        <f t="shared" si="124"/>
        <v>0</v>
      </c>
      <c r="X163" s="152"/>
      <c r="Y163" s="152">
        <f>N163*I163</f>
        <v>0</v>
      </c>
      <c r="Z163" s="489">
        <v>1</v>
      </c>
      <c r="AA163" s="476">
        <v>12</v>
      </c>
      <c r="AB163" s="239">
        <f t="shared" si="125"/>
        <v>0</v>
      </c>
      <c r="AC163" s="476"/>
      <c r="AD163" s="239">
        <f t="shared" si="126"/>
        <v>0</v>
      </c>
      <c r="AE163" s="476"/>
      <c r="AF163" s="239">
        <f t="shared" si="127"/>
        <v>0</v>
      </c>
      <c r="AG163" s="131">
        <f t="shared" si="91"/>
        <v>0</v>
      </c>
      <c r="AH163" s="131">
        <f t="shared" si="92"/>
        <v>0</v>
      </c>
      <c r="AI163" s="131">
        <f t="shared" si="93"/>
        <v>0</v>
      </c>
      <c r="AJ163" s="131">
        <f t="shared" si="94"/>
        <v>0</v>
      </c>
      <c r="AK163" s="131">
        <f t="shared" si="95"/>
        <v>0</v>
      </c>
      <c r="AL163" s="131">
        <f t="shared" si="96"/>
        <v>0</v>
      </c>
      <c r="AM163" s="131">
        <f t="shared" si="97"/>
        <v>0</v>
      </c>
      <c r="AN163" s="131">
        <f t="shared" si="98"/>
        <v>0</v>
      </c>
      <c r="AO163" s="131">
        <f t="shared" si="99"/>
        <v>0</v>
      </c>
      <c r="AP163" s="131"/>
      <c r="AQ163" s="396">
        <f t="shared" si="100"/>
        <v>0</v>
      </c>
      <c r="AR163" s="396">
        <f t="shared" si="101"/>
        <v>0</v>
      </c>
      <c r="AS163" s="396">
        <f t="shared" si="102"/>
        <v>0</v>
      </c>
      <c r="AT163" s="131"/>
      <c r="AU163" s="131">
        <f t="shared" si="103"/>
        <v>0</v>
      </c>
      <c r="AV163" s="131">
        <f t="shared" si="104"/>
        <v>0</v>
      </c>
      <c r="AW163" s="131">
        <f t="shared" si="105"/>
        <v>0</v>
      </c>
      <c r="AX163" s="131">
        <f t="shared" si="106"/>
        <v>0</v>
      </c>
      <c r="AY163" s="131">
        <f t="shared" si="107"/>
        <v>0</v>
      </c>
      <c r="AZ163" s="131">
        <f t="shared" si="108"/>
        <v>0</v>
      </c>
      <c r="BA163" s="131">
        <f t="shared" si="109"/>
        <v>0</v>
      </c>
      <c r="BB163" s="131">
        <f t="shared" si="110"/>
        <v>0</v>
      </c>
      <c r="BC163" s="131">
        <f t="shared" si="111"/>
        <v>0</v>
      </c>
      <c r="BD163" s="131">
        <f t="shared" si="112"/>
        <v>0</v>
      </c>
      <c r="BE163" s="131">
        <f t="shared" si="113"/>
        <v>0</v>
      </c>
      <c r="BF163" s="131">
        <f t="shared" si="114"/>
        <v>0</v>
      </c>
      <c r="BG163" s="131">
        <f t="shared" si="115"/>
        <v>0</v>
      </c>
      <c r="BH163" s="131">
        <f t="shared" si="116"/>
        <v>0</v>
      </c>
      <c r="BI163" s="131">
        <f t="shared" si="117"/>
        <v>0</v>
      </c>
      <c r="BJ163" s="131">
        <f t="shared" si="118"/>
        <v>0</v>
      </c>
      <c r="BK163" s="131">
        <f t="shared" si="119"/>
        <v>0</v>
      </c>
      <c r="BL163" s="131">
        <f t="shared" si="120"/>
        <v>0</v>
      </c>
      <c r="BM163" s="131">
        <f t="shared" si="121"/>
        <v>0</v>
      </c>
      <c r="BN163" s="131">
        <f t="shared" si="122"/>
        <v>0</v>
      </c>
      <c r="BO163" s="131">
        <f t="shared" si="123"/>
        <v>0</v>
      </c>
    </row>
    <row r="164" spans="1:67" s="4" customFormat="1" ht="73.75" customHeight="1" x14ac:dyDescent="0.2">
      <c r="B164" s="164" t="s">
        <v>8</v>
      </c>
      <c r="D164" s="99" t="s">
        <v>719</v>
      </c>
      <c r="E164" s="501" t="s">
        <v>647</v>
      </c>
      <c r="F164" s="72" t="s">
        <v>111</v>
      </c>
      <c r="G164" s="73" t="s">
        <v>80</v>
      </c>
      <c r="H164" s="73" t="s">
        <v>158</v>
      </c>
      <c r="I164" s="72">
        <v>1</v>
      </c>
      <c r="J164" s="72">
        <v>0</v>
      </c>
      <c r="K164" s="72" t="s">
        <v>562</v>
      </c>
      <c r="L164" s="334">
        <v>309.03089999999997</v>
      </c>
      <c r="M164" s="87"/>
      <c r="N164" s="399" t="s">
        <v>954</v>
      </c>
      <c r="O164" s="368">
        <f>L164*M164</f>
        <v>0</v>
      </c>
      <c r="P164" s="89" t="str">
        <f t="shared" si="128"/>
        <v>No</v>
      </c>
      <c r="Q164" s="166" t="str">
        <f t="shared" si="129"/>
        <v>Yes</v>
      </c>
      <c r="S164" s="229">
        <v>1</v>
      </c>
      <c r="T164" s="230">
        <f t="shared" si="130"/>
        <v>0</v>
      </c>
      <c r="U164" s="69"/>
      <c r="V164" s="256">
        <v>10</v>
      </c>
      <c r="W164" s="265">
        <f t="shared" si="124"/>
        <v>0</v>
      </c>
      <c r="X164" s="152">
        <f>M164*I164</f>
        <v>0</v>
      </c>
      <c r="Y164" s="152"/>
      <c r="Z164" s="489">
        <v>1</v>
      </c>
      <c r="AA164" s="476">
        <v>12</v>
      </c>
      <c r="AB164" s="239">
        <f t="shared" si="125"/>
        <v>0</v>
      </c>
      <c r="AC164" s="476"/>
      <c r="AD164" s="239">
        <f t="shared" si="126"/>
        <v>0</v>
      </c>
      <c r="AE164" s="476"/>
      <c r="AF164" s="239">
        <f t="shared" si="127"/>
        <v>0</v>
      </c>
      <c r="AG164" s="131">
        <f t="shared" si="91"/>
        <v>0</v>
      </c>
      <c r="AH164" s="131">
        <f t="shared" si="92"/>
        <v>0</v>
      </c>
      <c r="AI164" s="131">
        <f t="shared" si="93"/>
        <v>0</v>
      </c>
      <c r="AJ164" s="131">
        <f t="shared" si="94"/>
        <v>0</v>
      </c>
      <c r="AK164" s="131">
        <f t="shared" si="95"/>
        <v>0</v>
      </c>
      <c r="AL164" s="131">
        <f t="shared" si="96"/>
        <v>0</v>
      </c>
      <c r="AM164" s="131">
        <f t="shared" si="97"/>
        <v>0</v>
      </c>
      <c r="AN164" s="131">
        <f t="shared" si="98"/>
        <v>0</v>
      </c>
      <c r="AO164" s="131">
        <f t="shared" si="99"/>
        <v>0</v>
      </c>
      <c r="AP164" s="131"/>
      <c r="AQ164" s="396">
        <f t="shared" si="100"/>
        <v>0</v>
      </c>
      <c r="AR164" s="396">
        <f t="shared" si="101"/>
        <v>0</v>
      </c>
      <c r="AS164" s="396">
        <f t="shared" si="102"/>
        <v>0</v>
      </c>
      <c r="AT164" s="131"/>
      <c r="AU164" s="131">
        <f t="shared" si="103"/>
        <v>0</v>
      </c>
      <c r="AV164" s="131">
        <f t="shared" si="104"/>
        <v>0</v>
      </c>
      <c r="AW164" s="131">
        <f t="shared" si="105"/>
        <v>0</v>
      </c>
      <c r="AX164" s="131">
        <f t="shared" si="106"/>
        <v>0</v>
      </c>
      <c r="AY164" s="131">
        <f t="shared" si="107"/>
        <v>0</v>
      </c>
      <c r="AZ164" s="131">
        <f t="shared" si="108"/>
        <v>0</v>
      </c>
      <c r="BA164" s="131">
        <f t="shared" si="109"/>
        <v>0</v>
      </c>
      <c r="BB164" s="131">
        <f t="shared" si="110"/>
        <v>0</v>
      </c>
      <c r="BC164" s="131">
        <f t="shared" si="111"/>
        <v>0</v>
      </c>
      <c r="BD164" s="131">
        <f t="shared" si="112"/>
        <v>0</v>
      </c>
      <c r="BE164" s="131">
        <f t="shared" si="113"/>
        <v>0</v>
      </c>
      <c r="BF164" s="131">
        <f t="shared" si="114"/>
        <v>0</v>
      </c>
      <c r="BG164" s="131">
        <f t="shared" si="115"/>
        <v>0</v>
      </c>
      <c r="BH164" s="131">
        <f t="shared" si="116"/>
        <v>0</v>
      </c>
      <c r="BI164" s="131">
        <f t="shared" si="117"/>
        <v>0</v>
      </c>
      <c r="BJ164" s="131">
        <f t="shared" si="118"/>
        <v>0</v>
      </c>
      <c r="BK164" s="131">
        <f t="shared" si="119"/>
        <v>0</v>
      </c>
      <c r="BL164" s="131">
        <f t="shared" si="120"/>
        <v>0</v>
      </c>
      <c r="BM164" s="131">
        <f t="shared" si="121"/>
        <v>0</v>
      </c>
      <c r="BN164" s="131">
        <f t="shared" si="122"/>
        <v>0</v>
      </c>
      <c r="BO164" s="131">
        <f t="shared" si="123"/>
        <v>0</v>
      </c>
    </row>
    <row r="165" spans="1:67" s="4" customFormat="1" ht="73.75" customHeight="1" x14ac:dyDescent="0.2">
      <c r="B165" s="164" t="s">
        <v>8</v>
      </c>
      <c r="D165" s="99" t="s">
        <v>766</v>
      </c>
      <c r="E165" s="502" t="s">
        <v>646</v>
      </c>
      <c r="F165" s="72" t="s">
        <v>111</v>
      </c>
      <c r="G165" s="73" t="s">
        <v>80</v>
      </c>
      <c r="H165" s="73" t="s">
        <v>158</v>
      </c>
      <c r="I165" s="72">
        <v>1</v>
      </c>
      <c r="J165" s="72">
        <v>0</v>
      </c>
      <c r="K165" s="72" t="s">
        <v>562</v>
      </c>
      <c r="L165" s="334">
        <v>296.15589999999997</v>
      </c>
      <c r="M165" s="87"/>
      <c r="N165" s="399" t="s">
        <v>954</v>
      </c>
      <c r="O165" s="368">
        <f>L165*M165</f>
        <v>0</v>
      </c>
      <c r="P165" s="89" t="str">
        <f t="shared" si="128"/>
        <v>No</v>
      </c>
      <c r="Q165" s="166" t="str">
        <f t="shared" si="129"/>
        <v>Yes</v>
      </c>
      <c r="S165" s="229">
        <v>1</v>
      </c>
      <c r="T165" s="230">
        <f t="shared" si="130"/>
        <v>0</v>
      </c>
      <c r="U165" s="69"/>
      <c r="V165" s="256">
        <v>10</v>
      </c>
      <c r="W165" s="265">
        <f t="shared" si="124"/>
        <v>0</v>
      </c>
      <c r="X165" s="152">
        <f>M165*I165</f>
        <v>0</v>
      </c>
      <c r="Y165" s="152"/>
      <c r="Z165" s="489">
        <v>1</v>
      </c>
      <c r="AA165" s="476">
        <v>12</v>
      </c>
      <c r="AB165" s="239">
        <f t="shared" si="125"/>
        <v>0</v>
      </c>
      <c r="AC165" s="476"/>
      <c r="AD165" s="239">
        <f t="shared" si="126"/>
        <v>0</v>
      </c>
      <c r="AE165" s="476"/>
      <c r="AF165" s="239">
        <f t="shared" si="127"/>
        <v>0</v>
      </c>
      <c r="AG165" s="131">
        <f t="shared" si="91"/>
        <v>0</v>
      </c>
      <c r="AH165" s="131">
        <f t="shared" si="92"/>
        <v>0</v>
      </c>
      <c r="AI165" s="131">
        <f t="shared" si="93"/>
        <v>0</v>
      </c>
      <c r="AJ165" s="131">
        <f t="shared" si="94"/>
        <v>0</v>
      </c>
      <c r="AK165" s="131">
        <f t="shared" si="95"/>
        <v>0</v>
      </c>
      <c r="AL165" s="131">
        <f t="shared" si="96"/>
        <v>0</v>
      </c>
      <c r="AM165" s="131">
        <f t="shared" si="97"/>
        <v>0</v>
      </c>
      <c r="AN165" s="131">
        <f t="shared" si="98"/>
        <v>0</v>
      </c>
      <c r="AO165" s="131">
        <f t="shared" si="99"/>
        <v>0</v>
      </c>
      <c r="AP165" s="131"/>
      <c r="AQ165" s="396">
        <f t="shared" si="100"/>
        <v>0</v>
      </c>
      <c r="AR165" s="396">
        <f t="shared" si="101"/>
        <v>0</v>
      </c>
      <c r="AS165" s="396">
        <f t="shared" si="102"/>
        <v>0</v>
      </c>
      <c r="AT165" s="131"/>
      <c r="AU165" s="131">
        <f t="shared" si="103"/>
        <v>0</v>
      </c>
      <c r="AV165" s="131">
        <f t="shared" si="104"/>
        <v>0</v>
      </c>
      <c r="AW165" s="131">
        <f t="shared" si="105"/>
        <v>0</v>
      </c>
      <c r="AX165" s="131">
        <f t="shared" si="106"/>
        <v>0</v>
      </c>
      <c r="AY165" s="131">
        <f t="shared" si="107"/>
        <v>0</v>
      </c>
      <c r="AZ165" s="131">
        <f t="shared" si="108"/>
        <v>0</v>
      </c>
      <c r="BA165" s="131">
        <f t="shared" si="109"/>
        <v>0</v>
      </c>
      <c r="BB165" s="131">
        <f t="shared" si="110"/>
        <v>0</v>
      </c>
      <c r="BC165" s="131">
        <f t="shared" si="111"/>
        <v>0</v>
      </c>
      <c r="BD165" s="131">
        <f t="shared" si="112"/>
        <v>0</v>
      </c>
      <c r="BE165" s="131">
        <f t="shared" si="113"/>
        <v>0</v>
      </c>
      <c r="BF165" s="131">
        <f t="shared" si="114"/>
        <v>0</v>
      </c>
      <c r="BG165" s="131">
        <f t="shared" si="115"/>
        <v>0</v>
      </c>
      <c r="BH165" s="131">
        <f t="shared" si="116"/>
        <v>0</v>
      </c>
      <c r="BI165" s="131">
        <f t="shared" si="117"/>
        <v>0</v>
      </c>
      <c r="BJ165" s="131">
        <f t="shared" si="118"/>
        <v>0</v>
      </c>
      <c r="BK165" s="131">
        <f t="shared" si="119"/>
        <v>0</v>
      </c>
      <c r="BL165" s="131">
        <f t="shared" si="120"/>
        <v>0</v>
      </c>
      <c r="BM165" s="131">
        <f t="shared" si="121"/>
        <v>0</v>
      </c>
      <c r="BN165" s="131">
        <f t="shared" si="122"/>
        <v>0</v>
      </c>
      <c r="BO165" s="131">
        <f t="shared" si="123"/>
        <v>0</v>
      </c>
    </row>
    <row r="166" spans="1:67" s="81" customFormat="1" ht="73.75" customHeight="1" x14ac:dyDescent="0.2">
      <c r="A166" s="4"/>
      <c r="B166" s="164" t="s">
        <v>8</v>
      </c>
      <c r="C166" s="4"/>
      <c r="D166" s="64" t="s">
        <v>1008</v>
      </c>
      <c r="E166" s="503" t="s">
        <v>648</v>
      </c>
      <c r="F166" s="63" t="s">
        <v>111</v>
      </c>
      <c r="G166" s="178" t="s">
        <v>80</v>
      </c>
      <c r="H166" s="178" t="s">
        <v>158</v>
      </c>
      <c r="I166" s="63">
        <v>1</v>
      </c>
      <c r="J166" s="63">
        <v>0</v>
      </c>
      <c r="K166" s="63" t="s">
        <v>562</v>
      </c>
      <c r="L166" s="333">
        <v>296.15589999999997</v>
      </c>
      <c r="M166" s="400" t="s">
        <v>954</v>
      </c>
      <c r="N166" s="380"/>
      <c r="O166" s="378">
        <f>L166*N166</f>
        <v>0</v>
      </c>
      <c r="P166" s="82" t="str">
        <f t="shared" si="128"/>
        <v>No</v>
      </c>
      <c r="Q166" s="188" t="str">
        <f t="shared" si="129"/>
        <v>Yes</v>
      </c>
      <c r="S166" s="229">
        <v>1</v>
      </c>
      <c r="T166" s="230">
        <f t="shared" si="130"/>
        <v>0</v>
      </c>
      <c r="U166" s="69"/>
      <c r="V166" s="256">
        <v>10</v>
      </c>
      <c r="W166" s="265">
        <f t="shared" si="124"/>
        <v>0</v>
      </c>
      <c r="X166" s="152"/>
      <c r="Y166" s="152">
        <f>N166*I166</f>
        <v>0</v>
      </c>
      <c r="Z166" s="489">
        <v>1</v>
      </c>
      <c r="AA166" s="476">
        <v>12</v>
      </c>
      <c r="AB166" s="239">
        <f t="shared" si="125"/>
        <v>0</v>
      </c>
      <c r="AC166" s="476"/>
      <c r="AD166" s="239">
        <f t="shared" si="126"/>
        <v>0</v>
      </c>
      <c r="AE166" s="476"/>
      <c r="AF166" s="239">
        <f t="shared" si="127"/>
        <v>0</v>
      </c>
      <c r="AG166" s="131">
        <f t="shared" si="91"/>
        <v>0</v>
      </c>
      <c r="AH166" s="131">
        <f t="shared" si="92"/>
        <v>0</v>
      </c>
      <c r="AI166" s="131">
        <f t="shared" si="93"/>
        <v>0</v>
      </c>
      <c r="AJ166" s="131">
        <f t="shared" si="94"/>
        <v>0</v>
      </c>
      <c r="AK166" s="131">
        <f t="shared" si="95"/>
        <v>0</v>
      </c>
      <c r="AL166" s="131">
        <f t="shared" si="96"/>
        <v>0</v>
      </c>
      <c r="AM166" s="131">
        <f t="shared" si="97"/>
        <v>0</v>
      </c>
      <c r="AN166" s="131">
        <f t="shared" si="98"/>
        <v>0</v>
      </c>
      <c r="AO166" s="131">
        <f t="shared" si="99"/>
        <v>0</v>
      </c>
      <c r="AP166" s="396"/>
      <c r="AQ166" s="396">
        <f t="shared" si="100"/>
        <v>0</v>
      </c>
      <c r="AR166" s="396">
        <f t="shared" si="101"/>
        <v>0</v>
      </c>
      <c r="AS166" s="396">
        <f t="shared" si="102"/>
        <v>0</v>
      </c>
      <c r="AT166" s="396"/>
      <c r="AU166" s="131">
        <f t="shared" si="103"/>
        <v>0</v>
      </c>
      <c r="AV166" s="131">
        <f t="shared" si="104"/>
        <v>0</v>
      </c>
      <c r="AW166" s="131">
        <f t="shared" si="105"/>
        <v>0</v>
      </c>
      <c r="AX166" s="131">
        <f t="shared" si="106"/>
        <v>0</v>
      </c>
      <c r="AY166" s="131">
        <f t="shared" si="107"/>
        <v>0</v>
      </c>
      <c r="AZ166" s="131">
        <f t="shared" si="108"/>
        <v>0</v>
      </c>
      <c r="BA166" s="131">
        <f t="shared" si="109"/>
        <v>0</v>
      </c>
      <c r="BB166" s="131">
        <f t="shared" si="110"/>
        <v>0</v>
      </c>
      <c r="BC166" s="131">
        <f t="shared" si="111"/>
        <v>0</v>
      </c>
      <c r="BD166" s="131">
        <f t="shared" si="112"/>
        <v>0</v>
      </c>
      <c r="BE166" s="131">
        <f t="shared" si="113"/>
        <v>0</v>
      </c>
      <c r="BF166" s="131">
        <f t="shared" si="114"/>
        <v>0</v>
      </c>
      <c r="BG166" s="131">
        <f t="shared" si="115"/>
        <v>0</v>
      </c>
      <c r="BH166" s="131">
        <f t="shared" si="116"/>
        <v>0</v>
      </c>
      <c r="BI166" s="131">
        <f t="shared" si="117"/>
        <v>0</v>
      </c>
      <c r="BJ166" s="131">
        <f t="shared" si="118"/>
        <v>0</v>
      </c>
      <c r="BK166" s="131">
        <f t="shared" si="119"/>
        <v>0</v>
      </c>
      <c r="BL166" s="131">
        <f t="shared" si="120"/>
        <v>0</v>
      </c>
      <c r="BM166" s="131">
        <f t="shared" si="121"/>
        <v>0</v>
      </c>
      <c r="BN166" s="131">
        <f t="shared" si="122"/>
        <v>0</v>
      </c>
      <c r="BO166" s="131">
        <f t="shared" si="123"/>
        <v>0</v>
      </c>
    </row>
    <row r="167" spans="1:67" s="81" customFormat="1" ht="73.75" customHeight="1" x14ac:dyDescent="0.2">
      <c r="A167" s="4"/>
      <c r="B167" s="164" t="s">
        <v>8</v>
      </c>
      <c r="C167" s="4"/>
      <c r="D167" s="64" t="s">
        <v>720</v>
      </c>
      <c r="E167" s="504" t="s">
        <v>647</v>
      </c>
      <c r="F167" s="63" t="s">
        <v>111</v>
      </c>
      <c r="G167" s="178" t="s">
        <v>80</v>
      </c>
      <c r="H167" s="178" t="s">
        <v>158</v>
      </c>
      <c r="I167" s="63">
        <v>1</v>
      </c>
      <c r="J167" s="63">
        <v>0</v>
      </c>
      <c r="K167" s="63" t="s">
        <v>562</v>
      </c>
      <c r="L167" s="333">
        <v>309.03089999999997</v>
      </c>
      <c r="M167" s="85"/>
      <c r="N167" s="401" t="s">
        <v>954</v>
      </c>
      <c r="O167" s="378">
        <f>L167*M167</f>
        <v>0</v>
      </c>
      <c r="P167" s="82" t="str">
        <f t="shared" si="128"/>
        <v>No</v>
      </c>
      <c r="Q167" s="188" t="str">
        <f t="shared" si="129"/>
        <v>Yes</v>
      </c>
      <c r="S167" s="229">
        <v>1</v>
      </c>
      <c r="T167" s="230">
        <f t="shared" si="130"/>
        <v>0</v>
      </c>
      <c r="U167" s="69"/>
      <c r="V167" s="256">
        <v>10</v>
      </c>
      <c r="W167" s="265">
        <f t="shared" si="124"/>
        <v>0</v>
      </c>
      <c r="X167" s="152">
        <f>M167*I167</f>
        <v>0</v>
      </c>
      <c r="Y167" s="152"/>
      <c r="Z167" s="489">
        <v>1</v>
      </c>
      <c r="AA167" s="476">
        <v>12</v>
      </c>
      <c r="AB167" s="239">
        <f t="shared" si="125"/>
        <v>0</v>
      </c>
      <c r="AC167" s="476"/>
      <c r="AD167" s="239">
        <f t="shared" si="126"/>
        <v>0</v>
      </c>
      <c r="AE167" s="476"/>
      <c r="AF167" s="239">
        <f t="shared" si="127"/>
        <v>0</v>
      </c>
      <c r="AG167" s="131">
        <f t="shared" si="91"/>
        <v>0</v>
      </c>
      <c r="AH167" s="131">
        <f t="shared" si="92"/>
        <v>0</v>
      </c>
      <c r="AI167" s="131">
        <f t="shared" si="93"/>
        <v>0</v>
      </c>
      <c r="AJ167" s="131">
        <f t="shared" si="94"/>
        <v>0</v>
      </c>
      <c r="AK167" s="131">
        <f t="shared" si="95"/>
        <v>0</v>
      </c>
      <c r="AL167" s="131">
        <f t="shared" si="96"/>
        <v>0</v>
      </c>
      <c r="AM167" s="131">
        <f t="shared" si="97"/>
        <v>0</v>
      </c>
      <c r="AN167" s="131">
        <f t="shared" si="98"/>
        <v>0</v>
      </c>
      <c r="AO167" s="131">
        <f t="shared" si="99"/>
        <v>0</v>
      </c>
      <c r="AP167" s="396"/>
      <c r="AQ167" s="396">
        <f t="shared" si="100"/>
        <v>0</v>
      </c>
      <c r="AR167" s="396">
        <f t="shared" si="101"/>
        <v>0</v>
      </c>
      <c r="AS167" s="396">
        <f t="shared" si="102"/>
        <v>0</v>
      </c>
      <c r="AT167" s="396"/>
      <c r="AU167" s="131">
        <f t="shared" si="103"/>
        <v>0</v>
      </c>
      <c r="AV167" s="131">
        <f t="shared" si="104"/>
        <v>0</v>
      </c>
      <c r="AW167" s="131">
        <f t="shared" si="105"/>
        <v>0</v>
      </c>
      <c r="AX167" s="131">
        <f t="shared" si="106"/>
        <v>0</v>
      </c>
      <c r="AY167" s="131">
        <f t="shared" si="107"/>
        <v>0</v>
      </c>
      <c r="AZ167" s="131">
        <f t="shared" si="108"/>
        <v>0</v>
      </c>
      <c r="BA167" s="131">
        <f t="shared" si="109"/>
        <v>0</v>
      </c>
      <c r="BB167" s="131">
        <f t="shared" si="110"/>
        <v>0</v>
      </c>
      <c r="BC167" s="131">
        <f t="shared" si="111"/>
        <v>0</v>
      </c>
      <c r="BD167" s="131">
        <f t="shared" si="112"/>
        <v>0</v>
      </c>
      <c r="BE167" s="131">
        <f t="shared" si="113"/>
        <v>0</v>
      </c>
      <c r="BF167" s="131">
        <f t="shared" si="114"/>
        <v>0</v>
      </c>
      <c r="BG167" s="131">
        <f t="shared" si="115"/>
        <v>0</v>
      </c>
      <c r="BH167" s="131">
        <f t="shared" si="116"/>
        <v>0</v>
      </c>
      <c r="BI167" s="131">
        <f t="shared" si="117"/>
        <v>0</v>
      </c>
      <c r="BJ167" s="131">
        <f t="shared" si="118"/>
        <v>0</v>
      </c>
      <c r="BK167" s="131">
        <f t="shared" si="119"/>
        <v>0</v>
      </c>
      <c r="BL167" s="131">
        <f t="shared" si="120"/>
        <v>0</v>
      </c>
      <c r="BM167" s="131">
        <f t="shared" si="121"/>
        <v>0</v>
      </c>
      <c r="BN167" s="131">
        <f t="shared" si="122"/>
        <v>0</v>
      </c>
      <c r="BO167" s="131">
        <f t="shared" si="123"/>
        <v>0</v>
      </c>
    </row>
    <row r="168" spans="1:67" s="81" customFormat="1" ht="73.75" customHeight="1" x14ac:dyDescent="0.2">
      <c r="A168" s="4"/>
      <c r="B168" s="164" t="s">
        <v>8</v>
      </c>
      <c r="C168" s="4"/>
      <c r="D168" s="64" t="s">
        <v>765</v>
      </c>
      <c r="E168" s="505" t="s">
        <v>646</v>
      </c>
      <c r="F168" s="63" t="s">
        <v>111</v>
      </c>
      <c r="G168" s="178" t="s">
        <v>80</v>
      </c>
      <c r="H168" s="178" t="s">
        <v>158</v>
      </c>
      <c r="I168" s="63">
        <v>1</v>
      </c>
      <c r="J168" s="63">
        <v>0</v>
      </c>
      <c r="K168" s="63" t="s">
        <v>562</v>
      </c>
      <c r="L168" s="333">
        <v>296.15589999999997</v>
      </c>
      <c r="M168" s="85"/>
      <c r="N168" s="401" t="s">
        <v>954</v>
      </c>
      <c r="O168" s="378">
        <f>L168*M168</f>
        <v>0</v>
      </c>
      <c r="P168" s="82" t="str">
        <f t="shared" si="128"/>
        <v>No</v>
      </c>
      <c r="Q168" s="188" t="str">
        <f t="shared" si="129"/>
        <v>Yes</v>
      </c>
      <c r="S168" s="229">
        <v>1</v>
      </c>
      <c r="T168" s="230">
        <f t="shared" si="130"/>
        <v>0</v>
      </c>
      <c r="U168" s="69"/>
      <c r="V168" s="256">
        <v>10</v>
      </c>
      <c r="W168" s="265">
        <f t="shared" si="124"/>
        <v>0</v>
      </c>
      <c r="X168" s="152">
        <f>M168*I168</f>
        <v>0</v>
      </c>
      <c r="Y168" s="152"/>
      <c r="Z168" s="489">
        <v>1</v>
      </c>
      <c r="AA168" s="476">
        <v>12</v>
      </c>
      <c r="AB168" s="239">
        <f t="shared" si="125"/>
        <v>0</v>
      </c>
      <c r="AC168" s="476"/>
      <c r="AD168" s="239">
        <f t="shared" si="126"/>
        <v>0</v>
      </c>
      <c r="AE168" s="476"/>
      <c r="AF168" s="239">
        <f t="shared" si="127"/>
        <v>0</v>
      </c>
      <c r="AG168" s="131">
        <f t="shared" si="91"/>
        <v>0</v>
      </c>
      <c r="AH168" s="131">
        <f t="shared" si="92"/>
        <v>0</v>
      </c>
      <c r="AI168" s="131">
        <f t="shared" si="93"/>
        <v>0</v>
      </c>
      <c r="AJ168" s="131">
        <f t="shared" si="94"/>
        <v>0</v>
      </c>
      <c r="AK168" s="131">
        <f t="shared" si="95"/>
        <v>0</v>
      </c>
      <c r="AL168" s="131">
        <f t="shared" si="96"/>
        <v>0</v>
      </c>
      <c r="AM168" s="131">
        <f t="shared" si="97"/>
        <v>0</v>
      </c>
      <c r="AN168" s="131">
        <f t="shared" si="98"/>
        <v>0</v>
      </c>
      <c r="AO168" s="131">
        <f t="shared" si="99"/>
        <v>0</v>
      </c>
      <c r="AP168" s="396"/>
      <c r="AQ168" s="396">
        <f t="shared" si="100"/>
        <v>0</v>
      </c>
      <c r="AR168" s="396">
        <f t="shared" si="101"/>
        <v>0</v>
      </c>
      <c r="AS168" s="396">
        <f t="shared" si="102"/>
        <v>0</v>
      </c>
      <c r="AT168" s="396"/>
      <c r="AU168" s="131">
        <f t="shared" si="103"/>
        <v>0</v>
      </c>
      <c r="AV168" s="131">
        <f t="shared" si="104"/>
        <v>0</v>
      </c>
      <c r="AW168" s="131">
        <f t="shared" si="105"/>
        <v>0</v>
      </c>
      <c r="AX168" s="131">
        <f t="shared" si="106"/>
        <v>0</v>
      </c>
      <c r="AY168" s="131">
        <f t="shared" si="107"/>
        <v>0</v>
      </c>
      <c r="AZ168" s="131">
        <f t="shared" si="108"/>
        <v>0</v>
      </c>
      <c r="BA168" s="131">
        <f t="shared" si="109"/>
        <v>0</v>
      </c>
      <c r="BB168" s="131">
        <f t="shared" si="110"/>
        <v>0</v>
      </c>
      <c r="BC168" s="131">
        <f t="shared" si="111"/>
        <v>0</v>
      </c>
      <c r="BD168" s="131">
        <f t="shared" si="112"/>
        <v>0</v>
      </c>
      <c r="BE168" s="131">
        <f t="shared" si="113"/>
        <v>0</v>
      </c>
      <c r="BF168" s="131">
        <f t="shared" si="114"/>
        <v>0</v>
      </c>
      <c r="BG168" s="131">
        <f t="shared" si="115"/>
        <v>0</v>
      </c>
      <c r="BH168" s="131">
        <f t="shared" si="116"/>
        <v>0</v>
      </c>
      <c r="BI168" s="131">
        <f t="shared" si="117"/>
        <v>0</v>
      </c>
      <c r="BJ168" s="131">
        <f t="shared" si="118"/>
        <v>0</v>
      </c>
      <c r="BK168" s="131">
        <f t="shared" si="119"/>
        <v>0</v>
      </c>
      <c r="BL168" s="131">
        <f t="shared" si="120"/>
        <v>0</v>
      </c>
      <c r="BM168" s="131">
        <f t="shared" si="121"/>
        <v>0</v>
      </c>
      <c r="BN168" s="131">
        <f t="shared" si="122"/>
        <v>0</v>
      </c>
      <c r="BO168" s="131">
        <f t="shared" si="123"/>
        <v>0</v>
      </c>
    </row>
    <row r="169" spans="1:67" s="4" customFormat="1" ht="73.75" customHeight="1" x14ac:dyDescent="0.2">
      <c r="B169" s="164" t="s">
        <v>8</v>
      </c>
      <c r="D169" s="99" t="s">
        <v>1009</v>
      </c>
      <c r="E169" s="506" t="s">
        <v>648</v>
      </c>
      <c r="F169" s="72" t="s">
        <v>112</v>
      </c>
      <c r="G169" s="73" t="s">
        <v>72</v>
      </c>
      <c r="H169" s="73" t="s">
        <v>158</v>
      </c>
      <c r="I169" s="72">
        <v>1</v>
      </c>
      <c r="J169" s="72">
        <v>0</v>
      </c>
      <c r="K169" s="72" t="s">
        <v>562</v>
      </c>
      <c r="L169" s="334">
        <v>458.55599999999998</v>
      </c>
      <c r="M169" s="399" t="s">
        <v>954</v>
      </c>
      <c r="N169" s="88"/>
      <c r="O169" s="368">
        <f>L169*N169</f>
        <v>0</v>
      </c>
      <c r="P169" s="89" t="str">
        <f t="shared" si="128"/>
        <v>No</v>
      </c>
      <c r="Q169" s="166" t="str">
        <f t="shared" si="129"/>
        <v>Yes</v>
      </c>
      <c r="S169" s="229">
        <v>1</v>
      </c>
      <c r="T169" s="230">
        <f t="shared" si="130"/>
        <v>0</v>
      </c>
      <c r="U169" s="69"/>
      <c r="V169" s="256">
        <v>26</v>
      </c>
      <c r="W169" s="265">
        <f t="shared" si="124"/>
        <v>0</v>
      </c>
      <c r="X169" s="152"/>
      <c r="Y169" s="152">
        <f>N169*I169</f>
        <v>0</v>
      </c>
      <c r="Z169" s="489">
        <v>1</v>
      </c>
      <c r="AA169" s="476">
        <v>15</v>
      </c>
      <c r="AB169" s="239">
        <f t="shared" si="125"/>
        <v>0</v>
      </c>
      <c r="AC169" s="476"/>
      <c r="AD169" s="239">
        <f t="shared" si="126"/>
        <v>0</v>
      </c>
      <c r="AE169" s="476"/>
      <c r="AF169" s="239">
        <f t="shared" si="127"/>
        <v>0</v>
      </c>
      <c r="AG169" s="131">
        <f t="shared" si="91"/>
        <v>0</v>
      </c>
      <c r="AH169" s="131">
        <f t="shared" si="92"/>
        <v>0</v>
      </c>
      <c r="AI169" s="131">
        <f t="shared" si="93"/>
        <v>0</v>
      </c>
      <c r="AJ169" s="131">
        <f t="shared" si="94"/>
        <v>0</v>
      </c>
      <c r="AK169" s="131">
        <f t="shared" si="95"/>
        <v>0</v>
      </c>
      <c r="AL169" s="131">
        <f t="shared" si="96"/>
        <v>0</v>
      </c>
      <c r="AM169" s="131">
        <f t="shared" si="97"/>
        <v>0</v>
      </c>
      <c r="AN169" s="131">
        <f t="shared" si="98"/>
        <v>0</v>
      </c>
      <c r="AO169" s="131">
        <f t="shared" si="99"/>
        <v>0</v>
      </c>
      <c r="AP169" s="131"/>
      <c r="AQ169" s="396">
        <f t="shared" si="100"/>
        <v>0</v>
      </c>
      <c r="AR169" s="396">
        <f t="shared" si="101"/>
        <v>0</v>
      </c>
      <c r="AS169" s="396">
        <f t="shared" si="102"/>
        <v>0</v>
      </c>
      <c r="AT169" s="131"/>
      <c r="AU169" s="131">
        <f t="shared" si="103"/>
        <v>0</v>
      </c>
      <c r="AV169" s="131">
        <f t="shared" si="104"/>
        <v>0</v>
      </c>
      <c r="AW169" s="131">
        <f t="shared" si="105"/>
        <v>0</v>
      </c>
      <c r="AX169" s="131">
        <f t="shared" si="106"/>
        <v>0</v>
      </c>
      <c r="AY169" s="131">
        <f t="shared" si="107"/>
        <v>0</v>
      </c>
      <c r="AZ169" s="131">
        <f t="shared" si="108"/>
        <v>0</v>
      </c>
      <c r="BA169" s="131">
        <f t="shared" si="109"/>
        <v>0</v>
      </c>
      <c r="BB169" s="131">
        <f t="shared" si="110"/>
        <v>0</v>
      </c>
      <c r="BC169" s="131">
        <f t="shared" si="111"/>
        <v>0</v>
      </c>
      <c r="BD169" s="131">
        <f t="shared" si="112"/>
        <v>0</v>
      </c>
      <c r="BE169" s="131">
        <f t="shared" si="113"/>
        <v>0</v>
      </c>
      <c r="BF169" s="131">
        <f t="shared" si="114"/>
        <v>0</v>
      </c>
      <c r="BG169" s="131">
        <f t="shared" si="115"/>
        <v>0</v>
      </c>
      <c r="BH169" s="131">
        <f t="shared" si="116"/>
        <v>0</v>
      </c>
      <c r="BI169" s="131">
        <f t="shared" si="117"/>
        <v>0</v>
      </c>
      <c r="BJ169" s="131">
        <f t="shared" si="118"/>
        <v>0</v>
      </c>
      <c r="BK169" s="131">
        <f t="shared" si="119"/>
        <v>0</v>
      </c>
      <c r="BL169" s="131">
        <f t="shared" si="120"/>
        <v>0</v>
      </c>
      <c r="BM169" s="131">
        <f t="shared" si="121"/>
        <v>0</v>
      </c>
      <c r="BN169" s="131">
        <f t="shared" si="122"/>
        <v>0</v>
      </c>
      <c r="BO169" s="131">
        <f t="shared" si="123"/>
        <v>0</v>
      </c>
    </row>
    <row r="170" spans="1:67" s="4" customFormat="1" ht="73.75" customHeight="1" x14ac:dyDescent="0.2">
      <c r="B170" s="164" t="s">
        <v>8</v>
      </c>
      <c r="D170" s="99" t="s">
        <v>721</v>
      </c>
      <c r="E170" s="501" t="s">
        <v>647</v>
      </c>
      <c r="F170" s="72" t="s">
        <v>112</v>
      </c>
      <c r="G170" s="73" t="s">
        <v>72</v>
      </c>
      <c r="H170" s="73" t="s">
        <v>158</v>
      </c>
      <c r="I170" s="72">
        <v>1</v>
      </c>
      <c r="J170" s="72">
        <v>0</v>
      </c>
      <c r="K170" s="72" t="s">
        <v>562</v>
      </c>
      <c r="L170" s="334">
        <v>478.49680000000001</v>
      </c>
      <c r="M170" s="87"/>
      <c r="N170" s="399" t="s">
        <v>954</v>
      </c>
      <c r="O170" s="368">
        <f>L170*M170</f>
        <v>0</v>
      </c>
      <c r="P170" s="89" t="str">
        <f t="shared" si="128"/>
        <v>No</v>
      </c>
      <c r="Q170" s="166" t="str">
        <f t="shared" si="129"/>
        <v>Yes</v>
      </c>
      <c r="S170" s="229">
        <v>1</v>
      </c>
      <c r="T170" s="230">
        <f t="shared" si="130"/>
        <v>0</v>
      </c>
      <c r="U170" s="69"/>
      <c r="V170" s="256">
        <v>26</v>
      </c>
      <c r="W170" s="265">
        <f t="shared" si="124"/>
        <v>0</v>
      </c>
      <c r="X170" s="152">
        <f>M170*I170</f>
        <v>0</v>
      </c>
      <c r="Y170" s="152"/>
      <c r="Z170" s="489">
        <v>1</v>
      </c>
      <c r="AA170" s="476">
        <v>15</v>
      </c>
      <c r="AB170" s="239">
        <f t="shared" si="125"/>
        <v>0</v>
      </c>
      <c r="AC170" s="476"/>
      <c r="AD170" s="239">
        <f t="shared" si="126"/>
        <v>0</v>
      </c>
      <c r="AE170" s="476"/>
      <c r="AF170" s="239">
        <f t="shared" si="127"/>
        <v>0</v>
      </c>
      <c r="AG170" s="131">
        <f t="shared" si="91"/>
        <v>0</v>
      </c>
      <c r="AH170" s="131">
        <f t="shared" si="92"/>
        <v>0</v>
      </c>
      <c r="AI170" s="131">
        <f t="shared" si="93"/>
        <v>0</v>
      </c>
      <c r="AJ170" s="131">
        <f t="shared" si="94"/>
        <v>0</v>
      </c>
      <c r="AK170" s="131">
        <f t="shared" si="95"/>
        <v>0</v>
      </c>
      <c r="AL170" s="131">
        <f t="shared" si="96"/>
        <v>0</v>
      </c>
      <c r="AM170" s="131">
        <f t="shared" si="97"/>
        <v>0</v>
      </c>
      <c r="AN170" s="131">
        <f t="shared" si="98"/>
        <v>0</v>
      </c>
      <c r="AO170" s="131">
        <f t="shared" si="99"/>
        <v>0</v>
      </c>
      <c r="AP170" s="131"/>
      <c r="AQ170" s="396">
        <f t="shared" si="100"/>
        <v>0</v>
      </c>
      <c r="AR170" s="396">
        <f t="shared" si="101"/>
        <v>0</v>
      </c>
      <c r="AS170" s="396">
        <f t="shared" si="102"/>
        <v>0</v>
      </c>
      <c r="AT170" s="131"/>
      <c r="AU170" s="131">
        <f t="shared" si="103"/>
        <v>0</v>
      </c>
      <c r="AV170" s="131">
        <f t="shared" si="104"/>
        <v>0</v>
      </c>
      <c r="AW170" s="131">
        <f t="shared" si="105"/>
        <v>0</v>
      </c>
      <c r="AX170" s="131">
        <f t="shared" si="106"/>
        <v>0</v>
      </c>
      <c r="AY170" s="131">
        <f t="shared" si="107"/>
        <v>0</v>
      </c>
      <c r="AZ170" s="131">
        <f t="shared" si="108"/>
        <v>0</v>
      </c>
      <c r="BA170" s="131">
        <f t="shared" si="109"/>
        <v>0</v>
      </c>
      <c r="BB170" s="131">
        <f t="shared" si="110"/>
        <v>0</v>
      </c>
      <c r="BC170" s="131">
        <f t="shared" si="111"/>
        <v>0</v>
      </c>
      <c r="BD170" s="131">
        <f t="shared" si="112"/>
        <v>0</v>
      </c>
      <c r="BE170" s="131">
        <f t="shared" si="113"/>
        <v>0</v>
      </c>
      <c r="BF170" s="131">
        <f t="shared" si="114"/>
        <v>0</v>
      </c>
      <c r="BG170" s="131">
        <f t="shared" si="115"/>
        <v>0</v>
      </c>
      <c r="BH170" s="131">
        <f t="shared" si="116"/>
        <v>0</v>
      </c>
      <c r="BI170" s="131">
        <f t="shared" si="117"/>
        <v>0</v>
      </c>
      <c r="BJ170" s="131">
        <f t="shared" si="118"/>
        <v>0</v>
      </c>
      <c r="BK170" s="131">
        <f t="shared" si="119"/>
        <v>0</v>
      </c>
      <c r="BL170" s="131">
        <f t="shared" si="120"/>
        <v>0</v>
      </c>
      <c r="BM170" s="131">
        <f t="shared" si="121"/>
        <v>0</v>
      </c>
      <c r="BN170" s="131">
        <f t="shared" si="122"/>
        <v>0</v>
      </c>
      <c r="BO170" s="131">
        <f t="shared" si="123"/>
        <v>0</v>
      </c>
    </row>
    <row r="171" spans="1:67" s="4" customFormat="1" ht="73.75" customHeight="1" x14ac:dyDescent="0.2">
      <c r="B171" s="164" t="s">
        <v>8</v>
      </c>
      <c r="D171" s="99" t="s">
        <v>764</v>
      </c>
      <c r="E171" s="502" t="s">
        <v>646</v>
      </c>
      <c r="F171" s="72" t="s">
        <v>112</v>
      </c>
      <c r="G171" s="73" t="s">
        <v>72</v>
      </c>
      <c r="H171" s="73" t="s">
        <v>158</v>
      </c>
      <c r="I171" s="72">
        <v>1</v>
      </c>
      <c r="J171" s="72">
        <v>0</v>
      </c>
      <c r="K171" s="72" t="s">
        <v>562</v>
      </c>
      <c r="L171" s="334">
        <v>458.55599999999998</v>
      </c>
      <c r="M171" s="87"/>
      <c r="N171" s="399" t="s">
        <v>954</v>
      </c>
      <c r="O171" s="368">
        <f>L171*M171</f>
        <v>0</v>
      </c>
      <c r="P171" s="89" t="str">
        <f t="shared" si="128"/>
        <v>No</v>
      </c>
      <c r="Q171" s="166" t="str">
        <f t="shared" si="129"/>
        <v>Yes</v>
      </c>
      <c r="S171" s="229">
        <v>1</v>
      </c>
      <c r="T171" s="230">
        <f t="shared" si="130"/>
        <v>0</v>
      </c>
      <c r="U171" s="69"/>
      <c r="V171" s="256">
        <v>26</v>
      </c>
      <c r="W171" s="265">
        <f t="shared" si="124"/>
        <v>0</v>
      </c>
      <c r="X171" s="152">
        <f>M171*I171</f>
        <v>0</v>
      </c>
      <c r="Y171" s="152"/>
      <c r="Z171" s="489">
        <v>1</v>
      </c>
      <c r="AA171" s="476">
        <v>15</v>
      </c>
      <c r="AB171" s="239">
        <f t="shared" si="125"/>
        <v>0</v>
      </c>
      <c r="AC171" s="476"/>
      <c r="AD171" s="239">
        <f t="shared" si="126"/>
        <v>0</v>
      </c>
      <c r="AE171" s="476"/>
      <c r="AF171" s="239">
        <f t="shared" si="127"/>
        <v>0</v>
      </c>
      <c r="AG171" s="131">
        <f t="shared" si="91"/>
        <v>0</v>
      </c>
      <c r="AH171" s="131">
        <f t="shared" si="92"/>
        <v>0</v>
      </c>
      <c r="AI171" s="131">
        <f t="shared" si="93"/>
        <v>0</v>
      </c>
      <c r="AJ171" s="131">
        <f t="shared" si="94"/>
        <v>0</v>
      </c>
      <c r="AK171" s="131">
        <f t="shared" si="95"/>
        <v>0</v>
      </c>
      <c r="AL171" s="131">
        <f t="shared" si="96"/>
        <v>0</v>
      </c>
      <c r="AM171" s="131">
        <f t="shared" si="97"/>
        <v>0</v>
      </c>
      <c r="AN171" s="131">
        <f t="shared" si="98"/>
        <v>0</v>
      </c>
      <c r="AO171" s="131">
        <f t="shared" si="99"/>
        <v>0</v>
      </c>
      <c r="AP171" s="131"/>
      <c r="AQ171" s="396">
        <f t="shared" si="100"/>
        <v>0</v>
      </c>
      <c r="AR171" s="396">
        <f t="shared" si="101"/>
        <v>0</v>
      </c>
      <c r="AS171" s="396">
        <f t="shared" si="102"/>
        <v>0</v>
      </c>
      <c r="AT171" s="131"/>
      <c r="AU171" s="131">
        <f t="shared" si="103"/>
        <v>0</v>
      </c>
      <c r="AV171" s="131">
        <f t="shared" si="104"/>
        <v>0</v>
      </c>
      <c r="AW171" s="131">
        <f t="shared" si="105"/>
        <v>0</v>
      </c>
      <c r="AX171" s="131">
        <f t="shared" si="106"/>
        <v>0</v>
      </c>
      <c r="AY171" s="131">
        <f t="shared" si="107"/>
        <v>0</v>
      </c>
      <c r="AZ171" s="131">
        <f t="shared" si="108"/>
        <v>0</v>
      </c>
      <c r="BA171" s="131">
        <f t="shared" si="109"/>
        <v>0</v>
      </c>
      <c r="BB171" s="131">
        <f t="shared" si="110"/>
        <v>0</v>
      </c>
      <c r="BC171" s="131">
        <f t="shared" si="111"/>
        <v>0</v>
      </c>
      <c r="BD171" s="131">
        <f t="shared" si="112"/>
        <v>0</v>
      </c>
      <c r="BE171" s="131">
        <f t="shared" si="113"/>
        <v>0</v>
      </c>
      <c r="BF171" s="131">
        <f t="shared" si="114"/>
        <v>0</v>
      </c>
      <c r="BG171" s="131">
        <f t="shared" si="115"/>
        <v>0</v>
      </c>
      <c r="BH171" s="131">
        <f t="shared" si="116"/>
        <v>0</v>
      </c>
      <c r="BI171" s="131">
        <f t="shared" si="117"/>
        <v>0</v>
      </c>
      <c r="BJ171" s="131">
        <f t="shared" si="118"/>
        <v>0</v>
      </c>
      <c r="BK171" s="131">
        <f t="shared" si="119"/>
        <v>0</v>
      </c>
      <c r="BL171" s="131">
        <f t="shared" si="120"/>
        <v>0</v>
      </c>
      <c r="BM171" s="131">
        <f t="shared" si="121"/>
        <v>0</v>
      </c>
      <c r="BN171" s="131">
        <f t="shared" si="122"/>
        <v>0</v>
      </c>
      <c r="BO171" s="131">
        <f t="shared" si="123"/>
        <v>0</v>
      </c>
    </row>
    <row r="172" spans="1:67" s="81" customFormat="1" ht="73.75" customHeight="1" x14ac:dyDescent="0.2">
      <c r="A172" s="4"/>
      <c r="B172" s="164" t="s">
        <v>8</v>
      </c>
      <c r="C172" s="4"/>
      <c r="D172" s="64" t="s">
        <v>1010</v>
      </c>
      <c r="E172" s="503" t="s">
        <v>648</v>
      </c>
      <c r="F172" s="63" t="s">
        <v>112</v>
      </c>
      <c r="G172" s="178" t="s">
        <v>73</v>
      </c>
      <c r="H172" s="178" t="s">
        <v>158</v>
      </c>
      <c r="I172" s="63">
        <v>1</v>
      </c>
      <c r="J172" s="63">
        <v>0</v>
      </c>
      <c r="K172" s="63" t="s">
        <v>562</v>
      </c>
      <c r="L172" s="333">
        <v>458.55599999999998</v>
      </c>
      <c r="M172" s="400" t="s">
        <v>954</v>
      </c>
      <c r="N172" s="380"/>
      <c r="O172" s="378">
        <f>L172*N172</f>
        <v>0</v>
      </c>
      <c r="P172" s="82" t="str">
        <f t="shared" si="128"/>
        <v>No</v>
      </c>
      <c r="Q172" s="188" t="str">
        <f t="shared" si="129"/>
        <v>Yes</v>
      </c>
      <c r="S172" s="229">
        <v>1</v>
      </c>
      <c r="T172" s="230">
        <f t="shared" si="130"/>
        <v>0</v>
      </c>
      <c r="U172" s="69"/>
      <c r="V172" s="256">
        <v>30</v>
      </c>
      <c r="W172" s="265">
        <f t="shared" si="124"/>
        <v>0</v>
      </c>
      <c r="X172" s="152"/>
      <c r="Y172" s="152">
        <f>N172*I172</f>
        <v>0</v>
      </c>
      <c r="Z172" s="489">
        <v>1</v>
      </c>
      <c r="AA172" s="476">
        <v>15</v>
      </c>
      <c r="AB172" s="239">
        <f t="shared" si="125"/>
        <v>0</v>
      </c>
      <c r="AC172" s="476"/>
      <c r="AD172" s="239">
        <f t="shared" si="126"/>
        <v>0</v>
      </c>
      <c r="AE172" s="476"/>
      <c r="AF172" s="239">
        <f t="shared" si="127"/>
        <v>0</v>
      </c>
      <c r="AG172" s="131">
        <f t="shared" si="91"/>
        <v>0</v>
      </c>
      <c r="AH172" s="131">
        <f t="shared" si="92"/>
        <v>0</v>
      </c>
      <c r="AI172" s="131">
        <f t="shared" si="93"/>
        <v>0</v>
      </c>
      <c r="AJ172" s="131">
        <f t="shared" si="94"/>
        <v>0</v>
      </c>
      <c r="AK172" s="131">
        <f t="shared" si="95"/>
        <v>0</v>
      </c>
      <c r="AL172" s="131">
        <f t="shared" si="96"/>
        <v>0</v>
      </c>
      <c r="AM172" s="131">
        <f t="shared" si="97"/>
        <v>0</v>
      </c>
      <c r="AN172" s="131">
        <f t="shared" si="98"/>
        <v>0</v>
      </c>
      <c r="AO172" s="131">
        <f t="shared" si="99"/>
        <v>0</v>
      </c>
      <c r="AP172" s="396"/>
      <c r="AQ172" s="396">
        <f t="shared" si="100"/>
        <v>0</v>
      </c>
      <c r="AR172" s="396">
        <f t="shared" si="101"/>
        <v>0</v>
      </c>
      <c r="AS172" s="396">
        <f t="shared" si="102"/>
        <v>0</v>
      </c>
      <c r="AT172" s="396"/>
      <c r="AU172" s="131">
        <f t="shared" si="103"/>
        <v>0</v>
      </c>
      <c r="AV172" s="131">
        <f t="shared" si="104"/>
        <v>0</v>
      </c>
      <c r="AW172" s="131">
        <f t="shared" si="105"/>
        <v>0</v>
      </c>
      <c r="AX172" s="131">
        <f t="shared" si="106"/>
        <v>0</v>
      </c>
      <c r="AY172" s="131">
        <f t="shared" si="107"/>
        <v>0</v>
      </c>
      <c r="AZ172" s="131">
        <f t="shared" si="108"/>
        <v>0</v>
      </c>
      <c r="BA172" s="131">
        <f t="shared" si="109"/>
        <v>0</v>
      </c>
      <c r="BB172" s="131">
        <f t="shared" si="110"/>
        <v>0</v>
      </c>
      <c r="BC172" s="131">
        <f t="shared" si="111"/>
        <v>0</v>
      </c>
      <c r="BD172" s="131">
        <f t="shared" si="112"/>
        <v>0</v>
      </c>
      <c r="BE172" s="131">
        <f t="shared" si="113"/>
        <v>0</v>
      </c>
      <c r="BF172" s="131">
        <f t="shared" si="114"/>
        <v>0</v>
      </c>
      <c r="BG172" s="131">
        <f t="shared" si="115"/>
        <v>0</v>
      </c>
      <c r="BH172" s="131">
        <f t="shared" si="116"/>
        <v>0</v>
      </c>
      <c r="BI172" s="131">
        <f t="shared" si="117"/>
        <v>0</v>
      </c>
      <c r="BJ172" s="131">
        <f t="shared" si="118"/>
        <v>0</v>
      </c>
      <c r="BK172" s="131">
        <f t="shared" si="119"/>
        <v>0</v>
      </c>
      <c r="BL172" s="131">
        <f t="shared" si="120"/>
        <v>0</v>
      </c>
      <c r="BM172" s="131">
        <f t="shared" si="121"/>
        <v>0</v>
      </c>
      <c r="BN172" s="131">
        <f t="shared" si="122"/>
        <v>0</v>
      </c>
      <c r="BO172" s="131">
        <f t="shared" si="123"/>
        <v>0</v>
      </c>
    </row>
    <row r="173" spans="1:67" s="81" customFormat="1" ht="73.75" customHeight="1" x14ac:dyDescent="0.2">
      <c r="A173" s="4"/>
      <c r="B173" s="164" t="s">
        <v>8</v>
      </c>
      <c r="C173" s="4"/>
      <c r="D173" s="64" t="s">
        <v>722</v>
      </c>
      <c r="E173" s="504" t="s">
        <v>647</v>
      </c>
      <c r="F173" s="63" t="s">
        <v>112</v>
      </c>
      <c r="G173" s="178" t="s">
        <v>73</v>
      </c>
      <c r="H173" s="178" t="s">
        <v>158</v>
      </c>
      <c r="I173" s="63">
        <v>1</v>
      </c>
      <c r="J173" s="63">
        <v>0</v>
      </c>
      <c r="K173" s="63" t="s">
        <v>562</v>
      </c>
      <c r="L173" s="333">
        <v>478.49680000000001</v>
      </c>
      <c r="M173" s="85"/>
      <c r="N173" s="401" t="s">
        <v>954</v>
      </c>
      <c r="O173" s="378">
        <f>L173*M173</f>
        <v>0</v>
      </c>
      <c r="P173" s="82" t="str">
        <f t="shared" si="128"/>
        <v>No</v>
      </c>
      <c r="Q173" s="188" t="str">
        <f t="shared" si="129"/>
        <v>Yes</v>
      </c>
      <c r="S173" s="229">
        <v>1</v>
      </c>
      <c r="T173" s="230">
        <f t="shared" si="130"/>
        <v>0</v>
      </c>
      <c r="U173" s="69"/>
      <c r="V173" s="256">
        <v>30</v>
      </c>
      <c r="W173" s="265">
        <f t="shared" si="124"/>
        <v>0</v>
      </c>
      <c r="X173" s="152">
        <f>M173*I173</f>
        <v>0</v>
      </c>
      <c r="Y173" s="152"/>
      <c r="Z173" s="489">
        <v>1</v>
      </c>
      <c r="AA173" s="476">
        <v>15</v>
      </c>
      <c r="AB173" s="239">
        <f t="shared" si="125"/>
        <v>0</v>
      </c>
      <c r="AC173" s="476"/>
      <c r="AD173" s="239">
        <f t="shared" si="126"/>
        <v>0</v>
      </c>
      <c r="AE173" s="476"/>
      <c r="AF173" s="239">
        <f t="shared" si="127"/>
        <v>0</v>
      </c>
      <c r="AG173" s="131">
        <f t="shared" si="91"/>
        <v>0</v>
      </c>
      <c r="AH173" s="131">
        <f t="shared" si="92"/>
        <v>0</v>
      </c>
      <c r="AI173" s="131">
        <f t="shared" si="93"/>
        <v>0</v>
      </c>
      <c r="AJ173" s="131">
        <f t="shared" si="94"/>
        <v>0</v>
      </c>
      <c r="AK173" s="131">
        <f t="shared" si="95"/>
        <v>0</v>
      </c>
      <c r="AL173" s="131">
        <f t="shared" si="96"/>
        <v>0</v>
      </c>
      <c r="AM173" s="131">
        <f t="shared" si="97"/>
        <v>0</v>
      </c>
      <c r="AN173" s="131">
        <f t="shared" si="98"/>
        <v>0</v>
      </c>
      <c r="AO173" s="131">
        <f t="shared" si="99"/>
        <v>0</v>
      </c>
      <c r="AP173" s="396"/>
      <c r="AQ173" s="396">
        <f t="shared" si="100"/>
        <v>0</v>
      </c>
      <c r="AR173" s="396">
        <f t="shared" si="101"/>
        <v>0</v>
      </c>
      <c r="AS173" s="396">
        <f t="shared" si="102"/>
        <v>0</v>
      </c>
      <c r="AT173" s="396"/>
      <c r="AU173" s="131">
        <f t="shared" si="103"/>
        <v>0</v>
      </c>
      <c r="AV173" s="131">
        <f t="shared" si="104"/>
        <v>0</v>
      </c>
      <c r="AW173" s="131">
        <f t="shared" si="105"/>
        <v>0</v>
      </c>
      <c r="AX173" s="131">
        <f t="shared" si="106"/>
        <v>0</v>
      </c>
      <c r="AY173" s="131">
        <f t="shared" si="107"/>
        <v>0</v>
      </c>
      <c r="AZ173" s="131">
        <f t="shared" si="108"/>
        <v>0</v>
      </c>
      <c r="BA173" s="131">
        <f t="shared" si="109"/>
        <v>0</v>
      </c>
      <c r="BB173" s="131">
        <f t="shared" si="110"/>
        <v>0</v>
      </c>
      <c r="BC173" s="131">
        <f t="shared" si="111"/>
        <v>0</v>
      </c>
      <c r="BD173" s="131">
        <f t="shared" si="112"/>
        <v>0</v>
      </c>
      <c r="BE173" s="131">
        <f t="shared" si="113"/>
        <v>0</v>
      </c>
      <c r="BF173" s="131">
        <f t="shared" si="114"/>
        <v>0</v>
      </c>
      <c r="BG173" s="131">
        <f t="shared" si="115"/>
        <v>0</v>
      </c>
      <c r="BH173" s="131">
        <f t="shared" si="116"/>
        <v>0</v>
      </c>
      <c r="BI173" s="131">
        <f t="shared" si="117"/>
        <v>0</v>
      </c>
      <c r="BJ173" s="131">
        <f t="shared" si="118"/>
        <v>0</v>
      </c>
      <c r="BK173" s="131">
        <f t="shared" si="119"/>
        <v>0</v>
      </c>
      <c r="BL173" s="131">
        <f t="shared" si="120"/>
        <v>0</v>
      </c>
      <c r="BM173" s="131">
        <f t="shared" si="121"/>
        <v>0</v>
      </c>
      <c r="BN173" s="131">
        <f t="shared" si="122"/>
        <v>0</v>
      </c>
      <c r="BO173" s="131">
        <f t="shared" si="123"/>
        <v>0</v>
      </c>
    </row>
    <row r="174" spans="1:67" s="81" customFormat="1" ht="73.75" customHeight="1" x14ac:dyDescent="0.2">
      <c r="A174" s="4"/>
      <c r="B174" s="164" t="s">
        <v>8</v>
      </c>
      <c r="C174" s="4"/>
      <c r="D174" s="64" t="s">
        <v>763</v>
      </c>
      <c r="E174" s="505" t="s">
        <v>646</v>
      </c>
      <c r="F174" s="63" t="s">
        <v>112</v>
      </c>
      <c r="G174" s="178" t="s">
        <v>73</v>
      </c>
      <c r="H174" s="178" t="s">
        <v>158</v>
      </c>
      <c r="I174" s="63">
        <v>1</v>
      </c>
      <c r="J174" s="63">
        <v>0</v>
      </c>
      <c r="K174" s="63" t="s">
        <v>562</v>
      </c>
      <c r="L174" s="333">
        <v>458.55599999999998</v>
      </c>
      <c r="M174" s="85"/>
      <c r="N174" s="401" t="s">
        <v>954</v>
      </c>
      <c r="O174" s="378">
        <f>L174*M174</f>
        <v>0</v>
      </c>
      <c r="P174" s="82" t="str">
        <f t="shared" si="128"/>
        <v>No</v>
      </c>
      <c r="Q174" s="188" t="str">
        <f t="shared" si="129"/>
        <v>Yes</v>
      </c>
      <c r="S174" s="229">
        <v>1</v>
      </c>
      <c r="T174" s="230">
        <f t="shared" si="130"/>
        <v>0</v>
      </c>
      <c r="U174" s="69"/>
      <c r="V174" s="256">
        <v>30</v>
      </c>
      <c r="W174" s="265">
        <f t="shared" si="124"/>
        <v>0</v>
      </c>
      <c r="X174" s="152">
        <f>M174*I174</f>
        <v>0</v>
      </c>
      <c r="Y174" s="152"/>
      <c r="Z174" s="489">
        <v>1</v>
      </c>
      <c r="AA174" s="476">
        <v>15</v>
      </c>
      <c r="AB174" s="239">
        <f t="shared" si="125"/>
        <v>0</v>
      </c>
      <c r="AC174" s="476"/>
      <c r="AD174" s="239">
        <f t="shared" si="126"/>
        <v>0</v>
      </c>
      <c r="AE174" s="476"/>
      <c r="AF174" s="239">
        <f t="shared" si="127"/>
        <v>0</v>
      </c>
      <c r="AG174" s="131">
        <f t="shared" si="91"/>
        <v>0</v>
      </c>
      <c r="AH174" s="131">
        <f t="shared" si="92"/>
        <v>0</v>
      </c>
      <c r="AI174" s="131">
        <f t="shared" si="93"/>
        <v>0</v>
      </c>
      <c r="AJ174" s="131">
        <f t="shared" si="94"/>
        <v>0</v>
      </c>
      <c r="AK174" s="131">
        <f t="shared" si="95"/>
        <v>0</v>
      </c>
      <c r="AL174" s="131">
        <f t="shared" si="96"/>
        <v>0</v>
      </c>
      <c r="AM174" s="131">
        <f t="shared" si="97"/>
        <v>0</v>
      </c>
      <c r="AN174" s="131">
        <f t="shared" si="98"/>
        <v>0</v>
      </c>
      <c r="AO174" s="131">
        <f t="shared" si="99"/>
        <v>0</v>
      </c>
      <c r="AP174" s="396"/>
      <c r="AQ174" s="396">
        <f t="shared" si="100"/>
        <v>0</v>
      </c>
      <c r="AR174" s="396">
        <f t="shared" si="101"/>
        <v>0</v>
      </c>
      <c r="AS174" s="396">
        <f t="shared" si="102"/>
        <v>0</v>
      </c>
      <c r="AT174" s="396"/>
      <c r="AU174" s="131">
        <f t="shared" si="103"/>
        <v>0</v>
      </c>
      <c r="AV174" s="131">
        <f t="shared" si="104"/>
        <v>0</v>
      </c>
      <c r="AW174" s="131">
        <f t="shared" si="105"/>
        <v>0</v>
      </c>
      <c r="AX174" s="131">
        <f t="shared" si="106"/>
        <v>0</v>
      </c>
      <c r="AY174" s="131">
        <f t="shared" si="107"/>
        <v>0</v>
      </c>
      <c r="AZ174" s="131">
        <f t="shared" si="108"/>
        <v>0</v>
      </c>
      <c r="BA174" s="131">
        <f t="shared" si="109"/>
        <v>0</v>
      </c>
      <c r="BB174" s="131">
        <f t="shared" si="110"/>
        <v>0</v>
      </c>
      <c r="BC174" s="131">
        <f t="shared" si="111"/>
        <v>0</v>
      </c>
      <c r="BD174" s="131">
        <f t="shared" si="112"/>
        <v>0</v>
      </c>
      <c r="BE174" s="131">
        <f t="shared" si="113"/>
        <v>0</v>
      </c>
      <c r="BF174" s="131">
        <f t="shared" si="114"/>
        <v>0</v>
      </c>
      <c r="BG174" s="131">
        <f t="shared" si="115"/>
        <v>0</v>
      </c>
      <c r="BH174" s="131">
        <f t="shared" si="116"/>
        <v>0</v>
      </c>
      <c r="BI174" s="131">
        <f t="shared" si="117"/>
        <v>0</v>
      </c>
      <c r="BJ174" s="131">
        <f t="shared" si="118"/>
        <v>0</v>
      </c>
      <c r="BK174" s="131">
        <f t="shared" si="119"/>
        <v>0</v>
      </c>
      <c r="BL174" s="131">
        <f t="shared" si="120"/>
        <v>0</v>
      </c>
      <c r="BM174" s="131">
        <f t="shared" si="121"/>
        <v>0</v>
      </c>
      <c r="BN174" s="131">
        <f t="shared" si="122"/>
        <v>0</v>
      </c>
      <c r="BO174" s="131">
        <f t="shared" si="123"/>
        <v>0</v>
      </c>
    </row>
    <row r="175" spans="1:67" s="4" customFormat="1" ht="73.75" customHeight="1" x14ac:dyDescent="0.2">
      <c r="B175" s="164" t="s">
        <v>8</v>
      </c>
      <c r="D175" s="99" t="s">
        <v>1011</v>
      </c>
      <c r="E175" s="506" t="s">
        <v>648</v>
      </c>
      <c r="F175" s="72" t="s">
        <v>109</v>
      </c>
      <c r="G175" s="73" t="s">
        <v>96</v>
      </c>
      <c r="H175" s="73" t="s">
        <v>158</v>
      </c>
      <c r="I175" s="72">
        <v>1</v>
      </c>
      <c r="J175" s="72">
        <v>0</v>
      </c>
      <c r="K175" s="72" t="s">
        <v>562</v>
      </c>
      <c r="L175" s="334">
        <v>143.3039</v>
      </c>
      <c r="M175" s="399" t="s">
        <v>954</v>
      </c>
      <c r="N175" s="88"/>
      <c r="O175" s="368">
        <f>L175*N175</f>
        <v>0</v>
      </c>
      <c r="P175" s="89" t="str">
        <f t="shared" si="128"/>
        <v>No</v>
      </c>
      <c r="Q175" s="166" t="str">
        <f t="shared" si="129"/>
        <v>Yes</v>
      </c>
      <c r="S175" s="229">
        <v>1</v>
      </c>
      <c r="T175" s="230">
        <f t="shared" si="130"/>
        <v>0</v>
      </c>
      <c r="U175" s="69"/>
      <c r="V175" s="256">
        <v>5</v>
      </c>
      <c r="W175" s="265">
        <f t="shared" si="124"/>
        <v>0</v>
      </c>
      <c r="X175" s="152"/>
      <c r="Y175" s="152">
        <f>N175*I175</f>
        <v>0</v>
      </c>
      <c r="Z175" s="489">
        <v>1</v>
      </c>
      <c r="AA175" s="476">
        <v>6</v>
      </c>
      <c r="AB175" s="239">
        <f t="shared" si="125"/>
        <v>0</v>
      </c>
      <c r="AC175" s="476"/>
      <c r="AD175" s="239">
        <f t="shared" si="126"/>
        <v>0</v>
      </c>
      <c r="AE175" s="476"/>
      <c r="AF175" s="239">
        <f t="shared" si="127"/>
        <v>0</v>
      </c>
      <c r="AG175" s="131">
        <f t="shared" si="91"/>
        <v>0</v>
      </c>
      <c r="AH175" s="131">
        <f t="shared" si="92"/>
        <v>0</v>
      </c>
      <c r="AI175" s="131">
        <f t="shared" si="93"/>
        <v>0</v>
      </c>
      <c r="AJ175" s="131">
        <f t="shared" si="94"/>
        <v>0</v>
      </c>
      <c r="AK175" s="131">
        <f t="shared" si="95"/>
        <v>0</v>
      </c>
      <c r="AL175" s="131">
        <f t="shared" si="96"/>
        <v>0</v>
      </c>
      <c r="AM175" s="131">
        <f t="shared" si="97"/>
        <v>0</v>
      </c>
      <c r="AN175" s="131">
        <f t="shared" si="98"/>
        <v>0</v>
      </c>
      <c r="AO175" s="131">
        <f t="shared" si="99"/>
        <v>0</v>
      </c>
      <c r="AP175" s="131"/>
      <c r="AQ175" s="396">
        <f t="shared" si="100"/>
        <v>0</v>
      </c>
      <c r="AR175" s="396">
        <f t="shared" si="101"/>
        <v>0</v>
      </c>
      <c r="AS175" s="396">
        <f t="shared" si="102"/>
        <v>0</v>
      </c>
      <c r="AT175" s="131"/>
      <c r="AU175" s="131">
        <f t="shared" si="103"/>
        <v>0</v>
      </c>
      <c r="AV175" s="131">
        <f t="shared" si="104"/>
        <v>0</v>
      </c>
      <c r="AW175" s="131">
        <f t="shared" si="105"/>
        <v>0</v>
      </c>
      <c r="AX175" s="131">
        <f t="shared" si="106"/>
        <v>0</v>
      </c>
      <c r="AY175" s="131">
        <f t="shared" si="107"/>
        <v>0</v>
      </c>
      <c r="AZ175" s="131">
        <f t="shared" si="108"/>
        <v>0</v>
      </c>
      <c r="BA175" s="131">
        <f t="shared" si="109"/>
        <v>0</v>
      </c>
      <c r="BB175" s="131">
        <f t="shared" si="110"/>
        <v>0</v>
      </c>
      <c r="BC175" s="131">
        <f t="shared" si="111"/>
        <v>0</v>
      </c>
      <c r="BD175" s="131">
        <f t="shared" si="112"/>
        <v>0</v>
      </c>
      <c r="BE175" s="131">
        <f t="shared" si="113"/>
        <v>0</v>
      </c>
      <c r="BF175" s="131">
        <f t="shared" si="114"/>
        <v>0</v>
      </c>
      <c r="BG175" s="131">
        <f t="shared" si="115"/>
        <v>0</v>
      </c>
      <c r="BH175" s="131">
        <f t="shared" si="116"/>
        <v>0</v>
      </c>
      <c r="BI175" s="131">
        <f t="shared" si="117"/>
        <v>0</v>
      </c>
      <c r="BJ175" s="131">
        <f t="shared" si="118"/>
        <v>0</v>
      </c>
      <c r="BK175" s="131">
        <f t="shared" si="119"/>
        <v>0</v>
      </c>
      <c r="BL175" s="131">
        <f t="shared" si="120"/>
        <v>0</v>
      </c>
      <c r="BM175" s="131">
        <f t="shared" si="121"/>
        <v>0</v>
      </c>
      <c r="BN175" s="131">
        <f t="shared" si="122"/>
        <v>0</v>
      </c>
      <c r="BO175" s="131">
        <f t="shared" si="123"/>
        <v>0</v>
      </c>
    </row>
    <row r="176" spans="1:67" s="4" customFormat="1" ht="73.75" customHeight="1" x14ac:dyDescent="0.2">
      <c r="B176" s="164" t="s">
        <v>8</v>
      </c>
      <c r="D176" s="99" t="s">
        <v>723</v>
      </c>
      <c r="E176" s="501" t="s">
        <v>647</v>
      </c>
      <c r="F176" s="72" t="s">
        <v>109</v>
      </c>
      <c r="G176" s="73" t="s">
        <v>96</v>
      </c>
      <c r="H176" s="73" t="s">
        <v>158</v>
      </c>
      <c r="I176" s="72">
        <v>1</v>
      </c>
      <c r="J176" s="72">
        <v>0</v>
      </c>
      <c r="K176" s="72" t="s">
        <v>562</v>
      </c>
      <c r="L176" s="334">
        <v>149.52509999999998</v>
      </c>
      <c r="M176" s="87"/>
      <c r="N176" s="399" t="s">
        <v>954</v>
      </c>
      <c r="O176" s="368">
        <f>L176*M176</f>
        <v>0</v>
      </c>
      <c r="P176" s="89" t="str">
        <f t="shared" si="128"/>
        <v>No</v>
      </c>
      <c r="Q176" s="166" t="str">
        <f t="shared" si="129"/>
        <v>Yes</v>
      </c>
      <c r="S176" s="229">
        <v>1</v>
      </c>
      <c r="T176" s="230">
        <f t="shared" si="130"/>
        <v>0</v>
      </c>
      <c r="U176" s="69"/>
      <c r="V176" s="256">
        <v>5</v>
      </c>
      <c r="W176" s="265">
        <f t="shared" si="124"/>
        <v>0</v>
      </c>
      <c r="X176" s="152">
        <f>M176*I176</f>
        <v>0</v>
      </c>
      <c r="Y176" s="152"/>
      <c r="Z176" s="489">
        <v>1</v>
      </c>
      <c r="AA176" s="476">
        <v>6</v>
      </c>
      <c r="AB176" s="239">
        <f t="shared" si="125"/>
        <v>0</v>
      </c>
      <c r="AC176" s="476"/>
      <c r="AD176" s="239">
        <f t="shared" si="126"/>
        <v>0</v>
      </c>
      <c r="AE176" s="476"/>
      <c r="AF176" s="239">
        <f t="shared" si="127"/>
        <v>0</v>
      </c>
      <c r="AG176" s="131">
        <f t="shared" si="91"/>
        <v>0</v>
      </c>
      <c r="AH176" s="131">
        <f t="shared" si="92"/>
        <v>0</v>
      </c>
      <c r="AI176" s="131">
        <f t="shared" si="93"/>
        <v>0</v>
      </c>
      <c r="AJ176" s="131">
        <f t="shared" si="94"/>
        <v>0</v>
      </c>
      <c r="AK176" s="131">
        <f t="shared" si="95"/>
        <v>0</v>
      </c>
      <c r="AL176" s="131">
        <f t="shared" si="96"/>
        <v>0</v>
      </c>
      <c r="AM176" s="131">
        <f t="shared" si="97"/>
        <v>0</v>
      </c>
      <c r="AN176" s="131">
        <f t="shared" si="98"/>
        <v>0</v>
      </c>
      <c r="AO176" s="131">
        <f t="shared" si="99"/>
        <v>0</v>
      </c>
      <c r="AP176" s="131"/>
      <c r="AQ176" s="396">
        <f t="shared" si="100"/>
        <v>0</v>
      </c>
      <c r="AR176" s="396">
        <f t="shared" si="101"/>
        <v>0</v>
      </c>
      <c r="AS176" s="396">
        <f t="shared" si="102"/>
        <v>0</v>
      </c>
      <c r="AT176" s="131"/>
      <c r="AU176" s="131">
        <f t="shared" si="103"/>
        <v>0</v>
      </c>
      <c r="AV176" s="131">
        <f t="shared" si="104"/>
        <v>0</v>
      </c>
      <c r="AW176" s="131">
        <f t="shared" si="105"/>
        <v>0</v>
      </c>
      <c r="AX176" s="131">
        <f t="shared" si="106"/>
        <v>0</v>
      </c>
      <c r="AY176" s="131">
        <f t="shared" si="107"/>
        <v>0</v>
      </c>
      <c r="AZ176" s="131">
        <f t="shared" si="108"/>
        <v>0</v>
      </c>
      <c r="BA176" s="131">
        <f t="shared" si="109"/>
        <v>0</v>
      </c>
      <c r="BB176" s="131">
        <f t="shared" si="110"/>
        <v>0</v>
      </c>
      <c r="BC176" s="131">
        <f t="shared" si="111"/>
        <v>0</v>
      </c>
      <c r="BD176" s="131">
        <f t="shared" si="112"/>
        <v>0</v>
      </c>
      <c r="BE176" s="131">
        <f t="shared" si="113"/>
        <v>0</v>
      </c>
      <c r="BF176" s="131">
        <f t="shared" si="114"/>
        <v>0</v>
      </c>
      <c r="BG176" s="131">
        <f t="shared" si="115"/>
        <v>0</v>
      </c>
      <c r="BH176" s="131">
        <f t="shared" si="116"/>
        <v>0</v>
      </c>
      <c r="BI176" s="131">
        <f t="shared" si="117"/>
        <v>0</v>
      </c>
      <c r="BJ176" s="131">
        <f t="shared" si="118"/>
        <v>0</v>
      </c>
      <c r="BK176" s="131">
        <f t="shared" si="119"/>
        <v>0</v>
      </c>
      <c r="BL176" s="131">
        <f t="shared" si="120"/>
        <v>0</v>
      </c>
      <c r="BM176" s="131">
        <f t="shared" si="121"/>
        <v>0</v>
      </c>
      <c r="BN176" s="131">
        <f t="shared" si="122"/>
        <v>0</v>
      </c>
      <c r="BO176" s="131">
        <f t="shared" si="123"/>
        <v>0</v>
      </c>
    </row>
    <row r="177" spans="1:67" s="4" customFormat="1" ht="73.75" customHeight="1" x14ac:dyDescent="0.2">
      <c r="B177" s="164" t="s">
        <v>8</v>
      </c>
      <c r="D177" s="99" t="s">
        <v>762</v>
      </c>
      <c r="E177" s="502" t="s">
        <v>646</v>
      </c>
      <c r="F177" s="72" t="s">
        <v>109</v>
      </c>
      <c r="G177" s="73" t="s">
        <v>96</v>
      </c>
      <c r="H177" s="73" t="s">
        <v>158</v>
      </c>
      <c r="I177" s="72">
        <v>1</v>
      </c>
      <c r="J177" s="72">
        <v>0</v>
      </c>
      <c r="K177" s="72" t="s">
        <v>562</v>
      </c>
      <c r="L177" s="334">
        <v>143.3039</v>
      </c>
      <c r="M177" s="87"/>
      <c r="N177" s="399" t="s">
        <v>954</v>
      </c>
      <c r="O177" s="368">
        <f>L177*M177</f>
        <v>0</v>
      </c>
      <c r="P177" s="89" t="str">
        <f t="shared" si="128"/>
        <v>No</v>
      </c>
      <c r="Q177" s="166" t="str">
        <f t="shared" si="129"/>
        <v>Yes</v>
      </c>
      <c r="S177" s="229">
        <v>1</v>
      </c>
      <c r="T177" s="230">
        <f t="shared" si="130"/>
        <v>0</v>
      </c>
      <c r="U177" s="69"/>
      <c r="V177" s="256">
        <v>5</v>
      </c>
      <c r="W177" s="265">
        <f t="shared" si="124"/>
        <v>0</v>
      </c>
      <c r="X177" s="152">
        <f>M177*I177</f>
        <v>0</v>
      </c>
      <c r="Y177" s="152"/>
      <c r="Z177" s="489">
        <v>1</v>
      </c>
      <c r="AA177" s="476">
        <v>6</v>
      </c>
      <c r="AB177" s="239">
        <f t="shared" si="125"/>
        <v>0</v>
      </c>
      <c r="AC177" s="476"/>
      <c r="AD177" s="239">
        <f t="shared" si="126"/>
        <v>0</v>
      </c>
      <c r="AE177" s="476"/>
      <c r="AF177" s="239">
        <f t="shared" si="127"/>
        <v>0</v>
      </c>
      <c r="AG177" s="131">
        <f t="shared" si="91"/>
        <v>0</v>
      </c>
      <c r="AH177" s="131">
        <f t="shared" si="92"/>
        <v>0</v>
      </c>
      <c r="AI177" s="131">
        <f t="shared" si="93"/>
        <v>0</v>
      </c>
      <c r="AJ177" s="131">
        <f t="shared" si="94"/>
        <v>0</v>
      </c>
      <c r="AK177" s="131">
        <f t="shared" si="95"/>
        <v>0</v>
      </c>
      <c r="AL177" s="131">
        <f t="shared" si="96"/>
        <v>0</v>
      </c>
      <c r="AM177" s="131">
        <f t="shared" si="97"/>
        <v>0</v>
      </c>
      <c r="AN177" s="131">
        <f t="shared" si="98"/>
        <v>0</v>
      </c>
      <c r="AO177" s="131">
        <f t="shared" si="99"/>
        <v>0</v>
      </c>
      <c r="AP177" s="131"/>
      <c r="AQ177" s="396">
        <f t="shared" si="100"/>
        <v>0</v>
      </c>
      <c r="AR177" s="396">
        <f t="shared" si="101"/>
        <v>0</v>
      </c>
      <c r="AS177" s="396">
        <f t="shared" si="102"/>
        <v>0</v>
      </c>
      <c r="AT177" s="131"/>
      <c r="AU177" s="131">
        <f t="shared" si="103"/>
        <v>0</v>
      </c>
      <c r="AV177" s="131">
        <f t="shared" si="104"/>
        <v>0</v>
      </c>
      <c r="AW177" s="131">
        <f t="shared" si="105"/>
        <v>0</v>
      </c>
      <c r="AX177" s="131">
        <f t="shared" si="106"/>
        <v>0</v>
      </c>
      <c r="AY177" s="131">
        <f t="shared" si="107"/>
        <v>0</v>
      </c>
      <c r="AZ177" s="131">
        <f t="shared" si="108"/>
        <v>0</v>
      </c>
      <c r="BA177" s="131">
        <f t="shared" si="109"/>
        <v>0</v>
      </c>
      <c r="BB177" s="131">
        <f t="shared" si="110"/>
        <v>0</v>
      </c>
      <c r="BC177" s="131">
        <f t="shared" si="111"/>
        <v>0</v>
      </c>
      <c r="BD177" s="131">
        <f t="shared" si="112"/>
        <v>0</v>
      </c>
      <c r="BE177" s="131">
        <f t="shared" si="113"/>
        <v>0</v>
      </c>
      <c r="BF177" s="131">
        <f t="shared" si="114"/>
        <v>0</v>
      </c>
      <c r="BG177" s="131">
        <f t="shared" si="115"/>
        <v>0</v>
      </c>
      <c r="BH177" s="131">
        <f t="shared" si="116"/>
        <v>0</v>
      </c>
      <c r="BI177" s="131">
        <f t="shared" si="117"/>
        <v>0</v>
      </c>
      <c r="BJ177" s="131">
        <f t="shared" si="118"/>
        <v>0</v>
      </c>
      <c r="BK177" s="131">
        <f t="shared" si="119"/>
        <v>0</v>
      </c>
      <c r="BL177" s="131">
        <f t="shared" si="120"/>
        <v>0</v>
      </c>
      <c r="BM177" s="131">
        <f t="shared" si="121"/>
        <v>0</v>
      </c>
      <c r="BN177" s="131">
        <f t="shared" si="122"/>
        <v>0</v>
      </c>
      <c r="BO177" s="131">
        <f t="shared" si="123"/>
        <v>0</v>
      </c>
    </row>
    <row r="178" spans="1:67" s="81" customFormat="1" ht="73.75" customHeight="1" x14ac:dyDescent="0.2">
      <c r="A178" s="4"/>
      <c r="B178" s="164" t="s">
        <v>8</v>
      </c>
      <c r="C178" s="4"/>
      <c r="D178" s="64" t="s">
        <v>1012</v>
      </c>
      <c r="E178" s="503" t="s">
        <v>648</v>
      </c>
      <c r="F178" s="63" t="s">
        <v>109</v>
      </c>
      <c r="G178" s="178" t="s">
        <v>52</v>
      </c>
      <c r="H178" s="178" t="s">
        <v>158</v>
      </c>
      <c r="I178" s="63">
        <v>1</v>
      </c>
      <c r="J178" s="63">
        <v>0</v>
      </c>
      <c r="K178" s="63" t="s">
        <v>562</v>
      </c>
      <c r="L178" s="333">
        <v>152.852</v>
      </c>
      <c r="M178" s="400" t="s">
        <v>954</v>
      </c>
      <c r="N178" s="380"/>
      <c r="O178" s="378">
        <f>L178*N178</f>
        <v>0</v>
      </c>
      <c r="P178" s="82" t="str">
        <f t="shared" si="128"/>
        <v>No</v>
      </c>
      <c r="Q178" s="188" t="str">
        <f t="shared" si="129"/>
        <v>Yes</v>
      </c>
      <c r="S178" s="229">
        <v>1</v>
      </c>
      <c r="T178" s="230">
        <f t="shared" si="130"/>
        <v>0</v>
      </c>
      <c r="U178" s="69"/>
      <c r="V178" s="256">
        <v>5.6</v>
      </c>
      <c r="W178" s="265">
        <f t="shared" si="124"/>
        <v>0</v>
      </c>
      <c r="X178" s="152"/>
      <c r="Y178" s="152">
        <f>N178*I178</f>
        <v>0</v>
      </c>
      <c r="Z178" s="489">
        <v>1</v>
      </c>
      <c r="AA178" s="476">
        <v>6</v>
      </c>
      <c r="AB178" s="239">
        <f t="shared" si="125"/>
        <v>0</v>
      </c>
      <c r="AC178" s="476"/>
      <c r="AD178" s="239">
        <f t="shared" si="126"/>
        <v>0</v>
      </c>
      <c r="AE178" s="476"/>
      <c r="AF178" s="239">
        <f t="shared" si="127"/>
        <v>0</v>
      </c>
      <c r="AG178" s="131">
        <f t="shared" si="91"/>
        <v>0</v>
      </c>
      <c r="AH178" s="131">
        <f t="shared" si="92"/>
        <v>0</v>
      </c>
      <c r="AI178" s="131">
        <f t="shared" si="93"/>
        <v>0</v>
      </c>
      <c r="AJ178" s="131">
        <f t="shared" si="94"/>
        <v>0</v>
      </c>
      <c r="AK178" s="131">
        <f t="shared" si="95"/>
        <v>0</v>
      </c>
      <c r="AL178" s="131">
        <f t="shared" si="96"/>
        <v>0</v>
      </c>
      <c r="AM178" s="131">
        <f t="shared" si="97"/>
        <v>0</v>
      </c>
      <c r="AN178" s="131">
        <f t="shared" si="98"/>
        <v>0</v>
      </c>
      <c r="AO178" s="131">
        <f t="shared" si="99"/>
        <v>0</v>
      </c>
      <c r="AP178" s="396"/>
      <c r="AQ178" s="396">
        <f t="shared" si="100"/>
        <v>0</v>
      </c>
      <c r="AR178" s="396">
        <f t="shared" si="101"/>
        <v>0</v>
      </c>
      <c r="AS178" s="396">
        <f t="shared" si="102"/>
        <v>0</v>
      </c>
      <c r="AT178" s="396"/>
      <c r="AU178" s="131">
        <f t="shared" si="103"/>
        <v>0</v>
      </c>
      <c r="AV178" s="131">
        <f t="shared" si="104"/>
        <v>0</v>
      </c>
      <c r="AW178" s="131">
        <f t="shared" si="105"/>
        <v>0</v>
      </c>
      <c r="AX178" s="131">
        <f t="shared" si="106"/>
        <v>0</v>
      </c>
      <c r="AY178" s="131">
        <f t="shared" si="107"/>
        <v>0</v>
      </c>
      <c r="AZ178" s="131">
        <f t="shared" si="108"/>
        <v>0</v>
      </c>
      <c r="BA178" s="131">
        <f t="shared" si="109"/>
        <v>0</v>
      </c>
      <c r="BB178" s="131">
        <f t="shared" si="110"/>
        <v>0</v>
      </c>
      <c r="BC178" s="131">
        <f t="shared" si="111"/>
        <v>0</v>
      </c>
      <c r="BD178" s="131">
        <f t="shared" si="112"/>
        <v>0</v>
      </c>
      <c r="BE178" s="131">
        <f t="shared" si="113"/>
        <v>0</v>
      </c>
      <c r="BF178" s="131">
        <f t="shared" si="114"/>
        <v>0</v>
      </c>
      <c r="BG178" s="131">
        <f t="shared" si="115"/>
        <v>0</v>
      </c>
      <c r="BH178" s="131">
        <f t="shared" si="116"/>
        <v>0</v>
      </c>
      <c r="BI178" s="131">
        <f t="shared" si="117"/>
        <v>0</v>
      </c>
      <c r="BJ178" s="131">
        <f t="shared" si="118"/>
        <v>0</v>
      </c>
      <c r="BK178" s="131">
        <f t="shared" si="119"/>
        <v>0</v>
      </c>
      <c r="BL178" s="131">
        <f t="shared" si="120"/>
        <v>0</v>
      </c>
      <c r="BM178" s="131">
        <f t="shared" si="121"/>
        <v>0</v>
      </c>
      <c r="BN178" s="131">
        <f t="shared" si="122"/>
        <v>0</v>
      </c>
      <c r="BO178" s="131">
        <f t="shared" si="123"/>
        <v>0</v>
      </c>
    </row>
    <row r="179" spans="1:67" s="81" customFormat="1" ht="73.75" customHeight="1" x14ac:dyDescent="0.2">
      <c r="A179" s="4"/>
      <c r="B179" s="164" t="s">
        <v>8</v>
      </c>
      <c r="C179" s="4"/>
      <c r="D179" s="64" t="s">
        <v>724</v>
      </c>
      <c r="E179" s="504" t="s">
        <v>647</v>
      </c>
      <c r="F179" s="63" t="s">
        <v>109</v>
      </c>
      <c r="G179" s="178" t="s">
        <v>52</v>
      </c>
      <c r="H179" s="178" t="s">
        <v>158</v>
      </c>
      <c r="I179" s="63">
        <v>1</v>
      </c>
      <c r="J179" s="63">
        <v>0</v>
      </c>
      <c r="K179" s="63" t="s">
        <v>562</v>
      </c>
      <c r="L179" s="333">
        <v>159.49549999999999</v>
      </c>
      <c r="M179" s="85"/>
      <c r="N179" s="403" t="s">
        <v>954</v>
      </c>
      <c r="O179" s="378">
        <f>L179*M179</f>
        <v>0</v>
      </c>
      <c r="P179" s="82" t="str">
        <f t="shared" si="128"/>
        <v>No</v>
      </c>
      <c r="Q179" s="188" t="str">
        <f t="shared" si="129"/>
        <v>Yes</v>
      </c>
      <c r="S179" s="229">
        <v>1</v>
      </c>
      <c r="T179" s="230">
        <f t="shared" si="130"/>
        <v>0</v>
      </c>
      <c r="U179" s="69"/>
      <c r="V179" s="256">
        <v>5.6</v>
      </c>
      <c r="W179" s="265">
        <f t="shared" si="124"/>
        <v>0</v>
      </c>
      <c r="X179" s="152">
        <f>M179*I179</f>
        <v>0</v>
      </c>
      <c r="Y179" s="152"/>
      <c r="Z179" s="489">
        <v>1</v>
      </c>
      <c r="AA179" s="476">
        <v>6</v>
      </c>
      <c r="AB179" s="239">
        <f t="shared" si="125"/>
        <v>0</v>
      </c>
      <c r="AC179" s="476"/>
      <c r="AD179" s="239">
        <f t="shared" si="126"/>
        <v>0</v>
      </c>
      <c r="AE179" s="476"/>
      <c r="AF179" s="239">
        <f t="shared" si="127"/>
        <v>0</v>
      </c>
      <c r="AG179" s="131">
        <f t="shared" si="91"/>
        <v>0</v>
      </c>
      <c r="AH179" s="131">
        <f t="shared" si="92"/>
        <v>0</v>
      </c>
      <c r="AI179" s="131">
        <f t="shared" si="93"/>
        <v>0</v>
      </c>
      <c r="AJ179" s="131">
        <f t="shared" si="94"/>
        <v>0</v>
      </c>
      <c r="AK179" s="131">
        <f t="shared" si="95"/>
        <v>0</v>
      </c>
      <c r="AL179" s="131">
        <f t="shared" si="96"/>
        <v>0</v>
      </c>
      <c r="AM179" s="131">
        <f t="shared" si="97"/>
        <v>0</v>
      </c>
      <c r="AN179" s="131">
        <f t="shared" si="98"/>
        <v>0</v>
      </c>
      <c r="AO179" s="131">
        <f t="shared" si="99"/>
        <v>0</v>
      </c>
      <c r="AP179" s="396"/>
      <c r="AQ179" s="396">
        <f t="shared" si="100"/>
        <v>0</v>
      </c>
      <c r="AR179" s="396">
        <f t="shared" si="101"/>
        <v>0</v>
      </c>
      <c r="AS179" s="396">
        <f t="shared" si="102"/>
        <v>0</v>
      </c>
      <c r="AT179" s="396"/>
      <c r="AU179" s="131">
        <f t="shared" si="103"/>
        <v>0</v>
      </c>
      <c r="AV179" s="131">
        <f t="shared" si="104"/>
        <v>0</v>
      </c>
      <c r="AW179" s="131">
        <f t="shared" si="105"/>
        <v>0</v>
      </c>
      <c r="AX179" s="131">
        <f t="shared" si="106"/>
        <v>0</v>
      </c>
      <c r="AY179" s="131">
        <f t="shared" si="107"/>
        <v>0</v>
      </c>
      <c r="AZ179" s="131">
        <f t="shared" si="108"/>
        <v>0</v>
      </c>
      <c r="BA179" s="131">
        <f t="shared" si="109"/>
        <v>0</v>
      </c>
      <c r="BB179" s="131">
        <f t="shared" si="110"/>
        <v>0</v>
      </c>
      <c r="BC179" s="131">
        <f t="shared" si="111"/>
        <v>0</v>
      </c>
      <c r="BD179" s="131">
        <f t="shared" si="112"/>
        <v>0</v>
      </c>
      <c r="BE179" s="131">
        <f t="shared" si="113"/>
        <v>0</v>
      </c>
      <c r="BF179" s="131">
        <f t="shared" si="114"/>
        <v>0</v>
      </c>
      <c r="BG179" s="131">
        <f t="shared" si="115"/>
        <v>0</v>
      </c>
      <c r="BH179" s="131">
        <f t="shared" si="116"/>
        <v>0</v>
      </c>
      <c r="BI179" s="131">
        <f t="shared" si="117"/>
        <v>0</v>
      </c>
      <c r="BJ179" s="131">
        <f t="shared" si="118"/>
        <v>0</v>
      </c>
      <c r="BK179" s="131">
        <f t="shared" si="119"/>
        <v>0</v>
      </c>
      <c r="BL179" s="131">
        <f t="shared" si="120"/>
        <v>0</v>
      </c>
      <c r="BM179" s="131">
        <f t="shared" si="121"/>
        <v>0</v>
      </c>
      <c r="BN179" s="131">
        <f t="shared" si="122"/>
        <v>0</v>
      </c>
      <c r="BO179" s="131">
        <f t="shared" si="123"/>
        <v>0</v>
      </c>
    </row>
    <row r="180" spans="1:67" s="81" customFormat="1" ht="73.75" customHeight="1" x14ac:dyDescent="0.2">
      <c r="A180" s="4"/>
      <c r="B180" s="164" t="s">
        <v>8</v>
      </c>
      <c r="C180" s="4"/>
      <c r="D180" s="64" t="s">
        <v>761</v>
      </c>
      <c r="E180" s="505" t="s">
        <v>646</v>
      </c>
      <c r="F180" s="63" t="s">
        <v>109</v>
      </c>
      <c r="G180" s="178" t="s">
        <v>52</v>
      </c>
      <c r="H180" s="178" t="s">
        <v>158</v>
      </c>
      <c r="I180" s="63">
        <v>1</v>
      </c>
      <c r="J180" s="63">
        <v>0</v>
      </c>
      <c r="K180" s="63" t="s">
        <v>562</v>
      </c>
      <c r="L180" s="333">
        <v>152.852</v>
      </c>
      <c r="M180" s="85"/>
      <c r="N180" s="403" t="s">
        <v>954</v>
      </c>
      <c r="O180" s="378">
        <f>L180*M180</f>
        <v>0</v>
      </c>
      <c r="P180" s="82" t="str">
        <f t="shared" si="128"/>
        <v>No</v>
      </c>
      <c r="Q180" s="188" t="str">
        <f t="shared" si="129"/>
        <v>Yes</v>
      </c>
      <c r="S180" s="229">
        <v>1</v>
      </c>
      <c r="T180" s="230">
        <f t="shared" si="130"/>
        <v>0</v>
      </c>
      <c r="U180" s="69"/>
      <c r="V180" s="256">
        <v>5.6</v>
      </c>
      <c r="W180" s="265">
        <f t="shared" si="124"/>
        <v>0</v>
      </c>
      <c r="X180" s="152">
        <f>M180*I180</f>
        <v>0</v>
      </c>
      <c r="Y180" s="152"/>
      <c r="Z180" s="489">
        <v>1</v>
      </c>
      <c r="AA180" s="476">
        <v>6</v>
      </c>
      <c r="AB180" s="239">
        <f t="shared" si="125"/>
        <v>0</v>
      </c>
      <c r="AC180" s="476"/>
      <c r="AD180" s="239">
        <f t="shared" si="126"/>
        <v>0</v>
      </c>
      <c r="AE180" s="476"/>
      <c r="AF180" s="239">
        <f t="shared" si="127"/>
        <v>0</v>
      </c>
      <c r="AG180" s="131">
        <f t="shared" si="91"/>
        <v>0</v>
      </c>
      <c r="AH180" s="131">
        <f t="shared" si="92"/>
        <v>0</v>
      </c>
      <c r="AI180" s="131">
        <f t="shared" si="93"/>
        <v>0</v>
      </c>
      <c r="AJ180" s="131">
        <f t="shared" si="94"/>
        <v>0</v>
      </c>
      <c r="AK180" s="131">
        <f t="shared" si="95"/>
        <v>0</v>
      </c>
      <c r="AL180" s="131">
        <f t="shared" si="96"/>
        <v>0</v>
      </c>
      <c r="AM180" s="131">
        <f t="shared" si="97"/>
        <v>0</v>
      </c>
      <c r="AN180" s="131">
        <f t="shared" si="98"/>
        <v>0</v>
      </c>
      <c r="AO180" s="131">
        <f t="shared" si="99"/>
        <v>0</v>
      </c>
      <c r="AP180" s="396"/>
      <c r="AQ180" s="396">
        <f t="shared" si="100"/>
        <v>0</v>
      </c>
      <c r="AR180" s="396">
        <f t="shared" si="101"/>
        <v>0</v>
      </c>
      <c r="AS180" s="396">
        <f t="shared" si="102"/>
        <v>0</v>
      </c>
      <c r="AT180" s="396"/>
      <c r="AU180" s="131">
        <f t="shared" si="103"/>
        <v>0</v>
      </c>
      <c r="AV180" s="131">
        <f t="shared" si="104"/>
        <v>0</v>
      </c>
      <c r="AW180" s="131">
        <f t="shared" si="105"/>
        <v>0</v>
      </c>
      <c r="AX180" s="131">
        <f t="shared" si="106"/>
        <v>0</v>
      </c>
      <c r="AY180" s="131">
        <f t="shared" si="107"/>
        <v>0</v>
      </c>
      <c r="AZ180" s="131">
        <f t="shared" si="108"/>
        <v>0</v>
      </c>
      <c r="BA180" s="131">
        <f t="shared" si="109"/>
        <v>0</v>
      </c>
      <c r="BB180" s="131">
        <f t="shared" si="110"/>
        <v>0</v>
      </c>
      <c r="BC180" s="131">
        <f t="shared" si="111"/>
        <v>0</v>
      </c>
      <c r="BD180" s="131">
        <f t="shared" si="112"/>
        <v>0</v>
      </c>
      <c r="BE180" s="131">
        <f t="shared" si="113"/>
        <v>0</v>
      </c>
      <c r="BF180" s="131">
        <f t="shared" si="114"/>
        <v>0</v>
      </c>
      <c r="BG180" s="131">
        <f t="shared" si="115"/>
        <v>0</v>
      </c>
      <c r="BH180" s="131">
        <f t="shared" si="116"/>
        <v>0</v>
      </c>
      <c r="BI180" s="131">
        <f t="shared" si="117"/>
        <v>0</v>
      </c>
      <c r="BJ180" s="131">
        <f t="shared" si="118"/>
        <v>0</v>
      </c>
      <c r="BK180" s="131">
        <f t="shared" si="119"/>
        <v>0</v>
      </c>
      <c r="BL180" s="131">
        <f t="shared" si="120"/>
        <v>0</v>
      </c>
      <c r="BM180" s="131">
        <f t="shared" si="121"/>
        <v>0</v>
      </c>
      <c r="BN180" s="131">
        <f t="shared" si="122"/>
        <v>0</v>
      </c>
      <c r="BO180" s="131">
        <f t="shared" si="123"/>
        <v>0</v>
      </c>
    </row>
    <row r="181" spans="1:67" s="4" customFormat="1" ht="73.75" customHeight="1" x14ac:dyDescent="0.2">
      <c r="B181" s="164" t="s">
        <v>8</v>
      </c>
      <c r="D181" s="99" t="s">
        <v>1013</v>
      </c>
      <c r="E181" s="506" t="s">
        <v>648</v>
      </c>
      <c r="F181" s="72" t="s">
        <v>108</v>
      </c>
      <c r="G181" s="73" t="s">
        <v>377</v>
      </c>
      <c r="H181" s="73" t="s">
        <v>158</v>
      </c>
      <c r="I181" s="72">
        <v>1</v>
      </c>
      <c r="J181" s="72">
        <v>0</v>
      </c>
      <c r="K181" s="72" t="s">
        <v>562</v>
      </c>
      <c r="L181" s="334">
        <v>95.532499999999999</v>
      </c>
      <c r="M181" s="399" t="s">
        <v>954</v>
      </c>
      <c r="N181" s="88"/>
      <c r="O181" s="368">
        <f>L181*N181</f>
        <v>0</v>
      </c>
      <c r="P181" s="89" t="str">
        <f t="shared" si="128"/>
        <v>No</v>
      </c>
      <c r="Q181" s="166" t="str">
        <f t="shared" si="129"/>
        <v>Yes</v>
      </c>
      <c r="S181" s="229">
        <v>1</v>
      </c>
      <c r="T181" s="230">
        <f t="shared" si="130"/>
        <v>0</v>
      </c>
      <c r="U181" s="69"/>
      <c r="V181" s="256">
        <v>1.1499999999999999</v>
      </c>
      <c r="W181" s="265">
        <f t="shared" si="124"/>
        <v>0</v>
      </c>
      <c r="X181" s="152"/>
      <c r="Y181" s="152">
        <f>N181*I181</f>
        <v>0</v>
      </c>
      <c r="Z181" s="489">
        <v>1</v>
      </c>
      <c r="AA181" s="476">
        <v>6</v>
      </c>
      <c r="AB181" s="239">
        <f t="shared" si="125"/>
        <v>0</v>
      </c>
      <c r="AC181" s="476"/>
      <c r="AD181" s="239">
        <f t="shared" si="126"/>
        <v>0</v>
      </c>
      <c r="AE181" s="476"/>
      <c r="AF181" s="239">
        <f t="shared" si="127"/>
        <v>0</v>
      </c>
      <c r="AG181" s="131">
        <f t="shared" si="91"/>
        <v>0</v>
      </c>
      <c r="AH181" s="131">
        <f t="shared" si="92"/>
        <v>0</v>
      </c>
      <c r="AI181" s="131">
        <f t="shared" si="93"/>
        <v>0</v>
      </c>
      <c r="AJ181" s="131">
        <f t="shared" si="94"/>
        <v>0</v>
      </c>
      <c r="AK181" s="131">
        <f t="shared" si="95"/>
        <v>0</v>
      </c>
      <c r="AL181" s="131">
        <f t="shared" si="96"/>
        <v>0</v>
      </c>
      <c r="AM181" s="131">
        <f t="shared" si="97"/>
        <v>0</v>
      </c>
      <c r="AN181" s="131">
        <f t="shared" si="98"/>
        <v>0</v>
      </c>
      <c r="AO181" s="131">
        <f t="shared" si="99"/>
        <v>0</v>
      </c>
      <c r="AP181" s="131"/>
      <c r="AQ181" s="396">
        <f t="shared" si="100"/>
        <v>0</v>
      </c>
      <c r="AR181" s="396">
        <f t="shared" si="101"/>
        <v>0</v>
      </c>
      <c r="AS181" s="396">
        <f t="shared" si="102"/>
        <v>0</v>
      </c>
      <c r="AT181" s="131"/>
      <c r="AU181" s="131">
        <f t="shared" si="103"/>
        <v>0</v>
      </c>
      <c r="AV181" s="131">
        <f t="shared" si="104"/>
        <v>0</v>
      </c>
      <c r="AW181" s="131">
        <f t="shared" si="105"/>
        <v>0</v>
      </c>
      <c r="AX181" s="131">
        <f t="shared" si="106"/>
        <v>0</v>
      </c>
      <c r="AY181" s="131">
        <f t="shared" si="107"/>
        <v>0</v>
      </c>
      <c r="AZ181" s="131">
        <f t="shared" si="108"/>
        <v>0</v>
      </c>
      <c r="BA181" s="131">
        <f t="shared" si="109"/>
        <v>0</v>
      </c>
      <c r="BB181" s="131">
        <f t="shared" si="110"/>
        <v>0</v>
      </c>
      <c r="BC181" s="131">
        <f t="shared" si="111"/>
        <v>0</v>
      </c>
      <c r="BD181" s="131">
        <f t="shared" si="112"/>
        <v>0</v>
      </c>
      <c r="BE181" s="131">
        <f t="shared" si="113"/>
        <v>0</v>
      </c>
      <c r="BF181" s="131">
        <f t="shared" si="114"/>
        <v>0</v>
      </c>
      <c r="BG181" s="131">
        <f t="shared" si="115"/>
        <v>0</v>
      </c>
      <c r="BH181" s="131">
        <f t="shared" si="116"/>
        <v>0</v>
      </c>
      <c r="BI181" s="131">
        <f t="shared" si="117"/>
        <v>0</v>
      </c>
      <c r="BJ181" s="131">
        <f t="shared" si="118"/>
        <v>0</v>
      </c>
      <c r="BK181" s="131">
        <f t="shared" si="119"/>
        <v>0</v>
      </c>
      <c r="BL181" s="131">
        <f t="shared" si="120"/>
        <v>0</v>
      </c>
      <c r="BM181" s="131">
        <f t="shared" si="121"/>
        <v>0</v>
      </c>
      <c r="BN181" s="131">
        <f t="shared" si="122"/>
        <v>0</v>
      </c>
      <c r="BO181" s="131">
        <f t="shared" si="123"/>
        <v>0</v>
      </c>
    </row>
    <row r="182" spans="1:67" s="4" customFormat="1" ht="73.75" customHeight="1" x14ac:dyDescent="0.2">
      <c r="B182" s="164" t="s">
        <v>8</v>
      </c>
      <c r="D182" s="99" t="s">
        <v>725</v>
      </c>
      <c r="E182" s="501" t="s">
        <v>647</v>
      </c>
      <c r="F182" s="72" t="s">
        <v>108</v>
      </c>
      <c r="G182" s="73" t="s">
        <v>377</v>
      </c>
      <c r="H182" s="73" t="s">
        <v>158</v>
      </c>
      <c r="I182" s="72">
        <v>1</v>
      </c>
      <c r="J182" s="72">
        <v>0</v>
      </c>
      <c r="K182" s="72" t="s">
        <v>562</v>
      </c>
      <c r="L182" s="334">
        <v>99.683400000000006</v>
      </c>
      <c r="M182" s="87"/>
      <c r="N182" s="399" t="s">
        <v>954</v>
      </c>
      <c r="O182" s="368">
        <f>L182*M182</f>
        <v>0</v>
      </c>
      <c r="P182" s="89" t="str">
        <f t="shared" si="128"/>
        <v>No</v>
      </c>
      <c r="Q182" s="166" t="str">
        <f t="shared" si="129"/>
        <v>Yes</v>
      </c>
      <c r="S182" s="229">
        <v>1</v>
      </c>
      <c r="T182" s="230">
        <f t="shared" si="130"/>
        <v>0</v>
      </c>
      <c r="U182" s="69"/>
      <c r="V182" s="256">
        <v>1.1499999999999999</v>
      </c>
      <c r="W182" s="265">
        <f t="shared" si="124"/>
        <v>0</v>
      </c>
      <c r="X182" s="152">
        <f>M182*I182</f>
        <v>0</v>
      </c>
      <c r="Y182" s="152"/>
      <c r="Z182" s="489">
        <v>1</v>
      </c>
      <c r="AA182" s="476">
        <v>6</v>
      </c>
      <c r="AB182" s="239">
        <f t="shared" si="125"/>
        <v>0</v>
      </c>
      <c r="AC182" s="476"/>
      <c r="AD182" s="239">
        <f t="shared" si="126"/>
        <v>0</v>
      </c>
      <c r="AE182" s="476"/>
      <c r="AF182" s="239">
        <f t="shared" si="127"/>
        <v>0</v>
      </c>
      <c r="AG182" s="131">
        <f t="shared" si="91"/>
        <v>0</v>
      </c>
      <c r="AH182" s="131">
        <f t="shared" si="92"/>
        <v>0</v>
      </c>
      <c r="AI182" s="131">
        <f t="shared" si="93"/>
        <v>0</v>
      </c>
      <c r="AJ182" s="131">
        <f t="shared" si="94"/>
        <v>0</v>
      </c>
      <c r="AK182" s="131">
        <f t="shared" si="95"/>
        <v>0</v>
      </c>
      <c r="AL182" s="131">
        <f t="shared" si="96"/>
        <v>0</v>
      </c>
      <c r="AM182" s="131">
        <f t="shared" si="97"/>
        <v>0</v>
      </c>
      <c r="AN182" s="131">
        <f t="shared" si="98"/>
        <v>0</v>
      </c>
      <c r="AO182" s="131">
        <f t="shared" si="99"/>
        <v>0</v>
      </c>
      <c r="AP182" s="131"/>
      <c r="AQ182" s="396">
        <f t="shared" si="100"/>
        <v>0</v>
      </c>
      <c r="AR182" s="396">
        <f t="shared" si="101"/>
        <v>0</v>
      </c>
      <c r="AS182" s="396">
        <f t="shared" si="102"/>
        <v>0</v>
      </c>
      <c r="AT182" s="131"/>
      <c r="AU182" s="131">
        <f t="shared" si="103"/>
        <v>0</v>
      </c>
      <c r="AV182" s="131">
        <f t="shared" si="104"/>
        <v>0</v>
      </c>
      <c r="AW182" s="131">
        <f t="shared" si="105"/>
        <v>0</v>
      </c>
      <c r="AX182" s="131">
        <f t="shared" si="106"/>
        <v>0</v>
      </c>
      <c r="AY182" s="131">
        <f t="shared" si="107"/>
        <v>0</v>
      </c>
      <c r="AZ182" s="131">
        <f t="shared" si="108"/>
        <v>0</v>
      </c>
      <c r="BA182" s="131">
        <f t="shared" si="109"/>
        <v>0</v>
      </c>
      <c r="BB182" s="131">
        <f t="shared" si="110"/>
        <v>0</v>
      </c>
      <c r="BC182" s="131">
        <f t="shared" si="111"/>
        <v>0</v>
      </c>
      <c r="BD182" s="131">
        <f t="shared" si="112"/>
        <v>0</v>
      </c>
      <c r="BE182" s="131">
        <f t="shared" si="113"/>
        <v>0</v>
      </c>
      <c r="BF182" s="131">
        <f t="shared" si="114"/>
        <v>0</v>
      </c>
      <c r="BG182" s="131">
        <f t="shared" si="115"/>
        <v>0</v>
      </c>
      <c r="BH182" s="131">
        <f t="shared" si="116"/>
        <v>0</v>
      </c>
      <c r="BI182" s="131">
        <f t="shared" si="117"/>
        <v>0</v>
      </c>
      <c r="BJ182" s="131">
        <f t="shared" si="118"/>
        <v>0</v>
      </c>
      <c r="BK182" s="131">
        <f t="shared" si="119"/>
        <v>0</v>
      </c>
      <c r="BL182" s="131">
        <f t="shared" si="120"/>
        <v>0</v>
      </c>
      <c r="BM182" s="131">
        <f t="shared" si="121"/>
        <v>0</v>
      </c>
      <c r="BN182" s="131">
        <f t="shared" si="122"/>
        <v>0</v>
      </c>
      <c r="BO182" s="131">
        <f t="shared" si="123"/>
        <v>0</v>
      </c>
    </row>
    <row r="183" spans="1:67" s="4" customFormat="1" ht="73.75" customHeight="1" x14ac:dyDescent="0.2">
      <c r="B183" s="164" t="s">
        <v>8</v>
      </c>
      <c r="D183" s="99" t="s">
        <v>760</v>
      </c>
      <c r="E183" s="502" t="s">
        <v>646</v>
      </c>
      <c r="F183" s="72" t="s">
        <v>108</v>
      </c>
      <c r="G183" s="73" t="s">
        <v>377</v>
      </c>
      <c r="H183" s="73" t="s">
        <v>158</v>
      </c>
      <c r="I183" s="72">
        <v>1</v>
      </c>
      <c r="J183" s="72">
        <v>0</v>
      </c>
      <c r="K183" s="72" t="s">
        <v>562</v>
      </c>
      <c r="L183" s="334">
        <v>95.532499999999999</v>
      </c>
      <c r="M183" s="87"/>
      <c r="N183" s="399" t="s">
        <v>954</v>
      </c>
      <c r="O183" s="368">
        <f>L183*M183</f>
        <v>0</v>
      </c>
      <c r="P183" s="89" t="str">
        <f t="shared" si="128"/>
        <v>No</v>
      </c>
      <c r="Q183" s="166" t="str">
        <f t="shared" si="129"/>
        <v>Yes</v>
      </c>
      <c r="S183" s="229">
        <v>1</v>
      </c>
      <c r="T183" s="230">
        <f t="shared" si="130"/>
        <v>0</v>
      </c>
      <c r="U183" s="69"/>
      <c r="V183" s="256">
        <v>1.1499999999999999</v>
      </c>
      <c r="W183" s="265">
        <f t="shared" si="124"/>
        <v>0</v>
      </c>
      <c r="X183" s="152">
        <f>M183*I183</f>
        <v>0</v>
      </c>
      <c r="Y183" s="152"/>
      <c r="Z183" s="489">
        <v>1</v>
      </c>
      <c r="AA183" s="476">
        <v>6</v>
      </c>
      <c r="AB183" s="239">
        <f t="shared" si="125"/>
        <v>0</v>
      </c>
      <c r="AC183" s="476"/>
      <c r="AD183" s="239">
        <f t="shared" si="126"/>
        <v>0</v>
      </c>
      <c r="AE183" s="476"/>
      <c r="AF183" s="239">
        <f t="shared" si="127"/>
        <v>0</v>
      </c>
      <c r="AG183" s="131">
        <f t="shared" si="91"/>
        <v>0</v>
      </c>
      <c r="AH183" s="131">
        <f t="shared" si="92"/>
        <v>0</v>
      </c>
      <c r="AI183" s="131">
        <f t="shared" si="93"/>
        <v>0</v>
      </c>
      <c r="AJ183" s="131">
        <f t="shared" si="94"/>
        <v>0</v>
      </c>
      <c r="AK183" s="131">
        <f t="shared" si="95"/>
        <v>0</v>
      </c>
      <c r="AL183" s="131">
        <f t="shared" si="96"/>
        <v>0</v>
      </c>
      <c r="AM183" s="131">
        <f t="shared" si="97"/>
        <v>0</v>
      </c>
      <c r="AN183" s="131">
        <f t="shared" si="98"/>
        <v>0</v>
      </c>
      <c r="AO183" s="131">
        <f t="shared" si="99"/>
        <v>0</v>
      </c>
      <c r="AP183" s="131"/>
      <c r="AQ183" s="396">
        <f t="shared" si="100"/>
        <v>0</v>
      </c>
      <c r="AR183" s="396">
        <f t="shared" si="101"/>
        <v>0</v>
      </c>
      <c r="AS183" s="396">
        <f t="shared" si="102"/>
        <v>0</v>
      </c>
      <c r="AT183" s="131"/>
      <c r="AU183" s="131">
        <f t="shared" si="103"/>
        <v>0</v>
      </c>
      <c r="AV183" s="131">
        <f t="shared" si="104"/>
        <v>0</v>
      </c>
      <c r="AW183" s="131">
        <f t="shared" si="105"/>
        <v>0</v>
      </c>
      <c r="AX183" s="131">
        <f t="shared" si="106"/>
        <v>0</v>
      </c>
      <c r="AY183" s="131">
        <f t="shared" si="107"/>
        <v>0</v>
      </c>
      <c r="AZ183" s="131">
        <f t="shared" si="108"/>
        <v>0</v>
      </c>
      <c r="BA183" s="131">
        <f t="shared" si="109"/>
        <v>0</v>
      </c>
      <c r="BB183" s="131">
        <f t="shared" si="110"/>
        <v>0</v>
      </c>
      <c r="BC183" s="131">
        <f t="shared" si="111"/>
        <v>0</v>
      </c>
      <c r="BD183" s="131">
        <f t="shared" si="112"/>
        <v>0</v>
      </c>
      <c r="BE183" s="131">
        <f t="shared" si="113"/>
        <v>0</v>
      </c>
      <c r="BF183" s="131">
        <f t="shared" si="114"/>
        <v>0</v>
      </c>
      <c r="BG183" s="131">
        <f t="shared" si="115"/>
        <v>0</v>
      </c>
      <c r="BH183" s="131">
        <f t="shared" si="116"/>
        <v>0</v>
      </c>
      <c r="BI183" s="131">
        <f t="shared" si="117"/>
        <v>0</v>
      </c>
      <c r="BJ183" s="131">
        <f t="shared" si="118"/>
        <v>0</v>
      </c>
      <c r="BK183" s="131">
        <f t="shared" si="119"/>
        <v>0</v>
      </c>
      <c r="BL183" s="131">
        <f t="shared" si="120"/>
        <v>0</v>
      </c>
      <c r="BM183" s="131">
        <f t="shared" si="121"/>
        <v>0</v>
      </c>
      <c r="BN183" s="131">
        <f t="shared" si="122"/>
        <v>0</v>
      </c>
      <c r="BO183" s="131">
        <f t="shared" si="123"/>
        <v>0</v>
      </c>
    </row>
    <row r="184" spans="1:67" s="81" customFormat="1" ht="73.75" customHeight="1" x14ac:dyDescent="0.2">
      <c r="A184" s="4"/>
      <c r="B184" s="164" t="s">
        <v>8</v>
      </c>
      <c r="C184" s="4"/>
      <c r="D184" s="64" t="s">
        <v>1014</v>
      </c>
      <c r="E184" s="503" t="s">
        <v>648</v>
      </c>
      <c r="F184" s="63" t="s">
        <v>108</v>
      </c>
      <c r="G184" s="178" t="s">
        <v>97</v>
      </c>
      <c r="H184" s="178" t="s">
        <v>158</v>
      </c>
      <c r="I184" s="63">
        <v>1</v>
      </c>
      <c r="J184" s="63">
        <v>0</v>
      </c>
      <c r="K184" s="63" t="s">
        <v>562</v>
      </c>
      <c r="L184" s="333">
        <v>95.532499999999999</v>
      </c>
      <c r="M184" s="400" t="s">
        <v>954</v>
      </c>
      <c r="N184" s="380"/>
      <c r="O184" s="378">
        <f>L184*N184</f>
        <v>0</v>
      </c>
      <c r="P184" s="82" t="str">
        <f t="shared" si="128"/>
        <v>No</v>
      </c>
      <c r="Q184" s="381" t="str">
        <f t="shared" si="129"/>
        <v>Yes</v>
      </c>
      <c r="R184" s="357"/>
      <c r="S184" s="229">
        <v>1</v>
      </c>
      <c r="T184" s="230">
        <f t="shared" si="130"/>
        <v>0</v>
      </c>
      <c r="U184" s="69"/>
      <c r="V184" s="257">
        <v>1.25</v>
      </c>
      <c r="W184" s="265">
        <f t="shared" si="124"/>
        <v>0</v>
      </c>
      <c r="X184" s="152"/>
      <c r="Y184" s="152">
        <f>N184*I184</f>
        <v>0</v>
      </c>
      <c r="Z184" s="490">
        <v>1</v>
      </c>
      <c r="AA184" s="476">
        <v>5</v>
      </c>
      <c r="AB184" s="239">
        <f t="shared" si="125"/>
        <v>0</v>
      </c>
      <c r="AC184" s="476"/>
      <c r="AD184" s="239">
        <f t="shared" si="126"/>
        <v>0</v>
      </c>
      <c r="AE184" s="476"/>
      <c r="AF184" s="239">
        <f t="shared" si="127"/>
        <v>0</v>
      </c>
      <c r="AG184" s="131">
        <f t="shared" si="91"/>
        <v>0</v>
      </c>
      <c r="AH184" s="131">
        <f t="shared" si="92"/>
        <v>0</v>
      </c>
      <c r="AI184" s="131">
        <f t="shared" si="93"/>
        <v>0</v>
      </c>
      <c r="AJ184" s="131">
        <f t="shared" si="94"/>
        <v>0</v>
      </c>
      <c r="AK184" s="131">
        <f t="shared" si="95"/>
        <v>0</v>
      </c>
      <c r="AL184" s="131">
        <f t="shared" si="96"/>
        <v>0</v>
      </c>
      <c r="AM184" s="131">
        <f t="shared" si="97"/>
        <v>0</v>
      </c>
      <c r="AN184" s="131">
        <f t="shared" si="98"/>
        <v>0</v>
      </c>
      <c r="AO184" s="131">
        <f t="shared" si="99"/>
        <v>0</v>
      </c>
      <c r="AP184" s="396"/>
      <c r="AQ184" s="396">
        <f t="shared" si="100"/>
        <v>0</v>
      </c>
      <c r="AR184" s="396">
        <f t="shared" si="101"/>
        <v>0</v>
      </c>
      <c r="AS184" s="396">
        <f t="shared" si="102"/>
        <v>0</v>
      </c>
      <c r="AT184" s="396"/>
      <c r="AU184" s="131">
        <f t="shared" si="103"/>
        <v>0</v>
      </c>
      <c r="AV184" s="131">
        <f t="shared" si="104"/>
        <v>0</v>
      </c>
      <c r="AW184" s="131">
        <f t="shared" si="105"/>
        <v>0</v>
      </c>
      <c r="AX184" s="131">
        <f t="shared" si="106"/>
        <v>0</v>
      </c>
      <c r="AY184" s="131">
        <f t="shared" si="107"/>
        <v>0</v>
      </c>
      <c r="AZ184" s="131">
        <f t="shared" si="108"/>
        <v>0</v>
      </c>
      <c r="BA184" s="131">
        <f t="shared" si="109"/>
        <v>0</v>
      </c>
      <c r="BB184" s="131">
        <f t="shared" si="110"/>
        <v>0</v>
      </c>
      <c r="BC184" s="131">
        <f t="shared" si="111"/>
        <v>0</v>
      </c>
      <c r="BD184" s="131">
        <f t="shared" si="112"/>
        <v>0</v>
      </c>
      <c r="BE184" s="131">
        <f t="shared" si="113"/>
        <v>0</v>
      </c>
      <c r="BF184" s="131">
        <f t="shared" si="114"/>
        <v>0</v>
      </c>
      <c r="BG184" s="131">
        <f t="shared" si="115"/>
        <v>0</v>
      </c>
      <c r="BH184" s="131">
        <f t="shared" si="116"/>
        <v>0</v>
      </c>
      <c r="BI184" s="131">
        <f t="shared" si="117"/>
        <v>0</v>
      </c>
      <c r="BJ184" s="131">
        <f t="shared" si="118"/>
        <v>0</v>
      </c>
      <c r="BK184" s="131">
        <f t="shared" si="119"/>
        <v>0</v>
      </c>
      <c r="BL184" s="131">
        <f t="shared" si="120"/>
        <v>0</v>
      </c>
      <c r="BM184" s="131">
        <f t="shared" si="121"/>
        <v>0</v>
      </c>
      <c r="BN184" s="131">
        <f t="shared" si="122"/>
        <v>0</v>
      </c>
      <c r="BO184" s="131">
        <f t="shared" si="123"/>
        <v>0</v>
      </c>
    </row>
    <row r="185" spans="1:67" s="81" customFormat="1" ht="73.75" customHeight="1" x14ac:dyDescent="0.2">
      <c r="A185" s="4"/>
      <c r="B185" s="164" t="s">
        <v>8</v>
      </c>
      <c r="C185" s="4"/>
      <c r="D185" s="64" t="s">
        <v>726</v>
      </c>
      <c r="E185" s="504" t="s">
        <v>647</v>
      </c>
      <c r="F185" s="63" t="s">
        <v>108</v>
      </c>
      <c r="G185" s="178" t="s">
        <v>97</v>
      </c>
      <c r="H185" s="178" t="s">
        <v>158</v>
      </c>
      <c r="I185" s="63">
        <v>1</v>
      </c>
      <c r="J185" s="63">
        <v>0</v>
      </c>
      <c r="K185" s="63" t="s">
        <v>562</v>
      </c>
      <c r="L185" s="333">
        <v>99.683400000000006</v>
      </c>
      <c r="M185" s="379"/>
      <c r="N185" s="403" t="s">
        <v>954</v>
      </c>
      <c r="O185" s="378">
        <f>L185*M185</f>
        <v>0</v>
      </c>
      <c r="P185" s="82" t="str">
        <f t="shared" si="128"/>
        <v>No</v>
      </c>
      <c r="Q185" s="381" t="str">
        <f t="shared" si="129"/>
        <v>Yes</v>
      </c>
      <c r="S185" s="229">
        <v>1</v>
      </c>
      <c r="T185" s="230">
        <f t="shared" si="130"/>
        <v>0</v>
      </c>
      <c r="U185" s="69"/>
      <c r="V185" s="257">
        <v>1.25</v>
      </c>
      <c r="W185" s="265">
        <f t="shared" si="124"/>
        <v>0</v>
      </c>
      <c r="X185" s="152">
        <f>M185*I185</f>
        <v>0</v>
      </c>
      <c r="Y185" s="152"/>
      <c r="Z185" s="490">
        <v>1</v>
      </c>
      <c r="AA185" s="476">
        <v>5</v>
      </c>
      <c r="AB185" s="239">
        <f t="shared" si="125"/>
        <v>0</v>
      </c>
      <c r="AC185" s="476"/>
      <c r="AD185" s="239">
        <f t="shared" si="126"/>
        <v>0</v>
      </c>
      <c r="AE185" s="476"/>
      <c r="AF185" s="239">
        <f t="shared" si="127"/>
        <v>0</v>
      </c>
      <c r="AG185" s="131">
        <f t="shared" si="91"/>
        <v>0</v>
      </c>
      <c r="AH185" s="131">
        <f t="shared" si="92"/>
        <v>0</v>
      </c>
      <c r="AI185" s="131">
        <f t="shared" si="93"/>
        <v>0</v>
      </c>
      <c r="AJ185" s="131">
        <f t="shared" si="94"/>
        <v>0</v>
      </c>
      <c r="AK185" s="131">
        <f t="shared" si="95"/>
        <v>0</v>
      </c>
      <c r="AL185" s="131">
        <f t="shared" si="96"/>
        <v>0</v>
      </c>
      <c r="AM185" s="131">
        <f t="shared" si="97"/>
        <v>0</v>
      </c>
      <c r="AN185" s="131">
        <f t="shared" si="98"/>
        <v>0</v>
      </c>
      <c r="AO185" s="131">
        <f t="shared" si="99"/>
        <v>0</v>
      </c>
      <c r="AP185" s="396"/>
      <c r="AQ185" s="396">
        <f t="shared" si="100"/>
        <v>0</v>
      </c>
      <c r="AR185" s="396">
        <f t="shared" si="101"/>
        <v>0</v>
      </c>
      <c r="AS185" s="396">
        <f t="shared" si="102"/>
        <v>0</v>
      </c>
      <c r="AT185" s="396"/>
      <c r="AU185" s="131">
        <f t="shared" si="103"/>
        <v>0</v>
      </c>
      <c r="AV185" s="131">
        <f t="shared" si="104"/>
        <v>0</v>
      </c>
      <c r="AW185" s="131">
        <f t="shared" si="105"/>
        <v>0</v>
      </c>
      <c r="AX185" s="131">
        <f t="shared" si="106"/>
        <v>0</v>
      </c>
      <c r="AY185" s="131">
        <f t="shared" si="107"/>
        <v>0</v>
      </c>
      <c r="AZ185" s="131">
        <f t="shared" si="108"/>
        <v>0</v>
      </c>
      <c r="BA185" s="131">
        <f t="shared" si="109"/>
        <v>0</v>
      </c>
      <c r="BB185" s="131">
        <f t="shared" si="110"/>
        <v>0</v>
      </c>
      <c r="BC185" s="131">
        <f t="shared" si="111"/>
        <v>0</v>
      </c>
      <c r="BD185" s="131">
        <f t="shared" si="112"/>
        <v>0</v>
      </c>
      <c r="BE185" s="131">
        <f t="shared" si="113"/>
        <v>0</v>
      </c>
      <c r="BF185" s="131">
        <f t="shared" si="114"/>
        <v>0</v>
      </c>
      <c r="BG185" s="131">
        <f t="shared" si="115"/>
        <v>0</v>
      </c>
      <c r="BH185" s="131">
        <f t="shared" si="116"/>
        <v>0</v>
      </c>
      <c r="BI185" s="131">
        <f t="shared" si="117"/>
        <v>0</v>
      </c>
      <c r="BJ185" s="131">
        <f t="shared" si="118"/>
        <v>0</v>
      </c>
      <c r="BK185" s="131">
        <f t="shared" si="119"/>
        <v>0</v>
      </c>
      <c r="BL185" s="131">
        <f t="shared" si="120"/>
        <v>0</v>
      </c>
      <c r="BM185" s="131">
        <f t="shared" si="121"/>
        <v>0</v>
      </c>
      <c r="BN185" s="131">
        <f t="shared" si="122"/>
        <v>0</v>
      </c>
      <c r="BO185" s="131">
        <f t="shared" si="123"/>
        <v>0</v>
      </c>
    </row>
    <row r="186" spans="1:67" s="81" customFormat="1" ht="73.75" customHeight="1" x14ac:dyDescent="0.2">
      <c r="A186" s="4"/>
      <c r="B186" s="167" t="s">
        <v>8</v>
      </c>
      <c r="C186" s="54"/>
      <c r="D186" s="181" t="s">
        <v>759</v>
      </c>
      <c r="E186" s="507" t="s">
        <v>646</v>
      </c>
      <c r="F186" s="122" t="s">
        <v>108</v>
      </c>
      <c r="G186" s="189" t="s">
        <v>97</v>
      </c>
      <c r="H186" s="189" t="s">
        <v>158</v>
      </c>
      <c r="I186" s="122">
        <v>1</v>
      </c>
      <c r="J186" s="122">
        <v>0</v>
      </c>
      <c r="K186" s="122" t="s">
        <v>562</v>
      </c>
      <c r="L186" s="335">
        <v>95.532499999999999</v>
      </c>
      <c r="M186" s="185"/>
      <c r="N186" s="404" t="s">
        <v>954</v>
      </c>
      <c r="O186" s="378">
        <f>L186*M186</f>
        <v>0</v>
      </c>
      <c r="P186" s="190" t="str">
        <f t="shared" si="128"/>
        <v>No</v>
      </c>
      <c r="Q186" s="191" t="str">
        <f t="shared" si="129"/>
        <v>Yes</v>
      </c>
      <c r="S186" s="229">
        <v>1</v>
      </c>
      <c r="T186" s="230">
        <f t="shared" si="130"/>
        <v>0</v>
      </c>
      <c r="U186" s="69"/>
      <c r="V186" s="257">
        <v>1.25</v>
      </c>
      <c r="W186" s="265">
        <f t="shared" si="124"/>
        <v>0</v>
      </c>
      <c r="X186" s="152">
        <f>M186*I186</f>
        <v>0</v>
      </c>
      <c r="Y186" s="152"/>
      <c r="Z186" s="490">
        <v>1</v>
      </c>
      <c r="AA186" s="476">
        <v>5</v>
      </c>
      <c r="AB186" s="239">
        <f t="shared" si="125"/>
        <v>0</v>
      </c>
      <c r="AC186" s="476"/>
      <c r="AD186" s="239">
        <f t="shared" si="126"/>
        <v>0</v>
      </c>
      <c r="AE186" s="476"/>
      <c r="AF186" s="239">
        <f t="shared" si="127"/>
        <v>0</v>
      </c>
      <c r="AG186" s="131">
        <f t="shared" si="91"/>
        <v>0</v>
      </c>
      <c r="AH186" s="131">
        <f t="shared" si="92"/>
        <v>0</v>
      </c>
      <c r="AI186" s="131">
        <f t="shared" si="93"/>
        <v>0</v>
      </c>
      <c r="AJ186" s="131">
        <f t="shared" si="94"/>
        <v>0</v>
      </c>
      <c r="AK186" s="131">
        <f t="shared" si="95"/>
        <v>0</v>
      </c>
      <c r="AL186" s="131">
        <f t="shared" si="96"/>
        <v>0</v>
      </c>
      <c r="AM186" s="131">
        <f t="shared" si="97"/>
        <v>0</v>
      </c>
      <c r="AN186" s="131">
        <f t="shared" si="98"/>
        <v>0</v>
      </c>
      <c r="AO186" s="131">
        <f t="shared" si="99"/>
        <v>0</v>
      </c>
      <c r="AP186" s="396"/>
      <c r="AQ186" s="396">
        <f t="shared" si="100"/>
        <v>0</v>
      </c>
      <c r="AR186" s="396">
        <f t="shared" si="101"/>
        <v>0</v>
      </c>
      <c r="AS186" s="396">
        <f t="shared" si="102"/>
        <v>0</v>
      </c>
      <c r="AT186" s="396"/>
      <c r="AU186" s="131">
        <f t="shared" si="103"/>
        <v>0</v>
      </c>
      <c r="AV186" s="131">
        <f t="shared" si="104"/>
        <v>0</v>
      </c>
      <c r="AW186" s="131">
        <f t="shared" si="105"/>
        <v>0</v>
      </c>
      <c r="AX186" s="131">
        <f t="shared" si="106"/>
        <v>0</v>
      </c>
      <c r="AY186" s="131">
        <f t="shared" si="107"/>
        <v>0</v>
      </c>
      <c r="AZ186" s="131">
        <f t="shared" si="108"/>
        <v>0</v>
      </c>
      <c r="BA186" s="131">
        <f t="shared" si="109"/>
        <v>0</v>
      </c>
      <c r="BB186" s="131">
        <f t="shared" si="110"/>
        <v>0</v>
      </c>
      <c r="BC186" s="131">
        <f t="shared" si="111"/>
        <v>0</v>
      </c>
      <c r="BD186" s="131">
        <f t="shared" si="112"/>
        <v>0</v>
      </c>
      <c r="BE186" s="131">
        <f t="shared" si="113"/>
        <v>0</v>
      </c>
      <c r="BF186" s="131">
        <f t="shared" si="114"/>
        <v>0</v>
      </c>
      <c r="BG186" s="131">
        <f t="shared" si="115"/>
        <v>0</v>
      </c>
      <c r="BH186" s="131">
        <f t="shared" si="116"/>
        <v>0</v>
      </c>
      <c r="BI186" s="131">
        <f t="shared" si="117"/>
        <v>0</v>
      </c>
      <c r="BJ186" s="131">
        <f t="shared" si="118"/>
        <v>0</v>
      </c>
      <c r="BK186" s="131">
        <f t="shared" si="119"/>
        <v>0</v>
      </c>
      <c r="BL186" s="131">
        <f t="shared" si="120"/>
        <v>0</v>
      </c>
      <c r="BM186" s="131">
        <f t="shared" si="121"/>
        <v>0</v>
      </c>
      <c r="BN186" s="131">
        <f t="shared" si="122"/>
        <v>0</v>
      </c>
      <c r="BO186" s="131">
        <f t="shared" si="123"/>
        <v>0</v>
      </c>
    </row>
    <row r="187" spans="1:67" s="81" customFormat="1" ht="40.75" customHeight="1" x14ac:dyDescent="0.2">
      <c r="A187" s="4"/>
      <c r="B187" s="217"/>
      <c r="C187" s="80"/>
      <c r="D187" s="440" t="s">
        <v>370</v>
      </c>
      <c r="E187" s="508"/>
      <c r="F187" s="68"/>
      <c r="G187" s="66"/>
      <c r="H187" s="66"/>
      <c r="I187" s="68"/>
      <c r="J187" s="67"/>
      <c r="K187" s="67"/>
      <c r="L187" s="155"/>
      <c r="M187" s="397"/>
      <c r="O187" s="323"/>
      <c r="P187" s="82"/>
      <c r="Q187" s="83"/>
      <c r="S187" s="233"/>
      <c r="T187" s="233"/>
      <c r="U187" s="69"/>
      <c r="V187" s="254"/>
      <c r="W187" s="265">
        <f t="shared" si="124"/>
        <v>0</v>
      </c>
      <c r="X187" s="152"/>
      <c r="Y187" s="152"/>
      <c r="Z187" s="487"/>
      <c r="AA187" s="475"/>
      <c r="AB187" s="239">
        <f t="shared" si="125"/>
        <v>0</v>
      </c>
      <c r="AC187" s="475"/>
      <c r="AD187" s="239">
        <f t="shared" si="126"/>
        <v>0</v>
      </c>
      <c r="AE187" s="475"/>
      <c r="AF187" s="239">
        <f t="shared" si="127"/>
        <v>0</v>
      </c>
      <c r="AG187" s="131">
        <f t="shared" si="91"/>
        <v>0</v>
      </c>
      <c r="AH187" s="131">
        <f t="shared" si="92"/>
        <v>0</v>
      </c>
      <c r="AI187" s="131">
        <f t="shared" si="93"/>
        <v>0</v>
      </c>
      <c r="AJ187" s="131">
        <f t="shared" si="94"/>
        <v>0</v>
      </c>
      <c r="AK187" s="131">
        <f t="shared" si="95"/>
        <v>0</v>
      </c>
      <c r="AL187" s="131">
        <f t="shared" si="96"/>
        <v>0</v>
      </c>
      <c r="AM187" s="131">
        <f t="shared" si="97"/>
        <v>0</v>
      </c>
      <c r="AN187" s="131">
        <f t="shared" si="98"/>
        <v>0</v>
      </c>
      <c r="AO187" s="131">
        <f t="shared" si="99"/>
        <v>0</v>
      </c>
      <c r="AP187" s="396"/>
      <c r="AQ187" s="396">
        <f t="shared" si="100"/>
        <v>0</v>
      </c>
      <c r="AR187" s="396">
        <f t="shared" si="101"/>
        <v>0</v>
      </c>
      <c r="AS187" s="396">
        <f t="shared" si="102"/>
        <v>0</v>
      </c>
      <c r="AT187" s="396"/>
      <c r="AU187" s="131">
        <f t="shared" si="103"/>
        <v>0</v>
      </c>
      <c r="AV187" s="131">
        <f t="shared" si="104"/>
        <v>0</v>
      </c>
      <c r="AW187" s="131">
        <f t="shared" si="105"/>
        <v>0</v>
      </c>
      <c r="AX187" s="131">
        <f t="shared" si="106"/>
        <v>0</v>
      </c>
      <c r="AY187" s="131">
        <f t="shared" si="107"/>
        <v>0</v>
      </c>
      <c r="AZ187" s="131">
        <f t="shared" si="108"/>
        <v>0</v>
      </c>
      <c r="BA187" s="131">
        <f t="shared" si="109"/>
        <v>0</v>
      </c>
      <c r="BB187" s="131">
        <f t="shared" si="110"/>
        <v>0</v>
      </c>
      <c r="BC187" s="131">
        <f t="shared" si="111"/>
        <v>0</v>
      </c>
      <c r="BD187" s="131">
        <f t="shared" si="112"/>
        <v>0</v>
      </c>
      <c r="BE187" s="131">
        <f t="shared" si="113"/>
        <v>0</v>
      </c>
      <c r="BF187" s="131">
        <f t="shared" si="114"/>
        <v>0</v>
      </c>
      <c r="BG187" s="131">
        <f t="shared" si="115"/>
        <v>0</v>
      </c>
      <c r="BH187" s="131">
        <f t="shared" si="116"/>
        <v>0</v>
      </c>
      <c r="BI187" s="131">
        <f t="shared" si="117"/>
        <v>0</v>
      </c>
      <c r="BJ187" s="131">
        <f t="shared" si="118"/>
        <v>0</v>
      </c>
      <c r="BK187" s="131">
        <f t="shared" si="119"/>
        <v>0</v>
      </c>
      <c r="BL187" s="131">
        <f t="shared" si="120"/>
        <v>0</v>
      </c>
      <c r="BM187" s="131">
        <f t="shared" si="121"/>
        <v>0</v>
      </c>
      <c r="BN187" s="131">
        <f t="shared" si="122"/>
        <v>0</v>
      </c>
      <c r="BO187" s="131">
        <f t="shared" si="123"/>
        <v>0</v>
      </c>
    </row>
    <row r="188" spans="1:67" s="81" customFormat="1" ht="73.75" customHeight="1" x14ac:dyDescent="0.2">
      <c r="A188" s="4"/>
      <c r="B188" s="164" t="s">
        <v>8</v>
      </c>
      <c r="C188" s="123"/>
      <c r="D188" s="175" t="s">
        <v>1015</v>
      </c>
      <c r="E188" s="506" t="s">
        <v>648</v>
      </c>
      <c r="F188" s="158" t="s">
        <v>569</v>
      </c>
      <c r="G188" s="160" t="s">
        <v>141</v>
      </c>
      <c r="H188" s="160" t="s">
        <v>159</v>
      </c>
      <c r="I188" s="158">
        <v>5</v>
      </c>
      <c r="J188" s="158">
        <v>0</v>
      </c>
      <c r="K188" s="158" t="s">
        <v>562</v>
      </c>
      <c r="L188" s="332">
        <v>124.1974</v>
      </c>
      <c r="M188" s="399" t="s">
        <v>954</v>
      </c>
      <c r="N188" s="390"/>
      <c r="O188" s="368">
        <f>L188*N188</f>
        <v>0</v>
      </c>
      <c r="P188" s="162" t="str">
        <f t="shared" ref="P188:P235" si="131">IF(SUM(M188:N188)&gt;0,"Yes","No")</f>
        <v>No</v>
      </c>
      <c r="Q188" s="163" t="str">
        <f t="shared" ref="Q188:Q235" si="132">IF(B188="New","Yes","No")</f>
        <v>Yes</v>
      </c>
      <c r="S188" s="229">
        <v>5</v>
      </c>
      <c r="T188" s="230">
        <f t="shared" ref="T188:T235" si="133">S188*SUM(M188:N188)</f>
        <v>0</v>
      </c>
      <c r="U188" s="69"/>
      <c r="V188" s="255">
        <v>2.5</v>
      </c>
      <c r="W188" s="265">
        <f t="shared" si="124"/>
        <v>0</v>
      </c>
      <c r="X188" s="152"/>
      <c r="Y188" s="152">
        <f>N188*I188</f>
        <v>0</v>
      </c>
      <c r="Z188" s="488">
        <v>5</v>
      </c>
      <c r="AA188" s="476">
        <v>14</v>
      </c>
      <c r="AB188" s="239">
        <f t="shared" si="125"/>
        <v>0</v>
      </c>
      <c r="AC188" s="476"/>
      <c r="AD188" s="239">
        <f t="shared" si="126"/>
        <v>0</v>
      </c>
      <c r="AE188" s="476"/>
      <c r="AF188" s="239">
        <f t="shared" si="127"/>
        <v>0</v>
      </c>
      <c r="AG188" s="131">
        <f t="shared" si="91"/>
        <v>0</v>
      </c>
      <c r="AH188" s="131">
        <f t="shared" si="92"/>
        <v>0</v>
      </c>
      <c r="AI188" s="131">
        <f t="shared" si="93"/>
        <v>0</v>
      </c>
      <c r="AJ188" s="131">
        <f t="shared" si="94"/>
        <v>0</v>
      </c>
      <c r="AK188" s="131">
        <f t="shared" si="95"/>
        <v>0</v>
      </c>
      <c r="AL188" s="131">
        <f t="shared" si="96"/>
        <v>0</v>
      </c>
      <c r="AM188" s="131">
        <f t="shared" si="97"/>
        <v>0</v>
      </c>
      <c r="AN188" s="131">
        <f t="shared" si="98"/>
        <v>0</v>
      </c>
      <c r="AO188" s="131">
        <f t="shared" si="99"/>
        <v>0</v>
      </c>
      <c r="AP188" s="396"/>
      <c r="AQ188" s="396">
        <f t="shared" si="100"/>
        <v>0</v>
      </c>
      <c r="AR188" s="396">
        <f t="shared" si="101"/>
        <v>0</v>
      </c>
      <c r="AS188" s="396">
        <f t="shared" si="102"/>
        <v>0</v>
      </c>
      <c r="AT188" s="396"/>
      <c r="AU188" s="131">
        <f t="shared" si="103"/>
        <v>0</v>
      </c>
      <c r="AV188" s="131">
        <f t="shared" si="104"/>
        <v>0</v>
      </c>
      <c r="AW188" s="131">
        <f t="shared" si="105"/>
        <v>0</v>
      </c>
      <c r="AX188" s="131">
        <f t="shared" si="106"/>
        <v>0</v>
      </c>
      <c r="AY188" s="131">
        <f t="shared" si="107"/>
        <v>0</v>
      </c>
      <c r="AZ188" s="131">
        <f t="shared" si="108"/>
        <v>0</v>
      </c>
      <c r="BA188" s="131">
        <f t="shared" si="109"/>
        <v>0</v>
      </c>
      <c r="BB188" s="131">
        <f t="shared" si="110"/>
        <v>0</v>
      </c>
      <c r="BC188" s="131">
        <f t="shared" si="111"/>
        <v>0</v>
      </c>
      <c r="BD188" s="131">
        <f t="shared" si="112"/>
        <v>0</v>
      </c>
      <c r="BE188" s="131">
        <f t="shared" si="113"/>
        <v>0</v>
      </c>
      <c r="BF188" s="131">
        <f t="shared" si="114"/>
        <v>0</v>
      </c>
      <c r="BG188" s="131">
        <f t="shared" si="115"/>
        <v>0</v>
      </c>
      <c r="BH188" s="131">
        <f t="shared" si="116"/>
        <v>0</v>
      </c>
      <c r="BI188" s="131">
        <f t="shared" si="117"/>
        <v>0</v>
      </c>
      <c r="BJ188" s="131">
        <f t="shared" si="118"/>
        <v>0</v>
      </c>
      <c r="BK188" s="131">
        <f t="shared" si="119"/>
        <v>0</v>
      </c>
      <c r="BL188" s="131">
        <f t="shared" si="120"/>
        <v>0</v>
      </c>
      <c r="BM188" s="131">
        <f t="shared" si="121"/>
        <v>0</v>
      </c>
      <c r="BN188" s="131">
        <f t="shared" si="122"/>
        <v>0</v>
      </c>
      <c r="BO188" s="131">
        <f t="shared" si="123"/>
        <v>0</v>
      </c>
    </row>
    <row r="189" spans="1:67" s="81" customFormat="1" ht="73.75" customHeight="1" x14ac:dyDescent="0.2">
      <c r="A189" s="4"/>
      <c r="B189" s="164" t="s">
        <v>8</v>
      </c>
      <c r="D189" s="99" t="s">
        <v>727</v>
      </c>
      <c r="E189" s="501" t="s">
        <v>647</v>
      </c>
      <c r="F189" s="72" t="s">
        <v>569</v>
      </c>
      <c r="G189" s="73" t="s">
        <v>141</v>
      </c>
      <c r="H189" s="73" t="s">
        <v>159</v>
      </c>
      <c r="I189" s="72">
        <v>5</v>
      </c>
      <c r="J189" s="72">
        <v>0</v>
      </c>
      <c r="K189" s="72" t="s">
        <v>562</v>
      </c>
      <c r="L189" s="334">
        <v>129.59459999999999</v>
      </c>
      <c r="M189" s="88"/>
      <c r="N189" s="399" t="s">
        <v>954</v>
      </c>
      <c r="O189" s="368">
        <f>L189*M189</f>
        <v>0</v>
      </c>
      <c r="P189" s="89" t="str">
        <f t="shared" si="131"/>
        <v>No</v>
      </c>
      <c r="Q189" s="364" t="str">
        <f t="shared" si="132"/>
        <v>Yes</v>
      </c>
      <c r="R189" s="357"/>
      <c r="S189" s="229">
        <v>5</v>
      </c>
      <c r="T189" s="230">
        <f t="shared" si="133"/>
        <v>0</v>
      </c>
      <c r="U189" s="69"/>
      <c r="V189" s="255">
        <v>2.5</v>
      </c>
      <c r="W189" s="265">
        <f t="shared" si="124"/>
        <v>0</v>
      </c>
      <c r="X189" s="152">
        <f>M189*I189</f>
        <v>0</v>
      </c>
      <c r="Y189" s="152"/>
      <c r="Z189" s="488">
        <v>5</v>
      </c>
      <c r="AA189" s="476">
        <v>14</v>
      </c>
      <c r="AB189" s="239">
        <f t="shared" si="125"/>
        <v>0</v>
      </c>
      <c r="AC189" s="476"/>
      <c r="AD189" s="239">
        <f t="shared" si="126"/>
        <v>0</v>
      </c>
      <c r="AE189" s="476"/>
      <c r="AF189" s="239">
        <f t="shared" si="127"/>
        <v>0</v>
      </c>
      <c r="AG189" s="131">
        <f t="shared" si="91"/>
        <v>0</v>
      </c>
      <c r="AH189" s="131">
        <f t="shared" si="92"/>
        <v>0</v>
      </c>
      <c r="AI189" s="131">
        <f t="shared" si="93"/>
        <v>0</v>
      </c>
      <c r="AJ189" s="131">
        <f t="shared" si="94"/>
        <v>0</v>
      </c>
      <c r="AK189" s="131">
        <f t="shared" si="95"/>
        <v>0</v>
      </c>
      <c r="AL189" s="131">
        <f t="shared" si="96"/>
        <v>0</v>
      </c>
      <c r="AM189" s="131">
        <f t="shared" si="97"/>
        <v>0</v>
      </c>
      <c r="AN189" s="131">
        <f t="shared" si="98"/>
        <v>0</v>
      </c>
      <c r="AO189" s="131">
        <f t="shared" si="99"/>
        <v>0</v>
      </c>
      <c r="AP189" s="396"/>
      <c r="AQ189" s="396">
        <f t="shared" si="100"/>
        <v>0</v>
      </c>
      <c r="AR189" s="396">
        <f t="shared" si="101"/>
        <v>0</v>
      </c>
      <c r="AS189" s="396">
        <f t="shared" si="102"/>
        <v>0</v>
      </c>
      <c r="AT189" s="396"/>
      <c r="AU189" s="131">
        <f t="shared" si="103"/>
        <v>0</v>
      </c>
      <c r="AV189" s="131">
        <f t="shared" si="104"/>
        <v>0</v>
      </c>
      <c r="AW189" s="131">
        <f t="shared" si="105"/>
        <v>0</v>
      </c>
      <c r="AX189" s="131">
        <f t="shared" si="106"/>
        <v>0</v>
      </c>
      <c r="AY189" s="131">
        <f t="shared" si="107"/>
        <v>0</v>
      </c>
      <c r="AZ189" s="131">
        <f t="shared" si="108"/>
        <v>0</v>
      </c>
      <c r="BA189" s="131">
        <f t="shared" si="109"/>
        <v>0</v>
      </c>
      <c r="BB189" s="131">
        <f t="shared" si="110"/>
        <v>0</v>
      </c>
      <c r="BC189" s="131">
        <f t="shared" si="111"/>
        <v>0</v>
      </c>
      <c r="BD189" s="131">
        <f t="shared" si="112"/>
        <v>0</v>
      </c>
      <c r="BE189" s="131">
        <f t="shared" si="113"/>
        <v>0</v>
      </c>
      <c r="BF189" s="131">
        <f t="shared" si="114"/>
        <v>0</v>
      </c>
      <c r="BG189" s="131">
        <f t="shared" si="115"/>
        <v>0</v>
      </c>
      <c r="BH189" s="131">
        <f t="shared" si="116"/>
        <v>0</v>
      </c>
      <c r="BI189" s="131">
        <f t="shared" si="117"/>
        <v>0</v>
      </c>
      <c r="BJ189" s="131">
        <f t="shared" si="118"/>
        <v>0</v>
      </c>
      <c r="BK189" s="131">
        <f t="shared" si="119"/>
        <v>0</v>
      </c>
      <c r="BL189" s="131">
        <f t="shared" si="120"/>
        <v>0</v>
      </c>
      <c r="BM189" s="131">
        <f t="shared" si="121"/>
        <v>0</v>
      </c>
      <c r="BN189" s="131">
        <f t="shared" si="122"/>
        <v>0</v>
      </c>
      <c r="BO189" s="131">
        <f t="shared" si="123"/>
        <v>0</v>
      </c>
    </row>
    <row r="190" spans="1:67" s="81" customFormat="1" ht="73.75" customHeight="1" x14ac:dyDescent="0.2">
      <c r="A190" s="4"/>
      <c r="B190" s="164" t="s">
        <v>8</v>
      </c>
      <c r="D190" s="99" t="s">
        <v>758</v>
      </c>
      <c r="E190" s="502" t="s">
        <v>646</v>
      </c>
      <c r="F190" s="72" t="s">
        <v>569</v>
      </c>
      <c r="G190" s="73" t="s">
        <v>141</v>
      </c>
      <c r="H190" s="73" t="s">
        <v>159</v>
      </c>
      <c r="I190" s="72">
        <v>5</v>
      </c>
      <c r="J190" s="72">
        <v>0</v>
      </c>
      <c r="K190" s="72" t="s">
        <v>562</v>
      </c>
      <c r="L190" s="334">
        <v>124.1974</v>
      </c>
      <c r="M190" s="88"/>
      <c r="N190" s="399" t="s">
        <v>954</v>
      </c>
      <c r="O190" s="368">
        <f>L190*M190</f>
        <v>0</v>
      </c>
      <c r="P190" s="89" t="str">
        <f t="shared" si="131"/>
        <v>No</v>
      </c>
      <c r="Q190" s="364" t="str">
        <f t="shared" si="132"/>
        <v>Yes</v>
      </c>
      <c r="R190" s="357"/>
      <c r="S190" s="229">
        <v>5</v>
      </c>
      <c r="T190" s="230">
        <f t="shared" si="133"/>
        <v>0</v>
      </c>
      <c r="U190" s="69"/>
      <c r="V190" s="255">
        <v>2.5</v>
      </c>
      <c r="W190" s="265">
        <f t="shared" si="124"/>
        <v>0</v>
      </c>
      <c r="X190" s="152">
        <f>M190*I190</f>
        <v>0</v>
      </c>
      <c r="Y190" s="152"/>
      <c r="Z190" s="488">
        <v>5</v>
      </c>
      <c r="AA190" s="476">
        <v>14</v>
      </c>
      <c r="AB190" s="239">
        <f t="shared" si="125"/>
        <v>0</v>
      </c>
      <c r="AC190" s="476"/>
      <c r="AD190" s="239">
        <f t="shared" si="126"/>
        <v>0</v>
      </c>
      <c r="AE190" s="476"/>
      <c r="AF190" s="239">
        <f t="shared" si="127"/>
        <v>0</v>
      </c>
      <c r="AG190" s="131">
        <f t="shared" si="91"/>
        <v>0</v>
      </c>
      <c r="AH190" s="131">
        <f t="shared" si="92"/>
        <v>0</v>
      </c>
      <c r="AI190" s="131">
        <f t="shared" si="93"/>
        <v>0</v>
      </c>
      <c r="AJ190" s="131">
        <f t="shared" si="94"/>
        <v>0</v>
      </c>
      <c r="AK190" s="131">
        <f t="shared" si="95"/>
        <v>0</v>
      </c>
      <c r="AL190" s="131">
        <f t="shared" si="96"/>
        <v>0</v>
      </c>
      <c r="AM190" s="131">
        <f t="shared" si="97"/>
        <v>0</v>
      </c>
      <c r="AN190" s="131">
        <f t="shared" si="98"/>
        <v>0</v>
      </c>
      <c r="AO190" s="131">
        <f t="shared" si="99"/>
        <v>0</v>
      </c>
      <c r="AP190" s="396"/>
      <c r="AQ190" s="396">
        <f t="shared" si="100"/>
        <v>0</v>
      </c>
      <c r="AR190" s="396">
        <f t="shared" si="101"/>
        <v>0</v>
      </c>
      <c r="AS190" s="396">
        <f t="shared" si="102"/>
        <v>0</v>
      </c>
      <c r="AT190" s="396"/>
      <c r="AU190" s="131">
        <f t="shared" si="103"/>
        <v>0</v>
      </c>
      <c r="AV190" s="131">
        <f t="shared" si="104"/>
        <v>0</v>
      </c>
      <c r="AW190" s="131">
        <f t="shared" si="105"/>
        <v>0</v>
      </c>
      <c r="AX190" s="131">
        <f t="shared" si="106"/>
        <v>0</v>
      </c>
      <c r="AY190" s="131">
        <f t="shared" si="107"/>
        <v>0</v>
      </c>
      <c r="AZ190" s="131">
        <f t="shared" si="108"/>
        <v>0</v>
      </c>
      <c r="BA190" s="131">
        <f t="shared" si="109"/>
        <v>0</v>
      </c>
      <c r="BB190" s="131">
        <f t="shared" si="110"/>
        <v>0</v>
      </c>
      <c r="BC190" s="131">
        <f t="shared" si="111"/>
        <v>0</v>
      </c>
      <c r="BD190" s="131">
        <f t="shared" si="112"/>
        <v>0</v>
      </c>
      <c r="BE190" s="131">
        <f t="shared" si="113"/>
        <v>0</v>
      </c>
      <c r="BF190" s="131">
        <f t="shared" si="114"/>
        <v>0</v>
      </c>
      <c r="BG190" s="131">
        <f t="shared" si="115"/>
        <v>0</v>
      </c>
      <c r="BH190" s="131">
        <f t="shared" si="116"/>
        <v>0</v>
      </c>
      <c r="BI190" s="131">
        <f t="shared" si="117"/>
        <v>0</v>
      </c>
      <c r="BJ190" s="131">
        <f t="shared" si="118"/>
        <v>0</v>
      </c>
      <c r="BK190" s="131">
        <f t="shared" si="119"/>
        <v>0</v>
      </c>
      <c r="BL190" s="131">
        <f t="shared" si="120"/>
        <v>0</v>
      </c>
      <c r="BM190" s="131">
        <f t="shared" si="121"/>
        <v>0</v>
      </c>
      <c r="BN190" s="131">
        <f t="shared" si="122"/>
        <v>0</v>
      </c>
      <c r="BO190" s="131">
        <f t="shared" si="123"/>
        <v>0</v>
      </c>
    </row>
    <row r="191" spans="1:67" s="4" customFormat="1" ht="73.75" customHeight="1" x14ac:dyDescent="0.2">
      <c r="B191" s="164" t="s">
        <v>8</v>
      </c>
      <c r="C191" s="81"/>
      <c r="D191" s="68" t="s">
        <v>1016</v>
      </c>
      <c r="E191" s="503" t="s">
        <v>648</v>
      </c>
      <c r="F191" s="69" t="s">
        <v>109</v>
      </c>
      <c r="G191" s="70" t="s">
        <v>381</v>
      </c>
      <c r="H191" s="70" t="s">
        <v>159</v>
      </c>
      <c r="I191" s="69">
        <v>6</v>
      </c>
      <c r="J191" s="69">
        <v>0</v>
      </c>
      <c r="K191" s="69" t="s">
        <v>562</v>
      </c>
      <c r="L191" s="338">
        <v>124.1974</v>
      </c>
      <c r="M191" s="400" t="s">
        <v>954</v>
      </c>
      <c r="N191" s="355"/>
      <c r="O191" s="378">
        <f>L191*N191</f>
        <v>0</v>
      </c>
      <c r="P191" s="96" t="str">
        <f t="shared" si="131"/>
        <v>No</v>
      </c>
      <c r="Q191" s="165" t="str">
        <f t="shared" si="132"/>
        <v>Yes</v>
      </c>
      <c r="S191" s="229">
        <v>6</v>
      </c>
      <c r="T191" s="230">
        <f t="shared" si="133"/>
        <v>0</v>
      </c>
      <c r="U191" s="69"/>
      <c r="V191" s="256">
        <v>1.5</v>
      </c>
      <c r="W191" s="265">
        <f t="shared" si="124"/>
        <v>0</v>
      </c>
      <c r="X191" s="152"/>
      <c r="Y191" s="152">
        <f>N191*I191</f>
        <v>0</v>
      </c>
      <c r="Z191" s="489">
        <v>6</v>
      </c>
      <c r="AA191" s="476">
        <v>18</v>
      </c>
      <c r="AB191" s="239">
        <f t="shared" si="125"/>
        <v>0</v>
      </c>
      <c r="AC191" s="476"/>
      <c r="AD191" s="239">
        <f t="shared" si="126"/>
        <v>0</v>
      </c>
      <c r="AE191" s="476"/>
      <c r="AF191" s="239">
        <f t="shared" si="127"/>
        <v>0</v>
      </c>
      <c r="AG191" s="131">
        <f t="shared" si="91"/>
        <v>0</v>
      </c>
      <c r="AH191" s="131">
        <f t="shared" si="92"/>
        <v>0</v>
      </c>
      <c r="AI191" s="131">
        <f t="shared" si="93"/>
        <v>0</v>
      </c>
      <c r="AJ191" s="131">
        <f t="shared" si="94"/>
        <v>0</v>
      </c>
      <c r="AK191" s="131">
        <f t="shared" si="95"/>
        <v>0</v>
      </c>
      <c r="AL191" s="131">
        <f t="shared" si="96"/>
        <v>0</v>
      </c>
      <c r="AM191" s="131">
        <f t="shared" si="97"/>
        <v>0</v>
      </c>
      <c r="AN191" s="131">
        <f t="shared" si="98"/>
        <v>0</v>
      </c>
      <c r="AO191" s="131">
        <f t="shared" si="99"/>
        <v>0</v>
      </c>
      <c r="AP191" s="131"/>
      <c r="AQ191" s="396">
        <f t="shared" si="100"/>
        <v>0</v>
      </c>
      <c r="AR191" s="396">
        <f t="shared" si="101"/>
        <v>0</v>
      </c>
      <c r="AS191" s="396">
        <f t="shared" si="102"/>
        <v>0</v>
      </c>
      <c r="AT191" s="131"/>
      <c r="AU191" s="131">
        <f t="shared" si="103"/>
        <v>0</v>
      </c>
      <c r="AV191" s="131">
        <f t="shared" si="104"/>
        <v>0</v>
      </c>
      <c r="AW191" s="131">
        <f t="shared" si="105"/>
        <v>0</v>
      </c>
      <c r="AX191" s="131">
        <f t="shared" si="106"/>
        <v>0</v>
      </c>
      <c r="AY191" s="131">
        <f t="shared" si="107"/>
        <v>0</v>
      </c>
      <c r="AZ191" s="131">
        <f t="shared" si="108"/>
        <v>0</v>
      </c>
      <c r="BA191" s="131">
        <f t="shared" si="109"/>
        <v>0</v>
      </c>
      <c r="BB191" s="131">
        <f t="shared" si="110"/>
        <v>0</v>
      </c>
      <c r="BC191" s="131">
        <f t="shared" si="111"/>
        <v>0</v>
      </c>
      <c r="BD191" s="131">
        <f t="shared" si="112"/>
        <v>0</v>
      </c>
      <c r="BE191" s="131">
        <f t="shared" si="113"/>
        <v>0</v>
      </c>
      <c r="BF191" s="131">
        <f t="shared" si="114"/>
        <v>0</v>
      </c>
      <c r="BG191" s="131">
        <f t="shared" si="115"/>
        <v>0</v>
      </c>
      <c r="BH191" s="131">
        <f t="shared" si="116"/>
        <v>0</v>
      </c>
      <c r="BI191" s="131">
        <f t="shared" si="117"/>
        <v>0</v>
      </c>
      <c r="BJ191" s="131">
        <f t="shared" si="118"/>
        <v>0</v>
      </c>
      <c r="BK191" s="131">
        <f t="shared" si="119"/>
        <v>0</v>
      </c>
      <c r="BL191" s="131">
        <f t="shared" si="120"/>
        <v>0</v>
      </c>
      <c r="BM191" s="131">
        <f t="shared" si="121"/>
        <v>0</v>
      </c>
      <c r="BN191" s="131">
        <f t="shared" si="122"/>
        <v>0</v>
      </c>
      <c r="BO191" s="131">
        <f t="shared" si="123"/>
        <v>0</v>
      </c>
    </row>
    <row r="192" spans="1:67" s="4" customFormat="1" ht="73.75" customHeight="1" x14ac:dyDescent="0.2">
      <c r="B192" s="164" t="s">
        <v>8</v>
      </c>
      <c r="C192" s="81"/>
      <c r="D192" s="68" t="s">
        <v>728</v>
      </c>
      <c r="E192" s="504" t="s">
        <v>647</v>
      </c>
      <c r="F192" s="69" t="s">
        <v>109</v>
      </c>
      <c r="G192" s="70" t="s">
        <v>381</v>
      </c>
      <c r="H192" s="70" t="s">
        <v>159</v>
      </c>
      <c r="I192" s="69">
        <v>6</v>
      </c>
      <c r="J192" s="69">
        <v>0</v>
      </c>
      <c r="K192" s="69" t="s">
        <v>562</v>
      </c>
      <c r="L192" s="338">
        <v>129.59459999999999</v>
      </c>
      <c r="M192" s="95"/>
      <c r="N192" s="403" t="s">
        <v>954</v>
      </c>
      <c r="O192" s="378">
        <f>L192*M192</f>
        <v>0</v>
      </c>
      <c r="P192" s="96" t="str">
        <f t="shared" si="131"/>
        <v>No</v>
      </c>
      <c r="Q192" s="165" t="str">
        <f t="shared" si="132"/>
        <v>Yes</v>
      </c>
      <c r="S192" s="229">
        <v>6</v>
      </c>
      <c r="T192" s="230">
        <f t="shared" si="133"/>
        <v>0</v>
      </c>
      <c r="U192" s="69"/>
      <c r="V192" s="256">
        <v>1.5</v>
      </c>
      <c r="W192" s="265">
        <f t="shared" si="124"/>
        <v>0</v>
      </c>
      <c r="X192" s="152">
        <f>M192*I192</f>
        <v>0</v>
      </c>
      <c r="Y192" s="152"/>
      <c r="Z192" s="489">
        <v>6</v>
      </c>
      <c r="AA192" s="476">
        <v>18</v>
      </c>
      <c r="AB192" s="239">
        <f t="shared" si="125"/>
        <v>0</v>
      </c>
      <c r="AC192" s="476"/>
      <c r="AD192" s="239">
        <f t="shared" si="126"/>
        <v>0</v>
      </c>
      <c r="AE192" s="476"/>
      <c r="AF192" s="239">
        <f t="shared" si="127"/>
        <v>0</v>
      </c>
      <c r="AG192" s="131">
        <f t="shared" si="91"/>
        <v>0</v>
      </c>
      <c r="AH192" s="131">
        <f t="shared" si="92"/>
        <v>0</v>
      </c>
      <c r="AI192" s="131">
        <f t="shared" si="93"/>
        <v>0</v>
      </c>
      <c r="AJ192" s="131">
        <f t="shared" si="94"/>
        <v>0</v>
      </c>
      <c r="AK192" s="131">
        <f t="shared" si="95"/>
        <v>0</v>
      </c>
      <c r="AL192" s="131">
        <f t="shared" si="96"/>
        <v>0</v>
      </c>
      <c r="AM192" s="131">
        <f t="shared" si="97"/>
        <v>0</v>
      </c>
      <c r="AN192" s="131">
        <f t="shared" si="98"/>
        <v>0</v>
      </c>
      <c r="AO192" s="131">
        <f t="shared" si="99"/>
        <v>0</v>
      </c>
      <c r="AP192" s="131"/>
      <c r="AQ192" s="396">
        <f t="shared" si="100"/>
        <v>0</v>
      </c>
      <c r="AR192" s="396">
        <f t="shared" si="101"/>
        <v>0</v>
      </c>
      <c r="AS192" s="396">
        <f t="shared" si="102"/>
        <v>0</v>
      </c>
      <c r="AT192" s="131"/>
      <c r="AU192" s="131">
        <f t="shared" si="103"/>
        <v>0</v>
      </c>
      <c r="AV192" s="131">
        <f t="shared" si="104"/>
        <v>0</v>
      </c>
      <c r="AW192" s="131">
        <f t="shared" si="105"/>
        <v>0</v>
      </c>
      <c r="AX192" s="131">
        <f t="shared" si="106"/>
        <v>0</v>
      </c>
      <c r="AY192" s="131">
        <f t="shared" si="107"/>
        <v>0</v>
      </c>
      <c r="AZ192" s="131">
        <f t="shared" si="108"/>
        <v>0</v>
      </c>
      <c r="BA192" s="131">
        <f t="shared" si="109"/>
        <v>0</v>
      </c>
      <c r="BB192" s="131">
        <f t="shared" si="110"/>
        <v>0</v>
      </c>
      <c r="BC192" s="131">
        <f t="shared" si="111"/>
        <v>0</v>
      </c>
      <c r="BD192" s="131">
        <f t="shared" si="112"/>
        <v>0</v>
      </c>
      <c r="BE192" s="131">
        <f t="shared" si="113"/>
        <v>0</v>
      </c>
      <c r="BF192" s="131">
        <f t="shared" si="114"/>
        <v>0</v>
      </c>
      <c r="BG192" s="131">
        <f t="shared" si="115"/>
        <v>0</v>
      </c>
      <c r="BH192" s="131">
        <f t="shared" si="116"/>
        <v>0</v>
      </c>
      <c r="BI192" s="131">
        <f t="shared" si="117"/>
        <v>0</v>
      </c>
      <c r="BJ192" s="131">
        <f t="shared" si="118"/>
        <v>0</v>
      </c>
      <c r="BK192" s="131">
        <f t="shared" si="119"/>
        <v>0</v>
      </c>
      <c r="BL192" s="131">
        <f t="shared" si="120"/>
        <v>0</v>
      </c>
      <c r="BM192" s="131">
        <f t="shared" si="121"/>
        <v>0</v>
      </c>
      <c r="BN192" s="131">
        <f t="shared" si="122"/>
        <v>0</v>
      </c>
      <c r="BO192" s="131">
        <f t="shared" si="123"/>
        <v>0</v>
      </c>
    </row>
    <row r="193" spans="1:67" s="4" customFormat="1" ht="73.75" customHeight="1" x14ac:dyDescent="0.2">
      <c r="B193" s="164" t="s">
        <v>8</v>
      </c>
      <c r="C193" s="81"/>
      <c r="D193" s="68" t="s">
        <v>757</v>
      </c>
      <c r="E193" s="505" t="s">
        <v>646</v>
      </c>
      <c r="F193" s="69" t="s">
        <v>109</v>
      </c>
      <c r="G193" s="70" t="s">
        <v>381</v>
      </c>
      <c r="H193" s="70" t="s">
        <v>159</v>
      </c>
      <c r="I193" s="69">
        <v>6</v>
      </c>
      <c r="J193" s="69">
        <v>0</v>
      </c>
      <c r="K193" s="69" t="s">
        <v>562</v>
      </c>
      <c r="L193" s="338">
        <v>124.1974</v>
      </c>
      <c r="M193" s="95"/>
      <c r="N193" s="403" t="s">
        <v>954</v>
      </c>
      <c r="O193" s="378">
        <f>L193*M193</f>
        <v>0</v>
      </c>
      <c r="P193" s="96" t="str">
        <f t="shared" si="131"/>
        <v>No</v>
      </c>
      <c r="Q193" s="165" t="str">
        <f t="shared" si="132"/>
        <v>Yes</v>
      </c>
      <c r="S193" s="229">
        <v>6</v>
      </c>
      <c r="T193" s="230">
        <f t="shared" si="133"/>
        <v>0</v>
      </c>
      <c r="U193" s="69"/>
      <c r="V193" s="256">
        <v>1.5</v>
      </c>
      <c r="W193" s="265">
        <f t="shared" si="124"/>
        <v>0</v>
      </c>
      <c r="X193" s="152">
        <f>M193*I193</f>
        <v>0</v>
      </c>
      <c r="Y193" s="152"/>
      <c r="Z193" s="489">
        <v>6</v>
      </c>
      <c r="AA193" s="476">
        <v>18</v>
      </c>
      <c r="AB193" s="239">
        <f t="shared" si="125"/>
        <v>0</v>
      </c>
      <c r="AC193" s="476"/>
      <c r="AD193" s="239">
        <f t="shared" si="126"/>
        <v>0</v>
      </c>
      <c r="AE193" s="476"/>
      <c r="AF193" s="239">
        <f t="shared" si="127"/>
        <v>0</v>
      </c>
      <c r="AG193" s="131">
        <f t="shared" si="91"/>
        <v>0</v>
      </c>
      <c r="AH193" s="131">
        <f t="shared" si="92"/>
        <v>0</v>
      </c>
      <c r="AI193" s="131">
        <f t="shared" si="93"/>
        <v>0</v>
      </c>
      <c r="AJ193" s="131">
        <f t="shared" si="94"/>
        <v>0</v>
      </c>
      <c r="AK193" s="131">
        <f t="shared" si="95"/>
        <v>0</v>
      </c>
      <c r="AL193" s="131">
        <f t="shared" si="96"/>
        <v>0</v>
      </c>
      <c r="AM193" s="131">
        <f t="shared" si="97"/>
        <v>0</v>
      </c>
      <c r="AN193" s="131">
        <f t="shared" si="98"/>
        <v>0</v>
      </c>
      <c r="AO193" s="131">
        <f t="shared" si="99"/>
        <v>0</v>
      </c>
      <c r="AP193" s="131"/>
      <c r="AQ193" s="396">
        <f t="shared" si="100"/>
        <v>0</v>
      </c>
      <c r="AR193" s="396">
        <f t="shared" si="101"/>
        <v>0</v>
      </c>
      <c r="AS193" s="396">
        <f t="shared" si="102"/>
        <v>0</v>
      </c>
      <c r="AT193" s="131"/>
      <c r="AU193" s="131">
        <f t="shared" si="103"/>
        <v>0</v>
      </c>
      <c r="AV193" s="131">
        <f t="shared" si="104"/>
        <v>0</v>
      </c>
      <c r="AW193" s="131">
        <f t="shared" si="105"/>
        <v>0</v>
      </c>
      <c r="AX193" s="131">
        <f t="shared" si="106"/>
        <v>0</v>
      </c>
      <c r="AY193" s="131">
        <f t="shared" si="107"/>
        <v>0</v>
      </c>
      <c r="AZ193" s="131">
        <f t="shared" si="108"/>
        <v>0</v>
      </c>
      <c r="BA193" s="131">
        <f t="shared" si="109"/>
        <v>0</v>
      </c>
      <c r="BB193" s="131">
        <f t="shared" si="110"/>
        <v>0</v>
      </c>
      <c r="BC193" s="131">
        <f t="shared" si="111"/>
        <v>0</v>
      </c>
      <c r="BD193" s="131">
        <f t="shared" si="112"/>
        <v>0</v>
      </c>
      <c r="BE193" s="131">
        <f t="shared" si="113"/>
        <v>0</v>
      </c>
      <c r="BF193" s="131">
        <f t="shared" si="114"/>
        <v>0</v>
      </c>
      <c r="BG193" s="131">
        <f t="shared" si="115"/>
        <v>0</v>
      </c>
      <c r="BH193" s="131">
        <f t="shared" si="116"/>
        <v>0</v>
      </c>
      <c r="BI193" s="131">
        <f t="shared" si="117"/>
        <v>0</v>
      </c>
      <c r="BJ193" s="131">
        <f t="shared" si="118"/>
        <v>0</v>
      </c>
      <c r="BK193" s="131">
        <f t="shared" si="119"/>
        <v>0</v>
      </c>
      <c r="BL193" s="131">
        <f t="shared" si="120"/>
        <v>0</v>
      </c>
      <c r="BM193" s="131">
        <f t="shared" si="121"/>
        <v>0</v>
      </c>
      <c r="BN193" s="131">
        <f t="shared" si="122"/>
        <v>0</v>
      </c>
      <c r="BO193" s="131">
        <f t="shared" si="123"/>
        <v>0</v>
      </c>
    </row>
    <row r="194" spans="1:67" s="81" customFormat="1" ht="73.75" customHeight="1" x14ac:dyDescent="0.2">
      <c r="A194" s="4"/>
      <c r="B194" s="164" t="s">
        <v>8</v>
      </c>
      <c r="D194" s="99" t="s">
        <v>1017</v>
      </c>
      <c r="E194" s="506" t="s">
        <v>648</v>
      </c>
      <c r="F194" s="72" t="s">
        <v>172</v>
      </c>
      <c r="G194" s="73" t="s">
        <v>382</v>
      </c>
      <c r="H194" s="73" t="s">
        <v>159</v>
      </c>
      <c r="I194" s="72">
        <v>8</v>
      </c>
      <c r="J194" s="72">
        <v>0</v>
      </c>
      <c r="K194" s="72" t="s">
        <v>562</v>
      </c>
      <c r="L194" s="334">
        <v>133.74549999999999</v>
      </c>
      <c r="M194" s="399" t="s">
        <v>954</v>
      </c>
      <c r="N194" s="383"/>
      <c r="O194" s="368">
        <f>L194*N194</f>
        <v>0</v>
      </c>
      <c r="P194" s="89" t="str">
        <f t="shared" si="131"/>
        <v>No</v>
      </c>
      <c r="Q194" s="166" t="str">
        <f t="shared" si="132"/>
        <v>Yes</v>
      </c>
      <c r="S194" s="229">
        <v>8</v>
      </c>
      <c r="T194" s="230">
        <f t="shared" si="133"/>
        <v>0</v>
      </c>
      <c r="U194" s="69"/>
      <c r="V194" s="256">
        <v>1</v>
      </c>
      <c r="W194" s="265">
        <f t="shared" si="124"/>
        <v>0</v>
      </c>
      <c r="X194" s="152"/>
      <c r="Y194" s="152">
        <f>N194*I194</f>
        <v>0</v>
      </c>
      <c r="Z194" s="489">
        <v>8</v>
      </c>
      <c r="AA194" s="476">
        <v>16</v>
      </c>
      <c r="AB194" s="239">
        <f t="shared" si="125"/>
        <v>0</v>
      </c>
      <c r="AC194" s="476"/>
      <c r="AD194" s="239">
        <f t="shared" si="126"/>
        <v>0</v>
      </c>
      <c r="AE194" s="476"/>
      <c r="AF194" s="239">
        <f t="shared" si="127"/>
        <v>0</v>
      </c>
      <c r="AG194" s="131">
        <f t="shared" si="91"/>
        <v>0</v>
      </c>
      <c r="AH194" s="131">
        <f t="shared" si="92"/>
        <v>0</v>
      </c>
      <c r="AI194" s="131">
        <f t="shared" si="93"/>
        <v>0</v>
      </c>
      <c r="AJ194" s="131">
        <f t="shared" si="94"/>
        <v>0</v>
      </c>
      <c r="AK194" s="131">
        <f t="shared" si="95"/>
        <v>0</v>
      </c>
      <c r="AL194" s="131">
        <f t="shared" si="96"/>
        <v>0</v>
      </c>
      <c r="AM194" s="131">
        <f t="shared" si="97"/>
        <v>0</v>
      </c>
      <c r="AN194" s="131">
        <f t="shared" si="98"/>
        <v>0</v>
      </c>
      <c r="AO194" s="131">
        <f t="shared" si="99"/>
        <v>0</v>
      </c>
      <c r="AP194" s="396"/>
      <c r="AQ194" s="396">
        <f t="shared" si="100"/>
        <v>0</v>
      </c>
      <c r="AR194" s="396">
        <f t="shared" si="101"/>
        <v>0</v>
      </c>
      <c r="AS194" s="396">
        <f t="shared" si="102"/>
        <v>0</v>
      </c>
      <c r="AT194" s="396"/>
      <c r="AU194" s="131">
        <f t="shared" si="103"/>
        <v>0</v>
      </c>
      <c r="AV194" s="131">
        <f t="shared" si="104"/>
        <v>0</v>
      </c>
      <c r="AW194" s="131">
        <f t="shared" si="105"/>
        <v>0</v>
      </c>
      <c r="AX194" s="131">
        <f t="shared" si="106"/>
        <v>0</v>
      </c>
      <c r="AY194" s="131">
        <f t="shared" si="107"/>
        <v>0</v>
      </c>
      <c r="AZ194" s="131">
        <f t="shared" si="108"/>
        <v>0</v>
      </c>
      <c r="BA194" s="131">
        <f t="shared" si="109"/>
        <v>0</v>
      </c>
      <c r="BB194" s="131">
        <f t="shared" si="110"/>
        <v>0</v>
      </c>
      <c r="BC194" s="131">
        <f t="shared" si="111"/>
        <v>0</v>
      </c>
      <c r="BD194" s="131">
        <f t="shared" si="112"/>
        <v>0</v>
      </c>
      <c r="BE194" s="131">
        <f t="shared" si="113"/>
        <v>0</v>
      </c>
      <c r="BF194" s="131">
        <f t="shared" si="114"/>
        <v>0</v>
      </c>
      <c r="BG194" s="131">
        <f t="shared" si="115"/>
        <v>0</v>
      </c>
      <c r="BH194" s="131">
        <f t="shared" si="116"/>
        <v>0</v>
      </c>
      <c r="BI194" s="131">
        <f t="shared" si="117"/>
        <v>0</v>
      </c>
      <c r="BJ194" s="131">
        <f t="shared" si="118"/>
        <v>0</v>
      </c>
      <c r="BK194" s="131">
        <f t="shared" si="119"/>
        <v>0</v>
      </c>
      <c r="BL194" s="131">
        <f t="shared" si="120"/>
        <v>0</v>
      </c>
      <c r="BM194" s="131">
        <f t="shared" si="121"/>
        <v>0</v>
      </c>
      <c r="BN194" s="131">
        <f t="shared" si="122"/>
        <v>0</v>
      </c>
      <c r="BO194" s="131">
        <f t="shared" si="123"/>
        <v>0</v>
      </c>
    </row>
    <row r="195" spans="1:67" s="81" customFormat="1" ht="73.75" customHeight="1" x14ac:dyDescent="0.2">
      <c r="A195" s="4"/>
      <c r="B195" s="164" t="s">
        <v>8</v>
      </c>
      <c r="D195" s="99" t="s">
        <v>729</v>
      </c>
      <c r="E195" s="501" t="s">
        <v>647</v>
      </c>
      <c r="F195" s="72" t="s">
        <v>172</v>
      </c>
      <c r="G195" s="73" t="s">
        <v>382</v>
      </c>
      <c r="H195" s="73" t="s">
        <v>159</v>
      </c>
      <c r="I195" s="72">
        <v>8</v>
      </c>
      <c r="J195" s="72">
        <v>0</v>
      </c>
      <c r="K195" s="72" t="s">
        <v>562</v>
      </c>
      <c r="L195" s="334">
        <v>139.565</v>
      </c>
      <c r="M195" s="87"/>
      <c r="N195" s="399" t="s">
        <v>954</v>
      </c>
      <c r="O195" s="368">
        <f>L195*M195</f>
        <v>0</v>
      </c>
      <c r="P195" s="89" t="str">
        <f t="shared" si="131"/>
        <v>No</v>
      </c>
      <c r="Q195" s="166" t="str">
        <f t="shared" si="132"/>
        <v>Yes</v>
      </c>
      <c r="S195" s="229">
        <v>8</v>
      </c>
      <c r="T195" s="230">
        <f t="shared" si="133"/>
        <v>0</v>
      </c>
      <c r="U195" s="69"/>
      <c r="V195" s="256">
        <v>1</v>
      </c>
      <c r="W195" s="265">
        <f t="shared" si="124"/>
        <v>0</v>
      </c>
      <c r="X195" s="152">
        <f>M195*I195</f>
        <v>0</v>
      </c>
      <c r="Y195" s="152"/>
      <c r="Z195" s="489">
        <v>8</v>
      </c>
      <c r="AA195" s="476">
        <v>16</v>
      </c>
      <c r="AB195" s="239">
        <f t="shared" si="125"/>
        <v>0</v>
      </c>
      <c r="AC195" s="476"/>
      <c r="AD195" s="239">
        <f t="shared" si="126"/>
        <v>0</v>
      </c>
      <c r="AE195" s="476"/>
      <c r="AF195" s="239">
        <f t="shared" si="127"/>
        <v>0</v>
      </c>
      <c r="AG195" s="131">
        <f t="shared" si="91"/>
        <v>0</v>
      </c>
      <c r="AH195" s="131">
        <f t="shared" si="92"/>
        <v>0</v>
      </c>
      <c r="AI195" s="131">
        <f t="shared" si="93"/>
        <v>0</v>
      </c>
      <c r="AJ195" s="131">
        <f t="shared" si="94"/>
        <v>0</v>
      </c>
      <c r="AK195" s="131">
        <f t="shared" si="95"/>
        <v>0</v>
      </c>
      <c r="AL195" s="131">
        <f t="shared" si="96"/>
        <v>0</v>
      </c>
      <c r="AM195" s="131">
        <f t="shared" si="97"/>
        <v>0</v>
      </c>
      <c r="AN195" s="131">
        <f t="shared" si="98"/>
        <v>0</v>
      </c>
      <c r="AO195" s="131">
        <f t="shared" si="99"/>
        <v>0</v>
      </c>
      <c r="AP195" s="396"/>
      <c r="AQ195" s="396">
        <f t="shared" si="100"/>
        <v>0</v>
      </c>
      <c r="AR195" s="396">
        <f t="shared" si="101"/>
        <v>0</v>
      </c>
      <c r="AS195" s="396">
        <f t="shared" si="102"/>
        <v>0</v>
      </c>
      <c r="AT195" s="396"/>
      <c r="AU195" s="131">
        <f t="shared" si="103"/>
        <v>0</v>
      </c>
      <c r="AV195" s="131">
        <f t="shared" si="104"/>
        <v>0</v>
      </c>
      <c r="AW195" s="131">
        <f t="shared" si="105"/>
        <v>0</v>
      </c>
      <c r="AX195" s="131">
        <f t="shared" si="106"/>
        <v>0</v>
      </c>
      <c r="AY195" s="131">
        <f t="shared" si="107"/>
        <v>0</v>
      </c>
      <c r="AZ195" s="131">
        <f t="shared" si="108"/>
        <v>0</v>
      </c>
      <c r="BA195" s="131">
        <f t="shared" si="109"/>
        <v>0</v>
      </c>
      <c r="BB195" s="131">
        <f t="shared" si="110"/>
        <v>0</v>
      </c>
      <c r="BC195" s="131">
        <f t="shared" si="111"/>
        <v>0</v>
      </c>
      <c r="BD195" s="131">
        <f t="shared" si="112"/>
        <v>0</v>
      </c>
      <c r="BE195" s="131">
        <f t="shared" si="113"/>
        <v>0</v>
      </c>
      <c r="BF195" s="131">
        <f t="shared" si="114"/>
        <v>0</v>
      </c>
      <c r="BG195" s="131">
        <f t="shared" si="115"/>
        <v>0</v>
      </c>
      <c r="BH195" s="131">
        <f t="shared" si="116"/>
        <v>0</v>
      </c>
      <c r="BI195" s="131">
        <f t="shared" si="117"/>
        <v>0</v>
      </c>
      <c r="BJ195" s="131">
        <f t="shared" si="118"/>
        <v>0</v>
      </c>
      <c r="BK195" s="131">
        <f t="shared" si="119"/>
        <v>0</v>
      </c>
      <c r="BL195" s="131">
        <f t="shared" si="120"/>
        <v>0</v>
      </c>
      <c r="BM195" s="131">
        <f t="shared" si="121"/>
        <v>0</v>
      </c>
      <c r="BN195" s="131">
        <f t="shared" si="122"/>
        <v>0</v>
      </c>
      <c r="BO195" s="131">
        <f t="shared" si="123"/>
        <v>0</v>
      </c>
    </row>
    <row r="196" spans="1:67" s="81" customFormat="1" ht="73.75" customHeight="1" x14ac:dyDescent="0.2">
      <c r="A196" s="4"/>
      <c r="B196" s="164" t="s">
        <v>8</v>
      </c>
      <c r="D196" s="99" t="s">
        <v>756</v>
      </c>
      <c r="E196" s="502" t="s">
        <v>646</v>
      </c>
      <c r="F196" s="72" t="s">
        <v>172</v>
      </c>
      <c r="G196" s="73" t="s">
        <v>382</v>
      </c>
      <c r="H196" s="73" t="s">
        <v>159</v>
      </c>
      <c r="I196" s="72">
        <v>8</v>
      </c>
      <c r="J196" s="72">
        <v>0</v>
      </c>
      <c r="K196" s="72" t="s">
        <v>562</v>
      </c>
      <c r="L196" s="334">
        <v>133.74549999999999</v>
      </c>
      <c r="M196" s="87"/>
      <c r="N196" s="399" t="s">
        <v>954</v>
      </c>
      <c r="O196" s="368">
        <f>L196*M196</f>
        <v>0</v>
      </c>
      <c r="P196" s="89" t="str">
        <f t="shared" si="131"/>
        <v>No</v>
      </c>
      <c r="Q196" s="166" t="str">
        <f t="shared" si="132"/>
        <v>Yes</v>
      </c>
      <c r="S196" s="229">
        <v>8</v>
      </c>
      <c r="T196" s="230">
        <f t="shared" si="133"/>
        <v>0</v>
      </c>
      <c r="U196" s="69"/>
      <c r="V196" s="256">
        <v>1</v>
      </c>
      <c r="W196" s="265">
        <f t="shared" si="124"/>
        <v>0</v>
      </c>
      <c r="X196" s="152">
        <f>M196*I196</f>
        <v>0</v>
      </c>
      <c r="Y196" s="152"/>
      <c r="Z196" s="489">
        <v>8</v>
      </c>
      <c r="AA196" s="476">
        <v>16</v>
      </c>
      <c r="AB196" s="239">
        <f t="shared" si="125"/>
        <v>0</v>
      </c>
      <c r="AC196" s="476"/>
      <c r="AD196" s="239">
        <f t="shared" si="126"/>
        <v>0</v>
      </c>
      <c r="AE196" s="476"/>
      <c r="AF196" s="239">
        <f t="shared" si="127"/>
        <v>0</v>
      </c>
      <c r="AG196" s="131">
        <f t="shared" si="91"/>
        <v>0</v>
      </c>
      <c r="AH196" s="131">
        <f t="shared" si="92"/>
        <v>0</v>
      </c>
      <c r="AI196" s="131">
        <f t="shared" si="93"/>
        <v>0</v>
      </c>
      <c r="AJ196" s="131">
        <f t="shared" si="94"/>
        <v>0</v>
      </c>
      <c r="AK196" s="131">
        <f t="shared" si="95"/>
        <v>0</v>
      </c>
      <c r="AL196" s="131">
        <f t="shared" si="96"/>
        <v>0</v>
      </c>
      <c r="AM196" s="131">
        <f t="shared" si="97"/>
        <v>0</v>
      </c>
      <c r="AN196" s="131">
        <f t="shared" si="98"/>
        <v>0</v>
      </c>
      <c r="AO196" s="131">
        <f t="shared" si="99"/>
        <v>0</v>
      </c>
      <c r="AP196" s="396"/>
      <c r="AQ196" s="396">
        <f t="shared" si="100"/>
        <v>0</v>
      </c>
      <c r="AR196" s="396">
        <f t="shared" si="101"/>
        <v>0</v>
      </c>
      <c r="AS196" s="396">
        <f t="shared" si="102"/>
        <v>0</v>
      </c>
      <c r="AT196" s="396"/>
      <c r="AU196" s="131">
        <f t="shared" si="103"/>
        <v>0</v>
      </c>
      <c r="AV196" s="131">
        <f t="shared" si="104"/>
        <v>0</v>
      </c>
      <c r="AW196" s="131">
        <f t="shared" si="105"/>
        <v>0</v>
      </c>
      <c r="AX196" s="131">
        <f t="shared" si="106"/>
        <v>0</v>
      </c>
      <c r="AY196" s="131">
        <f t="shared" si="107"/>
        <v>0</v>
      </c>
      <c r="AZ196" s="131">
        <f t="shared" si="108"/>
        <v>0</v>
      </c>
      <c r="BA196" s="131">
        <f t="shared" si="109"/>
        <v>0</v>
      </c>
      <c r="BB196" s="131">
        <f t="shared" si="110"/>
        <v>0</v>
      </c>
      <c r="BC196" s="131">
        <f t="shared" si="111"/>
        <v>0</v>
      </c>
      <c r="BD196" s="131">
        <f t="shared" si="112"/>
        <v>0</v>
      </c>
      <c r="BE196" s="131">
        <f t="shared" si="113"/>
        <v>0</v>
      </c>
      <c r="BF196" s="131">
        <f t="shared" si="114"/>
        <v>0</v>
      </c>
      <c r="BG196" s="131">
        <f t="shared" si="115"/>
        <v>0</v>
      </c>
      <c r="BH196" s="131">
        <f t="shared" si="116"/>
        <v>0</v>
      </c>
      <c r="BI196" s="131">
        <f t="shared" si="117"/>
        <v>0</v>
      </c>
      <c r="BJ196" s="131">
        <f t="shared" si="118"/>
        <v>0</v>
      </c>
      <c r="BK196" s="131">
        <f t="shared" si="119"/>
        <v>0</v>
      </c>
      <c r="BL196" s="131">
        <f t="shared" si="120"/>
        <v>0</v>
      </c>
      <c r="BM196" s="131">
        <f t="shared" si="121"/>
        <v>0</v>
      </c>
      <c r="BN196" s="131">
        <f t="shared" si="122"/>
        <v>0</v>
      </c>
      <c r="BO196" s="131">
        <f t="shared" si="123"/>
        <v>0</v>
      </c>
    </row>
    <row r="197" spans="1:67" s="81" customFormat="1" ht="73.75" customHeight="1" x14ac:dyDescent="0.2">
      <c r="A197" s="4"/>
      <c r="B197" s="164" t="s">
        <v>8</v>
      </c>
      <c r="D197" s="64" t="s">
        <v>1018</v>
      </c>
      <c r="E197" s="503" t="s">
        <v>648</v>
      </c>
      <c r="F197" s="63" t="s">
        <v>172</v>
      </c>
      <c r="G197" s="178" t="s">
        <v>383</v>
      </c>
      <c r="H197" s="178" t="s">
        <v>159</v>
      </c>
      <c r="I197" s="63">
        <v>8</v>
      </c>
      <c r="J197" s="63">
        <v>0</v>
      </c>
      <c r="K197" s="63" t="s">
        <v>562</v>
      </c>
      <c r="L197" s="333">
        <v>133.74549999999999</v>
      </c>
      <c r="M197" s="400" t="s">
        <v>954</v>
      </c>
      <c r="N197" s="380"/>
      <c r="O197" s="378">
        <f>L197*N197</f>
        <v>0</v>
      </c>
      <c r="P197" s="82" t="str">
        <f t="shared" si="131"/>
        <v>No</v>
      </c>
      <c r="Q197" s="188" t="str">
        <f t="shared" si="132"/>
        <v>Yes</v>
      </c>
      <c r="S197" s="229">
        <v>8</v>
      </c>
      <c r="T197" s="230">
        <f t="shared" si="133"/>
        <v>0</v>
      </c>
      <c r="U197" s="69"/>
      <c r="V197" s="256">
        <v>1.7</v>
      </c>
      <c r="W197" s="265">
        <f t="shared" si="124"/>
        <v>0</v>
      </c>
      <c r="X197" s="152"/>
      <c r="Y197" s="152">
        <f>N197*I197</f>
        <v>0</v>
      </c>
      <c r="Z197" s="489">
        <v>8</v>
      </c>
      <c r="AA197" s="476">
        <v>16</v>
      </c>
      <c r="AB197" s="239">
        <f t="shared" si="125"/>
        <v>0</v>
      </c>
      <c r="AC197" s="476"/>
      <c r="AD197" s="239">
        <f t="shared" si="126"/>
        <v>0</v>
      </c>
      <c r="AE197" s="476"/>
      <c r="AF197" s="239">
        <f t="shared" si="127"/>
        <v>0</v>
      </c>
      <c r="AG197" s="131">
        <f t="shared" si="91"/>
        <v>0</v>
      </c>
      <c r="AH197" s="131">
        <f t="shared" si="92"/>
        <v>0</v>
      </c>
      <c r="AI197" s="131">
        <f t="shared" si="93"/>
        <v>0</v>
      </c>
      <c r="AJ197" s="131">
        <f t="shared" si="94"/>
        <v>0</v>
      </c>
      <c r="AK197" s="131">
        <f t="shared" si="95"/>
        <v>0</v>
      </c>
      <c r="AL197" s="131">
        <f t="shared" si="96"/>
        <v>0</v>
      </c>
      <c r="AM197" s="131">
        <f t="shared" si="97"/>
        <v>0</v>
      </c>
      <c r="AN197" s="131">
        <f t="shared" si="98"/>
        <v>0</v>
      </c>
      <c r="AO197" s="131">
        <f t="shared" si="99"/>
        <v>0</v>
      </c>
      <c r="AP197" s="396"/>
      <c r="AQ197" s="396">
        <f t="shared" si="100"/>
        <v>0</v>
      </c>
      <c r="AR197" s="396">
        <f t="shared" si="101"/>
        <v>0</v>
      </c>
      <c r="AS197" s="396">
        <f t="shared" si="102"/>
        <v>0</v>
      </c>
      <c r="AT197" s="396"/>
      <c r="AU197" s="131">
        <f t="shared" si="103"/>
        <v>0</v>
      </c>
      <c r="AV197" s="131">
        <f t="shared" si="104"/>
        <v>0</v>
      </c>
      <c r="AW197" s="131">
        <f t="shared" si="105"/>
        <v>0</v>
      </c>
      <c r="AX197" s="131">
        <f t="shared" si="106"/>
        <v>0</v>
      </c>
      <c r="AY197" s="131">
        <f t="shared" si="107"/>
        <v>0</v>
      </c>
      <c r="AZ197" s="131">
        <f t="shared" si="108"/>
        <v>0</v>
      </c>
      <c r="BA197" s="131">
        <f t="shared" si="109"/>
        <v>0</v>
      </c>
      <c r="BB197" s="131">
        <f t="shared" si="110"/>
        <v>0</v>
      </c>
      <c r="BC197" s="131">
        <f t="shared" si="111"/>
        <v>0</v>
      </c>
      <c r="BD197" s="131">
        <f t="shared" si="112"/>
        <v>0</v>
      </c>
      <c r="BE197" s="131">
        <f t="shared" si="113"/>
        <v>0</v>
      </c>
      <c r="BF197" s="131">
        <f t="shared" si="114"/>
        <v>0</v>
      </c>
      <c r="BG197" s="131">
        <f t="shared" si="115"/>
        <v>0</v>
      </c>
      <c r="BH197" s="131">
        <f t="shared" si="116"/>
        <v>0</v>
      </c>
      <c r="BI197" s="131">
        <f t="shared" si="117"/>
        <v>0</v>
      </c>
      <c r="BJ197" s="131">
        <f t="shared" si="118"/>
        <v>0</v>
      </c>
      <c r="BK197" s="131">
        <f t="shared" si="119"/>
        <v>0</v>
      </c>
      <c r="BL197" s="131">
        <f t="shared" si="120"/>
        <v>0</v>
      </c>
      <c r="BM197" s="131">
        <f t="shared" si="121"/>
        <v>0</v>
      </c>
      <c r="BN197" s="131">
        <f t="shared" si="122"/>
        <v>0</v>
      </c>
      <c r="BO197" s="131">
        <f t="shared" si="123"/>
        <v>0</v>
      </c>
    </row>
    <row r="198" spans="1:67" s="81" customFormat="1" ht="73.75" customHeight="1" x14ac:dyDescent="0.2">
      <c r="A198" s="4"/>
      <c r="B198" s="164" t="s">
        <v>8</v>
      </c>
      <c r="D198" s="64" t="s">
        <v>730</v>
      </c>
      <c r="E198" s="504" t="s">
        <v>647</v>
      </c>
      <c r="F198" s="63" t="s">
        <v>172</v>
      </c>
      <c r="G198" s="178" t="s">
        <v>383</v>
      </c>
      <c r="H198" s="178" t="s">
        <v>159</v>
      </c>
      <c r="I198" s="63">
        <v>8</v>
      </c>
      <c r="J198" s="63">
        <v>0</v>
      </c>
      <c r="K198" s="63" t="s">
        <v>562</v>
      </c>
      <c r="L198" s="333">
        <v>139.565</v>
      </c>
      <c r="M198" s="85"/>
      <c r="N198" s="403" t="s">
        <v>954</v>
      </c>
      <c r="O198" s="378">
        <f>L198*M198</f>
        <v>0</v>
      </c>
      <c r="P198" s="82" t="str">
        <f t="shared" si="131"/>
        <v>No</v>
      </c>
      <c r="Q198" s="188" t="str">
        <f t="shared" si="132"/>
        <v>Yes</v>
      </c>
      <c r="S198" s="229">
        <v>8</v>
      </c>
      <c r="T198" s="230">
        <f t="shared" si="133"/>
        <v>0</v>
      </c>
      <c r="U198" s="69"/>
      <c r="V198" s="256">
        <v>1.7</v>
      </c>
      <c r="W198" s="265">
        <f t="shared" si="124"/>
        <v>0</v>
      </c>
      <c r="X198" s="152">
        <f>M198*I198</f>
        <v>0</v>
      </c>
      <c r="Y198" s="152"/>
      <c r="Z198" s="489">
        <v>8</v>
      </c>
      <c r="AA198" s="476">
        <v>16</v>
      </c>
      <c r="AB198" s="239">
        <f t="shared" si="125"/>
        <v>0</v>
      </c>
      <c r="AC198" s="476"/>
      <c r="AD198" s="239">
        <f t="shared" si="126"/>
        <v>0</v>
      </c>
      <c r="AE198" s="476"/>
      <c r="AF198" s="239">
        <f t="shared" si="127"/>
        <v>0</v>
      </c>
      <c r="AG198" s="131">
        <f t="shared" si="91"/>
        <v>0</v>
      </c>
      <c r="AH198" s="131">
        <f t="shared" si="92"/>
        <v>0</v>
      </c>
      <c r="AI198" s="131">
        <f t="shared" si="93"/>
        <v>0</v>
      </c>
      <c r="AJ198" s="131">
        <f t="shared" si="94"/>
        <v>0</v>
      </c>
      <c r="AK198" s="131">
        <f t="shared" si="95"/>
        <v>0</v>
      </c>
      <c r="AL198" s="131">
        <f t="shared" si="96"/>
        <v>0</v>
      </c>
      <c r="AM198" s="131">
        <f t="shared" si="97"/>
        <v>0</v>
      </c>
      <c r="AN198" s="131">
        <f t="shared" si="98"/>
        <v>0</v>
      </c>
      <c r="AO198" s="131">
        <f t="shared" si="99"/>
        <v>0</v>
      </c>
      <c r="AP198" s="396"/>
      <c r="AQ198" s="396">
        <f t="shared" si="100"/>
        <v>0</v>
      </c>
      <c r="AR198" s="396">
        <f t="shared" si="101"/>
        <v>0</v>
      </c>
      <c r="AS198" s="396">
        <f t="shared" si="102"/>
        <v>0</v>
      </c>
      <c r="AT198" s="396"/>
      <c r="AU198" s="131">
        <f t="shared" si="103"/>
        <v>0</v>
      </c>
      <c r="AV198" s="131">
        <f t="shared" si="104"/>
        <v>0</v>
      </c>
      <c r="AW198" s="131">
        <f t="shared" si="105"/>
        <v>0</v>
      </c>
      <c r="AX198" s="131">
        <f t="shared" si="106"/>
        <v>0</v>
      </c>
      <c r="AY198" s="131">
        <f t="shared" si="107"/>
        <v>0</v>
      </c>
      <c r="AZ198" s="131">
        <f t="shared" si="108"/>
        <v>0</v>
      </c>
      <c r="BA198" s="131">
        <f t="shared" si="109"/>
        <v>0</v>
      </c>
      <c r="BB198" s="131">
        <f t="shared" si="110"/>
        <v>0</v>
      </c>
      <c r="BC198" s="131">
        <f t="shared" si="111"/>
        <v>0</v>
      </c>
      <c r="BD198" s="131">
        <f t="shared" si="112"/>
        <v>0</v>
      </c>
      <c r="BE198" s="131">
        <f t="shared" si="113"/>
        <v>0</v>
      </c>
      <c r="BF198" s="131">
        <f t="shared" si="114"/>
        <v>0</v>
      </c>
      <c r="BG198" s="131">
        <f t="shared" si="115"/>
        <v>0</v>
      </c>
      <c r="BH198" s="131">
        <f t="shared" si="116"/>
        <v>0</v>
      </c>
      <c r="BI198" s="131">
        <f t="shared" si="117"/>
        <v>0</v>
      </c>
      <c r="BJ198" s="131">
        <f t="shared" si="118"/>
        <v>0</v>
      </c>
      <c r="BK198" s="131">
        <f t="shared" si="119"/>
        <v>0</v>
      </c>
      <c r="BL198" s="131">
        <f t="shared" si="120"/>
        <v>0</v>
      </c>
      <c r="BM198" s="131">
        <f t="shared" si="121"/>
        <v>0</v>
      </c>
      <c r="BN198" s="131">
        <f t="shared" si="122"/>
        <v>0</v>
      </c>
      <c r="BO198" s="131">
        <f t="shared" si="123"/>
        <v>0</v>
      </c>
    </row>
    <row r="199" spans="1:67" s="81" customFormat="1" ht="73.75" customHeight="1" x14ac:dyDescent="0.2">
      <c r="A199" s="4"/>
      <c r="B199" s="164" t="s">
        <v>8</v>
      </c>
      <c r="D199" s="64" t="s">
        <v>755</v>
      </c>
      <c r="E199" s="505" t="s">
        <v>646</v>
      </c>
      <c r="F199" s="63" t="s">
        <v>172</v>
      </c>
      <c r="G199" s="178" t="s">
        <v>383</v>
      </c>
      <c r="H199" s="178" t="s">
        <v>159</v>
      </c>
      <c r="I199" s="63">
        <v>8</v>
      </c>
      <c r="J199" s="63">
        <v>0</v>
      </c>
      <c r="K199" s="63" t="s">
        <v>562</v>
      </c>
      <c r="L199" s="333">
        <v>133.74549999999999</v>
      </c>
      <c r="M199" s="85"/>
      <c r="N199" s="403" t="s">
        <v>954</v>
      </c>
      <c r="O199" s="378">
        <f>L199*M199</f>
        <v>0</v>
      </c>
      <c r="P199" s="82" t="str">
        <f t="shared" si="131"/>
        <v>No</v>
      </c>
      <c r="Q199" s="188" t="str">
        <f t="shared" si="132"/>
        <v>Yes</v>
      </c>
      <c r="S199" s="229">
        <v>8</v>
      </c>
      <c r="T199" s="230">
        <f t="shared" si="133"/>
        <v>0</v>
      </c>
      <c r="U199" s="69"/>
      <c r="V199" s="256">
        <v>1.7</v>
      </c>
      <c r="W199" s="265">
        <f t="shared" si="124"/>
        <v>0</v>
      </c>
      <c r="X199" s="152">
        <f>M199*I199</f>
        <v>0</v>
      </c>
      <c r="Y199" s="152"/>
      <c r="Z199" s="489">
        <v>8</v>
      </c>
      <c r="AA199" s="476">
        <v>16</v>
      </c>
      <c r="AB199" s="239">
        <f t="shared" si="125"/>
        <v>0</v>
      </c>
      <c r="AC199" s="476"/>
      <c r="AD199" s="239">
        <f t="shared" si="126"/>
        <v>0</v>
      </c>
      <c r="AE199" s="476"/>
      <c r="AF199" s="239">
        <f t="shared" si="127"/>
        <v>0</v>
      </c>
      <c r="AG199" s="131">
        <f t="shared" si="91"/>
        <v>0</v>
      </c>
      <c r="AH199" s="131">
        <f t="shared" si="92"/>
        <v>0</v>
      </c>
      <c r="AI199" s="131">
        <f t="shared" si="93"/>
        <v>0</v>
      </c>
      <c r="AJ199" s="131">
        <f t="shared" si="94"/>
        <v>0</v>
      </c>
      <c r="AK199" s="131">
        <f t="shared" si="95"/>
        <v>0</v>
      </c>
      <c r="AL199" s="131">
        <f t="shared" si="96"/>
        <v>0</v>
      </c>
      <c r="AM199" s="131">
        <f t="shared" si="97"/>
        <v>0</v>
      </c>
      <c r="AN199" s="131">
        <f t="shared" si="98"/>
        <v>0</v>
      </c>
      <c r="AO199" s="131">
        <f t="shared" si="99"/>
        <v>0</v>
      </c>
      <c r="AP199" s="396"/>
      <c r="AQ199" s="396">
        <f t="shared" si="100"/>
        <v>0</v>
      </c>
      <c r="AR199" s="396">
        <f t="shared" si="101"/>
        <v>0</v>
      </c>
      <c r="AS199" s="396">
        <f t="shared" si="102"/>
        <v>0</v>
      </c>
      <c r="AT199" s="396"/>
      <c r="AU199" s="131">
        <f t="shared" si="103"/>
        <v>0</v>
      </c>
      <c r="AV199" s="131">
        <f t="shared" si="104"/>
        <v>0</v>
      </c>
      <c r="AW199" s="131">
        <f t="shared" si="105"/>
        <v>0</v>
      </c>
      <c r="AX199" s="131">
        <f t="shared" si="106"/>
        <v>0</v>
      </c>
      <c r="AY199" s="131">
        <f t="shared" si="107"/>
        <v>0</v>
      </c>
      <c r="AZ199" s="131">
        <f t="shared" si="108"/>
        <v>0</v>
      </c>
      <c r="BA199" s="131">
        <f t="shared" si="109"/>
        <v>0</v>
      </c>
      <c r="BB199" s="131">
        <f t="shared" si="110"/>
        <v>0</v>
      </c>
      <c r="BC199" s="131">
        <f t="shared" si="111"/>
        <v>0</v>
      </c>
      <c r="BD199" s="131">
        <f t="shared" si="112"/>
        <v>0</v>
      </c>
      <c r="BE199" s="131">
        <f t="shared" si="113"/>
        <v>0</v>
      </c>
      <c r="BF199" s="131">
        <f t="shared" si="114"/>
        <v>0</v>
      </c>
      <c r="BG199" s="131">
        <f t="shared" si="115"/>
        <v>0</v>
      </c>
      <c r="BH199" s="131">
        <f t="shared" si="116"/>
        <v>0</v>
      </c>
      <c r="BI199" s="131">
        <f t="shared" si="117"/>
        <v>0</v>
      </c>
      <c r="BJ199" s="131">
        <f t="shared" si="118"/>
        <v>0</v>
      </c>
      <c r="BK199" s="131">
        <f t="shared" si="119"/>
        <v>0</v>
      </c>
      <c r="BL199" s="131">
        <f t="shared" si="120"/>
        <v>0</v>
      </c>
      <c r="BM199" s="131">
        <f t="shared" si="121"/>
        <v>0</v>
      </c>
      <c r="BN199" s="131">
        <f t="shared" si="122"/>
        <v>0</v>
      </c>
      <c r="BO199" s="131">
        <f t="shared" si="123"/>
        <v>0</v>
      </c>
    </row>
    <row r="200" spans="1:67" s="4" customFormat="1" ht="73.75" customHeight="1" x14ac:dyDescent="0.2">
      <c r="B200" s="164" t="s">
        <v>8</v>
      </c>
      <c r="D200" s="99" t="s">
        <v>1019</v>
      </c>
      <c r="E200" s="506" t="s">
        <v>648</v>
      </c>
      <c r="F200" s="72" t="s">
        <v>172</v>
      </c>
      <c r="G200" s="73" t="s">
        <v>386</v>
      </c>
      <c r="H200" s="73" t="s">
        <v>159</v>
      </c>
      <c r="I200" s="72">
        <v>8</v>
      </c>
      <c r="J200" s="72">
        <v>0</v>
      </c>
      <c r="K200" s="72" t="s">
        <v>562</v>
      </c>
      <c r="L200" s="334">
        <v>133.74549999999999</v>
      </c>
      <c r="M200" s="399" t="s">
        <v>954</v>
      </c>
      <c r="N200" s="88"/>
      <c r="O200" s="368">
        <f>L200*N200</f>
        <v>0</v>
      </c>
      <c r="P200" s="89" t="str">
        <f t="shared" si="131"/>
        <v>No</v>
      </c>
      <c r="Q200" s="166" t="str">
        <f t="shared" si="132"/>
        <v>Yes</v>
      </c>
      <c r="S200" s="229">
        <v>8</v>
      </c>
      <c r="T200" s="230">
        <f t="shared" si="133"/>
        <v>0</v>
      </c>
      <c r="U200" s="69"/>
      <c r="V200" s="256">
        <v>3.2</v>
      </c>
      <c r="W200" s="265">
        <f t="shared" si="124"/>
        <v>0</v>
      </c>
      <c r="X200" s="152"/>
      <c r="Y200" s="152">
        <f>N200*I200</f>
        <v>0</v>
      </c>
      <c r="Z200" s="489">
        <v>8</v>
      </c>
      <c r="AA200" s="476">
        <v>16</v>
      </c>
      <c r="AB200" s="239">
        <f t="shared" si="125"/>
        <v>0</v>
      </c>
      <c r="AC200" s="476"/>
      <c r="AD200" s="239">
        <f t="shared" si="126"/>
        <v>0</v>
      </c>
      <c r="AE200" s="476"/>
      <c r="AF200" s="239">
        <f t="shared" si="127"/>
        <v>0</v>
      </c>
      <c r="AG200" s="131">
        <f t="shared" si="91"/>
        <v>0</v>
      </c>
      <c r="AH200" s="131">
        <f t="shared" si="92"/>
        <v>0</v>
      </c>
      <c r="AI200" s="131">
        <f t="shared" si="93"/>
        <v>0</v>
      </c>
      <c r="AJ200" s="131">
        <f t="shared" si="94"/>
        <v>0</v>
      </c>
      <c r="AK200" s="131">
        <f t="shared" si="95"/>
        <v>0</v>
      </c>
      <c r="AL200" s="131">
        <f t="shared" si="96"/>
        <v>0</v>
      </c>
      <c r="AM200" s="131">
        <f t="shared" si="97"/>
        <v>0</v>
      </c>
      <c r="AN200" s="131">
        <f t="shared" si="98"/>
        <v>0</v>
      </c>
      <c r="AO200" s="131">
        <f t="shared" si="99"/>
        <v>0</v>
      </c>
      <c r="AP200" s="131"/>
      <c r="AQ200" s="396">
        <f t="shared" si="100"/>
        <v>0</v>
      </c>
      <c r="AR200" s="396">
        <f t="shared" si="101"/>
        <v>0</v>
      </c>
      <c r="AS200" s="396">
        <f t="shared" si="102"/>
        <v>0</v>
      </c>
      <c r="AT200" s="131"/>
      <c r="AU200" s="131">
        <f t="shared" si="103"/>
        <v>0</v>
      </c>
      <c r="AV200" s="131">
        <f t="shared" si="104"/>
        <v>0</v>
      </c>
      <c r="AW200" s="131">
        <f t="shared" si="105"/>
        <v>0</v>
      </c>
      <c r="AX200" s="131">
        <f t="shared" si="106"/>
        <v>0</v>
      </c>
      <c r="AY200" s="131">
        <f t="shared" si="107"/>
        <v>0</v>
      </c>
      <c r="AZ200" s="131">
        <f t="shared" si="108"/>
        <v>0</v>
      </c>
      <c r="BA200" s="131">
        <f t="shared" si="109"/>
        <v>0</v>
      </c>
      <c r="BB200" s="131">
        <f t="shared" si="110"/>
        <v>0</v>
      </c>
      <c r="BC200" s="131">
        <f t="shared" si="111"/>
        <v>0</v>
      </c>
      <c r="BD200" s="131">
        <f t="shared" si="112"/>
        <v>0</v>
      </c>
      <c r="BE200" s="131">
        <f t="shared" si="113"/>
        <v>0</v>
      </c>
      <c r="BF200" s="131">
        <f t="shared" si="114"/>
        <v>0</v>
      </c>
      <c r="BG200" s="131">
        <f t="shared" si="115"/>
        <v>0</v>
      </c>
      <c r="BH200" s="131">
        <f t="shared" si="116"/>
        <v>0</v>
      </c>
      <c r="BI200" s="131">
        <f t="shared" si="117"/>
        <v>0</v>
      </c>
      <c r="BJ200" s="131">
        <f t="shared" si="118"/>
        <v>0</v>
      </c>
      <c r="BK200" s="131">
        <f t="shared" si="119"/>
        <v>0</v>
      </c>
      <c r="BL200" s="131">
        <f t="shared" si="120"/>
        <v>0</v>
      </c>
      <c r="BM200" s="131">
        <f t="shared" si="121"/>
        <v>0</v>
      </c>
      <c r="BN200" s="131">
        <f t="shared" si="122"/>
        <v>0</v>
      </c>
      <c r="BO200" s="131">
        <f t="shared" si="123"/>
        <v>0</v>
      </c>
    </row>
    <row r="201" spans="1:67" s="4" customFormat="1" ht="73.75" customHeight="1" x14ac:dyDescent="0.2">
      <c r="B201" s="164" t="s">
        <v>8</v>
      </c>
      <c r="D201" s="99" t="s">
        <v>731</v>
      </c>
      <c r="E201" s="501" t="s">
        <v>647</v>
      </c>
      <c r="F201" s="72" t="s">
        <v>172</v>
      </c>
      <c r="G201" s="73" t="s">
        <v>386</v>
      </c>
      <c r="H201" s="73" t="s">
        <v>159</v>
      </c>
      <c r="I201" s="72">
        <v>8</v>
      </c>
      <c r="J201" s="72">
        <v>0</v>
      </c>
      <c r="K201" s="72" t="s">
        <v>562</v>
      </c>
      <c r="L201" s="334">
        <v>139.565</v>
      </c>
      <c r="M201" s="87"/>
      <c r="N201" s="399" t="s">
        <v>954</v>
      </c>
      <c r="O201" s="368">
        <f>L201*M201</f>
        <v>0</v>
      </c>
      <c r="P201" s="89" t="str">
        <f t="shared" si="131"/>
        <v>No</v>
      </c>
      <c r="Q201" s="166" t="str">
        <f t="shared" si="132"/>
        <v>Yes</v>
      </c>
      <c r="S201" s="229">
        <v>8</v>
      </c>
      <c r="T201" s="230">
        <f t="shared" si="133"/>
        <v>0</v>
      </c>
      <c r="U201" s="69"/>
      <c r="V201" s="256">
        <v>3.2</v>
      </c>
      <c r="W201" s="265">
        <f t="shared" si="124"/>
        <v>0</v>
      </c>
      <c r="X201" s="152">
        <f>M201*I201</f>
        <v>0</v>
      </c>
      <c r="Y201" s="152"/>
      <c r="Z201" s="489">
        <v>8</v>
      </c>
      <c r="AA201" s="476">
        <v>16</v>
      </c>
      <c r="AB201" s="239">
        <f t="shared" si="125"/>
        <v>0</v>
      </c>
      <c r="AC201" s="476"/>
      <c r="AD201" s="239">
        <f t="shared" si="126"/>
        <v>0</v>
      </c>
      <c r="AE201" s="476"/>
      <c r="AF201" s="239">
        <f t="shared" si="127"/>
        <v>0</v>
      </c>
      <c r="AG201" s="131">
        <f t="shared" ref="AG201:AG264" si="134">IF(F201="XS",IF(SUM(M201:N201)&gt;0,SUM(M201:N201),0),0)*I201</f>
        <v>0</v>
      </c>
      <c r="AH201" s="131">
        <f t="shared" ref="AH201:AH264" si="135">IF(F201="S",IF(SUM(M201:N201)&gt;0,SUM(M201:N201),0),0)*I201</f>
        <v>0</v>
      </c>
      <c r="AI201" s="131">
        <f t="shared" ref="AI201:AI264" si="136">IF(F201="M",IF(SUM(M201:N201)&gt;0,SUM(M201:N201),0),0)*I201</f>
        <v>0</v>
      </c>
      <c r="AJ201" s="131">
        <f t="shared" ref="AJ201:AJ264" si="137">IF(F201="L",IF(SUM(M201:N201)&gt;0,SUM(M201:N201),0),0)*I201</f>
        <v>0</v>
      </c>
      <c r="AK201" s="131">
        <f t="shared" ref="AK201:AK264" si="138">IF(F201="XL",IF(SUM(M201:N201)&gt;0,SUM(M201:N201),0),0)*I201</f>
        <v>0</v>
      </c>
      <c r="AL201" s="131">
        <f t="shared" ref="AL201:AL264" si="139">IF(F201="2XL",IF(SUM(M201:N201)&gt;0,SUM(M201:N201),0),0)*I201</f>
        <v>0</v>
      </c>
      <c r="AM201" s="131">
        <f t="shared" ref="AM201:AM264" si="140">IF(F201="3XL",IF(SUM(M201:N201)&gt;0,SUM(M201:N201),0),0)*I201</f>
        <v>0</v>
      </c>
      <c r="AN201" s="131">
        <f t="shared" ref="AN201:AN264" si="141">IF(F201="4XL",IF(SUM(M201:N201)&gt;0,SUM(M201:N201),0),0)*I201</f>
        <v>0</v>
      </c>
      <c r="AO201" s="131">
        <f t="shared" ref="AO201:AO264" si="142">IF(F201="various",IF(SUM(M201:N201)&gt;0,SUM(M201:N201),0),0)*I201</f>
        <v>0</v>
      </c>
      <c r="AP201" s="131"/>
      <c r="AQ201" s="396">
        <f t="shared" ref="AQ201:AQ264" si="143">IF(E201="Colored no tex.",IF(SUM(M201:N201)&gt;0,SUM(M201:N201),0),0)*I201</f>
        <v>0</v>
      </c>
      <c r="AR201" s="396">
        <f t="shared" ref="AR201:AR264" si="144">IF(E201="Natural tex.",IF(SUM(M201:N201)&gt;0,SUM(M201:N201),0),0)*I201</f>
        <v>0</v>
      </c>
      <c r="AS201" s="396">
        <f t="shared" ref="AS201:AS264" si="145">IF(E201="Natural no tex.",IF(SUM(M201:N201)&gt;0,SUM(M201:N201),0),0)*I201</f>
        <v>0</v>
      </c>
      <c r="AT201" s="131"/>
      <c r="AU201" s="131">
        <f t="shared" ref="AU201:AU264" si="146">IF(H201="sloper",IF(SUM(M201:N201)&gt;0,SUM(M201:N201),0),0)*I201</f>
        <v>0</v>
      </c>
      <c r="AV201" s="131">
        <f t="shared" ref="AV201:AV264" si="147">IF(H201="footholds",IF(SUM(M201:N201)&gt;0,SUM(M201:N201),0),0)*I201</f>
        <v>0</v>
      </c>
      <c r="AW201" s="131">
        <f t="shared" ref="AW201:AW264" si="148">IF(H201="micros",IF(SUM(M201:N201)&gt;0,SUM(M201:N201),0),0)*I201</f>
        <v>0</v>
      </c>
      <c r="AX201" s="131">
        <f t="shared" ref="AX201:AX264" si="149">IF(H201="jug",IF(SUM(M201:N201)&gt;0,SUM(M201:N201),0),0)*I201</f>
        <v>0</v>
      </c>
      <c r="AY201" s="131">
        <f t="shared" ref="AY201:AY264" si="150">IF(H201="ledge",IF(SUM(M201:N201)&gt;0,SUM(M201:N201),0),0)*I201</f>
        <v>0</v>
      </c>
      <c r="AZ201" s="131">
        <f t="shared" ref="AZ201:AZ264" si="151">IF(H201="edge",IF(SUM(M201:N201)&gt;0,SUM(M201:N201),0),0)*I201</f>
        <v>0</v>
      </c>
      <c r="BA201" s="131">
        <f t="shared" ref="BA201:BA264" si="152">IF(H201="crimp",IF(SUM(M201:N201)&gt;0,SUM(M201:N201),0),0)*I201</f>
        <v>0</v>
      </c>
      <c r="BB201" s="131">
        <f t="shared" ref="BB201:BB264" si="153">IF(H201="incut",IF(SUM(M201:N201)&gt;0,SUM(M201:N201),0),0)*I201</f>
        <v>0</v>
      </c>
      <c r="BC201" s="131">
        <f t="shared" ref="BC201:BC264" si="154">IF(H201="dish",IF(SUM(M201:N201)&gt;0,SUM(M201:N201),0),0)*I201</f>
        <v>0</v>
      </c>
      <c r="BD201" s="131">
        <f t="shared" ref="BD201:BD264" si="155">IF(H201="pinch",IF(SUM(M201:N201)&gt;0,SUM(M201:N201),0),0)*I201</f>
        <v>0</v>
      </c>
      <c r="BE201" s="131">
        <f t="shared" ref="BE201:BE264" si="156">IF(H201="pocket",IF(SUM(M201:N201)&gt;0,SUM(M201:N201),0),0)*I201</f>
        <v>0</v>
      </c>
      <c r="BF201" s="131">
        <f t="shared" ref="BF201:BF264" si="157">IF(H201="insert",IF(SUM(M201:N201)&gt;0,SUM(M201:N201),0),0)*I201</f>
        <v>0</v>
      </c>
      <c r="BG201" s="131">
        <f t="shared" ref="BG201:BG264" si="158">IF(H201="feature",IF(SUM(M201:N201)&gt;0,SUM(M201:N201),0),0)*I201</f>
        <v>0</v>
      </c>
      <c r="BH201" s="131">
        <f t="shared" ref="BH201:BH264" si="159">IF(H201="scoop",IF(SUM(M201:N201)&gt;0,SUM(M201:N201),0),0)*I201</f>
        <v>0</v>
      </c>
      <c r="BI201" s="131">
        <f t="shared" ref="BI201:BI264" si="160">IF(H201="arete",IF(SUM(M201:N201)&gt;0,SUM(M201:N201),0),0)*I201</f>
        <v>0</v>
      </c>
      <c r="BJ201" s="131">
        <f t="shared" ref="BJ201:BJ264" si="161">IF(H201="square",IF(SUM(M201:N201)&gt;0,SUM(M201:N201),0),0)*I201</f>
        <v>0</v>
      </c>
      <c r="BK201" s="131">
        <f t="shared" ref="BK201:BK264" si="162">IF(H201="positive",IF(SUM(M201:N201)&gt;0,SUM(M201:N201),0),0)*I201</f>
        <v>0</v>
      </c>
      <c r="BL201" s="131">
        <f t="shared" ref="BL201:BL264" si="163">IF(H201="pyramid",IF(SUM(M201:N201)&gt;0,SUM(M201:N201),0),0)*I201</f>
        <v>0</v>
      </c>
      <c r="BM201" s="131">
        <f t="shared" ref="BM201:BM264" si="164">IF(H201="high profile",IF(SUM(M201:N201)&gt;0,SUM(M201:N201),0),0)*I201</f>
        <v>0</v>
      </c>
      <c r="BN201" s="131">
        <f t="shared" ref="BN201:BN264" si="165">IF(H201="rectangle",IF(SUM(M201:N201)&gt;0,SUM(M201:N201),0),0)*I201</f>
        <v>0</v>
      </c>
      <c r="BO201" s="131">
        <f t="shared" ref="BO201:BO264" si="166">IF(H201="various",IF(SUM(M201:N201)&gt;0,SUM(M201:N201),0),0)*I201</f>
        <v>0</v>
      </c>
    </row>
    <row r="202" spans="1:67" s="4" customFormat="1" ht="73.75" customHeight="1" x14ac:dyDescent="0.2">
      <c r="B202" s="164" t="s">
        <v>8</v>
      </c>
      <c r="D202" s="99" t="s">
        <v>754</v>
      </c>
      <c r="E202" s="502" t="s">
        <v>646</v>
      </c>
      <c r="F202" s="72" t="s">
        <v>172</v>
      </c>
      <c r="G202" s="73" t="s">
        <v>386</v>
      </c>
      <c r="H202" s="73" t="s">
        <v>159</v>
      </c>
      <c r="I202" s="72">
        <v>8</v>
      </c>
      <c r="J202" s="72">
        <v>0</v>
      </c>
      <c r="K202" s="72" t="s">
        <v>562</v>
      </c>
      <c r="L202" s="334">
        <v>133.74549999999999</v>
      </c>
      <c r="M202" s="87"/>
      <c r="N202" s="399" t="s">
        <v>954</v>
      </c>
      <c r="O202" s="368">
        <f>L202*M202</f>
        <v>0</v>
      </c>
      <c r="P202" s="89" t="str">
        <f t="shared" si="131"/>
        <v>No</v>
      </c>
      <c r="Q202" s="166" t="str">
        <f t="shared" si="132"/>
        <v>Yes</v>
      </c>
      <c r="S202" s="229">
        <v>8</v>
      </c>
      <c r="T202" s="230">
        <f t="shared" si="133"/>
        <v>0</v>
      </c>
      <c r="U202" s="69"/>
      <c r="V202" s="256">
        <v>3.2</v>
      </c>
      <c r="W202" s="265">
        <f t="shared" ref="W202:W265" si="167">SUM(M202:N202)*V202</f>
        <v>0</v>
      </c>
      <c r="X202" s="152">
        <f>M202*I202</f>
        <v>0</v>
      </c>
      <c r="Y202" s="152"/>
      <c r="Z202" s="489">
        <v>8</v>
      </c>
      <c r="AA202" s="476">
        <v>16</v>
      </c>
      <c r="AB202" s="239">
        <f t="shared" ref="AB202:AB265" si="168">SUM(X202:Y202)*AA202</f>
        <v>0</v>
      </c>
      <c r="AC202" s="476"/>
      <c r="AD202" s="239">
        <f t="shared" ref="AD202:AD265" si="169">SUM(X202:Y202)*AC202</f>
        <v>0</v>
      </c>
      <c r="AE202" s="476"/>
      <c r="AF202" s="239">
        <f t="shared" ref="AF202:AF265" si="170">SUM(X202:Y202)*AE202</f>
        <v>0</v>
      </c>
      <c r="AG202" s="131">
        <f t="shared" si="134"/>
        <v>0</v>
      </c>
      <c r="AH202" s="131">
        <f t="shared" si="135"/>
        <v>0</v>
      </c>
      <c r="AI202" s="131">
        <f t="shared" si="136"/>
        <v>0</v>
      </c>
      <c r="AJ202" s="131">
        <f t="shared" si="137"/>
        <v>0</v>
      </c>
      <c r="AK202" s="131">
        <f t="shared" si="138"/>
        <v>0</v>
      </c>
      <c r="AL202" s="131">
        <f t="shared" si="139"/>
        <v>0</v>
      </c>
      <c r="AM202" s="131">
        <f t="shared" si="140"/>
        <v>0</v>
      </c>
      <c r="AN202" s="131">
        <f t="shared" si="141"/>
        <v>0</v>
      </c>
      <c r="AO202" s="131">
        <f t="shared" si="142"/>
        <v>0</v>
      </c>
      <c r="AP202" s="131"/>
      <c r="AQ202" s="396">
        <f t="shared" si="143"/>
        <v>0</v>
      </c>
      <c r="AR202" s="396">
        <f t="shared" si="144"/>
        <v>0</v>
      </c>
      <c r="AS202" s="396">
        <f t="shared" si="145"/>
        <v>0</v>
      </c>
      <c r="AT202" s="131"/>
      <c r="AU202" s="131">
        <f t="shared" si="146"/>
        <v>0</v>
      </c>
      <c r="AV202" s="131">
        <f t="shared" si="147"/>
        <v>0</v>
      </c>
      <c r="AW202" s="131">
        <f t="shared" si="148"/>
        <v>0</v>
      </c>
      <c r="AX202" s="131">
        <f t="shared" si="149"/>
        <v>0</v>
      </c>
      <c r="AY202" s="131">
        <f t="shared" si="150"/>
        <v>0</v>
      </c>
      <c r="AZ202" s="131">
        <f t="shared" si="151"/>
        <v>0</v>
      </c>
      <c r="BA202" s="131">
        <f t="shared" si="152"/>
        <v>0</v>
      </c>
      <c r="BB202" s="131">
        <f t="shared" si="153"/>
        <v>0</v>
      </c>
      <c r="BC202" s="131">
        <f t="shared" si="154"/>
        <v>0</v>
      </c>
      <c r="BD202" s="131">
        <f t="shared" si="155"/>
        <v>0</v>
      </c>
      <c r="BE202" s="131">
        <f t="shared" si="156"/>
        <v>0</v>
      </c>
      <c r="BF202" s="131">
        <f t="shared" si="157"/>
        <v>0</v>
      </c>
      <c r="BG202" s="131">
        <f t="shared" si="158"/>
        <v>0</v>
      </c>
      <c r="BH202" s="131">
        <f t="shared" si="159"/>
        <v>0</v>
      </c>
      <c r="BI202" s="131">
        <f t="shared" si="160"/>
        <v>0</v>
      </c>
      <c r="BJ202" s="131">
        <f t="shared" si="161"/>
        <v>0</v>
      </c>
      <c r="BK202" s="131">
        <f t="shared" si="162"/>
        <v>0</v>
      </c>
      <c r="BL202" s="131">
        <f t="shared" si="163"/>
        <v>0</v>
      </c>
      <c r="BM202" s="131">
        <f t="shared" si="164"/>
        <v>0</v>
      </c>
      <c r="BN202" s="131">
        <f t="shared" si="165"/>
        <v>0</v>
      </c>
      <c r="BO202" s="131">
        <f t="shared" si="166"/>
        <v>0</v>
      </c>
    </row>
    <row r="203" spans="1:67" s="81" customFormat="1" ht="73.75" customHeight="1" x14ac:dyDescent="0.2">
      <c r="A203" s="4"/>
      <c r="B203" s="164" t="s">
        <v>8</v>
      </c>
      <c r="C203" s="4"/>
      <c r="D203" s="64" t="s">
        <v>1020</v>
      </c>
      <c r="E203" s="503" t="s">
        <v>648</v>
      </c>
      <c r="F203" s="63" t="s">
        <v>172</v>
      </c>
      <c r="G203" s="178" t="s">
        <v>384</v>
      </c>
      <c r="H203" s="178" t="s">
        <v>159</v>
      </c>
      <c r="I203" s="63">
        <v>8</v>
      </c>
      <c r="J203" s="63">
        <v>0</v>
      </c>
      <c r="K203" s="63" t="s">
        <v>562</v>
      </c>
      <c r="L203" s="333">
        <v>124.1974</v>
      </c>
      <c r="M203" s="400" t="s">
        <v>954</v>
      </c>
      <c r="N203" s="380"/>
      <c r="O203" s="378">
        <f>L203*N203</f>
        <v>0</v>
      </c>
      <c r="P203" s="82" t="str">
        <f t="shared" si="131"/>
        <v>No</v>
      </c>
      <c r="Q203" s="188" t="str">
        <f t="shared" si="132"/>
        <v>Yes</v>
      </c>
      <c r="S203" s="229">
        <v>8</v>
      </c>
      <c r="T203" s="230">
        <f t="shared" si="133"/>
        <v>0</v>
      </c>
      <c r="U203" s="69"/>
      <c r="V203" s="256">
        <v>2.7</v>
      </c>
      <c r="W203" s="265">
        <f t="shared" si="167"/>
        <v>0</v>
      </c>
      <c r="X203" s="152"/>
      <c r="Y203" s="152">
        <f>N203*I203</f>
        <v>0</v>
      </c>
      <c r="Z203" s="489">
        <v>8</v>
      </c>
      <c r="AA203" s="476">
        <v>24</v>
      </c>
      <c r="AB203" s="239">
        <f t="shared" si="168"/>
        <v>0</v>
      </c>
      <c r="AC203" s="476"/>
      <c r="AD203" s="239">
        <f t="shared" si="169"/>
        <v>0</v>
      </c>
      <c r="AE203" s="476"/>
      <c r="AF203" s="239">
        <f t="shared" si="170"/>
        <v>0</v>
      </c>
      <c r="AG203" s="131">
        <f t="shared" si="134"/>
        <v>0</v>
      </c>
      <c r="AH203" s="131">
        <f t="shared" si="135"/>
        <v>0</v>
      </c>
      <c r="AI203" s="131">
        <f t="shared" si="136"/>
        <v>0</v>
      </c>
      <c r="AJ203" s="131">
        <f t="shared" si="137"/>
        <v>0</v>
      </c>
      <c r="AK203" s="131">
        <f t="shared" si="138"/>
        <v>0</v>
      </c>
      <c r="AL203" s="131">
        <f t="shared" si="139"/>
        <v>0</v>
      </c>
      <c r="AM203" s="131">
        <f t="shared" si="140"/>
        <v>0</v>
      </c>
      <c r="AN203" s="131">
        <f t="shared" si="141"/>
        <v>0</v>
      </c>
      <c r="AO203" s="131">
        <f t="shared" si="142"/>
        <v>0</v>
      </c>
      <c r="AP203" s="396"/>
      <c r="AQ203" s="396">
        <f t="shared" si="143"/>
        <v>0</v>
      </c>
      <c r="AR203" s="396">
        <f t="shared" si="144"/>
        <v>0</v>
      </c>
      <c r="AS203" s="396">
        <f t="shared" si="145"/>
        <v>0</v>
      </c>
      <c r="AT203" s="396"/>
      <c r="AU203" s="131">
        <f t="shared" si="146"/>
        <v>0</v>
      </c>
      <c r="AV203" s="131">
        <f t="shared" si="147"/>
        <v>0</v>
      </c>
      <c r="AW203" s="131">
        <f t="shared" si="148"/>
        <v>0</v>
      </c>
      <c r="AX203" s="131">
        <f t="shared" si="149"/>
        <v>0</v>
      </c>
      <c r="AY203" s="131">
        <f t="shared" si="150"/>
        <v>0</v>
      </c>
      <c r="AZ203" s="131">
        <f t="shared" si="151"/>
        <v>0</v>
      </c>
      <c r="BA203" s="131">
        <f t="shared" si="152"/>
        <v>0</v>
      </c>
      <c r="BB203" s="131">
        <f t="shared" si="153"/>
        <v>0</v>
      </c>
      <c r="BC203" s="131">
        <f t="shared" si="154"/>
        <v>0</v>
      </c>
      <c r="BD203" s="131">
        <f t="shared" si="155"/>
        <v>0</v>
      </c>
      <c r="BE203" s="131">
        <f t="shared" si="156"/>
        <v>0</v>
      </c>
      <c r="BF203" s="131">
        <f t="shared" si="157"/>
        <v>0</v>
      </c>
      <c r="BG203" s="131">
        <f t="shared" si="158"/>
        <v>0</v>
      </c>
      <c r="BH203" s="131">
        <f t="shared" si="159"/>
        <v>0</v>
      </c>
      <c r="BI203" s="131">
        <f t="shared" si="160"/>
        <v>0</v>
      </c>
      <c r="BJ203" s="131">
        <f t="shared" si="161"/>
        <v>0</v>
      </c>
      <c r="BK203" s="131">
        <f t="shared" si="162"/>
        <v>0</v>
      </c>
      <c r="BL203" s="131">
        <f t="shared" si="163"/>
        <v>0</v>
      </c>
      <c r="BM203" s="131">
        <f t="shared" si="164"/>
        <v>0</v>
      </c>
      <c r="BN203" s="131">
        <f t="shared" si="165"/>
        <v>0</v>
      </c>
      <c r="BO203" s="131">
        <f t="shared" si="166"/>
        <v>0</v>
      </c>
    </row>
    <row r="204" spans="1:67" s="81" customFormat="1" ht="73.75" customHeight="1" x14ac:dyDescent="0.2">
      <c r="A204" s="4"/>
      <c r="B204" s="164" t="s">
        <v>8</v>
      </c>
      <c r="C204" s="4"/>
      <c r="D204" s="64" t="s">
        <v>732</v>
      </c>
      <c r="E204" s="504" t="s">
        <v>647</v>
      </c>
      <c r="F204" s="63" t="s">
        <v>172</v>
      </c>
      <c r="G204" s="178" t="s">
        <v>384</v>
      </c>
      <c r="H204" s="178" t="s">
        <v>159</v>
      </c>
      <c r="I204" s="63">
        <v>8</v>
      </c>
      <c r="J204" s="63">
        <v>0</v>
      </c>
      <c r="K204" s="63" t="s">
        <v>562</v>
      </c>
      <c r="L204" s="333">
        <v>129.59459999999999</v>
      </c>
      <c r="M204" s="85"/>
      <c r="N204" s="403" t="s">
        <v>954</v>
      </c>
      <c r="O204" s="378">
        <f>L204*M204</f>
        <v>0</v>
      </c>
      <c r="P204" s="82" t="str">
        <f t="shared" si="131"/>
        <v>No</v>
      </c>
      <c r="Q204" s="188" t="str">
        <f t="shared" si="132"/>
        <v>Yes</v>
      </c>
      <c r="S204" s="229">
        <v>8</v>
      </c>
      <c r="T204" s="230">
        <f t="shared" si="133"/>
        <v>0</v>
      </c>
      <c r="U204" s="69"/>
      <c r="V204" s="256">
        <v>2.7</v>
      </c>
      <c r="W204" s="265">
        <f t="shared" si="167"/>
        <v>0</v>
      </c>
      <c r="X204" s="152">
        <f>M204*I204</f>
        <v>0</v>
      </c>
      <c r="Y204" s="152"/>
      <c r="Z204" s="489">
        <v>8</v>
      </c>
      <c r="AA204" s="476">
        <v>24</v>
      </c>
      <c r="AB204" s="239">
        <f t="shared" si="168"/>
        <v>0</v>
      </c>
      <c r="AC204" s="476"/>
      <c r="AD204" s="239">
        <f t="shared" si="169"/>
        <v>0</v>
      </c>
      <c r="AE204" s="476"/>
      <c r="AF204" s="239">
        <f t="shared" si="170"/>
        <v>0</v>
      </c>
      <c r="AG204" s="131">
        <f t="shared" si="134"/>
        <v>0</v>
      </c>
      <c r="AH204" s="131">
        <f t="shared" si="135"/>
        <v>0</v>
      </c>
      <c r="AI204" s="131">
        <f t="shared" si="136"/>
        <v>0</v>
      </c>
      <c r="AJ204" s="131">
        <f t="shared" si="137"/>
        <v>0</v>
      </c>
      <c r="AK204" s="131">
        <f t="shared" si="138"/>
        <v>0</v>
      </c>
      <c r="AL204" s="131">
        <f t="shared" si="139"/>
        <v>0</v>
      </c>
      <c r="AM204" s="131">
        <f t="shared" si="140"/>
        <v>0</v>
      </c>
      <c r="AN204" s="131">
        <f t="shared" si="141"/>
        <v>0</v>
      </c>
      <c r="AO204" s="131">
        <f t="shared" si="142"/>
        <v>0</v>
      </c>
      <c r="AP204" s="396"/>
      <c r="AQ204" s="396">
        <f t="shared" si="143"/>
        <v>0</v>
      </c>
      <c r="AR204" s="396">
        <f t="shared" si="144"/>
        <v>0</v>
      </c>
      <c r="AS204" s="396">
        <f t="shared" si="145"/>
        <v>0</v>
      </c>
      <c r="AT204" s="396"/>
      <c r="AU204" s="131">
        <f t="shared" si="146"/>
        <v>0</v>
      </c>
      <c r="AV204" s="131">
        <f t="shared" si="147"/>
        <v>0</v>
      </c>
      <c r="AW204" s="131">
        <f t="shared" si="148"/>
        <v>0</v>
      </c>
      <c r="AX204" s="131">
        <f t="shared" si="149"/>
        <v>0</v>
      </c>
      <c r="AY204" s="131">
        <f t="shared" si="150"/>
        <v>0</v>
      </c>
      <c r="AZ204" s="131">
        <f t="shared" si="151"/>
        <v>0</v>
      </c>
      <c r="BA204" s="131">
        <f t="shared" si="152"/>
        <v>0</v>
      </c>
      <c r="BB204" s="131">
        <f t="shared" si="153"/>
        <v>0</v>
      </c>
      <c r="BC204" s="131">
        <f t="shared" si="154"/>
        <v>0</v>
      </c>
      <c r="BD204" s="131">
        <f t="shared" si="155"/>
        <v>0</v>
      </c>
      <c r="BE204" s="131">
        <f t="shared" si="156"/>
        <v>0</v>
      </c>
      <c r="BF204" s="131">
        <f t="shared" si="157"/>
        <v>0</v>
      </c>
      <c r="BG204" s="131">
        <f t="shared" si="158"/>
        <v>0</v>
      </c>
      <c r="BH204" s="131">
        <f t="shared" si="159"/>
        <v>0</v>
      </c>
      <c r="BI204" s="131">
        <f t="shared" si="160"/>
        <v>0</v>
      </c>
      <c r="BJ204" s="131">
        <f t="shared" si="161"/>
        <v>0</v>
      </c>
      <c r="BK204" s="131">
        <f t="shared" si="162"/>
        <v>0</v>
      </c>
      <c r="BL204" s="131">
        <f t="shared" si="163"/>
        <v>0</v>
      </c>
      <c r="BM204" s="131">
        <f t="shared" si="164"/>
        <v>0</v>
      </c>
      <c r="BN204" s="131">
        <f t="shared" si="165"/>
        <v>0</v>
      </c>
      <c r="BO204" s="131">
        <f t="shared" si="166"/>
        <v>0</v>
      </c>
    </row>
    <row r="205" spans="1:67" s="81" customFormat="1" ht="73.75" customHeight="1" x14ac:dyDescent="0.2">
      <c r="A205" s="4"/>
      <c r="B205" s="164" t="s">
        <v>8</v>
      </c>
      <c r="C205" s="4"/>
      <c r="D205" s="64" t="s">
        <v>753</v>
      </c>
      <c r="E205" s="505" t="s">
        <v>646</v>
      </c>
      <c r="F205" s="63" t="s">
        <v>172</v>
      </c>
      <c r="G205" s="178" t="s">
        <v>384</v>
      </c>
      <c r="H205" s="178" t="s">
        <v>159</v>
      </c>
      <c r="I205" s="63">
        <v>8</v>
      </c>
      <c r="J205" s="63">
        <v>0</v>
      </c>
      <c r="K205" s="63" t="s">
        <v>562</v>
      </c>
      <c r="L205" s="333">
        <v>124.1974</v>
      </c>
      <c r="M205" s="85"/>
      <c r="N205" s="403" t="s">
        <v>954</v>
      </c>
      <c r="O205" s="378">
        <f>L205*M205</f>
        <v>0</v>
      </c>
      <c r="P205" s="82" t="str">
        <f t="shared" si="131"/>
        <v>No</v>
      </c>
      <c r="Q205" s="188" t="str">
        <f t="shared" si="132"/>
        <v>Yes</v>
      </c>
      <c r="S205" s="229">
        <v>8</v>
      </c>
      <c r="T205" s="230">
        <f t="shared" si="133"/>
        <v>0</v>
      </c>
      <c r="U205" s="69"/>
      <c r="V205" s="256">
        <v>2.7</v>
      </c>
      <c r="W205" s="265">
        <f t="shared" si="167"/>
        <v>0</v>
      </c>
      <c r="X205" s="152">
        <f>M205*I205</f>
        <v>0</v>
      </c>
      <c r="Y205" s="152"/>
      <c r="Z205" s="489">
        <v>8</v>
      </c>
      <c r="AA205" s="476">
        <v>24</v>
      </c>
      <c r="AB205" s="239">
        <f t="shared" si="168"/>
        <v>0</v>
      </c>
      <c r="AC205" s="476"/>
      <c r="AD205" s="239">
        <f t="shared" si="169"/>
        <v>0</v>
      </c>
      <c r="AE205" s="476"/>
      <c r="AF205" s="239">
        <f t="shared" si="170"/>
        <v>0</v>
      </c>
      <c r="AG205" s="131">
        <f t="shared" si="134"/>
        <v>0</v>
      </c>
      <c r="AH205" s="131">
        <f t="shared" si="135"/>
        <v>0</v>
      </c>
      <c r="AI205" s="131">
        <f t="shared" si="136"/>
        <v>0</v>
      </c>
      <c r="AJ205" s="131">
        <f t="shared" si="137"/>
        <v>0</v>
      </c>
      <c r="AK205" s="131">
        <f t="shared" si="138"/>
        <v>0</v>
      </c>
      <c r="AL205" s="131">
        <f t="shared" si="139"/>
        <v>0</v>
      </c>
      <c r="AM205" s="131">
        <f t="shared" si="140"/>
        <v>0</v>
      </c>
      <c r="AN205" s="131">
        <f t="shared" si="141"/>
        <v>0</v>
      </c>
      <c r="AO205" s="131">
        <f t="shared" si="142"/>
        <v>0</v>
      </c>
      <c r="AP205" s="396"/>
      <c r="AQ205" s="396">
        <f t="shared" si="143"/>
        <v>0</v>
      </c>
      <c r="AR205" s="396">
        <f t="shared" si="144"/>
        <v>0</v>
      </c>
      <c r="AS205" s="396">
        <f t="shared" si="145"/>
        <v>0</v>
      </c>
      <c r="AT205" s="396"/>
      <c r="AU205" s="131">
        <f t="shared" si="146"/>
        <v>0</v>
      </c>
      <c r="AV205" s="131">
        <f t="shared" si="147"/>
        <v>0</v>
      </c>
      <c r="AW205" s="131">
        <f t="shared" si="148"/>
        <v>0</v>
      </c>
      <c r="AX205" s="131">
        <f t="shared" si="149"/>
        <v>0</v>
      </c>
      <c r="AY205" s="131">
        <f t="shared" si="150"/>
        <v>0</v>
      </c>
      <c r="AZ205" s="131">
        <f t="shared" si="151"/>
        <v>0</v>
      </c>
      <c r="BA205" s="131">
        <f t="shared" si="152"/>
        <v>0</v>
      </c>
      <c r="BB205" s="131">
        <f t="shared" si="153"/>
        <v>0</v>
      </c>
      <c r="BC205" s="131">
        <f t="shared" si="154"/>
        <v>0</v>
      </c>
      <c r="BD205" s="131">
        <f t="shared" si="155"/>
        <v>0</v>
      </c>
      <c r="BE205" s="131">
        <f t="shared" si="156"/>
        <v>0</v>
      </c>
      <c r="BF205" s="131">
        <f t="shared" si="157"/>
        <v>0</v>
      </c>
      <c r="BG205" s="131">
        <f t="shared" si="158"/>
        <v>0</v>
      </c>
      <c r="BH205" s="131">
        <f t="shared" si="159"/>
        <v>0</v>
      </c>
      <c r="BI205" s="131">
        <f t="shared" si="160"/>
        <v>0</v>
      </c>
      <c r="BJ205" s="131">
        <f t="shared" si="161"/>
        <v>0</v>
      </c>
      <c r="BK205" s="131">
        <f t="shared" si="162"/>
        <v>0</v>
      </c>
      <c r="BL205" s="131">
        <f t="shared" si="163"/>
        <v>0</v>
      </c>
      <c r="BM205" s="131">
        <f t="shared" si="164"/>
        <v>0</v>
      </c>
      <c r="BN205" s="131">
        <f t="shared" si="165"/>
        <v>0</v>
      </c>
      <c r="BO205" s="131">
        <f t="shared" si="166"/>
        <v>0</v>
      </c>
    </row>
    <row r="206" spans="1:67" s="4" customFormat="1" ht="73.75" customHeight="1" x14ac:dyDescent="0.2">
      <c r="B206" s="164" t="s">
        <v>8</v>
      </c>
      <c r="D206" s="99" t="s">
        <v>1021</v>
      </c>
      <c r="E206" s="506" t="s">
        <v>648</v>
      </c>
      <c r="F206" s="72" t="s">
        <v>172</v>
      </c>
      <c r="G206" s="73" t="s">
        <v>385</v>
      </c>
      <c r="H206" s="73" t="s">
        <v>159</v>
      </c>
      <c r="I206" s="72">
        <v>8</v>
      </c>
      <c r="J206" s="72">
        <v>0</v>
      </c>
      <c r="K206" s="72" t="s">
        <v>562</v>
      </c>
      <c r="L206" s="334">
        <v>124.1974</v>
      </c>
      <c r="M206" s="399" t="s">
        <v>954</v>
      </c>
      <c r="N206" s="88"/>
      <c r="O206" s="368">
        <f>L206*N206</f>
        <v>0</v>
      </c>
      <c r="P206" s="89" t="str">
        <f t="shared" si="131"/>
        <v>No</v>
      </c>
      <c r="Q206" s="166" t="str">
        <f t="shared" si="132"/>
        <v>Yes</v>
      </c>
      <c r="S206" s="229">
        <v>8</v>
      </c>
      <c r="T206" s="230">
        <f t="shared" si="133"/>
        <v>0</v>
      </c>
      <c r="U206" s="69"/>
      <c r="V206" s="256">
        <v>3.5</v>
      </c>
      <c r="W206" s="265">
        <f t="shared" si="167"/>
        <v>0</v>
      </c>
      <c r="X206" s="152"/>
      <c r="Y206" s="152">
        <f>N206*I206</f>
        <v>0</v>
      </c>
      <c r="Z206" s="489">
        <v>8</v>
      </c>
      <c r="AA206" s="476">
        <v>24</v>
      </c>
      <c r="AB206" s="239">
        <f t="shared" si="168"/>
        <v>0</v>
      </c>
      <c r="AC206" s="476"/>
      <c r="AD206" s="239">
        <f t="shared" si="169"/>
        <v>0</v>
      </c>
      <c r="AE206" s="476"/>
      <c r="AF206" s="239">
        <f t="shared" si="170"/>
        <v>0</v>
      </c>
      <c r="AG206" s="131">
        <f t="shared" si="134"/>
        <v>0</v>
      </c>
      <c r="AH206" s="131">
        <f t="shared" si="135"/>
        <v>0</v>
      </c>
      <c r="AI206" s="131">
        <f t="shared" si="136"/>
        <v>0</v>
      </c>
      <c r="AJ206" s="131">
        <f t="shared" si="137"/>
        <v>0</v>
      </c>
      <c r="AK206" s="131">
        <f t="shared" si="138"/>
        <v>0</v>
      </c>
      <c r="AL206" s="131">
        <f t="shared" si="139"/>
        <v>0</v>
      </c>
      <c r="AM206" s="131">
        <f t="shared" si="140"/>
        <v>0</v>
      </c>
      <c r="AN206" s="131">
        <f t="shared" si="141"/>
        <v>0</v>
      </c>
      <c r="AO206" s="131">
        <f t="shared" si="142"/>
        <v>0</v>
      </c>
      <c r="AP206" s="131"/>
      <c r="AQ206" s="396">
        <f t="shared" si="143"/>
        <v>0</v>
      </c>
      <c r="AR206" s="396">
        <f t="shared" si="144"/>
        <v>0</v>
      </c>
      <c r="AS206" s="396">
        <f t="shared" si="145"/>
        <v>0</v>
      </c>
      <c r="AT206" s="131"/>
      <c r="AU206" s="131">
        <f t="shared" si="146"/>
        <v>0</v>
      </c>
      <c r="AV206" s="131">
        <f t="shared" si="147"/>
        <v>0</v>
      </c>
      <c r="AW206" s="131">
        <f t="shared" si="148"/>
        <v>0</v>
      </c>
      <c r="AX206" s="131">
        <f t="shared" si="149"/>
        <v>0</v>
      </c>
      <c r="AY206" s="131">
        <f t="shared" si="150"/>
        <v>0</v>
      </c>
      <c r="AZ206" s="131">
        <f t="shared" si="151"/>
        <v>0</v>
      </c>
      <c r="BA206" s="131">
        <f t="shared" si="152"/>
        <v>0</v>
      </c>
      <c r="BB206" s="131">
        <f t="shared" si="153"/>
        <v>0</v>
      </c>
      <c r="BC206" s="131">
        <f t="shared" si="154"/>
        <v>0</v>
      </c>
      <c r="BD206" s="131">
        <f t="shared" si="155"/>
        <v>0</v>
      </c>
      <c r="BE206" s="131">
        <f t="shared" si="156"/>
        <v>0</v>
      </c>
      <c r="BF206" s="131">
        <f t="shared" si="157"/>
        <v>0</v>
      </c>
      <c r="BG206" s="131">
        <f t="shared" si="158"/>
        <v>0</v>
      </c>
      <c r="BH206" s="131">
        <f t="shared" si="159"/>
        <v>0</v>
      </c>
      <c r="BI206" s="131">
        <f t="shared" si="160"/>
        <v>0</v>
      </c>
      <c r="BJ206" s="131">
        <f t="shared" si="161"/>
        <v>0</v>
      </c>
      <c r="BK206" s="131">
        <f t="shared" si="162"/>
        <v>0</v>
      </c>
      <c r="BL206" s="131">
        <f t="shared" si="163"/>
        <v>0</v>
      </c>
      <c r="BM206" s="131">
        <f t="shared" si="164"/>
        <v>0</v>
      </c>
      <c r="BN206" s="131">
        <f t="shared" si="165"/>
        <v>0</v>
      </c>
      <c r="BO206" s="131">
        <f t="shared" si="166"/>
        <v>0</v>
      </c>
    </row>
    <row r="207" spans="1:67" s="4" customFormat="1" ht="73.75" customHeight="1" x14ac:dyDescent="0.2">
      <c r="B207" s="164" t="s">
        <v>8</v>
      </c>
      <c r="D207" s="99" t="s">
        <v>733</v>
      </c>
      <c r="E207" s="501" t="s">
        <v>647</v>
      </c>
      <c r="F207" s="72" t="s">
        <v>172</v>
      </c>
      <c r="G207" s="73" t="s">
        <v>385</v>
      </c>
      <c r="H207" s="73" t="s">
        <v>159</v>
      </c>
      <c r="I207" s="72">
        <v>8</v>
      </c>
      <c r="J207" s="72">
        <v>0</v>
      </c>
      <c r="K207" s="72" t="s">
        <v>562</v>
      </c>
      <c r="L207" s="334">
        <v>129.59459999999999</v>
      </c>
      <c r="M207" s="87"/>
      <c r="N207" s="399" t="s">
        <v>954</v>
      </c>
      <c r="O207" s="368">
        <f>L207*M207</f>
        <v>0</v>
      </c>
      <c r="P207" s="89" t="str">
        <f t="shared" si="131"/>
        <v>No</v>
      </c>
      <c r="Q207" s="166" t="str">
        <f t="shared" si="132"/>
        <v>Yes</v>
      </c>
      <c r="S207" s="229">
        <v>8</v>
      </c>
      <c r="T207" s="230">
        <f t="shared" si="133"/>
        <v>0</v>
      </c>
      <c r="U207" s="69"/>
      <c r="V207" s="256">
        <v>3.5</v>
      </c>
      <c r="W207" s="265">
        <f t="shared" si="167"/>
        <v>0</v>
      </c>
      <c r="X207" s="152">
        <f>M207*I207</f>
        <v>0</v>
      </c>
      <c r="Y207" s="152"/>
      <c r="Z207" s="489">
        <v>8</v>
      </c>
      <c r="AA207" s="476">
        <v>24</v>
      </c>
      <c r="AB207" s="239">
        <f t="shared" si="168"/>
        <v>0</v>
      </c>
      <c r="AC207" s="476"/>
      <c r="AD207" s="239">
        <f t="shared" si="169"/>
        <v>0</v>
      </c>
      <c r="AE207" s="476"/>
      <c r="AF207" s="239">
        <f t="shared" si="170"/>
        <v>0</v>
      </c>
      <c r="AG207" s="131">
        <f t="shared" si="134"/>
        <v>0</v>
      </c>
      <c r="AH207" s="131">
        <f t="shared" si="135"/>
        <v>0</v>
      </c>
      <c r="AI207" s="131">
        <f t="shared" si="136"/>
        <v>0</v>
      </c>
      <c r="AJ207" s="131">
        <f t="shared" si="137"/>
        <v>0</v>
      </c>
      <c r="AK207" s="131">
        <f t="shared" si="138"/>
        <v>0</v>
      </c>
      <c r="AL207" s="131">
        <f t="shared" si="139"/>
        <v>0</v>
      </c>
      <c r="AM207" s="131">
        <f t="shared" si="140"/>
        <v>0</v>
      </c>
      <c r="AN207" s="131">
        <f t="shared" si="141"/>
        <v>0</v>
      </c>
      <c r="AO207" s="131">
        <f t="shared" si="142"/>
        <v>0</v>
      </c>
      <c r="AP207" s="131"/>
      <c r="AQ207" s="396">
        <f t="shared" si="143"/>
        <v>0</v>
      </c>
      <c r="AR207" s="396">
        <f t="shared" si="144"/>
        <v>0</v>
      </c>
      <c r="AS207" s="396">
        <f t="shared" si="145"/>
        <v>0</v>
      </c>
      <c r="AT207" s="131"/>
      <c r="AU207" s="131">
        <f t="shared" si="146"/>
        <v>0</v>
      </c>
      <c r="AV207" s="131">
        <f t="shared" si="147"/>
        <v>0</v>
      </c>
      <c r="AW207" s="131">
        <f t="shared" si="148"/>
        <v>0</v>
      </c>
      <c r="AX207" s="131">
        <f t="shared" si="149"/>
        <v>0</v>
      </c>
      <c r="AY207" s="131">
        <f t="shared" si="150"/>
        <v>0</v>
      </c>
      <c r="AZ207" s="131">
        <f t="shared" si="151"/>
        <v>0</v>
      </c>
      <c r="BA207" s="131">
        <f t="shared" si="152"/>
        <v>0</v>
      </c>
      <c r="BB207" s="131">
        <f t="shared" si="153"/>
        <v>0</v>
      </c>
      <c r="BC207" s="131">
        <f t="shared" si="154"/>
        <v>0</v>
      </c>
      <c r="BD207" s="131">
        <f t="shared" si="155"/>
        <v>0</v>
      </c>
      <c r="BE207" s="131">
        <f t="shared" si="156"/>
        <v>0</v>
      </c>
      <c r="BF207" s="131">
        <f t="shared" si="157"/>
        <v>0</v>
      </c>
      <c r="BG207" s="131">
        <f t="shared" si="158"/>
        <v>0</v>
      </c>
      <c r="BH207" s="131">
        <f t="shared" si="159"/>
        <v>0</v>
      </c>
      <c r="BI207" s="131">
        <f t="shared" si="160"/>
        <v>0</v>
      </c>
      <c r="BJ207" s="131">
        <f t="shared" si="161"/>
        <v>0</v>
      </c>
      <c r="BK207" s="131">
        <f t="shared" si="162"/>
        <v>0</v>
      </c>
      <c r="BL207" s="131">
        <f t="shared" si="163"/>
        <v>0</v>
      </c>
      <c r="BM207" s="131">
        <f t="shared" si="164"/>
        <v>0</v>
      </c>
      <c r="BN207" s="131">
        <f t="shared" si="165"/>
        <v>0</v>
      </c>
      <c r="BO207" s="131">
        <f t="shared" si="166"/>
        <v>0</v>
      </c>
    </row>
    <row r="208" spans="1:67" s="4" customFormat="1" ht="73.75" customHeight="1" x14ac:dyDescent="0.2">
      <c r="B208" s="164" t="s">
        <v>8</v>
      </c>
      <c r="D208" s="99" t="s">
        <v>752</v>
      </c>
      <c r="E208" s="502" t="s">
        <v>646</v>
      </c>
      <c r="F208" s="72" t="s">
        <v>172</v>
      </c>
      <c r="G208" s="73" t="s">
        <v>385</v>
      </c>
      <c r="H208" s="73" t="s">
        <v>159</v>
      </c>
      <c r="I208" s="72">
        <v>8</v>
      </c>
      <c r="J208" s="72">
        <v>0</v>
      </c>
      <c r="K208" s="72" t="s">
        <v>562</v>
      </c>
      <c r="L208" s="334">
        <v>124.1974</v>
      </c>
      <c r="M208" s="87"/>
      <c r="N208" s="399" t="s">
        <v>954</v>
      </c>
      <c r="O208" s="368">
        <f>L208*M208</f>
        <v>0</v>
      </c>
      <c r="P208" s="89" t="str">
        <f t="shared" si="131"/>
        <v>No</v>
      </c>
      <c r="Q208" s="166" t="str">
        <f t="shared" si="132"/>
        <v>Yes</v>
      </c>
      <c r="S208" s="229">
        <v>8</v>
      </c>
      <c r="T208" s="230">
        <f t="shared" si="133"/>
        <v>0</v>
      </c>
      <c r="U208" s="69"/>
      <c r="V208" s="256">
        <v>3.5</v>
      </c>
      <c r="W208" s="265">
        <f t="shared" si="167"/>
        <v>0</v>
      </c>
      <c r="X208" s="152">
        <f>M208*I208</f>
        <v>0</v>
      </c>
      <c r="Y208" s="152"/>
      <c r="Z208" s="489">
        <v>8</v>
      </c>
      <c r="AA208" s="476">
        <v>24</v>
      </c>
      <c r="AB208" s="239">
        <f t="shared" si="168"/>
        <v>0</v>
      </c>
      <c r="AC208" s="476"/>
      <c r="AD208" s="239">
        <f t="shared" si="169"/>
        <v>0</v>
      </c>
      <c r="AE208" s="476"/>
      <c r="AF208" s="239">
        <f t="shared" si="170"/>
        <v>0</v>
      </c>
      <c r="AG208" s="131">
        <f t="shared" si="134"/>
        <v>0</v>
      </c>
      <c r="AH208" s="131">
        <f t="shared" si="135"/>
        <v>0</v>
      </c>
      <c r="AI208" s="131">
        <f t="shared" si="136"/>
        <v>0</v>
      </c>
      <c r="AJ208" s="131">
        <f t="shared" si="137"/>
        <v>0</v>
      </c>
      <c r="AK208" s="131">
        <f t="shared" si="138"/>
        <v>0</v>
      </c>
      <c r="AL208" s="131">
        <f t="shared" si="139"/>
        <v>0</v>
      </c>
      <c r="AM208" s="131">
        <f t="shared" si="140"/>
        <v>0</v>
      </c>
      <c r="AN208" s="131">
        <f t="shared" si="141"/>
        <v>0</v>
      </c>
      <c r="AO208" s="131">
        <f t="shared" si="142"/>
        <v>0</v>
      </c>
      <c r="AP208" s="131"/>
      <c r="AQ208" s="396">
        <f t="shared" si="143"/>
        <v>0</v>
      </c>
      <c r="AR208" s="396">
        <f t="shared" si="144"/>
        <v>0</v>
      </c>
      <c r="AS208" s="396">
        <f t="shared" si="145"/>
        <v>0</v>
      </c>
      <c r="AT208" s="131"/>
      <c r="AU208" s="131">
        <f t="shared" si="146"/>
        <v>0</v>
      </c>
      <c r="AV208" s="131">
        <f t="shared" si="147"/>
        <v>0</v>
      </c>
      <c r="AW208" s="131">
        <f t="shared" si="148"/>
        <v>0</v>
      </c>
      <c r="AX208" s="131">
        <f t="shared" si="149"/>
        <v>0</v>
      </c>
      <c r="AY208" s="131">
        <f t="shared" si="150"/>
        <v>0</v>
      </c>
      <c r="AZ208" s="131">
        <f t="shared" si="151"/>
        <v>0</v>
      </c>
      <c r="BA208" s="131">
        <f t="shared" si="152"/>
        <v>0</v>
      </c>
      <c r="BB208" s="131">
        <f t="shared" si="153"/>
        <v>0</v>
      </c>
      <c r="BC208" s="131">
        <f t="shared" si="154"/>
        <v>0</v>
      </c>
      <c r="BD208" s="131">
        <f t="shared" si="155"/>
        <v>0</v>
      </c>
      <c r="BE208" s="131">
        <f t="shared" si="156"/>
        <v>0</v>
      </c>
      <c r="BF208" s="131">
        <f t="shared" si="157"/>
        <v>0</v>
      </c>
      <c r="BG208" s="131">
        <f t="shared" si="158"/>
        <v>0</v>
      </c>
      <c r="BH208" s="131">
        <f t="shared" si="159"/>
        <v>0</v>
      </c>
      <c r="BI208" s="131">
        <f t="shared" si="160"/>
        <v>0</v>
      </c>
      <c r="BJ208" s="131">
        <f t="shared" si="161"/>
        <v>0</v>
      </c>
      <c r="BK208" s="131">
        <f t="shared" si="162"/>
        <v>0</v>
      </c>
      <c r="BL208" s="131">
        <f t="shared" si="163"/>
        <v>0</v>
      </c>
      <c r="BM208" s="131">
        <f t="shared" si="164"/>
        <v>0</v>
      </c>
      <c r="BN208" s="131">
        <f t="shared" si="165"/>
        <v>0</v>
      </c>
      <c r="BO208" s="131">
        <f t="shared" si="166"/>
        <v>0</v>
      </c>
    </row>
    <row r="209" spans="1:67" s="81" customFormat="1" ht="73.75" customHeight="1" x14ac:dyDescent="0.2">
      <c r="A209" s="4"/>
      <c r="B209" s="164" t="s">
        <v>8</v>
      </c>
      <c r="C209" s="4"/>
      <c r="D209" s="64" t="s">
        <v>1022</v>
      </c>
      <c r="E209" s="503" t="s">
        <v>648</v>
      </c>
      <c r="F209" s="63" t="s">
        <v>569</v>
      </c>
      <c r="G209" s="317" t="s">
        <v>170</v>
      </c>
      <c r="H209" s="178" t="s">
        <v>159</v>
      </c>
      <c r="I209" s="63">
        <v>6</v>
      </c>
      <c r="J209" s="63">
        <v>0</v>
      </c>
      <c r="K209" s="63" t="s">
        <v>562</v>
      </c>
      <c r="L209" s="333">
        <v>176.73770000000002</v>
      </c>
      <c r="M209" s="400" t="s">
        <v>954</v>
      </c>
      <c r="N209" s="380"/>
      <c r="O209" s="378">
        <f>L209*N209</f>
        <v>0</v>
      </c>
      <c r="P209" s="82" t="str">
        <f t="shared" si="131"/>
        <v>No</v>
      </c>
      <c r="Q209" s="188" t="str">
        <f t="shared" si="132"/>
        <v>Yes</v>
      </c>
      <c r="S209" s="229">
        <v>6</v>
      </c>
      <c r="T209" s="230">
        <f t="shared" si="133"/>
        <v>0</v>
      </c>
      <c r="U209" s="69"/>
      <c r="V209" s="256">
        <v>8.6999999999999993</v>
      </c>
      <c r="W209" s="265">
        <f t="shared" si="167"/>
        <v>0</v>
      </c>
      <c r="X209" s="152"/>
      <c r="Y209" s="152">
        <f>N209*I209</f>
        <v>0</v>
      </c>
      <c r="Z209" s="489">
        <v>6</v>
      </c>
      <c r="AA209" s="476">
        <v>27</v>
      </c>
      <c r="AB209" s="239">
        <f t="shared" si="168"/>
        <v>0</v>
      </c>
      <c r="AC209" s="476"/>
      <c r="AD209" s="239">
        <f t="shared" si="169"/>
        <v>0</v>
      </c>
      <c r="AE209" s="476"/>
      <c r="AF209" s="239">
        <f t="shared" si="170"/>
        <v>0</v>
      </c>
      <c r="AG209" s="131">
        <f t="shared" si="134"/>
        <v>0</v>
      </c>
      <c r="AH209" s="131">
        <f t="shared" si="135"/>
        <v>0</v>
      </c>
      <c r="AI209" s="131">
        <f t="shared" si="136"/>
        <v>0</v>
      </c>
      <c r="AJ209" s="131">
        <f t="shared" si="137"/>
        <v>0</v>
      </c>
      <c r="AK209" s="131">
        <f t="shared" si="138"/>
        <v>0</v>
      </c>
      <c r="AL209" s="131">
        <f t="shared" si="139"/>
        <v>0</v>
      </c>
      <c r="AM209" s="131">
        <f t="shared" si="140"/>
        <v>0</v>
      </c>
      <c r="AN209" s="131">
        <f t="shared" si="141"/>
        <v>0</v>
      </c>
      <c r="AO209" s="131">
        <f t="shared" si="142"/>
        <v>0</v>
      </c>
      <c r="AP209" s="396"/>
      <c r="AQ209" s="396">
        <f t="shared" si="143"/>
        <v>0</v>
      </c>
      <c r="AR209" s="396">
        <f t="shared" si="144"/>
        <v>0</v>
      </c>
      <c r="AS209" s="396">
        <f t="shared" si="145"/>
        <v>0</v>
      </c>
      <c r="AT209" s="396"/>
      <c r="AU209" s="131">
        <f t="shared" si="146"/>
        <v>0</v>
      </c>
      <c r="AV209" s="131">
        <f t="shared" si="147"/>
        <v>0</v>
      </c>
      <c r="AW209" s="131">
        <f t="shared" si="148"/>
        <v>0</v>
      </c>
      <c r="AX209" s="131">
        <f t="shared" si="149"/>
        <v>0</v>
      </c>
      <c r="AY209" s="131">
        <f t="shared" si="150"/>
        <v>0</v>
      </c>
      <c r="AZ209" s="131">
        <f t="shared" si="151"/>
        <v>0</v>
      </c>
      <c r="BA209" s="131">
        <f t="shared" si="152"/>
        <v>0</v>
      </c>
      <c r="BB209" s="131">
        <f t="shared" si="153"/>
        <v>0</v>
      </c>
      <c r="BC209" s="131">
        <f t="shared" si="154"/>
        <v>0</v>
      </c>
      <c r="BD209" s="131">
        <f t="shared" si="155"/>
        <v>0</v>
      </c>
      <c r="BE209" s="131">
        <f t="shared" si="156"/>
        <v>0</v>
      </c>
      <c r="BF209" s="131">
        <f t="shared" si="157"/>
        <v>0</v>
      </c>
      <c r="BG209" s="131">
        <f t="shared" si="158"/>
        <v>0</v>
      </c>
      <c r="BH209" s="131">
        <f t="shared" si="159"/>
        <v>0</v>
      </c>
      <c r="BI209" s="131">
        <f t="shared" si="160"/>
        <v>0</v>
      </c>
      <c r="BJ209" s="131">
        <f t="shared" si="161"/>
        <v>0</v>
      </c>
      <c r="BK209" s="131">
        <f t="shared" si="162"/>
        <v>0</v>
      </c>
      <c r="BL209" s="131">
        <f t="shared" si="163"/>
        <v>0</v>
      </c>
      <c r="BM209" s="131">
        <f t="shared" si="164"/>
        <v>0</v>
      </c>
      <c r="BN209" s="131">
        <f t="shared" si="165"/>
        <v>0</v>
      </c>
      <c r="BO209" s="131">
        <f t="shared" si="166"/>
        <v>0</v>
      </c>
    </row>
    <row r="210" spans="1:67" s="81" customFormat="1" ht="73.75" customHeight="1" x14ac:dyDescent="0.2">
      <c r="A210" s="4"/>
      <c r="B210" s="164" t="s">
        <v>8</v>
      </c>
      <c r="C210" s="4"/>
      <c r="D210" s="64" t="s">
        <v>734</v>
      </c>
      <c r="E210" s="504" t="s">
        <v>647</v>
      </c>
      <c r="F210" s="63" t="s">
        <v>569</v>
      </c>
      <c r="G210" s="317" t="s">
        <v>170</v>
      </c>
      <c r="H210" s="178" t="s">
        <v>159</v>
      </c>
      <c r="I210" s="63">
        <v>6</v>
      </c>
      <c r="J210" s="63">
        <v>0</v>
      </c>
      <c r="K210" s="63" t="s">
        <v>562</v>
      </c>
      <c r="L210" s="333">
        <v>184.42150000000001</v>
      </c>
      <c r="M210" s="85"/>
      <c r="N210" s="403" t="s">
        <v>954</v>
      </c>
      <c r="O210" s="378">
        <f>L210*M210</f>
        <v>0</v>
      </c>
      <c r="P210" s="82" t="str">
        <f t="shared" si="131"/>
        <v>No</v>
      </c>
      <c r="Q210" s="188" t="str">
        <f t="shared" si="132"/>
        <v>Yes</v>
      </c>
      <c r="S210" s="229">
        <v>6</v>
      </c>
      <c r="T210" s="230">
        <f t="shared" si="133"/>
        <v>0</v>
      </c>
      <c r="U210" s="69"/>
      <c r="V210" s="256">
        <v>8.6999999999999993</v>
      </c>
      <c r="W210" s="265">
        <f t="shared" si="167"/>
        <v>0</v>
      </c>
      <c r="X210" s="152">
        <f>M210*I210</f>
        <v>0</v>
      </c>
      <c r="Y210" s="152"/>
      <c r="Z210" s="489">
        <v>6</v>
      </c>
      <c r="AA210" s="476">
        <v>27</v>
      </c>
      <c r="AB210" s="239">
        <f t="shared" si="168"/>
        <v>0</v>
      </c>
      <c r="AC210" s="476"/>
      <c r="AD210" s="239">
        <f t="shared" si="169"/>
        <v>0</v>
      </c>
      <c r="AE210" s="476"/>
      <c r="AF210" s="239">
        <f t="shared" si="170"/>
        <v>0</v>
      </c>
      <c r="AG210" s="131">
        <f t="shared" si="134"/>
        <v>0</v>
      </c>
      <c r="AH210" s="131">
        <f t="shared" si="135"/>
        <v>0</v>
      </c>
      <c r="AI210" s="131">
        <f t="shared" si="136"/>
        <v>0</v>
      </c>
      <c r="AJ210" s="131">
        <f t="shared" si="137"/>
        <v>0</v>
      </c>
      <c r="AK210" s="131">
        <f t="shared" si="138"/>
        <v>0</v>
      </c>
      <c r="AL210" s="131">
        <f t="shared" si="139"/>
        <v>0</v>
      </c>
      <c r="AM210" s="131">
        <f t="shared" si="140"/>
        <v>0</v>
      </c>
      <c r="AN210" s="131">
        <f t="shared" si="141"/>
        <v>0</v>
      </c>
      <c r="AO210" s="131">
        <f t="shared" si="142"/>
        <v>0</v>
      </c>
      <c r="AP210" s="396"/>
      <c r="AQ210" s="396">
        <f t="shared" si="143"/>
        <v>0</v>
      </c>
      <c r="AR210" s="396">
        <f t="shared" si="144"/>
        <v>0</v>
      </c>
      <c r="AS210" s="396">
        <f t="shared" si="145"/>
        <v>0</v>
      </c>
      <c r="AT210" s="396"/>
      <c r="AU210" s="131">
        <f t="shared" si="146"/>
        <v>0</v>
      </c>
      <c r="AV210" s="131">
        <f t="shared" si="147"/>
        <v>0</v>
      </c>
      <c r="AW210" s="131">
        <f t="shared" si="148"/>
        <v>0</v>
      </c>
      <c r="AX210" s="131">
        <f t="shared" si="149"/>
        <v>0</v>
      </c>
      <c r="AY210" s="131">
        <f t="shared" si="150"/>
        <v>0</v>
      </c>
      <c r="AZ210" s="131">
        <f t="shared" si="151"/>
        <v>0</v>
      </c>
      <c r="BA210" s="131">
        <f t="shared" si="152"/>
        <v>0</v>
      </c>
      <c r="BB210" s="131">
        <f t="shared" si="153"/>
        <v>0</v>
      </c>
      <c r="BC210" s="131">
        <f t="shared" si="154"/>
        <v>0</v>
      </c>
      <c r="BD210" s="131">
        <f t="shared" si="155"/>
        <v>0</v>
      </c>
      <c r="BE210" s="131">
        <f t="shared" si="156"/>
        <v>0</v>
      </c>
      <c r="BF210" s="131">
        <f t="shared" si="157"/>
        <v>0</v>
      </c>
      <c r="BG210" s="131">
        <f t="shared" si="158"/>
        <v>0</v>
      </c>
      <c r="BH210" s="131">
        <f t="shared" si="159"/>
        <v>0</v>
      </c>
      <c r="BI210" s="131">
        <f t="shared" si="160"/>
        <v>0</v>
      </c>
      <c r="BJ210" s="131">
        <f t="shared" si="161"/>
        <v>0</v>
      </c>
      <c r="BK210" s="131">
        <f t="shared" si="162"/>
        <v>0</v>
      </c>
      <c r="BL210" s="131">
        <f t="shared" si="163"/>
        <v>0</v>
      </c>
      <c r="BM210" s="131">
        <f t="shared" si="164"/>
        <v>0</v>
      </c>
      <c r="BN210" s="131">
        <f t="shared" si="165"/>
        <v>0</v>
      </c>
      <c r="BO210" s="131">
        <f t="shared" si="166"/>
        <v>0</v>
      </c>
    </row>
    <row r="211" spans="1:67" s="81" customFormat="1" ht="73.75" customHeight="1" x14ac:dyDescent="0.2">
      <c r="A211" s="4"/>
      <c r="B211" s="164" t="s">
        <v>8</v>
      </c>
      <c r="C211" s="4"/>
      <c r="D211" s="64" t="s">
        <v>751</v>
      </c>
      <c r="E211" s="505" t="s">
        <v>646</v>
      </c>
      <c r="F211" s="63" t="s">
        <v>569</v>
      </c>
      <c r="G211" s="317" t="s">
        <v>170</v>
      </c>
      <c r="H211" s="178" t="s">
        <v>159</v>
      </c>
      <c r="I211" s="63">
        <v>6</v>
      </c>
      <c r="J211" s="63">
        <v>0</v>
      </c>
      <c r="K211" s="63" t="s">
        <v>562</v>
      </c>
      <c r="L211" s="333">
        <v>176.73770000000002</v>
      </c>
      <c r="M211" s="85"/>
      <c r="N211" s="403" t="s">
        <v>954</v>
      </c>
      <c r="O211" s="378">
        <f>L211*M211</f>
        <v>0</v>
      </c>
      <c r="P211" s="82" t="str">
        <f t="shared" si="131"/>
        <v>No</v>
      </c>
      <c r="Q211" s="188" t="str">
        <f t="shared" si="132"/>
        <v>Yes</v>
      </c>
      <c r="S211" s="229">
        <v>6</v>
      </c>
      <c r="T211" s="230">
        <f t="shared" si="133"/>
        <v>0</v>
      </c>
      <c r="U211" s="69"/>
      <c r="V211" s="256">
        <v>8.6999999999999993</v>
      </c>
      <c r="W211" s="265">
        <f t="shared" si="167"/>
        <v>0</v>
      </c>
      <c r="X211" s="152">
        <f>M211*I211</f>
        <v>0</v>
      </c>
      <c r="Y211" s="152"/>
      <c r="Z211" s="489">
        <v>6</v>
      </c>
      <c r="AA211" s="476">
        <v>27</v>
      </c>
      <c r="AB211" s="239">
        <f t="shared" si="168"/>
        <v>0</v>
      </c>
      <c r="AC211" s="476"/>
      <c r="AD211" s="239">
        <f t="shared" si="169"/>
        <v>0</v>
      </c>
      <c r="AE211" s="476"/>
      <c r="AF211" s="239">
        <f t="shared" si="170"/>
        <v>0</v>
      </c>
      <c r="AG211" s="131">
        <f t="shared" si="134"/>
        <v>0</v>
      </c>
      <c r="AH211" s="131">
        <f t="shared" si="135"/>
        <v>0</v>
      </c>
      <c r="AI211" s="131">
        <f t="shared" si="136"/>
        <v>0</v>
      </c>
      <c r="AJ211" s="131">
        <f t="shared" si="137"/>
        <v>0</v>
      </c>
      <c r="AK211" s="131">
        <f t="shared" si="138"/>
        <v>0</v>
      </c>
      <c r="AL211" s="131">
        <f t="shared" si="139"/>
        <v>0</v>
      </c>
      <c r="AM211" s="131">
        <f t="shared" si="140"/>
        <v>0</v>
      </c>
      <c r="AN211" s="131">
        <f t="shared" si="141"/>
        <v>0</v>
      </c>
      <c r="AO211" s="131">
        <f t="shared" si="142"/>
        <v>0</v>
      </c>
      <c r="AP211" s="396"/>
      <c r="AQ211" s="396">
        <f t="shared" si="143"/>
        <v>0</v>
      </c>
      <c r="AR211" s="396">
        <f t="shared" si="144"/>
        <v>0</v>
      </c>
      <c r="AS211" s="396">
        <f t="shared" si="145"/>
        <v>0</v>
      </c>
      <c r="AT211" s="396"/>
      <c r="AU211" s="131">
        <f t="shared" si="146"/>
        <v>0</v>
      </c>
      <c r="AV211" s="131">
        <f t="shared" si="147"/>
        <v>0</v>
      </c>
      <c r="AW211" s="131">
        <f t="shared" si="148"/>
        <v>0</v>
      </c>
      <c r="AX211" s="131">
        <f t="shared" si="149"/>
        <v>0</v>
      </c>
      <c r="AY211" s="131">
        <f t="shared" si="150"/>
        <v>0</v>
      </c>
      <c r="AZ211" s="131">
        <f t="shared" si="151"/>
        <v>0</v>
      </c>
      <c r="BA211" s="131">
        <f t="shared" si="152"/>
        <v>0</v>
      </c>
      <c r="BB211" s="131">
        <f t="shared" si="153"/>
        <v>0</v>
      </c>
      <c r="BC211" s="131">
        <f t="shared" si="154"/>
        <v>0</v>
      </c>
      <c r="BD211" s="131">
        <f t="shared" si="155"/>
        <v>0</v>
      </c>
      <c r="BE211" s="131">
        <f t="shared" si="156"/>
        <v>0</v>
      </c>
      <c r="BF211" s="131">
        <f t="shared" si="157"/>
        <v>0</v>
      </c>
      <c r="BG211" s="131">
        <f t="shared" si="158"/>
        <v>0</v>
      </c>
      <c r="BH211" s="131">
        <f t="shared" si="159"/>
        <v>0</v>
      </c>
      <c r="BI211" s="131">
        <f t="shared" si="160"/>
        <v>0</v>
      </c>
      <c r="BJ211" s="131">
        <f t="shared" si="161"/>
        <v>0</v>
      </c>
      <c r="BK211" s="131">
        <f t="shared" si="162"/>
        <v>0</v>
      </c>
      <c r="BL211" s="131">
        <f t="shared" si="163"/>
        <v>0</v>
      </c>
      <c r="BM211" s="131">
        <f t="shared" si="164"/>
        <v>0</v>
      </c>
      <c r="BN211" s="131">
        <f t="shared" si="165"/>
        <v>0</v>
      </c>
      <c r="BO211" s="131">
        <f t="shared" si="166"/>
        <v>0</v>
      </c>
    </row>
    <row r="212" spans="1:67" s="4" customFormat="1" ht="73.75" customHeight="1" x14ac:dyDescent="0.2">
      <c r="B212" s="164" t="s">
        <v>8</v>
      </c>
      <c r="D212" s="99" t="s">
        <v>1023</v>
      </c>
      <c r="E212" s="506" t="s">
        <v>648</v>
      </c>
      <c r="F212" s="72" t="s">
        <v>172</v>
      </c>
      <c r="G212" s="73" t="s">
        <v>387</v>
      </c>
      <c r="H212" s="73" t="s">
        <v>159</v>
      </c>
      <c r="I212" s="72">
        <v>8</v>
      </c>
      <c r="J212" s="72">
        <v>0</v>
      </c>
      <c r="K212" s="72" t="s">
        <v>562</v>
      </c>
      <c r="L212" s="334">
        <v>133.74549999999999</v>
      </c>
      <c r="M212" s="399" t="s">
        <v>954</v>
      </c>
      <c r="N212" s="88"/>
      <c r="O212" s="368">
        <f>L212*N212</f>
        <v>0</v>
      </c>
      <c r="P212" s="89" t="str">
        <f t="shared" si="131"/>
        <v>No</v>
      </c>
      <c r="Q212" s="166" t="str">
        <f t="shared" si="132"/>
        <v>Yes</v>
      </c>
      <c r="S212" s="229">
        <v>8</v>
      </c>
      <c r="T212" s="230">
        <f t="shared" si="133"/>
        <v>0</v>
      </c>
      <c r="U212" s="69"/>
      <c r="V212" s="256">
        <v>0.5</v>
      </c>
      <c r="W212" s="265">
        <f t="shared" si="167"/>
        <v>0</v>
      </c>
      <c r="X212" s="152"/>
      <c r="Y212" s="152">
        <f>N212*I212</f>
        <v>0</v>
      </c>
      <c r="Z212" s="489">
        <v>8</v>
      </c>
      <c r="AA212" s="476">
        <v>16</v>
      </c>
      <c r="AB212" s="239">
        <f t="shared" si="168"/>
        <v>0</v>
      </c>
      <c r="AC212" s="476"/>
      <c r="AD212" s="239">
        <f t="shared" si="169"/>
        <v>0</v>
      </c>
      <c r="AE212" s="476"/>
      <c r="AF212" s="239">
        <f t="shared" si="170"/>
        <v>0</v>
      </c>
      <c r="AG212" s="131">
        <f t="shared" si="134"/>
        <v>0</v>
      </c>
      <c r="AH212" s="131">
        <f t="shared" si="135"/>
        <v>0</v>
      </c>
      <c r="AI212" s="131">
        <f t="shared" si="136"/>
        <v>0</v>
      </c>
      <c r="AJ212" s="131">
        <f t="shared" si="137"/>
        <v>0</v>
      </c>
      <c r="AK212" s="131">
        <f t="shared" si="138"/>
        <v>0</v>
      </c>
      <c r="AL212" s="131">
        <f t="shared" si="139"/>
        <v>0</v>
      </c>
      <c r="AM212" s="131">
        <f t="shared" si="140"/>
        <v>0</v>
      </c>
      <c r="AN212" s="131">
        <f t="shared" si="141"/>
        <v>0</v>
      </c>
      <c r="AO212" s="131">
        <f t="shared" si="142"/>
        <v>0</v>
      </c>
      <c r="AP212" s="131"/>
      <c r="AQ212" s="396">
        <f t="shared" si="143"/>
        <v>0</v>
      </c>
      <c r="AR212" s="396">
        <f t="shared" si="144"/>
        <v>0</v>
      </c>
      <c r="AS212" s="396">
        <f t="shared" si="145"/>
        <v>0</v>
      </c>
      <c r="AT212" s="131"/>
      <c r="AU212" s="131">
        <f t="shared" si="146"/>
        <v>0</v>
      </c>
      <c r="AV212" s="131">
        <f t="shared" si="147"/>
        <v>0</v>
      </c>
      <c r="AW212" s="131">
        <f t="shared" si="148"/>
        <v>0</v>
      </c>
      <c r="AX212" s="131">
        <f t="shared" si="149"/>
        <v>0</v>
      </c>
      <c r="AY212" s="131">
        <f t="shared" si="150"/>
        <v>0</v>
      </c>
      <c r="AZ212" s="131">
        <f t="shared" si="151"/>
        <v>0</v>
      </c>
      <c r="BA212" s="131">
        <f t="shared" si="152"/>
        <v>0</v>
      </c>
      <c r="BB212" s="131">
        <f t="shared" si="153"/>
        <v>0</v>
      </c>
      <c r="BC212" s="131">
        <f t="shared" si="154"/>
        <v>0</v>
      </c>
      <c r="BD212" s="131">
        <f t="shared" si="155"/>
        <v>0</v>
      </c>
      <c r="BE212" s="131">
        <f t="shared" si="156"/>
        <v>0</v>
      </c>
      <c r="BF212" s="131">
        <f t="shared" si="157"/>
        <v>0</v>
      </c>
      <c r="BG212" s="131">
        <f t="shared" si="158"/>
        <v>0</v>
      </c>
      <c r="BH212" s="131">
        <f t="shared" si="159"/>
        <v>0</v>
      </c>
      <c r="BI212" s="131">
        <f t="shared" si="160"/>
        <v>0</v>
      </c>
      <c r="BJ212" s="131">
        <f t="shared" si="161"/>
        <v>0</v>
      </c>
      <c r="BK212" s="131">
        <f t="shared" si="162"/>
        <v>0</v>
      </c>
      <c r="BL212" s="131">
        <f t="shared" si="163"/>
        <v>0</v>
      </c>
      <c r="BM212" s="131">
        <f t="shared" si="164"/>
        <v>0</v>
      </c>
      <c r="BN212" s="131">
        <f t="shared" si="165"/>
        <v>0</v>
      </c>
      <c r="BO212" s="131">
        <f t="shared" si="166"/>
        <v>0</v>
      </c>
    </row>
    <row r="213" spans="1:67" s="4" customFormat="1" ht="73.75" customHeight="1" x14ac:dyDescent="0.2">
      <c r="B213" s="164" t="s">
        <v>8</v>
      </c>
      <c r="D213" s="99" t="s">
        <v>735</v>
      </c>
      <c r="E213" s="501" t="s">
        <v>647</v>
      </c>
      <c r="F213" s="72" t="s">
        <v>172</v>
      </c>
      <c r="G213" s="73" t="s">
        <v>387</v>
      </c>
      <c r="H213" s="73" t="s">
        <v>159</v>
      </c>
      <c r="I213" s="72">
        <v>8</v>
      </c>
      <c r="J213" s="72">
        <v>0</v>
      </c>
      <c r="K213" s="72" t="s">
        <v>562</v>
      </c>
      <c r="L213" s="334">
        <v>139.565</v>
      </c>
      <c r="M213" s="87"/>
      <c r="N213" s="399" t="s">
        <v>954</v>
      </c>
      <c r="O213" s="368">
        <f>L213*M213</f>
        <v>0</v>
      </c>
      <c r="P213" s="89" t="str">
        <f t="shared" si="131"/>
        <v>No</v>
      </c>
      <c r="Q213" s="166" t="str">
        <f t="shared" si="132"/>
        <v>Yes</v>
      </c>
      <c r="S213" s="229">
        <v>8</v>
      </c>
      <c r="T213" s="230">
        <f t="shared" si="133"/>
        <v>0</v>
      </c>
      <c r="U213" s="69"/>
      <c r="V213" s="256">
        <v>0.5</v>
      </c>
      <c r="W213" s="265">
        <f t="shared" si="167"/>
        <v>0</v>
      </c>
      <c r="X213" s="152">
        <f>M213*I213</f>
        <v>0</v>
      </c>
      <c r="Y213" s="152"/>
      <c r="Z213" s="489">
        <v>8</v>
      </c>
      <c r="AA213" s="476">
        <v>16</v>
      </c>
      <c r="AB213" s="239">
        <f t="shared" si="168"/>
        <v>0</v>
      </c>
      <c r="AC213" s="476"/>
      <c r="AD213" s="239">
        <f t="shared" si="169"/>
        <v>0</v>
      </c>
      <c r="AE213" s="476"/>
      <c r="AF213" s="239">
        <f t="shared" si="170"/>
        <v>0</v>
      </c>
      <c r="AG213" s="131">
        <f t="shared" si="134"/>
        <v>0</v>
      </c>
      <c r="AH213" s="131">
        <f t="shared" si="135"/>
        <v>0</v>
      </c>
      <c r="AI213" s="131">
        <f t="shared" si="136"/>
        <v>0</v>
      </c>
      <c r="AJ213" s="131">
        <f t="shared" si="137"/>
        <v>0</v>
      </c>
      <c r="AK213" s="131">
        <f t="shared" si="138"/>
        <v>0</v>
      </c>
      <c r="AL213" s="131">
        <f t="shared" si="139"/>
        <v>0</v>
      </c>
      <c r="AM213" s="131">
        <f t="shared" si="140"/>
        <v>0</v>
      </c>
      <c r="AN213" s="131">
        <f t="shared" si="141"/>
        <v>0</v>
      </c>
      <c r="AO213" s="131">
        <f t="shared" si="142"/>
        <v>0</v>
      </c>
      <c r="AP213" s="131"/>
      <c r="AQ213" s="396">
        <f t="shared" si="143"/>
        <v>0</v>
      </c>
      <c r="AR213" s="396">
        <f t="shared" si="144"/>
        <v>0</v>
      </c>
      <c r="AS213" s="396">
        <f t="shared" si="145"/>
        <v>0</v>
      </c>
      <c r="AT213" s="131"/>
      <c r="AU213" s="131">
        <f t="shared" si="146"/>
        <v>0</v>
      </c>
      <c r="AV213" s="131">
        <f t="shared" si="147"/>
        <v>0</v>
      </c>
      <c r="AW213" s="131">
        <f t="shared" si="148"/>
        <v>0</v>
      </c>
      <c r="AX213" s="131">
        <f t="shared" si="149"/>
        <v>0</v>
      </c>
      <c r="AY213" s="131">
        <f t="shared" si="150"/>
        <v>0</v>
      </c>
      <c r="AZ213" s="131">
        <f t="shared" si="151"/>
        <v>0</v>
      </c>
      <c r="BA213" s="131">
        <f t="shared" si="152"/>
        <v>0</v>
      </c>
      <c r="BB213" s="131">
        <f t="shared" si="153"/>
        <v>0</v>
      </c>
      <c r="BC213" s="131">
        <f t="shared" si="154"/>
        <v>0</v>
      </c>
      <c r="BD213" s="131">
        <f t="shared" si="155"/>
        <v>0</v>
      </c>
      <c r="BE213" s="131">
        <f t="shared" si="156"/>
        <v>0</v>
      </c>
      <c r="BF213" s="131">
        <f t="shared" si="157"/>
        <v>0</v>
      </c>
      <c r="BG213" s="131">
        <f t="shared" si="158"/>
        <v>0</v>
      </c>
      <c r="BH213" s="131">
        <f t="shared" si="159"/>
        <v>0</v>
      </c>
      <c r="BI213" s="131">
        <f t="shared" si="160"/>
        <v>0</v>
      </c>
      <c r="BJ213" s="131">
        <f t="shared" si="161"/>
        <v>0</v>
      </c>
      <c r="BK213" s="131">
        <f t="shared" si="162"/>
        <v>0</v>
      </c>
      <c r="BL213" s="131">
        <f t="shared" si="163"/>
        <v>0</v>
      </c>
      <c r="BM213" s="131">
        <f t="shared" si="164"/>
        <v>0</v>
      </c>
      <c r="BN213" s="131">
        <f t="shared" si="165"/>
        <v>0</v>
      </c>
      <c r="BO213" s="131">
        <f t="shared" si="166"/>
        <v>0</v>
      </c>
    </row>
    <row r="214" spans="1:67" s="4" customFormat="1" ht="73.75" customHeight="1" x14ac:dyDescent="0.2">
      <c r="B214" s="164" t="s">
        <v>8</v>
      </c>
      <c r="D214" s="99" t="s">
        <v>750</v>
      </c>
      <c r="E214" s="502" t="s">
        <v>646</v>
      </c>
      <c r="F214" s="72" t="s">
        <v>172</v>
      </c>
      <c r="G214" s="73" t="s">
        <v>387</v>
      </c>
      <c r="H214" s="73" t="s">
        <v>159</v>
      </c>
      <c r="I214" s="72">
        <v>8</v>
      </c>
      <c r="J214" s="72">
        <v>0</v>
      </c>
      <c r="K214" s="72" t="s">
        <v>562</v>
      </c>
      <c r="L214" s="334">
        <v>133.74549999999999</v>
      </c>
      <c r="M214" s="87"/>
      <c r="N214" s="399" t="s">
        <v>954</v>
      </c>
      <c r="O214" s="368">
        <f>L214*M214</f>
        <v>0</v>
      </c>
      <c r="P214" s="89" t="str">
        <f t="shared" si="131"/>
        <v>No</v>
      </c>
      <c r="Q214" s="166" t="str">
        <f t="shared" si="132"/>
        <v>Yes</v>
      </c>
      <c r="S214" s="229">
        <v>8</v>
      </c>
      <c r="T214" s="230">
        <f t="shared" si="133"/>
        <v>0</v>
      </c>
      <c r="U214" s="69"/>
      <c r="V214" s="256">
        <v>0.5</v>
      </c>
      <c r="W214" s="265">
        <f t="shared" si="167"/>
        <v>0</v>
      </c>
      <c r="X214" s="152">
        <f>M214*I214</f>
        <v>0</v>
      </c>
      <c r="Y214" s="152"/>
      <c r="Z214" s="489">
        <v>8</v>
      </c>
      <c r="AA214" s="476">
        <v>16</v>
      </c>
      <c r="AB214" s="239">
        <f t="shared" si="168"/>
        <v>0</v>
      </c>
      <c r="AC214" s="476"/>
      <c r="AD214" s="239">
        <f t="shared" si="169"/>
        <v>0</v>
      </c>
      <c r="AE214" s="476"/>
      <c r="AF214" s="239">
        <f t="shared" si="170"/>
        <v>0</v>
      </c>
      <c r="AG214" s="131">
        <f t="shared" si="134"/>
        <v>0</v>
      </c>
      <c r="AH214" s="131">
        <f t="shared" si="135"/>
        <v>0</v>
      </c>
      <c r="AI214" s="131">
        <f t="shared" si="136"/>
        <v>0</v>
      </c>
      <c r="AJ214" s="131">
        <f t="shared" si="137"/>
        <v>0</v>
      </c>
      <c r="AK214" s="131">
        <f t="shared" si="138"/>
        <v>0</v>
      </c>
      <c r="AL214" s="131">
        <f t="shared" si="139"/>
        <v>0</v>
      </c>
      <c r="AM214" s="131">
        <f t="shared" si="140"/>
        <v>0</v>
      </c>
      <c r="AN214" s="131">
        <f t="shared" si="141"/>
        <v>0</v>
      </c>
      <c r="AO214" s="131">
        <f t="shared" si="142"/>
        <v>0</v>
      </c>
      <c r="AP214" s="131"/>
      <c r="AQ214" s="396">
        <f t="shared" si="143"/>
        <v>0</v>
      </c>
      <c r="AR214" s="396">
        <f t="shared" si="144"/>
        <v>0</v>
      </c>
      <c r="AS214" s="396">
        <f t="shared" si="145"/>
        <v>0</v>
      </c>
      <c r="AT214" s="131"/>
      <c r="AU214" s="131">
        <f t="shared" si="146"/>
        <v>0</v>
      </c>
      <c r="AV214" s="131">
        <f t="shared" si="147"/>
        <v>0</v>
      </c>
      <c r="AW214" s="131">
        <f t="shared" si="148"/>
        <v>0</v>
      </c>
      <c r="AX214" s="131">
        <f t="shared" si="149"/>
        <v>0</v>
      </c>
      <c r="AY214" s="131">
        <f t="shared" si="150"/>
        <v>0</v>
      </c>
      <c r="AZ214" s="131">
        <f t="shared" si="151"/>
        <v>0</v>
      </c>
      <c r="BA214" s="131">
        <f t="shared" si="152"/>
        <v>0</v>
      </c>
      <c r="BB214" s="131">
        <f t="shared" si="153"/>
        <v>0</v>
      </c>
      <c r="BC214" s="131">
        <f t="shared" si="154"/>
        <v>0</v>
      </c>
      <c r="BD214" s="131">
        <f t="shared" si="155"/>
        <v>0</v>
      </c>
      <c r="BE214" s="131">
        <f t="shared" si="156"/>
        <v>0</v>
      </c>
      <c r="BF214" s="131">
        <f t="shared" si="157"/>
        <v>0</v>
      </c>
      <c r="BG214" s="131">
        <f t="shared" si="158"/>
        <v>0</v>
      </c>
      <c r="BH214" s="131">
        <f t="shared" si="159"/>
        <v>0</v>
      </c>
      <c r="BI214" s="131">
        <f t="shared" si="160"/>
        <v>0</v>
      </c>
      <c r="BJ214" s="131">
        <f t="shared" si="161"/>
        <v>0</v>
      </c>
      <c r="BK214" s="131">
        <f t="shared" si="162"/>
        <v>0</v>
      </c>
      <c r="BL214" s="131">
        <f t="shared" si="163"/>
        <v>0</v>
      </c>
      <c r="BM214" s="131">
        <f t="shared" si="164"/>
        <v>0</v>
      </c>
      <c r="BN214" s="131">
        <f t="shared" si="165"/>
        <v>0</v>
      </c>
      <c r="BO214" s="131">
        <f t="shared" si="166"/>
        <v>0</v>
      </c>
    </row>
    <row r="215" spans="1:67" s="4" customFormat="1" ht="73.75" customHeight="1" x14ac:dyDescent="0.2">
      <c r="B215" s="164" t="s">
        <v>8</v>
      </c>
      <c r="C215" s="81"/>
      <c r="D215" s="68" t="s">
        <v>1024</v>
      </c>
      <c r="E215" s="503" t="s">
        <v>648</v>
      </c>
      <c r="F215" s="69" t="s">
        <v>172</v>
      </c>
      <c r="G215" s="70" t="s">
        <v>388</v>
      </c>
      <c r="H215" s="70" t="s">
        <v>159</v>
      </c>
      <c r="I215" s="69">
        <v>8</v>
      </c>
      <c r="J215" s="69">
        <v>0</v>
      </c>
      <c r="K215" s="69" t="s">
        <v>562</v>
      </c>
      <c r="L215" s="338">
        <v>133.74549999999999</v>
      </c>
      <c r="M215" s="400" t="s">
        <v>954</v>
      </c>
      <c r="N215" s="355"/>
      <c r="O215" s="378">
        <f>L215*N215</f>
        <v>0</v>
      </c>
      <c r="P215" s="96" t="str">
        <f t="shared" si="131"/>
        <v>No</v>
      </c>
      <c r="Q215" s="165" t="str">
        <f t="shared" si="132"/>
        <v>Yes</v>
      </c>
      <c r="S215" s="229">
        <v>8</v>
      </c>
      <c r="T215" s="230">
        <f t="shared" si="133"/>
        <v>0</v>
      </c>
      <c r="U215" s="69"/>
      <c r="V215" s="256">
        <v>0.8</v>
      </c>
      <c r="W215" s="265">
        <f t="shared" si="167"/>
        <v>0</v>
      </c>
      <c r="X215" s="152"/>
      <c r="Y215" s="152">
        <f>N215*I215</f>
        <v>0</v>
      </c>
      <c r="Z215" s="489">
        <v>8</v>
      </c>
      <c r="AA215" s="476">
        <v>16</v>
      </c>
      <c r="AB215" s="239">
        <f t="shared" si="168"/>
        <v>0</v>
      </c>
      <c r="AC215" s="476"/>
      <c r="AD215" s="239">
        <f t="shared" si="169"/>
        <v>0</v>
      </c>
      <c r="AE215" s="476"/>
      <c r="AF215" s="239">
        <f t="shared" si="170"/>
        <v>0</v>
      </c>
      <c r="AG215" s="131">
        <f t="shared" si="134"/>
        <v>0</v>
      </c>
      <c r="AH215" s="131">
        <f t="shared" si="135"/>
        <v>0</v>
      </c>
      <c r="AI215" s="131">
        <f t="shared" si="136"/>
        <v>0</v>
      </c>
      <c r="AJ215" s="131">
        <f t="shared" si="137"/>
        <v>0</v>
      </c>
      <c r="AK215" s="131">
        <f t="shared" si="138"/>
        <v>0</v>
      </c>
      <c r="AL215" s="131">
        <f t="shared" si="139"/>
        <v>0</v>
      </c>
      <c r="AM215" s="131">
        <f t="shared" si="140"/>
        <v>0</v>
      </c>
      <c r="AN215" s="131">
        <f t="shared" si="141"/>
        <v>0</v>
      </c>
      <c r="AO215" s="131">
        <f t="shared" si="142"/>
        <v>0</v>
      </c>
      <c r="AP215" s="131"/>
      <c r="AQ215" s="396">
        <f t="shared" si="143"/>
        <v>0</v>
      </c>
      <c r="AR215" s="396">
        <f t="shared" si="144"/>
        <v>0</v>
      </c>
      <c r="AS215" s="396">
        <f t="shared" si="145"/>
        <v>0</v>
      </c>
      <c r="AT215" s="131"/>
      <c r="AU215" s="131">
        <f t="shared" si="146"/>
        <v>0</v>
      </c>
      <c r="AV215" s="131">
        <f t="shared" si="147"/>
        <v>0</v>
      </c>
      <c r="AW215" s="131">
        <f t="shared" si="148"/>
        <v>0</v>
      </c>
      <c r="AX215" s="131">
        <f t="shared" si="149"/>
        <v>0</v>
      </c>
      <c r="AY215" s="131">
        <f t="shared" si="150"/>
        <v>0</v>
      </c>
      <c r="AZ215" s="131">
        <f t="shared" si="151"/>
        <v>0</v>
      </c>
      <c r="BA215" s="131">
        <f t="shared" si="152"/>
        <v>0</v>
      </c>
      <c r="BB215" s="131">
        <f t="shared" si="153"/>
        <v>0</v>
      </c>
      <c r="BC215" s="131">
        <f t="shared" si="154"/>
        <v>0</v>
      </c>
      <c r="BD215" s="131">
        <f t="shared" si="155"/>
        <v>0</v>
      </c>
      <c r="BE215" s="131">
        <f t="shared" si="156"/>
        <v>0</v>
      </c>
      <c r="BF215" s="131">
        <f t="shared" si="157"/>
        <v>0</v>
      </c>
      <c r="BG215" s="131">
        <f t="shared" si="158"/>
        <v>0</v>
      </c>
      <c r="BH215" s="131">
        <f t="shared" si="159"/>
        <v>0</v>
      </c>
      <c r="BI215" s="131">
        <f t="shared" si="160"/>
        <v>0</v>
      </c>
      <c r="BJ215" s="131">
        <f t="shared" si="161"/>
        <v>0</v>
      </c>
      <c r="BK215" s="131">
        <f t="shared" si="162"/>
        <v>0</v>
      </c>
      <c r="BL215" s="131">
        <f t="shared" si="163"/>
        <v>0</v>
      </c>
      <c r="BM215" s="131">
        <f t="shared" si="164"/>
        <v>0</v>
      </c>
      <c r="BN215" s="131">
        <f t="shared" si="165"/>
        <v>0</v>
      </c>
      <c r="BO215" s="131">
        <f t="shared" si="166"/>
        <v>0</v>
      </c>
    </row>
    <row r="216" spans="1:67" s="4" customFormat="1" ht="73.75" customHeight="1" x14ac:dyDescent="0.2">
      <c r="B216" s="164" t="s">
        <v>8</v>
      </c>
      <c r="C216" s="81"/>
      <c r="D216" s="68" t="s">
        <v>736</v>
      </c>
      <c r="E216" s="504" t="s">
        <v>647</v>
      </c>
      <c r="F216" s="69" t="s">
        <v>172</v>
      </c>
      <c r="G216" s="70" t="s">
        <v>388</v>
      </c>
      <c r="H216" s="70" t="s">
        <v>159</v>
      </c>
      <c r="I216" s="69">
        <v>8</v>
      </c>
      <c r="J216" s="69">
        <v>0</v>
      </c>
      <c r="K216" s="69" t="s">
        <v>562</v>
      </c>
      <c r="L216" s="338">
        <v>139.565</v>
      </c>
      <c r="M216" s="95"/>
      <c r="N216" s="403" t="s">
        <v>954</v>
      </c>
      <c r="O216" s="378">
        <f>L216*M216</f>
        <v>0</v>
      </c>
      <c r="P216" s="96" t="str">
        <f t="shared" si="131"/>
        <v>No</v>
      </c>
      <c r="Q216" s="165" t="str">
        <f t="shared" si="132"/>
        <v>Yes</v>
      </c>
      <c r="S216" s="229">
        <v>8</v>
      </c>
      <c r="T216" s="230">
        <f t="shared" si="133"/>
        <v>0</v>
      </c>
      <c r="U216" s="69"/>
      <c r="V216" s="256">
        <v>0.8</v>
      </c>
      <c r="W216" s="265">
        <f t="shared" si="167"/>
        <v>0</v>
      </c>
      <c r="X216" s="152">
        <f>M216*I216</f>
        <v>0</v>
      </c>
      <c r="Y216" s="152"/>
      <c r="Z216" s="489">
        <v>8</v>
      </c>
      <c r="AA216" s="476">
        <v>16</v>
      </c>
      <c r="AB216" s="239">
        <f t="shared" si="168"/>
        <v>0</v>
      </c>
      <c r="AC216" s="476"/>
      <c r="AD216" s="239">
        <f t="shared" si="169"/>
        <v>0</v>
      </c>
      <c r="AE216" s="476"/>
      <c r="AF216" s="239">
        <f t="shared" si="170"/>
        <v>0</v>
      </c>
      <c r="AG216" s="131">
        <f t="shared" si="134"/>
        <v>0</v>
      </c>
      <c r="AH216" s="131">
        <f t="shared" si="135"/>
        <v>0</v>
      </c>
      <c r="AI216" s="131">
        <f t="shared" si="136"/>
        <v>0</v>
      </c>
      <c r="AJ216" s="131">
        <f t="shared" si="137"/>
        <v>0</v>
      </c>
      <c r="AK216" s="131">
        <f t="shared" si="138"/>
        <v>0</v>
      </c>
      <c r="AL216" s="131">
        <f t="shared" si="139"/>
        <v>0</v>
      </c>
      <c r="AM216" s="131">
        <f t="shared" si="140"/>
        <v>0</v>
      </c>
      <c r="AN216" s="131">
        <f t="shared" si="141"/>
        <v>0</v>
      </c>
      <c r="AO216" s="131">
        <f t="shared" si="142"/>
        <v>0</v>
      </c>
      <c r="AP216" s="131"/>
      <c r="AQ216" s="396">
        <f t="shared" si="143"/>
        <v>0</v>
      </c>
      <c r="AR216" s="396">
        <f t="shared" si="144"/>
        <v>0</v>
      </c>
      <c r="AS216" s="396">
        <f t="shared" si="145"/>
        <v>0</v>
      </c>
      <c r="AT216" s="131"/>
      <c r="AU216" s="131">
        <f t="shared" si="146"/>
        <v>0</v>
      </c>
      <c r="AV216" s="131">
        <f t="shared" si="147"/>
        <v>0</v>
      </c>
      <c r="AW216" s="131">
        <f t="shared" si="148"/>
        <v>0</v>
      </c>
      <c r="AX216" s="131">
        <f t="shared" si="149"/>
        <v>0</v>
      </c>
      <c r="AY216" s="131">
        <f t="shared" si="150"/>
        <v>0</v>
      </c>
      <c r="AZ216" s="131">
        <f t="shared" si="151"/>
        <v>0</v>
      </c>
      <c r="BA216" s="131">
        <f t="shared" si="152"/>
        <v>0</v>
      </c>
      <c r="BB216" s="131">
        <f t="shared" si="153"/>
        <v>0</v>
      </c>
      <c r="BC216" s="131">
        <f t="shared" si="154"/>
        <v>0</v>
      </c>
      <c r="BD216" s="131">
        <f t="shared" si="155"/>
        <v>0</v>
      </c>
      <c r="BE216" s="131">
        <f t="shared" si="156"/>
        <v>0</v>
      </c>
      <c r="BF216" s="131">
        <f t="shared" si="157"/>
        <v>0</v>
      </c>
      <c r="BG216" s="131">
        <f t="shared" si="158"/>
        <v>0</v>
      </c>
      <c r="BH216" s="131">
        <f t="shared" si="159"/>
        <v>0</v>
      </c>
      <c r="BI216" s="131">
        <f t="shared" si="160"/>
        <v>0</v>
      </c>
      <c r="BJ216" s="131">
        <f t="shared" si="161"/>
        <v>0</v>
      </c>
      <c r="BK216" s="131">
        <f t="shared" si="162"/>
        <v>0</v>
      </c>
      <c r="BL216" s="131">
        <f t="shared" si="163"/>
        <v>0</v>
      </c>
      <c r="BM216" s="131">
        <f t="shared" si="164"/>
        <v>0</v>
      </c>
      <c r="BN216" s="131">
        <f t="shared" si="165"/>
        <v>0</v>
      </c>
      <c r="BO216" s="131">
        <f t="shared" si="166"/>
        <v>0</v>
      </c>
    </row>
    <row r="217" spans="1:67" s="4" customFormat="1" ht="73.75" customHeight="1" x14ac:dyDescent="0.2">
      <c r="B217" s="164" t="s">
        <v>8</v>
      </c>
      <c r="C217" s="81"/>
      <c r="D217" s="68" t="s">
        <v>749</v>
      </c>
      <c r="E217" s="505" t="s">
        <v>646</v>
      </c>
      <c r="F217" s="69" t="s">
        <v>172</v>
      </c>
      <c r="G217" s="70" t="s">
        <v>388</v>
      </c>
      <c r="H217" s="70" t="s">
        <v>159</v>
      </c>
      <c r="I217" s="69">
        <v>8</v>
      </c>
      <c r="J217" s="69">
        <v>0</v>
      </c>
      <c r="K217" s="69" t="s">
        <v>562</v>
      </c>
      <c r="L217" s="338">
        <v>133.74549999999999</v>
      </c>
      <c r="M217" s="95"/>
      <c r="N217" s="403" t="s">
        <v>954</v>
      </c>
      <c r="O217" s="378">
        <f>L217*M217</f>
        <v>0</v>
      </c>
      <c r="P217" s="96" t="str">
        <f t="shared" si="131"/>
        <v>No</v>
      </c>
      <c r="Q217" s="165" t="str">
        <f t="shared" si="132"/>
        <v>Yes</v>
      </c>
      <c r="S217" s="229">
        <v>8</v>
      </c>
      <c r="T217" s="230">
        <f t="shared" si="133"/>
        <v>0</v>
      </c>
      <c r="U217" s="69"/>
      <c r="V217" s="256">
        <v>0.8</v>
      </c>
      <c r="W217" s="265">
        <f t="shared" si="167"/>
        <v>0</v>
      </c>
      <c r="X217" s="152">
        <f>M217*I217</f>
        <v>0</v>
      </c>
      <c r="Y217" s="152"/>
      <c r="Z217" s="489">
        <v>8</v>
      </c>
      <c r="AA217" s="476">
        <v>16</v>
      </c>
      <c r="AB217" s="239">
        <f t="shared" si="168"/>
        <v>0</v>
      </c>
      <c r="AC217" s="476"/>
      <c r="AD217" s="239">
        <f t="shared" si="169"/>
        <v>0</v>
      </c>
      <c r="AE217" s="476"/>
      <c r="AF217" s="239">
        <f t="shared" si="170"/>
        <v>0</v>
      </c>
      <c r="AG217" s="131">
        <f t="shared" si="134"/>
        <v>0</v>
      </c>
      <c r="AH217" s="131">
        <f t="shared" si="135"/>
        <v>0</v>
      </c>
      <c r="AI217" s="131">
        <f t="shared" si="136"/>
        <v>0</v>
      </c>
      <c r="AJ217" s="131">
        <f t="shared" si="137"/>
        <v>0</v>
      </c>
      <c r="AK217" s="131">
        <f t="shared" si="138"/>
        <v>0</v>
      </c>
      <c r="AL217" s="131">
        <f t="shared" si="139"/>
        <v>0</v>
      </c>
      <c r="AM217" s="131">
        <f t="shared" si="140"/>
        <v>0</v>
      </c>
      <c r="AN217" s="131">
        <f t="shared" si="141"/>
        <v>0</v>
      </c>
      <c r="AO217" s="131">
        <f t="shared" si="142"/>
        <v>0</v>
      </c>
      <c r="AP217" s="131"/>
      <c r="AQ217" s="396">
        <f t="shared" si="143"/>
        <v>0</v>
      </c>
      <c r="AR217" s="396">
        <f t="shared" si="144"/>
        <v>0</v>
      </c>
      <c r="AS217" s="396">
        <f t="shared" si="145"/>
        <v>0</v>
      </c>
      <c r="AT217" s="131"/>
      <c r="AU217" s="131">
        <f t="shared" si="146"/>
        <v>0</v>
      </c>
      <c r="AV217" s="131">
        <f t="shared" si="147"/>
        <v>0</v>
      </c>
      <c r="AW217" s="131">
        <f t="shared" si="148"/>
        <v>0</v>
      </c>
      <c r="AX217" s="131">
        <f t="shared" si="149"/>
        <v>0</v>
      </c>
      <c r="AY217" s="131">
        <f t="shared" si="150"/>
        <v>0</v>
      </c>
      <c r="AZ217" s="131">
        <f t="shared" si="151"/>
        <v>0</v>
      </c>
      <c r="BA217" s="131">
        <f t="shared" si="152"/>
        <v>0</v>
      </c>
      <c r="BB217" s="131">
        <f t="shared" si="153"/>
        <v>0</v>
      </c>
      <c r="BC217" s="131">
        <f t="shared" si="154"/>
        <v>0</v>
      </c>
      <c r="BD217" s="131">
        <f t="shared" si="155"/>
        <v>0</v>
      </c>
      <c r="BE217" s="131">
        <f t="shared" si="156"/>
        <v>0</v>
      </c>
      <c r="BF217" s="131">
        <f t="shared" si="157"/>
        <v>0</v>
      </c>
      <c r="BG217" s="131">
        <f t="shared" si="158"/>
        <v>0</v>
      </c>
      <c r="BH217" s="131">
        <f t="shared" si="159"/>
        <v>0</v>
      </c>
      <c r="BI217" s="131">
        <f t="shared" si="160"/>
        <v>0</v>
      </c>
      <c r="BJ217" s="131">
        <f t="shared" si="161"/>
        <v>0</v>
      </c>
      <c r="BK217" s="131">
        <f t="shared" si="162"/>
        <v>0</v>
      </c>
      <c r="BL217" s="131">
        <f t="shared" si="163"/>
        <v>0</v>
      </c>
      <c r="BM217" s="131">
        <f t="shared" si="164"/>
        <v>0</v>
      </c>
      <c r="BN217" s="131">
        <f t="shared" si="165"/>
        <v>0</v>
      </c>
      <c r="BO217" s="131">
        <f t="shared" si="166"/>
        <v>0</v>
      </c>
    </row>
    <row r="218" spans="1:67" s="81" customFormat="1" ht="73.75" customHeight="1" x14ac:dyDescent="0.2">
      <c r="A218" s="4"/>
      <c r="B218" s="164" t="s">
        <v>8</v>
      </c>
      <c r="D218" s="99" t="s">
        <v>1025</v>
      </c>
      <c r="E218" s="506" t="s">
        <v>648</v>
      </c>
      <c r="F218" s="303" t="s">
        <v>172</v>
      </c>
      <c r="G218" s="216" t="s">
        <v>583</v>
      </c>
      <c r="H218" s="73" t="s">
        <v>159</v>
      </c>
      <c r="I218" s="72">
        <v>10</v>
      </c>
      <c r="J218" s="72">
        <v>0</v>
      </c>
      <c r="K218" s="72" t="s">
        <v>562</v>
      </c>
      <c r="L218" s="334">
        <v>176.73770000000002</v>
      </c>
      <c r="M218" s="399" t="s">
        <v>954</v>
      </c>
      <c r="N218" s="383"/>
      <c r="O218" s="368">
        <f>L218*N218</f>
        <v>0</v>
      </c>
      <c r="P218" s="89" t="str">
        <f t="shared" si="131"/>
        <v>No</v>
      </c>
      <c r="Q218" s="166" t="str">
        <f t="shared" si="132"/>
        <v>Yes</v>
      </c>
      <c r="S218" s="229">
        <v>10</v>
      </c>
      <c r="T218" s="230">
        <f t="shared" si="133"/>
        <v>0</v>
      </c>
      <c r="U218" s="69"/>
      <c r="V218" s="256">
        <v>1</v>
      </c>
      <c r="W218" s="265">
        <f t="shared" si="167"/>
        <v>0</v>
      </c>
      <c r="X218" s="152"/>
      <c r="Y218" s="152">
        <f>N218*I218</f>
        <v>0</v>
      </c>
      <c r="Z218" s="489">
        <v>10</v>
      </c>
      <c r="AA218" s="476">
        <v>24</v>
      </c>
      <c r="AB218" s="239">
        <f t="shared" si="168"/>
        <v>0</v>
      </c>
      <c r="AC218" s="476"/>
      <c r="AD218" s="239">
        <f t="shared" si="169"/>
        <v>0</v>
      </c>
      <c r="AE218" s="476"/>
      <c r="AF218" s="239">
        <f t="shared" si="170"/>
        <v>0</v>
      </c>
      <c r="AG218" s="131">
        <f t="shared" si="134"/>
        <v>0</v>
      </c>
      <c r="AH218" s="131">
        <f t="shared" si="135"/>
        <v>0</v>
      </c>
      <c r="AI218" s="131">
        <f t="shared" si="136"/>
        <v>0</v>
      </c>
      <c r="AJ218" s="131">
        <f t="shared" si="137"/>
        <v>0</v>
      </c>
      <c r="AK218" s="131">
        <f t="shared" si="138"/>
        <v>0</v>
      </c>
      <c r="AL218" s="131">
        <f t="shared" si="139"/>
        <v>0</v>
      </c>
      <c r="AM218" s="131">
        <f t="shared" si="140"/>
        <v>0</v>
      </c>
      <c r="AN218" s="131">
        <f t="shared" si="141"/>
        <v>0</v>
      </c>
      <c r="AO218" s="131">
        <f t="shared" si="142"/>
        <v>0</v>
      </c>
      <c r="AP218" s="396"/>
      <c r="AQ218" s="396">
        <f t="shared" si="143"/>
        <v>0</v>
      </c>
      <c r="AR218" s="396">
        <f t="shared" si="144"/>
        <v>0</v>
      </c>
      <c r="AS218" s="396">
        <f t="shared" si="145"/>
        <v>0</v>
      </c>
      <c r="AT218" s="396"/>
      <c r="AU218" s="131">
        <f t="shared" si="146"/>
        <v>0</v>
      </c>
      <c r="AV218" s="131">
        <f t="shared" si="147"/>
        <v>0</v>
      </c>
      <c r="AW218" s="131">
        <f t="shared" si="148"/>
        <v>0</v>
      </c>
      <c r="AX218" s="131">
        <f t="shared" si="149"/>
        <v>0</v>
      </c>
      <c r="AY218" s="131">
        <f t="shared" si="150"/>
        <v>0</v>
      </c>
      <c r="AZ218" s="131">
        <f t="shared" si="151"/>
        <v>0</v>
      </c>
      <c r="BA218" s="131">
        <f t="shared" si="152"/>
        <v>0</v>
      </c>
      <c r="BB218" s="131">
        <f t="shared" si="153"/>
        <v>0</v>
      </c>
      <c r="BC218" s="131">
        <f t="shared" si="154"/>
        <v>0</v>
      </c>
      <c r="BD218" s="131">
        <f t="shared" si="155"/>
        <v>0</v>
      </c>
      <c r="BE218" s="131">
        <f t="shared" si="156"/>
        <v>0</v>
      </c>
      <c r="BF218" s="131">
        <f t="shared" si="157"/>
        <v>0</v>
      </c>
      <c r="BG218" s="131">
        <f t="shared" si="158"/>
        <v>0</v>
      </c>
      <c r="BH218" s="131">
        <f t="shared" si="159"/>
        <v>0</v>
      </c>
      <c r="BI218" s="131">
        <f t="shared" si="160"/>
        <v>0</v>
      </c>
      <c r="BJ218" s="131">
        <f t="shared" si="161"/>
        <v>0</v>
      </c>
      <c r="BK218" s="131">
        <f t="shared" si="162"/>
        <v>0</v>
      </c>
      <c r="BL218" s="131">
        <f t="shared" si="163"/>
        <v>0</v>
      </c>
      <c r="BM218" s="131">
        <f t="shared" si="164"/>
        <v>0</v>
      </c>
      <c r="BN218" s="131">
        <f t="shared" si="165"/>
        <v>0</v>
      </c>
      <c r="BO218" s="131">
        <f t="shared" si="166"/>
        <v>0</v>
      </c>
    </row>
    <row r="219" spans="1:67" s="81" customFormat="1" ht="73.75" customHeight="1" x14ac:dyDescent="0.2">
      <c r="A219" s="4"/>
      <c r="B219" s="164" t="s">
        <v>8</v>
      </c>
      <c r="D219" s="99" t="s">
        <v>737</v>
      </c>
      <c r="E219" s="501" t="s">
        <v>647</v>
      </c>
      <c r="F219" s="303" t="s">
        <v>172</v>
      </c>
      <c r="G219" s="216" t="s">
        <v>583</v>
      </c>
      <c r="H219" s="73" t="s">
        <v>159</v>
      </c>
      <c r="I219" s="72">
        <v>10</v>
      </c>
      <c r="J219" s="72">
        <v>0</v>
      </c>
      <c r="K219" s="72" t="s">
        <v>562</v>
      </c>
      <c r="L219" s="334">
        <v>184.42150000000001</v>
      </c>
      <c r="M219" s="87"/>
      <c r="N219" s="399" t="s">
        <v>954</v>
      </c>
      <c r="O219" s="368">
        <f>L219*M219</f>
        <v>0</v>
      </c>
      <c r="P219" s="89" t="str">
        <f t="shared" si="131"/>
        <v>No</v>
      </c>
      <c r="Q219" s="166" t="str">
        <f t="shared" si="132"/>
        <v>Yes</v>
      </c>
      <c r="S219" s="229">
        <v>10</v>
      </c>
      <c r="T219" s="230">
        <f t="shared" si="133"/>
        <v>0</v>
      </c>
      <c r="U219" s="69"/>
      <c r="V219" s="256">
        <v>1</v>
      </c>
      <c r="W219" s="265">
        <f t="shared" si="167"/>
        <v>0</v>
      </c>
      <c r="X219" s="152">
        <f>M219*I219</f>
        <v>0</v>
      </c>
      <c r="Y219" s="152"/>
      <c r="Z219" s="489">
        <v>10</v>
      </c>
      <c r="AA219" s="476">
        <v>24</v>
      </c>
      <c r="AB219" s="239">
        <f t="shared" si="168"/>
        <v>0</v>
      </c>
      <c r="AC219" s="476"/>
      <c r="AD219" s="239">
        <f t="shared" si="169"/>
        <v>0</v>
      </c>
      <c r="AE219" s="476"/>
      <c r="AF219" s="239">
        <f t="shared" si="170"/>
        <v>0</v>
      </c>
      <c r="AG219" s="131">
        <f t="shared" si="134"/>
        <v>0</v>
      </c>
      <c r="AH219" s="131">
        <f t="shared" si="135"/>
        <v>0</v>
      </c>
      <c r="AI219" s="131">
        <f t="shared" si="136"/>
        <v>0</v>
      </c>
      <c r="AJ219" s="131">
        <f t="shared" si="137"/>
        <v>0</v>
      </c>
      <c r="AK219" s="131">
        <f t="shared" si="138"/>
        <v>0</v>
      </c>
      <c r="AL219" s="131">
        <f t="shared" si="139"/>
        <v>0</v>
      </c>
      <c r="AM219" s="131">
        <f t="shared" si="140"/>
        <v>0</v>
      </c>
      <c r="AN219" s="131">
        <f t="shared" si="141"/>
        <v>0</v>
      </c>
      <c r="AO219" s="131">
        <f t="shared" si="142"/>
        <v>0</v>
      </c>
      <c r="AP219" s="396"/>
      <c r="AQ219" s="396">
        <f t="shared" si="143"/>
        <v>0</v>
      </c>
      <c r="AR219" s="396">
        <f t="shared" si="144"/>
        <v>0</v>
      </c>
      <c r="AS219" s="396">
        <f t="shared" si="145"/>
        <v>0</v>
      </c>
      <c r="AT219" s="396"/>
      <c r="AU219" s="131">
        <f t="shared" si="146"/>
        <v>0</v>
      </c>
      <c r="AV219" s="131">
        <f t="shared" si="147"/>
        <v>0</v>
      </c>
      <c r="AW219" s="131">
        <f t="shared" si="148"/>
        <v>0</v>
      </c>
      <c r="AX219" s="131">
        <f t="shared" si="149"/>
        <v>0</v>
      </c>
      <c r="AY219" s="131">
        <f t="shared" si="150"/>
        <v>0</v>
      </c>
      <c r="AZ219" s="131">
        <f t="shared" si="151"/>
        <v>0</v>
      </c>
      <c r="BA219" s="131">
        <f t="shared" si="152"/>
        <v>0</v>
      </c>
      <c r="BB219" s="131">
        <f t="shared" si="153"/>
        <v>0</v>
      </c>
      <c r="BC219" s="131">
        <f t="shared" si="154"/>
        <v>0</v>
      </c>
      <c r="BD219" s="131">
        <f t="shared" si="155"/>
        <v>0</v>
      </c>
      <c r="BE219" s="131">
        <f t="shared" si="156"/>
        <v>0</v>
      </c>
      <c r="BF219" s="131">
        <f t="shared" si="157"/>
        <v>0</v>
      </c>
      <c r="BG219" s="131">
        <f t="shared" si="158"/>
        <v>0</v>
      </c>
      <c r="BH219" s="131">
        <f t="shared" si="159"/>
        <v>0</v>
      </c>
      <c r="BI219" s="131">
        <f t="shared" si="160"/>
        <v>0</v>
      </c>
      <c r="BJ219" s="131">
        <f t="shared" si="161"/>
        <v>0</v>
      </c>
      <c r="BK219" s="131">
        <f t="shared" si="162"/>
        <v>0</v>
      </c>
      <c r="BL219" s="131">
        <f t="shared" si="163"/>
        <v>0</v>
      </c>
      <c r="BM219" s="131">
        <f t="shared" si="164"/>
        <v>0</v>
      </c>
      <c r="BN219" s="131">
        <f t="shared" si="165"/>
        <v>0</v>
      </c>
      <c r="BO219" s="131">
        <f t="shared" si="166"/>
        <v>0</v>
      </c>
    </row>
    <row r="220" spans="1:67" s="81" customFormat="1" ht="73.75" customHeight="1" x14ac:dyDescent="0.2">
      <c r="A220" s="4"/>
      <c r="B220" s="164" t="s">
        <v>8</v>
      </c>
      <c r="D220" s="99" t="s">
        <v>748</v>
      </c>
      <c r="E220" s="502" t="s">
        <v>646</v>
      </c>
      <c r="F220" s="303" t="s">
        <v>172</v>
      </c>
      <c r="G220" s="216" t="s">
        <v>583</v>
      </c>
      <c r="H220" s="73" t="s">
        <v>159</v>
      </c>
      <c r="I220" s="72">
        <v>10</v>
      </c>
      <c r="J220" s="72">
        <v>0</v>
      </c>
      <c r="K220" s="72" t="s">
        <v>562</v>
      </c>
      <c r="L220" s="334">
        <v>176.73770000000002</v>
      </c>
      <c r="M220" s="87"/>
      <c r="N220" s="399" t="s">
        <v>954</v>
      </c>
      <c r="O220" s="368">
        <f>L220*M220</f>
        <v>0</v>
      </c>
      <c r="P220" s="89" t="str">
        <f t="shared" si="131"/>
        <v>No</v>
      </c>
      <c r="Q220" s="166" t="str">
        <f t="shared" si="132"/>
        <v>Yes</v>
      </c>
      <c r="S220" s="229">
        <v>10</v>
      </c>
      <c r="T220" s="230">
        <f t="shared" si="133"/>
        <v>0</v>
      </c>
      <c r="U220" s="69"/>
      <c r="V220" s="256">
        <v>1</v>
      </c>
      <c r="W220" s="265">
        <f t="shared" si="167"/>
        <v>0</v>
      </c>
      <c r="X220" s="152">
        <f>M220*I220</f>
        <v>0</v>
      </c>
      <c r="Y220" s="152"/>
      <c r="Z220" s="489">
        <v>10</v>
      </c>
      <c r="AA220" s="476">
        <v>24</v>
      </c>
      <c r="AB220" s="239">
        <f t="shared" si="168"/>
        <v>0</v>
      </c>
      <c r="AC220" s="476"/>
      <c r="AD220" s="239">
        <f t="shared" si="169"/>
        <v>0</v>
      </c>
      <c r="AE220" s="476"/>
      <c r="AF220" s="239">
        <f t="shared" si="170"/>
        <v>0</v>
      </c>
      <c r="AG220" s="131">
        <f t="shared" si="134"/>
        <v>0</v>
      </c>
      <c r="AH220" s="131">
        <f t="shared" si="135"/>
        <v>0</v>
      </c>
      <c r="AI220" s="131">
        <f t="shared" si="136"/>
        <v>0</v>
      </c>
      <c r="AJ220" s="131">
        <f t="shared" si="137"/>
        <v>0</v>
      </c>
      <c r="AK220" s="131">
        <f t="shared" si="138"/>
        <v>0</v>
      </c>
      <c r="AL220" s="131">
        <f t="shared" si="139"/>
        <v>0</v>
      </c>
      <c r="AM220" s="131">
        <f t="shared" si="140"/>
        <v>0</v>
      </c>
      <c r="AN220" s="131">
        <f t="shared" si="141"/>
        <v>0</v>
      </c>
      <c r="AO220" s="131">
        <f t="shared" si="142"/>
        <v>0</v>
      </c>
      <c r="AP220" s="396"/>
      <c r="AQ220" s="396">
        <f t="shared" si="143"/>
        <v>0</v>
      </c>
      <c r="AR220" s="396">
        <f t="shared" si="144"/>
        <v>0</v>
      </c>
      <c r="AS220" s="396">
        <f t="shared" si="145"/>
        <v>0</v>
      </c>
      <c r="AT220" s="396"/>
      <c r="AU220" s="131">
        <f t="shared" si="146"/>
        <v>0</v>
      </c>
      <c r="AV220" s="131">
        <f t="shared" si="147"/>
        <v>0</v>
      </c>
      <c r="AW220" s="131">
        <f t="shared" si="148"/>
        <v>0</v>
      </c>
      <c r="AX220" s="131">
        <f t="shared" si="149"/>
        <v>0</v>
      </c>
      <c r="AY220" s="131">
        <f t="shared" si="150"/>
        <v>0</v>
      </c>
      <c r="AZ220" s="131">
        <f t="shared" si="151"/>
        <v>0</v>
      </c>
      <c r="BA220" s="131">
        <f t="shared" si="152"/>
        <v>0</v>
      </c>
      <c r="BB220" s="131">
        <f t="shared" si="153"/>
        <v>0</v>
      </c>
      <c r="BC220" s="131">
        <f t="shared" si="154"/>
        <v>0</v>
      </c>
      <c r="BD220" s="131">
        <f t="shared" si="155"/>
        <v>0</v>
      </c>
      <c r="BE220" s="131">
        <f t="shared" si="156"/>
        <v>0</v>
      </c>
      <c r="BF220" s="131">
        <f t="shared" si="157"/>
        <v>0</v>
      </c>
      <c r="BG220" s="131">
        <f t="shared" si="158"/>
        <v>0</v>
      </c>
      <c r="BH220" s="131">
        <f t="shared" si="159"/>
        <v>0</v>
      </c>
      <c r="BI220" s="131">
        <f t="shared" si="160"/>
        <v>0</v>
      </c>
      <c r="BJ220" s="131">
        <f t="shared" si="161"/>
        <v>0</v>
      </c>
      <c r="BK220" s="131">
        <f t="shared" si="162"/>
        <v>0</v>
      </c>
      <c r="BL220" s="131">
        <f t="shared" si="163"/>
        <v>0</v>
      </c>
      <c r="BM220" s="131">
        <f t="shared" si="164"/>
        <v>0</v>
      </c>
      <c r="BN220" s="131">
        <f t="shared" si="165"/>
        <v>0</v>
      </c>
      <c r="BO220" s="131">
        <f t="shared" si="166"/>
        <v>0</v>
      </c>
    </row>
    <row r="221" spans="1:67" s="81" customFormat="1" ht="73.75" customHeight="1" x14ac:dyDescent="0.2">
      <c r="A221" s="4"/>
      <c r="B221" s="164" t="s">
        <v>8</v>
      </c>
      <c r="D221" s="64" t="s">
        <v>1026</v>
      </c>
      <c r="E221" s="503" t="s">
        <v>648</v>
      </c>
      <c r="F221" s="63" t="s">
        <v>109</v>
      </c>
      <c r="G221" s="178" t="s">
        <v>389</v>
      </c>
      <c r="H221" s="178" t="s">
        <v>159</v>
      </c>
      <c r="I221" s="63">
        <v>3</v>
      </c>
      <c r="J221" s="63">
        <v>0</v>
      </c>
      <c r="K221" s="63" t="s">
        <v>562</v>
      </c>
      <c r="L221" s="333">
        <v>143.3039</v>
      </c>
      <c r="M221" s="400" t="s">
        <v>954</v>
      </c>
      <c r="N221" s="380"/>
      <c r="O221" s="378">
        <f>L221*N221</f>
        <v>0</v>
      </c>
      <c r="P221" s="82" t="str">
        <f t="shared" si="131"/>
        <v>No</v>
      </c>
      <c r="Q221" s="188" t="str">
        <f t="shared" si="132"/>
        <v>Yes</v>
      </c>
      <c r="S221" s="229">
        <v>3</v>
      </c>
      <c r="T221" s="230">
        <f t="shared" si="133"/>
        <v>0</v>
      </c>
      <c r="U221" s="69"/>
      <c r="V221" s="256">
        <v>4.33</v>
      </c>
      <c r="W221" s="265">
        <f t="shared" si="167"/>
        <v>0</v>
      </c>
      <c r="X221" s="152"/>
      <c r="Y221" s="152">
        <f>N221*I221</f>
        <v>0</v>
      </c>
      <c r="Z221" s="489">
        <v>3</v>
      </c>
      <c r="AA221" s="476">
        <v>15</v>
      </c>
      <c r="AB221" s="239">
        <f t="shared" si="168"/>
        <v>0</v>
      </c>
      <c r="AC221" s="476"/>
      <c r="AD221" s="239">
        <f t="shared" si="169"/>
        <v>0</v>
      </c>
      <c r="AE221" s="476"/>
      <c r="AF221" s="239">
        <f t="shared" si="170"/>
        <v>0</v>
      </c>
      <c r="AG221" s="131">
        <f t="shared" si="134"/>
        <v>0</v>
      </c>
      <c r="AH221" s="131">
        <f t="shared" si="135"/>
        <v>0</v>
      </c>
      <c r="AI221" s="131">
        <f t="shared" si="136"/>
        <v>0</v>
      </c>
      <c r="AJ221" s="131">
        <f t="shared" si="137"/>
        <v>0</v>
      </c>
      <c r="AK221" s="131">
        <f t="shared" si="138"/>
        <v>0</v>
      </c>
      <c r="AL221" s="131">
        <f t="shared" si="139"/>
        <v>0</v>
      </c>
      <c r="AM221" s="131">
        <f t="shared" si="140"/>
        <v>0</v>
      </c>
      <c r="AN221" s="131">
        <f t="shared" si="141"/>
        <v>0</v>
      </c>
      <c r="AO221" s="131">
        <f t="shared" si="142"/>
        <v>0</v>
      </c>
      <c r="AP221" s="396"/>
      <c r="AQ221" s="396">
        <f t="shared" si="143"/>
        <v>0</v>
      </c>
      <c r="AR221" s="396">
        <f t="shared" si="144"/>
        <v>0</v>
      </c>
      <c r="AS221" s="396">
        <f t="shared" si="145"/>
        <v>0</v>
      </c>
      <c r="AT221" s="396"/>
      <c r="AU221" s="131">
        <f t="shared" si="146"/>
        <v>0</v>
      </c>
      <c r="AV221" s="131">
        <f t="shared" si="147"/>
        <v>0</v>
      </c>
      <c r="AW221" s="131">
        <f t="shared" si="148"/>
        <v>0</v>
      </c>
      <c r="AX221" s="131">
        <f t="shared" si="149"/>
        <v>0</v>
      </c>
      <c r="AY221" s="131">
        <f t="shared" si="150"/>
        <v>0</v>
      </c>
      <c r="AZ221" s="131">
        <f t="shared" si="151"/>
        <v>0</v>
      </c>
      <c r="BA221" s="131">
        <f t="shared" si="152"/>
        <v>0</v>
      </c>
      <c r="BB221" s="131">
        <f t="shared" si="153"/>
        <v>0</v>
      </c>
      <c r="BC221" s="131">
        <f t="shared" si="154"/>
        <v>0</v>
      </c>
      <c r="BD221" s="131">
        <f t="shared" si="155"/>
        <v>0</v>
      </c>
      <c r="BE221" s="131">
        <f t="shared" si="156"/>
        <v>0</v>
      </c>
      <c r="BF221" s="131">
        <f t="shared" si="157"/>
        <v>0</v>
      </c>
      <c r="BG221" s="131">
        <f t="shared" si="158"/>
        <v>0</v>
      </c>
      <c r="BH221" s="131">
        <f t="shared" si="159"/>
        <v>0</v>
      </c>
      <c r="BI221" s="131">
        <f t="shared" si="160"/>
        <v>0</v>
      </c>
      <c r="BJ221" s="131">
        <f t="shared" si="161"/>
        <v>0</v>
      </c>
      <c r="BK221" s="131">
        <f t="shared" si="162"/>
        <v>0</v>
      </c>
      <c r="BL221" s="131">
        <f t="shared" si="163"/>
        <v>0</v>
      </c>
      <c r="BM221" s="131">
        <f t="shared" si="164"/>
        <v>0</v>
      </c>
      <c r="BN221" s="131">
        <f t="shared" si="165"/>
        <v>0</v>
      </c>
      <c r="BO221" s="131">
        <f t="shared" si="166"/>
        <v>0</v>
      </c>
    </row>
    <row r="222" spans="1:67" s="81" customFormat="1" ht="73.75" customHeight="1" x14ac:dyDescent="0.2">
      <c r="A222" s="4"/>
      <c r="B222" s="164" t="s">
        <v>8</v>
      </c>
      <c r="D222" s="64" t="s">
        <v>738</v>
      </c>
      <c r="E222" s="504" t="s">
        <v>647</v>
      </c>
      <c r="F222" s="63" t="s">
        <v>109</v>
      </c>
      <c r="G222" s="178" t="s">
        <v>389</v>
      </c>
      <c r="H222" s="178" t="s">
        <v>159</v>
      </c>
      <c r="I222" s="63">
        <v>3</v>
      </c>
      <c r="J222" s="63">
        <v>0</v>
      </c>
      <c r="K222" s="63" t="s">
        <v>562</v>
      </c>
      <c r="L222" s="333">
        <v>149.52509999999998</v>
      </c>
      <c r="M222" s="85"/>
      <c r="N222" s="403" t="s">
        <v>954</v>
      </c>
      <c r="O222" s="378">
        <f>L222*M222</f>
        <v>0</v>
      </c>
      <c r="P222" s="82" t="str">
        <f t="shared" si="131"/>
        <v>No</v>
      </c>
      <c r="Q222" s="188" t="str">
        <f t="shared" si="132"/>
        <v>Yes</v>
      </c>
      <c r="S222" s="229">
        <v>3</v>
      </c>
      <c r="T222" s="230">
        <f t="shared" si="133"/>
        <v>0</v>
      </c>
      <c r="U222" s="69"/>
      <c r="V222" s="256">
        <v>4.33</v>
      </c>
      <c r="W222" s="265">
        <f t="shared" si="167"/>
        <v>0</v>
      </c>
      <c r="X222" s="152">
        <f>M222*I222</f>
        <v>0</v>
      </c>
      <c r="Y222" s="152"/>
      <c r="Z222" s="489">
        <v>3</v>
      </c>
      <c r="AA222" s="476">
        <v>15</v>
      </c>
      <c r="AB222" s="239">
        <f t="shared" si="168"/>
        <v>0</v>
      </c>
      <c r="AC222" s="476"/>
      <c r="AD222" s="239">
        <f t="shared" si="169"/>
        <v>0</v>
      </c>
      <c r="AE222" s="476"/>
      <c r="AF222" s="239">
        <f t="shared" si="170"/>
        <v>0</v>
      </c>
      <c r="AG222" s="131">
        <f t="shared" si="134"/>
        <v>0</v>
      </c>
      <c r="AH222" s="131">
        <f t="shared" si="135"/>
        <v>0</v>
      </c>
      <c r="AI222" s="131">
        <f t="shared" si="136"/>
        <v>0</v>
      </c>
      <c r="AJ222" s="131">
        <f t="shared" si="137"/>
        <v>0</v>
      </c>
      <c r="AK222" s="131">
        <f t="shared" si="138"/>
        <v>0</v>
      </c>
      <c r="AL222" s="131">
        <f t="shared" si="139"/>
        <v>0</v>
      </c>
      <c r="AM222" s="131">
        <f t="shared" si="140"/>
        <v>0</v>
      </c>
      <c r="AN222" s="131">
        <f t="shared" si="141"/>
        <v>0</v>
      </c>
      <c r="AO222" s="131">
        <f t="shared" si="142"/>
        <v>0</v>
      </c>
      <c r="AP222" s="396"/>
      <c r="AQ222" s="396">
        <f t="shared" si="143"/>
        <v>0</v>
      </c>
      <c r="AR222" s="396">
        <f t="shared" si="144"/>
        <v>0</v>
      </c>
      <c r="AS222" s="396">
        <f t="shared" si="145"/>
        <v>0</v>
      </c>
      <c r="AT222" s="396"/>
      <c r="AU222" s="131">
        <f t="shared" si="146"/>
        <v>0</v>
      </c>
      <c r="AV222" s="131">
        <f t="shared" si="147"/>
        <v>0</v>
      </c>
      <c r="AW222" s="131">
        <f t="shared" si="148"/>
        <v>0</v>
      </c>
      <c r="AX222" s="131">
        <f t="shared" si="149"/>
        <v>0</v>
      </c>
      <c r="AY222" s="131">
        <f t="shared" si="150"/>
        <v>0</v>
      </c>
      <c r="AZ222" s="131">
        <f t="shared" si="151"/>
        <v>0</v>
      </c>
      <c r="BA222" s="131">
        <f t="shared" si="152"/>
        <v>0</v>
      </c>
      <c r="BB222" s="131">
        <f t="shared" si="153"/>
        <v>0</v>
      </c>
      <c r="BC222" s="131">
        <f t="shared" si="154"/>
        <v>0</v>
      </c>
      <c r="BD222" s="131">
        <f t="shared" si="155"/>
        <v>0</v>
      </c>
      <c r="BE222" s="131">
        <f t="shared" si="156"/>
        <v>0</v>
      </c>
      <c r="BF222" s="131">
        <f t="shared" si="157"/>
        <v>0</v>
      </c>
      <c r="BG222" s="131">
        <f t="shared" si="158"/>
        <v>0</v>
      </c>
      <c r="BH222" s="131">
        <f t="shared" si="159"/>
        <v>0</v>
      </c>
      <c r="BI222" s="131">
        <f t="shared" si="160"/>
        <v>0</v>
      </c>
      <c r="BJ222" s="131">
        <f t="shared" si="161"/>
        <v>0</v>
      </c>
      <c r="BK222" s="131">
        <f t="shared" si="162"/>
        <v>0</v>
      </c>
      <c r="BL222" s="131">
        <f t="shared" si="163"/>
        <v>0</v>
      </c>
      <c r="BM222" s="131">
        <f t="shared" si="164"/>
        <v>0</v>
      </c>
      <c r="BN222" s="131">
        <f t="shared" si="165"/>
        <v>0</v>
      </c>
      <c r="BO222" s="131">
        <f t="shared" si="166"/>
        <v>0</v>
      </c>
    </row>
    <row r="223" spans="1:67" s="81" customFormat="1" ht="73.75" customHeight="1" x14ac:dyDescent="0.2">
      <c r="A223" s="4"/>
      <c r="B223" s="164" t="s">
        <v>8</v>
      </c>
      <c r="D223" s="64" t="s">
        <v>747</v>
      </c>
      <c r="E223" s="505" t="s">
        <v>646</v>
      </c>
      <c r="F223" s="63" t="s">
        <v>109</v>
      </c>
      <c r="G223" s="178" t="s">
        <v>389</v>
      </c>
      <c r="H223" s="178" t="s">
        <v>159</v>
      </c>
      <c r="I223" s="63">
        <v>3</v>
      </c>
      <c r="J223" s="63">
        <v>0</v>
      </c>
      <c r="K223" s="63" t="s">
        <v>562</v>
      </c>
      <c r="L223" s="333">
        <v>143.3039</v>
      </c>
      <c r="M223" s="85"/>
      <c r="N223" s="403" t="s">
        <v>954</v>
      </c>
      <c r="O223" s="378">
        <f>L223*M223</f>
        <v>0</v>
      </c>
      <c r="P223" s="82" t="str">
        <f t="shared" si="131"/>
        <v>No</v>
      </c>
      <c r="Q223" s="188" t="str">
        <f t="shared" si="132"/>
        <v>Yes</v>
      </c>
      <c r="S223" s="229">
        <v>3</v>
      </c>
      <c r="T223" s="230">
        <f t="shared" si="133"/>
        <v>0</v>
      </c>
      <c r="U223" s="69"/>
      <c r="V223" s="256">
        <v>4.33</v>
      </c>
      <c r="W223" s="265">
        <f t="shared" si="167"/>
        <v>0</v>
      </c>
      <c r="X223" s="152">
        <f>M223*I223</f>
        <v>0</v>
      </c>
      <c r="Y223" s="152"/>
      <c r="Z223" s="489">
        <v>3</v>
      </c>
      <c r="AA223" s="476">
        <v>15</v>
      </c>
      <c r="AB223" s="239">
        <f t="shared" si="168"/>
        <v>0</v>
      </c>
      <c r="AC223" s="476"/>
      <c r="AD223" s="239">
        <f t="shared" si="169"/>
        <v>0</v>
      </c>
      <c r="AE223" s="476"/>
      <c r="AF223" s="239">
        <f t="shared" si="170"/>
        <v>0</v>
      </c>
      <c r="AG223" s="131">
        <f t="shared" si="134"/>
        <v>0</v>
      </c>
      <c r="AH223" s="131">
        <f t="shared" si="135"/>
        <v>0</v>
      </c>
      <c r="AI223" s="131">
        <f t="shared" si="136"/>
        <v>0</v>
      </c>
      <c r="AJ223" s="131">
        <f t="shared" si="137"/>
        <v>0</v>
      </c>
      <c r="AK223" s="131">
        <f t="shared" si="138"/>
        <v>0</v>
      </c>
      <c r="AL223" s="131">
        <f t="shared" si="139"/>
        <v>0</v>
      </c>
      <c r="AM223" s="131">
        <f t="shared" si="140"/>
        <v>0</v>
      </c>
      <c r="AN223" s="131">
        <f t="shared" si="141"/>
        <v>0</v>
      </c>
      <c r="AO223" s="131">
        <f t="shared" si="142"/>
        <v>0</v>
      </c>
      <c r="AP223" s="396"/>
      <c r="AQ223" s="396">
        <f t="shared" si="143"/>
        <v>0</v>
      </c>
      <c r="AR223" s="396">
        <f t="shared" si="144"/>
        <v>0</v>
      </c>
      <c r="AS223" s="396">
        <f t="shared" si="145"/>
        <v>0</v>
      </c>
      <c r="AT223" s="396"/>
      <c r="AU223" s="131">
        <f t="shared" si="146"/>
        <v>0</v>
      </c>
      <c r="AV223" s="131">
        <f t="shared" si="147"/>
        <v>0</v>
      </c>
      <c r="AW223" s="131">
        <f t="shared" si="148"/>
        <v>0</v>
      </c>
      <c r="AX223" s="131">
        <f t="shared" si="149"/>
        <v>0</v>
      </c>
      <c r="AY223" s="131">
        <f t="shared" si="150"/>
        <v>0</v>
      </c>
      <c r="AZ223" s="131">
        <f t="shared" si="151"/>
        <v>0</v>
      </c>
      <c r="BA223" s="131">
        <f t="shared" si="152"/>
        <v>0</v>
      </c>
      <c r="BB223" s="131">
        <f t="shared" si="153"/>
        <v>0</v>
      </c>
      <c r="BC223" s="131">
        <f t="shared" si="154"/>
        <v>0</v>
      </c>
      <c r="BD223" s="131">
        <f t="shared" si="155"/>
        <v>0</v>
      </c>
      <c r="BE223" s="131">
        <f t="shared" si="156"/>
        <v>0</v>
      </c>
      <c r="BF223" s="131">
        <f t="shared" si="157"/>
        <v>0</v>
      </c>
      <c r="BG223" s="131">
        <f t="shared" si="158"/>
        <v>0</v>
      </c>
      <c r="BH223" s="131">
        <f t="shared" si="159"/>
        <v>0</v>
      </c>
      <c r="BI223" s="131">
        <f t="shared" si="160"/>
        <v>0</v>
      </c>
      <c r="BJ223" s="131">
        <f t="shared" si="161"/>
        <v>0</v>
      </c>
      <c r="BK223" s="131">
        <f t="shared" si="162"/>
        <v>0</v>
      </c>
      <c r="BL223" s="131">
        <f t="shared" si="163"/>
        <v>0</v>
      </c>
      <c r="BM223" s="131">
        <f t="shared" si="164"/>
        <v>0</v>
      </c>
      <c r="BN223" s="131">
        <f t="shared" si="165"/>
        <v>0</v>
      </c>
      <c r="BO223" s="131">
        <f t="shared" si="166"/>
        <v>0</v>
      </c>
    </row>
    <row r="224" spans="1:67" s="4" customFormat="1" ht="73.75" customHeight="1" x14ac:dyDescent="0.2">
      <c r="B224" s="164" t="s">
        <v>8</v>
      </c>
      <c r="C224" s="81"/>
      <c r="D224" s="99" t="s">
        <v>1027</v>
      </c>
      <c r="E224" s="506" t="s">
        <v>648</v>
      </c>
      <c r="F224" s="72" t="s">
        <v>110</v>
      </c>
      <c r="G224" s="73" t="s">
        <v>390</v>
      </c>
      <c r="H224" s="73" t="s">
        <v>159</v>
      </c>
      <c r="I224" s="72">
        <v>2</v>
      </c>
      <c r="J224" s="72">
        <v>0</v>
      </c>
      <c r="K224" s="72" t="s">
        <v>562</v>
      </c>
      <c r="L224" s="334">
        <v>114.639</v>
      </c>
      <c r="M224" s="399" t="s">
        <v>954</v>
      </c>
      <c r="N224" s="88"/>
      <c r="O224" s="368">
        <f>L224*N224</f>
        <v>0</v>
      </c>
      <c r="P224" s="89" t="str">
        <f t="shared" si="131"/>
        <v>No</v>
      </c>
      <c r="Q224" s="364" t="str">
        <f t="shared" si="132"/>
        <v>Yes</v>
      </c>
      <c r="R224" s="367"/>
      <c r="S224" s="229">
        <v>2</v>
      </c>
      <c r="T224" s="230">
        <f t="shared" si="133"/>
        <v>0</v>
      </c>
      <c r="U224" s="69"/>
      <c r="V224" s="256">
        <v>4.9000000000000004</v>
      </c>
      <c r="W224" s="265">
        <f t="shared" si="167"/>
        <v>0</v>
      </c>
      <c r="X224" s="152"/>
      <c r="Y224" s="152">
        <f>N224*I224</f>
        <v>0</v>
      </c>
      <c r="Z224" s="489">
        <v>2</v>
      </c>
      <c r="AA224" s="476">
        <v>13</v>
      </c>
      <c r="AB224" s="239">
        <f t="shared" si="168"/>
        <v>0</v>
      </c>
      <c r="AC224" s="476"/>
      <c r="AD224" s="239">
        <f t="shared" si="169"/>
        <v>0</v>
      </c>
      <c r="AE224" s="476"/>
      <c r="AF224" s="239">
        <f t="shared" si="170"/>
        <v>0</v>
      </c>
      <c r="AG224" s="131">
        <f t="shared" si="134"/>
        <v>0</v>
      </c>
      <c r="AH224" s="131">
        <f t="shared" si="135"/>
        <v>0</v>
      </c>
      <c r="AI224" s="131">
        <f t="shared" si="136"/>
        <v>0</v>
      </c>
      <c r="AJ224" s="131">
        <f t="shared" si="137"/>
        <v>0</v>
      </c>
      <c r="AK224" s="131">
        <f t="shared" si="138"/>
        <v>0</v>
      </c>
      <c r="AL224" s="131">
        <f t="shared" si="139"/>
        <v>0</v>
      </c>
      <c r="AM224" s="131">
        <f t="shared" si="140"/>
        <v>0</v>
      </c>
      <c r="AN224" s="131">
        <f t="shared" si="141"/>
        <v>0</v>
      </c>
      <c r="AO224" s="131">
        <f t="shared" si="142"/>
        <v>0</v>
      </c>
      <c r="AP224" s="131"/>
      <c r="AQ224" s="396">
        <f t="shared" si="143"/>
        <v>0</v>
      </c>
      <c r="AR224" s="396">
        <f t="shared" si="144"/>
        <v>0</v>
      </c>
      <c r="AS224" s="396">
        <f t="shared" si="145"/>
        <v>0</v>
      </c>
      <c r="AT224" s="131"/>
      <c r="AU224" s="131">
        <f t="shared" si="146"/>
        <v>0</v>
      </c>
      <c r="AV224" s="131">
        <f t="shared" si="147"/>
        <v>0</v>
      </c>
      <c r="AW224" s="131">
        <f t="shared" si="148"/>
        <v>0</v>
      </c>
      <c r="AX224" s="131">
        <f t="shared" si="149"/>
        <v>0</v>
      </c>
      <c r="AY224" s="131">
        <f t="shared" si="150"/>
        <v>0</v>
      </c>
      <c r="AZ224" s="131">
        <f t="shared" si="151"/>
        <v>0</v>
      </c>
      <c r="BA224" s="131">
        <f t="shared" si="152"/>
        <v>0</v>
      </c>
      <c r="BB224" s="131">
        <f t="shared" si="153"/>
        <v>0</v>
      </c>
      <c r="BC224" s="131">
        <f t="shared" si="154"/>
        <v>0</v>
      </c>
      <c r="BD224" s="131">
        <f t="shared" si="155"/>
        <v>0</v>
      </c>
      <c r="BE224" s="131">
        <f t="shared" si="156"/>
        <v>0</v>
      </c>
      <c r="BF224" s="131">
        <f t="shared" si="157"/>
        <v>0</v>
      </c>
      <c r="BG224" s="131">
        <f t="shared" si="158"/>
        <v>0</v>
      </c>
      <c r="BH224" s="131">
        <f t="shared" si="159"/>
        <v>0</v>
      </c>
      <c r="BI224" s="131">
        <f t="shared" si="160"/>
        <v>0</v>
      </c>
      <c r="BJ224" s="131">
        <f t="shared" si="161"/>
        <v>0</v>
      </c>
      <c r="BK224" s="131">
        <f t="shared" si="162"/>
        <v>0</v>
      </c>
      <c r="BL224" s="131">
        <f t="shared" si="163"/>
        <v>0</v>
      </c>
      <c r="BM224" s="131">
        <f t="shared" si="164"/>
        <v>0</v>
      </c>
      <c r="BN224" s="131">
        <f t="shared" si="165"/>
        <v>0</v>
      </c>
      <c r="BO224" s="131">
        <f t="shared" si="166"/>
        <v>0</v>
      </c>
    </row>
    <row r="225" spans="1:67" s="4" customFormat="1" ht="73.75" customHeight="1" x14ac:dyDescent="0.2">
      <c r="B225" s="164" t="s">
        <v>8</v>
      </c>
      <c r="C225" s="81"/>
      <c r="D225" s="99" t="s">
        <v>739</v>
      </c>
      <c r="E225" s="501" t="s">
        <v>647</v>
      </c>
      <c r="F225" s="72" t="s">
        <v>110</v>
      </c>
      <c r="G225" s="73" t="s">
        <v>390</v>
      </c>
      <c r="H225" s="73" t="s">
        <v>159</v>
      </c>
      <c r="I225" s="72">
        <v>2</v>
      </c>
      <c r="J225" s="72">
        <v>0</v>
      </c>
      <c r="K225" s="72" t="s">
        <v>562</v>
      </c>
      <c r="L225" s="334">
        <v>119.6242</v>
      </c>
      <c r="M225" s="87"/>
      <c r="N225" s="399" t="s">
        <v>954</v>
      </c>
      <c r="O225" s="368">
        <f>L225*M225</f>
        <v>0</v>
      </c>
      <c r="P225" s="89" t="str">
        <f t="shared" si="131"/>
        <v>No</v>
      </c>
      <c r="Q225" s="364" t="str">
        <f t="shared" si="132"/>
        <v>Yes</v>
      </c>
      <c r="R225" s="367"/>
      <c r="S225" s="229">
        <v>2</v>
      </c>
      <c r="T225" s="230">
        <f t="shared" si="133"/>
        <v>0</v>
      </c>
      <c r="U225" s="69"/>
      <c r="V225" s="256">
        <v>4.9000000000000004</v>
      </c>
      <c r="W225" s="265">
        <f t="shared" si="167"/>
        <v>0</v>
      </c>
      <c r="X225" s="152">
        <f>M225*I225</f>
        <v>0</v>
      </c>
      <c r="Y225" s="152"/>
      <c r="Z225" s="489">
        <v>2</v>
      </c>
      <c r="AA225" s="476">
        <v>13</v>
      </c>
      <c r="AB225" s="239">
        <f t="shared" si="168"/>
        <v>0</v>
      </c>
      <c r="AC225" s="476"/>
      <c r="AD225" s="239">
        <f t="shared" si="169"/>
        <v>0</v>
      </c>
      <c r="AE225" s="476"/>
      <c r="AF225" s="239">
        <f t="shared" si="170"/>
        <v>0</v>
      </c>
      <c r="AG225" s="131">
        <f t="shared" si="134"/>
        <v>0</v>
      </c>
      <c r="AH225" s="131">
        <f t="shared" si="135"/>
        <v>0</v>
      </c>
      <c r="AI225" s="131">
        <f t="shared" si="136"/>
        <v>0</v>
      </c>
      <c r="AJ225" s="131">
        <f t="shared" si="137"/>
        <v>0</v>
      </c>
      <c r="AK225" s="131">
        <f t="shared" si="138"/>
        <v>0</v>
      </c>
      <c r="AL225" s="131">
        <f t="shared" si="139"/>
        <v>0</v>
      </c>
      <c r="AM225" s="131">
        <f t="shared" si="140"/>
        <v>0</v>
      </c>
      <c r="AN225" s="131">
        <f t="shared" si="141"/>
        <v>0</v>
      </c>
      <c r="AO225" s="131">
        <f t="shared" si="142"/>
        <v>0</v>
      </c>
      <c r="AP225" s="131"/>
      <c r="AQ225" s="396">
        <f t="shared" si="143"/>
        <v>0</v>
      </c>
      <c r="AR225" s="396">
        <f t="shared" si="144"/>
        <v>0</v>
      </c>
      <c r="AS225" s="396">
        <f t="shared" si="145"/>
        <v>0</v>
      </c>
      <c r="AT225" s="131"/>
      <c r="AU225" s="131">
        <f t="shared" si="146"/>
        <v>0</v>
      </c>
      <c r="AV225" s="131">
        <f t="shared" si="147"/>
        <v>0</v>
      </c>
      <c r="AW225" s="131">
        <f t="shared" si="148"/>
        <v>0</v>
      </c>
      <c r="AX225" s="131">
        <f t="shared" si="149"/>
        <v>0</v>
      </c>
      <c r="AY225" s="131">
        <f t="shared" si="150"/>
        <v>0</v>
      </c>
      <c r="AZ225" s="131">
        <f t="shared" si="151"/>
        <v>0</v>
      </c>
      <c r="BA225" s="131">
        <f t="shared" si="152"/>
        <v>0</v>
      </c>
      <c r="BB225" s="131">
        <f t="shared" si="153"/>
        <v>0</v>
      </c>
      <c r="BC225" s="131">
        <f t="shared" si="154"/>
        <v>0</v>
      </c>
      <c r="BD225" s="131">
        <f t="shared" si="155"/>
        <v>0</v>
      </c>
      <c r="BE225" s="131">
        <f t="shared" si="156"/>
        <v>0</v>
      </c>
      <c r="BF225" s="131">
        <f t="shared" si="157"/>
        <v>0</v>
      </c>
      <c r="BG225" s="131">
        <f t="shared" si="158"/>
        <v>0</v>
      </c>
      <c r="BH225" s="131">
        <f t="shared" si="159"/>
        <v>0</v>
      </c>
      <c r="BI225" s="131">
        <f t="shared" si="160"/>
        <v>0</v>
      </c>
      <c r="BJ225" s="131">
        <f t="shared" si="161"/>
        <v>0</v>
      </c>
      <c r="BK225" s="131">
        <f t="shared" si="162"/>
        <v>0</v>
      </c>
      <c r="BL225" s="131">
        <f t="shared" si="163"/>
        <v>0</v>
      </c>
      <c r="BM225" s="131">
        <f t="shared" si="164"/>
        <v>0</v>
      </c>
      <c r="BN225" s="131">
        <f t="shared" si="165"/>
        <v>0</v>
      </c>
      <c r="BO225" s="131">
        <f t="shared" si="166"/>
        <v>0</v>
      </c>
    </row>
    <row r="226" spans="1:67" s="4" customFormat="1" ht="73.75" customHeight="1" x14ac:dyDescent="0.2">
      <c r="B226" s="164" t="s">
        <v>8</v>
      </c>
      <c r="C226" s="81"/>
      <c r="D226" s="99" t="s">
        <v>746</v>
      </c>
      <c r="E226" s="502" t="s">
        <v>646</v>
      </c>
      <c r="F226" s="72" t="s">
        <v>110</v>
      </c>
      <c r="G226" s="73" t="s">
        <v>390</v>
      </c>
      <c r="H226" s="73" t="s">
        <v>159</v>
      </c>
      <c r="I226" s="72">
        <v>2</v>
      </c>
      <c r="J226" s="72">
        <v>0</v>
      </c>
      <c r="K226" s="72" t="s">
        <v>562</v>
      </c>
      <c r="L226" s="334">
        <v>114.639</v>
      </c>
      <c r="M226" s="87"/>
      <c r="N226" s="399" t="s">
        <v>954</v>
      </c>
      <c r="O226" s="368">
        <f>L226*M226</f>
        <v>0</v>
      </c>
      <c r="P226" s="89" t="str">
        <f t="shared" si="131"/>
        <v>No</v>
      </c>
      <c r="Q226" s="364" t="str">
        <f t="shared" si="132"/>
        <v>Yes</v>
      </c>
      <c r="R226" s="367"/>
      <c r="S226" s="229">
        <v>2</v>
      </c>
      <c r="T226" s="230">
        <f t="shared" si="133"/>
        <v>0</v>
      </c>
      <c r="U226" s="69"/>
      <c r="V226" s="256">
        <v>4.9000000000000004</v>
      </c>
      <c r="W226" s="265">
        <f t="shared" si="167"/>
        <v>0</v>
      </c>
      <c r="X226" s="152">
        <f>M226*I226</f>
        <v>0</v>
      </c>
      <c r="Y226" s="152"/>
      <c r="Z226" s="489">
        <v>2</v>
      </c>
      <c r="AA226" s="476">
        <v>13</v>
      </c>
      <c r="AB226" s="239">
        <f t="shared" si="168"/>
        <v>0</v>
      </c>
      <c r="AC226" s="476"/>
      <c r="AD226" s="239">
        <f t="shared" si="169"/>
        <v>0</v>
      </c>
      <c r="AE226" s="476"/>
      <c r="AF226" s="239">
        <f t="shared" si="170"/>
        <v>0</v>
      </c>
      <c r="AG226" s="131">
        <f t="shared" si="134"/>
        <v>0</v>
      </c>
      <c r="AH226" s="131">
        <f t="shared" si="135"/>
        <v>0</v>
      </c>
      <c r="AI226" s="131">
        <f t="shared" si="136"/>
        <v>0</v>
      </c>
      <c r="AJ226" s="131">
        <f t="shared" si="137"/>
        <v>0</v>
      </c>
      <c r="AK226" s="131">
        <f t="shared" si="138"/>
        <v>0</v>
      </c>
      <c r="AL226" s="131">
        <f t="shared" si="139"/>
        <v>0</v>
      </c>
      <c r="AM226" s="131">
        <f t="shared" si="140"/>
        <v>0</v>
      </c>
      <c r="AN226" s="131">
        <f t="shared" si="141"/>
        <v>0</v>
      </c>
      <c r="AO226" s="131">
        <f t="shared" si="142"/>
        <v>0</v>
      </c>
      <c r="AP226" s="131"/>
      <c r="AQ226" s="396">
        <f t="shared" si="143"/>
        <v>0</v>
      </c>
      <c r="AR226" s="396">
        <f t="shared" si="144"/>
        <v>0</v>
      </c>
      <c r="AS226" s="396">
        <f t="shared" si="145"/>
        <v>0</v>
      </c>
      <c r="AT226" s="131"/>
      <c r="AU226" s="131">
        <f t="shared" si="146"/>
        <v>0</v>
      </c>
      <c r="AV226" s="131">
        <f t="shared" si="147"/>
        <v>0</v>
      </c>
      <c r="AW226" s="131">
        <f t="shared" si="148"/>
        <v>0</v>
      </c>
      <c r="AX226" s="131">
        <f t="shared" si="149"/>
        <v>0</v>
      </c>
      <c r="AY226" s="131">
        <f t="shared" si="150"/>
        <v>0</v>
      </c>
      <c r="AZ226" s="131">
        <f t="shared" si="151"/>
        <v>0</v>
      </c>
      <c r="BA226" s="131">
        <f t="shared" si="152"/>
        <v>0</v>
      </c>
      <c r="BB226" s="131">
        <f t="shared" si="153"/>
        <v>0</v>
      </c>
      <c r="BC226" s="131">
        <f t="shared" si="154"/>
        <v>0</v>
      </c>
      <c r="BD226" s="131">
        <f t="shared" si="155"/>
        <v>0</v>
      </c>
      <c r="BE226" s="131">
        <f t="shared" si="156"/>
        <v>0</v>
      </c>
      <c r="BF226" s="131">
        <f t="shared" si="157"/>
        <v>0</v>
      </c>
      <c r="BG226" s="131">
        <f t="shared" si="158"/>
        <v>0</v>
      </c>
      <c r="BH226" s="131">
        <f t="shared" si="159"/>
        <v>0</v>
      </c>
      <c r="BI226" s="131">
        <f t="shared" si="160"/>
        <v>0</v>
      </c>
      <c r="BJ226" s="131">
        <f t="shared" si="161"/>
        <v>0</v>
      </c>
      <c r="BK226" s="131">
        <f t="shared" si="162"/>
        <v>0</v>
      </c>
      <c r="BL226" s="131">
        <f t="shared" si="163"/>
        <v>0</v>
      </c>
      <c r="BM226" s="131">
        <f t="shared" si="164"/>
        <v>0</v>
      </c>
      <c r="BN226" s="131">
        <f t="shared" si="165"/>
        <v>0</v>
      </c>
      <c r="BO226" s="131">
        <f t="shared" si="166"/>
        <v>0</v>
      </c>
    </row>
    <row r="227" spans="1:67" s="4" customFormat="1" ht="73.75" customHeight="1" x14ac:dyDescent="0.2">
      <c r="A227" s="365"/>
      <c r="B227" s="164" t="s">
        <v>8</v>
      </c>
      <c r="C227" s="81"/>
      <c r="D227" s="68" t="s">
        <v>1028</v>
      </c>
      <c r="E227" s="503" t="s">
        <v>648</v>
      </c>
      <c r="F227" s="113" t="s">
        <v>172</v>
      </c>
      <c r="G227" s="119" t="s">
        <v>608</v>
      </c>
      <c r="H227" s="70" t="s">
        <v>158</v>
      </c>
      <c r="I227" s="69">
        <v>2</v>
      </c>
      <c r="J227" s="69">
        <v>0</v>
      </c>
      <c r="K227" s="63" t="s">
        <v>562</v>
      </c>
      <c r="L227" s="339">
        <v>81.112499999999997</v>
      </c>
      <c r="M227" s="400" t="s">
        <v>954</v>
      </c>
      <c r="N227" s="95"/>
      <c r="O227" s="378">
        <f>L227*N227</f>
        <v>0</v>
      </c>
      <c r="P227" s="96" t="str">
        <f t="shared" si="131"/>
        <v>No</v>
      </c>
      <c r="Q227" s="165" t="str">
        <f t="shared" si="132"/>
        <v>Yes</v>
      </c>
      <c r="S227" s="229">
        <v>2</v>
      </c>
      <c r="T227" s="230">
        <f t="shared" si="133"/>
        <v>0</v>
      </c>
      <c r="U227" s="69"/>
      <c r="V227" s="256">
        <v>1.4</v>
      </c>
      <c r="W227" s="265">
        <f t="shared" si="167"/>
        <v>0</v>
      </c>
      <c r="X227" s="152"/>
      <c r="Y227" s="152">
        <f>N227*I227</f>
        <v>0</v>
      </c>
      <c r="Z227" s="489">
        <v>2</v>
      </c>
      <c r="AA227" s="476">
        <v>6</v>
      </c>
      <c r="AB227" s="239">
        <f t="shared" si="168"/>
        <v>0</v>
      </c>
      <c r="AC227" s="476"/>
      <c r="AD227" s="239">
        <f t="shared" si="169"/>
        <v>0</v>
      </c>
      <c r="AE227" s="476"/>
      <c r="AF227" s="239">
        <f t="shared" si="170"/>
        <v>0</v>
      </c>
      <c r="AG227" s="131">
        <f t="shared" si="134"/>
        <v>0</v>
      </c>
      <c r="AH227" s="131">
        <f t="shared" si="135"/>
        <v>0</v>
      </c>
      <c r="AI227" s="131">
        <f t="shared" si="136"/>
        <v>0</v>
      </c>
      <c r="AJ227" s="131">
        <f t="shared" si="137"/>
        <v>0</v>
      </c>
      <c r="AK227" s="131">
        <f t="shared" si="138"/>
        <v>0</v>
      </c>
      <c r="AL227" s="131">
        <f t="shared" si="139"/>
        <v>0</v>
      </c>
      <c r="AM227" s="131">
        <f t="shared" si="140"/>
        <v>0</v>
      </c>
      <c r="AN227" s="131">
        <f t="shared" si="141"/>
        <v>0</v>
      </c>
      <c r="AO227" s="131">
        <f t="shared" si="142"/>
        <v>0</v>
      </c>
      <c r="AP227" s="131"/>
      <c r="AQ227" s="396">
        <f t="shared" si="143"/>
        <v>0</v>
      </c>
      <c r="AR227" s="396">
        <f t="shared" si="144"/>
        <v>0</v>
      </c>
      <c r="AS227" s="396">
        <f t="shared" si="145"/>
        <v>0</v>
      </c>
      <c r="AT227" s="131"/>
      <c r="AU227" s="131">
        <f t="shared" si="146"/>
        <v>0</v>
      </c>
      <c r="AV227" s="131">
        <f t="shared" si="147"/>
        <v>0</v>
      </c>
      <c r="AW227" s="131">
        <f t="shared" si="148"/>
        <v>0</v>
      </c>
      <c r="AX227" s="131">
        <f t="shared" si="149"/>
        <v>0</v>
      </c>
      <c r="AY227" s="131">
        <f t="shared" si="150"/>
        <v>0</v>
      </c>
      <c r="AZ227" s="131">
        <f t="shared" si="151"/>
        <v>0</v>
      </c>
      <c r="BA227" s="131">
        <f t="shared" si="152"/>
        <v>0</v>
      </c>
      <c r="BB227" s="131">
        <f t="shared" si="153"/>
        <v>0</v>
      </c>
      <c r="BC227" s="131">
        <f t="shared" si="154"/>
        <v>0</v>
      </c>
      <c r="BD227" s="131">
        <f t="shared" si="155"/>
        <v>0</v>
      </c>
      <c r="BE227" s="131">
        <f t="shared" si="156"/>
        <v>0</v>
      </c>
      <c r="BF227" s="131">
        <f t="shared" si="157"/>
        <v>0</v>
      </c>
      <c r="BG227" s="131">
        <f t="shared" si="158"/>
        <v>0</v>
      </c>
      <c r="BH227" s="131">
        <f t="shared" si="159"/>
        <v>0</v>
      </c>
      <c r="BI227" s="131">
        <f t="shared" si="160"/>
        <v>0</v>
      </c>
      <c r="BJ227" s="131">
        <f t="shared" si="161"/>
        <v>0</v>
      </c>
      <c r="BK227" s="131">
        <f t="shared" si="162"/>
        <v>0</v>
      </c>
      <c r="BL227" s="131">
        <f t="shared" si="163"/>
        <v>0</v>
      </c>
      <c r="BM227" s="131">
        <f t="shared" si="164"/>
        <v>0</v>
      </c>
      <c r="BN227" s="131">
        <f t="shared" si="165"/>
        <v>0</v>
      </c>
      <c r="BO227" s="131">
        <f t="shared" si="166"/>
        <v>0</v>
      </c>
    </row>
    <row r="228" spans="1:67" s="4" customFormat="1" ht="73.75" customHeight="1" x14ac:dyDescent="0.2">
      <c r="A228" s="365"/>
      <c r="B228" s="164" t="s">
        <v>8</v>
      </c>
      <c r="C228" s="81"/>
      <c r="D228" s="68" t="s">
        <v>740</v>
      </c>
      <c r="E228" s="504" t="s">
        <v>647</v>
      </c>
      <c r="F228" s="113" t="s">
        <v>172</v>
      </c>
      <c r="G228" s="119" t="s">
        <v>608</v>
      </c>
      <c r="H228" s="70" t="s">
        <v>158</v>
      </c>
      <c r="I228" s="69">
        <v>2</v>
      </c>
      <c r="J228" s="69">
        <v>0</v>
      </c>
      <c r="K228" s="63" t="s">
        <v>562</v>
      </c>
      <c r="L228" s="339">
        <v>84.635100000000008</v>
      </c>
      <c r="M228" s="95"/>
      <c r="N228" s="403" t="s">
        <v>954</v>
      </c>
      <c r="O228" s="378">
        <f>L228*M228</f>
        <v>0</v>
      </c>
      <c r="P228" s="96" t="str">
        <f t="shared" si="131"/>
        <v>No</v>
      </c>
      <c r="Q228" s="165" t="str">
        <f t="shared" si="132"/>
        <v>Yes</v>
      </c>
      <c r="S228" s="229">
        <v>2</v>
      </c>
      <c r="T228" s="230">
        <f t="shared" si="133"/>
        <v>0</v>
      </c>
      <c r="U228" s="69"/>
      <c r="V228" s="256">
        <v>1.4</v>
      </c>
      <c r="W228" s="265">
        <f t="shared" si="167"/>
        <v>0</v>
      </c>
      <c r="X228" s="152">
        <f>M228*I228</f>
        <v>0</v>
      </c>
      <c r="Y228" s="152"/>
      <c r="Z228" s="489">
        <v>2</v>
      </c>
      <c r="AA228" s="476">
        <v>6</v>
      </c>
      <c r="AB228" s="239">
        <f t="shared" si="168"/>
        <v>0</v>
      </c>
      <c r="AC228" s="476"/>
      <c r="AD228" s="239">
        <f t="shared" si="169"/>
        <v>0</v>
      </c>
      <c r="AE228" s="476"/>
      <c r="AF228" s="239">
        <f t="shared" si="170"/>
        <v>0</v>
      </c>
      <c r="AG228" s="131">
        <f t="shared" si="134"/>
        <v>0</v>
      </c>
      <c r="AH228" s="131">
        <f t="shared" si="135"/>
        <v>0</v>
      </c>
      <c r="AI228" s="131">
        <f t="shared" si="136"/>
        <v>0</v>
      </c>
      <c r="AJ228" s="131">
        <f t="shared" si="137"/>
        <v>0</v>
      </c>
      <c r="AK228" s="131">
        <f t="shared" si="138"/>
        <v>0</v>
      </c>
      <c r="AL228" s="131">
        <f t="shared" si="139"/>
        <v>0</v>
      </c>
      <c r="AM228" s="131">
        <f t="shared" si="140"/>
        <v>0</v>
      </c>
      <c r="AN228" s="131">
        <f t="shared" si="141"/>
        <v>0</v>
      </c>
      <c r="AO228" s="131">
        <f t="shared" si="142"/>
        <v>0</v>
      </c>
      <c r="AP228" s="131"/>
      <c r="AQ228" s="396">
        <f t="shared" si="143"/>
        <v>0</v>
      </c>
      <c r="AR228" s="396">
        <f t="shared" si="144"/>
        <v>0</v>
      </c>
      <c r="AS228" s="396">
        <f t="shared" si="145"/>
        <v>0</v>
      </c>
      <c r="AT228" s="131"/>
      <c r="AU228" s="131">
        <f t="shared" si="146"/>
        <v>0</v>
      </c>
      <c r="AV228" s="131">
        <f t="shared" si="147"/>
        <v>0</v>
      </c>
      <c r="AW228" s="131">
        <f t="shared" si="148"/>
        <v>0</v>
      </c>
      <c r="AX228" s="131">
        <f t="shared" si="149"/>
        <v>0</v>
      </c>
      <c r="AY228" s="131">
        <f t="shared" si="150"/>
        <v>0</v>
      </c>
      <c r="AZ228" s="131">
        <f t="shared" si="151"/>
        <v>0</v>
      </c>
      <c r="BA228" s="131">
        <f t="shared" si="152"/>
        <v>0</v>
      </c>
      <c r="BB228" s="131">
        <f t="shared" si="153"/>
        <v>0</v>
      </c>
      <c r="BC228" s="131">
        <f t="shared" si="154"/>
        <v>0</v>
      </c>
      <c r="BD228" s="131">
        <f t="shared" si="155"/>
        <v>0</v>
      </c>
      <c r="BE228" s="131">
        <f t="shared" si="156"/>
        <v>0</v>
      </c>
      <c r="BF228" s="131">
        <f t="shared" si="157"/>
        <v>0</v>
      </c>
      <c r="BG228" s="131">
        <f t="shared" si="158"/>
        <v>0</v>
      </c>
      <c r="BH228" s="131">
        <f t="shared" si="159"/>
        <v>0</v>
      </c>
      <c r="BI228" s="131">
        <f t="shared" si="160"/>
        <v>0</v>
      </c>
      <c r="BJ228" s="131">
        <f t="shared" si="161"/>
        <v>0</v>
      </c>
      <c r="BK228" s="131">
        <f t="shared" si="162"/>
        <v>0</v>
      </c>
      <c r="BL228" s="131">
        <f t="shared" si="163"/>
        <v>0</v>
      </c>
      <c r="BM228" s="131">
        <f t="shared" si="164"/>
        <v>0</v>
      </c>
      <c r="BN228" s="131">
        <f t="shared" si="165"/>
        <v>0</v>
      </c>
      <c r="BO228" s="131">
        <f t="shared" si="166"/>
        <v>0</v>
      </c>
    </row>
    <row r="229" spans="1:67" s="4" customFormat="1" ht="73.75" customHeight="1" x14ac:dyDescent="0.2">
      <c r="A229" s="365"/>
      <c r="B229" s="164" t="s">
        <v>8</v>
      </c>
      <c r="C229" s="81"/>
      <c r="D229" s="68" t="s">
        <v>745</v>
      </c>
      <c r="E229" s="505" t="s">
        <v>646</v>
      </c>
      <c r="F229" s="113" t="s">
        <v>172</v>
      </c>
      <c r="G229" s="119" t="s">
        <v>608</v>
      </c>
      <c r="H229" s="70" t="s">
        <v>158</v>
      </c>
      <c r="I229" s="69">
        <v>2</v>
      </c>
      <c r="J229" s="69">
        <v>0</v>
      </c>
      <c r="K229" s="63" t="s">
        <v>562</v>
      </c>
      <c r="L229" s="339">
        <v>81.112499999999997</v>
      </c>
      <c r="M229" s="95"/>
      <c r="N229" s="403" t="s">
        <v>954</v>
      </c>
      <c r="O229" s="378">
        <f>L229*M229</f>
        <v>0</v>
      </c>
      <c r="P229" s="96" t="str">
        <f t="shared" si="131"/>
        <v>No</v>
      </c>
      <c r="Q229" s="165" t="str">
        <f t="shared" si="132"/>
        <v>Yes</v>
      </c>
      <c r="S229" s="229">
        <v>2</v>
      </c>
      <c r="T229" s="230">
        <f t="shared" si="133"/>
        <v>0</v>
      </c>
      <c r="U229" s="69"/>
      <c r="V229" s="256">
        <v>1.4</v>
      </c>
      <c r="W229" s="265">
        <f t="shared" si="167"/>
        <v>0</v>
      </c>
      <c r="X229" s="152">
        <f>M229*I229</f>
        <v>0</v>
      </c>
      <c r="Y229" s="152"/>
      <c r="Z229" s="489">
        <v>2</v>
      </c>
      <c r="AA229" s="476">
        <v>6</v>
      </c>
      <c r="AB229" s="239">
        <f t="shared" si="168"/>
        <v>0</v>
      </c>
      <c r="AC229" s="476"/>
      <c r="AD229" s="239">
        <f t="shared" si="169"/>
        <v>0</v>
      </c>
      <c r="AE229" s="476"/>
      <c r="AF229" s="239">
        <f t="shared" si="170"/>
        <v>0</v>
      </c>
      <c r="AG229" s="131">
        <f t="shared" si="134"/>
        <v>0</v>
      </c>
      <c r="AH229" s="131">
        <f t="shared" si="135"/>
        <v>0</v>
      </c>
      <c r="AI229" s="131">
        <f t="shared" si="136"/>
        <v>0</v>
      </c>
      <c r="AJ229" s="131">
        <f t="shared" si="137"/>
        <v>0</v>
      </c>
      <c r="AK229" s="131">
        <f t="shared" si="138"/>
        <v>0</v>
      </c>
      <c r="AL229" s="131">
        <f t="shared" si="139"/>
        <v>0</v>
      </c>
      <c r="AM229" s="131">
        <f t="shared" si="140"/>
        <v>0</v>
      </c>
      <c r="AN229" s="131">
        <f t="shared" si="141"/>
        <v>0</v>
      </c>
      <c r="AO229" s="131">
        <f t="shared" si="142"/>
        <v>0</v>
      </c>
      <c r="AP229" s="131"/>
      <c r="AQ229" s="396">
        <f t="shared" si="143"/>
        <v>0</v>
      </c>
      <c r="AR229" s="396">
        <f t="shared" si="144"/>
        <v>0</v>
      </c>
      <c r="AS229" s="396">
        <f t="shared" si="145"/>
        <v>0</v>
      </c>
      <c r="AT229" s="131"/>
      <c r="AU229" s="131">
        <f t="shared" si="146"/>
        <v>0</v>
      </c>
      <c r="AV229" s="131">
        <f t="shared" si="147"/>
        <v>0</v>
      </c>
      <c r="AW229" s="131">
        <f t="shared" si="148"/>
        <v>0</v>
      </c>
      <c r="AX229" s="131">
        <f t="shared" si="149"/>
        <v>0</v>
      </c>
      <c r="AY229" s="131">
        <f t="shared" si="150"/>
        <v>0</v>
      </c>
      <c r="AZ229" s="131">
        <f t="shared" si="151"/>
        <v>0</v>
      </c>
      <c r="BA229" s="131">
        <f t="shared" si="152"/>
        <v>0</v>
      </c>
      <c r="BB229" s="131">
        <f t="shared" si="153"/>
        <v>0</v>
      </c>
      <c r="BC229" s="131">
        <f t="shared" si="154"/>
        <v>0</v>
      </c>
      <c r="BD229" s="131">
        <f t="shared" si="155"/>
        <v>0</v>
      </c>
      <c r="BE229" s="131">
        <f t="shared" si="156"/>
        <v>0</v>
      </c>
      <c r="BF229" s="131">
        <f t="shared" si="157"/>
        <v>0</v>
      </c>
      <c r="BG229" s="131">
        <f t="shared" si="158"/>
        <v>0</v>
      </c>
      <c r="BH229" s="131">
        <f t="shared" si="159"/>
        <v>0</v>
      </c>
      <c r="BI229" s="131">
        <f t="shared" si="160"/>
        <v>0</v>
      </c>
      <c r="BJ229" s="131">
        <f t="shared" si="161"/>
        <v>0</v>
      </c>
      <c r="BK229" s="131">
        <f t="shared" si="162"/>
        <v>0</v>
      </c>
      <c r="BL229" s="131">
        <f t="shared" si="163"/>
        <v>0</v>
      </c>
      <c r="BM229" s="131">
        <f t="shared" si="164"/>
        <v>0</v>
      </c>
      <c r="BN229" s="131">
        <f t="shared" si="165"/>
        <v>0</v>
      </c>
      <c r="BO229" s="131">
        <f t="shared" si="166"/>
        <v>0</v>
      </c>
    </row>
    <row r="230" spans="1:67" s="4" customFormat="1" ht="73.75" customHeight="1" x14ac:dyDescent="0.2">
      <c r="B230" s="164" t="s">
        <v>8</v>
      </c>
      <c r="C230" s="81"/>
      <c r="D230" s="99" t="s">
        <v>1029</v>
      </c>
      <c r="E230" s="506" t="s">
        <v>648</v>
      </c>
      <c r="F230" s="72" t="s">
        <v>109</v>
      </c>
      <c r="G230" s="114" t="s">
        <v>609</v>
      </c>
      <c r="H230" s="73" t="s">
        <v>158</v>
      </c>
      <c r="I230" s="72">
        <v>2</v>
      </c>
      <c r="J230" s="72">
        <v>0</v>
      </c>
      <c r="K230" s="72" t="s">
        <v>562</v>
      </c>
      <c r="L230" s="340">
        <v>108.15</v>
      </c>
      <c r="M230" s="399" t="s">
        <v>954</v>
      </c>
      <c r="N230" s="88"/>
      <c r="O230" s="368">
        <f>L230*N230</f>
        <v>0</v>
      </c>
      <c r="P230" s="89" t="str">
        <f t="shared" si="131"/>
        <v>No</v>
      </c>
      <c r="Q230" s="166" t="str">
        <f t="shared" si="132"/>
        <v>Yes</v>
      </c>
      <c r="S230" s="229">
        <v>2</v>
      </c>
      <c r="T230" s="230">
        <f t="shared" si="133"/>
        <v>0</v>
      </c>
      <c r="U230" s="69"/>
      <c r="V230" s="256">
        <v>3.75</v>
      </c>
      <c r="W230" s="265">
        <f t="shared" si="167"/>
        <v>0</v>
      </c>
      <c r="X230" s="152"/>
      <c r="Y230" s="152">
        <f>N230*I230</f>
        <v>0</v>
      </c>
      <c r="Z230" s="489">
        <v>2</v>
      </c>
      <c r="AA230" s="476">
        <v>10</v>
      </c>
      <c r="AB230" s="239">
        <f t="shared" si="168"/>
        <v>0</v>
      </c>
      <c r="AC230" s="476"/>
      <c r="AD230" s="239">
        <f t="shared" si="169"/>
        <v>0</v>
      </c>
      <c r="AE230" s="476"/>
      <c r="AF230" s="239">
        <f t="shared" si="170"/>
        <v>0</v>
      </c>
      <c r="AG230" s="131">
        <f t="shared" si="134"/>
        <v>0</v>
      </c>
      <c r="AH230" s="131">
        <f t="shared" si="135"/>
        <v>0</v>
      </c>
      <c r="AI230" s="131">
        <f t="shared" si="136"/>
        <v>0</v>
      </c>
      <c r="AJ230" s="131">
        <f t="shared" si="137"/>
        <v>0</v>
      </c>
      <c r="AK230" s="131">
        <f t="shared" si="138"/>
        <v>0</v>
      </c>
      <c r="AL230" s="131">
        <f t="shared" si="139"/>
        <v>0</v>
      </c>
      <c r="AM230" s="131">
        <f t="shared" si="140"/>
        <v>0</v>
      </c>
      <c r="AN230" s="131">
        <f t="shared" si="141"/>
        <v>0</v>
      </c>
      <c r="AO230" s="131">
        <f t="shared" si="142"/>
        <v>0</v>
      </c>
      <c r="AP230" s="131"/>
      <c r="AQ230" s="396">
        <f t="shared" si="143"/>
        <v>0</v>
      </c>
      <c r="AR230" s="396">
        <f t="shared" si="144"/>
        <v>0</v>
      </c>
      <c r="AS230" s="396">
        <f t="shared" si="145"/>
        <v>0</v>
      </c>
      <c r="AT230" s="131"/>
      <c r="AU230" s="131">
        <f t="shared" si="146"/>
        <v>0</v>
      </c>
      <c r="AV230" s="131">
        <f t="shared" si="147"/>
        <v>0</v>
      </c>
      <c r="AW230" s="131">
        <f t="shared" si="148"/>
        <v>0</v>
      </c>
      <c r="AX230" s="131">
        <f t="shared" si="149"/>
        <v>0</v>
      </c>
      <c r="AY230" s="131">
        <f t="shared" si="150"/>
        <v>0</v>
      </c>
      <c r="AZ230" s="131">
        <f t="shared" si="151"/>
        <v>0</v>
      </c>
      <c r="BA230" s="131">
        <f t="shared" si="152"/>
        <v>0</v>
      </c>
      <c r="BB230" s="131">
        <f t="shared" si="153"/>
        <v>0</v>
      </c>
      <c r="BC230" s="131">
        <f t="shared" si="154"/>
        <v>0</v>
      </c>
      <c r="BD230" s="131">
        <f t="shared" si="155"/>
        <v>0</v>
      </c>
      <c r="BE230" s="131">
        <f t="shared" si="156"/>
        <v>0</v>
      </c>
      <c r="BF230" s="131">
        <f t="shared" si="157"/>
        <v>0</v>
      </c>
      <c r="BG230" s="131">
        <f t="shared" si="158"/>
        <v>0</v>
      </c>
      <c r="BH230" s="131">
        <f t="shared" si="159"/>
        <v>0</v>
      </c>
      <c r="BI230" s="131">
        <f t="shared" si="160"/>
        <v>0</v>
      </c>
      <c r="BJ230" s="131">
        <f t="shared" si="161"/>
        <v>0</v>
      </c>
      <c r="BK230" s="131">
        <f t="shared" si="162"/>
        <v>0</v>
      </c>
      <c r="BL230" s="131">
        <f t="shared" si="163"/>
        <v>0</v>
      </c>
      <c r="BM230" s="131">
        <f t="shared" si="164"/>
        <v>0</v>
      </c>
      <c r="BN230" s="131">
        <f t="shared" si="165"/>
        <v>0</v>
      </c>
      <c r="BO230" s="131">
        <f t="shared" si="166"/>
        <v>0</v>
      </c>
    </row>
    <row r="231" spans="1:67" s="4" customFormat="1" ht="73.75" customHeight="1" x14ac:dyDescent="0.2">
      <c r="B231" s="164" t="s">
        <v>8</v>
      </c>
      <c r="C231" s="81"/>
      <c r="D231" s="99" t="s">
        <v>741</v>
      </c>
      <c r="E231" s="501" t="s">
        <v>647</v>
      </c>
      <c r="F231" s="72" t="s">
        <v>109</v>
      </c>
      <c r="G231" s="114" t="s">
        <v>609</v>
      </c>
      <c r="H231" s="73" t="s">
        <v>158</v>
      </c>
      <c r="I231" s="72">
        <v>2</v>
      </c>
      <c r="J231" s="72">
        <v>0</v>
      </c>
      <c r="K231" s="72" t="s">
        <v>562</v>
      </c>
      <c r="L231" s="340">
        <v>112.8571</v>
      </c>
      <c r="M231" s="87"/>
      <c r="N231" s="399" t="s">
        <v>954</v>
      </c>
      <c r="O231" s="368">
        <f>L231*M231</f>
        <v>0</v>
      </c>
      <c r="P231" s="89" t="str">
        <f t="shared" si="131"/>
        <v>No</v>
      </c>
      <c r="Q231" s="166" t="str">
        <f t="shared" si="132"/>
        <v>Yes</v>
      </c>
      <c r="S231" s="229">
        <v>2</v>
      </c>
      <c r="T231" s="230">
        <f t="shared" si="133"/>
        <v>0</v>
      </c>
      <c r="U231" s="69"/>
      <c r="V231" s="256">
        <v>3.75</v>
      </c>
      <c r="W231" s="265">
        <f t="shared" si="167"/>
        <v>0</v>
      </c>
      <c r="X231" s="152">
        <f>M231*I231</f>
        <v>0</v>
      </c>
      <c r="Y231" s="152"/>
      <c r="Z231" s="489">
        <v>2</v>
      </c>
      <c r="AA231" s="476">
        <v>10</v>
      </c>
      <c r="AB231" s="239">
        <f t="shared" si="168"/>
        <v>0</v>
      </c>
      <c r="AC231" s="476"/>
      <c r="AD231" s="239">
        <f t="shared" si="169"/>
        <v>0</v>
      </c>
      <c r="AE231" s="476"/>
      <c r="AF231" s="239">
        <f t="shared" si="170"/>
        <v>0</v>
      </c>
      <c r="AG231" s="131">
        <f t="shared" si="134"/>
        <v>0</v>
      </c>
      <c r="AH231" s="131">
        <f t="shared" si="135"/>
        <v>0</v>
      </c>
      <c r="AI231" s="131">
        <f t="shared" si="136"/>
        <v>0</v>
      </c>
      <c r="AJ231" s="131">
        <f t="shared" si="137"/>
        <v>0</v>
      </c>
      <c r="AK231" s="131">
        <f t="shared" si="138"/>
        <v>0</v>
      </c>
      <c r="AL231" s="131">
        <f t="shared" si="139"/>
        <v>0</v>
      </c>
      <c r="AM231" s="131">
        <f t="shared" si="140"/>
        <v>0</v>
      </c>
      <c r="AN231" s="131">
        <f t="shared" si="141"/>
        <v>0</v>
      </c>
      <c r="AO231" s="131">
        <f t="shared" si="142"/>
        <v>0</v>
      </c>
      <c r="AP231" s="131"/>
      <c r="AQ231" s="396">
        <f t="shared" si="143"/>
        <v>0</v>
      </c>
      <c r="AR231" s="396">
        <f t="shared" si="144"/>
        <v>0</v>
      </c>
      <c r="AS231" s="396">
        <f t="shared" si="145"/>
        <v>0</v>
      </c>
      <c r="AT231" s="131"/>
      <c r="AU231" s="131">
        <f t="shared" si="146"/>
        <v>0</v>
      </c>
      <c r="AV231" s="131">
        <f t="shared" si="147"/>
        <v>0</v>
      </c>
      <c r="AW231" s="131">
        <f t="shared" si="148"/>
        <v>0</v>
      </c>
      <c r="AX231" s="131">
        <f t="shared" si="149"/>
        <v>0</v>
      </c>
      <c r="AY231" s="131">
        <f t="shared" si="150"/>
        <v>0</v>
      </c>
      <c r="AZ231" s="131">
        <f t="shared" si="151"/>
        <v>0</v>
      </c>
      <c r="BA231" s="131">
        <f t="shared" si="152"/>
        <v>0</v>
      </c>
      <c r="BB231" s="131">
        <f t="shared" si="153"/>
        <v>0</v>
      </c>
      <c r="BC231" s="131">
        <f t="shared" si="154"/>
        <v>0</v>
      </c>
      <c r="BD231" s="131">
        <f t="shared" si="155"/>
        <v>0</v>
      </c>
      <c r="BE231" s="131">
        <f t="shared" si="156"/>
        <v>0</v>
      </c>
      <c r="BF231" s="131">
        <f t="shared" si="157"/>
        <v>0</v>
      </c>
      <c r="BG231" s="131">
        <f t="shared" si="158"/>
        <v>0</v>
      </c>
      <c r="BH231" s="131">
        <f t="shared" si="159"/>
        <v>0</v>
      </c>
      <c r="BI231" s="131">
        <f t="shared" si="160"/>
        <v>0</v>
      </c>
      <c r="BJ231" s="131">
        <f t="shared" si="161"/>
        <v>0</v>
      </c>
      <c r="BK231" s="131">
        <f t="shared" si="162"/>
        <v>0</v>
      </c>
      <c r="BL231" s="131">
        <f t="shared" si="163"/>
        <v>0</v>
      </c>
      <c r="BM231" s="131">
        <f t="shared" si="164"/>
        <v>0</v>
      </c>
      <c r="BN231" s="131">
        <f t="shared" si="165"/>
        <v>0</v>
      </c>
      <c r="BO231" s="131">
        <f t="shared" si="166"/>
        <v>0</v>
      </c>
    </row>
    <row r="232" spans="1:67" s="4" customFormat="1" ht="73.75" customHeight="1" x14ac:dyDescent="0.2">
      <c r="B232" s="164" t="s">
        <v>8</v>
      </c>
      <c r="C232" s="81"/>
      <c r="D232" s="99" t="s">
        <v>744</v>
      </c>
      <c r="E232" s="502" t="s">
        <v>646</v>
      </c>
      <c r="F232" s="72" t="s">
        <v>109</v>
      </c>
      <c r="G232" s="114" t="s">
        <v>609</v>
      </c>
      <c r="H232" s="73" t="s">
        <v>158</v>
      </c>
      <c r="I232" s="72">
        <v>2</v>
      </c>
      <c r="J232" s="72">
        <v>0</v>
      </c>
      <c r="K232" s="72" t="s">
        <v>562</v>
      </c>
      <c r="L232" s="340">
        <v>108.15</v>
      </c>
      <c r="M232" s="87"/>
      <c r="N232" s="399" t="s">
        <v>954</v>
      </c>
      <c r="O232" s="368">
        <f>L232*M232</f>
        <v>0</v>
      </c>
      <c r="P232" s="89" t="str">
        <f t="shared" si="131"/>
        <v>No</v>
      </c>
      <c r="Q232" s="166" t="str">
        <f t="shared" si="132"/>
        <v>Yes</v>
      </c>
      <c r="S232" s="229">
        <v>2</v>
      </c>
      <c r="T232" s="230">
        <f t="shared" si="133"/>
        <v>0</v>
      </c>
      <c r="U232" s="69"/>
      <c r="V232" s="256">
        <v>3.75</v>
      </c>
      <c r="W232" s="265">
        <f t="shared" si="167"/>
        <v>0</v>
      </c>
      <c r="X232" s="152">
        <f>M232*I232</f>
        <v>0</v>
      </c>
      <c r="Y232" s="152"/>
      <c r="Z232" s="489">
        <v>2</v>
      </c>
      <c r="AA232" s="476">
        <v>10</v>
      </c>
      <c r="AB232" s="239">
        <f t="shared" si="168"/>
        <v>0</v>
      </c>
      <c r="AC232" s="476"/>
      <c r="AD232" s="239">
        <f t="shared" si="169"/>
        <v>0</v>
      </c>
      <c r="AE232" s="476"/>
      <c r="AF232" s="239">
        <f t="shared" si="170"/>
        <v>0</v>
      </c>
      <c r="AG232" s="131">
        <f t="shared" si="134"/>
        <v>0</v>
      </c>
      <c r="AH232" s="131">
        <f t="shared" si="135"/>
        <v>0</v>
      </c>
      <c r="AI232" s="131">
        <f t="shared" si="136"/>
        <v>0</v>
      </c>
      <c r="AJ232" s="131">
        <f t="shared" si="137"/>
        <v>0</v>
      </c>
      <c r="AK232" s="131">
        <f t="shared" si="138"/>
        <v>0</v>
      </c>
      <c r="AL232" s="131">
        <f t="shared" si="139"/>
        <v>0</v>
      </c>
      <c r="AM232" s="131">
        <f t="shared" si="140"/>
        <v>0</v>
      </c>
      <c r="AN232" s="131">
        <f t="shared" si="141"/>
        <v>0</v>
      </c>
      <c r="AO232" s="131">
        <f t="shared" si="142"/>
        <v>0</v>
      </c>
      <c r="AP232" s="131"/>
      <c r="AQ232" s="396">
        <f t="shared" si="143"/>
        <v>0</v>
      </c>
      <c r="AR232" s="396">
        <f t="shared" si="144"/>
        <v>0</v>
      </c>
      <c r="AS232" s="396">
        <f t="shared" si="145"/>
        <v>0</v>
      </c>
      <c r="AT232" s="131"/>
      <c r="AU232" s="131">
        <f t="shared" si="146"/>
        <v>0</v>
      </c>
      <c r="AV232" s="131">
        <f t="shared" si="147"/>
        <v>0</v>
      </c>
      <c r="AW232" s="131">
        <f t="shared" si="148"/>
        <v>0</v>
      </c>
      <c r="AX232" s="131">
        <f t="shared" si="149"/>
        <v>0</v>
      </c>
      <c r="AY232" s="131">
        <f t="shared" si="150"/>
        <v>0</v>
      </c>
      <c r="AZ232" s="131">
        <f t="shared" si="151"/>
        <v>0</v>
      </c>
      <c r="BA232" s="131">
        <f t="shared" si="152"/>
        <v>0</v>
      </c>
      <c r="BB232" s="131">
        <f t="shared" si="153"/>
        <v>0</v>
      </c>
      <c r="BC232" s="131">
        <f t="shared" si="154"/>
        <v>0</v>
      </c>
      <c r="BD232" s="131">
        <f t="shared" si="155"/>
        <v>0</v>
      </c>
      <c r="BE232" s="131">
        <f t="shared" si="156"/>
        <v>0</v>
      </c>
      <c r="BF232" s="131">
        <f t="shared" si="157"/>
        <v>0</v>
      </c>
      <c r="BG232" s="131">
        <f t="shared" si="158"/>
        <v>0</v>
      </c>
      <c r="BH232" s="131">
        <f t="shared" si="159"/>
        <v>0</v>
      </c>
      <c r="BI232" s="131">
        <f t="shared" si="160"/>
        <v>0</v>
      </c>
      <c r="BJ232" s="131">
        <f t="shared" si="161"/>
        <v>0</v>
      </c>
      <c r="BK232" s="131">
        <f t="shared" si="162"/>
        <v>0</v>
      </c>
      <c r="BL232" s="131">
        <f t="shared" si="163"/>
        <v>0</v>
      </c>
      <c r="BM232" s="131">
        <f t="shared" si="164"/>
        <v>0</v>
      </c>
      <c r="BN232" s="131">
        <f t="shared" si="165"/>
        <v>0</v>
      </c>
      <c r="BO232" s="131">
        <f t="shared" si="166"/>
        <v>0</v>
      </c>
    </row>
    <row r="233" spans="1:67" s="4" customFormat="1" ht="73.75" customHeight="1" x14ac:dyDescent="0.2">
      <c r="B233" s="164" t="s">
        <v>8</v>
      </c>
      <c r="C233" s="81"/>
      <c r="D233" s="68" t="s">
        <v>1030</v>
      </c>
      <c r="E233" s="503" t="s">
        <v>648</v>
      </c>
      <c r="F233" s="69" t="s">
        <v>110</v>
      </c>
      <c r="G233" s="119" t="s">
        <v>610</v>
      </c>
      <c r="H233" s="70" t="s">
        <v>158</v>
      </c>
      <c r="I233" s="69">
        <v>2</v>
      </c>
      <c r="J233" s="69">
        <v>0</v>
      </c>
      <c r="K233" s="63" t="s">
        <v>562</v>
      </c>
      <c r="L233" s="339">
        <v>121.6739</v>
      </c>
      <c r="M233" s="400" t="s">
        <v>954</v>
      </c>
      <c r="N233" s="355"/>
      <c r="O233" s="378">
        <f>L233*N233</f>
        <v>0</v>
      </c>
      <c r="P233" s="96" t="str">
        <f t="shared" si="131"/>
        <v>No</v>
      </c>
      <c r="Q233" s="120" t="str">
        <f t="shared" si="132"/>
        <v>Yes</v>
      </c>
      <c r="R233" s="367"/>
      <c r="S233" s="231">
        <v>2</v>
      </c>
      <c r="T233" s="230">
        <f t="shared" si="133"/>
        <v>0</v>
      </c>
      <c r="U233" s="69"/>
      <c r="V233" s="257">
        <v>6.25</v>
      </c>
      <c r="W233" s="265">
        <f t="shared" si="167"/>
        <v>0</v>
      </c>
      <c r="X233" s="152"/>
      <c r="Y233" s="152">
        <f>N233*I233</f>
        <v>0</v>
      </c>
      <c r="Z233" s="490">
        <v>2</v>
      </c>
      <c r="AA233" s="476">
        <v>12</v>
      </c>
      <c r="AB233" s="239">
        <f t="shared" si="168"/>
        <v>0</v>
      </c>
      <c r="AC233" s="476"/>
      <c r="AD233" s="239">
        <f t="shared" si="169"/>
        <v>0</v>
      </c>
      <c r="AE233" s="476"/>
      <c r="AF233" s="239">
        <f t="shared" si="170"/>
        <v>0</v>
      </c>
      <c r="AG233" s="131">
        <f t="shared" si="134"/>
        <v>0</v>
      </c>
      <c r="AH233" s="131">
        <f t="shared" si="135"/>
        <v>0</v>
      </c>
      <c r="AI233" s="131">
        <f t="shared" si="136"/>
        <v>0</v>
      </c>
      <c r="AJ233" s="131">
        <f t="shared" si="137"/>
        <v>0</v>
      </c>
      <c r="AK233" s="131">
        <f t="shared" si="138"/>
        <v>0</v>
      </c>
      <c r="AL233" s="131">
        <f t="shared" si="139"/>
        <v>0</v>
      </c>
      <c r="AM233" s="131">
        <f t="shared" si="140"/>
        <v>0</v>
      </c>
      <c r="AN233" s="131">
        <f t="shared" si="141"/>
        <v>0</v>
      </c>
      <c r="AO233" s="131">
        <f t="shared" si="142"/>
        <v>0</v>
      </c>
      <c r="AP233" s="131"/>
      <c r="AQ233" s="396">
        <f t="shared" si="143"/>
        <v>0</v>
      </c>
      <c r="AR233" s="396">
        <f t="shared" si="144"/>
        <v>0</v>
      </c>
      <c r="AS233" s="396">
        <f t="shared" si="145"/>
        <v>0</v>
      </c>
      <c r="AT233" s="131"/>
      <c r="AU233" s="131">
        <f t="shared" si="146"/>
        <v>0</v>
      </c>
      <c r="AV233" s="131">
        <f t="shared" si="147"/>
        <v>0</v>
      </c>
      <c r="AW233" s="131">
        <f t="shared" si="148"/>
        <v>0</v>
      </c>
      <c r="AX233" s="131">
        <f t="shared" si="149"/>
        <v>0</v>
      </c>
      <c r="AY233" s="131">
        <f t="shared" si="150"/>
        <v>0</v>
      </c>
      <c r="AZ233" s="131">
        <f t="shared" si="151"/>
        <v>0</v>
      </c>
      <c r="BA233" s="131">
        <f t="shared" si="152"/>
        <v>0</v>
      </c>
      <c r="BB233" s="131">
        <f t="shared" si="153"/>
        <v>0</v>
      </c>
      <c r="BC233" s="131">
        <f t="shared" si="154"/>
        <v>0</v>
      </c>
      <c r="BD233" s="131">
        <f t="shared" si="155"/>
        <v>0</v>
      </c>
      <c r="BE233" s="131">
        <f t="shared" si="156"/>
        <v>0</v>
      </c>
      <c r="BF233" s="131">
        <f t="shared" si="157"/>
        <v>0</v>
      </c>
      <c r="BG233" s="131">
        <f t="shared" si="158"/>
        <v>0</v>
      </c>
      <c r="BH233" s="131">
        <f t="shared" si="159"/>
        <v>0</v>
      </c>
      <c r="BI233" s="131">
        <f t="shared" si="160"/>
        <v>0</v>
      </c>
      <c r="BJ233" s="131">
        <f t="shared" si="161"/>
        <v>0</v>
      </c>
      <c r="BK233" s="131">
        <f t="shared" si="162"/>
        <v>0</v>
      </c>
      <c r="BL233" s="131">
        <f t="shared" si="163"/>
        <v>0</v>
      </c>
      <c r="BM233" s="131">
        <f t="shared" si="164"/>
        <v>0</v>
      </c>
      <c r="BN233" s="131">
        <f t="shared" si="165"/>
        <v>0</v>
      </c>
      <c r="BO233" s="131">
        <f t="shared" si="166"/>
        <v>0</v>
      </c>
    </row>
    <row r="234" spans="1:67" s="4" customFormat="1" ht="73.75" customHeight="1" x14ac:dyDescent="0.2">
      <c r="B234" s="164" t="s">
        <v>8</v>
      </c>
      <c r="C234" s="81"/>
      <c r="D234" s="68" t="s">
        <v>742</v>
      </c>
      <c r="E234" s="504" t="s">
        <v>647</v>
      </c>
      <c r="F234" s="69" t="s">
        <v>110</v>
      </c>
      <c r="G234" s="119" t="s">
        <v>610</v>
      </c>
      <c r="H234" s="70" t="s">
        <v>158</v>
      </c>
      <c r="I234" s="69">
        <v>2</v>
      </c>
      <c r="J234" s="69">
        <v>0</v>
      </c>
      <c r="K234" s="63" t="s">
        <v>562</v>
      </c>
      <c r="L234" s="339">
        <v>127.0608</v>
      </c>
      <c r="M234" s="355"/>
      <c r="N234" s="403" t="s">
        <v>954</v>
      </c>
      <c r="O234" s="378">
        <f>L234*M234</f>
        <v>0</v>
      </c>
      <c r="P234" s="96" t="str">
        <f t="shared" si="131"/>
        <v>No</v>
      </c>
      <c r="Q234" s="120" t="str">
        <f t="shared" si="132"/>
        <v>Yes</v>
      </c>
      <c r="S234" s="231">
        <v>2</v>
      </c>
      <c r="T234" s="230">
        <f t="shared" si="133"/>
        <v>0</v>
      </c>
      <c r="U234" s="69"/>
      <c r="V234" s="257">
        <v>6.25</v>
      </c>
      <c r="W234" s="265">
        <f t="shared" si="167"/>
        <v>0</v>
      </c>
      <c r="X234" s="152">
        <f>M234*I234</f>
        <v>0</v>
      </c>
      <c r="Y234" s="152"/>
      <c r="Z234" s="490">
        <v>2</v>
      </c>
      <c r="AA234" s="476">
        <v>12</v>
      </c>
      <c r="AB234" s="239">
        <f t="shared" si="168"/>
        <v>0</v>
      </c>
      <c r="AC234" s="476"/>
      <c r="AD234" s="239">
        <f t="shared" si="169"/>
        <v>0</v>
      </c>
      <c r="AE234" s="476"/>
      <c r="AF234" s="239">
        <f t="shared" si="170"/>
        <v>0</v>
      </c>
      <c r="AG234" s="131">
        <f t="shared" si="134"/>
        <v>0</v>
      </c>
      <c r="AH234" s="131">
        <f t="shared" si="135"/>
        <v>0</v>
      </c>
      <c r="AI234" s="131">
        <f t="shared" si="136"/>
        <v>0</v>
      </c>
      <c r="AJ234" s="131">
        <f t="shared" si="137"/>
        <v>0</v>
      </c>
      <c r="AK234" s="131">
        <f t="shared" si="138"/>
        <v>0</v>
      </c>
      <c r="AL234" s="131">
        <f t="shared" si="139"/>
        <v>0</v>
      </c>
      <c r="AM234" s="131">
        <f t="shared" si="140"/>
        <v>0</v>
      </c>
      <c r="AN234" s="131">
        <f t="shared" si="141"/>
        <v>0</v>
      </c>
      <c r="AO234" s="131">
        <f t="shared" si="142"/>
        <v>0</v>
      </c>
      <c r="AP234" s="131"/>
      <c r="AQ234" s="396">
        <f t="shared" si="143"/>
        <v>0</v>
      </c>
      <c r="AR234" s="396">
        <f t="shared" si="144"/>
        <v>0</v>
      </c>
      <c r="AS234" s="396">
        <f t="shared" si="145"/>
        <v>0</v>
      </c>
      <c r="AT234" s="131"/>
      <c r="AU234" s="131">
        <f t="shared" si="146"/>
        <v>0</v>
      </c>
      <c r="AV234" s="131">
        <f t="shared" si="147"/>
        <v>0</v>
      </c>
      <c r="AW234" s="131">
        <f t="shared" si="148"/>
        <v>0</v>
      </c>
      <c r="AX234" s="131">
        <f t="shared" si="149"/>
        <v>0</v>
      </c>
      <c r="AY234" s="131">
        <f t="shared" si="150"/>
        <v>0</v>
      </c>
      <c r="AZ234" s="131">
        <f t="shared" si="151"/>
        <v>0</v>
      </c>
      <c r="BA234" s="131">
        <f t="shared" si="152"/>
        <v>0</v>
      </c>
      <c r="BB234" s="131">
        <f t="shared" si="153"/>
        <v>0</v>
      </c>
      <c r="BC234" s="131">
        <f t="shared" si="154"/>
        <v>0</v>
      </c>
      <c r="BD234" s="131">
        <f t="shared" si="155"/>
        <v>0</v>
      </c>
      <c r="BE234" s="131">
        <f t="shared" si="156"/>
        <v>0</v>
      </c>
      <c r="BF234" s="131">
        <f t="shared" si="157"/>
        <v>0</v>
      </c>
      <c r="BG234" s="131">
        <f t="shared" si="158"/>
        <v>0</v>
      </c>
      <c r="BH234" s="131">
        <f t="shared" si="159"/>
        <v>0</v>
      </c>
      <c r="BI234" s="131">
        <f t="shared" si="160"/>
        <v>0</v>
      </c>
      <c r="BJ234" s="131">
        <f t="shared" si="161"/>
        <v>0</v>
      </c>
      <c r="BK234" s="131">
        <f t="shared" si="162"/>
        <v>0</v>
      </c>
      <c r="BL234" s="131">
        <f t="shared" si="163"/>
        <v>0</v>
      </c>
      <c r="BM234" s="131">
        <f t="shared" si="164"/>
        <v>0</v>
      </c>
      <c r="BN234" s="131">
        <f t="shared" si="165"/>
        <v>0</v>
      </c>
      <c r="BO234" s="131">
        <f t="shared" si="166"/>
        <v>0</v>
      </c>
    </row>
    <row r="235" spans="1:67" s="4" customFormat="1" ht="73.75" customHeight="1" x14ac:dyDescent="0.2">
      <c r="B235" s="167" t="s">
        <v>8</v>
      </c>
      <c r="C235" s="121"/>
      <c r="D235" s="207" t="s">
        <v>743</v>
      </c>
      <c r="E235" s="507" t="s">
        <v>646</v>
      </c>
      <c r="F235" s="183" t="s">
        <v>110</v>
      </c>
      <c r="G235" s="366" t="s">
        <v>610</v>
      </c>
      <c r="H235" s="362" t="s">
        <v>158</v>
      </c>
      <c r="I235" s="183">
        <v>2</v>
      </c>
      <c r="J235" s="183">
        <v>0</v>
      </c>
      <c r="K235" s="122" t="s">
        <v>562</v>
      </c>
      <c r="L235" s="341">
        <v>121.6739</v>
      </c>
      <c r="M235" s="197"/>
      <c r="N235" s="404" t="s">
        <v>954</v>
      </c>
      <c r="O235" s="369">
        <f>L235*M235</f>
        <v>0</v>
      </c>
      <c r="P235" s="186" t="str">
        <f t="shared" si="131"/>
        <v>No</v>
      </c>
      <c r="Q235" s="187" t="str">
        <f t="shared" si="132"/>
        <v>Yes</v>
      </c>
      <c r="S235" s="231">
        <v>2</v>
      </c>
      <c r="T235" s="230">
        <f t="shared" si="133"/>
        <v>0</v>
      </c>
      <c r="U235" s="69"/>
      <c r="V235" s="257">
        <v>6.25</v>
      </c>
      <c r="W235" s="265">
        <f t="shared" si="167"/>
        <v>0</v>
      </c>
      <c r="X235" s="152">
        <f>M235*I235</f>
        <v>0</v>
      </c>
      <c r="Y235" s="152"/>
      <c r="Z235" s="490">
        <v>2</v>
      </c>
      <c r="AA235" s="476">
        <v>12</v>
      </c>
      <c r="AB235" s="239">
        <f t="shared" si="168"/>
        <v>0</v>
      </c>
      <c r="AC235" s="476"/>
      <c r="AD235" s="239">
        <f t="shared" si="169"/>
        <v>0</v>
      </c>
      <c r="AE235" s="476"/>
      <c r="AF235" s="239">
        <f t="shared" si="170"/>
        <v>0</v>
      </c>
      <c r="AG235" s="131">
        <f t="shared" si="134"/>
        <v>0</v>
      </c>
      <c r="AH235" s="131">
        <f t="shared" si="135"/>
        <v>0</v>
      </c>
      <c r="AI235" s="131">
        <f t="shared" si="136"/>
        <v>0</v>
      </c>
      <c r="AJ235" s="131">
        <f t="shared" si="137"/>
        <v>0</v>
      </c>
      <c r="AK235" s="131">
        <f t="shared" si="138"/>
        <v>0</v>
      </c>
      <c r="AL235" s="131">
        <f t="shared" si="139"/>
        <v>0</v>
      </c>
      <c r="AM235" s="131">
        <f t="shared" si="140"/>
        <v>0</v>
      </c>
      <c r="AN235" s="131">
        <f t="shared" si="141"/>
        <v>0</v>
      </c>
      <c r="AO235" s="131">
        <f t="shared" si="142"/>
        <v>0</v>
      </c>
      <c r="AP235" s="131"/>
      <c r="AQ235" s="396">
        <f t="shared" si="143"/>
        <v>0</v>
      </c>
      <c r="AR235" s="396">
        <f t="shared" si="144"/>
        <v>0</v>
      </c>
      <c r="AS235" s="396">
        <f t="shared" si="145"/>
        <v>0</v>
      </c>
      <c r="AT235" s="131"/>
      <c r="AU235" s="131">
        <f t="shared" si="146"/>
        <v>0</v>
      </c>
      <c r="AV235" s="131">
        <f t="shared" si="147"/>
        <v>0</v>
      </c>
      <c r="AW235" s="131">
        <f t="shared" si="148"/>
        <v>0</v>
      </c>
      <c r="AX235" s="131">
        <f t="shared" si="149"/>
        <v>0</v>
      </c>
      <c r="AY235" s="131">
        <f t="shared" si="150"/>
        <v>0</v>
      </c>
      <c r="AZ235" s="131">
        <f t="shared" si="151"/>
        <v>0</v>
      </c>
      <c r="BA235" s="131">
        <f t="shared" si="152"/>
        <v>0</v>
      </c>
      <c r="BB235" s="131">
        <f t="shared" si="153"/>
        <v>0</v>
      </c>
      <c r="BC235" s="131">
        <f t="shared" si="154"/>
        <v>0</v>
      </c>
      <c r="BD235" s="131">
        <f t="shared" si="155"/>
        <v>0</v>
      </c>
      <c r="BE235" s="131">
        <f t="shared" si="156"/>
        <v>0</v>
      </c>
      <c r="BF235" s="131">
        <f t="shared" si="157"/>
        <v>0</v>
      </c>
      <c r="BG235" s="131">
        <f t="shared" si="158"/>
        <v>0</v>
      </c>
      <c r="BH235" s="131">
        <f t="shared" si="159"/>
        <v>0</v>
      </c>
      <c r="BI235" s="131">
        <f t="shared" si="160"/>
        <v>0</v>
      </c>
      <c r="BJ235" s="131">
        <f t="shared" si="161"/>
        <v>0</v>
      </c>
      <c r="BK235" s="131">
        <f t="shared" si="162"/>
        <v>0</v>
      </c>
      <c r="BL235" s="131">
        <f t="shared" si="163"/>
        <v>0</v>
      </c>
      <c r="BM235" s="131">
        <f t="shared" si="164"/>
        <v>0</v>
      </c>
      <c r="BN235" s="131">
        <f t="shared" si="165"/>
        <v>0</v>
      </c>
      <c r="BO235" s="131">
        <f t="shared" si="166"/>
        <v>0</v>
      </c>
    </row>
    <row r="236" spans="1:67" s="81" customFormat="1" ht="40.75" customHeight="1" x14ac:dyDescent="0.2">
      <c r="A236" s="4"/>
      <c r="B236" s="217"/>
      <c r="C236" s="80"/>
      <c r="D236" s="440" t="s">
        <v>365</v>
      </c>
      <c r="E236" s="508"/>
      <c r="F236" s="68"/>
      <c r="G236" s="66"/>
      <c r="H236" s="66"/>
      <c r="I236" s="68"/>
      <c r="J236" s="67"/>
      <c r="K236" s="67"/>
      <c r="L236" s="155"/>
      <c r="M236" s="397"/>
      <c r="O236" s="186"/>
      <c r="P236" s="82"/>
      <c r="Q236" s="83"/>
      <c r="S236" s="233"/>
      <c r="T236" s="233"/>
      <c r="U236" s="69"/>
      <c r="V236" s="254"/>
      <c r="W236" s="265">
        <f t="shared" si="167"/>
        <v>0</v>
      </c>
      <c r="X236" s="152"/>
      <c r="Y236" s="152"/>
      <c r="Z236" s="487"/>
      <c r="AA236" s="477"/>
      <c r="AB236" s="239">
        <f t="shared" si="168"/>
        <v>0</v>
      </c>
      <c r="AC236" s="477"/>
      <c r="AD236" s="239">
        <f t="shared" si="169"/>
        <v>0</v>
      </c>
      <c r="AE236" s="477"/>
      <c r="AF236" s="239">
        <f t="shared" si="170"/>
        <v>0</v>
      </c>
      <c r="AG236" s="131">
        <f t="shared" si="134"/>
        <v>0</v>
      </c>
      <c r="AH236" s="131">
        <f t="shared" si="135"/>
        <v>0</v>
      </c>
      <c r="AI236" s="131">
        <f t="shared" si="136"/>
        <v>0</v>
      </c>
      <c r="AJ236" s="131">
        <f t="shared" si="137"/>
        <v>0</v>
      </c>
      <c r="AK236" s="131">
        <f t="shared" si="138"/>
        <v>0</v>
      </c>
      <c r="AL236" s="131">
        <f t="shared" si="139"/>
        <v>0</v>
      </c>
      <c r="AM236" s="131">
        <f t="shared" si="140"/>
        <v>0</v>
      </c>
      <c r="AN236" s="131">
        <f t="shared" si="141"/>
        <v>0</v>
      </c>
      <c r="AO236" s="131">
        <f t="shared" si="142"/>
        <v>0</v>
      </c>
      <c r="AP236" s="396"/>
      <c r="AQ236" s="396">
        <f t="shared" si="143"/>
        <v>0</v>
      </c>
      <c r="AR236" s="396">
        <f t="shared" si="144"/>
        <v>0</v>
      </c>
      <c r="AS236" s="396">
        <f t="shared" si="145"/>
        <v>0</v>
      </c>
      <c r="AT236" s="396"/>
      <c r="AU236" s="131">
        <f t="shared" si="146"/>
        <v>0</v>
      </c>
      <c r="AV236" s="131">
        <f t="shared" si="147"/>
        <v>0</v>
      </c>
      <c r="AW236" s="131">
        <f t="shared" si="148"/>
        <v>0</v>
      </c>
      <c r="AX236" s="131">
        <f t="shared" si="149"/>
        <v>0</v>
      </c>
      <c r="AY236" s="131">
        <f t="shared" si="150"/>
        <v>0</v>
      </c>
      <c r="AZ236" s="131">
        <f t="shared" si="151"/>
        <v>0</v>
      </c>
      <c r="BA236" s="131">
        <f t="shared" si="152"/>
        <v>0</v>
      </c>
      <c r="BB236" s="131">
        <f t="shared" si="153"/>
        <v>0</v>
      </c>
      <c r="BC236" s="131">
        <f t="shared" si="154"/>
        <v>0</v>
      </c>
      <c r="BD236" s="131">
        <f t="shared" si="155"/>
        <v>0</v>
      </c>
      <c r="BE236" s="131">
        <f t="shared" si="156"/>
        <v>0</v>
      </c>
      <c r="BF236" s="131">
        <f t="shared" si="157"/>
        <v>0</v>
      </c>
      <c r="BG236" s="131">
        <f t="shared" si="158"/>
        <v>0</v>
      </c>
      <c r="BH236" s="131">
        <f t="shared" si="159"/>
        <v>0</v>
      </c>
      <c r="BI236" s="131">
        <f t="shared" si="160"/>
        <v>0</v>
      </c>
      <c r="BJ236" s="131">
        <f t="shared" si="161"/>
        <v>0</v>
      </c>
      <c r="BK236" s="131">
        <f t="shared" si="162"/>
        <v>0</v>
      </c>
      <c r="BL236" s="131">
        <f t="shared" si="163"/>
        <v>0</v>
      </c>
      <c r="BM236" s="131">
        <f t="shared" si="164"/>
        <v>0</v>
      </c>
      <c r="BN236" s="131">
        <f t="shared" si="165"/>
        <v>0</v>
      </c>
      <c r="BO236" s="131">
        <f t="shared" si="166"/>
        <v>0</v>
      </c>
    </row>
    <row r="237" spans="1:67" s="4" customFormat="1" ht="73.75" customHeight="1" x14ac:dyDescent="0.2">
      <c r="A237" s="62"/>
      <c r="B237" s="164" t="s">
        <v>8</v>
      </c>
      <c r="C237" s="101"/>
      <c r="D237" s="175" t="s">
        <v>1031</v>
      </c>
      <c r="E237" s="506" t="s">
        <v>648</v>
      </c>
      <c r="F237" s="158" t="s">
        <v>172</v>
      </c>
      <c r="G237" s="160" t="s">
        <v>395</v>
      </c>
      <c r="H237" s="160" t="s">
        <v>337</v>
      </c>
      <c r="I237" s="158">
        <v>5</v>
      </c>
      <c r="J237" s="158">
        <v>10</v>
      </c>
      <c r="K237" s="158" t="s">
        <v>562</v>
      </c>
      <c r="L237" s="332">
        <v>238.8364</v>
      </c>
      <c r="M237" s="399" t="s">
        <v>954</v>
      </c>
      <c r="N237" s="161"/>
      <c r="O237" s="368">
        <f>L237*N237</f>
        <v>0</v>
      </c>
      <c r="P237" s="162" t="str">
        <f t="shared" ref="P237:P268" si="171">IF(SUM(M237:N237)&gt;0,"Yes","No")</f>
        <v>No</v>
      </c>
      <c r="Q237" s="163" t="str">
        <f t="shared" ref="Q237:Q268" si="172">IF(B237="New","Yes","No")</f>
        <v>Yes</v>
      </c>
      <c r="S237" s="229">
        <v>5</v>
      </c>
      <c r="T237" s="230">
        <f t="shared" ref="T237:T268" si="173">S237*SUM(M237:N237)</f>
        <v>0</v>
      </c>
      <c r="U237" s="69"/>
      <c r="V237" s="255">
        <v>12</v>
      </c>
      <c r="W237" s="265">
        <f t="shared" si="167"/>
        <v>0</v>
      </c>
      <c r="X237" s="152"/>
      <c r="Y237" s="152">
        <f>N237*I237</f>
        <v>0</v>
      </c>
      <c r="Z237" s="488">
        <v>5</v>
      </c>
      <c r="AA237" s="476"/>
      <c r="AB237" s="239">
        <f t="shared" si="168"/>
        <v>0</v>
      </c>
      <c r="AC237" s="476">
        <v>20</v>
      </c>
      <c r="AD237" s="239">
        <f t="shared" si="169"/>
        <v>0</v>
      </c>
      <c r="AE237" s="476"/>
      <c r="AF237" s="239">
        <f t="shared" si="170"/>
        <v>0</v>
      </c>
      <c r="AG237" s="131">
        <f t="shared" si="134"/>
        <v>0</v>
      </c>
      <c r="AH237" s="131">
        <f t="shared" si="135"/>
        <v>0</v>
      </c>
      <c r="AI237" s="131">
        <f t="shared" si="136"/>
        <v>0</v>
      </c>
      <c r="AJ237" s="131">
        <f t="shared" si="137"/>
        <v>0</v>
      </c>
      <c r="AK237" s="131">
        <f t="shared" si="138"/>
        <v>0</v>
      </c>
      <c r="AL237" s="131">
        <f t="shared" si="139"/>
        <v>0</v>
      </c>
      <c r="AM237" s="131">
        <f t="shared" si="140"/>
        <v>0</v>
      </c>
      <c r="AN237" s="131">
        <f t="shared" si="141"/>
        <v>0</v>
      </c>
      <c r="AO237" s="131">
        <f t="shared" si="142"/>
        <v>0</v>
      </c>
      <c r="AP237" s="131"/>
      <c r="AQ237" s="396">
        <f t="shared" si="143"/>
        <v>0</v>
      </c>
      <c r="AR237" s="396">
        <f t="shared" si="144"/>
        <v>0</v>
      </c>
      <c r="AS237" s="396">
        <f t="shared" si="145"/>
        <v>0</v>
      </c>
      <c r="AT237" s="131"/>
      <c r="AU237" s="131">
        <f t="shared" si="146"/>
        <v>0</v>
      </c>
      <c r="AV237" s="131">
        <f t="shared" si="147"/>
        <v>0</v>
      </c>
      <c r="AW237" s="131">
        <f t="shared" si="148"/>
        <v>0</v>
      </c>
      <c r="AX237" s="131">
        <f t="shared" si="149"/>
        <v>0</v>
      </c>
      <c r="AY237" s="131">
        <f t="shared" si="150"/>
        <v>0</v>
      </c>
      <c r="AZ237" s="131">
        <f t="shared" si="151"/>
        <v>0</v>
      </c>
      <c r="BA237" s="131">
        <f t="shared" si="152"/>
        <v>0</v>
      </c>
      <c r="BB237" s="131">
        <f t="shared" si="153"/>
        <v>0</v>
      </c>
      <c r="BC237" s="131">
        <f t="shared" si="154"/>
        <v>0</v>
      </c>
      <c r="BD237" s="131">
        <f t="shared" si="155"/>
        <v>0</v>
      </c>
      <c r="BE237" s="131">
        <f t="shared" si="156"/>
        <v>0</v>
      </c>
      <c r="BF237" s="131">
        <f t="shared" si="157"/>
        <v>0</v>
      </c>
      <c r="BG237" s="131">
        <f t="shared" si="158"/>
        <v>0</v>
      </c>
      <c r="BH237" s="131">
        <f t="shared" si="159"/>
        <v>0</v>
      </c>
      <c r="BI237" s="131">
        <f t="shared" si="160"/>
        <v>0</v>
      </c>
      <c r="BJ237" s="131">
        <f t="shared" si="161"/>
        <v>0</v>
      </c>
      <c r="BK237" s="131">
        <f t="shared" si="162"/>
        <v>0</v>
      </c>
      <c r="BL237" s="131">
        <f t="shared" si="163"/>
        <v>0</v>
      </c>
      <c r="BM237" s="131">
        <f t="shared" si="164"/>
        <v>0</v>
      </c>
      <c r="BN237" s="131">
        <f t="shared" si="165"/>
        <v>0</v>
      </c>
      <c r="BO237" s="131">
        <f t="shared" si="166"/>
        <v>0</v>
      </c>
    </row>
    <row r="238" spans="1:67" s="4" customFormat="1" ht="73.75" customHeight="1" x14ac:dyDescent="0.2">
      <c r="A238" s="62"/>
      <c r="B238" s="164" t="s">
        <v>8</v>
      </c>
      <c r="D238" s="99" t="s">
        <v>786</v>
      </c>
      <c r="E238" s="501" t="s">
        <v>647</v>
      </c>
      <c r="F238" s="72" t="s">
        <v>172</v>
      </c>
      <c r="G238" s="73" t="s">
        <v>395</v>
      </c>
      <c r="H238" s="73" t="s">
        <v>337</v>
      </c>
      <c r="I238" s="72">
        <v>5</v>
      </c>
      <c r="J238" s="72">
        <v>10</v>
      </c>
      <c r="K238" s="72" t="s">
        <v>562</v>
      </c>
      <c r="L238" s="334">
        <v>249.21880000000002</v>
      </c>
      <c r="M238" s="88"/>
      <c r="N238" s="399" t="s">
        <v>954</v>
      </c>
      <c r="O238" s="368">
        <f>L238*M238</f>
        <v>0</v>
      </c>
      <c r="P238" s="89" t="str">
        <f t="shared" si="171"/>
        <v>No</v>
      </c>
      <c r="Q238" s="364" t="str">
        <f t="shared" si="172"/>
        <v>Yes</v>
      </c>
      <c r="R238" s="367"/>
      <c r="S238" s="229">
        <v>5</v>
      </c>
      <c r="T238" s="230">
        <f t="shared" si="173"/>
        <v>0</v>
      </c>
      <c r="U238" s="69"/>
      <c r="V238" s="255">
        <v>12</v>
      </c>
      <c r="W238" s="265">
        <f t="shared" si="167"/>
        <v>0</v>
      </c>
      <c r="X238" s="152">
        <f>M238*I238</f>
        <v>0</v>
      </c>
      <c r="Y238" s="152"/>
      <c r="Z238" s="488">
        <v>5</v>
      </c>
      <c r="AA238" s="476"/>
      <c r="AB238" s="239">
        <f t="shared" si="168"/>
        <v>0</v>
      </c>
      <c r="AC238" s="476">
        <v>20</v>
      </c>
      <c r="AD238" s="239">
        <f t="shared" si="169"/>
        <v>0</v>
      </c>
      <c r="AE238" s="476"/>
      <c r="AF238" s="239">
        <f t="shared" si="170"/>
        <v>0</v>
      </c>
      <c r="AG238" s="131">
        <f t="shared" si="134"/>
        <v>0</v>
      </c>
      <c r="AH238" s="131">
        <f t="shared" si="135"/>
        <v>0</v>
      </c>
      <c r="AI238" s="131">
        <f t="shared" si="136"/>
        <v>0</v>
      </c>
      <c r="AJ238" s="131">
        <f t="shared" si="137"/>
        <v>0</v>
      </c>
      <c r="AK238" s="131">
        <f t="shared" si="138"/>
        <v>0</v>
      </c>
      <c r="AL238" s="131">
        <f t="shared" si="139"/>
        <v>0</v>
      </c>
      <c r="AM238" s="131">
        <f t="shared" si="140"/>
        <v>0</v>
      </c>
      <c r="AN238" s="131">
        <f t="shared" si="141"/>
        <v>0</v>
      </c>
      <c r="AO238" s="131">
        <f t="shared" si="142"/>
        <v>0</v>
      </c>
      <c r="AP238" s="131"/>
      <c r="AQ238" s="396">
        <f t="shared" si="143"/>
        <v>0</v>
      </c>
      <c r="AR238" s="396">
        <f t="shared" si="144"/>
        <v>0</v>
      </c>
      <c r="AS238" s="396">
        <f t="shared" si="145"/>
        <v>0</v>
      </c>
      <c r="AT238" s="131"/>
      <c r="AU238" s="131">
        <f t="shared" si="146"/>
        <v>0</v>
      </c>
      <c r="AV238" s="131">
        <f t="shared" si="147"/>
        <v>0</v>
      </c>
      <c r="AW238" s="131">
        <f t="shared" si="148"/>
        <v>0</v>
      </c>
      <c r="AX238" s="131">
        <f t="shared" si="149"/>
        <v>0</v>
      </c>
      <c r="AY238" s="131">
        <f t="shared" si="150"/>
        <v>0</v>
      </c>
      <c r="AZ238" s="131">
        <f t="shared" si="151"/>
        <v>0</v>
      </c>
      <c r="BA238" s="131">
        <f t="shared" si="152"/>
        <v>0</v>
      </c>
      <c r="BB238" s="131">
        <f t="shared" si="153"/>
        <v>0</v>
      </c>
      <c r="BC238" s="131">
        <f t="shared" si="154"/>
        <v>0</v>
      </c>
      <c r="BD238" s="131">
        <f t="shared" si="155"/>
        <v>0</v>
      </c>
      <c r="BE238" s="131">
        <f t="shared" si="156"/>
        <v>0</v>
      </c>
      <c r="BF238" s="131">
        <f t="shared" si="157"/>
        <v>0</v>
      </c>
      <c r="BG238" s="131">
        <f t="shared" si="158"/>
        <v>0</v>
      </c>
      <c r="BH238" s="131">
        <f t="shared" si="159"/>
        <v>0</v>
      </c>
      <c r="BI238" s="131">
        <f t="shared" si="160"/>
        <v>0</v>
      </c>
      <c r="BJ238" s="131">
        <f t="shared" si="161"/>
        <v>0</v>
      </c>
      <c r="BK238" s="131">
        <f t="shared" si="162"/>
        <v>0</v>
      </c>
      <c r="BL238" s="131">
        <f t="shared" si="163"/>
        <v>0</v>
      </c>
      <c r="BM238" s="131">
        <f t="shared" si="164"/>
        <v>0</v>
      </c>
      <c r="BN238" s="131">
        <f t="shared" si="165"/>
        <v>0</v>
      </c>
      <c r="BO238" s="131">
        <f t="shared" si="166"/>
        <v>0</v>
      </c>
    </row>
    <row r="239" spans="1:67" s="4" customFormat="1" ht="73.75" customHeight="1" x14ac:dyDescent="0.2">
      <c r="A239" s="62"/>
      <c r="B239" s="164" t="s">
        <v>8</v>
      </c>
      <c r="D239" s="99" t="s">
        <v>817</v>
      </c>
      <c r="E239" s="502" t="s">
        <v>646</v>
      </c>
      <c r="F239" s="72" t="s">
        <v>172</v>
      </c>
      <c r="G239" s="73" t="s">
        <v>395</v>
      </c>
      <c r="H239" s="73" t="s">
        <v>337</v>
      </c>
      <c r="I239" s="72">
        <v>5</v>
      </c>
      <c r="J239" s="72">
        <v>10</v>
      </c>
      <c r="K239" s="72" t="s">
        <v>562</v>
      </c>
      <c r="L239" s="334">
        <v>238.8364</v>
      </c>
      <c r="M239" s="88"/>
      <c r="N239" s="399" t="s">
        <v>954</v>
      </c>
      <c r="O239" s="368">
        <f>L239*M239</f>
        <v>0</v>
      </c>
      <c r="P239" s="89" t="str">
        <f t="shared" si="171"/>
        <v>No</v>
      </c>
      <c r="Q239" s="364" t="str">
        <f t="shared" si="172"/>
        <v>Yes</v>
      </c>
      <c r="R239" s="367"/>
      <c r="S239" s="229">
        <v>5</v>
      </c>
      <c r="T239" s="230">
        <f t="shared" si="173"/>
        <v>0</v>
      </c>
      <c r="U239" s="69"/>
      <c r="V239" s="255">
        <v>12</v>
      </c>
      <c r="W239" s="265">
        <f t="shared" si="167"/>
        <v>0</v>
      </c>
      <c r="X239" s="152">
        <f>M239*I239</f>
        <v>0</v>
      </c>
      <c r="Y239" s="152"/>
      <c r="Z239" s="488">
        <v>5</v>
      </c>
      <c r="AA239" s="476"/>
      <c r="AB239" s="239">
        <f t="shared" si="168"/>
        <v>0</v>
      </c>
      <c r="AC239" s="476">
        <v>20</v>
      </c>
      <c r="AD239" s="239">
        <f t="shared" si="169"/>
        <v>0</v>
      </c>
      <c r="AE239" s="476"/>
      <c r="AF239" s="239">
        <f t="shared" si="170"/>
        <v>0</v>
      </c>
      <c r="AG239" s="131">
        <f t="shared" si="134"/>
        <v>0</v>
      </c>
      <c r="AH239" s="131">
        <f t="shared" si="135"/>
        <v>0</v>
      </c>
      <c r="AI239" s="131">
        <f t="shared" si="136"/>
        <v>0</v>
      </c>
      <c r="AJ239" s="131">
        <f t="shared" si="137"/>
        <v>0</v>
      </c>
      <c r="AK239" s="131">
        <f t="shared" si="138"/>
        <v>0</v>
      </c>
      <c r="AL239" s="131">
        <f t="shared" si="139"/>
        <v>0</v>
      </c>
      <c r="AM239" s="131">
        <f t="shared" si="140"/>
        <v>0</v>
      </c>
      <c r="AN239" s="131">
        <f t="shared" si="141"/>
        <v>0</v>
      </c>
      <c r="AO239" s="131">
        <f t="shared" si="142"/>
        <v>0</v>
      </c>
      <c r="AP239" s="131"/>
      <c r="AQ239" s="396">
        <f t="shared" si="143"/>
        <v>0</v>
      </c>
      <c r="AR239" s="396">
        <f t="shared" si="144"/>
        <v>0</v>
      </c>
      <c r="AS239" s="396">
        <f t="shared" si="145"/>
        <v>0</v>
      </c>
      <c r="AT239" s="131"/>
      <c r="AU239" s="131">
        <f t="shared" si="146"/>
        <v>0</v>
      </c>
      <c r="AV239" s="131">
        <f t="shared" si="147"/>
        <v>0</v>
      </c>
      <c r="AW239" s="131">
        <f t="shared" si="148"/>
        <v>0</v>
      </c>
      <c r="AX239" s="131">
        <f t="shared" si="149"/>
        <v>0</v>
      </c>
      <c r="AY239" s="131">
        <f t="shared" si="150"/>
        <v>0</v>
      </c>
      <c r="AZ239" s="131">
        <f t="shared" si="151"/>
        <v>0</v>
      </c>
      <c r="BA239" s="131">
        <f t="shared" si="152"/>
        <v>0</v>
      </c>
      <c r="BB239" s="131">
        <f t="shared" si="153"/>
        <v>0</v>
      </c>
      <c r="BC239" s="131">
        <f t="shared" si="154"/>
        <v>0</v>
      </c>
      <c r="BD239" s="131">
        <f t="shared" si="155"/>
        <v>0</v>
      </c>
      <c r="BE239" s="131">
        <f t="shared" si="156"/>
        <v>0</v>
      </c>
      <c r="BF239" s="131">
        <f t="shared" si="157"/>
        <v>0</v>
      </c>
      <c r="BG239" s="131">
        <f t="shared" si="158"/>
        <v>0</v>
      </c>
      <c r="BH239" s="131">
        <f t="shared" si="159"/>
        <v>0</v>
      </c>
      <c r="BI239" s="131">
        <f t="shared" si="160"/>
        <v>0</v>
      </c>
      <c r="BJ239" s="131">
        <f t="shared" si="161"/>
        <v>0</v>
      </c>
      <c r="BK239" s="131">
        <f t="shared" si="162"/>
        <v>0</v>
      </c>
      <c r="BL239" s="131">
        <f t="shared" si="163"/>
        <v>0</v>
      </c>
      <c r="BM239" s="131">
        <f t="shared" si="164"/>
        <v>0</v>
      </c>
      <c r="BN239" s="131">
        <f t="shared" si="165"/>
        <v>0</v>
      </c>
      <c r="BO239" s="131">
        <f t="shared" si="166"/>
        <v>0</v>
      </c>
    </row>
    <row r="240" spans="1:67" s="81" customFormat="1" ht="73.75" customHeight="1" x14ac:dyDescent="0.2">
      <c r="B240" s="164" t="s">
        <v>8</v>
      </c>
      <c r="C240" s="4"/>
      <c r="D240" s="196" t="s">
        <v>1032</v>
      </c>
      <c r="E240" s="503" t="s">
        <v>648</v>
      </c>
      <c r="F240" s="63" t="s">
        <v>108</v>
      </c>
      <c r="G240" s="178" t="s">
        <v>394</v>
      </c>
      <c r="H240" s="178" t="s">
        <v>337</v>
      </c>
      <c r="I240" s="63">
        <v>4</v>
      </c>
      <c r="J240" s="63">
        <v>8</v>
      </c>
      <c r="K240" s="63" t="s">
        <v>562</v>
      </c>
      <c r="L240" s="333">
        <v>238.8364</v>
      </c>
      <c r="M240" s="400" t="s">
        <v>954</v>
      </c>
      <c r="N240" s="380"/>
      <c r="O240" s="378">
        <f>L240*N240</f>
        <v>0</v>
      </c>
      <c r="P240" s="82" t="str">
        <f t="shared" si="171"/>
        <v>No</v>
      </c>
      <c r="Q240" s="188" t="str">
        <f t="shared" si="172"/>
        <v>Yes</v>
      </c>
      <c r="S240" s="229">
        <v>4</v>
      </c>
      <c r="T240" s="230">
        <f t="shared" si="173"/>
        <v>0</v>
      </c>
      <c r="U240" s="69"/>
      <c r="V240" s="256">
        <v>12</v>
      </c>
      <c r="W240" s="265">
        <f t="shared" si="167"/>
        <v>0</v>
      </c>
      <c r="X240" s="152"/>
      <c r="Y240" s="152">
        <f>N240*I240</f>
        <v>0</v>
      </c>
      <c r="Z240" s="489">
        <v>4</v>
      </c>
      <c r="AA240" s="476"/>
      <c r="AB240" s="239">
        <f t="shared" si="168"/>
        <v>0</v>
      </c>
      <c r="AC240" s="476">
        <v>32</v>
      </c>
      <c r="AD240" s="239">
        <f t="shared" si="169"/>
        <v>0</v>
      </c>
      <c r="AE240" s="476"/>
      <c r="AF240" s="239">
        <f t="shared" si="170"/>
        <v>0</v>
      </c>
      <c r="AG240" s="131">
        <f t="shared" si="134"/>
        <v>0</v>
      </c>
      <c r="AH240" s="131">
        <f t="shared" si="135"/>
        <v>0</v>
      </c>
      <c r="AI240" s="131">
        <f t="shared" si="136"/>
        <v>0</v>
      </c>
      <c r="AJ240" s="131">
        <f t="shared" si="137"/>
        <v>0</v>
      </c>
      <c r="AK240" s="131">
        <f t="shared" si="138"/>
        <v>0</v>
      </c>
      <c r="AL240" s="131">
        <f t="shared" si="139"/>
        <v>0</v>
      </c>
      <c r="AM240" s="131">
        <f t="shared" si="140"/>
        <v>0</v>
      </c>
      <c r="AN240" s="131">
        <f t="shared" si="141"/>
        <v>0</v>
      </c>
      <c r="AO240" s="131">
        <f t="shared" si="142"/>
        <v>0</v>
      </c>
      <c r="AP240" s="396"/>
      <c r="AQ240" s="396">
        <f t="shared" si="143"/>
        <v>0</v>
      </c>
      <c r="AR240" s="396">
        <f t="shared" si="144"/>
        <v>0</v>
      </c>
      <c r="AS240" s="396">
        <f t="shared" si="145"/>
        <v>0</v>
      </c>
      <c r="AT240" s="396"/>
      <c r="AU240" s="131">
        <f t="shared" si="146"/>
        <v>0</v>
      </c>
      <c r="AV240" s="131">
        <f t="shared" si="147"/>
        <v>0</v>
      </c>
      <c r="AW240" s="131">
        <f t="shared" si="148"/>
        <v>0</v>
      </c>
      <c r="AX240" s="131">
        <f t="shared" si="149"/>
        <v>0</v>
      </c>
      <c r="AY240" s="131">
        <f t="shared" si="150"/>
        <v>0</v>
      </c>
      <c r="AZ240" s="131">
        <f t="shared" si="151"/>
        <v>0</v>
      </c>
      <c r="BA240" s="131">
        <f t="shared" si="152"/>
        <v>0</v>
      </c>
      <c r="BB240" s="131">
        <f t="shared" si="153"/>
        <v>0</v>
      </c>
      <c r="BC240" s="131">
        <f t="shared" si="154"/>
        <v>0</v>
      </c>
      <c r="BD240" s="131">
        <f t="shared" si="155"/>
        <v>0</v>
      </c>
      <c r="BE240" s="131">
        <f t="shared" si="156"/>
        <v>0</v>
      </c>
      <c r="BF240" s="131">
        <f t="shared" si="157"/>
        <v>0</v>
      </c>
      <c r="BG240" s="131">
        <f t="shared" si="158"/>
        <v>0</v>
      </c>
      <c r="BH240" s="131">
        <f t="shared" si="159"/>
        <v>0</v>
      </c>
      <c r="BI240" s="131">
        <f t="shared" si="160"/>
        <v>0</v>
      </c>
      <c r="BJ240" s="131">
        <f t="shared" si="161"/>
        <v>0</v>
      </c>
      <c r="BK240" s="131">
        <f t="shared" si="162"/>
        <v>0</v>
      </c>
      <c r="BL240" s="131">
        <f t="shared" si="163"/>
        <v>0</v>
      </c>
      <c r="BM240" s="131">
        <f t="shared" si="164"/>
        <v>0</v>
      </c>
      <c r="BN240" s="131">
        <f t="shared" si="165"/>
        <v>0</v>
      </c>
      <c r="BO240" s="131">
        <f t="shared" si="166"/>
        <v>0</v>
      </c>
    </row>
    <row r="241" spans="1:67" s="81" customFormat="1" ht="73.75" customHeight="1" x14ac:dyDescent="0.2">
      <c r="B241" s="164" t="s">
        <v>8</v>
      </c>
      <c r="C241" s="4"/>
      <c r="D241" s="196" t="s">
        <v>785</v>
      </c>
      <c r="E241" s="504" t="s">
        <v>647</v>
      </c>
      <c r="F241" s="63" t="s">
        <v>108</v>
      </c>
      <c r="G241" s="178" t="s">
        <v>394</v>
      </c>
      <c r="H241" s="178" t="s">
        <v>337</v>
      </c>
      <c r="I241" s="63">
        <v>4</v>
      </c>
      <c r="J241" s="63">
        <v>8</v>
      </c>
      <c r="K241" s="63" t="s">
        <v>562</v>
      </c>
      <c r="L241" s="333">
        <v>249.21880000000002</v>
      </c>
      <c r="M241" s="85"/>
      <c r="N241" s="403" t="s">
        <v>954</v>
      </c>
      <c r="O241" s="378">
        <f>L241*M241</f>
        <v>0</v>
      </c>
      <c r="P241" s="82" t="str">
        <f t="shared" si="171"/>
        <v>No</v>
      </c>
      <c r="Q241" s="188" t="str">
        <f t="shared" si="172"/>
        <v>Yes</v>
      </c>
      <c r="S241" s="229">
        <v>4</v>
      </c>
      <c r="T241" s="230">
        <f t="shared" si="173"/>
        <v>0</v>
      </c>
      <c r="U241" s="69"/>
      <c r="V241" s="256">
        <v>12</v>
      </c>
      <c r="W241" s="265">
        <f t="shared" si="167"/>
        <v>0</v>
      </c>
      <c r="X241" s="152">
        <f>M241*I241</f>
        <v>0</v>
      </c>
      <c r="Y241" s="152"/>
      <c r="Z241" s="489">
        <v>4</v>
      </c>
      <c r="AA241" s="476"/>
      <c r="AB241" s="239">
        <f t="shared" si="168"/>
        <v>0</v>
      </c>
      <c r="AC241" s="476">
        <v>32</v>
      </c>
      <c r="AD241" s="239">
        <f t="shared" si="169"/>
        <v>0</v>
      </c>
      <c r="AE241" s="476"/>
      <c r="AF241" s="239">
        <f t="shared" si="170"/>
        <v>0</v>
      </c>
      <c r="AG241" s="131">
        <f t="shared" si="134"/>
        <v>0</v>
      </c>
      <c r="AH241" s="131">
        <f t="shared" si="135"/>
        <v>0</v>
      </c>
      <c r="AI241" s="131">
        <f t="shared" si="136"/>
        <v>0</v>
      </c>
      <c r="AJ241" s="131">
        <f t="shared" si="137"/>
        <v>0</v>
      </c>
      <c r="AK241" s="131">
        <f t="shared" si="138"/>
        <v>0</v>
      </c>
      <c r="AL241" s="131">
        <f t="shared" si="139"/>
        <v>0</v>
      </c>
      <c r="AM241" s="131">
        <f t="shared" si="140"/>
        <v>0</v>
      </c>
      <c r="AN241" s="131">
        <f t="shared" si="141"/>
        <v>0</v>
      </c>
      <c r="AO241" s="131">
        <f t="shared" si="142"/>
        <v>0</v>
      </c>
      <c r="AP241" s="396"/>
      <c r="AQ241" s="396">
        <f t="shared" si="143"/>
        <v>0</v>
      </c>
      <c r="AR241" s="396">
        <f t="shared" si="144"/>
        <v>0</v>
      </c>
      <c r="AS241" s="396">
        <f t="shared" si="145"/>
        <v>0</v>
      </c>
      <c r="AT241" s="396"/>
      <c r="AU241" s="131">
        <f t="shared" si="146"/>
        <v>0</v>
      </c>
      <c r="AV241" s="131">
        <f t="shared" si="147"/>
        <v>0</v>
      </c>
      <c r="AW241" s="131">
        <f t="shared" si="148"/>
        <v>0</v>
      </c>
      <c r="AX241" s="131">
        <f t="shared" si="149"/>
        <v>0</v>
      </c>
      <c r="AY241" s="131">
        <f t="shared" si="150"/>
        <v>0</v>
      </c>
      <c r="AZ241" s="131">
        <f t="shared" si="151"/>
        <v>0</v>
      </c>
      <c r="BA241" s="131">
        <f t="shared" si="152"/>
        <v>0</v>
      </c>
      <c r="BB241" s="131">
        <f t="shared" si="153"/>
        <v>0</v>
      </c>
      <c r="BC241" s="131">
        <f t="shared" si="154"/>
        <v>0</v>
      </c>
      <c r="BD241" s="131">
        <f t="shared" si="155"/>
        <v>0</v>
      </c>
      <c r="BE241" s="131">
        <f t="shared" si="156"/>
        <v>0</v>
      </c>
      <c r="BF241" s="131">
        <f t="shared" si="157"/>
        <v>0</v>
      </c>
      <c r="BG241" s="131">
        <f t="shared" si="158"/>
        <v>0</v>
      </c>
      <c r="BH241" s="131">
        <f t="shared" si="159"/>
        <v>0</v>
      </c>
      <c r="BI241" s="131">
        <f t="shared" si="160"/>
        <v>0</v>
      </c>
      <c r="BJ241" s="131">
        <f t="shared" si="161"/>
        <v>0</v>
      </c>
      <c r="BK241" s="131">
        <f t="shared" si="162"/>
        <v>0</v>
      </c>
      <c r="BL241" s="131">
        <f t="shared" si="163"/>
        <v>0</v>
      </c>
      <c r="BM241" s="131">
        <f t="shared" si="164"/>
        <v>0</v>
      </c>
      <c r="BN241" s="131">
        <f t="shared" si="165"/>
        <v>0</v>
      </c>
      <c r="BO241" s="131">
        <f t="shared" si="166"/>
        <v>0</v>
      </c>
    </row>
    <row r="242" spans="1:67" s="81" customFormat="1" ht="73.75" customHeight="1" x14ac:dyDescent="0.2">
      <c r="B242" s="164" t="s">
        <v>8</v>
      </c>
      <c r="C242" s="4"/>
      <c r="D242" s="196" t="s">
        <v>816</v>
      </c>
      <c r="E242" s="505" t="s">
        <v>646</v>
      </c>
      <c r="F242" s="63" t="s">
        <v>108</v>
      </c>
      <c r="G242" s="178" t="s">
        <v>394</v>
      </c>
      <c r="H242" s="178" t="s">
        <v>337</v>
      </c>
      <c r="I242" s="63">
        <v>4</v>
      </c>
      <c r="J242" s="63">
        <v>8</v>
      </c>
      <c r="K242" s="63" t="s">
        <v>562</v>
      </c>
      <c r="L242" s="333">
        <v>238.8364</v>
      </c>
      <c r="M242" s="85"/>
      <c r="N242" s="403" t="s">
        <v>954</v>
      </c>
      <c r="O242" s="378">
        <f>L242*M242</f>
        <v>0</v>
      </c>
      <c r="P242" s="82" t="str">
        <f t="shared" si="171"/>
        <v>No</v>
      </c>
      <c r="Q242" s="188" t="str">
        <f t="shared" si="172"/>
        <v>Yes</v>
      </c>
      <c r="S242" s="229">
        <v>4</v>
      </c>
      <c r="T242" s="230">
        <f t="shared" si="173"/>
        <v>0</v>
      </c>
      <c r="U242" s="69"/>
      <c r="V242" s="256">
        <v>12</v>
      </c>
      <c r="W242" s="265">
        <f t="shared" si="167"/>
        <v>0</v>
      </c>
      <c r="X242" s="152">
        <f>M242*I242</f>
        <v>0</v>
      </c>
      <c r="Y242" s="152"/>
      <c r="Z242" s="489">
        <v>4</v>
      </c>
      <c r="AA242" s="476"/>
      <c r="AB242" s="239">
        <f t="shared" si="168"/>
        <v>0</v>
      </c>
      <c r="AC242" s="476">
        <v>32</v>
      </c>
      <c r="AD242" s="239">
        <f t="shared" si="169"/>
        <v>0</v>
      </c>
      <c r="AE242" s="476"/>
      <c r="AF242" s="239">
        <f t="shared" si="170"/>
        <v>0</v>
      </c>
      <c r="AG242" s="131">
        <f t="shared" si="134"/>
        <v>0</v>
      </c>
      <c r="AH242" s="131">
        <f t="shared" si="135"/>
        <v>0</v>
      </c>
      <c r="AI242" s="131">
        <f t="shared" si="136"/>
        <v>0</v>
      </c>
      <c r="AJ242" s="131">
        <f t="shared" si="137"/>
        <v>0</v>
      </c>
      <c r="AK242" s="131">
        <f t="shared" si="138"/>
        <v>0</v>
      </c>
      <c r="AL242" s="131">
        <f t="shared" si="139"/>
        <v>0</v>
      </c>
      <c r="AM242" s="131">
        <f t="shared" si="140"/>
        <v>0</v>
      </c>
      <c r="AN242" s="131">
        <f t="shared" si="141"/>
        <v>0</v>
      </c>
      <c r="AO242" s="131">
        <f t="shared" si="142"/>
        <v>0</v>
      </c>
      <c r="AP242" s="396"/>
      <c r="AQ242" s="396">
        <f t="shared" si="143"/>
        <v>0</v>
      </c>
      <c r="AR242" s="396">
        <f t="shared" si="144"/>
        <v>0</v>
      </c>
      <c r="AS242" s="396">
        <f t="shared" si="145"/>
        <v>0</v>
      </c>
      <c r="AT242" s="396"/>
      <c r="AU242" s="131">
        <f t="shared" si="146"/>
        <v>0</v>
      </c>
      <c r="AV242" s="131">
        <f t="shared" si="147"/>
        <v>0</v>
      </c>
      <c r="AW242" s="131">
        <f t="shared" si="148"/>
        <v>0</v>
      </c>
      <c r="AX242" s="131">
        <f t="shared" si="149"/>
        <v>0</v>
      </c>
      <c r="AY242" s="131">
        <f t="shared" si="150"/>
        <v>0</v>
      </c>
      <c r="AZ242" s="131">
        <f t="shared" si="151"/>
        <v>0</v>
      </c>
      <c r="BA242" s="131">
        <f t="shared" si="152"/>
        <v>0</v>
      </c>
      <c r="BB242" s="131">
        <f t="shared" si="153"/>
        <v>0</v>
      </c>
      <c r="BC242" s="131">
        <f t="shared" si="154"/>
        <v>0</v>
      </c>
      <c r="BD242" s="131">
        <f t="shared" si="155"/>
        <v>0</v>
      </c>
      <c r="BE242" s="131">
        <f t="shared" si="156"/>
        <v>0</v>
      </c>
      <c r="BF242" s="131">
        <f t="shared" si="157"/>
        <v>0</v>
      </c>
      <c r="BG242" s="131">
        <f t="shared" si="158"/>
        <v>0</v>
      </c>
      <c r="BH242" s="131">
        <f t="shared" si="159"/>
        <v>0</v>
      </c>
      <c r="BI242" s="131">
        <f t="shared" si="160"/>
        <v>0</v>
      </c>
      <c r="BJ242" s="131">
        <f t="shared" si="161"/>
        <v>0</v>
      </c>
      <c r="BK242" s="131">
        <f t="shared" si="162"/>
        <v>0</v>
      </c>
      <c r="BL242" s="131">
        <f t="shared" si="163"/>
        <v>0</v>
      </c>
      <c r="BM242" s="131">
        <f t="shared" si="164"/>
        <v>0</v>
      </c>
      <c r="BN242" s="131">
        <f t="shared" si="165"/>
        <v>0</v>
      </c>
      <c r="BO242" s="131">
        <f t="shared" si="166"/>
        <v>0</v>
      </c>
    </row>
    <row r="243" spans="1:67" s="4" customFormat="1" ht="73.75" customHeight="1" x14ac:dyDescent="0.2">
      <c r="A243" s="81"/>
      <c r="B243" s="164" t="s">
        <v>8</v>
      </c>
      <c r="D243" s="99" t="s">
        <v>1033</v>
      </c>
      <c r="E243" s="506" t="s">
        <v>648</v>
      </c>
      <c r="F243" s="72" t="s">
        <v>108</v>
      </c>
      <c r="G243" s="73" t="s">
        <v>393</v>
      </c>
      <c r="H243" s="73" t="s">
        <v>337</v>
      </c>
      <c r="I243" s="72">
        <v>3</v>
      </c>
      <c r="J243" s="72">
        <v>6</v>
      </c>
      <c r="K243" s="72" t="s">
        <v>562</v>
      </c>
      <c r="L243" s="334">
        <v>238.8364</v>
      </c>
      <c r="M243" s="399" t="s">
        <v>954</v>
      </c>
      <c r="N243" s="88"/>
      <c r="O243" s="368">
        <f>L243*N243</f>
        <v>0</v>
      </c>
      <c r="P243" s="89" t="str">
        <f t="shared" si="171"/>
        <v>No</v>
      </c>
      <c r="Q243" s="166" t="str">
        <f t="shared" si="172"/>
        <v>Yes</v>
      </c>
      <c r="S243" s="229">
        <v>3</v>
      </c>
      <c r="T243" s="230">
        <f t="shared" si="173"/>
        <v>0</v>
      </c>
      <c r="U243" s="69"/>
      <c r="V243" s="256">
        <v>14</v>
      </c>
      <c r="W243" s="265">
        <f t="shared" si="167"/>
        <v>0</v>
      </c>
      <c r="X243" s="152"/>
      <c r="Y243" s="152">
        <f>N243*I243</f>
        <v>0</v>
      </c>
      <c r="Z243" s="489">
        <v>3</v>
      </c>
      <c r="AA243" s="476"/>
      <c r="AB243" s="239">
        <f t="shared" si="168"/>
        <v>0</v>
      </c>
      <c r="AC243" s="476">
        <v>24</v>
      </c>
      <c r="AD243" s="239">
        <f t="shared" si="169"/>
        <v>0</v>
      </c>
      <c r="AE243" s="476"/>
      <c r="AF243" s="239">
        <f t="shared" si="170"/>
        <v>0</v>
      </c>
      <c r="AG243" s="131">
        <f t="shared" si="134"/>
        <v>0</v>
      </c>
      <c r="AH243" s="131">
        <f t="shared" si="135"/>
        <v>0</v>
      </c>
      <c r="AI243" s="131">
        <f t="shared" si="136"/>
        <v>0</v>
      </c>
      <c r="AJ243" s="131">
        <f t="shared" si="137"/>
        <v>0</v>
      </c>
      <c r="AK243" s="131">
        <f t="shared" si="138"/>
        <v>0</v>
      </c>
      <c r="AL243" s="131">
        <f t="shared" si="139"/>
        <v>0</v>
      </c>
      <c r="AM243" s="131">
        <f t="shared" si="140"/>
        <v>0</v>
      </c>
      <c r="AN243" s="131">
        <f t="shared" si="141"/>
        <v>0</v>
      </c>
      <c r="AO243" s="131">
        <f t="shared" si="142"/>
        <v>0</v>
      </c>
      <c r="AP243" s="131"/>
      <c r="AQ243" s="396">
        <f t="shared" si="143"/>
        <v>0</v>
      </c>
      <c r="AR243" s="396">
        <f t="shared" si="144"/>
        <v>0</v>
      </c>
      <c r="AS243" s="396">
        <f t="shared" si="145"/>
        <v>0</v>
      </c>
      <c r="AT243" s="131"/>
      <c r="AU243" s="131">
        <f t="shared" si="146"/>
        <v>0</v>
      </c>
      <c r="AV243" s="131">
        <f t="shared" si="147"/>
        <v>0</v>
      </c>
      <c r="AW243" s="131">
        <f t="shared" si="148"/>
        <v>0</v>
      </c>
      <c r="AX243" s="131">
        <f t="shared" si="149"/>
        <v>0</v>
      </c>
      <c r="AY243" s="131">
        <f t="shared" si="150"/>
        <v>0</v>
      </c>
      <c r="AZ243" s="131">
        <f t="shared" si="151"/>
        <v>0</v>
      </c>
      <c r="BA243" s="131">
        <f t="shared" si="152"/>
        <v>0</v>
      </c>
      <c r="BB243" s="131">
        <f t="shared" si="153"/>
        <v>0</v>
      </c>
      <c r="BC243" s="131">
        <f t="shared" si="154"/>
        <v>0</v>
      </c>
      <c r="BD243" s="131">
        <f t="shared" si="155"/>
        <v>0</v>
      </c>
      <c r="BE243" s="131">
        <f t="shared" si="156"/>
        <v>0</v>
      </c>
      <c r="BF243" s="131">
        <f t="shared" si="157"/>
        <v>0</v>
      </c>
      <c r="BG243" s="131">
        <f t="shared" si="158"/>
        <v>0</v>
      </c>
      <c r="BH243" s="131">
        <f t="shared" si="159"/>
        <v>0</v>
      </c>
      <c r="BI243" s="131">
        <f t="shared" si="160"/>
        <v>0</v>
      </c>
      <c r="BJ243" s="131">
        <f t="shared" si="161"/>
        <v>0</v>
      </c>
      <c r="BK243" s="131">
        <f t="shared" si="162"/>
        <v>0</v>
      </c>
      <c r="BL243" s="131">
        <f t="shared" si="163"/>
        <v>0</v>
      </c>
      <c r="BM243" s="131">
        <f t="shared" si="164"/>
        <v>0</v>
      </c>
      <c r="BN243" s="131">
        <f t="shared" si="165"/>
        <v>0</v>
      </c>
      <c r="BO243" s="131">
        <f t="shared" si="166"/>
        <v>0</v>
      </c>
    </row>
    <row r="244" spans="1:67" s="4" customFormat="1" ht="73.75" customHeight="1" x14ac:dyDescent="0.2">
      <c r="A244" s="81"/>
      <c r="B244" s="164" t="s">
        <v>8</v>
      </c>
      <c r="D244" s="99" t="s">
        <v>784</v>
      </c>
      <c r="E244" s="501" t="s">
        <v>647</v>
      </c>
      <c r="F244" s="72" t="s">
        <v>108</v>
      </c>
      <c r="G244" s="73" t="s">
        <v>393</v>
      </c>
      <c r="H244" s="73" t="s">
        <v>337</v>
      </c>
      <c r="I244" s="72">
        <v>3</v>
      </c>
      <c r="J244" s="72">
        <v>6</v>
      </c>
      <c r="K244" s="72" t="s">
        <v>562</v>
      </c>
      <c r="L244" s="334">
        <v>249.21880000000002</v>
      </c>
      <c r="M244" s="87"/>
      <c r="N244" s="399" t="s">
        <v>954</v>
      </c>
      <c r="O244" s="368">
        <f>L244*M244</f>
        <v>0</v>
      </c>
      <c r="P244" s="89" t="str">
        <f t="shared" si="171"/>
        <v>No</v>
      </c>
      <c r="Q244" s="166" t="str">
        <f t="shared" si="172"/>
        <v>Yes</v>
      </c>
      <c r="S244" s="229">
        <v>3</v>
      </c>
      <c r="T244" s="230">
        <f t="shared" si="173"/>
        <v>0</v>
      </c>
      <c r="U244" s="69"/>
      <c r="V244" s="256">
        <v>14</v>
      </c>
      <c r="W244" s="265">
        <f t="shared" si="167"/>
        <v>0</v>
      </c>
      <c r="X244" s="152">
        <f>M244*I244</f>
        <v>0</v>
      </c>
      <c r="Y244" s="152"/>
      <c r="Z244" s="489">
        <v>3</v>
      </c>
      <c r="AA244" s="476"/>
      <c r="AB244" s="239">
        <f t="shared" si="168"/>
        <v>0</v>
      </c>
      <c r="AC244" s="476">
        <v>24</v>
      </c>
      <c r="AD244" s="239">
        <f t="shared" si="169"/>
        <v>0</v>
      </c>
      <c r="AE244" s="476"/>
      <c r="AF244" s="239">
        <f t="shared" si="170"/>
        <v>0</v>
      </c>
      <c r="AG244" s="131">
        <f t="shared" si="134"/>
        <v>0</v>
      </c>
      <c r="AH244" s="131">
        <f t="shared" si="135"/>
        <v>0</v>
      </c>
      <c r="AI244" s="131">
        <f t="shared" si="136"/>
        <v>0</v>
      </c>
      <c r="AJ244" s="131">
        <f t="shared" si="137"/>
        <v>0</v>
      </c>
      <c r="AK244" s="131">
        <f t="shared" si="138"/>
        <v>0</v>
      </c>
      <c r="AL244" s="131">
        <f t="shared" si="139"/>
        <v>0</v>
      </c>
      <c r="AM244" s="131">
        <f t="shared" si="140"/>
        <v>0</v>
      </c>
      <c r="AN244" s="131">
        <f t="shared" si="141"/>
        <v>0</v>
      </c>
      <c r="AO244" s="131">
        <f t="shared" si="142"/>
        <v>0</v>
      </c>
      <c r="AP244" s="131"/>
      <c r="AQ244" s="396">
        <f t="shared" si="143"/>
        <v>0</v>
      </c>
      <c r="AR244" s="396">
        <f t="shared" si="144"/>
        <v>0</v>
      </c>
      <c r="AS244" s="396">
        <f t="shared" si="145"/>
        <v>0</v>
      </c>
      <c r="AT244" s="131"/>
      <c r="AU244" s="131">
        <f t="shared" si="146"/>
        <v>0</v>
      </c>
      <c r="AV244" s="131">
        <f t="shared" si="147"/>
        <v>0</v>
      </c>
      <c r="AW244" s="131">
        <f t="shared" si="148"/>
        <v>0</v>
      </c>
      <c r="AX244" s="131">
        <f t="shared" si="149"/>
        <v>0</v>
      </c>
      <c r="AY244" s="131">
        <f t="shared" si="150"/>
        <v>0</v>
      </c>
      <c r="AZ244" s="131">
        <f t="shared" si="151"/>
        <v>0</v>
      </c>
      <c r="BA244" s="131">
        <f t="shared" si="152"/>
        <v>0</v>
      </c>
      <c r="BB244" s="131">
        <f t="shared" si="153"/>
        <v>0</v>
      </c>
      <c r="BC244" s="131">
        <f t="shared" si="154"/>
        <v>0</v>
      </c>
      <c r="BD244" s="131">
        <f t="shared" si="155"/>
        <v>0</v>
      </c>
      <c r="BE244" s="131">
        <f t="shared" si="156"/>
        <v>0</v>
      </c>
      <c r="BF244" s="131">
        <f t="shared" si="157"/>
        <v>0</v>
      </c>
      <c r="BG244" s="131">
        <f t="shared" si="158"/>
        <v>0</v>
      </c>
      <c r="BH244" s="131">
        <f t="shared" si="159"/>
        <v>0</v>
      </c>
      <c r="BI244" s="131">
        <f t="shared" si="160"/>
        <v>0</v>
      </c>
      <c r="BJ244" s="131">
        <f t="shared" si="161"/>
        <v>0</v>
      </c>
      <c r="BK244" s="131">
        <f t="shared" si="162"/>
        <v>0</v>
      </c>
      <c r="BL244" s="131">
        <f t="shared" si="163"/>
        <v>0</v>
      </c>
      <c r="BM244" s="131">
        <f t="shared" si="164"/>
        <v>0</v>
      </c>
      <c r="BN244" s="131">
        <f t="shared" si="165"/>
        <v>0</v>
      </c>
      <c r="BO244" s="131">
        <f t="shared" si="166"/>
        <v>0</v>
      </c>
    </row>
    <row r="245" spans="1:67" s="4" customFormat="1" ht="73.75" customHeight="1" x14ac:dyDescent="0.2">
      <c r="A245" s="81"/>
      <c r="B245" s="164" t="s">
        <v>8</v>
      </c>
      <c r="D245" s="99" t="s">
        <v>815</v>
      </c>
      <c r="E245" s="502" t="s">
        <v>646</v>
      </c>
      <c r="F245" s="72" t="s">
        <v>108</v>
      </c>
      <c r="G245" s="73" t="s">
        <v>393</v>
      </c>
      <c r="H245" s="73" t="s">
        <v>337</v>
      </c>
      <c r="I245" s="72">
        <v>3</v>
      </c>
      <c r="J245" s="72">
        <v>6</v>
      </c>
      <c r="K245" s="72" t="s">
        <v>562</v>
      </c>
      <c r="L245" s="334">
        <v>238.8364</v>
      </c>
      <c r="M245" s="87"/>
      <c r="N245" s="399" t="s">
        <v>954</v>
      </c>
      <c r="O245" s="368">
        <f>L245*M245</f>
        <v>0</v>
      </c>
      <c r="P245" s="89" t="str">
        <f t="shared" si="171"/>
        <v>No</v>
      </c>
      <c r="Q245" s="166" t="str">
        <f t="shared" si="172"/>
        <v>Yes</v>
      </c>
      <c r="S245" s="229">
        <v>3</v>
      </c>
      <c r="T245" s="230">
        <f t="shared" si="173"/>
        <v>0</v>
      </c>
      <c r="U245" s="69"/>
      <c r="V245" s="256">
        <v>14</v>
      </c>
      <c r="W245" s="265">
        <f t="shared" si="167"/>
        <v>0</v>
      </c>
      <c r="X245" s="152">
        <f>M245*I245</f>
        <v>0</v>
      </c>
      <c r="Y245" s="152"/>
      <c r="Z245" s="489">
        <v>3</v>
      </c>
      <c r="AA245" s="476"/>
      <c r="AB245" s="239">
        <f t="shared" si="168"/>
        <v>0</v>
      </c>
      <c r="AC245" s="476">
        <v>24</v>
      </c>
      <c r="AD245" s="239">
        <f t="shared" si="169"/>
        <v>0</v>
      </c>
      <c r="AE245" s="476"/>
      <c r="AF245" s="239">
        <f t="shared" si="170"/>
        <v>0</v>
      </c>
      <c r="AG245" s="131">
        <f t="shared" si="134"/>
        <v>0</v>
      </c>
      <c r="AH245" s="131">
        <f t="shared" si="135"/>
        <v>0</v>
      </c>
      <c r="AI245" s="131">
        <f t="shared" si="136"/>
        <v>0</v>
      </c>
      <c r="AJ245" s="131">
        <f t="shared" si="137"/>
        <v>0</v>
      </c>
      <c r="AK245" s="131">
        <f t="shared" si="138"/>
        <v>0</v>
      </c>
      <c r="AL245" s="131">
        <f t="shared" si="139"/>
        <v>0</v>
      </c>
      <c r="AM245" s="131">
        <f t="shared" si="140"/>
        <v>0</v>
      </c>
      <c r="AN245" s="131">
        <f t="shared" si="141"/>
        <v>0</v>
      </c>
      <c r="AO245" s="131">
        <f t="shared" si="142"/>
        <v>0</v>
      </c>
      <c r="AP245" s="131"/>
      <c r="AQ245" s="396">
        <f t="shared" si="143"/>
        <v>0</v>
      </c>
      <c r="AR245" s="396">
        <f t="shared" si="144"/>
        <v>0</v>
      </c>
      <c r="AS245" s="396">
        <f t="shared" si="145"/>
        <v>0</v>
      </c>
      <c r="AT245" s="131"/>
      <c r="AU245" s="131">
        <f t="shared" si="146"/>
        <v>0</v>
      </c>
      <c r="AV245" s="131">
        <f t="shared" si="147"/>
        <v>0</v>
      </c>
      <c r="AW245" s="131">
        <f t="shared" si="148"/>
        <v>0</v>
      </c>
      <c r="AX245" s="131">
        <f t="shared" si="149"/>
        <v>0</v>
      </c>
      <c r="AY245" s="131">
        <f t="shared" si="150"/>
        <v>0</v>
      </c>
      <c r="AZ245" s="131">
        <f t="shared" si="151"/>
        <v>0</v>
      </c>
      <c r="BA245" s="131">
        <f t="shared" si="152"/>
        <v>0</v>
      </c>
      <c r="BB245" s="131">
        <f t="shared" si="153"/>
        <v>0</v>
      </c>
      <c r="BC245" s="131">
        <f t="shared" si="154"/>
        <v>0</v>
      </c>
      <c r="BD245" s="131">
        <f t="shared" si="155"/>
        <v>0</v>
      </c>
      <c r="BE245" s="131">
        <f t="shared" si="156"/>
        <v>0</v>
      </c>
      <c r="BF245" s="131">
        <f t="shared" si="157"/>
        <v>0</v>
      </c>
      <c r="BG245" s="131">
        <f t="shared" si="158"/>
        <v>0</v>
      </c>
      <c r="BH245" s="131">
        <f t="shared" si="159"/>
        <v>0</v>
      </c>
      <c r="BI245" s="131">
        <f t="shared" si="160"/>
        <v>0</v>
      </c>
      <c r="BJ245" s="131">
        <f t="shared" si="161"/>
        <v>0</v>
      </c>
      <c r="BK245" s="131">
        <f t="shared" si="162"/>
        <v>0</v>
      </c>
      <c r="BL245" s="131">
        <f t="shared" si="163"/>
        <v>0</v>
      </c>
      <c r="BM245" s="131">
        <f t="shared" si="164"/>
        <v>0</v>
      </c>
      <c r="BN245" s="131">
        <f t="shared" si="165"/>
        <v>0</v>
      </c>
      <c r="BO245" s="131">
        <f t="shared" si="166"/>
        <v>0</v>
      </c>
    </row>
    <row r="246" spans="1:67" s="81" customFormat="1" ht="73.75" customHeight="1" x14ac:dyDescent="0.2">
      <c r="B246" s="164" t="s">
        <v>8</v>
      </c>
      <c r="C246" s="4"/>
      <c r="D246" s="64" t="s">
        <v>1034</v>
      </c>
      <c r="E246" s="503" t="s">
        <v>648</v>
      </c>
      <c r="F246" s="63" t="s">
        <v>109</v>
      </c>
      <c r="G246" s="178" t="s">
        <v>391</v>
      </c>
      <c r="H246" s="178" t="s">
        <v>337</v>
      </c>
      <c r="I246" s="63">
        <v>2</v>
      </c>
      <c r="J246" s="63">
        <v>12</v>
      </c>
      <c r="K246" s="63" t="s">
        <v>562</v>
      </c>
      <c r="L246" s="333">
        <v>248.3845</v>
      </c>
      <c r="M246" s="400" t="s">
        <v>954</v>
      </c>
      <c r="N246" s="380"/>
      <c r="O246" s="378">
        <f>L246*N246</f>
        <v>0</v>
      </c>
      <c r="P246" s="82" t="str">
        <f t="shared" si="171"/>
        <v>No</v>
      </c>
      <c r="Q246" s="188" t="str">
        <f t="shared" si="172"/>
        <v>Yes</v>
      </c>
      <c r="S246" s="229">
        <v>2</v>
      </c>
      <c r="T246" s="230">
        <f t="shared" si="173"/>
        <v>0</v>
      </c>
      <c r="U246" s="69"/>
      <c r="V246" s="256">
        <v>16</v>
      </c>
      <c r="W246" s="265">
        <f t="shared" si="167"/>
        <v>0</v>
      </c>
      <c r="X246" s="152"/>
      <c r="Y246" s="152">
        <f>N246*I246</f>
        <v>0</v>
      </c>
      <c r="Z246" s="489">
        <v>2</v>
      </c>
      <c r="AA246" s="476"/>
      <c r="AB246" s="239">
        <f t="shared" si="168"/>
        <v>0</v>
      </c>
      <c r="AC246" s="476">
        <v>24</v>
      </c>
      <c r="AD246" s="239">
        <f t="shared" si="169"/>
        <v>0</v>
      </c>
      <c r="AE246" s="476"/>
      <c r="AF246" s="239">
        <f t="shared" si="170"/>
        <v>0</v>
      </c>
      <c r="AG246" s="131">
        <f t="shared" si="134"/>
        <v>0</v>
      </c>
      <c r="AH246" s="131">
        <f t="shared" si="135"/>
        <v>0</v>
      </c>
      <c r="AI246" s="131">
        <f t="shared" si="136"/>
        <v>0</v>
      </c>
      <c r="AJ246" s="131">
        <f t="shared" si="137"/>
        <v>0</v>
      </c>
      <c r="AK246" s="131">
        <f t="shared" si="138"/>
        <v>0</v>
      </c>
      <c r="AL246" s="131">
        <f t="shared" si="139"/>
        <v>0</v>
      </c>
      <c r="AM246" s="131">
        <f t="shared" si="140"/>
        <v>0</v>
      </c>
      <c r="AN246" s="131">
        <f t="shared" si="141"/>
        <v>0</v>
      </c>
      <c r="AO246" s="131">
        <f t="shared" si="142"/>
        <v>0</v>
      </c>
      <c r="AP246" s="396"/>
      <c r="AQ246" s="396">
        <f t="shared" si="143"/>
        <v>0</v>
      </c>
      <c r="AR246" s="396">
        <f t="shared" si="144"/>
        <v>0</v>
      </c>
      <c r="AS246" s="396">
        <f t="shared" si="145"/>
        <v>0</v>
      </c>
      <c r="AT246" s="396"/>
      <c r="AU246" s="131">
        <f t="shared" si="146"/>
        <v>0</v>
      </c>
      <c r="AV246" s="131">
        <f t="shared" si="147"/>
        <v>0</v>
      </c>
      <c r="AW246" s="131">
        <f t="shared" si="148"/>
        <v>0</v>
      </c>
      <c r="AX246" s="131">
        <f t="shared" si="149"/>
        <v>0</v>
      </c>
      <c r="AY246" s="131">
        <f t="shared" si="150"/>
        <v>0</v>
      </c>
      <c r="AZ246" s="131">
        <f t="shared" si="151"/>
        <v>0</v>
      </c>
      <c r="BA246" s="131">
        <f t="shared" si="152"/>
        <v>0</v>
      </c>
      <c r="BB246" s="131">
        <f t="shared" si="153"/>
        <v>0</v>
      </c>
      <c r="BC246" s="131">
        <f t="shared" si="154"/>
        <v>0</v>
      </c>
      <c r="BD246" s="131">
        <f t="shared" si="155"/>
        <v>0</v>
      </c>
      <c r="BE246" s="131">
        <f t="shared" si="156"/>
        <v>0</v>
      </c>
      <c r="BF246" s="131">
        <f t="shared" si="157"/>
        <v>0</v>
      </c>
      <c r="BG246" s="131">
        <f t="shared" si="158"/>
        <v>0</v>
      </c>
      <c r="BH246" s="131">
        <f t="shared" si="159"/>
        <v>0</v>
      </c>
      <c r="BI246" s="131">
        <f t="shared" si="160"/>
        <v>0</v>
      </c>
      <c r="BJ246" s="131">
        <f t="shared" si="161"/>
        <v>0</v>
      </c>
      <c r="BK246" s="131">
        <f t="shared" si="162"/>
        <v>0</v>
      </c>
      <c r="BL246" s="131">
        <f t="shared" si="163"/>
        <v>0</v>
      </c>
      <c r="BM246" s="131">
        <f t="shared" si="164"/>
        <v>0</v>
      </c>
      <c r="BN246" s="131">
        <f t="shared" si="165"/>
        <v>0</v>
      </c>
      <c r="BO246" s="131">
        <f t="shared" si="166"/>
        <v>0</v>
      </c>
    </row>
    <row r="247" spans="1:67" s="81" customFormat="1" ht="73.75" customHeight="1" x14ac:dyDescent="0.2">
      <c r="B247" s="164" t="s">
        <v>8</v>
      </c>
      <c r="C247" s="4"/>
      <c r="D247" s="64" t="s">
        <v>782</v>
      </c>
      <c r="E247" s="504" t="s">
        <v>647</v>
      </c>
      <c r="F247" s="63" t="s">
        <v>109</v>
      </c>
      <c r="G247" s="178" t="s">
        <v>391</v>
      </c>
      <c r="H247" s="178" t="s">
        <v>337</v>
      </c>
      <c r="I247" s="63">
        <v>2</v>
      </c>
      <c r="J247" s="63">
        <v>12</v>
      </c>
      <c r="K247" s="63" t="s">
        <v>562</v>
      </c>
      <c r="L247" s="333">
        <v>259.1789</v>
      </c>
      <c r="M247" s="85"/>
      <c r="N247" s="403" t="s">
        <v>954</v>
      </c>
      <c r="O247" s="378">
        <f>L247*M247</f>
        <v>0</v>
      </c>
      <c r="P247" s="82" t="str">
        <f t="shared" si="171"/>
        <v>No</v>
      </c>
      <c r="Q247" s="188" t="str">
        <f t="shared" si="172"/>
        <v>Yes</v>
      </c>
      <c r="S247" s="229">
        <v>2</v>
      </c>
      <c r="T247" s="230">
        <f t="shared" si="173"/>
        <v>0</v>
      </c>
      <c r="U247" s="69"/>
      <c r="V247" s="256">
        <v>16</v>
      </c>
      <c r="W247" s="265">
        <f t="shared" si="167"/>
        <v>0</v>
      </c>
      <c r="X247" s="152">
        <f>M247*I247</f>
        <v>0</v>
      </c>
      <c r="Y247" s="152"/>
      <c r="Z247" s="489">
        <v>2</v>
      </c>
      <c r="AA247" s="476"/>
      <c r="AB247" s="239">
        <f t="shared" si="168"/>
        <v>0</v>
      </c>
      <c r="AC247" s="476">
        <v>24</v>
      </c>
      <c r="AD247" s="239">
        <f t="shared" si="169"/>
        <v>0</v>
      </c>
      <c r="AE247" s="476"/>
      <c r="AF247" s="239">
        <f t="shared" si="170"/>
        <v>0</v>
      </c>
      <c r="AG247" s="131">
        <f t="shared" si="134"/>
        <v>0</v>
      </c>
      <c r="AH247" s="131">
        <f t="shared" si="135"/>
        <v>0</v>
      </c>
      <c r="AI247" s="131">
        <f t="shared" si="136"/>
        <v>0</v>
      </c>
      <c r="AJ247" s="131">
        <f t="shared" si="137"/>
        <v>0</v>
      </c>
      <c r="AK247" s="131">
        <f t="shared" si="138"/>
        <v>0</v>
      </c>
      <c r="AL247" s="131">
        <f t="shared" si="139"/>
        <v>0</v>
      </c>
      <c r="AM247" s="131">
        <f t="shared" si="140"/>
        <v>0</v>
      </c>
      <c r="AN247" s="131">
        <f t="shared" si="141"/>
        <v>0</v>
      </c>
      <c r="AO247" s="131">
        <f t="shared" si="142"/>
        <v>0</v>
      </c>
      <c r="AP247" s="396"/>
      <c r="AQ247" s="396">
        <f t="shared" si="143"/>
        <v>0</v>
      </c>
      <c r="AR247" s="396">
        <f t="shared" si="144"/>
        <v>0</v>
      </c>
      <c r="AS247" s="396">
        <f t="shared" si="145"/>
        <v>0</v>
      </c>
      <c r="AT247" s="396"/>
      <c r="AU247" s="131">
        <f t="shared" si="146"/>
        <v>0</v>
      </c>
      <c r="AV247" s="131">
        <f t="shared" si="147"/>
        <v>0</v>
      </c>
      <c r="AW247" s="131">
        <f t="shared" si="148"/>
        <v>0</v>
      </c>
      <c r="AX247" s="131">
        <f t="shared" si="149"/>
        <v>0</v>
      </c>
      <c r="AY247" s="131">
        <f t="shared" si="150"/>
        <v>0</v>
      </c>
      <c r="AZ247" s="131">
        <f t="shared" si="151"/>
        <v>0</v>
      </c>
      <c r="BA247" s="131">
        <f t="shared" si="152"/>
        <v>0</v>
      </c>
      <c r="BB247" s="131">
        <f t="shared" si="153"/>
        <v>0</v>
      </c>
      <c r="BC247" s="131">
        <f t="shared" si="154"/>
        <v>0</v>
      </c>
      <c r="BD247" s="131">
        <f t="shared" si="155"/>
        <v>0</v>
      </c>
      <c r="BE247" s="131">
        <f t="shared" si="156"/>
        <v>0</v>
      </c>
      <c r="BF247" s="131">
        <f t="shared" si="157"/>
        <v>0</v>
      </c>
      <c r="BG247" s="131">
        <f t="shared" si="158"/>
        <v>0</v>
      </c>
      <c r="BH247" s="131">
        <f t="shared" si="159"/>
        <v>0</v>
      </c>
      <c r="BI247" s="131">
        <f t="shared" si="160"/>
        <v>0</v>
      </c>
      <c r="BJ247" s="131">
        <f t="shared" si="161"/>
        <v>0</v>
      </c>
      <c r="BK247" s="131">
        <f t="shared" si="162"/>
        <v>0</v>
      </c>
      <c r="BL247" s="131">
        <f t="shared" si="163"/>
        <v>0</v>
      </c>
      <c r="BM247" s="131">
        <f t="shared" si="164"/>
        <v>0</v>
      </c>
      <c r="BN247" s="131">
        <f t="shared" si="165"/>
        <v>0</v>
      </c>
      <c r="BO247" s="131">
        <f t="shared" si="166"/>
        <v>0</v>
      </c>
    </row>
    <row r="248" spans="1:67" s="81" customFormat="1" ht="73.75" customHeight="1" x14ac:dyDescent="0.2">
      <c r="B248" s="164" t="s">
        <v>8</v>
      </c>
      <c r="C248" s="4"/>
      <c r="D248" s="64" t="s">
        <v>814</v>
      </c>
      <c r="E248" s="505" t="s">
        <v>646</v>
      </c>
      <c r="F248" s="63" t="s">
        <v>109</v>
      </c>
      <c r="G248" s="178" t="s">
        <v>391</v>
      </c>
      <c r="H248" s="178" t="s">
        <v>337</v>
      </c>
      <c r="I248" s="63">
        <v>2</v>
      </c>
      <c r="J248" s="63">
        <v>12</v>
      </c>
      <c r="K248" s="63" t="s">
        <v>562</v>
      </c>
      <c r="L248" s="333">
        <v>248.3845</v>
      </c>
      <c r="M248" s="85"/>
      <c r="N248" s="403" t="s">
        <v>954</v>
      </c>
      <c r="O248" s="378">
        <f>L248*M248</f>
        <v>0</v>
      </c>
      <c r="P248" s="82" t="str">
        <f t="shared" si="171"/>
        <v>No</v>
      </c>
      <c r="Q248" s="188" t="str">
        <f t="shared" si="172"/>
        <v>Yes</v>
      </c>
      <c r="S248" s="229">
        <v>2</v>
      </c>
      <c r="T248" s="230">
        <f t="shared" si="173"/>
        <v>0</v>
      </c>
      <c r="U248" s="69"/>
      <c r="V248" s="256">
        <v>16</v>
      </c>
      <c r="W248" s="265">
        <f t="shared" si="167"/>
        <v>0</v>
      </c>
      <c r="X248" s="152">
        <f>M248*I248</f>
        <v>0</v>
      </c>
      <c r="Y248" s="152"/>
      <c r="Z248" s="489">
        <v>2</v>
      </c>
      <c r="AA248" s="476"/>
      <c r="AB248" s="239">
        <f t="shared" si="168"/>
        <v>0</v>
      </c>
      <c r="AC248" s="476">
        <v>24</v>
      </c>
      <c r="AD248" s="239">
        <f t="shared" si="169"/>
        <v>0</v>
      </c>
      <c r="AE248" s="476"/>
      <c r="AF248" s="239">
        <f t="shared" si="170"/>
        <v>0</v>
      </c>
      <c r="AG248" s="131">
        <f t="shared" si="134"/>
        <v>0</v>
      </c>
      <c r="AH248" s="131">
        <f t="shared" si="135"/>
        <v>0</v>
      </c>
      <c r="AI248" s="131">
        <f t="shared" si="136"/>
        <v>0</v>
      </c>
      <c r="AJ248" s="131">
        <f t="shared" si="137"/>
        <v>0</v>
      </c>
      <c r="AK248" s="131">
        <f t="shared" si="138"/>
        <v>0</v>
      </c>
      <c r="AL248" s="131">
        <f t="shared" si="139"/>
        <v>0</v>
      </c>
      <c r="AM248" s="131">
        <f t="shared" si="140"/>
        <v>0</v>
      </c>
      <c r="AN248" s="131">
        <f t="shared" si="141"/>
        <v>0</v>
      </c>
      <c r="AO248" s="131">
        <f t="shared" si="142"/>
        <v>0</v>
      </c>
      <c r="AP248" s="396"/>
      <c r="AQ248" s="396">
        <f t="shared" si="143"/>
        <v>0</v>
      </c>
      <c r="AR248" s="396">
        <f t="shared" si="144"/>
        <v>0</v>
      </c>
      <c r="AS248" s="396">
        <f t="shared" si="145"/>
        <v>0</v>
      </c>
      <c r="AT248" s="396"/>
      <c r="AU248" s="131">
        <f t="shared" si="146"/>
        <v>0</v>
      </c>
      <c r="AV248" s="131">
        <f t="shared" si="147"/>
        <v>0</v>
      </c>
      <c r="AW248" s="131">
        <f t="shared" si="148"/>
        <v>0</v>
      </c>
      <c r="AX248" s="131">
        <f t="shared" si="149"/>
        <v>0</v>
      </c>
      <c r="AY248" s="131">
        <f t="shared" si="150"/>
        <v>0</v>
      </c>
      <c r="AZ248" s="131">
        <f t="shared" si="151"/>
        <v>0</v>
      </c>
      <c r="BA248" s="131">
        <f t="shared" si="152"/>
        <v>0</v>
      </c>
      <c r="BB248" s="131">
        <f t="shared" si="153"/>
        <v>0</v>
      </c>
      <c r="BC248" s="131">
        <f t="shared" si="154"/>
        <v>0</v>
      </c>
      <c r="BD248" s="131">
        <f t="shared" si="155"/>
        <v>0</v>
      </c>
      <c r="BE248" s="131">
        <f t="shared" si="156"/>
        <v>0</v>
      </c>
      <c r="BF248" s="131">
        <f t="shared" si="157"/>
        <v>0</v>
      </c>
      <c r="BG248" s="131">
        <f t="shared" si="158"/>
        <v>0</v>
      </c>
      <c r="BH248" s="131">
        <f t="shared" si="159"/>
        <v>0</v>
      </c>
      <c r="BI248" s="131">
        <f t="shared" si="160"/>
        <v>0</v>
      </c>
      <c r="BJ248" s="131">
        <f t="shared" si="161"/>
        <v>0</v>
      </c>
      <c r="BK248" s="131">
        <f t="shared" si="162"/>
        <v>0</v>
      </c>
      <c r="BL248" s="131">
        <f t="shared" si="163"/>
        <v>0</v>
      </c>
      <c r="BM248" s="131">
        <f t="shared" si="164"/>
        <v>0</v>
      </c>
      <c r="BN248" s="131">
        <f t="shared" si="165"/>
        <v>0</v>
      </c>
      <c r="BO248" s="131">
        <f t="shared" si="166"/>
        <v>0</v>
      </c>
    </row>
    <row r="249" spans="1:67" s="4" customFormat="1" ht="73.75" customHeight="1" x14ac:dyDescent="0.2">
      <c r="B249" s="164" t="s">
        <v>8</v>
      </c>
      <c r="D249" s="99" t="s">
        <v>1035</v>
      </c>
      <c r="E249" s="506" t="s">
        <v>648</v>
      </c>
      <c r="F249" s="72" t="s">
        <v>110</v>
      </c>
      <c r="G249" s="73" t="s">
        <v>392</v>
      </c>
      <c r="H249" s="73" t="s">
        <v>337</v>
      </c>
      <c r="I249" s="72">
        <v>1</v>
      </c>
      <c r="J249" s="72">
        <v>6</v>
      </c>
      <c r="K249" s="72" t="s">
        <v>562</v>
      </c>
      <c r="L249" s="334">
        <v>248.3845</v>
      </c>
      <c r="M249" s="399" t="s">
        <v>954</v>
      </c>
      <c r="N249" s="88"/>
      <c r="O249" s="368">
        <f>L249*N249</f>
        <v>0</v>
      </c>
      <c r="P249" s="89" t="str">
        <f t="shared" si="171"/>
        <v>No</v>
      </c>
      <c r="Q249" s="166" t="str">
        <f t="shared" si="172"/>
        <v>Yes</v>
      </c>
      <c r="S249" s="229">
        <v>1</v>
      </c>
      <c r="T249" s="230">
        <f t="shared" si="173"/>
        <v>0</v>
      </c>
      <c r="U249" s="69"/>
      <c r="V249" s="256">
        <v>14</v>
      </c>
      <c r="W249" s="265">
        <f t="shared" si="167"/>
        <v>0</v>
      </c>
      <c r="X249" s="152"/>
      <c r="Y249" s="152">
        <f>N249*I249</f>
        <v>0</v>
      </c>
      <c r="Z249" s="489">
        <v>1</v>
      </c>
      <c r="AA249" s="476"/>
      <c r="AB249" s="239">
        <f t="shared" si="168"/>
        <v>0</v>
      </c>
      <c r="AC249" s="476">
        <v>16</v>
      </c>
      <c r="AD249" s="239">
        <f t="shared" si="169"/>
        <v>0</v>
      </c>
      <c r="AE249" s="476"/>
      <c r="AF249" s="239">
        <f t="shared" si="170"/>
        <v>0</v>
      </c>
      <c r="AG249" s="131">
        <f t="shared" si="134"/>
        <v>0</v>
      </c>
      <c r="AH249" s="131">
        <f t="shared" si="135"/>
        <v>0</v>
      </c>
      <c r="AI249" s="131">
        <f t="shared" si="136"/>
        <v>0</v>
      </c>
      <c r="AJ249" s="131">
        <f t="shared" si="137"/>
        <v>0</v>
      </c>
      <c r="AK249" s="131">
        <f t="shared" si="138"/>
        <v>0</v>
      </c>
      <c r="AL249" s="131">
        <f t="shared" si="139"/>
        <v>0</v>
      </c>
      <c r="AM249" s="131">
        <f t="shared" si="140"/>
        <v>0</v>
      </c>
      <c r="AN249" s="131">
        <f t="shared" si="141"/>
        <v>0</v>
      </c>
      <c r="AO249" s="131">
        <f t="shared" si="142"/>
        <v>0</v>
      </c>
      <c r="AP249" s="131"/>
      <c r="AQ249" s="396">
        <f t="shared" si="143"/>
        <v>0</v>
      </c>
      <c r="AR249" s="396">
        <f t="shared" si="144"/>
        <v>0</v>
      </c>
      <c r="AS249" s="396">
        <f t="shared" si="145"/>
        <v>0</v>
      </c>
      <c r="AT249" s="131"/>
      <c r="AU249" s="131">
        <f t="shared" si="146"/>
        <v>0</v>
      </c>
      <c r="AV249" s="131">
        <f t="shared" si="147"/>
        <v>0</v>
      </c>
      <c r="AW249" s="131">
        <f t="shared" si="148"/>
        <v>0</v>
      </c>
      <c r="AX249" s="131">
        <f t="shared" si="149"/>
        <v>0</v>
      </c>
      <c r="AY249" s="131">
        <f t="shared" si="150"/>
        <v>0</v>
      </c>
      <c r="AZ249" s="131">
        <f t="shared" si="151"/>
        <v>0</v>
      </c>
      <c r="BA249" s="131">
        <f t="shared" si="152"/>
        <v>0</v>
      </c>
      <c r="BB249" s="131">
        <f t="shared" si="153"/>
        <v>0</v>
      </c>
      <c r="BC249" s="131">
        <f t="shared" si="154"/>
        <v>0</v>
      </c>
      <c r="BD249" s="131">
        <f t="shared" si="155"/>
        <v>0</v>
      </c>
      <c r="BE249" s="131">
        <f t="shared" si="156"/>
        <v>0</v>
      </c>
      <c r="BF249" s="131">
        <f t="shared" si="157"/>
        <v>0</v>
      </c>
      <c r="BG249" s="131">
        <f t="shared" si="158"/>
        <v>0</v>
      </c>
      <c r="BH249" s="131">
        <f t="shared" si="159"/>
        <v>0</v>
      </c>
      <c r="BI249" s="131">
        <f t="shared" si="160"/>
        <v>0</v>
      </c>
      <c r="BJ249" s="131">
        <f t="shared" si="161"/>
        <v>0</v>
      </c>
      <c r="BK249" s="131">
        <f t="shared" si="162"/>
        <v>0</v>
      </c>
      <c r="BL249" s="131">
        <f t="shared" si="163"/>
        <v>0</v>
      </c>
      <c r="BM249" s="131">
        <f t="shared" si="164"/>
        <v>0</v>
      </c>
      <c r="BN249" s="131">
        <f t="shared" si="165"/>
        <v>0</v>
      </c>
      <c r="BO249" s="131">
        <f t="shared" si="166"/>
        <v>0</v>
      </c>
    </row>
    <row r="250" spans="1:67" s="4" customFormat="1" ht="73.75" customHeight="1" x14ac:dyDescent="0.2">
      <c r="B250" s="164" t="s">
        <v>8</v>
      </c>
      <c r="D250" s="99" t="s">
        <v>783</v>
      </c>
      <c r="E250" s="501" t="s">
        <v>647</v>
      </c>
      <c r="F250" s="72" t="s">
        <v>110</v>
      </c>
      <c r="G250" s="73" t="s">
        <v>392</v>
      </c>
      <c r="H250" s="73" t="s">
        <v>337</v>
      </c>
      <c r="I250" s="72">
        <v>1</v>
      </c>
      <c r="J250" s="72">
        <v>6</v>
      </c>
      <c r="K250" s="72" t="s">
        <v>562</v>
      </c>
      <c r="L250" s="334">
        <v>259.1789</v>
      </c>
      <c r="M250" s="87"/>
      <c r="N250" s="399" t="s">
        <v>954</v>
      </c>
      <c r="O250" s="368">
        <f>L250*M250</f>
        <v>0</v>
      </c>
      <c r="P250" s="89" t="str">
        <f t="shared" si="171"/>
        <v>No</v>
      </c>
      <c r="Q250" s="166" t="str">
        <f t="shared" si="172"/>
        <v>Yes</v>
      </c>
      <c r="S250" s="229">
        <v>1</v>
      </c>
      <c r="T250" s="230">
        <f t="shared" si="173"/>
        <v>0</v>
      </c>
      <c r="U250" s="69"/>
      <c r="V250" s="256">
        <v>14</v>
      </c>
      <c r="W250" s="265">
        <f t="shared" si="167"/>
        <v>0</v>
      </c>
      <c r="X250" s="152">
        <f>M250*I250</f>
        <v>0</v>
      </c>
      <c r="Y250" s="152"/>
      <c r="Z250" s="489">
        <v>1</v>
      </c>
      <c r="AA250" s="476"/>
      <c r="AB250" s="239">
        <f t="shared" si="168"/>
        <v>0</v>
      </c>
      <c r="AC250" s="476">
        <v>16</v>
      </c>
      <c r="AD250" s="239">
        <f t="shared" si="169"/>
        <v>0</v>
      </c>
      <c r="AE250" s="476"/>
      <c r="AF250" s="239">
        <f t="shared" si="170"/>
        <v>0</v>
      </c>
      <c r="AG250" s="131">
        <f t="shared" si="134"/>
        <v>0</v>
      </c>
      <c r="AH250" s="131">
        <f t="shared" si="135"/>
        <v>0</v>
      </c>
      <c r="AI250" s="131">
        <f t="shared" si="136"/>
        <v>0</v>
      </c>
      <c r="AJ250" s="131">
        <f t="shared" si="137"/>
        <v>0</v>
      </c>
      <c r="AK250" s="131">
        <f t="shared" si="138"/>
        <v>0</v>
      </c>
      <c r="AL250" s="131">
        <f t="shared" si="139"/>
        <v>0</v>
      </c>
      <c r="AM250" s="131">
        <f t="shared" si="140"/>
        <v>0</v>
      </c>
      <c r="AN250" s="131">
        <f t="shared" si="141"/>
        <v>0</v>
      </c>
      <c r="AO250" s="131">
        <f t="shared" si="142"/>
        <v>0</v>
      </c>
      <c r="AP250" s="131"/>
      <c r="AQ250" s="396">
        <f t="shared" si="143"/>
        <v>0</v>
      </c>
      <c r="AR250" s="396">
        <f t="shared" si="144"/>
        <v>0</v>
      </c>
      <c r="AS250" s="396">
        <f t="shared" si="145"/>
        <v>0</v>
      </c>
      <c r="AT250" s="131"/>
      <c r="AU250" s="131">
        <f t="shared" si="146"/>
        <v>0</v>
      </c>
      <c r="AV250" s="131">
        <f t="shared" si="147"/>
        <v>0</v>
      </c>
      <c r="AW250" s="131">
        <f t="shared" si="148"/>
        <v>0</v>
      </c>
      <c r="AX250" s="131">
        <f t="shared" si="149"/>
        <v>0</v>
      </c>
      <c r="AY250" s="131">
        <f t="shared" si="150"/>
        <v>0</v>
      </c>
      <c r="AZ250" s="131">
        <f t="shared" si="151"/>
        <v>0</v>
      </c>
      <c r="BA250" s="131">
        <f t="shared" si="152"/>
        <v>0</v>
      </c>
      <c r="BB250" s="131">
        <f t="shared" si="153"/>
        <v>0</v>
      </c>
      <c r="BC250" s="131">
        <f t="shared" si="154"/>
        <v>0</v>
      </c>
      <c r="BD250" s="131">
        <f t="shared" si="155"/>
        <v>0</v>
      </c>
      <c r="BE250" s="131">
        <f t="shared" si="156"/>
        <v>0</v>
      </c>
      <c r="BF250" s="131">
        <f t="shared" si="157"/>
        <v>0</v>
      </c>
      <c r="BG250" s="131">
        <f t="shared" si="158"/>
        <v>0</v>
      </c>
      <c r="BH250" s="131">
        <f t="shared" si="159"/>
        <v>0</v>
      </c>
      <c r="BI250" s="131">
        <f t="shared" si="160"/>
        <v>0</v>
      </c>
      <c r="BJ250" s="131">
        <f t="shared" si="161"/>
        <v>0</v>
      </c>
      <c r="BK250" s="131">
        <f t="shared" si="162"/>
        <v>0</v>
      </c>
      <c r="BL250" s="131">
        <f t="shared" si="163"/>
        <v>0</v>
      </c>
      <c r="BM250" s="131">
        <f t="shared" si="164"/>
        <v>0</v>
      </c>
      <c r="BN250" s="131">
        <f t="shared" si="165"/>
        <v>0</v>
      </c>
      <c r="BO250" s="131">
        <f t="shared" si="166"/>
        <v>0</v>
      </c>
    </row>
    <row r="251" spans="1:67" s="4" customFormat="1" ht="73.75" customHeight="1" x14ac:dyDescent="0.2">
      <c r="B251" s="164" t="s">
        <v>8</v>
      </c>
      <c r="D251" s="99" t="s">
        <v>813</v>
      </c>
      <c r="E251" s="502" t="s">
        <v>646</v>
      </c>
      <c r="F251" s="72" t="s">
        <v>110</v>
      </c>
      <c r="G251" s="73" t="s">
        <v>392</v>
      </c>
      <c r="H251" s="73" t="s">
        <v>337</v>
      </c>
      <c r="I251" s="72">
        <v>1</v>
      </c>
      <c r="J251" s="72">
        <v>6</v>
      </c>
      <c r="K251" s="72" t="s">
        <v>562</v>
      </c>
      <c r="L251" s="334">
        <v>248.3845</v>
      </c>
      <c r="M251" s="87"/>
      <c r="N251" s="399" t="s">
        <v>954</v>
      </c>
      <c r="O251" s="368">
        <f>L251*M251</f>
        <v>0</v>
      </c>
      <c r="P251" s="89" t="str">
        <f t="shared" si="171"/>
        <v>No</v>
      </c>
      <c r="Q251" s="166" t="str">
        <f t="shared" si="172"/>
        <v>Yes</v>
      </c>
      <c r="S251" s="229">
        <v>1</v>
      </c>
      <c r="T251" s="230">
        <f t="shared" si="173"/>
        <v>0</v>
      </c>
      <c r="U251" s="69"/>
      <c r="V251" s="256">
        <v>14</v>
      </c>
      <c r="W251" s="265">
        <f t="shared" si="167"/>
        <v>0</v>
      </c>
      <c r="X251" s="152">
        <f>M251*I251</f>
        <v>0</v>
      </c>
      <c r="Y251" s="152"/>
      <c r="Z251" s="489">
        <v>1</v>
      </c>
      <c r="AA251" s="476"/>
      <c r="AB251" s="239">
        <f t="shared" si="168"/>
        <v>0</v>
      </c>
      <c r="AC251" s="476">
        <v>16</v>
      </c>
      <c r="AD251" s="239">
        <f t="shared" si="169"/>
        <v>0</v>
      </c>
      <c r="AE251" s="476"/>
      <c r="AF251" s="239">
        <f t="shared" si="170"/>
        <v>0</v>
      </c>
      <c r="AG251" s="131">
        <f t="shared" si="134"/>
        <v>0</v>
      </c>
      <c r="AH251" s="131">
        <f t="shared" si="135"/>
        <v>0</v>
      </c>
      <c r="AI251" s="131">
        <f t="shared" si="136"/>
        <v>0</v>
      </c>
      <c r="AJ251" s="131">
        <f t="shared" si="137"/>
        <v>0</v>
      </c>
      <c r="AK251" s="131">
        <f t="shared" si="138"/>
        <v>0</v>
      </c>
      <c r="AL251" s="131">
        <f t="shared" si="139"/>
        <v>0</v>
      </c>
      <c r="AM251" s="131">
        <f t="shared" si="140"/>
        <v>0</v>
      </c>
      <c r="AN251" s="131">
        <f t="shared" si="141"/>
        <v>0</v>
      </c>
      <c r="AO251" s="131">
        <f t="shared" si="142"/>
        <v>0</v>
      </c>
      <c r="AP251" s="131"/>
      <c r="AQ251" s="396">
        <f t="shared" si="143"/>
        <v>0</v>
      </c>
      <c r="AR251" s="396">
        <f t="shared" si="144"/>
        <v>0</v>
      </c>
      <c r="AS251" s="396">
        <f t="shared" si="145"/>
        <v>0</v>
      </c>
      <c r="AT251" s="131"/>
      <c r="AU251" s="131">
        <f t="shared" si="146"/>
        <v>0</v>
      </c>
      <c r="AV251" s="131">
        <f t="shared" si="147"/>
        <v>0</v>
      </c>
      <c r="AW251" s="131">
        <f t="shared" si="148"/>
        <v>0</v>
      </c>
      <c r="AX251" s="131">
        <f t="shared" si="149"/>
        <v>0</v>
      </c>
      <c r="AY251" s="131">
        <f t="shared" si="150"/>
        <v>0</v>
      </c>
      <c r="AZ251" s="131">
        <f t="shared" si="151"/>
        <v>0</v>
      </c>
      <c r="BA251" s="131">
        <f t="shared" si="152"/>
        <v>0</v>
      </c>
      <c r="BB251" s="131">
        <f t="shared" si="153"/>
        <v>0</v>
      </c>
      <c r="BC251" s="131">
        <f t="shared" si="154"/>
        <v>0</v>
      </c>
      <c r="BD251" s="131">
        <f t="shared" si="155"/>
        <v>0</v>
      </c>
      <c r="BE251" s="131">
        <f t="shared" si="156"/>
        <v>0</v>
      </c>
      <c r="BF251" s="131">
        <f t="shared" si="157"/>
        <v>0</v>
      </c>
      <c r="BG251" s="131">
        <f t="shared" si="158"/>
        <v>0</v>
      </c>
      <c r="BH251" s="131">
        <f t="shared" si="159"/>
        <v>0</v>
      </c>
      <c r="BI251" s="131">
        <f t="shared" si="160"/>
        <v>0</v>
      </c>
      <c r="BJ251" s="131">
        <f t="shared" si="161"/>
        <v>0</v>
      </c>
      <c r="BK251" s="131">
        <f t="shared" si="162"/>
        <v>0</v>
      </c>
      <c r="BL251" s="131">
        <f t="shared" si="163"/>
        <v>0</v>
      </c>
      <c r="BM251" s="131">
        <f t="shared" si="164"/>
        <v>0</v>
      </c>
      <c r="BN251" s="131">
        <f t="shared" si="165"/>
        <v>0</v>
      </c>
      <c r="BO251" s="131">
        <f t="shared" si="166"/>
        <v>0</v>
      </c>
    </row>
    <row r="252" spans="1:67" s="81" customFormat="1" ht="73.75" customHeight="1" x14ac:dyDescent="0.2">
      <c r="A252" s="4"/>
      <c r="B252" s="164" t="s">
        <v>8</v>
      </c>
      <c r="C252" s="4"/>
      <c r="D252" s="64" t="s">
        <v>1036</v>
      </c>
      <c r="E252" s="503" t="s">
        <v>648</v>
      </c>
      <c r="F252" s="63" t="s">
        <v>110</v>
      </c>
      <c r="G252" s="178" t="s">
        <v>396</v>
      </c>
      <c r="H252" s="178" t="s">
        <v>337</v>
      </c>
      <c r="I252" s="63">
        <v>1</v>
      </c>
      <c r="J252" s="63">
        <v>20</v>
      </c>
      <c r="K252" s="63" t="s">
        <v>562</v>
      </c>
      <c r="L252" s="333">
        <v>334.3689</v>
      </c>
      <c r="M252" s="400" t="s">
        <v>954</v>
      </c>
      <c r="N252" s="380"/>
      <c r="O252" s="378">
        <f>L252*N252</f>
        <v>0</v>
      </c>
      <c r="P252" s="82" t="str">
        <f t="shared" si="171"/>
        <v>No</v>
      </c>
      <c r="Q252" s="188" t="str">
        <f t="shared" si="172"/>
        <v>Yes</v>
      </c>
      <c r="S252" s="229">
        <v>1</v>
      </c>
      <c r="T252" s="230">
        <f t="shared" si="173"/>
        <v>0</v>
      </c>
      <c r="U252" s="69"/>
      <c r="V252" s="256">
        <v>18</v>
      </c>
      <c r="W252" s="265">
        <f t="shared" si="167"/>
        <v>0</v>
      </c>
      <c r="X252" s="152"/>
      <c r="Y252" s="152">
        <f>N252*I252</f>
        <v>0</v>
      </c>
      <c r="Z252" s="489">
        <v>1</v>
      </c>
      <c r="AA252" s="476"/>
      <c r="AB252" s="239">
        <f t="shared" si="168"/>
        <v>0</v>
      </c>
      <c r="AC252" s="476">
        <v>16</v>
      </c>
      <c r="AD252" s="239">
        <f t="shared" si="169"/>
        <v>0</v>
      </c>
      <c r="AE252" s="476"/>
      <c r="AF252" s="239">
        <f t="shared" si="170"/>
        <v>0</v>
      </c>
      <c r="AG252" s="131">
        <f t="shared" si="134"/>
        <v>0</v>
      </c>
      <c r="AH252" s="131">
        <f t="shared" si="135"/>
        <v>0</v>
      </c>
      <c r="AI252" s="131">
        <f t="shared" si="136"/>
        <v>0</v>
      </c>
      <c r="AJ252" s="131">
        <f t="shared" si="137"/>
        <v>0</v>
      </c>
      <c r="AK252" s="131">
        <f t="shared" si="138"/>
        <v>0</v>
      </c>
      <c r="AL252" s="131">
        <f t="shared" si="139"/>
        <v>0</v>
      </c>
      <c r="AM252" s="131">
        <f t="shared" si="140"/>
        <v>0</v>
      </c>
      <c r="AN252" s="131">
        <f t="shared" si="141"/>
        <v>0</v>
      </c>
      <c r="AO252" s="131">
        <f t="shared" si="142"/>
        <v>0</v>
      </c>
      <c r="AP252" s="396"/>
      <c r="AQ252" s="396">
        <f t="shared" si="143"/>
        <v>0</v>
      </c>
      <c r="AR252" s="396">
        <f t="shared" si="144"/>
        <v>0</v>
      </c>
      <c r="AS252" s="396">
        <f t="shared" si="145"/>
        <v>0</v>
      </c>
      <c r="AT252" s="396"/>
      <c r="AU252" s="131">
        <f t="shared" si="146"/>
        <v>0</v>
      </c>
      <c r="AV252" s="131">
        <f t="shared" si="147"/>
        <v>0</v>
      </c>
      <c r="AW252" s="131">
        <f t="shared" si="148"/>
        <v>0</v>
      </c>
      <c r="AX252" s="131">
        <f t="shared" si="149"/>
        <v>0</v>
      </c>
      <c r="AY252" s="131">
        <f t="shared" si="150"/>
        <v>0</v>
      </c>
      <c r="AZ252" s="131">
        <f t="shared" si="151"/>
        <v>0</v>
      </c>
      <c r="BA252" s="131">
        <f t="shared" si="152"/>
        <v>0</v>
      </c>
      <c r="BB252" s="131">
        <f t="shared" si="153"/>
        <v>0</v>
      </c>
      <c r="BC252" s="131">
        <f t="shared" si="154"/>
        <v>0</v>
      </c>
      <c r="BD252" s="131">
        <f t="shared" si="155"/>
        <v>0</v>
      </c>
      <c r="BE252" s="131">
        <f t="shared" si="156"/>
        <v>0</v>
      </c>
      <c r="BF252" s="131">
        <f t="shared" si="157"/>
        <v>0</v>
      </c>
      <c r="BG252" s="131">
        <f t="shared" si="158"/>
        <v>0</v>
      </c>
      <c r="BH252" s="131">
        <f t="shared" si="159"/>
        <v>0</v>
      </c>
      <c r="BI252" s="131">
        <f t="shared" si="160"/>
        <v>0</v>
      </c>
      <c r="BJ252" s="131">
        <f t="shared" si="161"/>
        <v>0</v>
      </c>
      <c r="BK252" s="131">
        <f t="shared" si="162"/>
        <v>0</v>
      </c>
      <c r="BL252" s="131">
        <f t="shared" si="163"/>
        <v>0</v>
      </c>
      <c r="BM252" s="131">
        <f t="shared" si="164"/>
        <v>0</v>
      </c>
      <c r="BN252" s="131">
        <f t="shared" si="165"/>
        <v>0</v>
      </c>
      <c r="BO252" s="131">
        <f t="shared" si="166"/>
        <v>0</v>
      </c>
    </row>
    <row r="253" spans="1:67" s="81" customFormat="1" ht="73.75" customHeight="1" x14ac:dyDescent="0.2">
      <c r="A253" s="4"/>
      <c r="B253" s="164" t="s">
        <v>8</v>
      </c>
      <c r="C253" s="4"/>
      <c r="D253" s="64" t="s">
        <v>787</v>
      </c>
      <c r="E253" s="504" t="s">
        <v>647</v>
      </c>
      <c r="F253" s="63" t="s">
        <v>110</v>
      </c>
      <c r="G253" s="178" t="s">
        <v>396</v>
      </c>
      <c r="H253" s="178" t="s">
        <v>337</v>
      </c>
      <c r="I253" s="63">
        <v>1</v>
      </c>
      <c r="J253" s="63">
        <v>20</v>
      </c>
      <c r="K253" s="63" t="s">
        <v>562</v>
      </c>
      <c r="L253" s="333">
        <v>348.90219999999999</v>
      </c>
      <c r="M253" s="85"/>
      <c r="N253" s="403" t="s">
        <v>954</v>
      </c>
      <c r="O253" s="378">
        <f>L253*M253</f>
        <v>0</v>
      </c>
      <c r="P253" s="82" t="str">
        <f t="shared" si="171"/>
        <v>No</v>
      </c>
      <c r="Q253" s="188" t="str">
        <f t="shared" si="172"/>
        <v>Yes</v>
      </c>
      <c r="S253" s="229">
        <v>1</v>
      </c>
      <c r="T253" s="230">
        <f t="shared" si="173"/>
        <v>0</v>
      </c>
      <c r="U253" s="69"/>
      <c r="V253" s="256">
        <v>18</v>
      </c>
      <c r="W253" s="265">
        <f t="shared" si="167"/>
        <v>0</v>
      </c>
      <c r="X253" s="152">
        <f>M253*I253</f>
        <v>0</v>
      </c>
      <c r="Y253" s="152"/>
      <c r="Z253" s="489">
        <v>1</v>
      </c>
      <c r="AA253" s="476"/>
      <c r="AB253" s="239">
        <f t="shared" si="168"/>
        <v>0</v>
      </c>
      <c r="AC253" s="476">
        <v>16</v>
      </c>
      <c r="AD253" s="239">
        <f t="shared" si="169"/>
        <v>0</v>
      </c>
      <c r="AE253" s="476"/>
      <c r="AF253" s="239">
        <f t="shared" si="170"/>
        <v>0</v>
      </c>
      <c r="AG253" s="131">
        <f t="shared" si="134"/>
        <v>0</v>
      </c>
      <c r="AH253" s="131">
        <f t="shared" si="135"/>
        <v>0</v>
      </c>
      <c r="AI253" s="131">
        <f t="shared" si="136"/>
        <v>0</v>
      </c>
      <c r="AJ253" s="131">
        <f t="shared" si="137"/>
        <v>0</v>
      </c>
      <c r="AK253" s="131">
        <f t="shared" si="138"/>
        <v>0</v>
      </c>
      <c r="AL253" s="131">
        <f t="shared" si="139"/>
        <v>0</v>
      </c>
      <c r="AM253" s="131">
        <f t="shared" si="140"/>
        <v>0</v>
      </c>
      <c r="AN253" s="131">
        <f t="shared" si="141"/>
        <v>0</v>
      </c>
      <c r="AO253" s="131">
        <f t="shared" si="142"/>
        <v>0</v>
      </c>
      <c r="AP253" s="396"/>
      <c r="AQ253" s="396">
        <f t="shared" si="143"/>
        <v>0</v>
      </c>
      <c r="AR253" s="396">
        <f t="shared" si="144"/>
        <v>0</v>
      </c>
      <c r="AS253" s="396">
        <f t="shared" si="145"/>
        <v>0</v>
      </c>
      <c r="AT253" s="396"/>
      <c r="AU253" s="131">
        <f t="shared" si="146"/>
        <v>0</v>
      </c>
      <c r="AV253" s="131">
        <f t="shared" si="147"/>
        <v>0</v>
      </c>
      <c r="AW253" s="131">
        <f t="shared" si="148"/>
        <v>0</v>
      </c>
      <c r="AX253" s="131">
        <f t="shared" si="149"/>
        <v>0</v>
      </c>
      <c r="AY253" s="131">
        <f t="shared" si="150"/>
        <v>0</v>
      </c>
      <c r="AZ253" s="131">
        <f t="shared" si="151"/>
        <v>0</v>
      </c>
      <c r="BA253" s="131">
        <f t="shared" si="152"/>
        <v>0</v>
      </c>
      <c r="BB253" s="131">
        <f t="shared" si="153"/>
        <v>0</v>
      </c>
      <c r="BC253" s="131">
        <f t="shared" si="154"/>
        <v>0</v>
      </c>
      <c r="BD253" s="131">
        <f t="shared" si="155"/>
        <v>0</v>
      </c>
      <c r="BE253" s="131">
        <f t="shared" si="156"/>
        <v>0</v>
      </c>
      <c r="BF253" s="131">
        <f t="shared" si="157"/>
        <v>0</v>
      </c>
      <c r="BG253" s="131">
        <f t="shared" si="158"/>
        <v>0</v>
      </c>
      <c r="BH253" s="131">
        <f t="shared" si="159"/>
        <v>0</v>
      </c>
      <c r="BI253" s="131">
        <f t="shared" si="160"/>
        <v>0</v>
      </c>
      <c r="BJ253" s="131">
        <f t="shared" si="161"/>
        <v>0</v>
      </c>
      <c r="BK253" s="131">
        <f t="shared" si="162"/>
        <v>0</v>
      </c>
      <c r="BL253" s="131">
        <f t="shared" si="163"/>
        <v>0</v>
      </c>
      <c r="BM253" s="131">
        <f t="shared" si="164"/>
        <v>0</v>
      </c>
      <c r="BN253" s="131">
        <f t="shared" si="165"/>
        <v>0</v>
      </c>
      <c r="BO253" s="131">
        <f t="shared" si="166"/>
        <v>0</v>
      </c>
    </row>
    <row r="254" spans="1:67" s="81" customFormat="1" ht="73.75" customHeight="1" x14ac:dyDescent="0.2">
      <c r="A254" s="4"/>
      <c r="B254" s="164" t="s">
        <v>8</v>
      </c>
      <c r="C254" s="4"/>
      <c r="D254" s="64" t="s">
        <v>812</v>
      </c>
      <c r="E254" s="505" t="s">
        <v>646</v>
      </c>
      <c r="F254" s="63" t="s">
        <v>110</v>
      </c>
      <c r="G254" s="178" t="s">
        <v>396</v>
      </c>
      <c r="H254" s="178" t="s">
        <v>337</v>
      </c>
      <c r="I254" s="63">
        <v>1</v>
      </c>
      <c r="J254" s="63">
        <v>20</v>
      </c>
      <c r="K254" s="63" t="s">
        <v>562</v>
      </c>
      <c r="L254" s="333">
        <v>334.3689</v>
      </c>
      <c r="M254" s="85"/>
      <c r="N254" s="403" t="s">
        <v>954</v>
      </c>
      <c r="O254" s="378">
        <f>L254*M254</f>
        <v>0</v>
      </c>
      <c r="P254" s="82" t="str">
        <f t="shared" si="171"/>
        <v>No</v>
      </c>
      <c r="Q254" s="188" t="str">
        <f t="shared" si="172"/>
        <v>Yes</v>
      </c>
      <c r="S254" s="229">
        <v>1</v>
      </c>
      <c r="T254" s="230">
        <f t="shared" si="173"/>
        <v>0</v>
      </c>
      <c r="U254" s="69"/>
      <c r="V254" s="256">
        <v>18</v>
      </c>
      <c r="W254" s="265">
        <f t="shared" si="167"/>
        <v>0</v>
      </c>
      <c r="X254" s="152">
        <f>M254*I254</f>
        <v>0</v>
      </c>
      <c r="Y254" s="152"/>
      <c r="Z254" s="489">
        <v>1</v>
      </c>
      <c r="AA254" s="476"/>
      <c r="AB254" s="239">
        <f t="shared" si="168"/>
        <v>0</v>
      </c>
      <c r="AC254" s="476">
        <v>16</v>
      </c>
      <c r="AD254" s="239">
        <f t="shared" si="169"/>
        <v>0</v>
      </c>
      <c r="AE254" s="476"/>
      <c r="AF254" s="239">
        <f t="shared" si="170"/>
        <v>0</v>
      </c>
      <c r="AG254" s="131">
        <f t="shared" si="134"/>
        <v>0</v>
      </c>
      <c r="AH254" s="131">
        <f t="shared" si="135"/>
        <v>0</v>
      </c>
      <c r="AI254" s="131">
        <f t="shared" si="136"/>
        <v>0</v>
      </c>
      <c r="AJ254" s="131">
        <f t="shared" si="137"/>
        <v>0</v>
      </c>
      <c r="AK254" s="131">
        <f t="shared" si="138"/>
        <v>0</v>
      </c>
      <c r="AL254" s="131">
        <f t="shared" si="139"/>
        <v>0</v>
      </c>
      <c r="AM254" s="131">
        <f t="shared" si="140"/>
        <v>0</v>
      </c>
      <c r="AN254" s="131">
        <f t="shared" si="141"/>
        <v>0</v>
      </c>
      <c r="AO254" s="131">
        <f t="shared" si="142"/>
        <v>0</v>
      </c>
      <c r="AP254" s="396"/>
      <c r="AQ254" s="396">
        <f t="shared" si="143"/>
        <v>0</v>
      </c>
      <c r="AR254" s="396">
        <f t="shared" si="144"/>
        <v>0</v>
      </c>
      <c r="AS254" s="396">
        <f t="shared" si="145"/>
        <v>0</v>
      </c>
      <c r="AT254" s="396"/>
      <c r="AU254" s="131">
        <f t="shared" si="146"/>
        <v>0</v>
      </c>
      <c r="AV254" s="131">
        <f t="shared" si="147"/>
        <v>0</v>
      </c>
      <c r="AW254" s="131">
        <f t="shared" si="148"/>
        <v>0</v>
      </c>
      <c r="AX254" s="131">
        <f t="shared" si="149"/>
        <v>0</v>
      </c>
      <c r="AY254" s="131">
        <f t="shared" si="150"/>
        <v>0</v>
      </c>
      <c r="AZ254" s="131">
        <f t="shared" si="151"/>
        <v>0</v>
      </c>
      <c r="BA254" s="131">
        <f t="shared" si="152"/>
        <v>0</v>
      </c>
      <c r="BB254" s="131">
        <f t="shared" si="153"/>
        <v>0</v>
      </c>
      <c r="BC254" s="131">
        <f t="shared" si="154"/>
        <v>0</v>
      </c>
      <c r="BD254" s="131">
        <f t="shared" si="155"/>
        <v>0</v>
      </c>
      <c r="BE254" s="131">
        <f t="shared" si="156"/>
        <v>0</v>
      </c>
      <c r="BF254" s="131">
        <f t="shared" si="157"/>
        <v>0</v>
      </c>
      <c r="BG254" s="131">
        <f t="shared" si="158"/>
        <v>0</v>
      </c>
      <c r="BH254" s="131">
        <f t="shared" si="159"/>
        <v>0</v>
      </c>
      <c r="BI254" s="131">
        <f t="shared" si="160"/>
        <v>0</v>
      </c>
      <c r="BJ254" s="131">
        <f t="shared" si="161"/>
        <v>0</v>
      </c>
      <c r="BK254" s="131">
        <f t="shared" si="162"/>
        <v>0</v>
      </c>
      <c r="BL254" s="131">
        <f t="shared" si="163"/>
        <v>0</v>
      </c>
      <c r="BM254" s="131">
        <f t="shared" si="164"/>
        <v>0</v>
      </c>
      <c r="BN254" s="131">
        <f t="shared" si="165"/>
        <v>0</v>
      </c>
      <c r="BO254" s="131">
        <f t="shared" si="166"/>
        <v>0</v>
      </c>
    </row>
    <row r="255" spans="1:67" s="4" customFormat="1" ht="73.75" customHeight="1" x14ac:dyDescent="0.2">
      <c r="B255" s="164" t="s">
        <v>8</v>
      </c>
      <c r="D255" s="99" t="s">
        <v>1037</v>
      </c>
      <c r="E255" s="506" t="s">
        <v>648</v>
      </c>
      <c r="F255" s="72" t="s">
        <v>108</v>
      </c>
      <c r="G255" s="73" t="s">
        <v>139</v>
      </c>
      <c r="H255" s="73" t="s">
        <v>337</v>
      </c>
      <c r="I255" s="72">
        <v>2</v>
      </c>
      <c r="J255" s="72">
        <v>0</v>
      </c>
      <c r="K255" s="72" t="s">
        <v>562</v>
      </c>
      <c r="L255" s="334">
        <v>227.08410000000001</v>
      </c>
      <c r="M255" s="399" t="s">
        <v>954</v>
      </c>
      <c r="N255" s="88"/>
      <c r="O255" s="368">
        <f>L255*N255</f>
        <v>0</v>
      </c>
      <c r="P255" s="89" t="str">
        <f t="shared" si="171"/>
        <v>No</v>
      </c>
      <c r="Q255" s="166" t="str">
        <f t="shared" si="172"/>
        <v>Yes</v>
      </c>
      <c r="S255" s="229">
        <v>2</v>
      </c>
      <c r="T255" s="230">
        <f t="shared" si="173"/>
        <v>0</v>
      </c>
      <c r="U255" s="69"/>
      <c r="V255" s="256">
        <v>10.1</v>
      </c>
      <c r="W255" s="265">
        <f t="shared" si="167"/>
        <v>0</v>
      </c>
      <c r="X255" s="152"/>
      <c r="Y255" s="152">
        <f>N255*I255</f>
        <v>0</v>
      </c>
      <c r="Z255" s="489">
        <v>2</v>
      </c>
      <c r="AA255" s="476"/>
      <c r="AB255" s="239">
        <f t="shared" si="168"/>
        <v>0</v>
      </c>
      <c r="AC255" s="476">
        <v>16</v>
      </c>
      <c r="AD255" s="239">
        <f t="shared" si="169"/>
        <v>0</v>
      </c>
      <c r="AE255" s="476"/>
      <c r="AF255" s="239">
        <f t="shared" si="170"/>
        <v>0</v>
      </c>
      <c r="AG255" s="131">
        <f t="shared" si="134"/>
        <v>0</v>
      </c>
      <c r="AH255" s="131">
        <f t="shared" si="135"/>
        <v>0</v>
      </c>
      <c r="AI255" s="131">
        <f t="shared" si="136"/>
        <v>0</v>
      </c>
      <c r="AJ255" s="131">
        <f t="shared" si="137"/>
        <v>0</v>
      </c>
      <c r="AK255" s="131">
        <f t="shared" si="138"/>
        <v>0</v>
      </c>
      <c r="AL255" s="131">
        <f t="shared" si="139"/>
        <v>0</v>
      </c>
      <c r="AM255" s="131">
        <f t="shared" si="140"/>
        <v>0</v>
      </c>
      <c r="AN255" s="131">
        <f t="shared" si="141"/>
        <v>0</v>
      </c>
      <c r="AO255" s="131">
        <f t="shared" si="142"/>
        <v>0</v>
      </c>
      <c r="AP255" s="131"/>
      <c r="AQ255" s="396">
        <f t="shared" si="143"/>
        <v>0</v>
      </c>
      <c r="AR255" s="396">
        <f t="shared" si="144"/>
        <v>0</v>
      </c>
      <c r="AS255" s="396">
        <f t="shared" si="145"/>
        <v>0</v>
      </c>
      <c r="AT255" s="131"/>
      <c r="AU255" s="131">
        <f t="shared" si="146"/>
        <v>0</v>
      </c>
      <c r="AV255" s="131">
        <f t="shared" si="147"/>
        <v>0</v>
      </c>
      <c r="AW255" s="131">
        <f t="shared" si="148"/>
        <v>0</v>
      </c>
      <c r="AX255" s="131">
        <f t="shared" si="149"/>
        <v>0</v>
      </c>
      <c r="AY255" s="131">
        <f t="shared" si="150"/>
        <v>0</v>
      </c>
      <c r="AZ255" s="131">
        <f t="shared" si="151"/>
        <v>0</v>
      </c>
      <c r="BA255" s="131">
        <f t="shared" si="152"/>
        <v>0</v>
      </c>
      <c r="BB255" s="131">
        <f t="shared" si="153"/>
        <v>0</v>
      </c>
      <c r="BC255" s="131">
        <f t="shared" si="154"/>
        <v>0</v>
      </c>
      <c r="BD255" s="131">
        <f t="shared" si="155"/>
        <v>0</v>
      </c>
      <c r="BE255" s="131">
        <f t="shared" si="156"/>
        <v>0</v>
      </c>
      <c r="BF255" s="131">
        <f t="shared" si="157"/>
        <v>0</v>
      </c>
      <c r="BG255" s="131">
        <f t="shared" si="158"/>
        <v>0</v>
      </c>
      <c r="BH255" s="131">
        <f t="shared" si="159"/>
        <v>0</v>
      </c>
      <c r="BI255" s="131">
        <f t="shared" si="160"/>
        <v>0</v>
      </c>
      <c r="BJ255" s="131">
        <f t="shared" si="161"/>
        <v>0</v>
      </c>
      <c r="BK255" s="131">
        <f t="shared" si="162"/>
        <v>0</v>
      </c>
      <c r="BL255" s="131">
        <f t="shared" si="163"/>
        <v>0</v>
      </c>
      <c r="BM255" s="131">
        <f t="shared" si="164"/>
        <v>0</v>
      </c>
      <c r="BN255" s="131">
        <f t="shared" si="165"/>
        <v>0</v>
      </c>
      <c r="BO255" s="131">
        <f t="shared" si="166"/>
        <v>0</v>
      </c>
    </row>
    <row r="256" spans="1:67" s="4" customFormat="1" ht="73.75" customHeight="1" x14ac:dyDescent="0.2">
      <c r="B256" s="164" t="s">
        <v>8</v>
      </c>
      <c r="D256" s="99" t="s">
        <v>789</v>
      </c>
      <c r="E256" s="501" t="s">
        <v>647</v>
      </c>
      <c r="F256" s="72" t="s">
        <v>108</v>
      </c>
      <c r="G256" s="73" t="s">
        <v>139</v>
      </c>
      <c r="H256" s="73" t="s">
        <v>337</v>
      </c>
      <c r="I256" s="72">
        <v>2</v>
      </c>
      <c r="J256" s="72">
        <v>0</v>
      </c>
      <c r="K256" s="72" t="s">
        <v>562</v>
      </c>
      <c r="L256" s="334">
        <v>236.95150000000001</v>
      </c>
      <c r="M256" s="87"/>
      <c r="N256" s="399" t="s">
        <v>954</v>
      </c>
      <c r="O256" s="368">
        <f>L256*M256</f>
        <v>0</v>
      </c>
      <c r="P256" s="89" t="str">
        <f t="shared" si="171"/>
        <v>No</v>
      </c>
      <c r="Q256" s="166" t="str">
        <f t="shared" si="172"/>
        <v>Yes</v>
      </c>
      <c r="S256" s="229">
        <v>2</v>
      </c>
      <c r="T256" s="230">
        <f t="shared" si="173"/>
        <v>0</v>
      </c>
      <c r="U256" s="69"/>
      <c r="V256" s="256">
        <v>10.1</v>
      </c>
      <c r="W256" s="265">
        <f t="shared" si="167"/>
        <v>0</v>
      </c>
      <c r="X256" s="152">
        <f>M256*I256</f>
        <v>0</v>
      </c>
      <c r="Y256" s="152"/>
      <c r="Z256" s="489">
        <v>2</v>
      </c>
      <c r="AA256" s="476"/>
      <c r="AB256" s="239">
        <f t="shared" si="168"/>
        <v>0</v>
      </c>
      <c r="AC256" s="476">
        <v>16</v>
      </c>
      <c r="AD256" s="239">
        <f t="shared" si="169"/>
        <v>0</v>
      </c>
      <c r="AE256" s="476"/>
      <c r="AF256" s="239">
        <f t="shared" si="170"/>
        <v>0</v>
      </c>
      <c r="AG256" s="131">
        <f t="shared" si="134"/>
        <v>0</v>
      </c>
      <c r="AH256" s="131">
        <f t="shared" si="135"/>
        <v>0</v>
      </c>
      <c r="AI256" s="131">
        <f t="shared" si="136"/>
        <v>0</v>
      </c>
      <c r="AJ256" s="131">
        <f t="shared" si="137"/>
        <v>0</v>
      </c>
      <c r="AK256" s="131">
        <f t="shared" si="138"/>
        <v>0</v>
      </c>
      <c r="AL256" s="131">
        <f t="shared" si="139"/>
        <v>0</v>
      </c>
      <c r="AM256" s="131">
        <f t="shared" si="140"/>
        <v>0</v>
      </c>
      <c r="AN256" s="131">
        <f t="shared" si="141"/>
        <v>0</v>
      </c>
      <c r="AO256" s="131">
        <f t="shared" si="142"/>
        <v>0</v>
      </c>
      <c r="AP256" s="131"/>
      <c r="AQ256" s="396">
        <f t="shared" si="143"/>
        <v>0</v>
      </c>
      <c r="AR256" s="396">
        <f t="shared" si="144"/>
        <v>0</v>
      </c>
      <c r="AS256" s="396">
        <f t="shared" si="145"/>
        <v>0</v>
      </c>
      <c r="AT256" s="131"/>
      <c r="AU256" s="131">
        <f t="shared" si="146"/>
        <v>0</v>
      </c>
      <c r="AV256" s="131">
        <f t="shared" si="147"/>
        <v>0</v>
      </c>
      <c r="AW256" s="131">
        <f t="shared" si="148"/>
        <v>0</v>
      </c>
      <c r="AX256" s="131">
        <f t="shared" si="149"/>
        <v>0</v>
      </c>
      <c r="AY256" s="131">
        <f t="shared" si="150"/>
        <v>0</v>
      </c>
      <c r="AZ256" s="131">
        <f t="shared" si="151"/>
        <v>0</v>
      </c>
      <c r="BA256" s="131">
        <f t="shared" si="152"/>
        <v>0</v>
      </c>
      <c r="BB256" s="131">
        <f t="shared" si="153"/>
        <v>0</v>
      </c>
      <c r="BC256" s="131">
        <f t="shared" si="154"/>
        <v>0</v>
      </c>
      <c r="BD256" s="131">
        <f t="shared" si="155"/>
        <v>0</v>
      </c>
      <c r="BE256" s="131">
        <f t="shared" si="156"/>
        <v>0</v>
      </c>
      <c r="BF256" s="131">
        <f t="shared" si="157"/>
        <v>0</v>
      </c>
      <c r="BG256" s="131">
        <f t="shared" si="158"/>
        <v>0</v>
      </c>
      <c r="BH256" s="131">
        <f t="shared" si="159"/>
        <v>0</v>
      </c>
      <c r="BI256" s="131">
        <f t="shared" si="160"/>
        <v>0</v>
      </c>
      <c r="BJ256" s="131">
        <f t="shared" si="161"/>
        <v>0</v>
      </c>
      <c r="BK256" s="131">
        <f t="shared" si="162"/>
        <v>0</v>
      </c>
      <c r="BL256" s="131">
        <f t="shared" si="163"/>
        <v>0</v>
      </c>
      <c r="BM256" s="131">
        <f t="shared" si="164"/>
        <v>0</v>
      </c>
      <c r="BN256" s="131">
        <f t="shared" si="165"/>
        <v>0</v>
      </c>
      <c r="BO256" s="131">
        <f t="shared" si="166"/>
        <v>0</v>
      </c>
    </row>
    <row r="257" spans="1:67" s="4" customFormat="1" ht="73.75" customHeight="1" x14ac:dyDescent="0.2">
      <c r="B257" s="164" t="s">
        <v>8</v>
      </c>
      <c r="D257" s="99" t="s">
        <v>811</v>
      </c>
      <c r="E257" s="502" t="s">
        <v>646</v>
      </c>
      <c r="F257" s="72" t="s">
        <v>108</v>
      </c>
      <c r="G257" s="73" t="s">
        <v>139</v>
      </c>
      <c r="H257" s="73" t="s">
        <v>337</v>
      </c>
      <c r="I257" s="72">
        <v>2</v>
      </c>
      <c r="J257" s="72">
        <v>0</v>
      </c>
      <c r="K257" s="72" t="s">
        <v>562</v>
      </c>
      <c r="L257" s="334">
        <v>227.08410000000001</v>
      </c>
      <c r="M257" s="87"/>
      <c r="N257" s="399" t="s">
        <v>954</v>
      </c>
      <c r="O257" s="368">
        <f>L257*M257</f>
        <v>0</v>
      </c>
      <c r="P257" s="89" t="str">
        <f t="shared" si="171"/>
        <v>No</v>
      </c>
      <c r="Q257" s="166" t="str">
        <f t="shared" si="172"/>
        <v>Yes</v>
      </c>
      <c r="S257" s="229">
        <v>2</v>
      </c>
      <c r="T257" s="230">
        <f t="shared" si="173"/>
        <v>0</v>
      </c>
      <c r="U257" s="69"/>
      <c r="V257" s="256">
        <v>10.1</v>
      </c>
      <c r="W257" s="265">
        <f t="shared" si="167"/>
        <v>0</v>
      </c>
      <c r="X257" s="152">
        <f>M257*I257</f>
        <v>0</v>
      </c>
      <c r="Y257" s="152"/>
      <c r="Z257" s="489">
        <v>2</v>
      </c>
      <c r="AA257" s="476"/>
      <c r="AB257" s="239">
        <f t="shared" si="168"/>
        <v>0</v>
      </c>
      <c r="AC257" s="476">
        <v>16</v>
      </c>
      <c r="AD257" s="239">
        <f t="shared" si="169"/>
        <v>0</v>
      </c>
      <c r="AE257" s="476"/>
      <c r="AF257" s="239">
        <f t="shared" si="170"/>
        <v>0</v>
      </c>
      <c r="AG257" s="131">
        <f t="shared" si="134"/>
        <v>0</v>
      </c>
      <c r="AH257" s="131">
        <f t="shared" si="135"/>
        <v>0</v>
      </c>
      <c r="AI257" s="131">
        <f t="shared" si="136"/>
        <v>0</v>
      </c>
      <c r="AJ257" s="131">
        <f t="shared" si="137"/>
        <v>0</v>
      </c>
      <c r="AK257" s="131">
        <f t="shared" si="138"/>
        <v>0</v>
      </c>
      <c r="AL257" s="131">
        <f t="shared" si="139"/>
        <v>0</v>
      </c>
      <c r="AM257" s="131">
        <f t="shared" si="140"/>
        <v>0</v>
      </c>
      <c r="AN257" s="131">
        <f t="shared" si="141"/>
        <v>0</v>
      </c>
      <c r="AO257" s="131">
        <f t="shared" si="142"/>
        <v>0</v>
      </c>
      <c r="AP257" s="131"/>
      <c r="AQ257" s="396">
        <f t="shared" si="143"/>
        <v>0</v>
      </c>
      <c r="AR257" s="396">
        <f t="shared" si="144"/>
        <v>0</v>
      </c>
      <c r="AS257" s="396">
        <f t="shared" si="145"/>
        <v>0</v>
      </c>
      <c r="AT257" s="131"/>
      <c r="AU257" s="131">
        <f t="shared" si="146"/>
        <v>0</v>
      </c>
      <c r="AV257" s="131">
        <f t="shared" si="147"/>
        <v>0</v>
      </c>
      <c r="AW257" s="131">
        <f t="shared" si="148"/>
        <v>0</v>
      </c>
      <c r="AX257" s="131">
        <f t="shared" si="149"/>
        <v>0</v>
      </c>
      <c r="AY257" s="131">
        <f t="shared" si="150"/>
        <v>0</v>
      </c>
      <c r="AZ257" s="131">
        <f t="shared" si="151"/>
        <v>0</v>
      </c>
      <c r="BA257" s="131">
        <f t="shared" si="152"/>
        <v>0</v>
      </c>
      <c r="BB257" s="131">
        <f t="shared" si="153"/>
        <v>0</v>
      </c>
      <c r="BC257" s="131">
        <f t="shared" si="154"/>
        <v>0</v>
      </c>
      <c r="BD257" s="131">
        <f t="shared" si="155"/>
        <v>0</v>
      </c>
      <c r="BE257" s="131">
        <f t="shared" si="156"/>
        <v>0</v>
      </c>
      <c r="BF257" s="131">
        <f t="shared" si="157"/>
        <v>0</v>
      </c>
      <c r="BG257" s="131">
        <f t="shared" si="158"/>
        <v>0</v>
      </c>
      <c r="BH257" s="131">
        <f t="shared" si="159"/>
        <v>0</v>
      </c>
      <c r="BI257" s="131">
        <f t="shared" si="160"/>
        <v>0</v>
      </c>
      <c r="BJ257" s="131">
        <f t="shared" si="161"/>
        <v>0</v>
      </c>
      <c r="BK257" s="131">
        <f t="shared" si="162"/>
        <v>0</v>
      </c>
      <c r="BL257" s="131">
        <f t="shared" si="163"/>
        <v>0</v>
      </c>
      <c r="BM257" s="131">
        <f t="shared" si="164"/>
        <v>0</v>
      </c>
      <c r="BN257" s="131">
        <f t="shared" si="165"/>
        <v>0</v>
      </c>
      <c r="BO257" s="131">
        <f t="shared" si="166"/>
        <v>0</v>
      </c>
    </row>
    <row r="258" spans="1:67" s="81" customFormat="1" ht="73.75" customHeight="1" x14ac:dyDescent="0.2">
      <c r="A258" s="4"/>
      <c r="B258" s="164" t="s">
        <v>8</v>
      </c>
      <c r="C258" s="4"/>
      <c r="D258" s="64" t="s">
        <v>1038</v>
      </c>
      <c r="E258" s="503" t="s">
        <v>648</v>
      </c>
      <c r="F258" s="63" t="s">
        <v>108</v>
      </c>
      <c r="G258" s="178" t="s">
        <v>138</v>
      </c>
      <c r="H258" s="178" t="s">
        <v>337</v>
      </c>
      <c r="I258" s="63">
        <v>2</v>
      </c>
      <c r="J258" s="63">
        <v>0</v>
      </c>
      <c r="K258" s="63" t="s">
        <v>562</v>
      </c>
      <c r="L258" s="333">
        <v>227.08410000000001</v>
      </c>
      <c r="M258" s="400" t="s">
        <v>954</v>
      </c>
      <c r="N258" s="380"/>
      <c r="O258" s="378">
        <f>L258*N258</f>
        <v>0</v>
      </c>
      <c r="P258" s="82" t="str">
        <f t="shared" si="171"/>
        <v>No</v>
      </c>
      <c r="Q258" s="188" t="str">
        <f t="shared" si="172"/>
        <v>Yes</v>
      </c>
      <c r="S258" s="229">
        <v>2</v>
      </c>
      <c r="T258" s="230">
        <f t="shared" si="173"/>
        <v>0</v>
      </c>
      <c r="U258" s="69"/>
      <c r="V258" s="256">
        <v>10.7</v>
      </c>
      <c r="W258" s="265">
        <f t="shared" si="167"/>
        <v>0</v>
      </c>
      <c r="X258" s="152"/>
      <c r="Y258" s="152">
        <f>N258*I258</f>
        <v>0</v>
      </c>
      <c r="Z258" s="489">
        <v>2</v>
      </c>
      <c r="AA258" s="476"/>
      <c r="AB258" s="239">
        <f t="shared" si="168"/>
        <v>0</v>
      </c>
      <c r="AC258" s="476">
        <v>16</v>
      </c>
      <c r="AD258" s="239">
        <f t="shared" si="169"/>
        <v>0</v>
      </c>
      <c r="AE258" s="476"/>
      <c r="AF258" s="239">
        <f t="shared" si="170"/>
        <v>0</v>
      </c>
      <c r="AG258" s="131">
        <f t="shared" si="134"/>
        <v>0</v>
      </c>
      <c r="AH258" s="131">
        <f t="shared" si="135"/>
        <v>0</v>
      </c>
      <c r="AI258" s="131">
        <f t="shared" si="136"/>
        <v>0</v>
      </c>
      <c r="AJ258" s="131">
        <f t="shared" si="137"/>
        <v>0</v>
      </c>
      <c r="AK258" s="131">
        <f t="shared" si="138"/>
        <v>0</v>
      </c>
      <c r="AL258" s="131">
        <f t="shared" si="139"/>
        <v>0</v>
      </c>
      <c r="AM258" s="131">
        <f t="shared" si="140"/>
        <v>0</v>
      </c>
      <c r="AN258" s="131">
        <f t="shared" si="141"/>
        <v>0</v>
      </c>
      <c r="AO258" s="131">
        <f t="shared" si="142"/>
        <v>0</v>
      </c>
      <c r="AP258" s="396"/>
      <c r="AQ258" s="396">
        <f t="shared" si="143"/>
        <v>0</v>
      </c>
      <c r="AR258" s="396">
        <f t="shared" si="144"/>
        <v>0</v>
      </c>
      <c r="AS258" s="396">
        <f t="shared" si="145"/>
        <v>0</v>
      </c>
      <c r="AT258" s="396"/>
      <c r="AU258" s="131">
        <f t="shared" si="146"/>
        <v>0</v>
      </c>
      <c r="AV258" s="131">
        <f t="shared" si="147"/>
        <v>0</v>
      </c>
      <c r="AW258" s="131">
        <f t="shared" si="148"/>
        <v>0</v>
      </c>
      <c r="AX258" s="131">
        <f t="shared" si="149"/>
        <v>0</v>
      </c>
      <c r="AY258" s="131">
        <f t="shared" si="150"/>
        <v>0</v>
      </c>
      <c r="AZ258" s="131">
        <f t="shared" si="151"/>
        <v>0</v>
      </c>
      <c r="BA258" s="131">
        <f t="shared" si="152"/>
        <v>0</v>
      </c>
      <c r="BB258" s="131">
        <f t="shared" si="153"/>
        <v>0</v>
      </c>
      <c r="BC258" s="131">
        <f t="shared" si="154"/>
        <v>0</v>
      </c>
      <c r="BD258" s="131">
        <f t="shared" si="155"/>
        <v>0</v>
      </c>
      <c r="BE258" s="131">
        <f t="shared" si="156"/>
        <v>0</v>
      </c>
      <c r="BF258" s="131">
        <f t="shared" si="157"/>
        <v>0</v>
      </c>
      <c r="BG258" s="131">
        <f t="shared" si="158"/>
        <v>0</v>
      </c>
      <c r="BH258" s="131">
        <f t="shared" si="159"/>
        <v>0</v>
      </c>
      <c r="BI258" s="131">
        <f t="shared" si="160"/>
        <v>0</v>
      </c>
      <c r="BJ258" s="131">
        <f t="shared" si="161"/>
        <v>0</v>
      </c>
      <c r="BK258" s="131">
        <f t="shared" si="162"/>
        <v>0</v>
      </c>
      <c r="BL258" s="131">
        <f t="shared" si="163"/>
        <v>0</v>
      </c>
      <c r="BM258" s="131">
        <f t="shared" si="164"/>
        <v>0</v>
      </c>
      <c r="BN258" s="131">
        <f t="shared" si="165"/>
        <v>0</v>
      </c>
      <c r="BO258" s="131">
        <f t="shared" si="166"/>
        <v>0</v>
      </c>
    </row>
    <row r="259" spans="1:67" s="81" customFormat="1" ht="73.75" customHeight="1" x14ac:dyDescent="0.2">
      <c r="A259" s="4"/>
      <c r="B259" s="164" t="s">
        <v>8</v>
      </c>
      <c r="C259" s="4"/>
      <c r="D259" s="64" t="s">
        <v>788</v>
      </c>
      <c r="E259" s="504" t="s">
        <v>647</v>
      </c>
      <c r="F259" s="63" t="s">
        <v>108</v>
      </c>
      <c r="G259" s="178" t="s">
        <v>138</v>
      </c>
      <c r="H259" s="178" t="s">
        <v>337</v>
      </c>
      <c r="I259" s="63">
        <v>2</v>
      </c>
      <c r="J259" s="63">
        <v>0</v>
      </c>
      <c r="K259" s="63" t="s">
        <v>562</v>
      </c>
      <c r="L259" s="333">
        <v>236.95150000000001</v>
      </c>
      <c r="M259" s="85"/>
      <c r="N259" s="403" t="s">
        <v>954</v>
      </c>
      <c r="O259" s="378">
        <f>L259*M259</f>
        <v>0</v>
      </c>
      <c r="P259" s="82" t="str">
        <f t="shared" si="171"/>
        <v>No</v>
      </c>
      <c r="Q259" s="188" t="str">
        <f t="shared" si="172"/>
        <v>Yes</v>
      </c>
      <c r="S259" s="229">
        <v>2</v>
      </c>
      <c r="T259" s="230">
        <f t="shared" si="173"/>
        <v>0</v>
      </c>
      <c r="U259" s="69"/>
      <c r="V259" s="256">
        <v>10.7</v>
      </c>
      <c r="W259" s="265">
        <f t="shared" si="167"/>
        <v>0</v>
      </c>
      <c r="X259" s="152">
        <f>M259*I259</f>
        <v>0</v>
      </c>
      <c r="Y259" s="152"/>
      <c r="Z259" s="489">
        <v>2</v>
      </c>
      <c r="AA259" s="476"/>
      <c r="AB259" s="239">
        <f t="shared" si="168"/>
        <v>0</v>
      </c>
      <c r="AC259" s="476">
        <v>16</v>
      </c>
      <c r="AD259" s="239">
        <f t="shared" si="169"/>
        <v>0</v>
      </c>
      <c r="AE259" s="476"/>
      <c r="AF259" s="239">
        <f t="shared" si="170"/>
        <v>0</v>
      </c>
      <c r="AG259" s="131">
        <f t="shared" si="134"/>
        <v>0</v>
      </c>
      <c r="AH259" s="131">
        <f t="shared" si="135"/>
        <v>0</v>
      </c>
      <c r="AI259" s="131">
        <f t="shared" si="136"/>
        <v>0</v>
      </c>
      <c r="AJ259" s="131">
        <f t="shared" si="137"/>
        <v>0</v>
      </c>
      <c r="AK259" s="131">
        <f t="shared" si="138"/>
        <v>0</v>
      </c>
      <c r="AL259" s="131">
        <f t="shared" si="139"/>
        <v>0</v>
      </c>
      <c r="AM259" s="131">
        <f t="shared" si="140"/>
        <v>0</v>
      </c>
      <c r="AN259" s="131">
        <f t="shared" si="141"/>
        <v>0</v>
      </c>
      <c r="AO259" s="131">
        <f t="shared" si="142"/>
        <v>0</v>
      </c>
      <c r="AP259" s="396"/>
      <c r="AQ259" s="396">
        <f t="shared" si="143"/>
        <v>0</v>
      </c>
      <c r="AR259" s="396">
        <f t="shared" si="144"/>
        <v>0</v>
      </c>
      <c r="AS259" s="396">
        <f t="shared" si="145"/>
        <v>0</v>
      </c>
      <c r="AT259" s="396"/>
      <c r="AU259" s="131">
        <f t="shared" si="146"/>
        <v>0</v>
      </c>
      <c r="AV259" s="131">
        <f t="shared" si="147"/>
        <v>0</v>
      </c>
      <c r="AW259" s="131">
        <f t="shared" si="148"/>
        <v>0</v>
      </c>
      <c r="AX259" s="131">
        <f t="shared" si="149"/>
        <v>0</v>
      </c>
      <c r="AY259" s="131">
        <f t="shared" si="150"/>
        <v>0</v>
      </c>
      <c r="AZ259" s="131">
        <f t="shared" si="151"/>
        <v>0</v>
      </c>
      <c r="BA259" s="131">
        <f t="shared" si="152"/>
        <v>0</v>
      </c>
      <c r="BB259" s="131">
        <f t="shared" si="153"/>
        <v>0</v>
      </c>
      <c r="BC259" s="131">
        <f t="shared" si="154"/>
        <v>0</v>
      </c>
      <c r="BD259" s="131">
        <f t="shared" si="155"/>
        <v>0</v>
      </c>
      <c r="BE259" s="131">
        <f t="shared" si="156"/>
        <v>0</v>
      </c>
      <c r="BF259" s="131">
        <f t="shared" si="157"/>
        <v>0</v>
      </c>
      <c r="BG259" s="131">
        <f t="shared" si="158"/>
        <v>0</v>
      </c>
      <c r="BH259" s="131">
        <f t="shared" si="159"/>
        <v>0</v>
      </c>
      <c r="BI259" s="131">
        <f t="shared" si="160"/>
        <v>0</v>
      </c>
      <c r="BJ259" s="131">
        <f t="shared" si="161"/>
        <v>0</v>
      </c>
      <c r="BK259" s="131">
        <f t="shared" si="162"/>
        <v>0</v>
      </c>
      <c r="BL259" s="131">
        <f t="shared" si="163"/>
        <v>0</v>
      </c>
      <c r="BM259" s="131">
        <f t="shared" si="164"/>
        <v>0</v>
      </c>
      <c r="BN259" s="131">
        <f t="shared" si="165"/>
        <v>0</v>
      </c>
      <c r="BO259" s="131">
        <f t="shared" si="166"/>
        <v>0</v>
      </c>
    </row>
    <row r="260" spans="1:67" s="81" customFormat="1" ht="73.75" customHeight="1" x14ac:dyDescent="0.2">
      <c r="A260" s="4"/>
      <c r="B260" s="164" t="s">
        <v>8</v>
      </c>
      <c r="C260" s="4"/>
      <c r="D260" s="64" t="s">
        <v>810</v>
      </c>
      <c r="E260" s="505" t="s">
        <v>646</v>
      </c>
      <c r="F260" s="63" t="s">
        <v>108</v>
      </c>
      <c r="G260" s="178" t="s">
        <v>138</v>
      </c>
      <c r="H260" s="178" t="s">
        <v>337</v>
      </c>
      <c r="I260" s="63">
        <v>2</v>
      </c>
      <c r="J260" s="63">
        <v>0</v>
      </c>
      <c r="K260" s="63" t="s">
        <v>562</v>
      </c>
      <c r="L260" s="333">
        <v>227.08410000000001</v>
      </c>
      <c r="M260" s="85"/>
      <c r="N260" s="403" t="s">
        <v>954</v>
      </c>
      <c r="O260" s="378">
        <f>L260*M260</f>
        <v>0</v>
      </c>
      <c r="P260" s="82" t="str">
        <f t="shared" si="171"/>
        <v>No</v>
      </c>
      <c r="Q260" s="188" t="str">
        <f t="shared" si="172"/>
        <v>Yes</v>
      </c>
      <c r="S260" s="229">
        <v>2</v>
      </c>
      <c r="T260" s="230">
        <f t="shared" si="173"/>
        <v>0</v>
      </c>
      <c r="U260" s="69"/>
      <c r="V260" s="256">
        <v>10.7</v>
      </c>
      <c r="W260" s="265">
        <f t="shared" si="167"/>
        <v>0</v>
      </c>
      <c r="X260" s="152">
        <f>M260*I260</f>
        <v>0</v>
      </c>
      <c r="Y260" s="152"/>
      <c r="Z260" s="489">
        <v>2</v>
      </c>
      <c r="AA260" s="476"/>
      <c r="AB260" s="239">
        <f t="shared" si="168"/>
        <v>0</v>
      </c>
      <c r="AC260" s="476">
        <v>16</v>
      </c>
      <c r="AD260" s="239">
        <f t="shared" si="169"/>
        <v>0</v>
      </c>
      <c r="AE260" s="476"/>
      <c r="AF260" s="239">
        <f t="shared" si="170"/>
        <v>0</v>
      </c>
      <c r="AG260" s="131">
        <f t="shared" si="134"/>
        <v>0</v>
      </c>
      <c r="AH260" s="131">
        <f t="shared" si="135"/>
        <v>0</v>
      </c>
      <c r="AI260" s="131">
        <f t="shared" si="136"/>
        <v>0</v>
      </c>
      <c r="AJ260" s="131">
        <f t="shared" si="137"/>
        <v>0</v>
      </c>
      <c r="AK260" s="131">
        <f t="shared" si="138"/>
        <v>0</v>
      </c>
      <c r="AL260" s="131">
        <f t="shared" si="139"/>
        <v>0</v>
      </c>
      <c r="AM260" s="131">
        <f t="shared" si="140"/>
        <v>0</v>
      </c>
      <c r="AN260" s="131">
        <f t="shared" si="141"/>
        <v>0</v>
      </c>
      <c r="AO260" s="131">
        <f t="shared" si="142"/>
        <v>0</v>
      </c>
      <c r="AP260" s="396"/>
      <c r="AQ260" s="396">
        <f t="shared" si="143"/>
        <v>0</v>
      </c>
      <c r="AR260" s="396">
        <f t="shared" si="144"/>
        <v>0</v>
      </c>
      <c r="AS260" s="396">
        <f t="shared" si="145"/>
        <v>0</v>
      </c>
      <c r="AT260" s="396"/>
      <c r="AU260" s="131">
        <f t="shared" si="146"/>
        <v>0</v>
      </c>
      <c r="AV260" s="131">
        <f t="shared" si="147"/>
        <v>0</v>
      </c>
      <c r="AW260" s="131">
        <f t="shared" si="148"/>
        <v>0</v>
      </c>
      <c r="AX260" s="131">
        <f t="shared" si="149"/>
        <v>0</v>
      </c>
      <c r="AY260" s="131">
        <f t="shared" si="150"/>
        <v>0</v>
      </c>
      <c r="AZ260" s="131">
        <f t="shared" si="151"/>
        <v>0</v>
      </c>
      <c r="BA260" s="131">
        <f t="shared" si="152"/>
        <v>0</v>
      </c>
      <c r="BB260" s="131">
        <f t="shared" si="153"/>
        <v>0</v>
      </c>
      <c r="BC260" s="131">
        <f t="shared" si="154"/>
        <v>0</v>
      </c>
      <c r="BD260" s="131">
        <f t="shared" si="155"/>
        <v>0</v>
      </c>
      <c r="BE260" s="131">
        <f t="shared" si="156"/>
        <v>0</v>
      </c>
      <c r="BF260" s="131">
        <f t="shared" si="157"/>
        <v>0</v>
      </c>
      <c r="BG260" s="131">
        <f t="shared" si="158"/>
        <v>0</v>
      </c>
      <c r="BH260" s="131">
        <f t="shared" si="159"/>
        <v>0</v>
      </c>
      <c r="BI260" s="131">
        <f t="shared" si="160"/>
        <v>0</v>
      </c>
      <c r="BJ260" s="131">
        <f t="shared" si="161"/>
        <v>0</v>
      </c>
      <c r="BK260" s="131">
        <f t="shared" si="162"/>
        <v>0</v>
      </c>
      <c r="BL260" s="131">
        <f t="shared" si="163"/>
        <v>0</v>
      </c>
      <c r="BM260" s="131">
        <f t="shared" si="164"/>
        <v>0</v>
      </c>
      <c r="BN260" s="131">
        <f t="shared" si="165"/>
        <v>0</v>
      </c>
      <c r="BO260" s="131">
        <f t="shared" si="166"/>
        <v>0</v>
      </c>
    </row>
    <row r="261" spans="1:67" s="4" customFormat="1" ht="73.75" customHeight="1" x14ac:dyDescent="0.2">
      <c r="B261" s="164" t="s">
        <v>8</v>
      </c>
      <c r="D261" s="99" t="s">
        <v>1039</v>
      </c>
      <c r="E261" s="506" t="s">
        <v>648</v>
      </c>
      <c r="F261" s="303" t="s">
        <v>108</v>
      </c>
      <c r="G261" s="73" t="s">
        <v>137</v>
      </c>
      <c r="H261" s="73" t="s">
        <v>337</v>
      </c>
      <c r="I261" s="72">
        <v>4</v>
      </c>
      <c r="J261" s="72">
        <v>0</v>
      </c>
      <c r="K261" s="72" t="s">
        <v>562</v>
      </c>
      <c r="L261" s="334">
        <v>272.27019999999999</v>
      </c>
      <c r="M261" s="399" t="s">
        <v>954</v>
      </c>
      <c r="N261" s="88"/>
      <c r="O261" s="368">
        <f>L261*N261</f>
        <v>0</v>
      </c>
      <c r="P261" s="89" t="str">
        <f t="shared" si="171"/>
        <v>No</v>
      </c>
      <c r="Q261" s="166" t="str">
        <f t="shared" si="172"/>
        <v>Yes</v>
      </c>
      <c r="S261" s="229">
        <v>4</v>
      </c>
      <c r="T261" s="230">
        <f t="shared" si="173"/>
        <v>0</v>
      </c>
      <c r="U261" s="69"/>
      <c r="V261" s="256">
        <v>4</v>
      </c>
      <c r="W261" s="265">
        <f t="shared" si="167"/>
        <v>0</v>
      </c>
      <c r="X261" s="152"/>
      <c r="Y261" s="152">
        <f>N261*I261</f>
        <v>0</v>
      </c>
      <c r="Z261" s="489">
        <v>4</v>
      </c>
      <c r="AA261" s="476"/>
      <c r="AB261" s="239">
        <f t="shared" si="168"/>
        <v>0</v>
      </c>
      <c r="AC261" s="476">
        <v>24</v>
      </c>
      <c r="AD261" s="239">
        <f t="shared" si="169"/>
        <v>0</v>
      </c>
      <c r="AE261" s="476"/>
      <c r="AF261" s="239">
        <f t="shared" si="170"/>
        <v>0</v>
      </c>
      <c r="AG261" s="131">
        <f t="shared" si="134"/>
        <v>0</v>
      </c>
      <c r="AH261" s="131">
        <f t="shared" si="135"/>
        <v>0</v>
      </c>
      <c r="AI261" s="131">
        <f t="shared" si="136"/>
        <v>0</v>
      </c>
      <c r="AJ261" s="131">
        <f t="shared" si="137"/>
        <v>0</v>
      </c>
      <c r="AK261" s="131">
        <f t="shared" si="138"/>
        <v>0</v>
      </c>
      <c r="AL261" s="131">
        <f t="shared" si="139"/>
        <v>0</v>
      </c>
      <c r="AM261" s="131">
        <f t="shared" si="140"/>
        <v>0</v>
      </c>
      <c r="AN261" s="131">
        <f t="shared" si="141"/>
        <v>0</v>
      </c>
      <c r="AO261" s="131">
        <f t="shared" si="142"/>
        <v>0</v>
      </c>
      <c r="AP261" s="131"/>
      <c r="AQ261" s="396">
        <f t="shared" si="143"/>
        <v>0</v>
      </c>
      <c r="AR261" s="396">
        <f t="shared" si="144"/>
        <v>0</v>
      </c>
      <c r="AS261" s="396">
        <f t="shared" si="145"/>
        <v>0</v>
      </c>
      <c r="AT261" s="131"/>
      <c r="AU261" s="131">
        <f t="shared" si="146"/>
        <v>0</v>
      </c>
      <c r="AV261" s="131">
        <f t="shared" si="147"/>
        <v>0</v>
      </c>
      <c r="AW261" s="131">
        <f t="shared" si="148"/>
        <v>0</v>
      </c>
      <c r="AX261" s="131">
        <f t="shared" si="149"/>
        <v>0</v>
      </c>
      <c r="AY261" s="131">
        <f t="shared" si="150"/>
        <v>0</v>
      </c>
      <c r="AZ261" s="131">
        <f t="shared" si="151"/>
        <v>0</v>
      </c>
      <c r="BA261" s="131">
        <f t="shared" si="152"/>
        <v>0</v>
      </c>
      <c r="BB261" s="131">
        <f t="shared" si="153"/>
        <v>0</v>
      </c>
      <c r="BC261" s="131">
        <f t="shared" si="154"/>
        <v>0</v>
      </c>
      <c r="BD261" s="131">
        <f t="shared" si="155"/>
        <v>0</v>
      </c>
      <c r="BE261" s="131">
        <f t="shared" si="156"/>
        <v>0</v>
      </c>
      <c r="BF261" s="131">
        <f t="shared" si="157"/>
        <v>0</v>
      </c>
      <c r="BG261" s="131">
        <f t="shared" si="158"/>
        <v>0</v>
      </c>
      <c r="BH261" s="131">
        <f t="shared" si="159"/>
        <v>0</v>
      </c>
      <c r="BI261" s="131">
        <f t="shared" si="160"/>
        <v>0</v>
      </c>
      <c r="BJ261" s="131">
        <f t="shared" si="161"/>
        <v>0</v>
      </c>
      <c r="BK261" s="131">
        <f t="shared" si="162"/>
        <v>0</v>
      </c>
      <c r="BL261" s="131">
        <f t="shared" si="163"/>
        <v>0</v>
      </c>
      <c r="BM261" s="131">
        <f t="shared" si="164"/>
        <v>0</v>
      </c>
      <c r="BN261" s="131">
        <f t="shared" si="165"/>
        <v>0</v>
      </c>
      <c r="BO261" s="131">
        <f t="shared" si="166"/>
        <v>0</v>
      </c>
    </row>
    <row r="262" spans="1:67" s="4" customFormat="1" ht="73.75" customHeight="1" x14ac:dyDescent="0.2">
      <c r="B262" s="164" t="s">
        <v>8</v>
      </c>
      <c r="D262" s="99" t="s">
        <v>790</v>
      </c>
      <c r="E262" s="501" t="s">
        <v>647</v>
      </c>
      <c r="F262" s="303" t="s">
        <v>108</v>
      </c>
      <c r="G262" s="73" t="s">
        <v>137</v>
      </c>
      <c r="H262" s="73" t="s">
        <v>337</v>
      </c>
      <c r="I262" s="72">
        <v>4</v>
      </c>
      <c r="J262" s="72">
        <v>0</v>
      </c>
      <c r="K262" s="72" t="s">
        <v>562</v>
      </c>
      <c r="L262" s="334">
        <v>284.10489999999999</v>
      </c>
      <c r="M262" s="87"/>
      <c r="N262" s="399" t="s">
        <v>954</v>
      </c>
      <c r="O262" s="368">
        <f>L262*M262</f>
        <v>0</v>
      </c>
      <c r="P262" s="89" t="str">
        <f t="shared" si="171"/>
        <v>No</v>
      </c>
      <c r="Q262" s="166" t="str">
        <f t="shared" si="172"/>
        <v>Yes</v>
      </c>
      <c r="S262" s="229">
        <v>4</v>
      </c>
      <c r="T262" s="230">
        <f t="shared" si="173"/>
        <v>0</v>
      </c>
      <c r="U262" s="69"/>
      <c r="V262" s="256">
        <v>4</v>
      </c>
      <c r="W262" s="265">
        <f t="shared" si="167"/>
        <v>0</v>
      </c>
      <c r="X262" s="152">
        <f>M262*I262</f>
        <v>0</v>
      </c>
      <c r="Y262" s="152"/>
      <c r="Z262" s="489">
        <v>4</v>
      </c>
      <c r="AA262" s="476"/>
      <c r="AB262" s="239">
        <f t="shared" si="168"/>
        <v>0</v>
      </c>
      <c r="AC262" s="476">
        <v>24</v>
      </c>
      <c r="AD262" s="239">
        <f t="shared" si="169"/>
        <v>0</v>
      </c>
      <c r="AE262" s="476"/>
      <c r="AF262" s="239">
        <f t="shared" si="170"/>
        <v>0</v>
      </c>
      <c r="AG262" s="131">
        <f t="shared" si="134"/>
        <v>0</v>
      </c>
      <c r="AH262" s="131">
        <f t="shared" si="135"/>
        <v>0</v>
      </c>
      <c r="AI262" s="131">
        <f t="shared" si="136"/>
        <v>0</v>
      </c>
      <c r="AJ262" s="131">
        <f t="shared" si="137"/>
        <v>0</v>
      </c>
      <c r="AK262" s="131">
        <f t="shared" si="138"/>
        <v>0</v>
      </c>
      <c r="AL262" s="131">
        <f t="shared" si="139"/>
        <v>0</v>
      </c>
      <c r="AM262" s="131">
        <f t="shared" si="140"/>
        <v>0</v>
      </c>
      <c r="AN262" s="131">
        <f t="shared" si="141"/>
        <v>0</v>
      </c>
      <c r="AO262" s="131">
        <f t="shared" si="142"/>
        <v>0</v>
      </c>
      <c r="AP262" s="131"/>
      <c r="AQ262" s="396">
        <f t="shared" si="143"/>
        <v>0</v>
      </c>
      <c r="AR262" s="396">
        <f t="shared" si="144"/>
        <v>0</v>
      </c>
      <c r="AS262" s="396">
        <f t="shared" si="145"/>
        <v>0</v>
      </c>
      <c r="AT262" s="131"/>
      <c r="AU262" s="131">
        <f t="shared" si="146"/>
        <v>0</v>
      </c>
      <c r="AV262" s="131">
        <f t="shared" si="147"/>
        <v>0</v>
      </c>
      <c r="AW262" s="131">
        <f t="shared" si="148"/>
        <v>0</v>
      </c>
      <c r="AX262" s="131">
        <f t="shared" si="149"/>
        <v>0</v>
      </c>
      <c r="AY262" s="131">
        <f t="shared" si="150"/>
        <v>0</v>
      </c>
      <c r="AZ262" s="131">
        <f t="shared" si="151"/>
        <v>0</v>
      </c>
      <c r="BA262" s="131">
        <f t="shared" si="152"/>
        <v>0</v>
      </c>
      <c r="BB262" s="131">
        <f t="shared" si="153"/>
        <v>0</v>
      </c>
      <c r="BC262" s="131">
        <f t="shared" si="154"/>
        <v>0</v>
      </c>
      <c r="BD262" s="131">
        <f t="shared" si="155"/>
        <v>0</v>
      </c>
      <c r="BE262" s="131">
        <f t="shared" si="156"/>
        <v>0</v>
      </c>
      <c r="BF262" s="131">
        <f t="shared" si="157"/>
        <v>0</v>
      </c>
      <c r="BG262" s="131">
        <f t="shared" si="158"/>
        <v>0</v>
      </c>
      <c r="BH262" s="131">
        <f t="shared" si="159"/>
        <v>0</v>
      </c>
      <c r="BI262" s="131">
        <f t="shared" si="160"/>
        <v>0</v>
      </c>
      <c r="BJ262" s="131">
        <f t="shared" si="161"/>
        <v>0</v>
      </c>
      <c r="BK262" s="131">
        <f t="shared" si="162"/>
        <v>0</v>
      </c>
      <c r="BL262" s="131">
        <f t="shared" si="163"/>
        <v>0</v>
      </c>
      <c r="BM262" s="131">
        <f t="shared" si="164"/>
        <v>0</v>
      </c>
      <c r="BN262" s="131">
        <f t="shared" si="165"/>
        <v>0</v>
      </c>
      <c r="BO262" s="131">
        <f t="shared" si="166"/>
        <v>0</v>
      </c>
    </row>
    <row r="263" spans="1:67" s="4" customFormat="1" ht="73.75" customHeight="1" x14ac:dyDescent="0.2">
      <c r="B263" s="164" t="s">
        <v>8</v>
      </c>
      <c r="D263" s="99" t="s">
        <v>809</v>
      </c>
      <c r="E263" s="502" t="s">
        <v>646</v>
      </c>
      <c r="F263" s="303" t="s">
        <v>108</v>
      </c>
      <c r="G263" s="73" t="s">
        <v>137</v>
      </c>
      <c r="H263" s="73" t="s">
        <v>337</v>
      </c>
      <c r="I263" s="72">
        <v>4</v>
      </c>
      <c r="J263" s="72">
        <v>0</v>
      </c>
      <c r="K263" s="72" t="s">
        <v>562</v>
      </c>
      <c r="L263" s="334">
        <v>272.27019999999999</v>
      </c>
      <c r="M263" s="87"/>
      <c r="N263" s="399" t="s">
        <v>954</v>
      </c>
      <c r="O263" s="368">
        <f>L263*M263</f>
        <v>0</v>
      </c>
      <c r="P263" s="89" t="str">
        <f t="shared" si="171"/>
        <v>No</v>
      </c>
      <c r="Q263" s="166" t="str">
        <f t="shared" si="172"/>
        <v>Yes</v>
      </c>
      <c r="S263" s="229">
        <v>4</v>
      </c>
      <c r="T263" s="230">
        <f t="shared" si="173"/>
        <v>0</v>
      </c>
      <c r="U263" s="69"/>
      <c r="V263" s="256">
        <v>4</v>
      </c>
      <c r="W263" s="265">
        <f t="shared" si="167"/>
        <v>0</v>
      </c>
      <c r="X263" s="152">
        <f>M263*I263</f>
        <v>0</v>
      </c>
      <c r="Y263" s="152"/>
      <c r="Z263" s="489">
        <v>4</v>
      </c>
      <c r="AA263" s="476"/>
      <c r="AB263" s="239">
        <f t="shared" si="168"/>
        <v>0</v>
      </c>
      <c r="AC263" s="476">
        <v>24</v>
      </c>
      <c r="AD263" s="239">
        <f t="shared" si="169"/>
        <v>0</v>
      </c>
      <c r="AE263" s="476"/>
      <c r="AF263" s="239">
        <f t="shared" si="170"/>
        <v>0</v>
      </c>
      <c r="AG263" s="131">
        <f t="shared" si="134"/>
        <v>0</v>
      </c>
      <c r="AH263" s="131">
        <f t="shared" si="135"/>
        <v>0</v>
      </c>
      <c r="AI263" s="131">
        <f t="shared" si="136"/>
        <v>0</v>
      </c>
      <c r="AJ263" s="131">
        <f t="shared" si="137"/>
        <v>0</v>
      </c>
      <c r="AK263" s="131">
        <f t="shared" si="138"/>
        <v>0</v>
      </c>
      <c r="AL263" s="131">
        <f t="shared" si="139"/>
        <v>0</v>
      </c>
      <c r="AM263" s="131">
        <f t="shared" si="140"/>
        <v>0</v>
      </c>
      <c r="AN263" s="131">
        <f t="shared" si="141"/>
        <v>0</v>
      </c>
      <c r="AO263" s="131">
        <f t="shared" si="142"/>
        <v>0</v>
      </c>
      <c r="AP263" s="131"/>
      <c r="AQ263" s="396">
        <f t="shared" si="143"/>
        <v>0</v>
      </c>
      <c r="AR263" s="396">
        <f t="shared" si="144"/>
        <v>0</v>
      </c>
      <c r="AS263" s="396">
        <f t="shared" si="145"/>
        <v>0</v>
      </c>
      <c r="AT263" s="131"/>
      <c r="AU263" s="131">
        <f t="shared" si="146"/>
        <v>0</v>
      </c>
      <c r="AV263" s="131">
        <f t="shared" si="147"/>
        <v>0</v>
      </c>
      <c r="AW263" s="131">
        <f t="shared" si="148"/>
        <v>0</v>
      </c>
      <c r="AX263" s="131">
        <f t="shared" si="149"/>
        <v>0</v>
      </c>
      <c r="AY263" s="131">
        <f t="shared" si="150"/>
        <v>0</v>
      </c>
      <c r="AZ263" s="131">
        <f t="shared" si="151"/>
        <v>0</v>
      </c>
      <c r="BA263" s="131">
        <f t="shared" si="152"/>
        <v>0</v>
      </c>
      <c r="BB263" s="131">
        <f t="shared" si="153"/>
        <v>0</v>
      </c>
      <c r="BC263" s="131">
        <f t="shared" si="154"/>
        <v>0</v>
      </c>
      <c r="BD263" s="131">
        <f t="shared" si="155"/>
        <v>0</v>
      </c>
      <c r="BE263" s="131">
        <f t="shared" si="156"/>
        <v>0</v>
      </c>
      <c r="BF263" s="131">
        <f t="shared" si="157"/>
        <v>0</v>
      </c>
      <c r="BG263" s="131">
        <f t="shared" si="158"/>
        <v>0</v>
      </c>
      <c r="BH263" s="131">
        <f t="shared" si="159"/>
        <v>0</v>
      </c>
      <c r="BI263" s="131">
        <f t="shared" si="160"/>
        <v>0</v>
      </c>
      <c r="BJ263" s="131">
        <f t="shared" si="161"/>
        <v>0</v>
      </c>
      <c r="BK263" s="131">
        <f t="shared" si="162"/>
        <v>0</v>
      </c>
      <c r="BL263" s="131">
        <f t="shared" si="163"/>
        <v>0</v>
      </c>
      <c r="BM263" s="131">
        <f t="shared" si="164"/>
        <v>0</v>
      </c>
      <c r="BN263" s="131">
        <f t="shared" si="165"/>
        <v>0</v>
      </c>
      <c r="BO263" s="131">
        <f t="shared" si="166"/>
        <v>0</v>
      </c>
    </row>
    <row r="264" spans="1:67" s="81" customFormat="1" ht="73.75" customHeight="1" x14ac:dyDescent="0.2">
      <c r="A264" s="4"/>
      <c r="B264" s="164" t="s">
        <v>8</v>
      </c>
      <c r="C264" s="4"/>
      <c r="D264" s="64" t="s">
        <v>1040</v>
      </c>
      <c r="E264" s="503" t="s">
        <v>648</v>
      </c>
      <c r="F264" s="198" t="s">
        <v>108</v>
      </c>
      <c r="G264" s="178" t="s">
        <v>136</v>
      </c>
      <c r="H264" s="178" t="s">
        <v>337</v>
      </c>
      <c r="I264" s="63">
        <v>4</v>
      </c>
      <c r="J264" s="63">
        <v>0</v>
      </c>
      <c r="K264" s="63" t="s">
        <v>562</v>
      </c>
      <c r="L264" s="333">
        <v>350.09699999999998</v>
      </c>
      <c r="M264" s="400" t="s">
        <v>954</v>
      </c>
      <c r="N264" s="380"/>
      <c r="O264" s="378">
        <f>L264*N264</f>
        <v>0</v>
      </c>
      <c r="P264" s="82" t="str">
        <f t="shared" si="171"/>
        <v>No</v>
      </c>
      <c r="Q264" s="188" t="str">
        <f t="shared" si="172"/>
        <v>Yes</v>
      </c>
      <c r="S264" s="229">
        <v>4</v>
      </c>
      <c r="T264" s="230">
        <f t="shared" si="173"/>
        <v>0</v>
      </c>
      <c r="U264" s="69"/>
      <c r="V264" s="256">
        <v>12</v>
      </c>
      <c r="W264" s="265">
        <f t="shared" si="167"/>
        <v>0</v>
      </c>
      <c r="X264" s="152"/>
      <c r="Y264" s="152">
        <f>N264*I264</f>
        <v>0</v>
      </c>
      <c r="Z264" s="489">
        <v>4</v>
      </c>
      <c r="AA264" s="476"/>
      <c r="AB264" s="239">
        <f t="shared" si="168"/>
        <v>0</v>
      </c>
      <c r="AC264" s="476">
        <v>28</v>
      </c>
      <c r="AD264" s="239">
        <f t="shared" si="169"/>
        <v>0</v>
      </c>
      <c r="AE264" s="476"/>
      <c r="AF264" s="239">
        <f t="shared" si="170"/>
        <v>0</v>
      </c>
      <c r="AG264" s="131">
        <f t="shared" si="134"/>
        <v>0</v>
      </c>
      <c r="AH264" s="131">
        <f t="shared" si="135"/>
        <v>0</v>
      </c>
      <c r="AI264" s="131">
        <f t="shared" si="136"/>
        <v>0</v>
      </c>
      <c r="AJ264" s="131">
        <f t="shared" si="137"/>
        <v>0</v>
      </c>
      <c r="AK264" s="131">
        <f t="shared" si="138"/>
        <v>0</v>
      </c>
      <c r="AL264" s="131">
        <f t="shared" si="139"/>
        <v>0</v>
      </c>
      <c r="AM264" s="131">
        <f t="shared" si="140"/>
        <v>0</v>
      </c>
      <c r="AN264" s="131">
        <f t="shared" si="141"/>
        <v>0</v>
      </c>
      <c r="AO264" s="131">
        <f t="shared" si="142"/>
        <v>0</v>
      </c>
      <c r="AP264" s="396"/>
      <c r="AQ264" s="396">
        <f t="shared" si="143"/>
        <v>0</v>
      </c>
      <c r="AR264" s="396">
        <f t="shared" si="144"/>
        <v>0</v>
      </c>
      <c r="AS264" s="396">
        <f t="shared" si="145"/>
        <v>0</v>
      </c>
      <c r="AT264" s="396"/>
      <c r="AU264" s="131">
        <f t="shared" si="146"/>
        <v>0</v>
      </c>
      <c r="AV264" s="131">
        <f t="shared" si="147"/>
        <v>0</v>
      </c>
      <c r="AW264" s="131">
        <f t="shared" si="148"/>
        <v>0</v>
      </c>
      <c r="AX264" s="131">
        <f t="shared" si="149"/>
        <v>0</v>
      </c>
      <c r="AY264" s="131">
        <f t="shared" si="150"/>
        <v>0</v>
      </c>
      <c r="AZ264" s="131">
        <f t="shared" si="151"/>
        <v>0</v>
      </c>
      <c r="BA264" s="131">
        <f t="shared" si="152"/>
        <v>0</v>
      </c>
      <c r="BB264" s="131">
        <f t="shared" si="153"/>
        <v>0</v>
      </c>
      <c r="BC264" s="131">
        <f t="shared" si="154"/>
        <v>0</v>
      </c>
      <c r="BD264" s="131">
        <f t="shared" si="155"/>
        <v>0</v>
      </c>
      <c r="BE264" s="131">
        <f t="shared" si="156"/>
        <v>0</v>
      </c>
      <c r="BF264" s="131">
        <f t="shared" si="157"/>
        <v>0</v>
      </c>
      <c r="BG264" s="131">
        <f t="shared" si="158"/>
        <v>0</v>
      </c>
      <c r="BH264" s="131">
        <f t="shared" si="159"/>
        <v>0</v>
      </c>
      <c r="BI264" s="131">
        <f t="shared" si="160"/>
        <v>0</v>
      </c>
      <c r="BJ264" s="131">
        <f t="shared" si="161"/>
        <v>0</v>
      </c>
      <c r="BK264" s="131">
        <f t="shared" si="162"/>
        <v>0</v>
      </c>
      <c r="BL264" s="131">
        <f t="shared" si="163"/>
        <v>0</v>
      </c>
      <c r="BM264" s="131">
        <f t="shared" si="164"/>
        <v>0</v>
      </c>
      <c r="BN264" s="131">
        <f t="shared" si="165"/>
        <v>0</v>
      </c>
      <c r="BO264" s="131">
        <f t="shared" si="166"/>
        <v>0</v>
      </c>
    </row>
    <row r="265" spans="1:67" s="81" customFormat="1" ht="73.75" customHeight="1" x14ac:dyDescent="0.2">
      <c r="A265" s="4"/>
      <c r="B265" s="164" t="s">
        <v>8</v>
      </c>
      <c r="C265" s="4"/>
      <c r="D265" s="64" t="s">
        <v>791</v>
      </c>
      <c r="E265" s="504" t="s">
        <v>647</v>
      </c>
      <c r="F265" s="198" t="s">
        <v>108</v>
      </c>
      <c r="G265" s="178" t="s">
        <v>136</v>
      </c>
      <c r="H265" s="178" t="s">
        <v>337</v>
      </c>
      <c r="I265" s="63">
        <v>4</v>
      </c>
      <c r="J265" s="63">
        <v>0</v>
      </c>
      <c r="K265" s="63" t="s">
        <v>562</v>
      </c>
      <c r="L265" s="333">
        <v>358.87260000000003</v>
      </c>
      <c r="M265" s="85"/>
      <c r="N265" s="403" t="s">
        <v>954</v>
      </c>
      <c r="O265" s="378">
        <f>L265*M265</f>
        <v>0</v>
      </c>
      <c r="P265" s="82" t="str">
        <f t="shared" si="171"/>
        <v>No</v>
      </c>
      <c r="Q265" s="188" t="str">
        <f t="shared" si="172"/>
        <v>Yes</v>
      </c>
      <c r="S265" s="229">
        <v>4</v>
      </c>
      <c r="T265" s="230">
        <f t="shared" si="173"/>
        <v>0</v>
      </c>
      <c r="U265" s="69"/>
      <c r="V265" s="256">
        <v>12</v>
      </c>
      <c r="W265" s="265">
        <f t="shared" si="167"/>
        <v>0</v>
      </c>
      <c r="X265" s="152">
        <f>M265*I265</f>
        <v>0</v>
      </c>
      <c r="Y265" s="152"/>
      <c r="Z265" s="489">
        <v>4</v>
      </c>
      <c r="AA265" s="476"/>
      <c r="AB265" s="239">
        <f t="shared" si="168"/>
        <v>0</v>
      </c>
      <c r="AC265" s="476">
        <v>28</v>
      </c>
      <c r="AD265" s="239">
        <f t="shared" si="169"/>
        <v>0</v>
      </c>
      <c r="AE265" s="476"/>
      <c r="AF265" s="239">
        <f t="shared" si="170"/>
        <v>0</v>
      </c>
      <c r="AG265" s="131">
        <f t="shared" ref="AG265:AG328" si="174">IF(F265="XS",IF(SUM(M265:N265)&gt;0,SUM(M265:N265),0),0)*I265</f>
        <v>0</v>
      </c>
      <c r="AH265" s="131">
        <f t="shared" ref="AH265:AH328" si="175">IF(F265="S",IF(SUM(M265:N265)&gt;0,SUM(M265:N265),0),0)*I265</f>
        <v>0</v>
      </c>
      <c r="AI265" s="131">
        <f t="shared" ref="AI265:AI328" si="176">IF(F265="M",IF(SUM(M265:N265)&gt;0,SUM(M265:N265),0),0)*I265</f>
        <v>0</v>
      </c>
      <c r="AJ265" s="131">
        <f t="shared" ref="AJ265:AJ328" si="177">IF(F265="L",IF(SUM(M265:N265)&gt;0,SUM(M265:N265),0),0)*I265</f>
        <v>0</v>
      </c>
      <c r="AK265" s="131">
        <f t="shared" ref="AK265:AK328" si="178">IF(F265="XL",IF(SUM(M265:N265)&gt;0,SUM(M265:N265),0),0)*I265</f>
        <v>0</v>
      </c>
      <c r="AL265" s="131">
        <f t="shared" ref="AL265:AL328" si="179">IF(F265="2XL",IF(SUM(M265:N265)&gt;0,SUM(M265:N265),0),0)*I265</f>
        <v>0</v>
      </c>
      <c r="AM265" s="131">
        <f t="shared" ref="AM265:AM328" si="180">IF(F265="3XL",IF(SUM(M265:N265)&gt;0,SUM(M265:N265),0),0)*I265</f>
        <v>0</v>
      </c>
      <c r="AN265" s="131">
        <f t="shared" ref="AN265:AN328" si="181">IF(F265="4XL",IF(SUM(M265:N265)&gt;0,SUM(M265:N265),0),0)*I265</f>
        <v>0</v>
      </c>
      <c r="AO265" s="131">
        <f t="shared" ref="AO265:AO328" si="182">IF(F265="various",IF(SUM(M265:N265)&gt;0,SUM(M265:N265),0),0)*I265</f>
        <v>0</v>
      </c>
      <c r="AP265" s="396"/>
      <c r="AQ265" s="396">
        <f t="shared" ref="AQ265:AQ328" si="183">IF(E265="Colored no tex.",IF(SUM(M265:N265)&gt;0,SUM(M265:N265),0),0)*I265</f>
        <v>0</v>
      </c>
      <c r="AR265" s="396">
        <f t="shared" ref="AR265:AR328" si="184">IF(E265="Natural tex.",IF(SUM(M265:N265)&gt;0,SUM(M265:N265),0),0)*I265</f>
        <v>0</v>
      </c>
      <c r="AS265" s="396">
        <f t="shared" ref="AS265:AS328" si="185">IF(E265="Natural no tex.",IF(SUM(M265:N265)&gt;0,SUM(M265:N265),0),0)*I265</f>
        <v>0</v>
      </c>
      <c r="AT265" s="396"/>
      <c r="AU265" s="131">
        <f t="shared" ref="AU265:AU328" si="186">IF(H265="sloper",IF(SUM(M265:N265)&gt;0,SUM(M265:N265),0),0)*I265</f>
        <v>0</v>
      </c>
      <c r="AV265" s="131">
        <f t="shared" ref="AV265:AV328" si="187">IF(H265="footholds",IF(SUM(M265:N265)&gt;0,SUM(M265:N265),0),0)*I265</f>
        <v>0</v>
      </c>
      <c r="AW265" s="131">
        <f t="shared" ref="AW265:AW328" si="188">IF(H265="micros",IF(SUM(M265:N265)&gt;0,SUM(M265:N265),0),0)*I265</f>
        <v>0</v>
      </c>
      <c r="AX265" s="131">
        <f t="shared" ref="AX265:AX328" si="189">IF(H265="jug",IF(SUM(M265:N265)&gt;0,SUM(M265:N265),0),0)*I265</f>
        <v>0</v>
      </c>
      <c r="AY265" s="131">
        <f t="shared" ref="AY265:AY328" si="190">IF(H265="ledge",IF(SUM(M265:N265)&gt;0,SUM(M265:N265),0),0)*I265</f>
        <v>0</v>
      </c>
      <c r="AZ265" s="131">
        <f t="shared" ref="AZ265:AZ328" si="191">IF(H265="edge",IF(SUM(M265:N265)&gt;0,SUM(M265:N265),0),0)*I265</f>
        <v>0</v>
      </c>
      <c r="BA265" s="131">
        <f t="shared" ref="BA265:BA328" si="192">IF(H265="crimp",IF(SUM(M265:N265)&gt;0,SUM(M265:N265),0),0)*I265</f>
        <v>0</v>
      </c>
      <c r="BB265" s="131">
        <f t="shared" ref="BB265:BB328" si="193">IF(H265="incut",IF(SUM(M265:N265)&gt;0,SUM(M265:N265),0),0)*I265</f>
        <v>0</v>
      </c>
      <c r="BC265" s="131">
        <f t="shared" ref="BC265:BC328" si="194">IF(H265="dish",IF(SUM(M265:N265)&gt;0,SUM(M265:N265),0),0)*I265</f>
        <v>0</v>
      </c>
      <c r="BD265" s="131">
        <f t="shared" ref="BD265:BD328" si="195">IF(H265="pinch",IF(SUM(M265:N265)&gt;0,SUM(M265:N265),0),0)*I265</f>
        <v>0</v>
      </c>
      <c r="BE265" s="131">
        <f t="shared" ref="BE265:BE328" si="196">IF(H265="pocket",IF(SUM(M265:N265)&gt;0,SUM(M265:N265),0),0)*I265</f>
        <v>0</v>
      </c>
      <c r="BF265" s="131">
        <f t="shared" ref="BF265:BF328" si="197">IF(H265="insert",IF(SUM(M265:N265)&gt;0,SUM(M265:N265),0),0)*I265</f>
        <v>0</v>
      </c>
      <c r="BG265" s="131">
        <f t="shared" ref="BG265:BG328" si="198">IF(H265="feature",IF(SUM(M265:N265)&gt;0,SUM(M265:N265),0),0)*I265</f>
        <v>0</v>
      </c>
      <c r="BH265" s="131">
        <f t="shared" ref="BH265:BH328" si="199">IF(H265="scoop",IF(SUM(M265:N265)&gt;0,SUM(M265:N265),0),0)*I265</f>
        <v>0</v>
      </c>
      <c r="BI265" s="131">
        <f t="shared" ref="BI265:BI328" si="200">IF(H265="arete",IF(SUM(M265:N265)&gt;0,SUM(M265:N265),0),0)*I265</f>
        <v>0</v>
      </c>
      <c r="BJ265" s="131">
        <f t="shared" ref="BJ265:BJ328" si="201">IF(H265="square",IF(SUM(M265:N265)&gt;0,SUM(M265:N265),0),0)*I265</f>
        <v>0</v>
      </c>
      <c r="BK265" s="131">
        <f t="shared" ref="BK265:BK328" si="202">IF(H265="positive",IF(SUM(M265:N265)&gt;0,SUM(M265:N265),0),0)*I265</f>
        <v>0</v>
      </c>
      <c r="BL265" s="131">
        <f t="shared" ref="BL265:BL328" si="203">IF(H265="pyramid",IF(SUM(M265:N265)&gt;0,SUM(M265:N265),0),0)*I265</f>
        <v>0</v>
      </c>
      <c r="BM265" s="131">
        <f t="shared" ref="BM265:BM328" si="204">IF(H265="high profile",IF(SUM(M265:N265)&gt;0,SUM(M265:N265),0),0)*I265</f>
        <v>0</v>
      </c>
      <c r="BN265" s="131">
        <f t="shared" ref="BN265:BN328" si="205">IF(H265="rectangle",IF(SUM(M265:N265)&gt;0,SUM(M265:N265),0),0)*I265</f>
        <v>0</v>
      </c>
      <c r="BO265" s="131">
        <f t="shared" ref="BO265:BO328" si="206">IF(H265="various",IF(SUM(M265:N265)&gt;0,SUM(M265:N265),0),0)*I265</f>
        <v>0</v>
      </c>
    </row>
    <row r="266" spans="1:67" s="81" customFormat="1" ht="73.75" customHeight="1" x14ac:dyDescent="0.2">
      <c r="A266" s="4"/>
      <c r="B266" s="164" t="s">
        <v>8</v>
      </c>
      <c r="C266" s="4"/>
      <c r="D266" s="64" t="s">
        <v>808</v>
      </c>
      <c r="E266" s="505" t="s">
        <v>646</v>
      </c>
      <c r="F266" s="198" t="s">
        <v>108</v>
      </c>
      <c r="G266" s="178" t="s">
        <v>136</v>
      </c>
      <c r="H266" s="178" t="s">
        <v>337</v>
      </c>
      <c r="I266" s="63">
        <v>4</v>
      </c>
      <c r="J266" s="63">
        <v>0</v>
      </c>
      <c r="K266" s="63" t="s">
        <v>562</v>
      </c>
      <c r="L266" s="333">
        <v>350.09699999999998</v>
      </c>
      <c r="M266" s="85"/>
      <c r="N266" s="403" t="s">
        <v>954</v>
      </c>
      <c r="O266" s="378">
        <f>L266*M266</f>
        <v>0</v>
      </c>
      <c r="P266" s="82" t="str">
        <f t="shared" si="171"/>
        <v>No</v>
      </c>
      <c r="Q266" s="188" t="str">
        <f t="shared" si="172"/>
        <v>Yes</v>
      </c>
      <c r="S266" s="229">
        <v>4</v>
      </c>
      <c r="T266" s="230">
        <f t="shared" si="173"/>
        <v>0</v>
      </c>
      <c r="U266" s="69"/>
      <c r="V266" s="256">
        <v>12</v>
      </c>
      <c r="W266" s="265">
        <f t="shared" ref="W266:W329" si="207">SUM(M266:N266)*V266</f>
        <v>0</v>
      </c>
      <c r="X266" s="152">
        <f>M266*I266</f>
        <v>0</v>
      </c>
      <c r="Y266" s="152"/>
      <c r="Z266" s="489">
        <v>4</v>
      </c>
      <c r="AA266" s="476"/>
      <c r="AB266" s="239">
        <f t="shared" ref="AB266:AB329" si="208">SUM(X266:Y266)*AA266</f>
        <v>0</v>
      </c>
      <c r="AC266" s="476">
        <v>28</v>
      </c>
      <c r="AD266" s="239">
        <f t="shared" ref="AD266:AD329" si="209">SUM(X266:Y266)*AC266</f>
        <v>0</v>
      </c>
      <c r="AE266" s="476"/>
      <c r="AF266" s="239">
        <f t="shared" ref="AF266:AF329" si="210">SUM(X266:Y266)*AE266</f>
        <v>0</v>
      </c>
      <c r="AG266" s="131">
        <f t="shared" si="174"/>
        <v>0</v>
      </c>
      <c r="AH266" s="131">
        <f t="shared" si="175"/>
        <v>0</v>
      </c>
      <c r="AI266" s="131">
        <f t="shared" si="176"/>
        <v>0</v>
      </c>
      <c r="AJ266" s="131">
        <f t="shared" si="177"/>
        <v>0</v>
      </c>
      <c r="AK266" s="131">
        <f t="shared" si="178"/>
        <v>0</v>
      </c>
      <c r="AL266" s="131">
        <f t="shared" si="179"/>
        <v>0</v>
      </c>
      <c r="AM266" s="131">
        <f t="shared" si="180"/>
        <v>0</v>
      </c>
      <c r="AN266" s="131">
        <f t="shared" si="181"/>
        <v>0</v>
      </c>
      <c r="AO266" s="131">
        <f t="shared" si="182"/>
        <v>0</v>
      </c>
      <c r="AP266" s="396"/>
      <c r="AQ266" s="396">
        <f t="shared" si="183"/>
        <v>0</v>
      </c>
      <c r="AR266" s="396">
        <f t="shared" si="184"/>
        <v>0</v>
      </c>
      <c r="AS266" s="396">
        <f t="shared" si="185"/>
        <v>0</v>
      </c>
      <c r="AT266" s="396"/>
      <c r="AU266" s="131">
        <f t="shared" si="186"/>
        <v>0</v>
      </c>
      <c r="AV266" s="131">
        <f t="shared" si="187"/>
        <v>0</v>
      </c>
      <c r="AW266" s="131">
        <f t="shared" si="188"/>
        <v>0</v>
      </c>
      <c r="AX266" s="131">
        <f t="shared" si="189"/>
        <v>0</v>
      </c>
      <c r="AY266" s="131">
        <f t="shared" si="190"/>
        <v>0</v>
      </c>
      <c r="AZ266" s="131">
        <f t="shared" si="191"/>
        <v>0</v>
      </c>
      <c r="BA266" s="131">
        <f t="shared" si="192"/>
        <v>0</v>
      </c>
      <c r="BB266" s="131">
        <f t="shared" si="193"/>
        <v>0</v>
      </c>
      <c r="BC266" s="131">
        <f t="shared" si="194"/>
        <v>0</v>
      </c>
      <c r="BD266" s="131">
        <f t="shared" si="195"/>
        <v>0</v>
      </c>
      <c r="BE266" s="131">
        <f t="shared" si="196"/>
        <v>0</v>
      </c>
      <c r="BF266" s="131">
        <f t="shared" si="197"/>
        <v>0</v>
      </c>
      <c r="BG266" s="131">
        <f t="shared" si="198"/>
        <v>0</v>
      </c>
      <c r="BH266" s="131">
        <f t="shared" si="199"/>
        <v>0</v>
      </c>
      <c r="BI266" s="131">
        <f t="shared" si="200"/>
        <v>0</v>
      </c>
      <c r="BJ266" s="131">
        <f t="shared" si="201"/>
        <v>0</v>
      </c>
      <c r="BK266" s="131">
        <f t="shared" si="202"/>
        <v>0</v>
      </c>
      <c r="BL266" s="131">
        <f t="shared" si="203"/>
        <v>0</v>
      </c>
      <c r="BM266" s="131">
        <f t="shared" si="204"/>
        <v>0</v>
      </c>
      <c r="BN266" s="131">
        <f t="shared" si="205"/>
        <v>0</v>
      </c>
      <c r="BO266" s="131">
        <f t="shared" si="206"/>
        <v>0</v>
      </c>
    </row>
    <row r="267" spans="1:67" s="4" customFormat="1" ht="73.75" customHeight="1" x14ac:dyDescent="0.2">
      <c r="B267" s="164" t="s">
        <v>8</v>
      </c>
      <c r="D267" s="99" t="s">
        <v>1041</v>
      </c>
      <c r="E267" s="506" t="s">
        <v>648</v>
      </c>
      <c r="F267" s="303" t="s">
        <v>108</v>
      </c>
      <c r="G267" s="73" t="s">
        <v>135</v>
      </c>
      <c r="H267" s="73" t="s">
        <v>337</v>
      </c>
      <c r="I267" s="72">
        <v>4</v>
      </c>
      <c r="J267" s="72">
        <v>0</v>
      </c>
      <c r="K267" s="72" t="s">
        <v>562</v>
      </c>
      <c r="L267" s="334">
        <v>350.09699999999998</v>
      </c>
      <c r="M267" s="399" t="s">
        <v>954</v>
      </c>
      <c r="N267" s="88"/>
      <c r="O267" s="368">
        <f>L267*N267</f>
        <v>0</v>
      </c>
      <c r="P267" s="89" t="str">
        <f t="shared" si="171"/>
        <v>No</v>
      </c>
      <c r="Q267" s="166" t="str">
        <f t="shared" si="172"/>
        <v>Yes</v>
      </c>
      <c r="S267" s="229">
        <v>4</v>
      </c>
      <c r="T267" s="230">
        <f t="shared" si="173"/>
        <v>0</v>
      </c>
      <c r="U267" s="69"/>
      <c r="V267" s="256">
        <v>12</v>
      </c>
      <c r="W267" s="265">
        <f t="shared" si="207"/>
        <v>0</v>
      </c>
      <c r="X267" s="152"/>
      <c r="Y267" s="152">
        <f>N267*I267</f>
        <v>0</v>
      </c>
      <c r="Z267" s="489">
        <v>4</v>
      </c>
      <c r="AA267" s="476"/>
      <c r="AB267" s="239">
        <f t="shared" si="208"/>
        <v>0</v>
      </c>
      <c r="AC267" s="476">
        <v>28</v>
      </c>
      <c r="AD267" s="239">
        <f t="shared" si="209"/>
        <v>0</v>
      </c>
      <c r="AE267" s="476"/>
      <c r="AF267" s="239">
        <f t="shared" si="210"/>
        <v>0</v>
      </c>
      <c r="AG267" s="131">
        <f t="shared" si="174"/>
        <v>0</v>
      </c>
      <c r="AH267" s="131">
        <f t="shared" si="175"/>
        <v>0</v>
      </c>
      <c r="AI267" s="131">
        <f t="shared" si="176"/>
        <v>0</v>
      </c>
      <c r="AJ267" s="131">
        <f t="shared" si="177"/>
        <v>0</v>
      </c>
      <c r="AK267" s="131">
        <f t="shared" si="178"/>
        <v>0</v>
      </c>
      <c r="AL267" s="131">
        <f t="shared" si="179"/>
        <v>0</v>
      </c>
      <c r="AM267" s="131">
        <f t="shared" si="180"/>
        <v>0</v>
      </c>
      <c r="AN267" s="131">
        <f t="shared" si="181"/>
        <v>0</v>
      </c>
      <c r="AO267" s="131">
        <f t="shared" si="182"/>
        <v>0</v>
      </c>
      <c r="AP267" s="131"/>
      <c r="AQ267" s="396">
        <f t="shared" si="183"/>
        <v>0</v>
      </c>
      <c r="AR267" s="396">
        <f t="shared" si="184"/>
        <v>0</v>
      </c>
      <c r="AS267" s="396">
        <f t="shared" si="185"/>
        <v>0</v>
      </c>
      <c r="AT267" s="131"/>
      <c r="AU267" s="131">
        <f t="shared" si="186"/>
        <v>0</v>
      </c>
      <c r="AV267" s="131">
        <f t="shared" si="187"/>
        <v>0</v>
      </c>
      <c r="AW267" s="131">
        <f t="shared" si="188"/>
        <v>0</v>
      </c>
      <c r="AX267" s="131">
        <f t="shared" si="189"/>
        <v>0</v>
      </c>
      <c r="AY267" s="131">
        <f t="shared" si="190"/>
        <v>0</v>
      </c>
      <c r="AZ267" s="131">
        <f t="shared" si="191"/>
        <v>0</v>
      </c>
      <c r="BA267" s="131">
        <f t="shared" si="192"/>
        <v>0</v>
      </c>
      <c r="BB267" s="131">
        <f t="shared" si="193"/>
        <v>0</v>
      </c>
      <c r="BC267" s="131">
        <f t="shared" si="194"/>
        <v>0</v>
      </c>
      <c r="BD267" s="131">
        <f t="shared" si="195"/>
        <v>0</v>
      </c>
      <c r="BE267" s="131">
        <f t="shared" si="196"/>
        <v>0</v>
      </c>
      <c r="BF267" s="131">
        <f t="shared" si="197"/>
        <v>0</v>
      </c>
      <c r="BG267" s="131">
        <f t="shared" si="198"/>
        <v>0</v>
      </c>
      <c r="BH267" s="131">
        <f t="shared" si="199"/>
        <v>0</v>
      </c>
      <c r="BI267" s="131">
        <f t="shared" si="200"/>
        <v>0</v>
      </c>
      <c r="BJ267" s="131">
        <f t="shared" si="201"/>
        <v>0</v>
      </c>
      <c r="BK267" s="131">
        <f t="shared" si="202"/>
        <v>0</v>
      </c>
      <c r="BL267" s="131">
        <f t="shared" si="203"/>
        <v>0</v>
      </c>
      <c r="BM267" s="131">
        <f t="shared" si="204"/>
        <v>0</v>
      </c>
      <c r="BN267" s="131">
        <f t="shared" si="205"/>
        <v>0</v>
      </c>
      <c r="BO267" s="131">
        <f t="shared" si="206"/>
        <v>0</v>
      </c>
    </row>
    <row r="268" spans="1:67" s="4" customFormat="1" ht="73.75" customHeight="1" x14ac:dyDescent="0.2">
      <c r="B268" s="164" t="s">
        <v>8</v>
      </c>
      <c r="D268" s="99" t="s">
        <v>792</v>
      </c>
      <c r="E268" s="501" t="s">
        <v>647</v>
      </c>
      <c r="F268" s="303" t="s">
        <v>108</v>
      </c>
      <c r="G268" s="73" t="s">
        <v>135</v>
      </c>
      <c r="H268" s="73" t="s">
        <v>337</v>
      </c>
      <c r="I268" s="72">
        <v>4</v>
      </c>
      <c r="J268" s="72">
        <v>0</v>
      </c>
      <c r="K268" s="72" t="s">
        <v>562</v>
      </c>
      <c r="L268" s="334">
        <v>358.87260000000003</v>
      </c>
      <c r="M268" s="87"/>
      <c r="N268" s="399" t="s">
        <v>954</v>
      </c>
      <c r="O268" s="368">
        <f>L268*M268</f>
        <v>0</v>
      </c>
      <c r="P268" s="89" t="str">
        <f t="shared" si="171"/>
        <v>No</v>
      </c>
      <c r="Q268" s="166" t="str">
        <f t="shared" si="172"/>
        <v>Yes</v>
      </c>
      <c r="S268" s="229">
        <v>4</v>
      </c>
      <c r="T268" s="230">
        <f t="shared" si="173"/>
        <v>0</v>
      </c>
      <c r="U268" s="69"/>
      <c r="V268" s="256">
        <v>12</v>
      </c>
      <c r="W268" s="265">
        <f t="shared" si="207"/>
        <v>0</v>
      </c>
      <c r="X268" s="152">
        <f>M268*I268</f>
        <v>0</v>
      </c>
      <c r="Y268" s="152"/>
      <c r="Z268" s="489">
        <v>4</v>
      </c>
      <c r="AA268" s="476"/>
      <c r="AB268" s="239">
        <f t="shared" si="208"/>
        <v>0</v>
      </c>
      <c r="AC268" s="476">
        <v>28</v>
      </c>
      <c r="AD268" s="239">
        <f t="shared" si="209"/>
        <v>0</v>
      </c>
      <c r="AE268" s="476"/>
      <c r="AF268" s="239">
        <f t="shared" si="210"/>
        <v>0</v>
      </c>
      <c r="AG268" s="131">
        <f t="shared" si="174"/>
        <v>0</v>
      </c>
      <c r="AH268" s="131">
        <f t="shared" si="175"/>
        <v>0</v>
      </c>
      <c r="AI268" s="131">
        <f t="shared" si="176"/>
        <v>0</v>
      </c>
      <c r="AJ268" s="131">
        <f t="shared" si="177"/>
        <v>0</v>
      </c>
      <c r="AK268" s="131">
        <f t="shared" si="178"/>
        <v>0</v>
      </c>
      <c r="AL268" s="131">
        <f t="shared" si="179"/>
        <v>0</v>
      </c>
      <c r="AM268" s="131">
        <f t="shared" si="180"/>
        <v>0</v>
      </c>
      <c r="AN268" s="131">
        <f t="shared" si="181"/>
        <v>0</v>
      </c>
      <c r="AO268" s="131">
        <f t="shared" si="182"/>
        <v>0</v>
      </c>
      <c r="AP268" s="131"/>
      <c r="AQ268" s="396">
        <f t="shared" si="183"/>
        <v>0</v>
      </c>
      <c r="AR268" s="396">
        <f t="shared" si="184"/>
        <v>0</v>
      </c>
      <c r="AS268" s="396">
        <f t="shared" si="185"/>
        <v>0</v>
      </c>
      <c r="AT268" s="131"/>
      <c r="AU268" s="131">
        <f t="shared" si="186"/>
        <v>0</v>
      </c>
      <c r="AV268" s="131">
        <f t="shared" si="187"/>
        <v>0</v>
      </c>
      <c r="AW268" s="131">
        <f t="shared" si="188"/>
        <v>0</v>
      </c>
      <c r="AX268" s="131">
        <f t="shared" si="189"/>
        <v>0</v>
      </c>
      <c r="AY268" s="131">
        <f t="shared" si="190"/>
        <v>0</v>
      </c>
      <c r="AZ268" s="131">
        <f t="shared" si="191"/>
        <v>0</v>
      </c>
      <c r="BA268" s="131">
        <f t="shared" si="192"/>
        <v>0</v>
      </c>
      <c r="BB268" s="131">
        <f t="shared" si="193"/>
        <v>0</v>
      </c>
      <c r="BC268" s="131">
        <f t="shared" si="194"/>
        <v>0</v>
      </c>
      <c r="BD268" s="131">
        <f t="shared" si="195"/>
        <v>0</v>
      </c>
      <c r="BE268" s="131">
        <f t="shared" si="196"/>
        <v>0</v>
      </c>
      <c r="BF268" s="131">
        <f t="shared" si="197"/>
        <v>0</v>
      </c>
      <c r="BG268" s="131">
        <f t="shared" si="198"/>
        <v>0</v>
      </c>
      <c r="BH268" s="131">
        <f t="shared" si="199"/>
        <v>0</v>
      </c>
      <c r="BI268" s="131">
        <f t="shared" si="200"/>
        <v>0</v>
      </c>
      <c r="BJ268" s="131">
        <f t="shared" si="201"/>
        <v>0</v>
      </c>
      <c r="BK268" s="131">
        <f t="shared" si="202"/>
        <v>0</v>
      </c>
      <c r="BL268" s="131">
        <f t="shared" si="203"/>
        <v>0</v>
      </c>
      <c r="BM268" s="131">
        <f t="shared" si="204"/>
        <v>0</v>
      </c>
      <c r="BN268" s="131">
        <f t="shared" si="205"/>
        <v>0</v>
      </c>
      <c r="BO268" s="131">
        <f t="shared" si="206"/>
        <v>0</v>
      </c>
    </row>
    <row r="269" spans="1:67" s="4" customFormat="1" ht="73.75" customHeight="1" x14ac:dyDescent="0.2">
      <c r="B269" s="164" t="s">
        <v>8</v>
      </c>
      <c r="D269" s="99" t="s">
        <v>806</v>
      </c>
      <c r="E269" s="502" t="s">
        <v>646</v>
      </c>
      <c r="F269" s="303" t="s">
        <v>108</v>
      </c>
      <c r="G269" s="73" t="s">
        <v>135</v>
      </c>
      <c r="H269" s="73" t="s">
        <v>337</v>
      </c>
      <c r="I269" s="72">
        <v>4</v>
      </c>
      <c r="J269" s="72">
        <v>0</v>
      </c>
      <c r="K269" s="72" t="s">
        <v>562</v>
      </c>
      <c r="L269" s="334">
        <v>350.09699999999998</v>
      </c>
      <c r="M269" s="87"/>
      <c r="N269" s="399" t="s">
        <v>954</v>
      </c>
      <c r="O269" s="368">
        <f>L269*M269</f>
        <v>0</v>
      </c>
      <c r="P269" s="89" t="str">
        <f t="shared" ref="P269:P290" si="211">IF(SUM(M269:N269)&gt;0,"Yes","No")</f>
        <v>No</v>
      </c>
      <c r="Q269" s="166" t="str">
        <f t="shared" ref="Q269:Q290" si="212">IF(B269="New","Yes","No")</f>
        <v>Yes</v>
      </c>
      <c r="S269" s="229">
        <v>4</v>
      </c>
      <c r="T269" s="230">
        <f t="shared" ref="T269:T290" si="213">S269*SUM(M269:N269)</f>
        <v>0</v>
      </c>
      <c r="U269" s="69"/>
      <c r="V269" s="256">
        <v>12</v>
      </c>
      <c r="W269" s="265">
        <f t="shared" si="207"/>
        <v>0</v>
      </c>
      <c r="X269" s="152">
        <f>M269*I269</f>
        <v>0</v>
      </c>
      <c r="Y269" s="152"/>
      <c r="Z269" s="489">
        <v>4</v>
      </c>
      <c r="AA269" s="476"/>
      <c r="AB269" s="239">
        <f t="shared" si="208"/>
        <v>0</v>
      </c>
      <c r="AC269" s="476">
        <v>28</v>
      </c>
      <c r="AD269" s="239">
        <f t="shared" si="209"/>
        <v>0</v>
      </c>
      <c r="AE269" s="476"/>
      <c r="AF269" s="239">
        <f t="shared" si="210"/>
        <v>0</v>
      </c>
      <c r="AG269" s="131">
        <f t="shared" si="174"/>
        <v>0</v>
      </c>
      <c r="AH269" s="131">
        <f t="shared" si="175"/>
        <v>0</v>
      </c>
      <c r="AI269" s="131">
        <f t="shared" si="176"/>
        <v>0</v>
      </c>
      <c r="AJ269" s="131">
        <f t="shared" si="177"/>
        <v>0</v>
      </c>
      <c r="AK269" s="131">
        <f t="shared" si="178"/>
        <v>0</v>
      </c>
      <c r="AL269" s="131">
        <f t="shared" si="179"/>
        <v>0</v>
      </c>
      <c r="AM269" s="131">
        <f t="shared" si="180"/>
        <v>0</v>
      </c>
      <c r="AN269" s="131">
        <f t="shared" si="181"/>
        <v>0</v>
      </c>
      <c r="AO269" s="131">
        <f t="shared" si="182"/>
        <v>0</v>
      </c>
      <c r="AP269" s="131"/>
      <c r="AQ269" s="396">
        <f t="shared" si="183"/>
        <v>0</v>
      </c>
      <c r="AR269" s="396">
        <f t="shared" si="184"/>
        <v>0</v>
      </c>
      <c r="AS269" s="396">
        <f t="shared" si="185"/>
        <v>0</v>
      </c>
      <c r="AT269" s="131"/>
      <c r="AU269" s="131">
        <f t="shared" si="186"/>
        <v>0</v>
      </c>
      <c r="AV269" s="131">
        <f t="shared" si="187"/>
        <v>0</v>
      </c>
      <c r="AW269" s="131">
        <f t="shared" si="188"/>
        <v>0</v>
      </c>
      <c r="AX269" s="131">
        <f t="shared" si="189"/>
        <v>0</v>
      </c>
      <c r="AY269" s="131">
        <f t="shared" si="190"/>
        <v>0</v>
      </c>
      <c r="AZ269" s="131">
        <f t="shared" si="191"/>
        <v>0</v>
      </c>
      <c r="BA269" s="131">
        <f t="shared" si="192"/>
        <v>0</v>
      </c>
      <c r="BB269" s="131">
        <f t="shared" si="193"/>
        <v>0</v>
      </c>
      <c r="BC269" s="131">
        <f t="shared" si="194"/>
        <v>0</v>
      </c>
      <c r="BD269" s="131">
        <f t="shared" si="195"/>
        <v>0</v>
      </c>
      <c r="BE269" s="131">
        <f t="shared" si="196"/>
        <v>0</v>
      </c>
      <c r="BF269" s="131">
        <f t="shared" si="197"/>
        <v>0</v>
      </c>
      <c r="BG269" s="131">
        <f t="shared" si="198"/>
        <v>0</v>
      </c>
      <c r="BH269" s="131">
        <f t="shared" si="199"/>
        <v>0</v>
      </c>
      <c r="BI269" s="131">
        <f t="shared" si="200"/>
        <v>0</v>
      </c>
      <c r="BJ269" s="131">
        <f t="shared" si="201"/>
        <v>0</v>
      </c>
      <c r="BK269" s="131">
        <f t="shared" si="202"/>
        <v>0</v>
      </c>
      <c r="BL269" s="131">
        <f t="shared" si="203"/>
        <v>0</v>
      </c>
      <c r="BM269" s="131">
        <f t="shared" si="204"/>
        <v>0</v>
      </c>
      <c r="BN269" s="131">
        <f t="shared" si="205"/>
        <v>0</v>
      </c>
      <c r="BO269" s="131">
        <f t="shared" si="206"/>
        <v>0</v>
      </c>
    </row>
    <row r="270" spans="1:67" s="81" customFormat="1" ht="73.75" customHeight="1" x14ac:dyDescent="0.2">
      <c r="A270" s="4"/>
      <c r="B270" s="164" t="s">
        <v>8</v>
      </c>
      <c r="C270" s="4"/>
      <c r="D270" s="64" t="s">
        <v>1042</v>
      </c>
      <c r="E270" s="503" t="s">
        <v>648</v>
      </c>
      <c r="F270" s="198" t="s">
        <v>569</v>
      </c>
      <c r="G270" s="178" t="s">
        <v>134</v>
      </c>
      <c r="H270" s="178" t="s">
        <v>337</v>
      </c>
      <c r="I270" s="63">
        <v>2</v>
      </c>
      <c r="J270" s="63">
        <v>0</v>
      </c>
      <c r="K270" s="63" t="s">
        <v>562</v>
      </c>
      <c r="L270" s="333">
        <v>391.6884</v>
      </c>
      <c r="M270" s="400" t="s">
        <v>954</v>
      </c>
      <c r="N270" s="380"/>
      <c r="O270" s="378">
        <f>L270*N270</f>
        <v>0</v>
      </c>
      <c r="P270" s="82" t="str">
        <f t="shared" si="211"/>
        <v>No</v>
      </c>
      <c r="Q270" s="188" t="str">
        <f t="shared" si="212"/>
        <v>Yes</v>
      </c>
      <c r="S270" s="229">
        <v>2</v>
      </c>
      <c r="T270" s="230">
        <f t="shared" si="213"/>
        <v>0</v>
      </c>
      <c r="U270" s="69"/>
      <c r="V270" s="256">
        <v>19</v>
      </c>
      <c r="W270" s="265">
        <f t="shared" si="207"/>
        <v>0</v>
      </c>
      <c r="X270" s="152"/>
      <c r="Y270" s="152">
        <f>N270*I270</f>
        <v>0</v>
      </c>
      <c r="Z270" s="489">
        <v>2</v>
      </c>
      <c r="AA270" s="476"/>
      <c r="AB270" s="239">
        <f t="shared" si="208"/>
        <v>0</v>
      </c>
      <c r="AC270" s="476">
        <v>28</v>
      </c>
      <c r="AD270" s="239">
        <f t="shared" si="209"/>
        <v>0</v>
      </c>
      <c r="AE270" s="476"/>
      <c r="AF270" s="239">
        <f t="shared" si="210"/>
        <v>0</v>
      </c>
      <c r="AG270" s="131">
        <f t="shared" si="174"/>
        <v>0</v>
      </c>
      <c r="AH270" s="131">
        <f t="shared" si="175"/>
        <v>0</v>
      </c>
      <c r="AI270" s="131">
        <f t="shared" si="176"/>
        <v>0</v>
      </c>
      <c r="AJ270" s="131">
        <f t="shared" si="177"/>
        <v>0</v>
      </c>
      <c r="AK270" s="131">
        <f t="shared" si="178"/>
        <v>0</v>
      </c>
      <c r="AL270" s="131">
        <f t="shared" si="179"/>
        <v>0</v>
      </c>
      <c r="AM270" s="131">
        <f t="shared" si="180"/>
        <v>0</v>
      </c>
      <c r="AN270" s="131">
        <f t="shared" si="181"/>
        <v>0</v>
      </c>
      <c r="AO270" s="131">
        <f t="shared" si="182"/>
        <v>0</v>
      </c>
      <c r="AP270" s="396"/>
      <c r="AQ270" s="396">
        <f t="shared" si="183"/>
        <v>0</v>
      </c>
      <c r="AR270" s="396">
        <f t="shared" si="184"/>
        <v>0</v>
      </c>
      <c r="AS270" s="396">
        <f t="shared" si="185"/>
        <v>0</v>
      </c>
      <c r="AT270" s="396"/>
      <c r="AU270" s="131">
        <f t="shared" si="186"/>
        <v>0</v>
      </c>
      <c r="AV270" s="131">
        <f t="shared" si="187"/>
        <v>0</v>
      </c>
      <c r="AW270" s="131">
        <f t="shared" si="188"/>
        <v>0</v>
      </c>
      <c r="AX270" s="131">
        <f t="shared" si="189"/>
        <v>0</v>
      </c>
      <c r="AY270" s="131">
        <f t="shared" si="190"/>
        <v>0</v>
      </c>
      <c r="AZ270" s="131">
        <f t="shared" si="191"/>
        <v>0</v>
      </c>
      <c r="BA270" s="131">
        <f t="shared" si="192"/>
        <v>0</v>
      </c>
      <c r="BB270" s="131">
        <f t="shared" si="193"/>
        <v>0</v>
      </c>
      <c r="BC270" s="131">
        <f t="shared" si="194"/>
        <v>0</v>
      </c>
      <c r="BD270" s="131">
        <f t="shared" si="195"/>
        <v>0</v>
      </c>
      <c r="BE270" s="131">
        <f t="shared" si="196"/>
        <v>0</v>
      </c>
      <c r="BF270" s="131">
        <f t="shared" si="197"/>
        <v>0</v>
      </c>
      <c r="BG270" s="131">
        <f t="shared" si="198"/>
        <v>0</v>
      </c>
      <c r="BH270" s="131">
        <f t="shared" si="199"/>
        <v>0</v>
      </c>
      <c r="BI270" s="131">
        <f t="shared" si="200"/>
        <v>0</v>
      </c>
      <c r="BJ270" s="131">
        <f t="shared" si="201"/>
        <v>0</v>
      </c>
      <c r="BK270" s="131">
        <f t="shared" si="202"/>
        <v>0</v>
      </c>
      <c r="BL270" s="131">
        <f t="shared" si="203"/>
        <v>0</v>
      </c>
      <c r="BM270" s="131">
        <f t="shared" si="204"/>
        <v>0</v>
      </c>
      <c r="BN270" s="131">
        <f t="shared" si="205"/>
        <v>0</v>
      </c>
      <c r="BO270" s="131">
        <f t="shared" si="206"/>
        <v>0</v>
      </c>
    </row>
    <row r="271" spans="1:67" s="81" customFormat="1" ht="73.75" customHeight="1" x14ac:dyDescent="0.2">
      <c r="A271" s="4"/>
      <c r="B271" s="164" t="s">
        <v>8</v>
      </c>
      <c r="C271" s="4"/>
      <c r="D271" s="64" t="s">
        <v>793</v>
      </c>
      <c r="E271" s="504" t="s">
        <v>647</v>
      </c>
      <c r="F271" s="198" t="s">
        <v>569</v>
      </c>
      <c r="G271" s="178" t="s">
        <v>134</v>
      </c>
      <c r="H271" s="178" t="s">
        <v>337</v>
      </c>
      <c r="I271" s="63">
        <v>2</v>
      </c>
      <c r="J271" s="63">
        <v>0</v>
      </c>
      <c r="K271" s="63" t="s">
        <v>562</v>
      </c>
      <c r="L271" s="333">
        <v>408.71430000000004</v>
      </c>
      <c r="M271" s="85"/>
      <c r="N271" s="403" t="s">
        <v>954</v>
      </c>
      <c r="O271" s="378">
        <f>L271*M271</f>
        <v>0</v>
      </c>
      <c r="P271" s="82" t="str">
        <f t="shared" si="211"/>
        <v>No</v>
      </c>
      <c r="Q271" s="188" t="str">
        <f t="shared" si="212"/>
        <v>Yes</v>
      </c>
      <c r="S271" s="229">
        <v>2</v>
      </c>
      <c r="T271" s="230">
        <f t="shared" si="213"/>
        <v>0</v>
      </c>
      <c r="U271" s="69"/>
      <c r="V271" s="256">
        <v>19</v>
      </c>
      <c r="W271" s="265">
        <f t="shared" si="207"/>
        <v>0</v>
      </c>
      <c r="X271" s="152">
        <f>M271*I271</f>
        <v>0</v>
      </c>
      <c r="Y271" s="152"/>
      <c r="Z271" s="489">
        <v>2</v>
      </c>
      <c r="AA271" s="476"/>
      <c r="AB271" s="239">
        <f t="shared" si="208"/>
        <v>0</v>
      </c>
      <c r="AC271" s="476">
        <v>28</v>
      </c>
      <c r="AD271" s="239">
        <f t="shared" si="209"/>
        <v>0</v>
      </c>
      <c r="AE271" s="476"/>
      <c r="AF271" s="239">
        <f t="shared" si="210"/>
        <v>0</v>
      </c>
      <c r="AG271" s="131">
        <f t="shared" si="174"/>
        <v>0</v>
      </c>
      <c r="AH271" s="131">
        <f t="shared" si="175"/>
        <v>0</v>
      </c>
      <c r="AI271" s="131">
        <f t="shared" si="176"/>
        <v>0</v>
      </c>
      <c r="AJ271" s="131">
        <f t="shared" si="177"/>
        <v>0</v>
      </c>
      <c r="AK271" s="131">
        <f t="shared" si="178"/>
        <v>0</v>
      </c>
      <c r="AL271" s="131">
        <f t="shared" si="179"/>
        <v>0</v>
      </c>
      <c r="AM271" s="131">
        <f t="shared" si="180"/>
        <v>0</v>
      </c>
      <c r="AN271" s="131">
        <f t="shared" si="181"/>
        <v>0</v>
      </c>
      <c r="AO271" s="131">
        <f t="shared" si="182"/>
        <v>0</v>
      </c>
      <c r="AP271" s="396"/>
      <c r="AQ271" s="396">
        <f t="shared" si="183"/>
        <v>0</v>
      </c>
      <c r="AR271" s="396">
        <f t="shared" si="184"/>
        <v>0</v>
      </c>
      <c r="AS271" s="396">
        <f t="shared" si="185"/>
        <v>0</v>
      </c>
      <c r="AT271" s="396"/>
      <c r="AU271" s="131">
        <f t="shared" si="186"/>
        <v>0</v>
      </c>
      <c r="AV271" s="131">
        <f t="shared" si="187"/>
        <v>0</v>
      </c>
      <c r="AW271" s="131">
        <f t="shared" si="188"/>
        <v>0</v>
      </c>
      <c r="AX271" s="131">
        <f t="shared" si="189"/>
        <v>0</v>
      </c>
      <c r="AY271" s="131">
        <f t="shared" si="190"/>
        <v>0</v>
      </c>
      <c r="AZ271" s="131">
        <f t="shared" si="191"/>
        <v>0</v>
      </c>
      <c r="BA271" s="131">
        <f t="shared" si="192"/>
        <v>0</v>
      </c>
      <c r="BB271" s="131">
        <f t="shared" si="193"/>
        <v>0</v>
      </c>
      <c r="BC271" s="131">
        <f t="shared" si="194"/>
        <v>0</v>
      </c>
      <c r="BD271" s="131">
        <f t="shared" si="195"/>
        <v>0</v>
      </c>
      <c r="BE271" s="131">
        <f t="shared" si="196"/>
        <v>0</v>
      </c>
      <c r="BF271" s="131">
        <f t="shared" si="197"/>
        <v>0</v>
      </c>
      <c r="BG271" s="131">
        <f t="shared" si="198"/>
        <v>0</v>
      </c>
      <c r="BH271" s="131">
        <f t="shared" si="199"/>
        <v>0</v>
      </c>
      <c r="BI271" s="131">
        <f t="shared" si="200"/>
        <v>0</v>
      </c>
      <c r="BJ271" s="131">
        <f t="shared" si="201"/>
        <v>0</v>
      </c>
      <c r="BK271" s="131">
        <f t="shared" si="202"/>
        <v>0</v>
      </c>
      <c r="BL271" s="131">
        <f t="shared" si="203"/>
        <v>0</v>
      </c>
      <c r="BM271" s="131">
        <f t="shared" si="204"/>
        <v>0</v>
      </c>
      <c r="BN271" s="131">
        <f t="shared" si="205"/>
        <v>0</v>
      </c>
      <c r="BO271" s="131">
        <f t="shared" si="206"/>
        <v>0</v>
      </c>
    </row>
    <row r="272" spans="1:67" s="81" customFormat="1" ht="73.75" customHeight="1" x14ac:dyDescent="0.2">
      <c r="A272" s="4"/>
      <c r="B272" s="164" t="s">
        <v>8</v>
      </c>
      <c r="C272" s="4"/>
      <c r="D272" s="64" t="s">
        <v>807</v>
      </c>
      <c r="E272" s="505" t="s">
        <v>646</v>
      </c>
      <c r="F272" s="198" t="s">
        <v>569</v>
      </c>
      <c r="G272" s="178" t="s">
        <v>134</v>
      </c>
      <c r="H272" s="178" t="s">
        <v>337</v>
      </c>
      <c r="I272" s="63">
        <v>2</v>
      </c>
      <c r="J272" s="63">
        <v>0</v>
      </c>
      <c r="K272" s="63" t="s">
        <v>562</v>
      </c>
      <c r="L272" s="333">
        <v>391.6884</v>
      </c>
      <c r="M272" s="85"/>
      <c r="N272" s="403" t="s">
        <v>954</v>
      </c>
      <c r="O272" s="378">
        <f>L272*M272</f>
        <v>0</v>
      </c>
      <c r="P272" s="82" t="str">
        <f t="shared" si="211"/>
        <v>No</v>
      </c>
      <c r="Q272" s="188" t="str">
        <f t="shared" si="212"/>
        <v>Yes</v>
      </c>
      <c r="S272" s="229">
        <v>2</v>
      </c>
      <c r="T272" s="230">
        <f t="shared" si="213"/>
        <v>0</v>
      </c>
      <c r="U272" s="69"/>
      <c r="V272" s="256">
        <v>19</v>
      </c>
      <c r="W272" s="265">
        <f t="shared" si="207"/>
        <v>0</v>
      </c>
      <c r="X272" s="152">
        <f>M272*I272</f>
        <v>0</v>
      </c>
      <c r="Y272" s="152"/>
      <c r="Z272" s="489">
        <v>2</v>
      </c>
      <c r="AA272" s="476"/>
      <c r="AB272" s="239">
        <f t="shared" si="208"/>
        <v>0</v>
      </c>
      <c r="AC272" s="476">
        <v>28</v>
      </c>
      <c r="AD272" s="239">
        <f t="shared" si="209"/>
        <v>0</v>
      </c>
      <c r="AE272" s="476"/>
      <c r="AF272" s="239">
        <f t="shared" si="210"/>
        <v>0</v>
      </c>
      <c r="AG272" s="131">
        <f t="shared" si="174"/>
        <v>0</v>
      </c>
      <c r="AH272" s="131">
        <f t="shared" si="175"/>
        <v>0</v>
      </c>
      <c r="AI272" s="131">
        <f t="shared" si="176"/>
        <v>0</v>
      </c>
      <c r="AJ272" s="131">
        <f t="shared" si="177"/>
        <v>0</v>
      </c>
      <c r="AK272" s="131">
        <f t="shared" si="178"/>
        <v>0</v>
      </c>
      <c r="AL272" s="131">
        <f t="shared" si="179"/>
        <v>0</v>
      </c>
      <c r="AM272" s="131">
        <f t="shared" si="180"/>
        <v>0</v>
      </c>
      <c r="AN272" s="131">
        <f t="shared" si="181"/>
        <v>0</v>
      </c>
      <c r="AO272" s="131">
        <f t="shared" si="182"/>
        <v>0</v>
      </c>
      <c r="AP272" s="396"/>
      <c r="AQ272" s="396">
        <f t="shared" si="183"/>
        <v>0</v>
      </c>
      <c r="AR272" s="396">
        <f t="shared" si="184"/>
        <v>0</v>
      </c>
      <c r="AS272" s="396">
        <f t="shared" si="185"/>
        <v>0</v>
      </c>
      <c r="AT272" s="396"/>
      <c r="AU272" s="131">
        <f t="shared" si="186"/>
        <v>0</v>
      </c>
      <c r="AV272" s="131">
        <f t="shared" si="187"/>
        <v>0</v>
      </c>
      <c r="AW272" s="131">
        <f t="shared" si="188"/>
        <v>0</v>
      </c>
      <c r="AX272" s="131">
        <f t="shared" si="189"/>
        <v>0</v>
      </c>
      <c r="AY272" s="131">
        <f t="shared" si="190"/>
        <v>0</v>
      </c>
      <c r="AZ272" s="131">
        <f t="shared" si="191"/>
        <v>0</v>
      </c>
      <c r="BA272" s="131">
        <f t="shared" si="192"/>
        <v>0</v>
      </c>
      <c r="BB272" s="131">
        <f t="shared" si="193"/>
        <v>0</v>
      </c>
      <c r="BC272" s="131">
        <f t="shared" si="194"/>
        <v>0</v>
      </c>
      <c r="BD272" s="131">
        <f t="shared" si="195"/>
        <v>0</v>
      </c>
      <c r="BE272" s="131">
        <f t="shared" si="196"/>
        <v>0</v>
      </c>
      <c r="BF272" s="131">
        <f t="shared" si="197"/>
        <v>0</v>
      </c>
      <c r="BG272" s="131">
        <f t="shared" si="198"/>
        <v>0</v>
      </c>
      <c r="BH272" s="131">
        <f t="shared" si="199"/>
        <v>0</v>
      </c>
      <c r="BI272" s="131">
        <f t="shared" si="200"/>
        <v>0</v>
      </c>
      <c r="BJ272" s="131">
        <f t="shared" si="201"/>
        <v>0</v>
      </c>
      <c r="BK272" s="131">
        <f t="shared" si="202"/>
        <v>0</v>
      </c>
      <c r="BL272" s="131">
        <f t="shared" si="203"/>
        <v>0</v>
      </c>
      <c r="BM272" s="131">
        <f t="shared" si="204"/>
        <v>0</v>
      </c>
      <c r="BN272" s="131">
        <f t="shared" si="205"/>
        <v>0</v>
      </c>
      <c r="BO272" s="131">
        <f t="shared" si="206"/>
        <v>0</v>
      </c>
    </row>
    <row r="273" spans="1:67" s="4" customFormat="1" ht="73.75" customHeight="1" x14ac:dyDescent="0.2">
      <c r="B273" s="164" t="s">
        <v>8</v>
      </c>
      <c r="D273" s="99" t="s">
        <v>1043</v>
      </c>
      <c r="E273" s="506" t="s">
        <v>648</v>
      </c>
      <c r="F273" s="72" t="s">
        <v>172</v>
      </c>
      <c r="G273" s="73" t="s">
        <v>133</v>
      </c>
      <c r="H273" s="314" t="s">
        <v>336</v>
      </c>
      <c r="I273" s="72">
        <v>2</v>
      </c>
      <c r="J273" s="72">
        <v>6</v>
      </c>
      <c r="K273" s="72" t="s">
        <v>562</v>
      </c>
      <c r="L273" s="334">
        <v>152.852</v>
      </c>
      <c r="M273" s="399" t="s">
        <v>954</v>
      </c>
      <c r="N273" s="88"/>
      <c r="O273" s="368">
        <f>L273*N273</f>
        <v>0</v>
      </c>
      <c r="P273" s="89" t="str">
        <f t="shared" si="211"/>
        <v>No</v>
      </c>
      <c r="Q273" s="166" t="str">
        <f t="shared" si="212"/>
        <v>Yes</v>
      </c>
      <c r="S273" s="229">
        <v>2</v>
      </c>
      <c r="T273" s="230">
        <f t="shared" si="213"/>
        <v>0</v>
      </c>
      <c r="U273" s="69"/>
      <c r="V273" s="256">
        <v>4</v>
      </c>
      <c r="W273" s="265">
        <f t="shared" si="207"/>
        <v>0</v>
      </c>
      <c r="X273" s="152"/>
      <c r="Y273" s="152">
        <f>N273*I273</f>
        <v>0</v>
      </c>
      <c r="Z273" s="489">
        <v>2</v>
      </c>
      <c r="AA273" s="476"/>
      <c r="AB273" s="239">
        <f t="shared" si="208"/>
        <v>0</v>
      </c>
      <c r="AC273" s="476">
        <v>16</v>
      </c>
      <c r="AD273" s="239">
        <f t="shared" si="209"/>
        <v>0</v>
      </c>
      <c r="AE273" s="476"/>
      <c r="AF273" s="239">
        <f t="shared" si="210"/>
        <v>0</v>
      </c>
      <c r="AG273" s="131">
        <f t="shared" si="174"/>
        <v>0</v>
      </c>
      <c r="AH273" s="131">
        <f t="shared" si="175"/>
        <v>0</v>
      </c>
      <c r="AI273" s="131">
        <f t="shared" si="176"/>
        <v>0</v>
      </c>
      <c r="AJ273" s="131">
        <f t="shared" si="177"/>
        <v>0</v>
      </c>
      <c r="AK273" s="131">
        <f t="shared" si="178"/>
        <v>0</v>
      </c>
      <c r="AL273" s="131">
        <f t="shared" si="179"/>
        <v>0</v>
      </c>
      <c r="AM273" s="131">
        <f t="shared" si="180"/>
        <v>0</v>
      </c>
      <c r="AN273" s="131">
        <f t="shared" si="181"/>
        <v>0</v>
      </c>
      <c r="AO273" s="131">
        <f t="shared" si="182"/>
        <v>0</v>
      </c>
      <c r="AP273" s="131"/>
      <c r="AQ273" s="396">
        <f t="shared" si="183"/>
        <v>0</v>
      </c>
      <c r="AR273" s="396">
        <f t="shared" si="184"/>
        <v>0</v>
      </c>
      <c r="AS273" s="396">
        <f t="shared" si="185"/>
        <v>0</v>
      </c>
      <c r="AT273" s="131"/>
      <c r="AU273" s="131">
        <f t="shared" si="186"/>
        <v>0</v>
      </c>
      <c r="AV273" s="131">
        <f t="shared" si="187"/>
        <v>0</v>
      </c>
      <c r="AW273" s="131">
        <f t="shared" si="188"/>
        <v>0</v>
      </c>
      <c r="AX273" s="131">
        <f t="shared" si="189"/>
        <v>0</v>
      </c>
      <c r="AY273" s="131">
        <f t="shared" si="190"/>
        <v>0</v>
      </c>
      <c r="AZ273" s="131">
        <f t="shared" si="191"/>
        <v>0</v>
      </c>
      <c r="BA273" s="131">
        <f t="shared" si="192"/>
        <v>0</v>
      </c>
      <c r="BB273" s="131">
        <f t="shared" si="193"/>
        <v>0</v>
      </c>
      <c r="BC273" s="131">
        <f t="shared" si="194"/>
        <v>0</v>
      </c>
      <c r="BD273" s="131">
        <f t="shared" si="195"/>
        <v>0</v>
      </c>
      <c r="BE273" s="131">
        <f t="shared" si="196"/>
        <v>0</v>
      </c>
      <c r="BF273" s="131">
        <f t="shared" si="197"/>
        <v>0</v>
      </c>
      <c r="BG273" s="131">
        <f t="shared" si="198"/>
        <v>0</v>
      </c>
      <c r="BH273" s="131">
        <f t="shared" si="199"/>
        <v>0</v>
      </c>
      <c r="BI273" s="131">
        <f t="shared" si="200"/>
        <v>0</v>
      </c>
      <c r="BJ273" s="131">
        <f t="shared" si="201"/>
        <v>0</v>
      </c>
      <c r="BK273" s="131">
        <f t="shared" si="202"/>
        <v>0</v>
      </c>
      <c r="BL273" s="131">
        <f t="shared" si="203"/>
        <v>0</v>
      </c>
      <c r="BM273" s="131">
        <f t="shared" si="204"/>
        <v>0</v>
      </c>
      <c r="BN273" s="131">
        <f t="shared" si="205"/>
        <v>0</v>
      </c>
      <c r="BO273" s="131">
        <f t="shared" si="206"/>
        <v>0</v>
      </c>
    </row>
    <row r="274" spans="1:67" s="4" customFormat="1" ht="73.75" customHeight="1" x14ac:dyDescent="0.2">
      <c r="B274" s="164" t="s">
        <v>8</v>
      </c>
      <c r="D274" s="99" t="s">
        <v>794</v>
      </c>
      <c r="E274" s="501" t="s">
        <v>647</v>
      </c>
      <c r="F274" s="72" t="s">
        <v>172</v>
      </c>
      <c r="G274" s="73" t="s">
        <v>133</v>
      </c>
      <c r="H274" s="314" t="s">
        <v>336</v>
      </c>
      <c r="I274" s="72">
        <v>2</v>
      </c>
      <c r="J274" s="72">
        <v>6</v>
      </c>
      <c r="K274" s="72" t="s">
        <v>562</v>
      </c>
      <c r="L274" s="334">
        <v>159.49549999999999</v>
      </c>
      <c r="M274" s="87"/>
      <c r="N274" s="399" t="s">
        <v>954</v>
      </c>
      <c r="O274" s="368">
        <f>L274*M274</f>
        <v>0</v>
      </c>
      <c r="P274" s="89" t="str">
        <f t="shared" si="211"/>
        <v>No</v>
      </c>
      <c r="Q274" s="166" t="str">
        <f t="shared" si="212"/>
        <v>Yes</v>
      </c>
      <c r="S274" s="229">
        <v>2</v>
      </c>
      <c r="T274" s="230">
        <f t="shared" si="213"/>
        <v>0</v>
      </c>
      <c r="U274" s="69"/>
      <c r="V274" s="256">
        <v>4</v>
      </c>
      <c r="W274" s="265">
        <f t="shared" si="207"/>
        <v>0</v>
      </c>
      <c r="X274" s="152">
        <f>M274*I274</f>
        <v>0</v>
      </c>
      <c r="Y274" s="152"/>
      <c r="Z274" s="489">
        <v>2</v>
      </c>
      <c r="AA274" s="476"/>
      <c r="AB274" s="239">
        <f t="shared" si="208"/>
        <v>0</v>
      </c>
      <c r="AC274" s="476">
        <v>16</v>
      </c>
      <c r="AD274" s="239">
        <f t="shared" si="209"/>
        <v>0</v>
      </c>
      <c r="AE274" s="476"/>
      <c r="AF274" s="239">
        <f t="shared" si="210"/>
        <v>0</v>
      </c>
      <c r="AG274" s="131">
        <f t="shared" si="174"/>
        <v>0</v>
      </c>
      <c r="AH274" s="131">
        <f t="shared" si="175"/>
        <v>0</v>
      </c>
      <c r="AI274" s="131">
        <f t="shared" si="176"/>
        <v>0</v>
      </c>
      <c r="AJ274" s="131">
        <f t="shared" si="177"/>
        <v>0</v>
      </c>
      <c r="AK274" s="131">
        <f t="shared" si="178"/>
        <v>0</v>
      </c>
      <c r="AL274" s="131">
        <f t="shared" si="179"/>
        <v>0</v>
      </c>
      <c r="AM274" s="131">
        <f t="shared" si="180"/>
        <v>0</v>
      </c>
      <c r="AN274" s="131">
        <f t="shared" si="181"/>
        <v>0</v>
      </c>
      <c r="AO274" s="131">
        <f t="shared" si="182"/>
        <v>0</v>
      </c>
      <c r="AP274" s="131"/>
      <c r="AQ274" s="396">
        <f t="shared" si="183"/>
        <v>0</v>
      </c>
      <c r="AR274" s="396">
        <f t="shared" si="184"/>
        <v>0</v>
      </c>
      <c r="AS274" s="396">
        <f t="shared" si="185"/>
        <v>0</v>
      </c>
      <c r="AT274" s="131"/>
      <c r="AU274" s="131">
        <f t="shared" si="186"/>
        <v>0</v>
      </c>
      <c r="AV274" s="131">
        <f t="shared" si="187"/>
        <v>0</v>
      </c>
      <c r="AW274" s="131">
        <f t="shared" si="188"/>
        <v>0</v>
      </c>
      <c r="AX274" s="131">
        <f t="shared" si="189"/>
        <v>0</v>
      </c>
      <c r="AY274" s="131">
        <f t="shared" si="190"/>
        <v>0</v>
      </c>
      <c r="AZ274" s="131">
        <f t="shared" si="191"/>
        <v>0</v>
      </c>
      <c r="BA274" s="131">
        <f t="shared" si="192"/>
        <v>0</v>
      </c>
      <c r="BB274" s="131">
        <f t="shared" si="193"/>
        <v>0</v>
      </c>
      <c r="BC274" s="131">
        <f t="shared" si="194"/>
        <v>0</v>
      </c>
      <c r="BD274" s="131">
        <f t="shared" si="195"/>
        <v>0</v>
      </c>
      <c r="BE274" s="131">
        <f t="shared" si="196"/>
        <v>0</v>
      </c>
      <c r="BF274" s="131">
        <f t="shared" si="197"/>
        <v>0</v>
      </c>
      <c r="BG274" s="131">
        <f t="shared" si="198"/>
        <v>0</v>
      </c>
      <c r="BH274" s="131">
        <f t="shared" si="199"/>
        <v>0</v>
      </c>
      <c r="BI274" s="131">
        <f t="shared" si="200"/>
        <v>0</v>
      </c>
      <c r="BJ274" s="131">
        <f t="shared" si="201"/>
        <v>0</v>
      </c>
      <c r="BK274" s="131">
        <f t="shared" si="202"/>
        <v>0</v>
      </c>
      <c r="BL274" s="131">
        <f t="shared" si="203"/>
        <v>0</v>
      </c>
      <c r="BM274" s="131">
        <f t="shared" si="204"/>
        <v>0</v>
      </c>
      <c r="BN274" s="131">
        <f t="shared" si="205"/>
        <v>0</v>
      </c>
      <c r="BO274" s="131">
        <f t="shared" si="206"/>
        <v>0</v>
      </c>
    </row>
    <row r="275" spans="1:67" s="4" customFormat="1" ht="73.75" customHeight="1" x14ac:dyDescent="0.2">
      <c r="B275" s="164" t="s">
        <v>8</v>
      </c>
      <c r="D275" s="99" t="s">
        <v>804</v>
      </c>
      <c r="E275" s="502" t="s">
        <v>646</v>
      </c>
      <c r="F275" s="72" t="s">
        <v>172</v>
      </c>
      <c r="G275" s="73" t="s">
        <v>133</v>
      </c>
      <c r="H275" s="314" t="s">
        <v>336</v>
      </c>
      <c r="I275" s="72">
        <v>2</v>
      </c>
      <c r="J275" s="72">
        <v>6</v>
      </c>
      <c r="K275" s="72" t="s">
        <v>562</v>
      </c>
      <c r="L275" s="334">
        <v>152.852</v>
      </c>
      <c r="M275" s="87"/>
      <c r="N275" s="399" t="s">
        <v>954</v>
      </c>
      <c r="O275" s="368">
        <f>L275*M275</f>
        <v>0</v>
      </c>
      <c r="P275" s="89" t="str">
        <f t="shared" si="211"/>
        <v>No</v>
      </c>
      <c r="Q275" s="166" t="str">
        <f t="shared" si="212"/>
        <v>Yes</v>
      </c>
      <c r="S275" s="229">
        <v>2</v>
      </c>
      <c r="T275" s="230">
        <f t="shared" si="213"/>
        <v>0</v>
      </c>
      <c r="U275" s="69"/>
      <c r="V275" s="256">
        <v>4</v>
      </c>
      <c r="W275" s="265">
        <f t="shared" si="207"/>
        <v>0</v>
      </c>
      <c r="X275" s="152">
        <f>M275*I275</f>
        <v>0</v>
      </c>
      <c r="Y275" s="152"/>
      <c r="Z275" s="489">
        <v>2</v>
      </c>
      <c r="AA275" s="476"/>
      <c r="AB275" s="239">
        <f t="shared" si="208"/>
        <v>0</v>
      </c>
      <c r="AC275" s="476">
        <v>16</v>
      </c>
      <c r="AD275" s="239">
        <f t="shared" si="209"/>
        <v>0</v>
      </c>
      <c r="AE275" s="476"/>
      <c r="AF275" s="239">
        <f t="shared" si="210"/>
        <v>0</v>
      </c>
      <c r="AG275" s="131">
        <f t="shared" si="174"/>
        <v>0</v>
      </c>
      <c r="AH275" s="131">
        <f t="shared" si="175"/>
        <v>0</v>
      </c>
      <c r="AI275" s="131">
        <f t="shared" si="176"/>
        <v>0</v>
      </c>
      <c r="AJ275" s="131">
        <f t="shared" si="177"/>
        <v>0</v>
      </c>
      <c r="AK275" s="131">
        <f t="shared" si="178"/>
        <v>0</v>
      </c>
      <c r="AL275" s="131">
        <f t="shared" si="179"/>
        <v>0</v>
      </c>
      <c r="AM275" s="131">
        <f t="shared" si="180"/>
        <v>0</v>
      </c>
      <c r="AN275" s="131">
        <f t="shared" si="181"/>
        <v>0</v>
      </c>
      <c r="AO275" s="131">
        <f t="shared" si="182"/>
        <v>0</v>
      </c>
      <c r="AP275" s="131"/>
      <c r="AQ275" s="396">
        <f t="shared" si="183"/>
        <v>0</v>
      </c>
      <c r="AR275" s="396">
        <f t="shared" si="184"/>
        <v>0</v>
      </c>
      <c r="AS275" s="396">
        <f t="shared" si="185"/>
        <v>0</v>
      </c>
      <c r="AT275" s="131"/>
      <c r="AU275" s="131">
        <f t="shared" si="186"/>
        <v>0</v>
      </c>
      <c r="AV275" s="131">
        <f t="shared" si="187"/>
        <v>0</v>
      </c>
      <c r="AW275" s="131">
        <f t="shared" si="188"/>
        <v>0</v>
      </c>
      <c r="AX275" s="131">
        <f t="shared" si="189"/>
        <v>0</v>
      </c>
      <c r="AY275" s="131">
        <f t="shared" si="190"/>
        <v>0</v>
      </c>
      <c r="AZ275" s="131">
        <f t="shared" si="191"/>
        <v>0</v>
      </c>
      <c r="BA275" s="131">
        <f t="shared" si="192"/>
        <v>0</v>
      </c>
      <c r="BB275" s="131">
        <f t="shared" si="193"/>
        <v>0</v>
      </c>
      <c r="BC275" s="131">
        <f t="shared" si="194"/>
        <v>0</v>
      </c>
      <c r="BD275" s="131">
        <f t="shared" si="195"/>
        <v>0</v>
      </c>
      <c r="BE275" s="131">
        <f t="shared" si="196"/>
        <v>0</v>
      </c>
      <c r="BF275" s="131">
        <f t="shared" si="197"/>
        <v>0</v>
      </c>
      <c r="BG275" s="131">
        <f t="shared" si="198"/>
        <v>0</v>
      </c>
      <c r="BH275" s="131">
        <f t="shared" si="199"/>
        <v>0</v>
      </c>
      <c r="BI275" s="131">
        <f t="shared" si="200"/>
        <v>0</v>
      </c>
      <c r="BJ275" s="131">
        <f t="shared" si="201"/>
        <v>0</v>
      </c>
      <c r="BK275" s="131">
        <f t="shared" si="202"/>
        <v>0</v>
      </c>
      <c r="BL275" s="131">
        <f t="shared" si="203"/>
        <v>0</v>
      </c>
      <c r="BM275" s="131">
        <f t="shared" si="204"/>
        <v>0</v>
      </c>
      <c r="BN275" s="131">
        <f t="shared" si="205"/>
        <v>0</v>
      </c>
      <c r="BO275" s="131">
        <f t="shared" si="206"/>
        <v>0</v>
      </c>
    </row>
    <row r="276" spans="1:67" s="81" customFormat="1" ht="73.75" customHeight="1" x14ac:dyDescent="0.2">
      <c r="A276" s="4"/>
      <c r="B276" s="164" t="s">
        <v>8</v>
      </c>
      <c r="C276" s="4"/>
      <c r="D276" s="64" t="s">
        <v>1044</v>
      </c>
      <c r="E276" s="503" t="s">
        <v>648</v>
      </c>
      <c r="F276" s="63" t="s">
        <v>108</v>
      </c>
      <c r="G276" s="180" t="s">
        <v>81</v>
      </c>
      <c r="H276" s="315" t="s">
        <v>336</v>
      </c>
      <c r="I276" s="63">
        <v>1</v>
      </c>
      <c r="J276" s="63">
        <v>9</v>
      </c>
      <c r="K276" s="63" t="s">
        <v>562</v>
      </c>
      <c r="L276" s="333">
        <v>105.0909</v>
      </c>
      <c r="M276" s="400" t="s">
        <v>954</v>
      </c>
      <c r="N276" s="380"/>
      <c r="O276" s="378">
        <f>L276*N276</f>
        <v>0</v>
      </c>
      <c r="P276" s="82" t="str">
        <f t="shared" si="211"/>
        <v>No</v>
      </c>
      <c r="Q276" s="188" t="str">
        <f t="shared" si="212"/>
        <v>Yes</v>
      </c>
      <c r="S276" s="229">
        <v>1</v>
      </c>
      <c r="T276" s="230">
        <f t="shared" si="213"/>
        <v>0</v>
      </c>
      <c r="U276" s="69"/>
      <c r="V276" s="256">
        <v>4.9000000000000004</v>
      </c>
      <c r="W276" s="265">
        <f t="shared" si="207"/>
        <v>0</v>
      </c>
      <c r="X276" s="152"/>
      <c r="Y276" s="152">
        <f>N276*I276</f>
        <v>0</v>
      </c>
      <c r="Z276" s="489">
        <v>1</v>
      </c>
      <c r="AA276" s="476"/>
      <c r="AB276" s="239">
        <f t="shared" si="208"/>
        <v>0</v>
      </c>
      <c r="AC276" s="476">
        <v>8</v>
      </c>
      <c r="AD276" s="239">
        <f t="shared" si="209"/>
        <v>0</v>
      </c>
      <c r="AE276" s="476"/>
      <c r="AF276" s="239">
        <f t="shared" si="210"/>
        <v>0</v>
      </c>
      <c r="AG276" s="131">
        <f t="shared" si="174"/>
        <v>0</v>
      </c>
      <c r="AH276" s="131">
        <f t="shared" si="175"/>
        <v>0</v>
      </c>
      <c r="AI276" s="131">
        <f t="shared" si="176"/>
        <v>0</v>
      </c>
      <c r="AJ276" s="131">
        <f t="shared" si="177"/>
        <v>0</v>
      </c>
      <c r="AK276" s="131">
        <f t="shared" si="178"/>
        <v>0</v>
      </c>
      <c r="AL276" s="131">
        <f t="shared" si="179"/>
        <v>0</v>
      </c>
      <c r="AM276" s="131">
        <f t="shared" si="180"/>
        <v>0</v>
      </c>
      <c r="AN276" s="131">
        <f t="shared" si="181"/>
        <v>0</v>
      </c>
      <c r="AO276" s="131">
        <f t="shared" si="182"/>
        <v>0</v>
      </c>
      <c r="AP276" s="396"/>
      <c r="AQ276" s="396">
        <f t="shared" si="183"/>
        <v>0</v>
      </c>
      <c r="AR276" s="396">
        <f t="shared" si="184"/>
        <v>0</v>
      </c>
      <c r="AS276" s="396">
        <f t="shared" si="185"/>
        <v>0</v>
      </c>
      <c r="AT276" s="396"/>
      <c r="AU276" s="131">
        <f t="shared" si="186"/>
        <v>0</v>
      </c>
      <c r="AV276" s="131">
        <f t="shared" si="187"/>
        <v>0</v>
      </c>
      <c r="AW276" s="131">
        <f t="shared" si="188"/>
        <v>0</v>
      </c>
      <c r="AX276" s="131">
        <f t="shared" si="189"/>
        <v>0</v>
      </c>
      <c r="AY276" s="131">
        <f t="shared" si="190"/>
        <v>0</v>
      </c>
      <c r="AZ276" s="131">
        <f t="shared" si="191"/>
        <v>0</v>
      </c>
      <c r="BA276" s="131">
        <f t="shared" si="192"/>
        <v>0</v>
      </c>
      <c r="BB276" s="131">
        <f t="shared" si="193"/>
        <v>0</v>
      </c>
      <c r="BC276" s="131">
        <f t="shared" si="194"/>
        <v>0</v>
      </c>
      <c r="BD276" s="131">
        <f t="shared" si="195"/>
        <v>0</v>
      </c>
      <c r="BE276" s="131">
        <f t="shared" si="196"/>
        <v>0</v>
      </c>
      <c r="BF276" s="131">
        <f t="shared" si="197"/>
        <v>0</v>
      </c>
      <c r="BG276" s="131">
        <f t="shared" si="198"/>
        <v>0</v>
      </c>
      <c r="BH276" s="131">
        <f t="shared" si="199"/>
        <v>0</v>
      </c>
      <c r="BI276" s="131">
        <f t="shared" si="200"/>
        <v>0</v>
      </c>
      <c r="BJ276" s="131">
        <f t="shared" si="201"/>
        <v>0</v>
      </c>
      <c r="BK276" s="131">
        <f t="shared" si="202"/>
        <v>0</v>
      </c>
      <c r="BL276" s="131">
        <f t="shared" si="203"/>
        <v>0</v>
      </c>
      <c r="BM276" s="131">
        <f t="shared" si="204"/>
        <v>0</v>
      </c>
      <c r="BN276" s="131">
        <f t="shared" si="205"/>
        <v>0</v>
      </c>
      <c r="BO276" s="131">
        <f t="shared" si="206"/>
        <v>0</v>
      </c>
    </row>
    <row r="277" spans="1:67" s="81" customFormat="1" ht="73.75" customHeight="1" x14ac:dyDescent="0.2">
      <c r="A277" s="4"/>
      <c r="B277" s="164" t="s">
        <v>8</v>
      </c>
      <c r="C277" s="4"/>
      <c r="D277" s="64" t="s">
        <v>795</v>
      </c>
      <c r="E277" s="504" t="s">
        <v>647</v>
      </c>
      <c r="F277" s="63" t="s">
        <v>108</v>
      </c>
      <c r="G277" s="180" t="s">
        <v>81</v>
      </c>
      <c r="H277" s="315" t="s">
        <v>336</v>
      </c>
      <c r="I277" s="63">
        <v>1</v>
      </c>
      <c r="J277" s="63">
        <v>9</v>
      </c>
      <c r="K277" s="63" t="s">
        <v>562</v>
      </c>
      <c r="L277" s="333">
        <v>109.65379999999999</v>
      </c>
      <c r="M277" s="85"/>
      <c r="N277" s="403" t="s">
        <v>954</v>
      </c>
      <c r="O277" s="378">
        <f>L277*M277</f>
        <v>0</v>
      </c>
      <c r="P277" s="82" t="str">
        <f t="shared" si="211"/>
        <v>No</v>
      </c>
      <c r="Q277" s="188" t="str">
        <f t="shared" si="212"/>
        <v>Yes</v>
      </c>
      <c r="S277" s="229">
        <v>1</v>
      </c>
      <c r="T277" s="230">
        <f t="shared" si="213"/>
        <v>0</v>
      </c>
      <c r="U277" s="69"/>
      <c r="V277" s="256">
        <v>4.9000000000000004</v>
      </c>
      <c r="W277" s="265">
        <f t="shared" si="207"/>
        <v>0</v>
      </c>
      <c r="X277" s="152">
        <f>M277*I277</f>
        <v>0</v>
      </c>
      <c r="Y277" s="152"/>
      <c r="Z277" s="489">
        <v>1</v>
      </c>
      <c r="AA277" s="476"/>
      <c r="AB277" s="239">
        <f t="shared" si="208"/>
        <v>0</v>
      </c>
      <c r="AC277" s="476">
        <v>8</v>
      </c>
      <c r="AD277" s="239">
        <f t="shared" si="209"/>
        <v>0</v>
      </c>
      <c r="AE277" s="476"/>
      <c r="AF277" s="239">
        <f t="shared" si="210"/>
        <v>0</v>
      </c>
      <c r="AG277" s="131">
        <f t="shared" si="174"/>
        <v>0</v>
      </c>
      <c r="AH277" s="131">
        <f t="shared" si="175"/>
        <v>0</v>
      </c>
      <c r="AI277" s="131">
        <f t="shared" si="176"/>
        <v>0</v>
      </c>
      <c r="AJ277" s="131">
        <f t="shared" si="177"/>
        <v>0</v>
      </c>
      <c r="AK277" s="131">
        <f t="shared" si="178"/>
        <v>0</v>
      </c>
      <c r="AL277" s="131">
        <f t="shared" si="179"/>
        <v>0</v>
      </c>
      <c r="AM277" s="131">
        <f t="shared" si="180"/>
        <v>0</v>
      </c>
      <c r="AN277" s="131">
        <f t="shared" si="181"/>
        <v>0</v>
      </c>
      <c r="AO277" s="131">
        <f t="shared" si="182"/>
        <v>0</v>
      </c>
      <c r="AP277" s="396"/>
      <c r="AQ277" s="396">
        <f t="shared" si="183"/>
        <v>0</v>
      </c>
      <c r="AR277" s="396">
        <f t="shared" si="184"/>
        <v>0</v>
      </c>
      <c r="AS277" s="396">
        <f t="shared" si="185"/>
        <v>0</v>
      </c>
      <c r="AT277" s="396"/>
      <c r="AU277" s="131">
        <f t="shared" si="186"/>
        <v>0</v>
      </c>
      <c r="AV277" s="131">
        <f t="shared" si="187"/>
        <v>0</v>
      </c>
      <c r="AW277" s="131">
        <f t="shared" si="188"/>
        <v>0</v>
      </c>
      <c r="AX277" s="131">
        <f t="shared" si="189"/>
        <v>0</v>
      </c>
      <c r="AY277" s="131">
        <f t="shared" si="190"/>
        <v>0</v>
      </c>
      <c r="AZ277" s="131">
        <f t="shared" si="191"/>
        <v>0</v>
      </c>
      <c r="BA277" s="131">
        <f t="shared" si="192"/>
        <v>0</v>
      </c>
      <c r="BB277" s="131">
        <f t="shared" si="193"/>
        <v>0</v>
      </c>
      <c r="BC277" s="131">
        <f t="shared" si="194"/>
        <v>0</v>
      </c>
      <c r="BD277" s="131">
        <f t="shared" si="195"/>
        <v>0</v>
      </c>
      <c r="BE277" s="131">
        <f t="shared" si="196"/>
        <v>0</v>
      </c>
      <c r="BF277" s="131">
        <f t="shared" si="197"/>
        <v>0</v>
      </c>
      <c r="BG277" s="131">
        <f t="shared" si="198"/>
        <v>0</v>
      </c>
      <c r="BH277" s="131">
        <f t="shared" si="199"/>
        <v>0</v>
      </c>
      <c r="BI277" s="131">
        <f t="shared" si="200"/>
        <v>0</v>
      </c>
      <c r="BJ277" s="131">
        <f t="shared" si="201"/>
        <v>0</v>
      </c>
      <c r="BK277" s="131">
        <f t="shared" si="202"/>
        <v>0</v>
      </c>
      <c r="BL277" s="131">
        <f t="shared" si="203"/>
        <v>0</v>
      </c>
      <c r="BM277" s="131">
        <f t="shared" si="204"/>
        <v>0</v>
      </c>
      <c r="BN277" s="131">
        <f t="shared" si="205"/>
        <v>0</v>
      </c>
      <c r="BO277" s="131">
        <f t="shared" si="206"/>
        <v>0</v>
      </c>
    </row>
    <row r="278" spans="1:67" s="81" customFormat="1" ht="73.75" customHeight="1" x14ac:dyDescent="0.2">
      <c r="A278" s="4"/>
      <c r="B278" s="164" t="s">
        <v>8</v>
      </c>
      <c r="C278" s="4"/>
      <c r="D278" s="64" t="s">
        <v>805</v>
      </c>
      <c r="E278" s="505" t="s">
        <v>646</v>
      </c>
      <c r="F278" s="63" t="s">
        <v>108</v>
      </c>
      <c r="G278" s="180" t="s">
        <v>81</v>
      </c>
      <c r="H278" s="315" t="s">
        <v>336</v>
      </c>
      <c r="I278" s="63">
        <v>1</v>
      </c>
      <c r="J278" s="63">
        <v>9</v>
      </c>
      <c r="K278" s="63" t="s">
        <v>562</v>
      </c>
      <c r="L278" s="333">
        <v>105.0909</v>
      </c>
      <c r="M278" s="85"/>
      <c r="N278" s="403" t="s">
        <v>954</v>
      </c>
      <c r="O278" s="378">
        <f>L278*M278</f>
        <v>0</v>
      </c>
      <c r="P278" s="82" t="str">
        <f t="shared" si="211"/>
        <v>No</v>
      </c>
      <c r="Q278" s="188" t="str">
        <f t="shared" si="212"/>
        <v>Yes</v>
      </c>
      <c r="S278" s="229">
        <v>1</v>
      </c>
      <c r="T278" s="230">
        <f t="shared" si="213"/>
        <v>0</v>
      </c>
      <c r="U278" s="69"/>
      <c r="V278" s="256">
        <v>4.9000000000000004</v>
      </c>
      <c r="W278" s="265">
        <f t="shared" si="207"/>
        <v>0</v>
      </c>
      <c r="X278" s="152">
        <f>M278*I278</f>
        <v>0</v>
      </c>
      <c r="Y278" s="152"/>
      <c r="Z278" s="489">
        <v>1</v>
      </c>
      <c r="AA278" s="476"/>
      <c r="AB278" s="239">
        <f t="shared" si="208"/>
        <v>0</v>
      </c>
      <c r="AC278" s="476">
        <v>8</v>
      </c>
      <c r="AD278" s="239">
        <f t="shared" si="209"/>
        <v>0</v>
      </c>
      <c r="AE278" s="476"/>
      <c r="AF278" s="239">
        <f t="shared" si="210"/>
        <v>0</v>
      </c>
      <c r="AG278" s="131">
        <f t="shared" si="174"/>
        <v>0</v>
      </c>
      <c r="AH278" s="131">
        <f t="shared" si="175"/>
        <v>0</v>
      </c>
      <c r="AI278" s="131">
        <f t="shared" si="176"/>
        <v>0</v>
      </c>
      <c r="AJ278" s="131">
        <f t="shared" si="177"/>
        <v>0</v>
      </c>
      <c r="AK278" s="131">
        <f t="shared" si="178"/>
        <v>0</v>
      </c>
      <c r="AL278" s="131">
        <f t="shared" si="179"/>
        <v>0</v>
      </c>
      <c r="AM278" s="131">
        <f t="shared" si="180"/>
        <v>0</v>
      </c>
      <c r="AN278" s="131">
        <f t="shared" si="181"/>
        <v>0</v>
      </c>
      <c r="AO278" s="131">
        <f t="shared" si="182"/>
        <v>0</v>
      </c>
      <c r="AP278" s="396"/>
      <c r="AQ278" s="396">
        <f t="shared" si="183"/>
        <v>0</v>
      </c>
      <c r="AR278" s="396">
        <f t="shared" si="184"/>
        <v>0</v>
      </c>
      <c r="AS278" s="396">
        <f t="shared" si="185"/>
        <v>0</v>
      </c>
      <c r="AT278" s="396"/>
      <c r="AU278" s="131">
        <f t="shared" si="186"/>
        <v>0</v>
      </c>
      <c r="AV278" s="131">
        <f t="shared" si="187"/>
        <v>0</v>
      </c>
      <c r="AW278" s="131">
        <f t="shared" si="188"/>
        <v>0</v>
      </c>
      <c r="AX278" s="131">
        <f t="shared" si="189"/>
        <v>0</v>
      </c>
      <c r="AY278" s="131">
        <f t="shared" si="190"/>
        <v>0</v>
      </c>
      <c r="AZ278" s="131">
        <f t="shared" si="191"/>
        <v>0</v>
      </c>
      <c r="BA278" s="131">
        <f t="shared" si="192"/>
        <v>0</v>
      </c>
      <c r="BB278" s="131">
        <f t="shared" si="193"/>
        <v>0</v>
      </c>
      <c r="BC278" s="131">
        <f t="shared" si="194"/>
        <v>0</v>
      </c>
      <c r="BD278" s="131">
        <f t="shared" si="195"/>
        <v>0</v>
      </c>
      <c r="BE278" s="131">
        <f t="shared" si="196"/>
        <v>0</v>
      </c>
      <c r="BF278" s="131">
        <f t="shared" si="197"/>
        <v>0</v>
      </c>
      <c r="BG278" s="131">
        <f t="shared" si="198"/>
        <v>0</v>
      </c>
      <c r="BH278" s="131">
        <f t="shared" si="199"/>
        <v>0</v>
      </c>
      <c r="BI278" s="131">
        <f t="shared" si="200"/>
        <v>0</v>
      </c>
      <c r="BJ278" s="131">
        <f t="shared" si="201"/>
        <v>0</v>
      </c>
      <c r="BK278" s="131">
        <f t="shared" si="202"/>
        <v>0</v>
      </c>
      <c r="BL278" s="131">
        <f t="shared" si="203"/>
        <v>0</v>
      </c>
      <c r="BM278" s="131">
        <f t="shared" si="204"/>
        <v>0</v>
      </c>
      <c r="BN278" s="131">
        <f t="shared" si="205"/>
        <v>0</v>
      </c>
      <c r="BO278" s="131">
        <f t="shared" si="206"/>
        <v>0</v>
      </c>
    </row>
    <row r="279" spans="1:67" s="4" customFormat="1" ht="73.75" customHeight="1" x14ac:dyDescent="0.2">
      <c r="B279" s="164" t="s">
        <v>8</v>
      </c>
      <c r="D279" s="99" t="s">
        <v>1045</v>
      </c>
      <c r="E279" s="506" t="s">
        <v>648</v>
      </c>
      <c r="F279" s="72" t="s">
        <v>108</v>
      </c>
      <c r="G279" s="73" t="s">
        <v>82</v>
      </c>
      <c r="H279" s="314" t="s">
        <v>336</v>
      </c>
      <c r="I279" s="72">
        <v>1</v>
      </c>
      <c r="J279" s="72">
        <v>13</v>
      </c>
      <c r="K279" s="72" t="s">
        <v>562</v>
      </c>
      <c r="L279" s="334">
        <v>152.852</v>
      </c>
      <c r="M279" s="399" t="s">
        <v>954</v>
      </c>
      <c r="N279" s="88"/>
      <c r="O279" s="368">
        <f>L279*N279</f>
        <v>0</v>
      </c>
      <c r="P279" s="89" t="str">
        <f t="shared" si="211"/>
        <v>No</v>
      </c>
      <c r="Q279" s="166" t="str">
        <f t="shared" si="212"/>
        <v>Yes</v>
      </c>
      <c r="S279" s="229">
        <v>1</v>
      </c>
      <c r="T279" s="230">
        <f t="shared" si="213"/>
        <v>0</v>
      </c>
      <c r="U279" s="69"/>
      <c r="V279" s="256">
        <v>9.6</v>
      </c>
      <c r="W279" s="265">
        <f t="shared" si="207"/>
        <v>0</v>
      </c>
      <c r="X279" s="152"/>
      <c r="Y279" s="152">
        <f>N279*I279</f>
        <v>0</v>
      </c>
      <c r="Z279" s="489">
        <v>1</v>
      </c>
      <c r="AA279" s="476"/>
      <c r="AB279" s="239">
        <f t="shared" si="208"/>
        <v>0</v>
      </c>
      <c r="AC279" s="476">
        <v>8</v>
      </c>
      <c r="AD279" s="239">
        <f t="shared" si="209"/>
        <v>0</v>
      </c>
      <c r="AE279" s="476"/>
      <c r="AF279" s="239">
        <f t="shared" si="210"/>
        <v>0</v>
      </c>
      <c r="AG279" s="131">
        <f t="shared" si="174"/>
        <v>0</v>
      </c>
      <c r="AH279" s="131">
        <f t="shared" si="175"/>
        <v>0</v>
      </c>
      <c r="AI279" s="131">
        <f t="shared" si="176"/>
        <v>0</v>
      </c>
      <c r="AJ279" s="131">
        <f t="shared" si="177"/>
        <v>0</v>
      </c>
      <c r="AK279" s="131">
        <f t="shared" si="178"/>
        <v>0</v>
      </c>
      <c r="AL279" s="131">
        <f t="shared" si="179"/>
        <v>0</v>
      </c>
      <c r="AM279" s="131">
        <f t="shared" si="180"/>
        <v>0</v>
      </c>
      <c r="AN279" s="131">
        <f t="shared" si="181"/>
        <v>0</v>
      </c>
      <c r="AO279" s="131">
        <f t="shared" si="182"/>
        <v>0</v>
      </c>
      <c r="AP279" s="131"/>
      <c r="AQ279" s="396">
        <f t="shared" si="183"/>
        <v>0</v>
      </c>
      <c r="AR279" s="396">
        <f t="shared" si="184"/>
        <v>0</v>
      </c>
      <c r="AS279" s="396">
        <f t="shared" si="185"/>
        <v>0</v>
      </c>
      <c r="AT279" s="131"/>
      <c r="AU279" s="131">
        <f t="shared" si="186"/>
        <v>0</v>
      </c>
      <c r="AV279" s="131">
        <f t="shared" si="187"/>
        <v>0</v>
      </c>
      <c r="AW279" s="131">
        <f t="shared" si="188"/>
        <v>0</v>
      </c>
      <c r="AX279" s="131">
        <f t="shared" si="189"/>
        <v>0</v>
      </c>
      <c r="AY279" s="131">
        <f t="shared" si="190"/>
        <v>0</v>
      </c>
      <c r="AZ279" s="131">
        <f t="shared" si="191"/>
        <v>0</v>
      </c>
      <c r="BA279" s="131">
        <f t="shared" si="192"/>
        <v>0</v>
      </c>
      <c r="BB279" s="131">
        <f t="shared" si="193"/>
        <v>0</v>
      </c>
      <c r="BC279" s="131">
        <f t="shared" si="194"/>
        <v>0</v>
      </c>
      <c r="BD279" s="131">
        <f t="shared" si="195"/>
        <v>0</v>
      </c>
      <c r="BE279" s="131">
        <f t="shared" si="196"/>
        <v>0</v>
      </c>
      <c r="BF279" s="131">
        <f t="shared" si="197"/>
        <v>0</v>
      </c>
      <c r="BG279" s="131">
        <f t="shared" si="198"/>
        <v>0</v>
      </c>
      <c r="BH279" s="131">
        <f t="shared" si="199"/>
        <v>0</v>
      </c>
      <c r="BI279" s="131">
        <f t="shared" si="200"/>
        <v>0</v>
      </c>
      <c r="BJ279" s="131">
        <f t="shared" si="201"/>
        <v>0</v>
      </c>
      <c r="BK279" s="131">
        <f t="shared" si="202"/>
        <v>0</v>
      </c>
      <c r="BL279" s="131">
        <f t="shared" si="203"/>
        <v>0</v>
      </c>
      <c r="BM279" s="131">
        <f t="shared" si="204"/>
        <v>0</v>
      </c>
      <c r="BN279" s="131">
        <f t="shared" si="205"/>
        <v>0</v>
      </c>
      <c r="BO279" s="131">
        <f t="shared" si="206"/>
        <v>0</v>
      </c>
    </row>
    <row r="280" spans="1:67" s="4" customFormat="1" ht="73.75" customHeight="1" x14ac:dyDescent="0.2">
      <c r="B280" s="164" t="s">
        <v>8</v>
      </c>
      <c r="D280" s="99" t="s">
        <v>796</v>
      </c>
      <c r="E280" s="501" t="s">
        <v>647</v>
      </c>
      <c r="F280" s="72" t="s">
        <v>108</v>
      </c>
      <c r="G280" s="73" t="s">
        <v>82</v>
      </c>
      <c r="H280" s="314" t="s">
        <v>336</v>
      </c>
      <c r="I280" s="72">
        <v>1</v>
      </c>
      <c r="J280" s="72">
        <v>13</v>
      </c>
      <c r="K280" s="72" t="s">
        <v>562</v>
      </c>
      <c r="L280" s="334">
        <v>159.49549999999999</v>
      </c>
      <c r="M280" s="87"/>
      <c r="N280" s="399" t="s">
        <v>954</v>
      </c>
      <c r="O280" s="368">
        <f>L280*M280</f>
        <v>0</v>
      </c>
      <c r="P280" s="89" t="str">
        <f t="shared" si="211"/>
        <v>No</v>
      </c>
      <c r="Q280" s="166" t="str">
        <f t="shared" si="212"/>
        <v>Yes</v>
      </c>
      <c r="S280" s="229">
        <v>1</v>
      </c>
      <c r="T280" s="230">
        <f t="shared" si="213"/>
        <v>0</v>
      </c>
      <c r="U280" s="69"/>
      <c r="V280" s="256">
        <v>9.6</v>
      </c>
      <c r="W280" s="265">
        <f t="shared" si="207"/>
        <v>0</v>
      </c>
      <c r="X280" s="152">
        <f>M280*I280</f>
        <v>0</v>
      </c>
      <c r="Y280" s="152"/>
      <c r="Z280" s="489">
        <v>1</v>
      </c>
      <c r="AA280" s="476"/>
      <c r="AB280" s="239">
        <f t="shared" si="208"/>
        <v>0</v>
      </c>
      <c r="AC280" s="476">
        <v>8</v>
      </c>
      <c r="AD280" s="239">
        <f t="shared" si="209"/>
        <v>0</v>
      </c>
      <c r="AE280" s="476"/>
      <c r="AF280" s="239">
        <f t="shared" si="210"/>
        <v>0</v>
      </c>
      <c r="AG280" s="131">
        <f t="shared" si="174"/>
        <v>0</v>
      </c>
      <c r="AH280" s="131">
        <f t="shared" si="175"/>
        <v>0</v>
      </c>
      <c r="AI280" s="131">
        <f t="shared" si="176"/>
        <v>0</v>
      </c>
      <c r="AJ280" s="131">
        <f t="shared" si="177"/>
        <v>0</v>
      </c>
      <c r="AK280" s="131">
        <f t="shared" si="178"/>
        <v>0</v>
      </c>
      <c r="AL280" s="131">
        <f t="shared" si="179"/>
        <v>0</v>
      </c>
      <c r="AM280" s="131">
        <f t="shared" si="180"/>
        <v>0</v>
      </c>
      <c r="AN280" s="131">
        <f t="shared" si="181"/>
        <v>0</v>
      </c>
      <c r="AO280" s="131">
        <f t="shared" si="182"/>
        <v>0</v>
      </c>
      <c r="AP280" s="131"/>
      <c r="AQ280" s="396">
        <f t="shared" si="183"/>
        <v>0</v>
      </c>
      <c r="AR280" s="396">
        <f t="shared" si="184"/>
        <v>0</v>
      </c>
      <c r="AS280" s="396">
        <f t="shared" si="185"/>
        <v>0</v>
      </c>
      <c r="AT280" s="131"/>
      <c r="AU280" s="131">
        <f t="shared" si="186"/>
        <v>0</v>
      </c>
      <c r="AV280" s="131">
        <f t="shared" si="187"/>
        <v>0</v>
      </c>
      <c r="AW280" s="131">
        <f t="shared" si="188"/>
        <v>0</v>
      </c>
      <c r="AX280" s="131">
        <f t="shared" si="189"/>
        <v>0</v>
      </c>
      <c r="AY280" s="131">
        <f t="shared" si="190"/>
        <v>0</v>
      </c>
      <c r="AZ280" s="131">
        <f t="shared" si="191"/>
        <v>0</v>
      </c>
      <c r="BA280" s="131">
        <f t="shared" si="192"/>
        <v>0</v>
      </c>
      <c r="BB280" s="131">
        <f t="shared" si="193"/>
        <v>0</v>
      </c>
      <c r="BC280" s="131">
        <f t="shared" si="194"/>
        <v>0</v>
      </c>
      <c r="BD280" s="131">
        <f t="shared" si="195"/>
        <v>0</v>
      </c>
      <c r="BE280" s="131">
        <f t="shared" si="196"/>
        <v>0</v>
      </c>
      <c r="BF280" s="131">
        <f t="shared" si="197"/>
        <v>0</v>
      </c>
      <c r="BG280" s="131">
        <f t="shared" si="198"/>
        <v>0</v>
      </c>
      <c r="BH280" s="131">
        <f t="shared" si="199"/>
        <v>0</v>
      </c>
      <c r="BI280" s="131">
        <f t="shared" si="200"/>
        <v>0</v>
      </c>
      <c r="BJ280" s="131">
        <f t="shared" si="201"/>
        <v>0</v>
      </c>
      <c r="BK280" s="131">
        <f t="shared" si="202"/>
        <v>0</v>
      </c>
      <c r="BL280" s="131">
        <f t="shared" si="203"/>
        <v>0</v>
      </c>
      <c r="BM280" s="131">
        <f t="shared" si="204"/>
        <v>0</v>
      </c>
      <c r="BN280" s="131">
        <f t="shared" si="205"/>
        <v>0</v>
      </c>
      <c r="BO280" s="131">
        <f t="shared" si="206"/>
        <v>0</v>
      </c>
    </row>
    <row r="281" spans="1:67" s="4" customFormat="1" ht="73.75" customHeight="1" x14ac:dyDescent="0.2">
      <c r="B281" s="164" t="s">
        <v>8</v>
      </c>
      <c r="D281" s="99" t="s">
        <v>802</v>
      </c>
      <c r="E281" s="502" t="s">
        <v>646</v>
      </c>
      <c r="F281" s="72" t="s">
        <v>108</v>
      </c>
      <c r="G281" s="73" t="s">
        <v>82</v>
      </c>
      <c r="H281" s="314" t="s">
        <v>336</v>
      </c>
      <c r="I281" s="72">
        <v>1</v>
      </c>
      <c r="J281" s="72">
        <v>13</v>
      </c>
      <c r="K281" s="72" t="s">
        <v>562</v>
      </c>
      <c r="L281" s="334">
        <v>152.852</v>
      </c>
      <c r="M281" s="87"/>
      <c r="N281" s="399" t="s">
        <v>954</v>
      </c>
      <c r="O281" s="368">
        <f>L281*M281</f>
        <v>0</v>
      </c>
      <c r="P281" s="89" t="str">
        <f t="shared" si="211"/>
        <v>No</v>
      </c>
      <c r="Q281" s="166" t="str">
        <f t="shared" si="212"/>
        <v>Yes</v>
      </c>
      <c r="S281" s="229">
        <v>1</v>
      </c>
      <c r="T281" s="230">
        <f t="shared" si="213"/>
        <v>0</v>
      </c>
      <c r="U281" s="69"/>
      <c r="V281" s="256">
        <v>9.6</v>
      </c>
      <c r="W281" s="265">
        <f t="shared" si="207"/>
        <v>0</v>
      </c>
      <c r="X281" s="152">
        <f>M281*I281</f>
        <v>0</v>
      </c>
      <c r="Y281" s="152"/>
      <c r="Z281" s="489">
        <v>1</v>
      </c>
      <c r="AA281" s="476"/>
      <c r="AB281" s="239">
        <f t="shared" si="208"/>
        <v>0</v>
      </c>
      <c r="AC281" s="476">
        <v>8</v>
      </c>
      <c r="AD281" s="239">
        <f t="shared" si="209"/>
        <v>0</v>
      </c>
      <c r="AE281" s="476"/>
      <c r="AF281" s="239">
        <f t="shared" si="210"/>
        <v>0</v>
      </c>
      <c r="AG281" s="131">
        <f t="shared" si="174"/>
        <v>0</v>
      </c>
      <c r="AH281" s="131">
        <f t="shared" si="175"/>
        <v>0</v>
      </c>
      <c r="AI281" s="131">
        <f t="shared" si="176"/>
        <v>0</v>
      </c>
      <c r="AJ281" s="131">
        <f t="shared" si="177"/>
        <v>0</v>
      </c>
      <c r="AK281" s="131">
        <f t="shared" si="178"/>
        <v>0</v>
      </c>
      <c r="AL281" s="131">
        <f t="shared" si="179"/>
        <v>0</v>
      </c>
      <c r="AM281" s="131">
        <f t="shared" si="180"/>
        <v>0</v>
      </c>
      <c r="AN281" s="131">
        <f t="shared" si="181"/>
        <v>0</v>
      </c>
      <c r="AO281" s="131">
        <f t="shared" si="182"/>
        <v>0</v>
      </c>
      <c r="AP281" s="131"/>
      <c r="AQ281" s="396">
        <f t="shared" si="183"/>
        <v>0</v>
      </c>
      <c r="AR281" s="396">
        <f t="shared" si="184"/>
        <v>0</v>
      </c>
      <c r="AS281" s="396">
        <f t="shared" si="185"/>
        <v>0</v>
      </c>
      <c r="AT281" s="131"/>
      <c r="AU281" s="131">
        <f t="shared" si="186"/>
        <v>0</v>
      </c>
      <c r="AV281" s="131">
        <f t="shared" si="187"/>
        <v>0</v>
      </c>
      <c r="AW281" s="131">
        <f t="shared" si="188"/>
        <v>0</v>
      </c>
      <c r="AX281" s="131">
        <f t="shared" si="189"/>
        <v>0</v>
      </c>
      <c r="AY281" s="131">
        <f t="shared" si="190"/>
        <v>0</v>
      </c>
      <c r="AZ281" s="131">
        <f t="shared" si="191"/>
        <v>0</v>
      </c>
      <c r="BA281" s="131">
        <f t="shared" si="192"/>
        <v>0</v>
      </c>
      <c r="BB281" s="131">
        <f t="shared" si="193"/>
        <v>0</v>
      </c>
      <c r="BC281" s="131">
        <f t="shared" si="194"/>
        <v>0</v>
      </c>
      <c r="BD281" s="131">
        <f t="shared" si="195"/>
        <v>0</v>
      </c>
      <c r="BE281" s="131">
        <f t="shared" si="196"/>
        <v>0</v>
      </c>
      <c r="BF281" s="131">
        <f t="shared" si="197"/>
        <v>0</v>
      </c>
      <c r="BG281" s="131">
        <f t="shared" si="198"/>
        <v>0</v>
      </c>
      <c r="BH281" s="131">
        <f t="shared" si="199"/>
        <v>0</v>
      </c>
      <c r="BI281" s="131">
        <f t="shared" si="200"/>
        <v>0</v>
      </c>
      <c r="BJ281" s="131">
        <f t="shared" si="201"/>
        <v>0</v>
      </c>
      <c r="BK281" s="131">
        <f t="shared" si="202"/>
        <v>0</v>
      </c>
      <c r="BL281" s="131">
        <f t="shared" si="203"/>
        <v>0</v>
      </c>
      <c r="BM281" s="131">
        <f t="shared" si="204"/>
        <v>0</v>
      </c>
      <c r="BN281" s="131">
        <f t="shared" si="205"/>
        <v>0</v>
      </c>
      <c r="BO281" s="131">
        <f t="shared" si="206"/>
        <v>0</v>
      </c>
    </row>
    <row r="282" spans="1:67" s="81" customFormat="1" ht="73.75" customHeight="1" x14ac:dyDescent="0.2">
      <c r="A282" s="4"/>
      <c r="B282" s="164" t="s">
        <v>8</v>
      </c>
      <c r="C282" s="4"/>
      <c r="D282" s="64" t="s">
        <v>1046</v>
      </c>
      <c r="E282" s="503" t="s">
        <v>648</v>
      </c>
      <c r="F282" s="63" t="s">
        <v>109</v>
      </c>
      <c r="G282" s="178" t="s">
        <v>83</v>
      </c>
      <c r="H282" s="316" t="s">
        <v>336</v>
      </c>
      <c r="I282" s="63">
        <v>1</v>
      </c>
      <c r="J282" s="63">
        <v>14</v>
      </c>
      <c r="K282" s="63" t="s">
        <v>562</v>
      </c>
      <c r="L282" s="333">
        <v>210.17150000000001</v>
      </c>
      <c r="M282" s="400" t="s">
        <v>954</v>
      </c>
      <c r="N282" s="380"/>
      <c r="O282" s="378">
        <f>L282*N282</f>
        <v>0</v>
      </c>
      <c r="P282" s="82" t="str">
        <f t="shared" si="211"/>
        <v>No</v>
      </c>
      <c r="Q282" s="188" t="str">
        <f t="shared" si="212"/>
        <v>Yes</v>
      </c>
      <c r="S282" s="229">
        <v>1</v>
      </c>
      <c r="T282" s="230">
        <f t="shared" si="213"/>
        <v>0</v>
      </c>
      <c r="U282" s="69"/>
      <c r="V282" s="256">
        <v>15</v>
      </c>
      <c r="W282" s="265">
        <f t="shared" si="207"/>
        <v>0</v>
      </c>
      <c r="X282" s="152"/>
      <c r="Y282" s="152">
        <f>N282*I282</f>
        <v>0</v>
      </c>
      <c r="Z282" s="489">
        <v>1</v>
      </c>
      <c r="AA282" s="476"/>
      <c r="AB282" s="239">
        <f t="shared" si="208"/>
        <v>0</v>
      </c>
      <c r="AC282" s="476">
        <v>12</v>
      </c>
      <c r="AD282" s="239">
        <f t="shared" si="209"/>
        <v>0</v>
      </c>
      <c r="AE282" s="476"/>
      <c r="AF282" s="239">
        <f t="shared" si="210"/>
        <v>0</v>
      </c>
      <c r="AG282" s="131">
        <f t="shared" si="174"/>
        <v>0</v>
      </c>
      <c r="AH282" s="131">
        <f t="shared" si="175"/>
        <v>0</v>
      </c>
      <c r="AI282" s="131">
        <f t="shared" si="176"/>
        <v>0</v>
      </c>
      <c r="AJ282" s="131">
        <f t="shared" si="177"/>
        <v>0</v>
      </c>
      <c r="AK282" s="131">
        <f t="shared" si="178"/>
        <v>0</v>
      </c>
      <c r="AL282" s="131">
        <f t="shared" si="179"/>
        <v>0</v>
      </c>
      <c r="AM282" s="131">
        <f t="shared" si="180"/>
        <v>0</v>
      </c>
      <c r="AN282" s="131">
        <f t="shared" si="181"/>
        <v>0</v>
      </c>
      <c r="AO282" s="131">
        <f t="shared" si="182"/>
        <v>0</v>
      </c>
      <c r="AP282" s="396"/>
      <c r="AQ282" s="396">
        <f t="shared" si="183"/>
        <v>0</v>
      </c>
      <c r="AR282" s="396">
        <f t="shared" si="184"/>
        <v>0</v>
      </c>
      <c r="AS282" s="396">
        <f t="shared" si="185"/>
        <v>0</v>
      </c>
      <c r="AT282" s="396"/>
      <c r="AU282" s="131">
        <f t="shared" si="186"/>
        <v>0</v>
      </c>
      <c r="AV282" s="131">
        <f t="shared" si="187"/>
        <v>0</v>
      </c>
      <c r="AW282" s="131">
        <f t="shared" si="188"/>
        <v>0</v>
      </c>
      <c r="AX282" s="131">
        <f t="shared" si="189"/>
        <v>0</v>
      </c>
      <c r="AY282" s="131">
        <f t="shared" si="190"/>
        <v>0</v>
      </c>
      <c r="AZ282" s="131">
        <f t="shared" si="191"/>
        <v>0</v>
      </c>
      <c r="BA282" s="131">
        <f t="shared" si="192"/>
        <v>0</v>
      </c>
      <c r="BB282" s="131">
        <f t="shared" si="193"/>
        <v>0</v>
      </c>
      <c r="BC282" s="131">
        <f t="shared" si="194"/>
        <v>0</v>
      </c>
      <c r="BD282" s="131">
        <f t="shared" si="195"/>
        <v>0</v>
      </c>
      <c r="BE282" s="131">
        <f t="shared" si="196"/>
        <v>0</v>
      </c>
      <c r="BF282" s="131">
        <f t="shared" si="197"/>
        <v>0</v>
      </c>
      <c r="BG282" s="131">
        <f t="shared" si="198"/>
        <v>0</v>
      </c>
      <c r="BH282" s="131">
        <f t="shared" si="199"/>
        <v>0</v>
      </c>
      <c r="BI282" s="131">
        <f t="shared" si="200"/>
        <v>0</v>
      </c>
      <c r="BJ282" s="131">
        <f t="shared" si="201"/>
        <v>0</v>
      </c>
      <c r="BK282" s="131">
        <f t="shared" si="202"/>
        <v>0</v>
      </c>
      <c r="BL282" s="131">
        <f t="shared" si="203"/>
        <v>0</v>
      </c>
      <c r="BM282" s="131">
        <f t="shared" si="204"/>
        <v>0</v>
      </c>
      <c r="BN282" s="131">
        <f t="shared" si="205"/>
        <v>0</v>
      </c>
      <c r="BO282" s="131">
        <f t="shared" si="206"/>
        <v>0</v>
      </c>
    </row>
    <row r="283" spans="1:67" s="81" customFormat="1" ht="73.75" customHeight="1" x14ac:dyDescent="0.2">
      <c r="A283" s="4"/>
      <c r="B283" s="164" t="s">
        <v>8</v>
      </c>
      <c r="C283" s="4"/>
      <c r="D283" s="64" t="s">
        <v>797</v>
      </c>
      <c r="E283" s="504" t="s">
        <v>647</v>
      </c>
      <c r="F283" s="63" t="s">
        <v>109</v>
      </c>
      <c r="G283" s="178" t="s">
        <v>83</v>
      </c>
      <c r="H283" s="316" t="s">
        <v>336</v>
      </c>
      <c r="I283" s="63">
        <v>1</v>
      </c>
      <c r="J283" s="63">
        <v>14</v>
      </c>
      <c r="K283" s="63" t="s">
        <v>562</v>
      </c>
      <c r="L283" s="333">
        <v>219.30759999999998</v>
      </c>
      <c r="M283" s="85"/>
      <c r="N283" s="403" t="s">
        <v>954</v>
      </c>
      <c r="O283" s="378">
        <f>L283*M283</f>
        <v>0</v>
      </c>
      <c r="P283" s="82" t="str">
        <f t="shared" si="211"/>
        <v>No</v>
      </c>
      <c r="Q283" s="188" t="str">
        <f t="shared" si="212"/>
        <v>Yes</v>
      </c>
      <c r="S283" s="229">
        <v>1</v>
      </c>
      <c r="T283" s="230">
        <f t="shared" si="213"/>
        <v>0</v>
      </c>
      <c r="U283" s="69"/>
      <c r="V283" s="256">
        <v>15</v>
      </c>
      <c r="W283" s="265">
        <f t="shared" si="207"/>
        <v>0</v>
      </c>
      <c r="X283" s="152">
        <f>M283*I283</f>
        <v>0</v>
      </c>
      <c r="Y283" s="152"/>
      <c r="Z283" s="489">
        <v>1</v>
      </c>
      <c r="AA283" s="476"/>
      <c r="AB283" s="239">
        <f t="shared" si="208"/>
        <v>0</v>
      </c>
      <c r="AC283" s="476">
        <v>12</v>
      </c>
      <c r="AD283" s="239">
        <f t="shared" si="209"/>
        <v>0</v>
      </c>
      <c r="AE283" s="476"/>
      <c r="AF283" s="239">
        <f t="shared" si="210"/>
        <v>0</v>
      </c>
      <c r="AG283" s="131">
        <f t="shared" si="174"/>
        <v>0</v>
      </c>
      <c r="AH283" s="131">
        <f t="shared" si="175"/>
        <v>0</v>
      </c>
      <c r="AI283" s="131">
        <f t="shared" si="176"/>
        <v>0</v>
      </c>
      <c r="AJ283" s="131">
        <f t="shared" si="177"/>
        <v>0</v>
      </c>
      <c r="AK283" s="131">
        <f t="shared" si="178"/>
        <v>0</v>
      </c>
      <c r="AL283" s="131">
        <f t="shared" si="179"/>
        <v>0</v>
      </c>
      <c r="AM283" s="131">
        <f t="shared" si="180"/>
        <v>0</v>
      </c>
      <c r="AN283" s="131">
        <f t="shared" si="181"/>
        <v>0</v>
      </c>
      <c r="AO283" s="131">
        <f t="shared" si="182"/>
        <v>0</v>
      </c>
      <c r="AP283" s="396"/>
      <c r="AQ283" s="396">
        <f t="shared" si="183"/>
        <v>0</v>
      </c>
      <c r="AR283" s="396">
        <f t="shared" si="184"/>
        <v>0</v>
      </c>
      <c r="AS283" s="396">
        <f t="shared" si="185"/>
        <v>0</v>
      </c>
      <c r="AT283" s="396"/>
      <c r="AU283" s="131">
        <f t="shared" si="186"/>
        <v>0</v>
      </c>
      <c r="AV283" s="131">
        <f t="shared" si="187"/>
        <v>0</v>
      </c>
      <c r="AW283" s="131">
        <f t="shared" si="188"/>
        <v>0</v>
      </c>
      <c r="AX283" s="131">
        <f t="shared" si="189"/>
        <v>0</v>
      </c>
      <c r="AY283" s="131">
        <f t="shared" si="190"/>
        <v>0</v>
      </c>
      <c r="AZ283" s="131">
        <f t="shared" si="191"/>
        <v>0</v>
      </c>
      <c r="BA283" s="131">
        <f t="shared" si="192"/>
        <v>0</v>
      </c>
      <c r="BB283" s="131">
        <f t="shared" si="193"/>
        <v>0</v>
      </c>
      <c r="BC283" s="131">
        <f t="shared" si="194"/>
        <v>0</v>
      </c>
      <c r="BD283" s="131">
        <f t="shared" si="195"/>
        <v>0</v>
      </c>
      <c r="BE283" s="131">
        <f t="shared" si="196"/>
        <v>0</v>
      </c>
      <c r="BF283" s="131">
        <f t="shared" si="197"/>
        <v>0</v>
      </c>
      <c r="BG283" s="131">
        <f t="shared" si="198"/>
        <v>0</v>
      </c>
      <c r="BH283" s="131">
        <f t="shared" si="199"/>
        <v>0</v>
      </c>
      <c r="BI283" s="131">
        <f t="shared" si="200"/>
        <v>0</v>
      </c>
      <c r="BJ283" s="131">
        <f t="shared" si="201"/>
        <v>0</v>
      </c>
      <c r="BK283" s="131">
        <f t="shared" si="202"/>
        <v>0</v>
      </c>
      <c r="BL283" s="131">
        <f t="shared" si="203"/>
        <v>0</v>
      </c>
      <c r="BM283" s="131">
        <f t="shared" si="204"/>
        <v>0</v>
      </c>
      <c r="BN283" s="131">
        <f t="shared" si="205"/>
        <v>0</v>
      </c>
      <c r="BO283" s="131">
        <f t="shared" si="206"/>
        <v>0</v>
      </c>
    </row>
    <row r="284" spans="1:67" s="81" customFormat="1" ht="73.75" customHeight="1" x14ac:dyDescent="0.2">
      <c r="A284" s="4"/>
      <c r="B284" s="164" t="s">
        <v>8</v>
      </c>
      <c r="C284" s="4"/>
      <c r="D284" s="64" t="s">
        <v>803</v>
      </c>
      <c r="E284" s="505" t="s">
        <v>646</v>
      </c>
      <c r="F284" s="63" t="s">
        <v>109</v>
      </c>
      <c r="G284" s="178" t="s">
        <v>83</v>
      </c>
      <c r="H284" s="316" t="s">
        <v>336</v>
      </c>
      <c r="I284" s="63">
        <v>1</v>
      </c>
      <c r="J284" s="63">
        <v>14</v>
      </c>
      <c r="K284" s="63" t="s">
        <v>562</v>
      </c>
      <c r="L284" s="333">
        <v>210.17150000000001</v>
      </c>
      <c r="M284" s="85"/>
      <c r="N284" s="403" t="s">
        <v>954</v>
      </c>
      <c r="O284" s="378">
        <f>L284*M284</f>
        <v>0</v>
      </c>
      <c r="P284" s="82" t="str">
        <f t="shared" si="211"/>
        <v>No</v>
      </c>
      <c r="Q284" s="188" t="str">
        <f t="shared" si="212"/>
        <v>Yes</v>
      </c>
      <c r="S284" s="229">
        <v>1</v>
      </c>
      <c r="T284" s="230">
        <f t="shared" si="213"/>
        <v>0</v>
      </c>
      <c r="U284" s="69"/>
      <c r="V284" s="256">
        <v>15</v>
      </c>
      <c r="W284" s="265">
        <f t="shared" si="207"/>
        <v>0</v>
      </c>
      <c r="X284" s="152">
        <f>M284*I284</f>
        <v>0</v>
      </c>
      <c r="Y284" s="152"/>
      <c r="Z284" s="489">
        <v>1</v>
      </c>
      <c r="AA284" s="476"/>
      <c r="AB284" s="239">
        <f t="shared" si="208"/>
        <v>0</v>
      </c>
      <c r="AC284" s="476">
        <v>12</v>
      </c>
      <c r="AD284" s="239">
        <f t="shared" si="209"/>
        <v>0</v>
      </c>
      <c r="AE284" s="476"/>
      <c r="AF284" s="239">
        <f t="shared" si="210"/>
        <v>0</v>
      </c>
      <c r="AG284" s="131">
        <f t="shared" si="174"/>
        <v>0</v>
      </c>
      <c r="AH284" s="131">
        <f t="shared" si="175"/>
        <v>0</v>
      </c>
      <c r="AI284" s="131">
        <f t="shared" si="176"/>
        <v>0</v>
      </c>
      <c r="AJ284" s="131">
        <f t="shared" si="177"/>
        <v>0</v>
      </c>
      <c r="AK284" s="131">
        <f t="shared" si="178"/>
        <v>0</v>
      </c>
      <c r="AL284" s="131">
        <f t="shared" si="179"/>
        <v>0</v>
      </c>
      <c r="AM284" s="131">
        <f t="shared" si="180"/>
        <v>0</v>
      </c>
      <c r="AN284" s="131">
        <f t="shared" si="181"/>
        <v>0</v>
      </c>
      <c r="AO284" s="131">
        <f t="shared" si="182"/>
        <v>0</v>
      </c>
      <c r="AP284" s="396"/>
      <c r="AQ284" s="396">
        <f t="shared" si="183"/>
        <v>0</v>
      </c>
      <c r="AR284" s="396">
        <f t="shared" si="184"/>
        <v>0</v>
      </c>
      <c r="AS284" s="396">
        <f t="shared" si="185"/>
        <v>0</v>
      </c>
      <c r="AT284" s="396"/>
      <c r="AU284" s="131">
        <f t="shared" si="186"/>
        <v>0</v>
      </c>
      <c r="AV284" s="131">
        <f t="shared" si="187"/>
        <v>0</v>
      </c>
      <c r="AW284" s="131">
        <f t="shared" si="188"/>
        <v>0</v>
      </c>
      <c r="AX284" s="131">
        <f t="shared" si="189"/>
        <v>0</v>
      </c>
      <c r="AY284" s="131">
        <f t="shared" si="190"/>
        <v>0</v>
      </c>
      <c r="AZ284" s="131">
        <f t="shared" si="191"/>
        <v>0</v>
      </c>
      <c r="BA284" s="131">
        <f t="shared" si="192"/>
        <v>0</v>
      </c>
      <c r="BB284" s="131">
        <f t="shared" si="193"/>
        <v>0</v>
      </c>
      <c r="BC284" s="131">
        <f t="shared" si="194"/>
        <v>0</v>
      </c>
      <c r="BD284" s="131">
        <f t="shared" si="195"/>
        <v>0</v>
      </c>
      <c r="BE284" s="131">
        <f t="shared" si="196"/>
        <v>0</v>
      </c>
      <c r="BF284" s="131">
        <f t="shared" si="197"/>
        <v>0</v>
      </c>
      <c r="BG284" s="131">
        <f t="shared" si="198"/>
        <v>0</v>
      </c>
      <c r="BH284" s="131">
        <f t="shared" si="199"/>
        <v>0</v>
      </c>
      <c r="BI284" s="131">
        <f t="shared" si="200"/>
        <v>0</v>
      </c>
      <c r="BJ284" s="131">
        <f t="shared" si="201"/>
        <v>0</v>
      </c>
      <c r="BK284" s="131">
        <f t="shared" si="202"/>
        <v>0</v>
      </c>
      <c r="BL284" s="131">
        <f t="shared" si="203"/>
        <v>0</v>
      </c>
      <c r="BM284" s="131">
        <f t="shared" si="204"/>
        <v>0</v>
      </c>
      <c r="BN284" s="131">
        <f t="shared" si="205"/>
        <v>0</v>
      </c>
      <c r="BO284" s="131">
        <f t="shared" si="206"/>
        <v>0</v>
      </c>
    </row>
    <row r="285" spans="1:67" s="4" customFormat="1" ht="73.75" customHeight="1" x14ac:dyDescent="0.2">
      <c r="B285" s="164" t="s">
        <v>8</v>
      </c>
      <c r="D285" s="99" t="s">
        <v>1047</v>
      </c>
      <c r="E285" s="506" t="s">
        <v>648</v>
      </c>
      <c r="F285" s="72" t="s">
        <v>109</v>
      </c>
      <c r="G285" s="73" t="s">
        <v>84</v>
      </c>
      <c r="H285" s="314" t="s">
        <v>336</v>
      </c>
      <c r="I285" s="72">
        <v>1</v>
      </c>
      <c r="J285" s="72">
        <v>19</v>
      </c>
      <c r="K285" s="72" t="s">
        <v>562</v>
      </c>
      <c r="L285" s="334">
        <v>343.91699999999997</v>
      </c>
      <c r="M285" s="399" t="s">
        <v>954</v>
      </c>
      <c r="N285" s="88"/>
      <c r="O285" s="368">
        <f>L285*N285</f>
        <v>0</v>
      </c>
      <c r="P285" s="89" t="str">
        <f t="shared" si="211"/>
        <v>No</v>
      </c>
      <c r="Q285" s="166" t="str">
        <f t="shared" si="212"/>
        <v>Yes</v>
      </c>
      <c r="S285" s="229">
        <v>1</v>
      </c>
      <c r="T285" s="230">
        <f t="shared" si="213"/>
        <v>0</v>
      </c>
      <c r="U285" s="69"/>
      <c r="V285" s="256">
        <v>22</v>
      </c>
      <c r="W285" s="265">
        <f t="shared" si="207"/>
        <v>0</v>
      </c>
      <c r="X285" s="152"/>
      <c r="Y285" s="152">
        <f>N285*I285</f>
        <v>0</v>
      </c>
      <c r="Z285" s="489">
        <v>1</v>
      </c>
      <c r="AA285" s="476"/>
      <c r="AB285" s="239">
        <f t="shared" si="208"/>
        <v>0</v>
      </c>
      <c r="AC285" s="476">
        <v>12</v>
      </c>
      <c r="AD285" s="239">
        <f t="shared" si="209"/>
        <v>0</v>
      </c>
      <c r="AE285" s="476"/>
      <c r="AF285" s="239">
        <f t="shared" si="210"/>
        <v>0</v>
      </c>
      <c r="AG285" s="131">
        <f t="shared" si="174"/>
        <v>0</v>
      </c>
      <c r="AH285" s="131">
        <f t="shared" si="175"/>
        <v>0</v>
      </c>
      <c r="AI285" s="131">
        <f t="shared" si="176"/>
        <v>0</v>
      </c>
      <c r="AJ285" s="131">
        <f t="shared" si="177"/>
        <v>0</v>
      </c>
      <c r="AK285" s="131">
        <f t="shared" si="178"/>
        <v>0</v>
      </c>
      <c r="AL285" s="131">
        <f t="shared" si="179"/>
        <v>0</v>
      </c>
      <c r="AM285" s="131">
        <f t="shared" si="180"/>
        <v>0</v>
      </c>
      <c r="AN285" s="131">
        <f t="shared" si="181"/>
        <v>0</v>
      </c>
      <c r="AO285" s="131">
        <f t="shared" si="182"/>
        <v>0</v>
      </c>
      <c r="AP285" s="131"/>
      <c r="AQ285" s="396">
        <f t="shared" si="183"/>
        <v>0</v>
      </c>
      <c r="AR285" s="396">
        <f t="shared" si="184"/>
        <v>0</v>
      </c>
      <c r="AS285" s="396">
        <f t="shared" si="185"/>
        <v>0</v>
      </c>
      <c r="AT285" s="131"/>
      <c r="AU285" s="131">
        <f t="shared" si="186"/>
        <v>0</v>
      </c>
      <c r="AV285" s="131">
        <f t="shared" si="187"/>
        <v>0</v>
      </c>
      <c r="AW285" s="131">
        <f t="shared" si="188"/>
        <v>0</v>
      </c>
      <c r="AX285" s="131">
        <f t="shared" si="189"/>
        <v>0</v>
      </c>
      <c r="AY285" s="131">
        <f t="shared" si="190"/>
        <v>0</v>
      </c>
      <c r="AZ285" s="131">
        <f t="shared" si="191"/>
        <v>0</v>
      </c>
      <c r="BA285" s="131">
        <f t="shared" si="192"/>
        <v>0</v>
      </c>
      <c r="BB285" s="131">
        <f t="shared" si="193"/>
        <v>0</v>
      </c>
      <c r="BC285" s="131">
        <f t="shared" si="194"/>
        <v>0</v>
      </c>
      <c r="BD285" s="131">
        <f t="shared" si="195"/>
        <v>0</v>
      </c>
      <c r="BE285" s="131">
        <f t="shared" si="196"/>
        <v>0</v>
      </c>
      <c r="BF285" s="131">
        <f t="shared" si="197"/>
        <v>0</v>
      </c>
      <c r="BG285" s="131">
        <f t="shared" si="198"/>
        <v>0</v>
      </c>
      <c r="BH285" s="131">
        <f t="shared" si="199"/>
        <v>0</v>
      </c>
      <c r="BI285" s="131">
        <f t="shared" si="200"/>
        <v>0</v>
      </c>
      <c r="BJ285" s="131">
        <f t="shared" si="201"/>
        <v>0</v>
      </c>
      <c r="BK285" s="131">
        <f t="shared" si="202"/>
        <v>0</v>
      </c>
      <c r="BL285" s="131">
        <f t="shared" si="203"/>
        <v>0</v>
      </c>
      <c r="BM285" s="131">
        <f t="shared" si="204"/>
        <v>0</v>
      </c>
      <c r="BN285" s="131">
        <f t="shared" si="205"/>
        <v>0</v>
      </c>
      <c r="BO285" s="131">
        <f t="shared" si="206"/>
        <v>0</v>
      </c>
    </row>
    <row r="286" spans="1:67" s="4" customFormat="1" ht="73.75" customHeight="1" x14ac:dyDescent="0.2">
      <c r="B286" s="164" t="s">
        <v>8</v>
      </c>
      <c r="D286" s="99" t="s">
        <v>798</v>
      </c>
      <c r="E286" s="501" t="s">
        <v>647</v>
      </c>
      <c r="F286" s="72" t="s">
        <v>109</v>
      </c>
      <c r="G286" s="73" t="s">
        <v>84</v>
      </c>
      <c r="H286" s="314" t="s">
        <v>336</v>
      </c>
      <c r="I286" s="72">
        <v>1</v>
      </c>
      <c r="J286" s="72">
        <v>19</v>
      </c>
      <c r="K286" s="72" t="s">
        <v>562</v>
      </c>
      <c r="L286" s="334">
        <v>358.87260000000003</v>
      </c>
      <c r="M286" s="87"/>
      <c r="N286" s="399" t="s">
        <v>954</v>
      </c>
      <c r="O286" s="368">
        <f>L286*M286</f>
        <v>0</v>
      </c>
      <c r="P286" s="89" t="str">
        <f t="shared" si="211"/>
        <v>No</v>
      </c>
      <c r="Q286" s="166" t="str">
        <f t="shared" si="212"/>
        <v>Yes</v>
      </c>
      <c r="S286" s="229">
        <v>1</v>
      </c>
      <c r="T286" s="230">
        <f t="shared" si="213"/>
        <v>0</v>
      </c>
      <c r="U286" s="69"/>
      <c r="V286" s="256">
        <v>22</v>
      </c>
      <c r="W286" s="265">
        <f t="shared" si="207"/>
        <v>0</v>
      </c>
      <c r="X286" s="152">
        <f>M286*I286</f>
        <v>0</v>
      </c>
      <c r="Y286" s="152"/>
      <c r="Z286" s="489">
        <v>1</v>
      </c>
      <c r="AA286" s="476"/>
      <c r="AB286" s="239">
        <f t="shared" si="208"/>
        <v>0</v>
      </c>
      <c r="AC286" s="476">
        <v>12</v>
      </c>
      <c r="AD286" s="239">
        <f t="shared" si="209"/>
        <v>0</v>
      </c>
      <c r="AE286" s="476"/>
      <c r="AF286" s="239">
        <f t="shared" si="210"/>
        <v>0</v>
      </c>
      <c r="AG286" s="131">
        <f t="shared" si="174"/>
        <v>0</v>
      </c>
      <c r="AH286" s="131">
        <f t="shared" si="175"/>
        <v>0</v>
      </c>
      <c r="AI286" s="131">
        <f t="shared" si="176"/>
        <v>0</v>
      </c>
      <c r="AJ286" s="131">
        <f t="shared" si="177"/>
        <v>0</v>
      </c>
      <c r="AK286" s="131">
        <f t="shared" si="178"/>
        <v>0</v>
      </c>
      <c r="AL286" s="131">
        <f t="shared" si="179"/>
        <v>0</v>
      </c>
      <c r="AM286" s="131">
        <f t="shared" si="180"/>
        <v>0</v>
      </c>
      <c r="AN286" s="131">
        <f t="shared" si="181"/>
        <v>0</v>
      </c>
      <c r="AO286" s="131">
        <f t="shared" si="182"/>
        <v>0</v>
      </c>
      <c r="AP286" s="131"/>
      <c r="AQ286" s="396">
        <f t="shared" si="183"/>
        <v>0</v>
      </c>
      <c r="AR286" s="396">
        <f t="shared" si="184"/>
        <v>0</v>
      </c>
      <c r="AS286" s="396">
        <f t="shared" si="185"/>
        <v>0</v>
      </c>
      <c r="AT286" s="131"/>
      <c r="AU286" s="131">
        <f t="shared" si="186"/>
        <v>0</v>
      </c>
      <c r="AV286" s="131">
        <f t="shared" si="187"/>
        <v>0</v>
      </c>
      <c r="AW286" s="131">
        <f t="shared" si="188"/>
        <v>0</v>
      </c>
      <c r="AX286" s="131">
        <f t="shared" si="189"/>
        <v>0</v>
      </c>
      <c r="AY286" s="131">
        <f t="shared" si="190"/>
        <v>0</v>
      </c>
      <c r="AZ286" s="131">
        <f t="shared" si="191"/>
        <v>0</v>
      </c>
      <c r="BA286" s="131">
        <f t="shared" si="192"/>
        <v>0</v>
      </c>
      <c r="BB286" s="131">
        <f t="shared" si="193"/>
        <v>0</v>
      </c>
      <c r="BC286" s="131">
        <f t="shared" si="194"/>
        <v>0</v>
      </c>
      <c r="BD286" s="131">
        <f t="shared" si="195"/>
        <v>0</v>
      </c>
      <c r="BE286" s="131">
        <f t="shared" si="196"/>
        <v>0</v>
      </c>
      <c r="BF286" s="131">
        <f t="shared" si="197"/>
        <v>0</v>
      </c>
      <c r="BG286" s="131">
        <f t="shared" si="198"/>
        <v>0</v>
      </c>
      <c r="BH286" s="131">
        <f t="shared" si="199"/>
        <v>0</v>
      </c>
      <c r="BI286" s="131">
        <f t="shared" si="200"/>
        <v>0</v>
      </c>
      <c r="BJ286" s="131">
        <f t="shared" si="201"/>
        <v>0</v>
      </c>
      <c r="BK286" s="131">
        <f t="shared" si="202"/>
        <v>0</v>
      </c>
      <c r="BL286" s="131">
        <f t="shared" si="203"/>
        <v>0</v>
      </c>
      <c r="BM286" s="131">
        <f t="shared" si="204"/>
        <v>0</v>
      </c>
      <c r="BN286" s="131">
        <f t="shared" si="205"/>
        <v>0</v>
      </c>
      <c r="BO286" s="131">
        <f t="shared" si="206"/>
        <v>0</v>
      </c>
    </row>
    <row r="287" spans="1:67" s="4" customFormat="1" ht="73.75" customHeight="1" x14ac:dyDescent="0.2">
      <c r="B287" s="164" t="s">
        <v>8</v>
      </c>
      <c r="D287" s="99" t="s">
        <v>801</v>
      </c>
      <c r="E287" s="502" t="s">
        <v>646</v>
      </c>
      <c r="F287" s="72" t="s">
        <v>109</v>
      </c>
      <c r="G287" s="73" t="s">
        <v>84</v>
      </c>
      <c r="H287" s="314" t="s">
        <v>336</v>
      </c>
      <c r="I287" s="72">
        <v>1</v>
      </c>
      <c r="J287" s="72">
        <v>19</v>
      </c>
      <c r="K287" s="72" t="s">
        <v>562</v>
      </c>
      <c r="L287" s="334">
        <v>343.91699999999997</v>
      </c>
      <c r="M287" s="87"/>
      <c r="N287" s="399" t="s">
        <v>954</v>
      </c>
      <c r="O287" s="368">
        <f>L287*M287</f>
        <v>0</v>
      </c>
      <c r="P287" s="89" t="str">
        <f t="shared" si="211"/>
        <v>No</v>
      </c>
      <c r="Q287" s="166" t="str">
        <f t="shared" si="212"/>
        <v>Yes</v>
      </c>
      <c r="S287" s="229">
        <v>1</v>
      </c>
      <c r="T287" s="230">
        <f t="shared" si="213"/>
        <v>0</v>
      </c>
      <c r="U287" s="69"/>
      <c r="V287" s="256">
        <v>22</v>
      </c>
      <c r="W287" s="265">
        <f t="shared" si="207"/>
        <v>0</v>
      </c>
      <c r="X287" s="152">
        <f>M287*I287</f>
        <v>0</v>
      </c>
      <c r="Y287" s="152"/>
      <c r="Z287" s="489">
        <v>1</v>
      </c>
      <c r="AA287" s="476"/>
      <c r="AB287" s="239">
        <f t="shared" si="208"/>
        <v>0</v>
      </c>
      <c r="AC287" s="476">
        <v>12</v>
      </c>
      <c r="AD287" s="239">
        <f t="shared" si="209"/>
        <v>0</v>
      </c>
      <c r="AE287" s="476"/>
      <c r="AF287" s="239">
        <f t="shared" si="210"/>
        <v>0</v>
      </c>
      <c r="AG287" s="131">
        <f t="shared" si="174"/>
        <v>0</v>
      </c>
      <c r="AH287" s="131">
        <f t="shared" si="175"/>
        <v>0</v>
      </c>
      <c r="AI287" s="131">
        <f t="shared" si="176"/>
        <v>0</v>
      </c>
      <c r="AJ287" s="131">
        <f t="shared" si="177"/>
        <v>0</v>
      </c>
      <c r="AK287" s="131">
        <f t="shared" si="178"/>
        <v>0</v>
      </c>
      <c r="AL287" s="131">
        <f t="shared" si="179"/>
        <v>0</v>
      </c>
      <c r="AM287" s="131">
        <f t="shared" si="180"/>
        <v>0</v>
      </c>
      <c r="AN287" s="131">
        <f t="shared" si="181"/>
        <v>0</v>
      </c>
      <c r="AO287" s="131">
        <f t="shared" si="182"/>
        <v>0</v>
      </c>
      <c r="AP287" s="131"/>
      <c r="AQ287" s="396">
        <f t="shared" si="183"/>
        <v>0</v>
      </c>
      <c r="AR287" s="396">
        <f t="shared" si="184"/>
        <v>0</v>
      </c>
      <c r="AS287" s="396">
        <f t="shared" si="185"/>
        <v>0</v>
      </c>
      <c r="AT287" s="131"/>
      <c r="AU287" s="131">
        <f t="shared" si="186"/>
        <v>0</v>
      </c>
      <c r="AV287" s="131">
        <f t="shared" si="187"/>
        <v>0</v>
      </c>
      <c r="AW287" s="131">
        <f t="shared" si="188"/>
        <v>0</v>
      </c>
      <c r="AX287" s="131">
        <f t="shared" si="189"/>
        <v>0</v>
      </c>
      <c r="AY287" s="131">
        <f t="shared" si="190"/>
        <v>0</v>
      </c>
      <c r="AZ287" s="131">
        <f t="shared" si="191"/>
        <v>0</v>
      </c>
      <c r="BA287" s="131">
        <f t="shared" si="192"/>
        <v>0</v>
      </c>
      <c r="BB287" s="131">
        <f t="shared" si="193"/>
        <v>0</v>
      </c>
      <c r="BC287" s="131">
        <f t="shared" si="194"/>
        <v>0</v>
      </c>
      <c r="BD287" s="131">
        <f t="shared" si="195"/>
        <v>0</v>
      </c>
      <c r="BE287" s="131">
        <f t="shared" si="196"/>
        <v>0</v>
      </c>
      <c r="BF287" s="131">
        <f t="shared" si="197"/>
        <v>0</v>
      </c>
      <c r="BG287" s="131">
        <f t="shared" si="198"/>
        <v>0</v>
      </c>
      <c r="BH287" s="131">
        <f t="shared" si="199"/>
        <v>0</v>
      </c>
      <c r="BI287" s="131">
        <f t="shared" si="200"/>
        <v>0</v>
      </c>
      <c r="BJ287" s="131">
        <f t="shared" si="201"/>
        <v>0</v>
      </c>
      <c r="BK287" s="131">
        <f t="shared" si="202"/>
        <v>0</v>
      </c>
      <c r="BL287" s="131">
        <f t="shared" si="203"/>
        <v>0</v>
      </c>
      <c r="BM287" s="131">
        <f t="shared" si="204"/>
        <v>0</v>
      </c>
      <c r="BN287" s="131">
        <f t="shared" si="205"/>
        <v>0</v>
      </c>
      <c r="BO287" s="131">
        <f t="shared" si="206"/>
        <v>0</v>
      </c>
    </row>
    <row r="288" spans="1:67" s="81" customFormat="1" ht="73.75" customHeight="1" x14ac:dyDescent="0.2">
      <c r="A288" s="4"/>
      <c r="B288" s="164" t="s">
        <v>8</v>
      </c>
      <c r="C288" s="4"/>
      <c r="D288" s="64" t="s">
        <v>1048</v>
      </c>
      <c r="E288" s="503" t="s">
        <v>648</v>
      </c>
      <c r="F288" s="63" t="s">
        <v>110</v>
      </c>
      <c r="G288" s="178" t="s">
        <v>132</v>
      </c>
      <c r="H288" s="178" t="s">
        <v>156</v>
      </c>
      <c r="I288" s="63">
        <v>2</v>
      </c>
      <c r="J288" s="63">
        <v>26</v>
      </c>
      <c r="K288" s="63" t="s">
        <v>562</v>
      </c>
      <c r="L288" s="333">
        <v>439.4495</v>
      </c>
      <c r="M288" s="400" t="s">
        <v>954</v>
      </c>
      <c r="N288" s="380"/>
      <c r="O288" s="378">
        <f>L288*N288</f>
        <v>0</v>
      </c>
      <c r="P288" s="82" t="str">
        <f t="shared" si="211"/>
        <v>No</v>
      </c>
      <c r="Q288" s="381" t="str">
        <f t="shared" si="212"/>
        <v>Yes</v>
      </c>
      <c r="R288" s="357"/>
      <c r="S288" s="229">
        <v>2</v>
      </c>
      <c r="T288" s="230">
        <f t="shared" si="213"/>
        <v>0</v>
      </c>
      <c r="U288" s="69"/>
      <c r="V288" s="257">
        <v>13</v>
      </c>
      <c r="W288" s="265">
        <f t="shared" si="207"/>
        <v>0</v>
      </c>
      <c r="X288" s="152"/>
      <c r="Y288" s="152">
        <f>N288*I288</f>
        <v>0</v>
      </c>
      <c r="Z288" s="490">
        <v>2</v>
      </c>
      <c r="AA288" s="476"/>
      <c r="AB288" s="239">
        <f t="shared" si="208"/>
        <v>0</v>
      </c>
      <c r="AC288" s="476">
        <v>11</v>
      </c>
      <c r="AD288" s="239">
        <f t="shared" si="209"/>
        <v>0</v>
      </c>
      <c r="AE288" s="476"/>
      <c r="AF288" s="239">
        <f t="shared" si="210"/>
        <v>0</v>
      </c>
      <c r="AG288" s="131">
        <f t="shared" si="174"/>
        <v>0</v>
      </c>
      <c r="AH288" s="131">
        <f t="shared" si="175"/>
        <v>0</v>
      </c>
      <c r="AI288" s="131">
        <f t="shared" si="176"/>
        <v>0</v>
      </c>
      <c r="AJ288" s="131">
        <f t="shared" si="177"/>
        <v>0</v>
      </c>
      <c r="AK288" s="131">
        <f t="shared" si="178"/>
        <v>0</v>
      </c>
      <c r="AL288" s="131">
        <f t="shared" si="179"/>
        <v>0</v>
      </c>
      <c r="AM288" s="131">
        <f t="shared" si="180"/>
        <v>0</v>
      </c>
      <c r="AN288" s="131">
        <f t="shared" si="181"/>
        <v>0</v>
      </c>
      <c r="AO288" s="131">
        <f t="shared" si="182"/>
        <v>0</v>
      </c>
      <c r="AP288" s="396"/>
      <c r="AQ288" s="396">
        <f t="shared" si="183"/>
        <v>0</v>
      </c>
      <c r="AR288" s="396">
        <f t="shared" si="184"/>
        <v>0</v>
      </c>
      <c r="AS288" s="396">
        <f t="shared" si="185"/>
        <v>0</v>
      </c>
      <c r="AT288" s="396"/>
      <c r="AU288" s="131">
        <f t="shared" si="186"/>
        <v>0</v>
      </c>
      <c r="AV288" s="131">
        <f t="shared" si="187"/>
        <v>0</v>
      </c>
      <c r="AW288" s="131">
        <f t="shared" si="188"/>
        <v>0</v>
      </c>
      <c r="AX288" s="131">
        <f t="shared" si="189"/>
        <v>0</v>
      </c>
      <c r="AY288" s="131">
        <f t="shared" si="190"/>
        <v>0</v>
      </c>
      <c r="AZ288" s="131">
        <f t="shared" si="191"/>
        <v>0</v>
      </c>
      <c r="BA288" s="131">
        <f t="shared" si="192"/>
        <v>0</v>
      </c>
      <c r="BB288" s="131">
        <f t="shared" si="193"/>
        <v>0</v>
      </c>
      <c r="BC288" s="131">
        <f t="shared" si="194"/>
        <v>0</v>
      </c>
      <c r="BD288" s="131">
        <f t="shared" si="195"/>
        <v>0</v>
      </c>
      <c r="BE288" s="131">
        <f t="shared" si="196"/>
        <v>0</v>
      </c>
      <c r="BF288" s="131">
        <f t="shared" si="197"/>
        <v>0</v>
      </c>
      <c r="BG288" s="131">
        <f t="shared" si="198"/>
        <v>0</v>
      </c>
      <c r="BH288" s="131">
        <f t="shared" si="199"/>
        <v>0</v>
      </c>
      <c r="BI288" s="131">
        <f t="shared" si="200"/>
        <v>0</v>
      </c>
      <c r="BJ288" s="131">
        <f t="shared" si="201"/>
        <v>0</v>
      </c>
      <c r="BK288" s="131">
        <f t="shared" si="202"/>
        <v>0</v>
      </c>
      <c r="BL288" s="131">
        <f t="shared" si="203"/>
        <v>0</v>
      </c>
      <c r="BM288" s="131">
        <f t="shared" si="204"/>
        <v>0</v>
      </c>
      <c r="BN288" s="131">
        <f t="shared" si="205"/>
        <v>0</v>
      </c>
      <c r="BO288" s="131">
        <f t="shared" si="206"/>
        <v>0</v>
      </c>
    </row>
    <row r="289" spans="1:67" s="81" customFormat="1" ht="73.75" customHeight="1" x14ac:dyDescent="0.2">
      <c r="A289" s="4"/>
      <c r="B289" s="164" t="s">
        <v>8</v>
      </c>
      <c r="C289" s="4"/>
      <c r="D289" s="64" t="s">
        <v>799</v>
      </c>
      <c r="E289" s="504" t="s">
        <v>647</v>
      </c>
      <c r="F289" s="63" t="s">
        <v>110</v>
      </c>
      <c r="G289" s="178" t="s">
        <v>132</v>
      </c>
      <c r="H289" s="178" t="s">
        <v>156</v>
      </c>
      <c r="I289" s="63">
        <v>2</v>
      </c>
      <c r="J289" s="63">
        <v>26</v>
      </c>
      <c r="K289" s="63" t="s">
        <v>562</v>
      </c>
      <c r="L289" s="385">
        <v>458.55599999999998</v>
      </c>
      <c r="M289" s="388"/>
      <c r="N289" s="403" t="s">
        <v>954</v>
      </c>
      <c r="O289" s="378">
        <f>L289*M289</f>
        <v>0</v>
      </c>
      <c r="P289" s="82" t="str">
        <f t="shared" si="211"/>
        <v>No</v>
      </c>
      <c r="Q289" s="188" t="str">
        <f t="shared" si="212"/>
        <v>Yes</v>
      </c>
      <c r="S289" s="229">
        <v>2</v>
      </c>
      <c r="T289" s="230">
        <f t="shared" si="213"/>
        <v>0</v>
      </c>
      <c r="U289" s="69"/>
      <c r="V289" s="257">
        <v>13</v>
      </c>
      <c r="W289" s="265">
        <f t="shared" si="207"/>
        <v>0</v>
      </c>
      <c r="X289" s="152">
        <f>M289*I289</f>
        <v>0</v>
      </c>
      <c r="Y289" s="152"/>
      <c r="Z289" s="490">
        <v>2</v>
      </c>
      <c r="AA289" s="476"/>
      <c r="AB289" s="239">
        <f t="shared" si="208"/>
        <v>0</v>
      </c>
      <c r="AC289" s="476">
        <v>11</v>
      </c>
      <c r="AD289" s="239">
        <f t="shared" si="209"/>
        <v>0</v>
      </c>
      <c r="AE289" s="476"/>
      <c r="AF289" s="239">
        <f t="shared" si="210"/>
        <v>0</v>
      </c>
      <c r="AG289" s="131">
        <f t="shared" si="174"/>
        <v>0</v>
      </c>
      <c r="AH289" s="131">
        <f t="shared" si="175"/>
        <v>0</v>
      </c>
      <c r="AI289" s="131">
        <f t="shared" si="176"/>
        <v>0</v>
      </c>
      <c r="AJ289" s="131">
        <f t="shared" si="177"/>
        <v>0</v>
      </c>
      <c r="AK289" s="131">
        <f t="shared" si="178"/>
        <v>0</v>
      </c>
      <c r="AL289" s="131">
        <f t="shared" si="179"/>
        <v>0</v>
      </c>
      <c r="AM289" s="131">
        <f t="shared" si="180"/>
        <v>0</v>
      </c>
      <c r="AN289" s="131">
        <f t="shared" si="181"/>
        <v>0</v>
      </c>
      <c r="AO289" s="131">
        <f t="shared" si="182"/>
        <v>0</v>
      </c>
      <c r="AP289" s="396"/>
      <c r="AQ289" s="396">
        <f t="shared" si="183"/>
        <v>0</v>
      </c>
      <c r="AR289" s="396">
        <f t="shared" si="184"/>
        <v>0</v>
      </c>
      <c r="AS289" s="396">
        <f t="shared" si="185"/>
        <v>0</v>
      </c>
      <c r="AT289" s="396"/>
      <c r="AU289" s="131">
        <f t="shared" si="186"/>
        <v>0</v>
      </c>
      <c r="AV289" s="131">
        <f t="shared" si="187"/>
        <v>0</v>
      </c>
      <c r="AW289" s="131">
        <f t="shared" si="188"/>
        <v>0</v>
      </c>
      <c r="AX289" s="131">
        <f t="shared" si="189"/>
        <v>0</v>
      </c>
      <c r="AY289" s="131">
        <f t="shared" si="190"/>
        <v>0</v>
      </c>
      <c r="AZ289" s="131">
        <f t="shared" si="191"/>
        <v>0</v>
      </c>
      <c r="BA289" s="131">
        <f t="shared" si="192"/>
        <v>0</v>
      </c>
      <c r="BB289" s="131">
        <f t="shared" si="193"/>
        <v>0</v>
      </c>
      <c r="BC289" s="131">
        <f t="shared" si="194"/>
        <v>0</v>
      </c>
      <c r="BD289" s="131">
        <f t="shared" si="195"/>
        <v>0</v>
      </c>
      <c r="BE289" s="131">
        <f t="shared" si="196"/>
        <v>0</v>
      </c>
      <c r="BF289" s="131">
        <f t="shared" si="197"/>
        <v>0</v>
      </c>
      <c r="BG289" s="131">
        <f t="shared" si="198"/>
        <v>0</v>
      </c>
      <c r="BH289" s="131">
        <f t="shared" si="199"/>
        <v>0</v>
      </c>
      <c r="BI289" s="131">
        <f t="shared" si="200"/>
        <v>0</v>
      </c>
      <c r="BJ289" s="131">
        <f t="shared" si="201"/>
        <v>0</v>
      </c>
      <c r="BK289" s="131">
        <f t="shared" si="202"/>
        <v>0</v>
      </c>
      <c r="BL289" s="131">
        <f t="shared" si="203"/>
        <v>0</v>
      </c>
      <c r="BM289" s="131">
        <f t="shared" si="204"/>
        <v>0</v>
      </c>
      <c r="BN289" s="131">
        <f t="shared" si="205"/>
        <v>0</v>
      </c>
      <c r="BO289" s="131">
        <f t="shared" si="206"/>
        <v>0</v>
      </c>
    </row>
    <row r="290" spans="1:67" s="81" customFormat="1" ht="73.75" customHeight="1" x14ac:dyDescent="0.2">
      <c r="A290" s="4"/>
      <c r="B290" s="167" t="s">
        <v>8</v>
      </c>
      <c r="C290" s="54"/>
      <c r="D290" s="181" t="s">
        <v>800</v>
      </c>
      <c r="E290" s="507" t="s">
        <v>646</v>
      </c>
      <c r="F290" s="122" t="s">
        <v>110</v>
      </c>
      <c r="G290" s="189" t="s">
        <v>132</v>
      </c>
      <c r="H290" s="189" t="s">
        <v>156</v>
      </c>
      <c r="I290" s="122">
        <v>2</v>
      </c>
      <c r="J290" s="122">
        <v>26</v>
      </c>
      <c r="K290" s="122" t="s">
        <v>562</v>
      </c>
      <c r="L290" s="411">
        <v>439.4495</v>
      </c>
      <c r="M290" s="185"/>
      <c r="N290" s="404" t="s">
        <v>954</v>
      </c>
      <c r="O290" s="378">
        <f>L290*M290</f>
        <v>0</v>
      </c>
      <c r="P290" s="190" t="str">
        <f t="shared" si="211"/>
        <v>No</v>
      </c>
      <c r="Q290" s="191" t="str">
        <f t="shared" si="212"/>
        <v>Yes</v>
      </c>
      <c r="S290" s="229">
        <v>2</v>
      </c>
      <c r="T290" s="230">
        <f t="shared" si="213"/>
        <v>0</v>
      </c>
      <c r="U290" s="69"/>
      <c r="V290" s="257">
        <v>13</v>
      </c>
      <c r="W290" s="265">
        <f t="shared" si="207"/>
        <v>0</v>
      </c>
      <c r="X290" s="152">
        <f>M290*I290</f>
        <v>0</v>
      </c>
      <c r="Y290" s="152"/>
      <c r="Z290" s="490">
        <v>2</v>
      </c>
      <c r="AA290" s="476"/>
      <c r="AB290" s="239">
        <f t="shared" si="208"/>
        <v>0</v>
      </c>
      <c r="AC290" s="476">
        <v>11</v>
      </c>
      <c r="AD290" s="239">
        <f t="shared" si="209"/>
        <v>0</v>
      </c>
      <c r="AE290" s="476"/>
      <c r="AF290" s="239">
        <f t="shared" si="210"/>
        <v>0</v>
      </c>
      <c r="AG290" s="131">
        <f t="shared" si="174"/>
        <v>0</v>
      </c>
      <c r="AH290" s="131">
        <f t="shared" si="175"/>
        <v>0</v>
      </c>
      <c r="AI290" s="131">
        <f t="shared" si="176"/>
        <v>0</v>
      </c>
      <c r="AJ290" s="131">
        <f t="shared" si="177"/>
        <v>0</v>
      </c>
      <c r="AK290" s="131">
        <f t="shared" si="178"/>
        <v>0</v>
      </c>
      <c r="AL290" s="131">
        <f t="shared" si="179"/>
        <v>0</v>
      </c>
      <c r="AM290" s="131">
        <f t="shared" si="180"/>
        <v>0</v>
      </c>
      <c r="AN290" s="131">
        <f t="shared" si="181"/>
        <v>0</v>
      </c>
      <c r="AO290" s="131">
        <f t="shared" si="182"/>
        <v>0</v>
      </c>
      <c r="AP290" s="396"/>
      <c r="AQ290" s="396">
        <f t="shared" si="183"/>
        <v>0</v>
      </c>
      <c r="AR290" s="396">
        <f t="shared" si="184"/>
        <v>0</v>
      </c>
      <c r="AS290" s="396">
        <f t="shared" si="185"/>
        <v>0</v>
      </c>
      <c r="AT290" s="396"/>
      <c r="AU290" s="131">
        <f t="shared" si="186"/>
        <v>0</v>
      </c>
      <c r="AV290" s="131">
        <f t="shared" si="187"/>
        <v>0</v>
      </c>
      <c r="AW290" s="131">
        <f t="shared" si="188"/>
        <v>0</v>
      </c>
      <c r="AX290" s="131">
        <f t="shared" si="189"/>
        <v>0</v>
      </c>
      <c r="AY290" s="131">
        <f t="shared" si="190"/>
        <v>0</v>
      </c>
      <c r="AZ290" s="131">
        <f t="shared" si="191"/>
        <v>0</v>
      </c>
      <c r="BA290" s="131">
        <f t="shared" si="192"/>
        <v>0</v>
      </c>
      <c r="BB290" s="131">
        <f t="shared" si="193"/>
        <v>0</v>
      </c>
      <c r="BC290" s="131">
        <f t="shared" si="194"/>
        <v>0</v>
      </c>
      <c r="BD290" s="131">
        <f t="shared" si="195"/>
        <v>0</v>
      </c>
      <c r="BE290" s="131">
        <f t="shared" si="196"/>
        <v>0</v>
      </c>
      <c r="BF290" s="131">
        <f t="shared" si="197"/>
        <v>0</v>
      </c>
      <c r="BG290" s="131">
        <f t="shared" si="198"/>
        <v>0</v>
      </c>
      <c r="BH290" s="131">
        <f t="shared" si="199"/>
        <v>0</v>
      </c>
      <c r="BI290" s="131">
        <f t="shared" si="200"/>
        <v>0</v>
      </c>
      <c r="BJ290" s="131">
        <f t="shared" si="201"/>
        <v>0</v>
      </c>
      <c r="BK290" s="131">
        <f t="shared" si="202"/>
        <v>0</v>
      </c>
      <c r="BL290" s="131">
        <f t="shared" si="203"/>
        <v>0</v>
      </c>
      <c r="BM290" s="131">
        <f t="shared" si="204"/>
        <v>0</v>
      </c>
      <c r="BN290" s="131">
        <f t="shared" si="205"/>
        <v>0</v>
      </c>
      <c r="BO290" s="131">
        <f t="shared" si="206"/>
        <v>0</v>
      </c>
    </row>
    <row r="291" spans="1:67" s="81" customFormat="1" ht="40.75" customHeight="1" x14ac:dyDescent="0.2">
      <c r="A291" s="4"/>
      <c r="B291" s="217"/>
      <c r="C291" s="80"/>
      <c r="D291" s="440" t="s">
        <v>366</v>
      </c>
      <c r="E291" s="508"/>
      <c r="F291" s="68"/>
      <c r="G291" s="66"/>
      <c r="H291" s="66"/>
      <c r="I291" s="68"/>
      <c r="J291" s="67"/>
      <c r="K291" s="67"/>
      <c r="L291" s="155"/>
      <c r="M291" s="397"/>
      <c r="O291" s="323"/>
      <c r="P291" s="82"/>
      <c r="Q291" s="83"/>
      <c r="S291" s="233"/>
      <c r="T291" s="233"/>
      <c r="U291" s="69"/>
      <c r="V291" s="254"/>
      <c r="W291" s="265">
        <f t="shared" si="207"/>
        <v>0</v>
      </c>
      <c r="X291" s="152"/>
      <c r="Y291" s="152"/>
      <c r="Z291" s="487"/>
      <c r="AA291" s="475"/>
      <c r="AB291" s="239">
        <f t="shared" si="208"/>
        <v>0</v>
      </c>
      <c r="AC291" s="475"/>
      <c r="AD291" s="239">
        <f t="shared" si="209"/>
        <v>0</v>
      </c>
      <c r="AE291" s="475"/>
      <c r="AF291" s="239">
        <f t="shared" si="210"/>
        <v>0</v>
      </c>
      <c r="AG291" s="131">
        <f t="shared" si="174"/>
        <v>0</v>
      </c>
      <c r="AH291" s="131">
        <f t="shared" si="175"/>
        <v>0</v>
      </c>
      <c r="AI291" s="131">
        <f t="shared" si="176"/>
        <v>0</v>
      </c>
      <c r="AJ291" s="131">
        <f t="shared" si="177"/>
        <v>0</v>
      </c>
      <c r="AK291" s="131">
        <f t="shared" si="178"/>
        <v>0</v>
      </c>
      <c r="AL291" s="131">
        <f t="shared" si="179"/>
        <v>0</v>
      </c>
      <c r="AM291" s="131">
        <f t="shared" si="180"/>
        <v>0</v>
      </c>
      <c r="AN291" s="131">
        <f t="shared" si="181"/>
        <v>0</v>
      </c>
      <c r="AO291" s="131">
        <f t="shared" si="182"/>
        <v>0</v>
      </c>
      <c r="AP291" s="396"/>
      <c r="AQ291" s="396">
        <f t="shared" si="183"/>
        <v>0</v>
      </c>
      <c r="AR291" s="396">
        <f t="shared" si="184"/>
        <v>0</v>
      </c>
      <c r="AS291" s="396">
        <f t="shared" si="185"/>
        <v>0</v>
      </c>
      <c r="AT291" s="396"/>
      <c r="AU291" s="131">
        <f t="shared" si="186"/>
        <v>0</v>
      </c>
      <c r="AV291" s="131">
        <f t="shared" si="187"/>
        <v>0</v>
      </c>
      <c r="AW291" s="131">
        <f t="shared" si="188"/>
        <v>0</v>
      </c>
      <c r="AX291" s="131">
        <f t="shared" si="189"/>
        <v>0</v>
      </c>
      <c r="AY291" s="131">
        <f t="shared" si="190"/>
        <v>0</v>
      </c>
      <c r="AZ291" s="131">
        <f t="shared" si="191"/>
        <v>0</v>
      </c>
      <c r="BA291" s="131">
        <f t="shared" si="192"/>
        <v>0</v>
      </c>
      <c r="BB291" s="131">
        <f t="shared" si="193"/>
        <v>0</v>
      </c>
      <c r="BC291" s="131">
        <f t="shared" si="194"/>
        <v>0</v>
      </c>
      <c r="BD291" s="131">
        <f t="shared" si="195"/>
        <v>0</v>
      </c>
      <c r="BE291" s="131">
        <f t="shared" si="196"/>
        <v>0</v>
      </c>
      <c r="BF291" s="131">
        <f t="shared" si="197"/>
        <v>0</v>
      </c>
      <c r="BG291" s="131">
        <f t="shared" si="198"/>
        <v>0</v>
      </c>
      <c r="BH291" s="131">
        <f t="shared" si="199"/>
        <v>0</v>
      </c>
      <c r="BI291" s="131">
        <f t="shared" si="200"/>
        <v>0</v>
      </c>
      <c r="BJ291" s="131">
        <f t="shared" si="201"/>
        <v>0</v>
      </c>
      <c r="BK291" s="131">
        <f t="shared" si="202"/>
        <v>0</v>
      </c>
      <c r="BL291" s="131">
        <f t="shared" si="203"/>
        <v>0</v>
      </c>
      <c r="BM291" s="131">
        <f t="shared" si="204"/>
        <v>0</v>
      </c>
      <c r="BN291" s="131">
        <f t="shared" si="205"/>
        <v>0</v>
      </c>
      <c r="BO291" s="131">
        <f t="shared" si="206"/>
        <v>0</v>
      </c>
    </row>
    <row r="292" spans="1:67" s="4" customFormat="1" ht="73.75" customHeight="1" x14ac:dyDescent="0.2">
      <c r="B292" s="164" t="s">
        <v>8</v>
      </c>
      <c r="C292" s="101"/>
      <c r="D292" s="175" t="s">
        <v>1049</v>
      </c>
      <c r="E292" s="506" t="s">
        <v>648</v>
      </c>
      <c r="F292" s="158" t="s">
        <v>109</v>
      </c>
      <c r="G292" s="160" t="s">
        <v>603</v>
      </c>
      <c r="H292" s="160" t="s">
        <v>160</v>
      </c>
      <c r="I292" s="158">
        <v>1</v>
      </c>
      <c r="J292" s="158">
        <v>0</v>
      </c>
      <c r="K292" s="158" t="s">
        <v>562</v>
      </c>
      <c r="L292" s="332">
        <v>74.510200000000012</v>
      </c>
      <c r="M292" s="399" t="s">
        <v>954</v>
      </c>
      <c r="N292" s="161"/>
      <c r="O292" s="368">
        <f>L292*N292</f>
        <v>0</v>
      </c>
      <c r="P292" s="162" t="str">
        <f t="shared" ref="P292:P330" si="214">IF(SUM(M292:N292)&gt;0,"Yes","No")</f>
        <v>No</v>
      </c>
      <c r="Q292" s="163" t="str">
        <f t="shared" ref="Q292:Q330" si="215">IF(B292="New","Yes","No")</f>
        <v>Yes</v>
      </c>
      <c r="S292" s="229">
        <v>1</v>
      </c>
      <c r="T292" s="230">
        <f t="shared" ref="T292:T330" si="216">S292*SUM(M292:N292)</f>
        <v>0</v>
      </c>
      <c r="U292" s="69"/>
      <c r="V292" s="255">
        <v>2</v>
      </c>
      <c r="W292" s="265">
        <f t="shared" si="207"/>
        <v>0</v>
      </c>
      <c r="X292" s="152"/>
      <c r="Y292" s="152">
        <f>N292*I292</f>
        <v>0</v>
      </c>
      <c r="Z292" s="488">
        <v>1</v>
      </c>
      <c r="AA292" s="476"/>
      <c r="AB292" s="239">
        <f t="shared" si="208"/>
        <v>0</v>
      </c>
      <c r="AC292" s="476">
        <v>4</v>
      </c>
      <c r="AD292" s="239">
        <f t="shared" si="209"/>
        <v>0</v>
      </c>
      <c r="AE292" s="476"/>
      <c r="AF292" s="239">
        <f t="shared" si="210"/>
        <v>0</v>
      </c>
      <c r="AG292" s="131">
        <f t="shared" si="174"/>
        <v>0</v>
      </c>
      <c r="AH292" s="131">
        <f t="shared" si="175"/>
        <v>0</v>
      </c>
      <c r="AI292" s="131">
        <f t="shared" si="176"/>
        <v>0</v>
      </c>
      <c r="AJ292" s="131">
        <f t="shared" si="177"/>
        <v>0</v>
      </c>
      <c r="AK292" s="131">
        <f t="shared" si="178"/>
        <v>0</v>
      </c>
      <c r="AL292" s="131">
        <f t="shared" si="179"/>
        <v>0</v>
      </c>
      <c r="AM292" s="131">
        <f t="shared" si="180"/>
        <v>0</v>
      </c>
      <c r="AN292" s="131">
        <f t="shared" si="181"/>
        <v>0</v>
      </c>
      <c r="AO292" s="131">
        <f t="shared" si="182"/>
        <v>0</v>
      </c>
      <c r="AP292" s="131"/>
      <c r="AQ292" s="396">
        <f t="shared" si="183"/>
        <v>0</v>
      </c>
      <c r="AR292" s="396">
        <f t="shared" si="184"/>
        <v>0</v>
      </c>
      <c r="AS292" s="396">
        <f t="shared" si="185"/>
        <v>0</v>
      </c>
      <c r="AT292" s="131"/>
      <c r="AU292" s="131">
        <f t="shared" si="186"/>
        <v>0</v>
      </c>
      <c r="AV292" s="131">
        <f t="shared" si="187"/>
        <v>0</v>
      </c>
      <c r="AW292" s="131">
        <f t="shared" si="188"/>
        <v>0</v>
      </c>
      <c r="AX292" s="131">
        <f t="shared" si="189"/>
        <v>0</v>
      </c>
      <c r="AY292" s="131">
        <f t="shared" si="190"/>
        <v>0</v>
      </c>
      <c r="AZ292" s="131">
        <f t="shared" si="191"/>
        <v>0</v>
      </c>
      <c r="BA292" s="131">
        <f t="shared" si="192"/>
        <v>0</v>
      </c>
      <c r="BB292" s="131">
        <f t="shared" si="193"/>
        <v>0</v>
      </c>
      <c r="BC292" s="131">
        <f t="shared" si="194"/>
        <v>0</v>
      </c>
      <c r="BD292" s="131">
        <f t="shared" si="195"/>
        <v>0</v>
      </c>
      <c r="BE292" s="131">
        <f t="shared" si="196"/>
        <v>0</v>
      </c>
      <c r="BF292" s="131">
        <f t="shared" si="197"/>
        <v>0</v>
      </c>
      <c r="BG292" s="131">
        <f t="shared" si="198"/>
        <v>0</v>
      </c>
      <c r="BH292" s="131">
        <f t="shared" si="199"/>
        <v>0</v>
      </c>
      <c r="BI292" s="131">
        <f t="shared" si="200"/>
        <v>0</v>
      </c>
      <c r="BJ292" s="131">
        <f t="shared" si="201"/>
        <v>0</v>
      </c>
      <c r="BK292" s="131">
        <f t="shared" si="202"/>
        <v>0</v>
      </c>
      <c r="BL292" s="131">
        <f t="shared" si="203"/>
        <v>0</v>
      </c>
      <c r="BM292" s="131">
        <f t="shared" si="204"/>
        <v>0</v>
      </c>
      <c r="BN292" s="131">
        <f t="shared" si="205"/>
        <v>0</v>
      </c>
      <c r="BO292" s="131">
        <f t="shared" si="206"/>
        <v>0</v>
      </c>
    </row>
    <row r="293" spans="1:67" s="4" customFormat="1" ht="73.75" customHeight="1" x14ac:dyDescent="0.2">
      <c r="B293" s="164" t="s">
        <v>8</v>
      </c>
      <c r="D293" s="99" t="s">
        <v>843</v>
      </c>
      <c r="E293" s="501" t="s">
        <v>647</v>
      </c>
      <c r="F293" s="72" t="s">
        <v>109</v>
      </c>
      <c r="G293" s="73" t="s">
        <v>603</v>
      </c>
      <c r="H293" s="73" t="s">
        <v>160</v>
      </c>
      <c r="I293" s="72">
        <v>1</v>
      </c>
      <c r="J293" s="72">
        <v>0</v>
      </c>
      <c r="K293" s="72" t="s">
        <v>562</v>
      </c>
      <c r="L293" s="334">
        <v>77.7547</v>
      </c>
      <c r="M293" s="88"/>
      <c r="N293" s="399" t="s">
        <v>954</v>
      </c>
      <c r="O293" s="368">
        <f>L293*M293</f>
        <v>0</v>
      </c>
      <c r="P293" s="89" t="str">
        <f t="shared" si="214"/>
        <v>No</v>
      </c>
      <c r="Q293" s="364" t="str">
        <f t="shared" si="215"/>
        <v>Yes</v>
      </c>
      <c r="R293" s="367"/>
      <c r="S293" s="229">
        <v>1</v>
      </c>
      <c r="T293" s="230">
        <f t="shared" si="216"/>
        <v>0</v>
      </c>
      <c r="U293" s="69"/>
      <c r="V293" s="255">
        <v>2</v>
      </c>
      <c r="W293" s="265">
        <f t="shared" si="207"/>
        <v>0</v>
      </c>
      <c r="X293" s="152">
        <f>M293*I293</f>
        <v>0</v>
      </c>
      <c r="Y293" s="152"/>
      <c r="Z293" s="488">
        <v>1</v>
      </c>
      <c r="AA293" s="476"/>
      <c r="AB293" s="239">
        <f t="shared" si="208"/>
        <v>0</v>
      </c>
      <c r="AC293" s="476">
        <v>4</v>
      </c>
      <c r="AD293" s="239">
        <f t="shared" si="209"/>
        <v>0</v>
      </c>
      <c r="AE293" s="476"/>
      <c r="AF293" s="239">
        <f t="shared" si="210"/>
        <v>0</v>
      </c>
      <c r="AG293" s="131">
        <f t="shared" si="174"/>
        <v>0</v>
      </c>
      <c r="AH293" s="131">
        <f t="shared" si="175"/>
        <v>0</v>
      </c>
      <c r="AI293" s="131">
        <f t="shared" si="176"/>
        <v>0</v>
      </c>
      <c r="AJ293" s="131">
        <f t="shared" si="177"/>
        <v>0</v>
      </c>
      <c r="AK293" s="131">
        <f t="shared" si="178"/>
        <v>0</v>
      </c>
      <c r="AL293" s="131">
        <f t="shared" si="179"/>
        <v>0</v>
      </c>
      <c r="AM293" s="131">
        <f t="shared" si="180"/>
        <v>0</v>
      </c>
      <c r="AN293" s="131">
        <f t="shared" si="181"/>
        <v>0</v>
      </c>
      <c r="AO293" s="131">
        <f t="shared" si="182"/>
        <v>0</v>
      </c>
      <c r="AP293" s="131"/>
      <c r="AQ293" s="396">
        <f t="shared" si="183"/>
        <v>0</v>
      </c>
      <c r="AR293" s="396">
        <f t="shared" si="184"/>
        <v>0</v>
      </c>
      <c r="AS293" s="396">
        <f t="shared" si="185"/>
        <v>0</v>
      </c>
      <c r="AT293" s="131"/>
      <c r="AU293" s="131">
        <f t="shared" si="186"/>
        <v>0</v>
      </c>
      <c r="AV293" s="131">
        <f t="shared" si="187"/>
        <v>0</v>
      </c>
      <c r="AW293" s="131">
        <f t="shared" si="188"/>
        <v>0</v>
      </c>
      <c r="AX293" s="131">
        <f t="shared" si="189"/>
        <v>0</v>
      </c>
      <c r="AY293" s="131">
        <f t="shared" si="190"/>
        <v>0</v>
      </c>
      <c r="AZ293" s="131">
        <f t="shared" si="191"/>
        <v>0</v>
      </c>
      <c r="BA293" s="131">
        <f t="shared" si="192"/>
        <v>0</v>
      </c>
      <c r="BB293" s="131">
        <f t="shared" si="193"/>
        <v>0</v>
      </c>
      <c r="BC293" s="131">
        <f t="shared" si="194"/>
        <v>0</v>
      </c>
      <c r="BD293" s="131">
        <f t="shared" si="195"/>
        <v>0</v>
      </c>
      <c r="BE293" s="131">
        <f t="shared" si="196"/>
        <v>0</v>
      </c>
      <c r="BF293" s="131">
        <f t="shared" si="197"/>
        <v>0</v>
      </c>
      <c r="BG293" s="131">
        <f t="shared" si="198"/>
        <v>0</v>
      </c>
      <c r="BH293" s="131">
        <f t="shared" si="199"/>
        <v>0</v>
      </c>
      <c r="BI293" s="131">
        <f t="shared" si="200"/>
        <v>0</v>
      </c>
      <c r="BJ293" s="131">
        <f t="shared" si="201"/>
        <v>0</v>
      </c>
      <c r="BK293" s="131">
        <f t="shared" si="202"/>
        <v>0</v>
      </c>
      <c r="BL293" s="131">
        <f t="shared" si="203"/>
        <v>0</v>
      </c>
      <c r="BM293" s="131">
        <f t="shared" si="204"/>
        <v>0</v>
      </c>
      <c r="BN293" s="131">
        <f t="shared" si="205"/>
        <v>0</v>
      </c>
      <c r="BO293" s="131">
        <f t="shared" si="206"/>
        <v>0</v>
      </c>
    </row>
    <row r="294" spans="1:67" s="4" customFormat="1" ht="73.75" customHeight="1" x14ac:dyDescent="0.2">
      <c r="B294" s="164" t="s">
        <v>8</v>
      </c>
      <c r="D294" s="99" t="s">
        <v>818</v>
      </c>
      <c r="E294" s="502" t="s">
        <v>646</v>
      </c>
      <c r="F294" s="72" t="s">
        <v>109</v>
      </c>
      <c r="G294" s="73" t="s">
        <v>603</v>
      </c>
      <c r="H294" s="73" t="s">
        <v>160</v>
      </c>
      <c r="I294" s="72">
        <v>1</v>
      </c>
      <c r="J294" s="72">
        <v>0</v>
      </c>
      <c r="K294" s="72" t="s">
        <v>562</v>
      </c>
      <c r="L294" s="334">
        <v>74.510200000000012</v>
      </c>
      <c r="M294" s="88"/>
      <c r="N294" s="399" t="s">
        <v>954</v>
      </c>
      <c r="O294" s="368">
        <f>L294*M294</f>
        <v>0</v>
      </c>
      <c r="P294" s="89" t="str">
        <f t="shared" si="214"/>
        <v>No</v>
      </c>
      <c r="Q294" s="364" t="str">
        <f t="shared" si="215"/>
        <v>Yes</v>
      </c>
      <c r="R294" s="367"/>
      <c r="S294" s="229">
        <v>1</v>
      </c>
      <c r="T294" s="230">
        <f t="shared" si="216"/>
        <v>0</v>
      </c>
      <c r="U294" s="69"/>
      <c r="V294" s="255">
        <v>2</v>
      </c>
      <c r="W294" s="265">
        <f t="shared" si="207"/>
        <v>0</v>
      </c>
      <c r="X294" s="152">
        <f>M294*I294</f>
        <v>0</v>
      </c>
      <c r="Y294" s="152"/>
      <c r="Z294" s="488">
        <v>1</v>
      </c>
      <c r="AA294" s="476"/>
      <c r="AB294" s="239">
        <f t="shared" si="208"/>
        <v>0</v>
      </c>
      <c r="AC294" s="476">
        <v>4</v>
      </c>
      <c r="AD294" s="239">
        <f t="shared" si="209"/>
        <v>0</v>
      </c>
      <c r="AE294" s="476"/>
      <c r="AF294" s="239">
        <f t="shared" si="210"/>
        <v>0</v>
      </c>
      <c r="AG294" s="131">
        <f t="shared" si="174"/>
        <v>0</v>
      </c>
      <c r="AH294" s="131">
        <f t="shared" si="175"/>
        <v>0</v>
      </c>
      <c r="AI294" s="131">
        <f t="shared" si="176"/>
        <v>0</v>
      </c>
      <c r="AJ294" s="131">
        <f t="shared" si="177"/>
        <v>0</v>
      </c>
      <c r="AK294" s="131">
        <f t="shared" si="178"/>
        <v>0</v>
      </c>
      <c r="AL294" s="131">
        <f t="shared" si="179"/>
        <v>0</v>
      </c>
      <c r="AM294" s="131">
        <f t="shared" si="180"/>
        <v>0</v>
      </c>
      <c r="AN294" s="131">
        <f t="shared" si="181"/>
        <v>0</v>
      </c>
      <c r="AO294" s="131">
        <f t="shared" si="182"/>
        <v>0</v>
      </c>
      <c r="AP294" s="131"/>
      <c r="AQ294" s="396">
        <f t="shared" si="183"/>
        <v>0</v>
      </c>
      <c r="AR294" s="396">
        <f t="shared" si="184"/>
        <v>0</v>
      </c>
      <c r="AS294" s="396">
        <f t="shared" si="185"/>
        <v>0</v>
      </c>
      <c r="AT294" s="131"/>
      <c r="AU294" s="131">
        <f t="shared" si="186"/>
        <v>0</v>
      </c>
      <c r="AV294" s="131">
        <f t="shared" si="187"/>
        <v>0</v>
      </c>
      <c r="AW294" s="131">
        <f t="shared" si="188"/>
        <v>0</v>
      </c>
      <c r="AX294" s="131">
        <f t="shared" si="189"/>
        <v>0</v>
      </c>
      <c r="AY294" s="131">
        <f t="shared" si="190"/>
        <v>0</v>
      </c>
      <c r="AZ294" s="131">
        <f t="shared" si="191"/>
        <v>0</v>
      </c>
      <c r="BA294" s="131">
        <f t="shared" si="192"/>
        <v>0</v>
      </c>
      <c r="BB294" s="131">
        <f t="shared" si="193"/>
        <v>0</v>
      </c>
      <c r="BC294" s="131">
        <f t="shared" si="194"/>
        <v>0</v>
      </c>
      <c r="BD294" s="131">
        <f t="shared" si="195"/>
        <v>0</v>
      </c>
      <c r="BE294" s="131">
        <f t="shared" si="196"/>
        <v>0</v>
      </c>
      <c r="BF294" s="131">
        <f t="shared" si="197"/>
        <v>0</v>
      </c>
      <c r="BG294" s="131">
        <f t="shared" si="198"/>
        <v>0</v>
      </c>
      <c r="BH294" s="131">
        <f t="shared" si="199"/>
        <v>0</v>
      </c>
      <c r="BI294" s="131">
        <f t="shared" si="200"/>
        <v>0</v>
      </c>
      <c r="BJ294" s="131">
        <f t="shared" si="201"/>
        <v>0</v>
      </c>
      <c r="BK294" s="131">
        <f t="shared" si="202"/>
        <v>0</v>
      </c>
      <c r="BL294" s="131">
        <f t="shared" si="203"/>
        <v>0</v>
      </c>
      <c r="BM294" s="131">
        <f t="shared" si="204"/>
        <v>0</v>
      </c>
      <c r="BN294" s="131">
        <f t="shared" si="205"/>
        <v>0</v>
      </c>
      <c r="BO294" s="131">
        <f t="shared" si="206"/>
        <v>0</v>
      </c>
    </row>
    <row r="295" spans="1:67" s="81" customFormat="1" ht="73.75" customHeight="1" x14ac:dyDescent="0.2">
      <c r="A295" s="4"/>
      <c r="B295" s="164" t="s">
        <v>8</v>
      </c>
      <c r="C295" s="4"/>
      <c r="D295" s="64" t="s">
        <v>1050</v>
      </c>
      <c r="E295" s="503" t="s">
        <v>648</v>
      </c>
      <c r="F295" s="63" t="s">
        <v>109</v>
      </c>
      <c r="G295" s="178" t="s">
        <v>86</v>
      </c>
      <c r="H295" s="178" t="s">
        <v>160</v>
      </c>
      <c r="I295" s="63">
        <v>1</v>
      </c>
      <c r="J295" s="63">
        <v>0</v>
      </c>
      <c r="K295" s="63" t="s">
        <v>562</v>
      </c>
      <c r="L295" s="333">
        <v>81.205200000000005</v>
      </c>
      <c r="M295" s="401" t="s">
        <v>954</v>
      </c>
      <c r="N295" s="380"/>
      <c r="O295" s="378">
        <f>L295*N295</f>
        <v>0</v>
      </c>
      <c r="P295" s="82" t="str">
        <f t="shared" si="214"/>
        <v>No</v>
      </c>
      <c r="Q295" s="188" t="str">
        <f t="shared" si="215"/>
        <v>Yes</v>
      </c>
      <c r="S295" s="229">
        <v>1</v>
      </c>
      <c r="T295" s="230">
        <f t="shared" si="216"/>
        <v>0</v>
      </c>
      <c r="U295" s="69"/>
      <c r="V295" s="256">
        <v>2.5</v>
      </c>
      <c r="W295" s="265">
        <f t="shared" si="207"/>
        <v>0</v>
      </c>
      <c r="X295" s="152"/>
      <c r="Y295" s="152">
        <f>N295*I295</f>
        <v>0</v>
      </c>
      <c r="Z295" s="489">
        <v>1</v>
      </c>
      <c r="AA295" s="476"/>
      <c r="AB295" s="239">
        <f t="shared" si="208"/>
        <v>0</v>
      </c>
      <c r="AC295" s="476">
        <v>7</v>
      </c>
      <c r="AD295" s="239">
        <f t="shared" si="209"/>
        <v>0</v>
      </c>
      <c r="AE295" s="476"/>
      <c r="AF295" s="239">
        <f t="shared" si="210"/>
        <v>0</v>
      </c>
      <c r="AG295" s="131">
        <f t="shared" si="174"/>
        <v>0</v>
      </c>
      <c r="AH295" s="131">
        <f t="shared" si="175"/>
        <v>0</v>
      </c>
      <c r="AI295" s="131">
        <f t="shared" si="176"/>
        <v>0</v>
      </c>
      <c r="AJ295" s="131">
        <f t="shared" si="177"/>
        <v>0</v>
      </c>
      <c r="AK295" s="131">
        <f t="shared" si="178"/>
        <v>0</v>
      </c>
      <c r="AL295" s="131">
        <f t="shared" si="179"/>
        <v>0</v>
      </c>
      <c r="AM295" s="131">
        <f t="shared" si="180"/>
        <v>0</v>
      </c>
      <c r="AN295" s="131">
        <f t="shared" si="181"/>
        <v>0</v>
      </c>
      <c r="AO295" s="131">
        <f t="shared" si="182"/>
        <v>0</v>
      </c>
      <c r="AP295" s="396"/>
      <c r="AQ295" s="396">
        <f t="shared" si="183"/>
        <v>0</v>
      </c>
      <c r="AR295" s="396">
        <f t="shared" si="184"/>
        <v>0</v>
      </c>
      <c r="AS295" s="396">
        <f t="shared" si="185"/>
        <v>0</v>
      </c>
      <c r="AT295" s="396"/>
      <c r="AU295" s="131">
        <f t="shared" si="186"/>
        <v>0</v>
      </c>
      <c r="AV295" s="131">
        <f t="shared" si="187"/>
        <v>0</v>
      </c>
      <c r="AW295" s="131">
        <f t="shared" si="188"/>
        <v>0</v>
      </c>
      <c r="AX295" s="131">
        <f t="shared" si="189"/>
        <v>0</v>
      </c>
      <c r="AY295" s="131">
        <f t="shared" si="190"/>
        <v>0</v>
      </c>
      <c r="AZ295" s="131">
        <f t="shared" si="191"/>
        <v>0</v>
      </c>
      <c r="BA295" s="131">
        <f t="shared" si="192"/>
        <v>0</v>
      </c>
      <c r="BB295" s="131">
        <f t="shared" si="193"/>
        <v>0</v>
      </c>
      <c r="BC295" s="131">
        <f t="shared" si="194"/>
        <v>0</v>
      </c>
      <c r="BD295" s="131">
        <f t="shared" si="195"/>
        <v>0</v>
      </c>
      <c r="BE295" s="131">
        <f t="shared" si="196"/>
        <v>0</v>
      </c>
      <c r="BF295" s="131">
        <f t="shared" si="197"/>
        <v>0</v>
      </c>
      <c r="BG295" s="131">
        <f t="shared" si="198"/>
        <v>0</v>
      </c>
      <c r="BH295" s="131">
        <f t="shared" si="199"/>
        <v>0</v>
      </c>
      <c r="BI295" s="131">
        <f t="shared" si="200"/>
        <v>0</v>
      </c>
      <c r="BJ295" s="131">
        <f t="shared" si="201"/>
        <v>0</v>
      </c>
      <c r="BK295" s="131">
        <f t="shared" si="202"/>
        <v>0</v>
      </c>
      <c r="BL295" s="131">
        <f t="shared" si="203"/>
        <v>0</v>
      </c>
      <c r="BM295" s="131">
        <f t="shared" si="204"/>
        <v>0</v>
      </c>
      <c r="BN295" s="131">
        <f t="shared" si="205"/>
        <v>0</v>
      </c>
      <c r="BO295" s="131">
        <f t="shared" si="206"/>
        <v>0</v>
      </c>
    </row>
    <row r="296" spans="1:67" s="81" customFormat="1" ht="73.75" customHeight="1" x14ac:dyDescent="0.2">
      <c r="A296" s="4"/>
      <c r="B296" s="164" t="s">
        <v>8</v>
      </c>
      <c r="C296" s="4"/>
      <c r="D296" s="64" t="s">
        <v>842</v>
      </c>
      <c r="E296" s="504" t="s">
        <v>647</v>
      </c>
      <c r="F296" s="63" t="s">
        <v>109</v>
      </c>
      <c r="G296" s="178" t="s">
        <v>86</v>
      </c>
      <c r="H296" s="178" t="s">
        <v>160</v>
      </c>
      <c r="I296" s="63">
        <v>1</v>
      </c>
      <c r="J296" s="63">
        <v>0</v>
      </c>
      <c r="K296" s="63" t="s">
        <v>562</v>
      </c>
      <c r="L296" s="333">
        <v>84.738100000000003</v>
      </c>
      <c r="M296" s="85"/>
      <c r="N296" s="403" t="s">
        <v>954</v>
      </c>
      <c r="O296" s="378">
        <f>L296*M296</f>
        <v>0</v>
      </c>
      <c r="P296" s="82" t="str">
        <f t="shared" si="214"/>
        <v>No</v>
      </c>
      <c r="Q296" s="188" t="str">
        <f t="shared" si="215"/>
        <v>Yes</v>
      </c>
      <c r="S296" s="229">
        <v>1</v>
      </c>
      <c r="T296" s="230">
        <f t="shared" si="216"/>
        <v>0</v>
      </c>
      <c r="U296" s="69"/>
      <c r="V296" s="256">
        <v>2.5</v>
      </c>
      <c r="W296" s="265">
        <f t="shared" si="207"/>
        <v>0</v>
      </c>
      <c r="X296" s="152">
        <f>M296*I296</f>
        <v>0</v>
      </c>
      <c r="Y296" s="152"/>
      <c r="Z296" s="489">
        <v>1</v>
      </c>
      <c r="AA296" s="476"/>
      <c r="AB296" s="239">
        <f t="shared" si="208"/>
        <v>0</v>
      </c>
      <c r="AC296" s="476">
        <v>7</v>
      </c>
      <c r="AD296" s="239">
        <f t="shared" si="209"/>
        <v>0</v>
      </c>
      <c r="AE296" s="476"/>
      <c r="AF296" s="239">
        <f t="shared" si="210"/>
        <v>0</v>
      </c>
      <c r="AG296" s="131">
        <f t="shared" si="174"/>
        <v>0</v>
      </c>
      <c r="AH296" s="131">
        <f t="shared" si="175"/>
        <v>0</v>
      </c>
      <c r="AI296" s="131">
        <f t="shared" si="176"/>
        <v>0</v>
      </c>
      <c r="AJ296" s="131">
        <f t="shared" si="177"/>
        <v>0</v>
      </c>
      <c r="AK296" s="131">
        <f t="shared" si="178"/>
        <v>0</v>
      </c>
      <c r="AL296" s="131">
        <f t="shared" si="179"/>
        <v>0</v>
      </c>
      <c r="AM296" s="131">
        <f t="shared" si="180"/>
        <v>0</v>
      </c>
      <c r="AN296" s="131">
        <f t="shared" si="181"/>
        <v>0</v>
      </c>
      <c r="AO296" s="131">
        <f t="shared" si="182"/>
        <v>0</v>
      </c>
      <c r="AP296" s="396"/>
      <c r="AQ296" s="396">
        <f t="shared" si="183"/>
        <v>0</v>
      </c>
      <c r="AR296" s="396">
        <f t="shared" si="184"/>
        <v>0</v>
      </c>
      <c r="AS296" s="396">
        <f t="shared" si="185"/>
        <v>0</v>
      </c>
      <c r="AT296" s="396"/>
      <c r="AU296" s="131">
        <f t="shared" si="186"/>
        <v>0</v>
      </c>
      <c r="AV296" s="131">
        <f t="shared" si="187"/>
        <v>0</v>
      </c>
      <c r="AW296" s="131">
        <f t="shared" si="188"/>
        <v>0</v>
      </c>
      <c r="AX296" s="131">
        <f t="shared" si="189"/>
        <v>0</v>
      </c>
      <c r="AY296" s="131">
        <f t="shared" si="190"/>
        <v>0</v>
      </c>
      <c r="AZ296" s="131">
        <f t="shared" si="191"/>
        <v>0</v>
      </c>
      <c r="BA296" s="131">
        <f t="shared" si="192"/>
        <v>0</v>
      </c>
      <c r="BB296" s="131">
        <f t="shared" si="193"/>
        <v>0</v>
      </c>
      <c r="BC296" s="131">
        <f t="shared" si="194"/>
        <v>0</v>
      </c>
      <c r="BD296" s="131">
        <f t="shared" si="195"/>
        <v>0</v>
      </c>
      <c r="BE296" s="131">
        <f t="shared" si="196"/>
        <v>0</v>
      </c>
      <c r="BF296" s="131">
        <f t="shared" si="197"/>
        <v>0</v>
      </c>
      <c r="BG296" s="131">
        <f t="shared" si="198"/>
        <v>0</v>
      </c>
      <c r="BH296" s="131">
        <f t="shared" si="199"/>
        <v>0</v>
      </c>
      <c r="BI296" s="131">
        <f t="shared" si="200"/>
        <v>0</v>
      </c>
      <c r="BJ296" s="131">
        <f t="shared" si="201"/>
        <v>0</v>
      </c>
      <c r="BK296" s="131">
        <f t="shared" si="202"/>
        <v>0</v>
      </c>
      <c r="BL296" s="131">
        <f t="shared" si="203"/>
        <v>0</v>
      </c>
      <c r="BM296" s="131">
        <f t="shared" si="204"/>
        <v>0</v>
      </c>
      <c r="BN296" s="131">
        <f t="shared" si="205"/>
        <v>0</v>
      </c>
      <c r="BO296" s="131">
        <f t="shared" si="206"/>
        <v>0</v>
      </c>
    </row>
    <row r="297" spans="1:67" s="81" customFormat="1" ht="73.75" customHeight="1" x14ac:dyDescent="0.2">
      <c r="A297" s="4"/>
      <c r="B297" s="164" t="s">
        <v>8</v>
      </c>
      <c r="C297" s="4"/>
      <c r="D297" s="64" t="s">
        <v>819</v>
      </c>
      <c r="E297" s="505" t="s">
        <v>646</v>
      </c>
      <c r="F297" s="63" t="s">
        <v>109</v>
      </c>
      <c r="G297" s="178" t="s">
        <v>86</v>
      </c>
      <c r="H297" s="178" t="s">
        <v>160</v>
      </c>
      <c r="I297" s="63">
        <v>1</v>
      </c>
      <c r="J297" s="63">
        <v>0</v>
      </c>
      <c r="K297" s="63" t="s">
        <v>562</v>
      </c>
      <c r="L297" s="333">
        <v>81.205200000000005</v>
      </c>
      <c r="M297" s="85"/>
      <c r="N297" s="403" t="s">
        <v>954</v>
      </c>
      <c r="O297" s="378">
        <f>L297*M297</f>
        <v>0</v>
      </c>
      <c r="P297" s="82" t="str">
        <f t="shared" si="214"/>
        <v>No</v>
      </c>
      <c r="Q297" s="188" t="str">
        <f t="shared" si="215"/>
        <v>Yes</v>
      </c>
      <c r="S297" s="229">
        <v>1</v>
      </c>
      <c r="T297" s="230">
        <f t="shared" si="216"/>
        <v>0</v>
      </c>
      <c r="U297" s="69"/>
      <c r="V297" s="256">
        <v>2.5</v>
      </c>
      <c r="W297" s="265">
        <f t="shared" si="207"/>
        <v>0</v>
      </c>
      <c r="X297" s="152">
        <f>M297*I297</f>
        <v>0</v>
      </c>
      <c r="Y297" s="152"/>
      <c r="Z297" s="489">
        <v>1</v>
      </c>
      <c r="AA297" s="476"/>
      <c r="AB297" s="239">
        <f t="shared" si="208"/>
        <v>0</v>
      </c>
      <c r="AC297" s="476">
        <v>7</v>
      </c>
      <c r="AD297" s="239">
        <f t="shared" si="209"/>
        <v>0</v>
      </c>
      <c r="AE297" s="476"/>
      <c r="AF297" s="239">
        <f t="shared" si="210"/>
        <v>0</v>
      </c>
      <c r="AG297" s="131">
        <f t="shared" si="174"/>
        <v>0</v>
      </c>
      <c r="AH297" s="131">
        <f t="shared" si="175"/>
        <v>0</v>
      </c>
      <c r="AI297" s="131">
        <f t="shared" si="176"/>
        <v>0</v>
      </c>
      <c r="AJ297" s="131">
        <f t="shared" si="177"/>
        <v>0</v>
      </c>
      <c r="AK297" s="131">
        <f t="shared" si="178"/>
        <v>0</v>
      </c>
      <c r="AL297" s="131">
        <f t="shared" si="179"/>
        <v>0</v>
      </c>
      <c r="AM297" s="131">
        <f t="shared" si="180"/>
        <v>0</v>
      </c>
      <c r="AN297" s="131">
        <f t="shared" si="181"/>
        <v>0</v>
      </c>
      <c r="AO297" s="131">
        <f t="shared" si="182"/>
        <v>0</v>
      </c>
      <c r="AP297" s="396"/>
      <c r="AQ297" s="396">
        <f t="shared" si="183"/>
        <v>0</v>
      </c>
      <c r="AR297" s="396">
        <f t="shared" si="184"/>
        <v>0</v>
      </c>
      <c r="AS297" s="396">
        <f t="shared" si="185"/>
        <v>0</v>
      </c>
      <c r="AT297" s="396"/>
      <c r="AU297" s="131">
        <f t="shared" si="186"/>
        <v>0</v>
      </c>
      <c r="AV297" s="131">
        <f t="shared" si="187"/>
        <v>0</v>
      </c>
      <c r="AW297" s="131">
        <f t="shared" si="188"/>
        <v>0</v>
      </c>
      <c r="AX297" s="131">
        <f t="shared" si="189"/>
        <v>0</v>
      </c>
      <c r="AY297" s="131">
        <f t="shared" si="190"/>
        <v>0</v>
      </c>
      <c r="AZ297" s="131">
        <f t="shared" si="191"/>
        <v>0</v>
      </c>
      <c r="BA297" s="131">
        <f t="shared" si="192"/>
        <v>0</v>
      </c>
      <c r="BB297" s="131">
        <f t="shared" si="193"/>
        <v>0</v>
      </c>
      <c r="BC297" s="131">
        <f t="shared" si="194"/>
        <v>0</v>
      </c>
      <c r="BD297" s="131">
        <f t="shared" si="195"/>
        <v>0</v>
      </c>
      <c r="BE297" s="131">
        <f t="shared" si="196"/>
        <v>0</v>
      </c>
      <c r="BF297" s="131">
        <f t="shared" si="197"/>
        <v>0</v>
      </c>
      <c r="BG297" s="131">
        <f t="shared" si="198"/>
        <v>0</v>
      </c>
      <c r="BH297" s="131">
        <f t="shared" si="199"/>
        <v>0</v>
      </c>
      <c r="BI297" s="131">
        <f t="shared" si="200"/>
        <v>0</v>
      </c>
      <c r="BJ297" s="131">
        <f t="shared" si="201"/>
        <v>0</v>
      </c>
      <c r="BK297" s="131">
        <f t="shared" si="202"/>
        <v>0</v>
      </c>
      <c r="BL297" s="131">
        <f t="shared" si="203"/>
        <v>0</v>
      </c>
      <c r="BM297" s="131">
        <f t="shared" si="204"/>
        <v>0</v>
      </c>
      <c r="BN297" s="131">
        <f t="shared" si="205"/>
        <v>0</v>
      </c>
      <c r="BO297" s="131">
        <f t="shared" si="206"/>
        <v>0</v>
      </c>
    </row>
    <row r="298" spans="1:67" s="4" customFormat="1" ht="73.75" customHeight="1" x14ac:dyDescent="0.2">
      <c r="B298" s="164" t="s">
        <v>8</v>
      </c>
      <c r="D298" s="99" t="s">
        <v>1051</v>
      </c>
      <c r="E298" s="506" t="s">
        <v>648</v>
      </c>
      <c r="F298" s="72" t="s">
        <v>109</v>
      </c>
      <c r="G298" s="73" t="s">
        <v>87</v>
      </c>
      <c r="H298" s="73" t="s">
        <v>160</v>
      </c>
      <c r="I298" s="72">
        <v>1</v>
      </c>
      <c r="J298" s="72">
        <v>0</v>
      </c>
      <c r="K298" s="72" t="s">
        <v>562</v>
      </c>
      <c r="L298" s="334">
        <v>95.532499999999999</v>
      </c>
      <c r="M298" s="399" t="s">
        <v>954</v>
      </c>
      <c r="N298" s="88"/>
      <c r="O298" s="368">
        <f>L298*N298</f>
        <v>0</v>
      </c>
      <c r="P298" s="89" t="str">
        <f t="shared" si="214"/>
        <v>No</v>
      </c>
      <c r="Q298" s="166" t="str">
        <f t="shared" si="215"/>
        <v>Yes</v>
      </c>
      <c r="S298" s="229">
        <v>1</v>
      </c>
      <c r="T298" s="230">
        <f t="shared" si="216"/>
        <v>0</v>
      </c>
      <c r="U298" s="69"/>
      <c r="V298" s="256">
        <v>3.5</v>
      </c>
      <c r="W298" s="265">
        <f t="shared" si="207"/>
        <v>0</v>
      </c>
      <c r="X298" s="152"/>
      <c r="Y298" s="152">
        <f>N298*I298</f>
        <v>0</v>
      </c>
      <c r="Z298" s="489">
        <v>1</v>
      </c>
      <c r="AA298" s="476"/>
      <c r="AB298" s="239">
        <f t="shared" si="208"/>
        <v>0</v>
      </c>
      <c r="AC298" s="476">
        <v>10</v>
      </c>
      <c r="AD298" s="239">
        <f t="shared" si="209"/>
        <v>0</v>
      </c>
      <c r="AE298" s="476"/>
      <c r="AF298" s="239">
        <f t="shared" si="210"/>
        <v>0</v>
      </c>
      <c r="AG298" s="131">
        <f t="shared" si="174"/>
        <v>0</v>
      </c>
      <c r="AH298" s="131">
        <f t="shared" si="175"/>
        <v>0</v>
      </c>
      <c r="AI298" s="131">
        <f t="shared" si="176"/>
        <v>0</v>
      </c>
      <c r="AJ298" s="131">
        <f t="shared" si="177"/>
        <v>0</v>
      </c>
      <c r="AK298" s="131">
        <f t="shared" si="178"/>
        <v>0</v>
      </c>
      <c r="AL298" s="131">
        <f t="shared" si="179"/>
        <v>0</v>
      </c>
      <c r="AM298" s="131">
        <f t="shared" si="180"/>
        <v>0</v>
      </c>
      <c r="AN298" s="131">
        <f t="shared" si="181"/>
        <v>0</v>
      </c>
      <c r="AO298" s="131">
        <f t="shared" si="182"/>
        <v>0</v>
      </c>
      <c r="AP298" s="131"/>
      <c r="AQ298" s="396">
        <f t="shared" si="183"/>
        <v>0</v>
      </c>
      <c r="AR298" s="396">
        <f t="shared" si="184"/>
        <v>0</v>
      </c>
      <c r="AS298" s="396">
        <f t="shared" si="185"/>
        <v>0</v>
      </c>
      <c r="AT298" s="131"/>
      <c r="AU298" s="131">
        <f t="shared" si="186"/>
        <v>0</v>
      </c>
      <c r="AV298" s="131">
        <f t="shared" si="187"/>
        <v>0</v>
      </c>
      <c r="AW298" s="131">
        <f t="shared" si="188"/>
        <v>0</v>
      </c>
      <c r="AX298" s="131">
        <f t="shared" si="189"/>
        <v>0</v>
      </c>
      <c r="AY298" s="131">
        <f t="shared" si="190"/>
        <v>0</v>
      </c>
      <c r="AZ298" s="131">
        <f t="shared" si="191"/>
        <v>0</v>
      </c>
      <c r="BA298" s="131">
        <f t="shared" si="192"/>
        <v>0</v>
      </c>
      <c r="BB298" s="131">
        <f t="shared" si="193"/>
        <v>0</v>
      </c>
      <c r="BC298" s="131">
        <f t="shared" si="194"/>
        <v>0</v>
      </c>
      <c r="BD298" s="131">
        <f t="shared" si="195"/>
        <v>0</v>
      </c>
      <c r="BE298" s="131">
        <f t="shared" si="196"/>
        <v>0</v>
      </c>
      <c r="BF298" s="131">
        <f t="shared" si="197"/>
        <v>0</v>
      </c>
      <c r="BG298" s="131">
        <f t="shared" si="198"/>
        <v>0</v>
      </c>
      <c r="BH298" s="131">
        <f t="shared" si="199"/>
        <v>0</v>
      </c>
      <c r="BI298" s="131">
        <f t="shared" si="200"/>
        <v>0</v>
      </c>
      <c r="BJ298" s="131">
        <f t="shared" si="201"/>
        <v>0</v>
      </c>
      <c r="BK298" s="131">
        <f t="shared" si="202"/>
        <v>0</v>
      </c>
      <c r="BL298" s="131">
        <f t="shared" si="203"/>
        <v>0</v>
      </c>
      <c r="BM298" s="131">
        <f t="shared" si="204"/>
        <v>0</v>
      </c>
      <c r="BN298" s="131">
        <f t="shared" si="205"/>
        <v>0</v>
      </c>
      <c r="BO298" s="131">
        <f t="shared" si="206"/>
        <v>0</v>
      </c>
    </row>
    <row r="299" spans="1:67" s="4" customFormat="1" ht="73.75" customHeight="1" x14ac:dyDescent="0.2">
      <c r="B299" s="164" t="s">
        <v>8</v>
      </c>
      <c r="D299" s="99" t="s">
        <v>841</v>
      </c>
      <c r="E299" s="501" t="s">
        <v>647</v>
      </c>
      <c r="F299" s="72" t="s">
        <v>109</v>
      </c>
      <c r="G299" s="73" t="s">
        <v>87</v>
      </c>
      <c r="H299" s="73" t="s">
        <v>160</v>
      </c>
      <c r="I299" s="72">
        <v>1</v>
      </c>
      <c r="J299" s="72">
        <v>0</v>
      </c>
      <c r="K299" s="72" t="s">
        <v>562</v>
      </c>
      <c r="L299" s="334">
        <v>99.683400000000006</v>
      </c>
      <c r="M299" s="87"/>
      <c r="N299" s="399" t="s">
        <v>954</v>
      </c>
      <c r="O299" s="368">
        <f>L299*M299</f>
        <v>0</v>
      </c>
      <c r="P299" s="89" t="str">
        <f t="shared" si="214"/>
        <v>No</v>
      </c>
      <c r="Q299" s="166" t="str">
        <f t="shared" si="215"/>
        <v>Yes</v>
      </c>
      <c r="S299" s="229">
        <v>1</v>
      </c>
      <c r="T299" s="230">
        <f t="shared" si="216"/>
        <v>0</v>
      </c>
      <c r="U299" s="69"/>
      <c r="V299" s="256">
        <v>3.5</v>
      </c>
      <c r="W299" s="265">
        <f t="shared" si="207"/>
        <v>0</v>
      </c>
      <c r="X299" s="152">
        <f>M299*I299</f>
        <v>0</v>
      </c>
      <c r="Y299" s="152"/>
      <c r="Z299" s="489">
        <v>1</v>
      </c>
      <c r="AA299" s="476"/>
      <c r="AB299" s="239">
        <f t="shared" si="208"/>
        <v>0</v>
      </c>
      <c r="AC299" s="476">
        <v>10</v>
      </c>
      <c r="AD299" s="239">
        <f t="shared" si="209"/>
        <v>0</v>
      </c>
      <c r="AE299" s="476"/>
      <c r="AF299" s="239">
        <f t="shared" si="210"/>
        <v>0</v>
      </c>
      <c r="AG299" s="131">
        <f t="shared" si="174"/>
        <v>0</v>
      </c>
      <c r="AH299" s="131">
        <f t="shared" si="175"/>
        <v>0</v>
      </c>
      <c r="AI299" s="131">
        <f t="shared" si="176"/>
        <v>0</v>
      </c>
      <c r="AJ299" s="131">
        <f t="shared" si="177"/>
        <v>0</v>
      </c>
      <c r="AK299" s="131">
        <f t="shared" si="178"/>
        <v>0</v>
      </c>
      <c r="AL299" s="131">
        <f t="shared" si="179"/>
        <v>0</v>
      </c>
      <c r="AM299" s="131">
        <f t="shared" si="180"/>
        <v>0</v>
      </c>
      <c r="AN299" s="131">
        <f t="shared" si="181"/>
        <v>0</v>
      </c>
      <c r="AO299" s="131">
        <f t="shared" si="182"/>
        <v>0</v>
      </c>
      <c r="AP299" s="131"/>
      <c r="AQ299" s="396">
        <f t="shared" si="183"/>
        <v>0</v>
      </c>
      <c r="AR299" s="396">
        <f t="shared" si="184"/>
        <v>0</v>
      </c>
      <c r="AS299" s="396">
        <f t="shared" si="185"/>
        <v>0</v>
      </c>
      <c r="AT299" s="131"/>
      <c r="AU299" s="131">
        <f t="shared" si="186"/>
        <v>0</v>
      </c>
      <c r="AV299" s="131">
        <f t="shared" si="187"/>
        <v>0</v>
      </c>
      <c r="AW299" s="131">
        <f t="shared" si="188"/>
        <v>0</v>
      </c>
      <c r="AX299" s="131">
        <f t="shared" si="189"/>
        <v>0</v>
      </c>
      <c r="AY299" s="131">
        <f t="shared" si="190"/>
        <v>0</v>
      </c>
      <c r="AZ299" s="131">
        <f t="shared" si="191"/>
        <v>0</v>
      </c>
      <c r="BA299" s="131">
        <f t="shared" si="192"/>
        <v>0</v>
      </c>
      <c r="BB299" s="131">
        <f t="shared" si="193"/>
        <v>0</v>
      </c>
      <c r="BC299" s="131">
        <f t="shared" si="194"/>
        <v>0</v>
      </c>
      <c r="BD299" s="131">
        <f t="shared" si="195"/>
        <v>0</v>
      </c>
      <c r="BE299" s="131">
        <f t="shared" si="196"/>
        <v>0</v>
      </c>
      <c r="BF299" s="131">
        <f t="shared" si="197"/>
        <v>0</v>
      </c>
      <c r="BG299" s="131">
        <f t="shared" si="198"/>
        <v>0</v>
      </c>
      <c r="BH299" s="131">
        <f t="shared" si="199"/>
        <v>0</v>
      </c>
      <c r="BI299" s="131">
        <f t="shared" si="200"/>
        <v>0</v>
      </c>
      <c r="BJ299" s="131">
        <f t="shared" si="201"/>
        <v>0</v>
      </c>
      <c r="BK299" s="131">
        <f t="shared" si="202"/>
        <v>0</v>
      </c>
      <c r="BL299" s="131">
        <f t="shared" si="203"/>
        <v>0</v>
      </c>
      <c r="BM299" s="131">
        <f t="shared" si="204"/>
        <v>0</v>
      </c>
      <c r="BN299" s="131">
        <f t="shared" si="205"/>
        <v>0</v>
      </c>
      <c r="BO299" s="131">
        <f t="shared" si="206"/>
        <v>0</v>
      </c>
    </row>
    <row r="300" spans="1:67" s="4" customFormat="1" ht="73.75" customHeight="1" x14ac:dyDescent="0.2">
      <c r="B300" s="164" t="s">
        <v>8</v>
      </c>
      <c r="D300" s="99" t="s">
        <v>820</v>
      </c>
      <c r="E300" s="502" t="s">
        <v>646</v>
      </c>
      <c r="F300" s="72" t="s">
        <v>109</v>
      </c>
      <c r="G300" s="73" t="s">
        <v>87</v>
      </c>
      <c r="H300" s="73" t="s">
        <v>160</v>
      </c>
      <c r="I300" s="72">
        <v>1</v>
      </c>
      <c r="J300" s="72">
        <v>0</v>
      </c>
      <c r="K300" s="72" t="s">
        <v>562</v>
      </c>
      <c r="L300" s="334">
        <v>95.532499999999999</v>
      </c>
      <c r="M300" s="87"/>
      <c r="N300" s="399" t="s">
        <v>954</v>
      </c>
      <c r="O300" s="368">
        <f>L300*M300</f>
        <v>0</v>
      </c>
      <c r="P300" s="89" t="str">
        <f t="shared" si="214"/>
        <v>No</v>
      </c>
      <c r="Q300" s="166" t="str">
        <f t="shared" si="215"/>
        <v>Yes</v>
      </c>
      <c r="S300" s="229">
        <v>1</v>
      </c>
      <c r="T300" s="230">
        <f t="shared" si="216"/>
        <v>0</v>
      </c>
      <c r="U300" s="69"/>
      <c r="V300" s="256">
        <v>3.5</v>
      </c>
      <c r="W300" s="265">
        <f t="shared" si="207"/>
        <v>0</v>
      </c>
      <c r="X300" s="152">
        <f>M300*I300</f>
        <v>0</v>
      </c>
      <c r="Y300" s="152"/>
      <c r="Z300" s="489">
        <v>1</v>
      </c>
      <c r="AA300" s="476"/>
      <c r="AB300" s="239">
        <f t="shared" si="208"/>
        <v>0</v>
      </c>
      <c r="AC300" s="476">
        <v>10</v>
      </c>
      <c r="AD300" s="239">
        <f t="shared" si="209"/>
        <v>0</v>
      </c>
      <c r="AE300" s="476"/>
      <c r="AF300" s="239">
        <f t="shared" si="210"/>
        <v>0</v>
      </c>
      <c r="AG300" s="131">
        <f t="shared" si="174"/>
        <v>0</v>
      </c>
      <c r="AH300" s="131">
        <f t="shared" si="175"/>
        <v>0</v>
      </c>
      <c r="AI300" s="131">
        <f t="shared" si="176"/>
        <v>0</v>
      </c>
      <c r="AJ300" s="131">
        <f t="shared" si="177"/>
        <v>0</v>
      </c>
      <c r="AK300" s="131">
        <f t="shared" si="178"/>
        <v>0</v>
      </c>
      <c r="AL300" s="131">
        <f t="shared" si="179"/>
        <v>0</v>
      </c>
      <c r="AM300" s="131">
        <f t="shared" si="180"/>
        <v>0</v>
      </c>
      <c r="AN300" s="131">
        <f t="shared" si="181"/>
        <v>0</v>
      </c>
      <c r="AO300" s="131">
        <f t="shared" si="182"/>
        <v>0</v>
      </c>
      <c r="AP300" s="131"/>
      <c r="AQ300" s="396">
        <f t="shared" si="183"/>
        <v>0</v>
      </c>
      <c r="AR300" s="396">
        <f t="shared" si="184"/>
        <v>0</v>
      </c>
      <c r="AS300" s="396">
        <f t="shared" si="185"/>
        <v>0</v>
      </c>
      <c r="AT300" s="131"/>
      <c r="AU300" s="131">
        <f t="shared" si="186"/>
        <v>0</v>
      </c>
      <c r="AV300" s="131">
        <f t="shared" si="187"/>
        <v>0</v>
      </c>
      <c r="AW300" s="131">
        <f t="shared" si="188"/>
        <v>0</v>
      </c>
      <c r="AX300" s="131">
        <f t="shared" si="189"/>
        <v>0</v>
      </c>
      <c r="AY300" s="131">
        <f t="shared" si="190"/>
        <v>0</v>
      </c>
      <c r="AZ300" s="131">
        <f t="shared" si="191"/>
        <v>0</v>
      </c>
      <c r="BA300" s="131">
        <f t="shared" si="192"/>
        <v>0</v>
      </c>
      <c r="BB300" s="131">
        <f t="shared" si="193"/>
        <v>0</v>
      </c>
      <c r="BC300" s="131">
        <f t="shared" si="194"/>
        <v>0</v>
      </c>
      <c r="BD300" s="131">
        <f t="shared" si="195"/>
        <v>0</v>
      </c>
      <c r="BE300" s="131">
        <f t="shared" si="196"/>
        <v>0</v>
      </c>
      <c r="BF300" s="131">
        <f t="shared" si="197"/>
        <v>0</v>
      </c>
      <c r="BG300" s="131">
        <f t="shared" si="198"/>
        <v>0</v>
      </c>
      <c r="BH300" s="131">
        <f t="shared" si="199"/>
        <v>0</v>
      </c>
      <c r="BI300" s="131">
        <f t="shared" si="200"/>
        <v>0</v>
      </c>
      <c r="BJ300" s="131">
        <f t="shared" si="201"/>
        <v>0</v>
      </c>
      <c r="BK300" s="131">
        <f t="shared" si="202"/>
        <v>0</v>
      </c>
      <c r="BL300" s="131">
        <f t="shared" si="203"/>
        <v>0</v>
      </c>
      <c r="BM300" s="131">
        <f t="shared" si="204"/>
        <v>0</v>
      </c>
      <c r="BN300" s="131">
        <f t="shared" si="205"/>
        <v>0</v>
      </c>
      <c r="BO300" s="131">
        <f t="shared" si="206"/>
        <v>0</v>
      </c>
    </row>
    <row r="301" spans="1:67" s="81" customFormat="1" ht="73.75" customHeight="1" x14ac:dyDescent="0.2">
      <c r="A301" s="4"/>
      <c r="B301" s="164" t="s">
        <v>8</v>
      </c>
      <c r="C301" s="4"/>
      <c r="D301" s="64" t="s">
        <v>1052</v>
      </c>
      <c r="E301" s="503" t="s">
        <v>648</v>
      </c>
      <c r="F301" s="63" t="s">
        <v>109</v>
      </c>
      <c r="G301" s="178" t="s">
        <v>88</v>
      </c>
      <c r="H301" s="178" t="s">
        <v>160</v>
      </c>
      <c r="I301" s="63">
        <v>1</v>
      </c>
      <c r="J301" s="63">
        <v>0</v>
      </c>
      <c r="K301" s="63" t="s">
        <v>562</v>
      </c>
      <c r="L301" s="333">
        <v>100.3117</v>
      </c>
      <c r="M301" s="401" t="s">
        <v>954</v>
      </c>
      <c r="N301" s="380"/>
      <c r="O301" s="378">
        <f>L301*N301</f>
        <v>0</v>
      </c>
      <c r="P301" s="82" t="str">
        <f t="shared" si="214"/>
        <v>No</v>
      </c>
      <c r="Q301" s="188" t="str">
        <f t="shared" si="215"/>
        <v>Yes</v>
      </c>
      <c r="S301" s="229">
        <v>1</v>
      </c>
      <c r="T301" s="230">
        <f t="shared" si="216"/>
        <v>0</v>
      </c>
      <c r="U301" s="69"/>
      <c r="V301" s="256">
        <v>5</v>
      </c>
      <c r="W301" s="265">
        <f t="shared" si="207"/>
        <v>0</v>
      </c>
      <c r="X301" s="152"/>
      <c r="Y301" s="152">
        <f>N301*I301</f>
        <v>0</v>
      </c>
      <c r="Z301" s="489">
        <v>1</v>
      </c>
      <c r="AA301" s="476"/>
      <c r="AB301" s="239">
        <f t="shared" si="208"/>
        <v>0</v>
      </c>
      <c r="AC301" s="476">
        <v>8</v>
      </c>
      <c r="AD301" s="239">
        <f t="shared" si="209"/>
        <v>0</v>
      </c>
      <c r="AE301" s="476"/>
      <c r="AF301" s="239">
        <f t="shared" si="210"/>
        <v>0</v>
      </c>
      <c r="AG301" s="131">
        <f t="shared" si="174"/>
        <v>0</v>
      </c>
      <c r="AH301" s="131">
        <f t="shared" si="175"/>
        <v>0</v>
      </c>
      <c r="AI301" s="131">
        <f t="shared" si="176"/>
        <v>0</v>
      </c>
      <c r="AJ301" s="131">
        <f t="shared" si="177"/>
        <v>0</v>
      </c>
      <c r="AK301" s="131">
        <f t="shared" si="178"/>
        <v>0</v>
      </c>
      <c r="AL301" s="131">
        <f t="shared" si="179"/>
        <v>0</v>
      </c>
      <c r="AM301" s="131">
        <f t="shared" si="180"/>
        <v>0</v>
      </c>
      <c r="AN301" s="131">
        <f t="shared" si="181"/>
        <v>0</v>
      </c>
      <c r="AO301" s="131">
        <f t="shared" si="182"/>
        <v>0</v>
      </c>
      <c r="AP301" s="396"/>
      <c r="AQ301" s="396">
        <f t="shared" si="183"/>
        <v>0</v>
      </c>
      <c r="AR301" s="396">
        <f t="shared" si="184"/>
        <v>0</v>
      </c>
      <c r="AS301" s="396">
        <f t="shared" si="185"/>
        <v>0</v>
      </c>
      <c r="AT301" s="396"/>
      <c r="AU301" s="131">
        <f t="shared" si="186"/>
        <v>0</v>
      </c>
      <c r="AV301" s="131">
        <f t="shared" si="187"/>
        <v>0</v>
      </c>
      <c r="AW301" s="131">
        <f t="shared" si="188"/>
        <v>0</v>
      </c>
      <c r="AX301" s="131">
        <f t="shared" si="189"/>
        <v>0</v>
      </c>
      <c r="AY301" s="131">
        <f t="shared" si="190"/>
        <v>0</v>
      </c>
      <c r="AZ301" s="131">
        <f t="shared" si="191"/>
        <v>0</v>
      </c>
      <c r="BA301" s="131">
        <f t="shared" si="192"/>
        <v>0</v>
      </c>
      <c r="BB301" s="131">
        <f t="shared" si="193"/>
        <v>0</v>
      </c>
      <c r="BC301" s="131">
        <f t="shared" si="194"/>
        <v>0</v>
      </c>
      <c r="BD301" s="131">
        <f t="shared" si="195"/>
        <v>0</v>
      </c>
      <c r="BE301" s="131">
        <f t="shared" si="196"/>
        <v>0</v>
      </c>
      <c r="BF301" s="131">
        <f t="shared" si="197"/>
        <v>0</v>
      </c>
      <c r="BG301" s="131">
        <f t="shared" si="198"/>
        <v>0</v>
      </c>
      <c r="BH301" s="131">
        <f t="shared" si="199"/>
        <v>0</v>
      </c>
      <c r="BI301" s="131">
        <f t="shared" si="200"/>
        <v>0</v>
      </c>
      <c r="BJ301" s="131">
        <f t="shared" si="201"/>
        <v>0</v>
      </c>
      <c r="BK301" s="131">
        <f t="shared" si="202"/>
        <v>0</v>
      </c>
      <c r="BL301" s="131">
        <f t="shared" si="203"/>
        <v>0</v>
      </c>
      <c r="BM301" s="131">
        <f t="shared" si="204"/>
        <v>0</v>
      </c>
      <c r="BN301" s="131">
        <f t="shared" si="205"/>
        <v>0</v>
      </c>
      <c r="BO301" s="131">
        <f t="shared" si="206"/>
        <v>0</v>
      </c>
    </row>
    <row r="302" spans="1:67" s="81" customFormat="1" ht="73.75" customHeight="1" x14ac:dyDescent="0.2">
      <c r="A302" s="4"/>
      <c r="B302" s="164" t="s">
        <v>8</v>
      </c>
      <c r="C302" s="4"/>
      <c r="D302" s="64" t="s">
        <v>840</v>
      </c>
      <c r="E302" s="504" t="s">
        <v>647</v>
      </c>
      <c r="F302" s="63" t="s">
        <v>109</v>
      </c>
      <c r="G302" s="178" t="s">
        <v>88</v>
      </c>
      <c r="H302" s="178" t="s">
        <v>160</v>
      </c>
      <c r="I302" s="63">
        <v>1</v>
      </c>
      <c r="J302" s="63">
        <v>0</v>
      </c>
      <c r="K302" s="63" t="s">
        <v>562</v>
      </c>
      <c r="L302" s="333">
        <v>104.66860000000001</v>
      </c>
      <c r="M302" s="85"/>
      <c r="N302" s="403" t="s">
        <v>954</v>
      </c>
      <c r="O302" s="378">
        <f>L302*M302</f>
        <v>0</v>
      </c>
      <c r="P302" s="82" t="str">
        <f t="shared" si="214"/>
        <v>No</v>
      </c>
      <c r="Q302" s="188" t="str">
        <f t="shared" si="215"/>
        <v>Yes</v>
      </c>
      <c r="S302" s="229">
        <v>1</v>
      </c>
      <c r="T302" s="230">
        <f t="shared" si="216"/>
        <v>0</v>
      </c>
      <c r="U302" s="69"/>
      <c r="V302" s="256">
        <v>5</v>
      </c>
      <c r="W302" s="265">
        <f t="shared" si="207"/>
        <v>0</v>
      </c>
      <c r="X302" s="152">
        <f>M302*I302</f>
        <v>0</v>
      </c>
      <c r="Y302" s="152"/>
      <c r="Z302" s="489">
        <v>1</v>
      </c>
      <c r="AA302" s="476"/>
      <c r="AB302" s="239">
        <f t="shared" si="208"/>
        <v>0</v>
      </c>
      <c r="AC302" s="476">
        <v>8</v>
      </c>
      <c r="AD302" s="239">
        <f t="shared" si="209"/>
        <v>0</v>
      </c>
      <c r="AE302" s="476"/>
      <c r="AF302" s="239">
        <f t="shared" si="210"/>
        <v>0</v>
      </c>
      <c r="AG302" s="131">
        <f t="shared" si="174"/>
        <v>0</v>
      </c>
      <c r="AH302" s="131">
        <f t="shared" si="175"/>
        <v>0</v>
      </c>
      <c r="AI302" s="131">
        <f t="shared" si="176"/>
        <v>0</v>
      </c>
      <c r="AJ302" s="131">
        <f t="shared" si="177"/>
        <v>0</v>
      </c>
      <c r="AK302" s="131">
        <f t="shared" si="178"/>
        <v>0</v>
      </c>
      <c r="AL302" s="131">
        <f t="shared" si="179"/>
        <v>0</v>
      </c>
      <c r="AM302" s="131">
        <f t="shared" si="180"/>
        <v>0</v>
      </c>
      <c r="AN302" s="131">
        <f t="shared" si="181"/>
        <v>0</v>
      </c>
      <c r="AO302" s="131">
        <f t="shared" si="182"/>
        <v>0</v>
      </c>
      <c r="AP302" s="396"/>
      <c r="AQ302" s="396">
        <f t="shared" si="183"/>
        <v>0</v>
      </c>
      <c r="AR302" s="396">
        <f t="shared" si="184"/>
        <v>0</v>
      </c>
      <c r="AS302" s="396">
        <f t="shared" si="185"/>
        <v>0</v>
      </c>
      <c r="AT302" s="396"/>
      <c r="AU302" s="131">
        <f t="shared" si="186"/>
        <v>0</v>
      </c>
      <c r="AV302" s="131">
        <f t="shared" si="187"/>
        <v>0</v>
      </c>
      <c r="AW302" s="131">
        <f t="shared" si="188"/>
        <v>0</v>
      </c>
      <c r="AX302" s="131">
        <f t="shared" si="189"/>
        <v>0</v>
      </c>
      <c r="AY302" s="131">
        <f t="shared" si="190"/>
        <v>0</v>
      </c>
      <c r="AZ302" s="131">
        <f t="shared" si="191"/>
        <v>0</v>
      </c>
      <c r="BA302" s="131">
        <f t="shared" si="192"/>
        <v>0</v>
      </c>
      <c r="BB302" s="131">
        <f t="shared" si="193"/>
        <v>0</v>
      </c>
      <c r="BC302" s="131">
        <f t="shared" si="194"/>
        <v>0</v>
      </c>
      <c r="BD302" s="131">
        <f t="shared" si="195"/>
        <v>0</v>
      </c>
      <c r="BE302" s="131">
        <f t="shared" si="196"/>
        <v>0</v>
      </c>
      <c r="BF302" s="131">
        <f t="shared" si="197"/>
        <v>0</v>
      </c>
      <c r="BG302" s="131">
        <f t="shared" si="198"/>
        <v>0</v>
      </c>
      <c r="BH302" s="131">
        <f t="shared" si="199"/>
        <v>0</v>
      </c>
      <c r="BI302" s="131">
        <f t="shared" si="200"/>
        <v>0</v>
      </c>
      <c r="BJ302" s="131">
        <f t="shared" si="201"/>
        <v>0</v>
      </c>
      <c r="BK302" s="131">
        <f t="shared" si="202"/>
        <v>0</v>
      </c>
      <c r="BL302" s="131">
        <f t="shared" si="203"/>
        <v>0</v>
      </c>
      <c r="BM302" s="131">
        <f t="shared" si="204"/>
        <v>0</v>
      </c>
      <c r="BN302" s="131">
        <f t="shared" si="205"/>
        <v>0</v>
      </c>
      <c r="BO302" s="131">
        <f t="shared" si="206"/>
        <v>0</v>
      </c>
    </row>
    <row r="303" spans="1:67" s="81" customFormat="1" ht="73.75" customHeight="1" x14ac:dyDescent="0.2">
      <c r="A303" s="4"/>
      <c r="B303" s="164" t="s">
        <v>8</v>
      </c>
      <c r="C303" s="4"/>
      <c r="D303" s="64" t="s">
        <v>821</v>
      </c>
      <c r="E303" s="505" t="s">
        <v>646</v>
      </c>
      <c r="F303" s="63" t="s">
        <v>109</v>
      </c>
      <c r="G303" s="178" t="s">
        <v>88</v>
      </c>
      <c r="H303" s="178" t="s">
        <v>160</v>
      </c>
      <c r="I303" s="63">
        <v>1</v>
      </c>
      <c r="J303" s="63">
        <v>0</v>
      </c>
      <c r="K303" s="63" t="s">
        <v>562</v>
      </c>
      <c r="L303" s="333">
        <v>100.3117</v>
      </c>
      <c r="M303" s="85"/>
      <c r="N303" s="403" t="s">
        <v>954</v>
      </c>
      <c r="O303" s="378">
        <f>L303*M303</f>
        <v>0</v>
      </c>
      <c r="P303" s="82" t="str">
        <f t="shared" si="214"/>
        <v>No</v>
      </c>
      <c r="Q303" s="188" t="str">
        <f t="shared" si="215"/>
        <v>Yes</v>
      </c>
      <c r="S303" s="229">
        <v>1</v>
      </c>
      <c r="T303" s="230">
        <f t="shared" si="216"/>
        <v>0</v>
      </c>
      <c r="U303" s="69"/>
      <c r="V303" s="256">
        <v>5</v>
      </c>
      <c r="W303" s="265">
        <f t="shared" si="207"/>
        <v>0</v>
      </c>
      <c r="X303" s="152">
        <f>M303*I303</f>
        <v>0</v>
      </c>
      <c r="Y303" s="152"/>
      <c r="Z303" s="489">
        <v>1</v>
      </c>
      <c r="AA303" s="476"/>
      <c r="AB303" s="239">
        <f t="shared" si="208"/>
        <v>0</v>
      </c>
      <c r="AC303" s="476">
        <v>8</v>
      </c>
      <c r="AD303" s="239">
        <f t="shared" si="209"/>
        <v>0</v>
      </c>
      <c r="AE303" s="476"/>
      <c r="AF303" s="239">
        <f t="shared" si="210"/>
        <v>0</v>
      </c>
      <c r="AG303" s="131">
        <f t="shared" si="174"/>
        <v>0</v>
      </c>
      <c r="AH303" s="131">
        <f t="shared" si="175"/>
        <v>0</v>
      </c>
      <c r="AI303" s="131">
        <f t="shared" si="176"/>
        <v>0</v>
      </c>
      <c r="AJ303" s="131">
        <f t="shared" si="177"/>
        <v>0</v>
      </c>
      <c r="AK303" s="131">
        <f t="shared" si="178"/>
        <v>0</v>
      </c>
      <c r="AL303" s="131">
        <f t="shared" si="179"/>
        <v>0</v>
      </c>
      <c r="AM303" s="131">
        <f t="shared" si="180"/>
        <v>0</v>
      </c>
      <c r="AN303" s="131">
        <f t="shared" si="181"/>
        <v>0</v>
      </c>
      <c r="AO303" s="131">
        <f t="shared" si="182"/>
        <v>0</v>
      </c>
      <c r="AP303" s="396"/>
      <c r="AQ303" s="396">
        <f t="shared" si="183"/>
        <v>0</v>
      </c>
      <c r="AR303" s="396">
        <f t="shared" si="184"/>
        <v>0</v>
      </c>
      <c r="AS303" s="396">
        <f t="shared" si="185"/>
        <v>0</v>
      </c>
      <c r="AT303" s="396"/>
      <c r="AU303" s="131">
        <f t="shared" si="186"/>
        <v>0</v>
      </c>
      <c r="AV303" s="131">
        <f t="shared" si="187"/>
        <v>0</v>
      </c>
      <c r="AW303" s="131">
        <f t="shared" si="188"/>
        <v>0</v>
      </c>
      <c r="AX303" s="131">
        <f t="shared" si="189"/>
        <v>0</v>
      </c>
      <c r="AY303" s="131">
        <f t="shared" si="190"/>
        <v>0</v>
      </c>
      <c r="AZ303" s="131">
        <f t="shared" si="191"/>
        <v>0</v>
      </c>
      <c r="BA303" s="131">
        <f t="shared" si="192"/>
        <v>0</v>
      </c>
      <c r="BB303" s="131">
        <f t="shared" si="193"/>
        <v>0</v>
      </c>
      <c r="BC303" s="131">
        <f t="shared" si="194"/>
        <v>0</v>
      </c>
      <c r="BD303" s="131">
        <f t="shared" si="195"/>
        <v>0</v>
      </c>
      <c r="BE303" s="131">
        <f t="shared" si="196"/>
        <v>0</v>
      </c>
      <c r="BF303" s="131">
        <f t="shared" si="197"/>
        <v>0</v>
      </c>
      <c r="BG303" s="131">
        <f t="shared" si="198"/>
        <v>0</v>
      </c>
      <c r="BH303" s="131">
        <f t="shared" si="199"/>
        <v>0</v>
      </c>
      <c r="BI303" s="131">
        <f t="shared" si="200"/>
        <v>0</v>
      </c>
      <c r="BJ303" s="131">
        <f t="shared" si="201"/>
        <v>0</v>
      </c>
      <c r="BK303" s="131">
        <f t="shared" si="202"/>
        <v>0</v>
      </c>
      <c r="BL303" s="131">
        <f t="shared" si="203"/>
        <v>0</v>
      </c>
      <c r="BM303" s="131">
        <f t="shared" si="204"/>
        <v>0</v>
      </c>
      <c r="BN303" s="131">
        <f t="shared" si="205"/>
        <v>0</v>
      </c>
      <c r="BO303" s="131">
        <f t="shared" si="206"/>
        <v>0</v>
      </c>
    </row>
    <row r="304" spans="1:67" s="4" customFormat="1" ht="73.75" customHeight="1" x14ac:dyDescent="0.2">
      <c r="B304" s="164" t="s">
        <v>8</v>
      </c>
      <c r="D304" s="99" t="s">
        <v>1053</v>
      </c>
      <c r="E304" s="506" t="s">
        <v>648</v>
      </c>
      <c r="F304" s="72" t="s">
        <v>110</v>
      </c>
      <c r="G304" s="73" t="s">
        <v>89</v>
      </c>
      <c r="H304" s="73" t="s">
        <v>160</v>
      </c>
      <c r="I304" s="72">
        <v>1</v>
      </c>
      <c r="J304" s="72">
        <v>0</v>
      </c>
      <c r="K304" s="72" t="s">
        <v>562</v>
      </c>
      <c r="L304" s="334">
        <v>119.4182</v>
      </c>
      <c r="M304" s="399" t="s">
        <v>954</v>
      </c>
      <c r="N304" s="88"/>
      <c r="O304" s="368">
        <f>L304*N304</f>
        <v>0</v>
      </c>
      <c r="P304" s="89" t="str">
        <f t="shared" si="214"/>
        <v>No</v>
      </c>
      <c r="Q304" s="166" t="str">
        <f t="shared" si="215"/>
        <v>Yes</v>
      </c>
      <c r="S304" s="229">
        <v>1</v>
      </c>
      <c r="T304" s="230">
        <f t="shared" si="216"/>
        <v>0</v>
      </c>
      <c r="U304" s="69"/>
      <c r="V304" s="256">
        <v>4.5</v>
      </c>
      <c r="W304" s="265">
        <f t="shared" si="207"/>
        <v>0</v>
      </c>
      <c r="X304" s="152"/>
      <c r="Y304" s="152">
        <f>N304*I304</f>
        <v>0</v>
      </c>
      <c r="Z304" s="489">
        <v>1</v>
      </c>
      <c r="AA304" s="476"/>
      <c r="AB304" s="239">
        <f t="shared" si="208"/>
        <v>0</v>
      </c>
      <c r="AC304" s="476">
        <v>7</v>
      </c>
      <c r="AD304" s="239">
        <f t="shared" si="209"/>
        <v>0</v>
      </c>
      <c r="AE304" s="476"/>
      <c r="AF304" s="239">
        <f t="shared" si="210"/>
        <v>0</v>
      </c>
      <c r="AG304" s="131">
        <f t="shared" si="174"/>
        <v>0</v>
      </c>
      <c r="AH304" s="131">
        <f t="shared" si="175"/>
        <v>0</v>
      </c>
      <c r="AI304" s="131">
        <f t="shared" si="176"/>
        <v>0</v>
      </c>
      <c r="AJ304" s="131">
        <f t="shared" si="177"/>
        <v>0</v>
      </c>
      <c r="AK304" s="131">
        <f t="shared" si="178"/>
        <v>0</v>
      </c>
      <c r="AL304" s="131">
        <f t="shared" si="179"/>
        <v>0</v>
      </c>
      <c r="AM304" s="131">
        <f t="shared" si="180"/>
        <v>0</v>
      </c>
      <c r="AN304" s="131">
        <f t="shared" si="181"/>
        <v>0</v>
      </c>
      <c r="AO304" s="131">
        <f t="shared" si="182"/>
        <v>0</v>
      </c>
      <c r="AP304" s="131"/>
      <c r="AQ304" s="396">
        <f t="shared" si="183"/>
        <v>0</v>
      </c>
      <c r="AR304" s="396">
        <f t="shared" si="184"/>
        <v>0</v>
      </c>
      <c r="AS304" s="396">
        <f t="shared" si="185"/>
        <v>0</v>
      </c>
      <c r="AT304" s="131"/>
      <c r="AU304" s="131">
        <f t="shared" si="186"/>
        <v>0</v>
      </c>
      <c r="AV304" s="131">
        <f t="shared" si="187"/>
        <v>0</v>
      </c>
      <c r="AW304" s="131">
        <f t="shared" si="188"/>
        <v>0</v>
      </c>
      <c r="AX304" s="131">
        <f t="shared" si="189"/>
        <v>0</v>
      </c>
      <c r="AY304" s="131">
        <f t="shared" si="190"/>
        <v>0</v>
      </c>
      <c r="AZ304" s="131">
        <f t="shared" si="191"/>
        <v>0</v>
      </c>
      <c r="BA304" s="131">
        <f t="shared" si="192"/>
        <v>0</v>
      </c>
      <c r="BB304" s="131">
        <f t="shared" si="193"/>
        <v>0</v>
      </c>
      <c r="BC304" s="131">
        <f t="shared" si="194"/>
        <v>0</v>
      </c>
      <c r="BD304" s="131">
        <f t="shared" si="195"/>
        <v>0</v>
      </c>
      <c r="BE304" s="131">
        <f t="shared" si="196"/>
        <v>0</v>
      </c>
      <c r="BF304" s="131">
        <f t="shared" si="197"/>
        <v>0</v>
      </c>
      <c r="BG304" s="131">
        <f t="shared" si="198"/>
        <v>0</v>
      </c>
      <c r="BH304" s="131">
        <f t="shared" si="199"/>
        <v>0</v>
      </c>
      <c r="BI304" s="131">
        <f t="shared" si="200"/>
        <v>0</v>
      </c>
      <c r="BJ304" s="131">
        <f t="shared" si="201"/>
        <v>0</v>
      </c>
      <c r="BK304" s="131">
        <f t="shared" si="202"/>
        <v>0</v>
      </c>
      <c r="BL304" s="131">
        <f t="shared" si="203"/>
        <v>0</v>
      </c>
      <c r="BM304" s="131">
        <f t="shared" si="204"/>
        <v>0</v>
      </c>
      <c r="BN304" s="131">
        <f t="shared" si="205"/>
        <v>0</v>
      </c>
      <c r="BO304" s="131">
        <f t="shared" si="206"/>
        <v>0</v>
      </c>
    </row>
    <row r="305" spans="1:67" s="4" customFormat="1" ht="73.75" customHeight="1" x14ac:dyDescent="0.2">
      <c r="B305" s="164" t="s">
        <v>8</v>
      </c>
      <c r="D305" s="99" t="s">
        <v>839</v>
      </c>
      <c r="E305" s="501" t="s">
        <v>647</v>
      </c>
      <c r="F305" s="72" t="s">
        <v>110</v>
      </c>
      <c r="G305" s="73" t="s">
        <v>89</v>
      </c>
      <c r="H305" s="73" t="s">
        <v>160</v>
      </c>
      <c r="I305" s="72">
        <v>1</v>
      </c>
      <c r="J305" s="72">
        <v>0</v>
      </c>
      <c r="K305" s="72" t="s">
        <v>562</v>
      </c>
      <c r="L305" s="334">
        <v>124.60940000000001</v>
      </c>
      <c r="M305" s="87"/>
      <c r="N305" s="399" t="s">
        <v>954</v>
      </c>
      <c r="O305" s="368">
        <f>L305*M305</f>
        <v>0</v>
      </c>
      <c r="P305" s="89" t="str">
        <f t="shared" si="214"/>
        <v>No</v>
      </c>
      <c r="Q305" s="166" t="str">
        <f t="shared" si="215"/>
        <v>Yes</v>
      </c>
      <c r="S305" s="229">
        <v>1</v>
      </c>
      <c r="T305" s="230">
        <f t="shared" si="216"/>
        <v>0</v>
      </c>
      <c r="U305" s="69"/>
      <c r="V305" s="256">
        <v>4.5</v>
      </c>
      <c r="W305" s="265">
        <f t="shared" si="207"/>
        <v>0</v>
      </c>
      <c r="X305" s="152">
        <f>M305*I305</f>
        <v>0</v>
      </c>
      <c r="Y305" s="152"/>
      <c r="Z305" s="489">
        <v>1</v>
      </c>
      <c r="AA305" s="476"/>
      <c r="AB305" s="239">
        <f t="shared" si="208"/>
        <v>0</v>
      </c>
      <c r="AC305" s="476">
        <v>7</v>
      </c>
      <c r="AD305" s="239">
        <f t="shared" si="209"/>
        <v>0</v>
      </c>
      <c r="AE305" s="476"/>
      <c r="AF305" s="239">
        <f t="shared" si="210"/>
        <v>0</v>
      </c>
      <c r="AG305" s="131">
        <f t="shared" si="174"/>
        <v>0</v>
      </c>
      <c r="AH305" s="131">
        <f t="shared" si="175"/>
        <v>0</v>
      </c>
      <c r="AI305" s="131">
        <f t="shared" si="176"/>
        <v>0</v>
      </c>
      <c r="AJ305" s="131">
        <f t="shared" si="177"/>
        <v>0</v>
      </c>
      <c r="AK305" s="131">
        <f t="shared" si="178"/>
        <v>0</v>
      </c>
      <c r="AL305" s="131">
        <f t="shared" si="179"/>
        <v>0</v>
      </c>
      <c r="AM305" s="131">
        <f t="shared" si="180"/>
        <v>0</v>
      </c>
      <c r="AN305" s="131">
        <f t="shared" si="181"/>
        <v>0</v>
      </c>
      <c r="AO305" s="131">
        <f t="shared" si="182"/>
        <v>0</v>
      </c>
      <c r="AP305" s="131"/>
      <c r="AQ305" s="396">
        <f t="shared" si="183"/>
        <v>0</v>
      </c>
      <c r="AR305" s="396">
        <f t="shared" si="184"/>
        <v>0</v>
      </c>
      <c r="AS305" s="396">
        <f t="shared" si="185"/>
        <v>0</v>
      </c>
      <c r="AT305" s="131"/>
      <c r="AU305" s="131">
        <f t="shared" si="186"/>
        <v>0</v>
      </c>
      <c r="AV305" s="131">
        <f t="shared" si="187"/>
        <v>0</v>
      </c>
      <c r="AW305" s="131">
        <f t="shared" si="188"/>
        <v>0</v>
      </c>
      <c r="AX305" s="131">
        <f t="shared" si="189"/>
        <v>0</v>
      </c>
      <c r="AY305" s="131">
        <f t="shared" si="190"/>
        <v>0</v>
      </c>
      <c r="AZ305" s="131">
        <f t="shared" si="191"/>
        <v>0</v>
      </c>
      <c r="BA305" s="131">
        <f t="shared" si="192"/>
        <v>0</v>
      </c>
      <c r="BB305" s="131">
        <f t="shared" si="193"/>
        <v>0</v>
      </c>
      <c r="BC305" s="131">
        <f t="shared" si="194"/>
        <v>0</v>
      </c>
      <c r="BD305" s="131">
        <f t="shared" si="195"/>
        <v>0</v>
      </c>
      <c r="BE305" s="131">
        <f t="shared" si="196"/>
        <v>0</v>
      </c>
      <c r="BF305" s="131">
        <f t="shared" si="197"/>
        <v>0</v>
      </c>
      <c r="BG305" s="131">
        <f t="shared" si="198"/>
        <v>0</v>
      </c>
      <c r="BH305" s="131">
        <f t="shared" si="199"/>
        <v>0</v>
      </c>
      <c r="BI305" s="131">
        <f t="shared" si="200"/>
        <v>0</v>
      </c>
      <c r="BJ305" s="131">
        <f t="shared" si="201"/>
        <v>0</v>
      </c>
      <c r="BK305" s="131">
        <f t="shared" si="202"/>
        <v>0</v>
      </c>
      <c r="BL305" s="131">
        <f t="shared" si="203"/>
        <v>0</v>
      </c>
      <c r="BM305" s="131">
        <f t="shared" si="204"/>
        <v>0</v>
      </c>
      <c r="BN305" s="131">
        <f t="shared" si="205"/>
        <v>0</v>
      </c>
      <c r="BO305" s="131">
        <f t="shared" si="206"/>
        <v>0</v>
      </c>
    </row>
    <row r="306" spans="1:67" s="4" customFormat="1" ht="73.75" customHeight="1" x14ac:dyDescent="0.2">
      <c r="B306" s="164" t="s">
        <v>8</v>
      </c>
      <c r="D306" s="99" t="s">
        <v>822</v>
      </c>
      <c r="E306" s="502" t="s">
        <v>646</v>
      </c>
      <c r="F306" s="72" t="s">
        <v>110</v>
      </c>
      <c r="G306" s="73" t="s">
        <v>89</v>
      </c>
      <c r="H306" s="73" t="s">
        <v>160</v>
      </c>
      <c r="I306" s="72">
        <v>1</v>
      </c>
      <c r="J306" s="72">
        <v>0</v>
      </c>
      <c r="K306" s="72" t="s">
        <v>562</v>
      </c>
      <c r="L306" s="334">
        <v>119.4182</v>
      </c>
      <c r="M306" s="87"/>
      <c r="N306" s="399" t="s">
        <v>954</v>
      </c>
      <c r="O306" s="368">
        <f>L306*M306</f>
        <v>0</v>
      </c>
      <c r="P306" s="89" t="str">
        <f t="shared" si="214"/>
        <v>No</v>
      </c>
      <c r="Q306" s="166" t="str">
        <f t="shared" si="215"/>
        <v>Yes</v>
      </c>
      <c r="S306" s="229">
        <v>1</v>
      </c>
      <c r="T306" s="230">
        <f t="shared" si="216"/>
        <v>0</v>
      </c>
      <c r="U306" s="69"/>
      <c r="V306" s="256">
        <v>4.5</v>
      </c>
      <c r="W306" s="265">
        <f t="shared" si="207"/>
        <v>0</v>
      </c>
      <c r="X306" s="152">
        <f>M306*I306</f>
        <v>0</v>
      </c>
      <c r="Y306" s="152"/>
      <c r="Z306" s="489">
        <v>1</v>
      </c>
      <c r="AA306" s="476"/>
      <c r="AB306" s="239">
        <f t="shared" si="208"/>
        <v>0</v>
      </c>
      <c r="AC306" s="476">
        <v>7</v>
      </c>
      <c r="AD306" s="239">
        <f t="shared" si="209"/>
        <v>0</v>
      </c>
      <c r="AE306" s="476"/>
      <c r="AF306" s="239">
        <f t="shared" si="210"/>
        <v>0</v>
      </c>
      <c r="AG306" s="131">
        <f t="shared" si="174"/>
        <v>0</v>
      </c>
      <c r="AH306" s="131">
        <f t="shared" si="175"/>
        <v>0</v>
      </c>
      <c r="AI306" s="131">
        <f t="shared" si="176"/>
        <v>0</v>
      </c>
      <c r="AJ306" s="131">
        <f t="shared" si="177"/>
        <v>0</v>
      </c>
      <c r="AK306" s="131">
        <f t="shared" si="178"/>
        <v>0</v>
      </c>
      <c r="AL306" s="131">
        <f t="shared" si="179"/>
        <v>0</v>
      </c>
      <c r="AM306" s="131">
        <f t="shared" si="180"/>
        <v>0</v>
      </c>
      <c r="AN306" s="131">
        <f t="shared" si="181"/>
        <v>0</v>
      </c>
      <c r="AO306" s="131">
        <f t="shared" si="182"/>
        <v>0</v>
      </c>
      <c r="AP306" s="131"/>
      <c r="AQ306" s="396">
        <f t="shared" si="183"/>
        <v>0</v>
      </c>
      <c r="AR306" s="396">
        <f t="shared" si="184"/>
        <v>0</v>
      </c>
      <c r="AS306" s="396">
        <f t="shared" si="185"/>
        <v>0</v>
      </c>
      <c r="AT306" s="131"/>
      <c r="AU306" s="131">
        <f t="shared" si="186"/>
        <v>0</v>
      </c>
      <c r="AV306" s="131">
        <f t="shared" si="187"/>
        <v>0</v>
      </c>
      <c r="AW306" s="131">
        <f t="shared" si="188"/>
        <v>0</v>
      </c>
      <c r="AX306" s="131">
        <f t="shared" si="189"/>
        <v>0</v>
      </c>
      <c r="AY306" s="131">
        <f t="shared" si="190"/>
        <v>0</v>
      </c>
      <c r="AZ306" s="131">
        <f t="shared" si="191"/>
        <v>0</v>
      </c>
      <c r="BA306" s="131">
        <f t="shared" si="192"/>
        <v>0</v>
      </c>
      <c r="BB306" s="131">
        <f t="shared" si="193"/>
        <v>0</v>
      </c>
      <c r="BC306" s="131">
        <f t="shared" si="194"/>
        <v>0</v>
      </c>
      <c r="BD306" s="131">
        <f t="shared" si="195"/>
        <v>0</v>
      </c>
      <c r="BE306" s="131">
        <f t="shared" si="196"/>
        <v>0</v>
      </c>
      <c r="BF306" s="131">
        <f t="shared" si="197"/>
        <v>0</v>
      </c>
      <c r="BG306" s="131">
        <f t="shared" si="198"/>
        <v>0</v>
      </c>
      <c r="BH306" s="131">
        <f t="shared" si="199"/>
        <v>0</v>
      </c>
      <c r="BI306" s="131">
        <f t="shared" si="200"/>
        <v>0</v>
      </c>
      <c r="BJ306" s="131">
        <f t="shared" si="201"/>
        <v>0</v>
      </c>
      <c r="BK306" s="131">
        <f t="shared" si="202"/>
        <v>0</v>
      </c>
      <c r="BL306" s="131">
        <f t="shared" si="203"/>
        <v>0</v>
      </c>
      <c r="BM306" s="131">
        <f t="shared" si="204"/>
        <v>0</v>
      </c>
      <c r="BN306" s="131">
        <f t="shared" si="205"/>
        <v>0</v>
      </c>
      <c r="BO306" s="131">
        <f t="shared" si="206"/>
        <v>0</v>
      </c>
    </row>
    <row r="307" spans="1:67" s="81" customFormat="1" ht="73.75" customHeight="1" x14ac:dyDescent="0.2">
      <c r="A307" s="4"/>
      <c r="B307" s="164" t="s">
        <v>8</v>
      </c>
      <c r="C307" s="4"/>
      <c r="D307" s="64" t="s">
        <v>1054</v>
      </c>
      <c r="E307" s="503" t="s">
        <v>648</v>
      </c>
      <c r="F307" s="63" t="s">
        <v>108</v>
      </c>
      <c r="G307" s="178" t="s">
        <v>611</v>
      </c>
      <c r="H307" s="178" t="s">
        <v>160</v>
      </c>
      <c r="I307" s="63">
        <v>1</v>
      </c>
      <c r="J307" s="63">
        <v>0</v>
      </c>
      <c r="K307" s="63" t="s">
        <v>562</v>
      </c>
      <c r="L307" s="342">
        <v>108.15</v>
      </c>
      <c r="M307" s="401" t="s">
        <v>954</v>
      </c>
      <c r="N307" s="380"/>
      <c r="O307" s="378">
        <f>L307*N307</f>
        <v>0</v>
      </c>
      <c r="P307" s="96" t="str">
        <f t="shared" si="214"/>
        <v>No</v>
      </c>
      <c r="Q307" s="165" t="str">
        <f t="shared" si="215"/>
        <v>Yes</v>
      </c>
      <c r="S307" s="229">
        <v>1</v>
      </c>
      <c r="T307" s="230">
        <f t="shared" si="216"/>
        <v>0</v>
      </c>
      <c r="U307" s="69"/>
      <c r="V307" s="266">
        <v>1.35</v>
      </c>
      <c r="W307" s="265">
        <f t="shared" si="207"/>
        <v>0</v>
      </c>
      <c r="X307" s="152"/>
      <c r="Y307" s="152">
        <f>N307*I307</f>
        <v>0</v>
      </c>
      <c r="Z307" s="489">
        <v>1</v>
      </c>
      <c r="AA307" s="476">
        <v>3</v>
      </c>
      <c r="AB307" s="239">
        <f t="shared" si="208"/>
        <v>0</v>
      </c>
      <c r="AC307" s="476"/>
      <c r="AD307" s="239">
        <f t="shared" si="209"/>
        <v>0</v>
      </c>
      <c r="AE307" s="476"/>
      <c r="AF307" s="239">
        <f t="shared" si="210"/>
        <v>0</v>
      </c>
      <c r="AG307" s="131">
        <f t="shared" si="174"/>
        <v>0</v>
      </c>
      <c r="AH307" s="131">
        <f t="shared" si="175"/>
        <v>0</v>
      </c>
      <c r="AI307" s="131">
        <f t="shared" si="176"/>
        <v>0</v>
      </c>
      <c r="AJ307" s="131">
        <f t="shared" si="177"/>
        <v>0</v>
      </c>
      <c r="AK307" s="131">
        <f t="shared" si="178"/>
        <v>0</v>
      </c>
      <c r="AL307" s="131">
        <f t="shared" si="179"/>
        <v>0</v>
      </c>
      <c r="AM307" s="131">
        <f t="shared" si="180"/>
        <v>0</v>
      </c>
      <c r="AN307" s="131">
        <f t="shared" si="181"/>
        <v>0</v>
      </c>
      <c r="AO307" s="131">
        <f t="shared" si="182"/>
        <v>0</v>
      </c>
      <c r="AP307" s="396"/>
      <c r="AQ307" s="396">
        <f t="shared" si="183"/>
        <v>0</v>
      </c>
      <c r="AR307" s="396">
        <f t="shared" si="184"/>
        <v>0</v>
      </c>
      <c r="AS307" s="396">
        <f t="shared" si="185"/>
        <v>0</v>
      </c>
      <c r="AT307" s="396"/>
      <c r="AU307" s="131">
        <f t="shared" si="186"/>
        <v>0</v>
      </c>
      <c r="AV307" s="131">
        <f t="shared" si="187"/>
        <v>0</v>
      </c>
      <c r="AW307" s="131">
        <f t="shared" si="188"/>
        <v>0</v>
      </c>
      <c r="AX307" s="131">
        <f t="shared" si="189"/>
        <v>0</v>
      </c>
      <c r="AY307" s="131">
        <f t="shared" si="190"/>
        <v>0</v>
      </c>
      <c r="AZ307" s="131">
        <f t="shared" si="191"/>
        <v>0</v>
      </c>
      <c r="BA307" s="131">
        <f t="shared" si="192"/>
        <v>0</v>
      </c>
      <c r="BB307" s="131">
        <f t="shared" si="193"/>
        <v>0</v>
      </c>
      <c r="BC307" s="131">
        <f t="shared" si="194"/>
        <v>0</v>
      </c>
      <c r="BD307" s="131">
        <f t="shared" si="195"/>
        <v>0</v>
      </c>
      <c r="BE307" s="131">
        <f t="shared" si="196"/>
        <v>0</v>
      </c>
      <c r="BF307" s="131">
        <f t="shared" si="197"/>
        <v>0</v>
      </c>
      <c r="BG307" s="131">
        <f t="shared" si="198"/>
        <v>0</v>
      </c>
      <c r="BH307" s="131">
        <f t="shared" si="199"/>
        <v>0</v>
      </c>
      <c r="BI307" s="131">
        <f t="shared" si="200"/>
        <v>0</v>
      </c>
      <c r="BJ307" s="131">
        <f t="shared" si="201"/>
        <v>0</v>
      </c>
      <c r="BK307" s="131">
        <f t="shared" si="202"/>
        <v>0</v>
      </c>
      <c r="BL307" s="131">
        <f t="shared" si="203"/>
        <v>0</v>
      </c>
      <c r="BM307" s="131">
        <f t="shared" si="204"/>
        <v>0</v>
      </c>
      <c r="BN307" s="131">
        <f t="shared" si="205"/>
        <v>0</v>
      </c>
      <c r="BO307" s="131">
        <f t="shared" si="206"/>
        <v>0</v>
      </c>
    </row>
    <row r="308" spans="1:67" s="81" customFormat="1" ht="73.75" customHeight="1" x14ac:dyDescent="0.2">
      <c r="A308" s="4"/>
      <c r="B308" s="164" t="s">
        <v>8</v>
      </c>
      <c r="C308" s="4"/>
      <c r="D308" s="64" t="s">
        <v>838</v>
      </c>
      <c r="E308" s="504" t="s">
        <v>647</v>
      </c>
      <c r="F308" s="63" t="s">
        <v>108</v>
      </c>
      <c r="G308" s="178" t="s">
        <v>611</v>
      </c>
      <c r="H308" s="178" t="s">
        <v>160</v>
      </c>
      <c r="I308" s="63">
        <v>1</v>
      </c>
      <c r="J308" s="63">
        <v>0</v>
      </c>
      <c r="K308" s="63" t="s">
        <v>562</v>
      </c>
      <c r="L308" s="342">
        <v>112.8571</v>
      </c>
      <c r="M308" s="85"/>
      <c r="N308" s="403" t="s">
        <v>954</v>
      </c>
      <c r="O308" s="378">
        <f>L308*M308</f>
        <v>0</v>
      </c>
      <c r="P308" s="96" t="str">
        <f t="shared" si="214"/>
        <v>No</v>
      </c>
      <c r="Q308" s="165" t="str">
        <f t="shared" si="215"/>
        <v>Yes</v>
      </c>
      <c r="S308" s="229">
        <v>1</v>
      </c>
      <c r="T308" s="230">
        <f t="shared" si="216"/>
        <v>0</v>
      </c>
      <c r="U308" s="69"/>
      <c r="V308" s="266">
        <v>1.35</v>
      </c>
      <c r="W308" s="265">
        <f t="shared" si="207"/>
        <v>0</v>
      </c>
      <c r="X308" s="152">
        <f>M308*I308</f>
        <v>0</v>
      </c>
      <c r="Y308" s="152"/>
      <c r="Z308" s="489">
        <v>1</v>
      </c>
      <c r="AA308" s="476">
        <v>3</v>
      </c>
      <c r="AB308" s="239">
        <f t="shared" si="208"/>
        <v>0</v>
      </c>
      <c r="AC308" s="476"/>
      <c r="AD308" s="239">
        <f t="shared" si="209"/>
        <v>0</v>
      </c>
      <c r="AE308" s="476"/>
      <c r="AF308" s="239">
        <f t="shared" si="210"/>
        <v>0</v>
      </c>
      <c r="AG308" s="131">
        <f t="shared" si="174"/>
        <v>0</v>
      </c>
      <c r="AH308" s="131">
        <f t="shared" si="175"/>
        <v>0</v>
      </c>
      <c r="AI308" s="131">
        <f t="shared" si="176"/>
        <v>0</v>
      </c>
      <c r="AJ308" s="131">
        <f t="shared" si="177"/>
        <v>0</v>
      </c>
      <c r="AK308" s="131">
        <f t="shared" si="178"/>
        <v>0</v>
      </c>
      <c r="AL308" s="131">
        <f t="shared" si="179"/>
        <v>0</v>
      </c>
      <c r="AM308" s="131">
        <f t="shared" si="180"/>
        <v>0</v>
      </c>
      <c r="AN308" s="131">
        <f t="shared" si="181"/>
        <v>0</v>
      </c>
      <c r="AO308" s="131">
        <f t="shared" si="182"/>
        <v>0</v>
      </c>
      <c r="AP308" s="396"/>
      <c r="AQ308" s="396">
        <f t="shared" si="183"/>
        <v>0</v>
      </c>
      <c r="AR308" s="396">
        <f t="shared" si="184"/>
        <v>0</v>
      </c>
      <c r="AS308" s="396">
        <f t="shared" si="185"/>
        <v>0</v>
      </c>
      <c r="AT308" s="396"/>
      <c r="AU308" s="131">
        <f t="shared" si="186"/>
        <v>0</v>
      </c>
      <c r="AV308" s="131">
        <f t="shared" si="187"/>
        <v>0</v>
      </c>
      <c r="AW308" s="131">
        <f t="shared" si="188"/>
        <v>0</v>
      </c>
      <c r="AX308" s="131">
        <f t="shared" si="189"/>
        <v>0</v>
      </c>
      <c r="AY308" s="131">
        <f t="shared" si="190"/>
        <v>0</v>
      </c>
      <c r="AZ308" s="131">
        <f t="shared" si="191"/>
        <v>0</v>
      </c>
      <c r="BA308" s="131">
        <f t="shared" si="192"/>
        <v>0</v>
      </c>
      <c r="BB308" s="131">
        <f t="shared" si="193"/>
        <v>0</v>
      </c>
      <c r="BC308" s="131">
        <f t="shared" si="194"/>
        <v>0</v>
      </c>
      <c r="BD308" s="131">
        <f t="shared" si="195"/>
        <v>0</v>
      </c>
      <c r="BE308" s="131">
        <f t="shared" si="196"/>
        <v>0</v>
      </c>
      <c r="BF308" s="131">
        <f t="shared" si="197"/>
        <v>0</v>
      </c>
      <c r="BG308" s="131">
        <f t="shared" si="198"/>
        <v>0</v>
      </c>
      <c r="BH308" s="131">
        <f t="shared" si="199"/>
        <v>0</v>
      </c>
      <c r="BI308" s="131">
        <f t="shared" si="200"/>
        <v>0</v>
      </c>
      <c r="BJ308" s="131">
        <f t="shared" si="201"/>
        <v>0</v>
      </c>
      <c r="BK308" s="131">
        <f t="shared" si="202"/>
        <v>0</v>
      </c>
      <c r="BL308" s="131">
        <f t="shared" si="203"/>
        <v>0</v>
      </c>
      <c r="BM308" s="131">
        <f t="shared" si="204"/>
        <v>0</v>
      </c>
      <c r="BN308" s="131">
        <f t="shared" si="205"/>
        <v>0</v>
      </c>
      <c r="BO308" s="131">
        <f t="shared" si="206"/>
        <v>0</v>
      </c>
    </row>
    <row r="309" spans="1:67" s="81" customFormat="1" ht="73.75" customHeight="1" x14ac:dyDescent="0.2">
      <c r="A309" s="4"/>
      <c r="B309" s="164" t="s">
        <v>8</v>
      </c>
      <c r="C309" s="4"/>
      <c r="D309" s="64" t="s">
        <v>823</v>
      </c>
      <c r="E309" s="505" t="s">
        <v>646</v>
      </c>
      <c r="F309" s="63" t="s">
        <v>108</v>
      </c>
      <c r="G309" s="178" t="s">
        <v>611</v>
      </c>
      <c r="H309" s="178" t="s">
        <v>160</v>
      </c>
      <c r="I309" s="63">
        <v>1</v>
      </c>
      <c r="J309" s="63">
        <v>0</v>
      </c>
      <c r="K309" s="63" t="s">
        <v>562</v>
      </c>
      <c r="L309" s="342">
        <v>108.15</v>
      </c>
      <c r="M309" s="85"/>
      <c r="N309" s="403" t="s">
        <v>954</v>
      </c>
      <c r="O309" s="378">
        <f>L309*M309</f>
        <v>0</v>
      </c>
      <c r="P309" s="96" t="str">
        <f t="shared" si="214"/>
        <v>No</v>
      </c>
      <c r="Q309" s="165" t="str">
        <f t="shared" si="215"/>
        <v>Yes</v>
      </c>
      <c r="S309" s="229">
        <v>1</v>
      </c>
      <c r="T309" s="230">
        <f t="shared" si="216"/>
        <v>0</v>
      </c>
      <c r="U309" s="69"/>
      <c r="V309" s="266">
        <v>1.35</v>
      </c>
      <c r="W309" s="265">
        <f t="shared" si="207"/>
        <v>0</v>
      </c>
      <c r="X309" s="152">
        <f>M309*I309</f>
        <v>0</v>
      </c>
      <c r="Y309" s="152"/>
      <c r="Z309" s="489">
        <v>1</v>
      </c>
      <c r="AA309" s="476">
        <v>3</v>
      </c>
      <c r="AB309" s="239">
        <f t="shared" si="208"/>
        <v>0</v>
      </c>
      <c r="AC309" s="476"/>
      <c r="AD309" s="239">
        <f t="shared" si="209"/>
        <v>0</v>
      </c>
      <c r="AE309" s="476"/>
      <c r="AF309" s="239">
        <f t="shared" si="210"/>
        <v>0</v>
      </c>
      <c r="AG309" s="131">
        <f t="shared" si="174"/>
        <v>0</v>
      </c>
      <c r="AH309" s="131">
        <f t="shared" si="175"/>
        <v>0</v>
      </c>
      <c r="AI309" s="131">
        <f t="shared" si="176"/>
        <v>0</v>
      </c>
      <c r="AJ309" s="131">
        <f t="shared" si="177"/>
        <v>0</v>
      </c>
      <c r="AK309" s="131">
        <f t="shared" si="178"/>
        <v>0</v>
      </c>
      <c r="AL309" s="131">
        <f t="shared" si="179"/>
        <v>0</v>
      </c>
      <c r="AM309" s="131">
        <f t="shared" si="180"/>
        <v>0</v>
      </c>
      <c r="AN309" s="131">
        <f t="shared" si="181"/>
        <v>0</v>
      </c>
      <c r="AO309" s="131">
        <f t="shared" si="182"/>
        <v>0</v>
      </c>
      <c r="AP309" s="396"/>
      <c r="AQ309" s="396">
        <f t="shared" si="183"/>
        <v>0</v>
      </c>
      <c r="AR309" s="396">
        <f t="shared" si="184"/>
        <v>0</v>
      </c>
      <c r="AS309" s="396">
        <f t="shared" si="185"/>
        <v>0</v>
      </c>
      <c r="AT309" s="396"/>
      <c r="AU309" s="131">
        <f t="shared" si="186"/>
        <v>0</v>
      </c>
      <c r="AV309" s="131">
        <f t="shared" si="187"/>
        <v>0</v>
      </c>
      <c r="AW309" s="131">
        <f t="shared" si="188"/>
        <v>0</v>
      </c>
      <c r="AX309" s="131">
        <f t="shared" si="189"/>
        <v>0</v>
      </c>
      <c r="AY309" s="131">
        <f t="shared" si="190"/>
        <v>0</v>
      </c>
      <c r="AZ309" s="131">
        <f t="shared" si="191"/>
        <v>0</v>
      </c>
      <c r="BA309" s="131">
        <f t="shared" si="192"/>
        <v>0</v>
      </c>
      <c r="BB309" s="131">
        <f t="shared" si="193"/>
        <v>0</v>
      </c>
      <c r="BC309" s="131">
        <f t="shared" si="194"/>
        <v>0</v>
      </c>
      <c r="BD309" s="131">
        <f t="shared" si="195"/>
        <v>0</v>
      </c>
      <c r="BE309" s="131">
        <f t="shared" si="196"/>
        <v>0</v>
      </c>
      <c r="BF309" s="131">
        <f t="shared" si="197"/>
        <v>0</v>
      </c>
      <c r="BG309" s="131">
        <f t="shared" si="198"/>
        <v>0</v>
      </c>
      <c r="BH309" s="131">
        <f t="shared" si="199"/>
        <v>0</v>
      </c>
      <c r="BI309" s="131">
        <f t="shared" si="200"/>
        <v>0</v>
      </c>
      <c r="BJ309" s="131">
        <f t="shared" si="201"/>
        <v>0</v>
      </c>
      <c r="BK309" s="131">
        <f t="shared" si="202"/>
        <v>0</v>
      </c>
      <c r="BL309" s="131">
        <f t="shared" si="203"/>
        <v>0</v>
      </c>
      <c r="BM309" s="131">
        <f t="shared" si="204"/>
        <v>0</v>
      </c>
      <c r="BN309" s="131">
        <f t="shared" si="205"/>
        <v>0</v>
      </c>
      <c r="BO309" s="131">
        <f t="shared" si="206"/>
        <v>0</v>
      </c>
    </row>
    <row r="310" spans="1:67" s="4" customFormat="1" ht="73.75" customHeight="1" x14ac:dyDescent="0.2">
      <c r="B310" s="164" t="s">
        <v>8</v>
      </c>
      <c r="D310" s="99" t="s">
        <v>1055</v>
      </c>
      <c r="E310" s="506" t="s">
        <v>648</v>
      </c>
      <c r="F310" s="72" t="s">
        <v>109</v>
      </c>
      <c r="G310" s="73" t="s">
        <v>612</v>
      </c>
      <c r="H310" s="73" t="s">
        <v>160</v>
      </c>
      <c r="I310" s="72">
        <v>1</v>
      </c>
      <c r="J310" s="72">
        <v>0</v>
      </c>
      <c r="K310" s="72" t="s">
        <v>562</v>
      </c>
      <c r="L310" s="340">
        <v>162.22499999999999</v>
      </c>
      <c r="M310" s="399" t="s">
        <v>954</v>
      </c>
      <c r="N310" s="88"/>
      <c r="O310" s="368">
        <f>L310*N310</f>
        <v>0</v>
      </c>
      <c r="P310" s="89" t="str">
        <f t="shared" si="214"/>
        <v>No</v>
      </c>
      <c r="Q310" s="166" t="str">
        <f t="shared" si="215"/>
        <v>Yes</v>
      </c>
      <c r="S310" s="229">
        <v>1</v>
      </c>
      <c r="T310" s="230">
        <f t="shared" si="216"/>
        <v>0</v>
      </c>
      <c r="U310" s="69"/>
      <c r="V310" s="266">
        <v>2.5499999999999998</v>
      </c>
      <c r="W310" s="265">
        <f t="shared" si="207"/>
        <v>0</v>
      </c>
      <c r="X310" s="152"/>
      <c r="Y310" s="152">
        <f>N310*I310</f>
        <v>0</v>
      </c>
      <c r="Z310" s="489">
        <v>1</v>
      </c>
      <c r="AA310" s="476">
        <v>7</v>
      </c>
      <c r="AB310" s="239">
        <f t="shared" si="208"/>
        <v>0</v>
      </c>
      <c r="AC310" s="476"/>
      <c r="AD310" s="239">
        <f t="shared" si="209"/>
        <v>0</v>
      </c>
      <c r="AE310" s="476"/>
      <c r="AF310" s="239">
        <f t="shared" si="210"/>
        <v>0</v>
      </c>
      <c r="AG310" s="131">
        <f t="shared" si="174"/>
        <v>0</v>
      </c>
      <c r="AH310" s="131">
        <f t="shared" si="175"/>
        <v>0</v>
      </c>
      <c r="AI310" s="131">
        <f t="shared" si="176"/>
        <v>0</v>
      </c>
      <c r="AJ310" s="131">
        <f t="shared" si="177"/>
        <v>0</v>
      </c>
      <c r="AK310" s="131">
        <f t="shared" si="178"/>
        <v>0</v>
      </c>
      <c r="AL310" s="131">
        <f t="shared" si="179"/>
        <v>0</v>
      </c>
      <c r="AM310" s="131">
        <f t="shared" si="180"/>
        <v>0</v>
      </c>
      <c r="AN310" s="131">
        <f t="shared" si="181"/>
        <v>0</v>
      </c>
      <c r="AO310" s="131">
        <f t="shared" si="182"/>
        <v>0</v>
      </c>
      <c r="AP310" s="131"/>
      <c r="AQ310" s="396">
        <f t="shared" si="183"/>
        <v>0</v>
      </c>
      <c r="AR310" s="396">
        <f t="shared" si="184"/>
        <v>0</v>
      </c>
      <c r="AS310" s="396">
        <f t="shared" si="185"/>
        <v>0</v>
      </c>
      <c r="AT310" s="131"/>
      <c r="AU310" s="131">
        <f t="shared" si="186"/>
        <v>0</v>
      </c>
      <c r="AV310" s="131">
        <f t="shared" si="187"/>
        <v>0</v>
      </c>
      <c r="AW310" s="131">
        <f t="shared" si="188"/>
        <v>0</v>
      </c>
      <c r="AX310" s="131">
        <f t="shared" si="189"/>
        <v>0</v>
      </c>
      <c r="AY310" s="131">
        <f t="shared" si="190"/>
        <v>0</v>
      </c>
      <c r="AZ310" s="131">
        <f t="shared" si="191"/>
        <v>0</v>
      </c>
      <c r="BA310" s="131">
        <f t="shared" si="192"/>
        <v>0</v>
      </c>
      <c r="BB310" s="131">
        <f t="shared" si="193"/>
        <v>0</v>
      </c>
      <c r="BC310" s="131">
        <f t="shared" si="194"/>
        <v>0</v>
      </c>
      <c r="BD310" s="131">
        <f t="shared" si="195"/>
        <v>0</v>
      </c>
      <c r="BE310" s="131">
        <f t="shared" si="196"/>
        <v>0</v>
      </c>
      <c r="BF310" s="131">
        <f t="shared" si="197"/>
        <v>0</v>
      </c>
      <c r="BG310" s="131">
        <f t="shared" si="198"/>
        <v>0</v>
      </c>
      <c r="BH310" s="131">
        <f t="shared" si="199"/>
        <v>0</v>
      </c>
      <c r="BI310" s="131">
        <f t="shared" si="200"/>
        <v>0</v>
      </c>
      <c r="BJ310" s="131">
        <f t="shared" si="201"/>
        <v>0</v>
      </c>
      <c r="BK310" s="131">
        <f t="shared" si="202"/>
        <v>0</v>
      </c>
      <c r="BL310" s="131">
        <f t="shared" si="203"/>
        <v>0</v>
      </c>
      <c r="BM310" s="131">
        <f t="shared" si="204"/>
        <v>0</v>
      </c>
      <c r="BN310" s="131">
        <f t="shared" si="205"/>
        <v>0</v>
      </c>
      <c r="BO310" s="131">
        <f t="shared" si="206"/>
        <v>0</v>
      </c>
    </row>
    <row r="311" spans="1:67" s="4" customFormat="1" ht="73.75" customHeight="1" x14ac:dyDescent="0.2">
      <c r="B311" s="164" t="s">
        <v>8</v>
      </c>
      <c r="D311" s="99" t="s">
        <v>837</v>
      </c>
      <c r="E311" s="501" t="s">
        <v>647</v>
      </c>
      <c r="F311" s="72" t="s">
        <v>109</v>
      </c>
      <c r="G311" s="73" t="s">
        <v>612</v>
      </c>
      <c r="H311" s="73" t="s">
        <v>160</v>
      </c>
      <c r="I311" s="72">
        <v>1</v>
      </c>
      <c r="J311" s="72">
        <v>0</v>
      </c>
      <c r="K311" s="72" t="s">
        <v>562</v>
      </c>
      <c r="L311" s="340">
        <v>169.28049999999999</v>
      </c>
      <c r="M311" s="87"/>
      <c r="N311" s="399" t="s">
        <v>954</v>
      </c>
      <c r="O311" s="368">
        <f>L311*M311</f>
        <v>0</v>
      </c>
      <c r="P311" s="89" t="str">
        <f t="shared" si="214"/>
        <v>No</v>
      </c>
      <c r="Q311" s="166" t="str">
        <f t="shared" si="215"/>
        <v>Yes</v>
      </c>
      <c r="S311" s="229">
        <v>1</v>
      </c>
      <c r="T311" s="230">
        <f t="shared" si="216"/>
        <v>0</v>
      </c>
      <c r="U311" s="69"/>
      <c r="V311" s="266">
        <v>2.5499999999999998</v>
      </c>
      <c r="W311" s="265">
        <f t="shared" si="207"/>
        <v>0</v>
      </c>
      <c r="X311" s="152">
        <f>M311*I311</f>
        <v>0</v>
      </c>
      <c r="Y311" s="152"/>
      <c r="Z311" s="489">
        <v>1</v>
      </c>
      <c r="AA311" s="476">
        <v>7</v>
      </c>
      <c r="AB311" s="239">
        <f t="shared" si="208"/>
        <v>0</v>
      </c>
      <c r="AC311" s="476"/>
      <c r="AD311" s="239">
        <f t="shared" si="209"/>
        <v>0</v>
      </c>
      <c r="AE311" s="476"/>
      <c r="AF311" s="239">
        <f t="shared" si="210"/>
        <v>0</v>
      </c>
      <c r="AG311" s="131">
        <f t="shared" si="174"/>
        <v>0</v>
      </c>
      <c r="AH311" s="131">
        <f t="shared" si="175"/>
        <v>0</v>
      </c>
      <c r="AI311" s="131">
        <f t="shared" si="176"/>
        <v>0</v>
      </c>
      <c r="AJ311" s="131">
        <f t="shared" si="177"/>
        <v>0</v>
      </c>
      <c r="AK311" s="131">
        <f t="shared" si="178"/>
        <v>0</v>
      </c>
      <c r="AL311" s="131">
        <f t="shared" si="179"/>
        <v>0</v>
      </c>
      <c r="AM311" s="131">
        <f t="shared" si="180"/>
        <v>0</v>
      </c>
      <c r="AN311" s="131">
        <f t="shared" si="181"/>
        <v>0</v>
      </c>
      <c r="AO311" s="131">
        <f t="shared" si="182"/>
        <v>0</v>
      </c>
      <c r="AP311" s="131"/>
      <c r="AQ311" s="396">
        <f t="shared" si="183"/>
        <v>0</v>
      </c>
      <c r="AR311" s="396">
        <f t="shared" si="184"/>
        <v>0</v>
      </c>
      <c r="AS311" s="396">
        <f t="shared" si="185"/>
        <v>0</v>
      </c>
      <c r="AT311" s="131"/>
      <c r="AU311" s="131">
        <f t="shared" si="186"/>
        <v>0</v>
      </c>
      <c r="AV311" s="131">
        <f t="shared" si="187"/>
        <v>0</v>
      </c>
      <c r="AW311" s="131">
        <f t="shared" si="188"/>
        <v>0</v>
      </c>
      <c r="AX311" s="131">
        <f t="shared" si="189"/>
        <v>0</v>
      </c>
      <c r="AY311" s="131">
        <f t="shared" si="190"/>
        <v>0</v>
      </c>
      <c r="AZ311" s="131">
        <f t="shared" si="191"/>
        <v>0</v>
      </c>
      <c r="BA311" s="131">
        <f t="shared" si="192"/>
        <v>0</v>
      </c>
      <c r="BB311" s="131">
        <f t="shared" si="193"/>
        <v>0</v>
      </c>
      <c r="BC311" s="131">
        <f t="shared" si="194"/>
        <v>0</v>
      </c>
      <c r="BD311" s="131">
        <f t="shared" si="195"/>
        <v>0</v>
      </c>
      <c r="BE311" s="131">
        <f t="shared" si="196"/>
        <v>0</v>
      </c>
      <c r="BF311" s="131">
        <f t="shared" si="197"/>
        <v>0</v>
      </c>
      <c r="BG311" s="131">
        <f t="shared" si="198"/>
        <v>0</v>
      </c>
      <c r="BH311" s="131">
        <f t="shared" si="199"/>
        <v>0</v>
      </c>
      <c r="BI311" s="131">
        <f t="shared" si="200"/>
        <v>0</v>
      </c>
      <c r="BJ311" s="131">
        <f t="shared" si="201"/>
        <v>0</v>
      </c>
      <c r="BK311" s="131">
        <f t="shared" si="202"/>
        <v>0</v>
      </c>
      <c r="BL311" s="131">
        <f t="shared" si="203"/>
        <v>0</v>
      </c>
      <c r="BM311" s="131">
        <f t="shared" si="204"/>
        <v>0</v>
      </c>
      <c r="BN311" s="131">
        <f t="shared" si="205"/>
        <v>0</v>
      </c>
      <c r="BO311" s="131">
        <f t="shared" si="206"/>
        <v>0</v>
      </c>
    </row>
    <row r="312" spans="1:67" s="4" customFormat="1" ht="73.75" customHeight="1" x14ac:dyDescent="0.2">
      <c r="B312" s="164" t="s">
        <v>8</v>
      </c>
      <c r="D312" s="99" t="s">
        <v>824</v>
      </c>
      <c r="E312" s="502" t="s">
        <v>646</v>
      </c>
      <c r="F312" s="72" t="s">
        <v>109</v>
      </c>
      <c r="G312" s="73" t="s">
        <v>612</v>
      </c>
      <c r="H312" s="73" t="s">
        <v>160</v>
      </c>
      <c r="I312" s="72">
        <v>1</v>
      </c>
      <c r="J312" s="72">
        <v>0</v>
      </c>
      <c r="K312" s="72" t="s">
        <v>562</v>
      </c>
      <c r="L312" s="340">
        <v>162.22499999999999</v>
      </c>
      <c r="M312" s="87"/>
      <c r="N312" s="399" t="s">
        <v>954</v>
      </c>
      <c r="O312" s="368">
        <f>L312*M312</f>
        <v>0</v>
      </c>
      <c r="P312" s="89" t="str">
        <f t="shared" si="214"/>
        <v>No</v>
      </c>
      <c r="Q312" s="166" t="str">
        <f t="shared" si="215"/>
        <v>Yes</v>
      </c>
      <c r="S312" s="229">
        <v>1</v>
      </c>
      <c r="T312" s="230">
        <f t="shared" si="216"/>
        <v>0</v>
      </c>
      <c r="U312" s="69"/>
      <c r="V312" s="266">
        <v>2.5499999999999998</v>
      </c>
      <c r="W312" s="265">
        <f t="shared" si="207"/>
        <v>0</v>
      </c>
      <c r="X312" s="152">
        <f>M312*I312</f>
        <v>0</v>
      </c>
      <c r="Y312" s="152"/>
      <c r="Z312" s="489">
        <v>1</v>
      </c>
      <c r="AA312" s="476">
        <v>7</v>
      </c>
      <c r="AB312" s="239">
        <f t="shared" si="208"/>
        <v>0</v>
      </c>
      <c r="AC312" s="476"/>
      <c r="AD312" s="239">
        <f t="shared" si="209"/>
        <v>0</v>
      </c>
      <c r="AE312" s="476"/>
      <c r="AF312" s="239">
        <f t="shared" si="210"/>
        <v>0</v>
      </c>
      <c r="AG312" s="131">
        <f t="shared" si="174"/>
        <v>0</v>
      </c>
      <c r="AH312" s="131">
        <f t="shared" si="175"/>
        <v>0</v>
      </c>
      <c r="AI312" s="131">
        <f t="shared" si="176"/>
        <v>0</v>
      </c>
      <c r="AJ312" s="131">
        <f t="shared" si="177"/>
        <v>0</v>
      </c>
      <c r="AK312" s="131">
        <f t="shared" si="178"/>
        <v>0</v>
      </c>
      <c r="AL312" s="131">
        <f t="shared" si="179"/>
        <v>0</v>
      </c>
      <c r="AM312" s="131">
        <f t="shared" si="180"/>
        <v>0</v>
      </c>
      <c r="AN312" s="131">
        <f t="shared" si="181"/>
        <v>0</v>
      </c>
      <c r="AO312" s="131">
        <f t="shared" si="182"/>
        <v>0</v>
      </c>
      <c r="AP312" s="131"/>
      <c r="AQ312" s="396">
        <f t="shared" si="183"/>
        <v>0</v>
      </c>
      <c r="AR312" s="396">
        <f t="shared" si="184"/>
        <v>0</v>
      </c>
      <c r="AS312" s="396">
        <f t="shared" si="185"/>
        <v>0</v>
      </c>
      <c r="AT312" s="131"/>
      <c r="AU312" s="131">
        <f t="shared" si="186"/>
        <v>0</v>
      </c>
      <c r="AV312" s="131">
        <f t="shared" si="187"/>
        <v>0</v>
      </c>
      <c r="AW312" s="131">
        <f t="shared" si="188"/>
        <v>0</v>
      </c>
      <c r="AX312" s="131">
        <f t="shared" si="189"/>
        <v>0</v>
      </c>
      <c r="AY312" s="131">
        <f t="shared" si="190"/>
        <v>0</v>
      </c>
      <c r="AZ312" s="131">
        <f t="shared" si="191"/>
        <v>0</v>
      </c>
      <c r="BA312" s="131">
        <f t="shared" si="192"/>
        <v>0</v>
      </c>
      <c r="BB312" s="131">
        <f t="shared" si="193"/>
        <v>0</v>
      </c>
      <c r="BC312" s="131">
        <f t="shared" si="194"/>
        <v>0</v>
      </c>
      <c r="BD312" s="131">
        <f t="shared" si="195"/>
        <v>0</v>
      </c>
      <c r="BE312" s="131">
        <f t="shared" si="196"/>
        <v>0</v>
      </c>
      <c r="BF312" s="131">
        <f t="shared" si="197"/>
        <v>0</v>
      </c>
      <c r="BG312" s="131">
        <f t="shared" si="198"/>
        <v>0</v>
      </c>
      <c r="BH312" s="131">
        <f t="shared" si="199"/>
        <v>0</v>
      </c>
      <c r="BI312" s="131">
        <f t="shared" si="200"/>
        <v>0</v>
      </c>
      <c r="BJ312" s="131">
        <f t="shared" si="201"/>
        <v>0</v>
      </c>
      <c r="BK312" s="131">
        <f t="shared" si="202"/>
        <v>0</v>
      </c>
      <c r="BL312" s="131">
        <f t="shared" si="203"/>
        <v>0</v>
      </c>
      <c r="BM312" s="131">
        <f t="shared" si="204"/>
        <v>0</v>
      </c>
      <c r="BN312" s="131">
        <f t="shared" si="205"/>
        <v>0</v>
      </c>
      <c r="BO312" s="131">
        <f t="shared" si="206"/>
        <v>0</v>
      </c>
    </row>
    <row r="313" spans="1:67" s="81" customFormat="1" ht="73.75" customHeight="1" x14ac:dyDescent="0.2">
      <c r="A313" s="4"/>
      <c r="B313" s="164" t="s">
        <v>8</v>
      </c>
      <c r="C313" s="4"/>
      <c r="D313" s="64" t="s">
        <v>1056</v>
      </c>
      <c r="E313" s="503" t="s">
        <v>648</v>
      </c>
      <c r="F313" s="63" t="s">
        <v>108</v>
      </c>
      <c r="G313" s="178" t="s">
        <v>613</v>
      </c>
      <c r="H313" s="178" t="s">
        <v>160</v>
      </c>
      <c r="I313" s="63">
        <v>1</v>
      </c>
      <c r="J313" s="63">
        <v>0</v>
      </c>
      <c r="K313" s="63" t="s">
        <v>562</v>
      </c>
      <c r="L313" s="342">
        <v>108.15</v>
      </c>
      <c r="M313" s="401" t="s">
        <v>954</v>
      </c>
      <c r="N313" s="380"/>
      <c r="O313" s="378">
        <f>L313*N313</f>
        <v>0</v>
      </c>
      <c r="P313" s="96" t="str">
        <f t="shared" si="214"/>
        <v>No</v>
      </c>
      <c r="Q313" s="165" t="str">
        <f t="shared" si="215"/>
        <v>Yes</v>
      </c>
      <c r="S313" s="229">
        <v>1</v>
      </c>
      <c r="T313" s="230">
        <f t="shared" si="216"/>
        <v>0</v>
      </c>
      <c r="U313" s="69"/>
      <c r="V313" s="266">
        <v>1.65</v>
      </c>
      <c r="W313" s="265">
        <f t="shared" si="207"/>
        <v>0</v>
      </c>
      <c r="X313" s="152"/>
      <c r="Y313" s="152">
        <f>N313*I313</f>
        <v>0</v>
      </c>
      <c r="Z313" s="489">
        <v>1</v>
      </c>
      <c r="AA313" s="476">
        <v>5</v>
      </c>
      <c r="AB313" s="239">
        <f t="shared" si="208"/>
        <v>0</v>
      </c>
      <c r="AC313" s="476"/>
      <c r="AD313" s="239">
        <f t="shared" si="209"/>
        <v>0</v>
      </c>
      <c r="AE313" s="476"/>
      <c r="AF313" s="239">
        <f t="shared" si="210"/>
        <v>0</v>
      </c>
      <c r="AG313" s="131">
        <f t="shared" si="174"/>
        <v>0</v>
      </c>
      <c r="AH313" s="131">
        <f t="shared" si="175"/>
        <v>0</v>
      </c>
      <c r="AI313" s="131">
        <f t="shared" si="176"/>
        <v>0</v>
      </c>
      <c r="AJ313" s="131">
        <f t="shared" si="177"/>
        <v>0</v>
      </c>
      <c r="AK313" s="131">
        <f t="shared" si="178"/>
        <v>0</v>
      </c>
      <c r="AL313" s="131">
        <f t="shared" si="179"/>
        <v>0</v>
      </c>
      <c r="AM313" s="131">
        <f t="shared" si="180"/>
        <v>0</v>
      </c>
      <c r="AN313" s="131">
        <f t="shared" si="181"/>
        <v>0</v>
      </c>
      <c r="AO313" s="131">
        <f t="shared" si="182"/>
        <v>0</v>
      </c>
      <c r="AP313" s="396"/>
      <c r="AQ313" s="396">
        <f t="shared" si="183"/>
        <v>0</v>
      </c>
      <c r="AR313" s="396">
        <f t="shared" si="184"/>
        <v>0</v>
      </c>
      <c r="AS313" s="396">
        <f t="shared" si="185"/>
        <v>0</v>
      </c>
      <c r="AT313" s="396"/>
      <c r="AU313" s="131">
        <f t="shared" si="186"/>
        <v>0</v>
      </c>
      <c r="AV313" s="131">
        <f t="shared" si="187"/>
        <v>0</v>
      </c>
      <c r="AW313" s="131">
        <f t="shared" si="188"/>
        <v>0</v>
      </c>
      <c r="AX313" s="131">
        <f t="shared" si="189"/>
        <v>0</v>
      </c>
      <c r="AY313" s="131">
        <f t="shared" si="190"/>
        <v>0</v>
      </c>
      <c r="AZ313" s="131">
        <f t="shared" si="191"/>
        <v>0</v>
      </c>
      <c r="BA313" s="131">
        <f t="shared" si="192"/>
        <v>0</v>
      </c>
      <c r="BB313" s="131">
        <f t="shared" si="193"/>
        <v>0</v>
      </c>
      <c r="BC313" s="131">
        <f t="shared" si="194"/>
        <v>0</v>
      </c>
      <c r="BD313" s="131">
        <f t="shared" si="195"/>
        <v>0</v>
      </c>
      <c r="BE313" s="131">
        <f t="shared" si="196"/>
        <v>0</v>
      </c>
      <c r="BF313" s="131">
        <f t="shared" si="197"/>
        <v>0</v>
      </c>
      <c r="BG313" s="131">
        <f t="shared" si="198"/>
        <v>0</v>
      </c>
      <c r="BH313" s="131">
        <f t="shared" si="199"/>
        <v>0</v>
      </c>
      <c r="BI313" s="131">
        <f t="shared" si="200"/>
        <v>0</v>
      </c>
      <c r="BJ313" s="131">
        <f t="shared" si="201"/>
        <v>0</v>
      </c>
      <c r="BK313" s="131">
        <f t="shared" si="202"/>
        <v>0</v>
      </c>
      <c r="BL313" s="131">
        <f t="shared" si="203"/>
        <v>0</v>
      </c>
      <c r="BM313" s="131">
        <f t="shared" si="204"/>
        <v>0</v>
      </c>
      <c r="BN313" s="131">
        <f t="shared" si="205"/>
        <v>0</v>
      </c>
      <c r="BO313" s="131">
        <f t="shared" si="206"/>
        <v>0</v>
      </c>
    </row>
    <row r="314" spans="1:67" s="81" customFormat="1" ht="73.75" customHeight="1" x14ac:dyDescent="0.2">
      <c r="A314" s="4"/>
      <c r="B314" s="164" t="s">
        <v>8</v>
      </c>
      <c r="C314" s="4"/>
      <c r="D314" s="64" t="s">
        <v>836</v>
      </c>
      <c r="E314" s="504" t="s">
        <v>647</v>
      </c>
      <c r="F314" s="63" t="s">
        <v>108</v>
      </c>
      <c r="G314" s="178" t="s">
        <v>613</v>
      </c>
      <c r="H314" s="178" t="s">
        <v>160</v>
      </c>
      <c r="I314" s="63">
        <v>1</v>
      </c>
      <c r="J314" s="63">
        <v>0</v>
      </c>
      <c r="K314" s="63" t="s">
        <v>562</v>
      </c>
      <c r="L314" s="342">
        <v>112.8571</v>
      </c>
      <c r="M314" s="85"/>
      <c r="N314" s="403" t="s">
        <v>954</v>
      </c>
      <c r="O314" s="378">
        <f>L314*M314</f>
        <v>0</v>
      </c>
      <c r="P314" s="96" t="str">
        <f t="shared" si="214"/>
        <v>No</v>
      </c>
      <c r="Q314" s="165" t="str">
        <f t="shared" si="215"/>
        <v>Yes</v>
      </c>
      <c r="S314" s="229">
        <v>1</v>
      </c>
      <c r="T314" s="230">
        <f t="shared" si="216"/>
        <v>0</v>
      </c>
      <c r="U314" s="69"/>
      <c r="V314" s="266">
        <v>1.65</v>
      </c>
      <c r="W314" s="265">
        <f t="shared" si="207"/>
        <v>0</v>
      </c>
      <c r="X314" s="152">
        <f>M314*I314</f>
        <v>0</v>
      </c>
      <c r="Y314" s="152"/>
      <c r="Z314" s="489">
        <v>1</v>
      </c>
      <c r="AA314" s="476">
        <v>5</v>
      </c>
      <c r="AB314" s="239">
        <f t="shared" si="208"/>
        <v>0</v>
      </c>
      <c r="AC314" s="476"/>
      <c r="AD314" s="239">
        <f t="shared" si="209"/>
        <v>0</v>
      </c>
      <c r="AE314" s="476"/>
      <c r="AF314" s="239">
        <f t="shared" si="210"/>
        <v>0</v>
      </c>
      <c r="AG314" s="131">
        <f t="shared" si="174"/>
        <v>0</v>
      </c>
      <c r="AH314" s="131">
        <f t="shared" si="175"/>
        <v>0</v>
      </c>
      <c r="AI314" s="131">
        <f t="shared" si="176"/>
        <v>0</v>
      </c>
      <c r="AJ314" s="131">
        <f t="shared" si="177"/>
        <v>0</v>
      </c>
      <c r="AK314" s="131">
        <f t="shared" si="178"/>
        <v>0</v>
      </c>
      <c r="AL314" s="131">
        <f t="shared" si="179"/>
        <v>0</v>
      </c>
      <c r="AM314" s="131">
        <f t="shared" si="180"/>
        <v>0</v>
      </c>
      <c r="AN314" s="131">
        <f t="shared" si="181"/>
        <v>0</v>
      </c>
      <c r="AO314" s="131">
        <f t="shared" si="182"/>
        <v>0</v>
      </c>
      <c r="AP314" s="396"/>
      <c r="AQ314" s="396">
        <f t="shared" si="183"/>
        <v>0</v>
      </c>
      <c r="AR314" s="396">
        <f t="shared" si="184"/>
        <v>0</v>
      </c>
      <c r="AS314" s="396">
        <f t="shared" si="185"/>
        <v>0</v>
      </c>
      <c r="AT314" s="396"/>
      <c r="AU314" s="131">
        <f t="shared" si="186"/>
        <v>0</v>
      </c>
      <c r="AV314" s="131">
        <f t="shared" si="187"/>
        <v>0</v>
      </c>
      <c r="AW314" s="131">
        <f t="shared" si="188"/>
        <v>0</v>
      </c>
      <c r="AX314" s="131">
        <f t="shared" si="189"/>
        <v>0</v>
      </c>
      <c r="AY314" s="131">
        <f t="shared" si="190"/>
        <v>0</v>
      </c>
      <c r="AZ314" s="131">
        <f t="shared" si="191"/>
        <v>0</v>
      </c>
      <c r="BA314" s="131">
        <f t="shared" si="192"/>
        <v>0</v>
      </c>
      <c r="BB314" s="131">
        <f t="shared" si="193"/>
        <v>0</v>
      </c>
      <c r="BC314" s="131">
        <f t="shared" si="194"/>
        <v>0</v>
      </c>
      <c r="BD314" s="131">
        <f t="shared" si="195"/>
        <v>0</v>
      </c>
      <c r="BE314" s="131">
        <f t="shared" si="196"/>
        <v>0</v>
      </c>
      <c r="BF314" s="131">
        <f t="shared" si="197"/>
        <v>0</v>
      </c>
      <c r="BG314" s="131">
        <f t="shared" si="198"/>
        <v>0</v>
      </c>
      <c r="BH314" s="131">
        <f t="shared" si="199"/>
        <v>0</v>
      </c>
      <c r="BI314" s="131">
        <f t="shared" si="200"/>
        <v>0</v>
      </c>
      <c r="BJ314" s="131">
        <f t="shared" si="201"/>
        <v>0</v>
      </c>
      <c r="BK314" s="131">
        <f t="shared" si="202"/>
        <v>0</v>
      </c>
      <c r="BL314" s="131">
        <f t="shared" si="203"/>
        <v>0</v>
      </c>
      <c r="BM314" s="131">
        <f t="shared" si="204"/>
        <v>0</v>
      </c>
      <c r="BN314" s="131">
        <f t="shared" si="205"/>
        <v>0</v>
      </c>
      <c r="BO314" s="131">
        <f t="shared" si="206"/>
        <v>0</v>
      </c>
    </row>
    <row r="315" spans="1:67" s="81" customFormat="1" ht="73.75" customHeight="1" x14ac:dyDescent="0.2">
      <c r="A315" s="4"/>
      <c r="B315" s="164" t="s">
        <v>8</v>
      </c>
      <c r="C315" s="4"/>
      <c r="D315" s="64" t="s">
        <v>825</v>
      </c>
      <c r="E315" s="505" t="s">
        <v>646</v>
      </c>
      <c r="F315" s="63" t="s">
        <v>108</v>
      </c>
      <c r="G315" s="178" t="s">
        <v>613</v>
      </c>
      <c r="H315" s="178" t="s">
        <v>160</v>
      </c>
      <c r="I315" s="63">
        <v>1</v>
      </c>
      <c r="J315" s="63">
        <v>0</v>
      </c>
      <c r="K315" s="63" t="s">
        <v>562</v>
      </c>
      <c r="L315" s="342">
        <v>108.15</v>
      </c>
      <c r="M315" s="85"/>
      <c r="N315" s="403" t="s">
        <v>954</v>
      </c>
      <c r="O315" s="378">
        <f>L315*M315</f>
        <v>0</v>
      </c>
      <c r="P315" s="96" t="str">
        <f t="shared" si="214"/>
        <v>No</v>
      </c>
      <c r="Q315" s="165" t="str">
        <f t="shared" si="215"/>
        <v>Yes</v>
      </c>
      <c r="S315" s="229">
        <v>1</v>
      </c>
      <c r="T315" s="230">
        <f t="shared" si="216"/>
        <v>0</v>
      </c>
      <c r="U315" s="69"/>
      <c r="V315" s="266">
        <v>1.65</v>
      </c>
      <c r="W315" s="265">
        <f t="shared" si="207"/>
        <v>0</v>
      </c>
      <c r="X315" s="152">
        <f>M315*I315</f>
        <v>0</v>
      </c>
      <c r="Y315" s="152"/>
      <c r="Z315" s="489">
        <v>1</v>
      </c>
      <c r="AA315" s="476">
        <v>5</v>
      </c>
      <c r="AB315" s="239">
        <f t="shared" si="208"/>
        <v>0</v>
      </c>
      <c r="AC315" s="476"/>
      <c r="AD315" s="239">
        <f t="shared" si="209"/>
        <v>0</v>
      </c>
      <c r="AE315" s="476"/>
      <c r="AF315" s="239">
        <f t="shared" si="210"/>
        <v>0</v>
      </c>
      <c r="AG315" s="131">
        <f t="shared" si="174"/>
        <v>0</v>
      </c>
      <c r="AH315" s="131">
        <f t="shared" si="175"/>
        <v>0</v>
      </c>
      <c r="AI315" s="131">
        <f t="shared" si="176"/>
        <v>0</v>
      </c>
      <c r="AJ315" s="131">
        <f t="shared" si="177"/>
        <v>0</v>
      </c>
      <c r="AK315" s="131">
        <f t="shared" si="178"/>
        <v>0</v>
      </c>
      <c r="AL315" s="131">
        <f t="shared" si="179"/>
        <v>0</v>
      </c>
      <c r="AM315" s="131">
        <f t="shared" si="180"/>
        <v>0</v>
      </c>
      <c r="AN315" s="131">
        <f t="shared" si="181"/>
        <v>0</v>
      </c>
      <c r="AO315" s="131">
        <f t="shared" si="182"/>
        <v>0</v>
      </c>
      <c r="AP315" s="396"/>
      <c r="AQ315" s="396">
        <f t="shared" si="183"/>
        <v>0</v>
      </c>
      <c r="AR315" s="396">
        <f t="shared" si="184"/>
        <v>0</v>
      </c>
      <c r="AS315" s="396">
        <f t="shared" si="185"/>
        <v>0</v>
      </c>
      <c r="AT315" s="396"/>
      <c r="AU315" s="131">
        <f t="shared" si="186"/>
        <v>0</v>
      </c>
      <c r="AV315" s="131">
        <f t="shared" si="187"/>
        <v>0</v>
      </c>
      <c r="AW315" s="131">
        <f t="shared" si="188"/>
        <v>0</v>
      </c>
      <c r="AX315" s="131">
        <f t="shared" si="189"/>
        <v>0</v>
      </c>
      <c r="AY315" s="131">
        <f t="shared" si="190"/>
        <v>0</v>
      </c>
      <c r="AZ315" s="131">
        <f t="shared" si="191"/>
        <v>0</v>
      </c>
      <c r="BA315" s="131">
        <f t="shared" si="192"/>
        <v>0</v>
      </c>
      <c r="BB315" s="131">
        <f t="shared" si="193"/>
        <v>0</v>
      </c>
      <c r="BC315" s="131">
        <f t="shared" si="194"/>
        <v>0</v>
      </c>
      <c r="BD315" s="131">
        <f t="shared" si="195"/>
        <v>0</v>
      </c>
      <c r="BE315" s="131">
        <f t="shared" si="196"/>
        <v>0</v>
      </c>
      <c r="BF315" s="131">
        <f t="shared" si="197"/>
        <v>0</v>
      </c>
      <c r="BG315" s="131">
        <f t="shared" si="198"/>
        <v>0</v>
      </c>
      <c r="BH315" s="131">
        <f t="shared" si="199"/>
        <v>0</v>
      </c>
      <c r="BI315" s="131">
        <f t="shared" si="200"/>
        <v>0</v>
      </c>
      <c r="BJ315" s="131">
        <f t="shared" si="201"/>
        <v>0</v>
      </c>
      <c r="BK315" s="131">
        <f t="shared" si="202"/>
        <v>0</v>
      </c>
      <c r="BL315" s="131">
        <f t="shared" si="203"/>
        <v>0</v>
      </c>
      <c r="BM315" s="131">
        <f t="shared" si="204"/>
        <v>0</v>
      </c>
      <c r="BN315" s="131">
        <f t="shared" si="205"/>
        <v>0</v>
      </c>
      <c r="BO315" s="131">
        <f t="shared" si="206"/>
        <v>0</v>
      </c>
    </row>
    <row r="316" spans="1:67" s="4" customFormat="1" ht="73.75" customHeight="1" x14ac:dyDescent="0.2">
      <c r="B316" s="164" t="s">
        <v>8</v>
      </c>
      <c r="D316" s="99" t="s">
        <v>1057</v>
      </c>
      <c r="E316" s="506" t="s">
        <v>648</v>
      </c>
      <c r="F316" s="72" t="s">
        <v>108</v>
      </c>
      <c r="G316" s="73" t="s">
        <v>614</v>
      </c>
      <c r="H316" s="73" t="s">
        <v>160</v>
      </c>
      <c r="I316" s="72">
        <v>1</v>
      </c>
      <c r="J316" s="72">
        <v>0</v>
      </c>
      <c r="K316" s="72" t="s">
        <v>562</v>
      </c>
      <c r="L316" s="340">
        <v>153.21250000000001</v>
      </c>
      <c r="M316" s="399" t="s">
        <v>954</v>
      </c>
      <c r="N316" s="88"/>
      <c r="O316" s="368">
        <f>L316*N316</f>
        <v>0</v>
      </c>
      <c r="P316" s="89" t="str">
        <f t="shared" si="214"/>
        <v>No</v>
      </c>
      <c r="Q316" s="166" t="str">
        <f t="shared" si="215"/>
        <v>Yes</v>
      </c>
      <c r="S316" s="229">
        <v>1</v>
      </c>
      <c r="T316" s="230">
        <f t="shared" si="216"/>
        <v>0</v>
      </c>
      <c r="U316" s="69"/>
      <c r="V316" s="266">
        <v>2.4500000000000002</v>
      </c>
      <c r="W316" s="265">
        <f t="shared" si="207"/>
        <v>0</v>
      </c>
      <c r="X316" s="152"/>
      <c r="Y316" s="152">
        <f>N316*I316</f>
        <v>0</v>
      </c>
      <c r="Z316" s="489">
        <v>1</v>
      </c>
      <c r="AA316" s="476">
        <v>6</v>
      </c>
      <c r="AB316" s="239">
        <f t="shared" si="208"/>
        <v>0</v>
      </c>
      <c r="AC316" s="476"/>
      <c r="AD316" s="239">
        <f t="shared" si="209"/>
        <v>0</v>
      </c>
      <c r="AE316" s="476"/>
      <c r="AF316" s="239">
        <f t="shared" si="210"/>
        <v>0</v>
      </c>
      <c r="AG316" s="131">
        <f t="shared" si="174"/>
        <v>0</v>
      </c>
      <c r="AH316" s="131">
        <f t="shared" si="175"/>
        <v>0</v>
      </c>
      <c r="AI316" s="131">
        <f t="shared" si="176"/>
        <v>0</v>
      </c>
      <c r="AJ316" s="131">
        <f t="shared" si="177"/>
        <v>0</v>
      </c>
      <c r="AK316" s="131">
        <f t="shared" si="178"/>
        <v>0</v>
      </c>
      <c r="AL316" s="131">
        <f t="shared" si="179"/>
        <v>0</v>
      </c>
      <c r="AM316" s="131">
        <f t="shared" si="180"/>
        <v>0</v>
      </c>
      <c r="AN316" s="131">
        <f t="shared" si="181"/>
        <v>0</v>
      </c>
      <c r="AO316" s="131">
        <f t="shared" si="182"/>
        <v>0</v>
      </c>
      <c r="AP316" s="131"/>
      <c r="AQ316" s="396">
        <f t="shared" si="183"/>
        <v>0</v>
      </c>
      <c r="AR316" s="396">
        <f t="shared" si="184"/>
        <v>0</v>
      </c>
      <c r="AS316" s="396">
        <f t="shared" si="185"/>
        <v>0</v>
      </c>
      <c r="AT316" s="131"/>
      <c r="AU316" s="131">
        <f t="shared" si="186"/>
        <v>0</v>
      </c>
      <c r="AV316" s="131">
        <f t="shared" si="187"/>
        <v>0</v>
      </c>
      <c r="AW316" s="131">
        <f t="shared" si="188"/>
        <v>0</v>
      </c>
      <c r="AX316" s="131">
        <f t="shared" si="189"/>
        <v>0</v>
      </c>
      <c r="AY316" s="131">
        <f t="shared" si="190"/>
        <v>0</v>
      </c>
      <c r="AZ316" s="131">
        <f t="shared" si="191"/>
        <v>0</v>
      </c>
      <c r="BA316" s="131">
        <f t="shared" si="192"/>
        <v>0</v>
      </c>
      <c r="BB316" s="131">
        <f t="shared" si="193"/>
        <v>0</v>
      </c>
      <c r="BC316" s="131">
        <f t="shared" si="194"/>
        <v>0</v>
      </c>
      <c r="BD316" s="131">
        <f t="shared" si="195"/>
        <v>0</v>
      </c>
      <c r="BE316" s="131">
        <f t="shared" si="196"/>
        <v>0</v>
      </c>
      <c r="BF316" s="131">
        <f t="shared" si="197"/>
        <v>0</v>
      </c>
      <c r="BG316" s="131">
        <f t="shared" si="198"/>
        <v>0</v>
      </c>
      <c r="BH316" s="131">
        <f t="shared" si="199"/>
        <v>0</v>
      </c>
      <c r="BI316" s="131">
        <f t="shared" si="200"/>
        <v>0</v>
      </c>
      <c r="BJ316" s="131">
        <f t="shared" si="201"/>
        <v>0</v>
      </c>
      <c r="BK316" s="131">
        <f t="shared" si="202"/>
        <v>0</v>
      </c>
      <c r="BL316" s="131">
        <f t="shared" si="203"/>
        <v>0</v>
      </c>
      <c r="BM316" s="131">
        <f t="shared" si="204"/>
        <v>0</v>
      </c>
      <c r="BN316" s="131">
        <f t="shared" si="205"/>
        <v>0</v>
      </c>
      <c r="BO316" s="131">
        <f t="shared" si="206"/>
        <v>0</v>
      </c>
    </row>
    <row r="317" spans="1:67" s="4" customFormat="1" ht="73.75" customHeight="1" x14ac:dyDescent="0.2">
      <c r="B317" s="164" t="s">
        <v>8</v>
      </c>
      <c r="D317" s="99" t="s">
        <v>835</v>
      </c>
      <c r="E317" s="501" t="s">
        <v>647</v>
      </c>
      <c r="F317" s="72" t="s">
        <v>108</v>
      </c>
      <c r="G317" s="73" t="s">
        <v>614</v>
      </c>
      <c r="H317" s="73" t="s">
        <v>160</v>
      </c>
      <c r="I317" s="72">
        <v>1</v>
      </c>
      <c r="J317" s="72">
        <v>0</v>
      </c>
      <c r="K317" s="72" t="s">
        <v>562</v>
      </c>
      <c r="L317" s="340">
        <v>159.8766</v>
      </c>
      <c r="M317" s="87"/>
      <c r="N317" s="399" t="s">
        <v>954</v>
      </c>
      <c r="O317" s="368">
        <f>L317*M317</f>
        <v>0</v>
      </c>
      <c r="P317" s="89" t="str">
        <f t="shared" si="214"/>
        <v>No</v>
      </c>
      <c r="Q317" s="166" t="str">
        <f t="shared" si="215"/>
        <v>Yes</v>
      </c>
      <c r="S317" s="229">
        <v>1</v>
      </c>
      <c r="T317" s="230">
        <f t="shared" si="216"/>
        <v>0</v>
      </c>
      <c r="U317" s="69"/>
      <c r="V317" s="266">
        <v>2.4500000000000002</v>
      </c>
      <c r="W317" s="265">
        <f t="shared" si="207"/>
        <v>0</v>
      </c>
      <c r="X317" s="152">
        <f>M317*I317</f>
        <v>0</v>
      </c>
      <c r="Y317" s="152"/>
      <c r="Z317" s="489">
        <v>1</v>
      </c>
      <c r="AA317" s="476">
        <v>6</v>
      </c>
      <c r="AB317" s="239">
        <f t="shared" si="208"/>
        <v>0</v>
      </c>
      <c r="AC317" s="476"/>
      <c r="AD317" s="239">
        <f t="shared" si="209"/>
        <v>0</v>
      </c>
      <c r="AE317" s="476"/>
      <c r="AF317" s="239">
        <f t="shared" si="210"/>
        <v>0</v>
      </c>
      <c r="AG317" s="131">
        <f t="shared" si="174"/>
        <v>0</v>
      </c>
      <c r="AH317" s="131">
        <f t="shared" si="175"/>
        <v>0</v>
      </c>
      <c r="AI317" s="131">
        <f t="shared" si="176"/>
        <v>0</v>
      </c>
      <c r="AJ317" s="131">
        <f t="shared" si="177"/>
        <v>0</v>
      </c>
      <c r="AK317" s="131">
        <f t="shared" si="178"/>
        <v>0</v>
      </c>
      <c r="AL317" s="131">
        <f t="shared" si="179"/>
        <v>0</v>
      </c>
      <c r="AM317" s="131">
        <f t="shared" si="180"/>
        <v>0</v>
      </c>
      <c r="AN317" s="131">
        <f t="shared" si="181"/>
        <v>0</v>
      </c>
      <c r="AO317" s="131">
        <f t="shared" si="182"/>
        <v>0</v>
      </c>
      <c r="AP317" s="131"/>
      <c r="AQ317" s="396">
        <f t="shared" si="183"/>
        <v>0</v>
      </c>
      <c r="AR317" s="396">
        <f t="shared" si="184"/>
        <v>0</v>
      </c>
      <c r="AS317" s="396">
        <f t="shared" si="185"/>
        <v>0</v>
      </c>
      <c r="AT317" s="131"/>
      <c r="AU317" s="131">
        <f t="shared" si="186"/>
        <v>0</v>
      </c>
      <c r="AV317" s="131">
        <f t="shared" si="187"/>
        <v>0</v>
      </c>
      <c r="AW317" s="131">
        <f t="shared" si="188"/>
        <v>0</v>
      </c>
      <c r="AX317" s="131">
        <f t="shared" si="189"/>
        <v>0</v>
      </c>
      <c r="AY317" s="131">
        <f t="shared" si="190"/>
        <v>0</v>
      </c>
      <c r="AZ317" s="131">
        <f t="shared" si="191"/>
        <v>0</v>
      </c>
      <c r="BA317" s="131">
        <f t="shared" si="192"/>
        <v>0</v>
      </c>
      <c r="BB317" s="131">
        <f t="shared" si="193"/>
        <v>0</v>
      </c>
      <c r="BC317" s="131">
        <f t="shared" si="194"/>
        <v>0</v>
      </c>
      <c r="BD317" s="131">
        <f t="shared" si="195"/>
        <v>0</v>
      </c>
      <c r="BE317" s="131">
        <f t="shared" si="196"/>
        <v>0</v>
      </c>
      <c r="BF317" s="131">
        <f t="shared" si="197"/>
        <v>0</v>
      </c>
      <c r="BG317" s="131">
        <f t="shared" si="198"/>
        <v>0</v>
      </c>
      <c r="BH317" s="131">
        <f t="shared" si="199"/>
        <v>0</v>
      </c>
      <c r="BI317" s="131">
        <f t="shared" si="200"/>
        <v>0</v>
      </c>
      <c r="BJ317" s="131">
        <f t="shared" si="201"/>
        <v>0</v>
      </c>
      <c r="BK317" s="131">
        <f t="shared" si="202"/>
        <v>0</v>
      </c>
      <c r="BL317" s="131">
        <f t="shared" si="203"/>
        <v>0</v>
      </c>
      <c r="BM317" s="131">
        <f t="shared" si="204"/>
        <v>0</v>
      </c>
      <c r="BN317" s="131">
        <f t="shared" si="205"/>
        <v>0</v>
      </c>
      <c r="BO317" s="131">
        <f t="shared" si="206"/>
        <v>0</v>
      </c>
    </row>
    <row r="318" spans="1:67" s="4" customFormat="1" ht="73.75" customHeight="1" x14ac:dyDescent="0.2">
      <c r="B318" s="164" t="s">
        <v>8</v>
      </c>
      <c r="D318" s="99" t="s">
        <v>826</v>
      </c>
      <c r="E318" s="502" t="s">
        <v>646</v>
      </c>
      <c r="F318" s="72" t="s">
        <v>108</v>
      </c>
      <c r="G318" s="73" t="s">
        <v>614</v>
      </c>
      <c r="H318" s="73" t="s">
        <v>160</v>
      </c>
      <c r="I318" s="72">
        <v>1</v>
      </c>
      <c r="J318" s="72">
        <v>0</v>
      </c>
      <c r="K318" s="72" t="s">
        <v>562</v>
      </c>
      <c r="L318" s="340">
        <v>153.21250000000001</v>
      </c>
      <c r="M318" s="87"/>
      <c r="N318" s="399" t="s">
        <v>954</v>
      </c>
      <c r="O318" s="368">
        <f>L318*M318</f>
        <v>0</v>
      </c>
      <c r="P318" s="89" t="str">
        <f t="shared" si="214"/>
        <v>No</v>
      </c>
      <c r="Q318" s="166" t="str">
        <f t="shared" si="215"/>
        <v>Yes</v>
      </c>
      <c r="S318" s="229">
        <v>1</v>
      </c>
      <c r="T318" s="230">
        <f t="shared" si="216"/>
        <v>0</v>
      </c>
      <c r="U318" s="69"/>
      <c r="V318" s="266">
        <v>2.4500000000000002</v>
      </c>
      <c r="W318" s="265">
        <f t="shared" si="207"/>
        <v>0</v>
      </c>
      <c r="X318" s="152">
        <f>M318*I318</f>
        <v>0</v>
      </c>
      <c r="Y318" s="152"/>
      <c r="Z318" s="489">
        <v>1</v>
      </c>
      <c r="AA318" s="476">
        <v>6</v>
      </c>
      <c r="AB318" s="239">
        <f t="shared" si="208"/>
        <v>0</v>
      </c>
      <c r="AC318" s="476"/>
      <c r="AD318" s="239">
        <f t="shared" si="209"/>
        <v>0</v>
      </c>
      <c r="AE318" s="476"/>
      <c r="AF318" s="239">
        <f t="shared" si="210"/>
        <v>0</v>
      </c>
      <c r="AG318" s="131">
        <f t="shared" si="174"/>
        <v>0</v>
      </c>
      <c r="AH318" s="131">
        <f t="shared" si="175"/>
        <v>0</v>
      </c>
      <c r="AI318" s="131">
        <f t="shared" si="176"/>
        <v>0</v>
      </c>
      <c r="AJ318" s="131">
        <f t="shared" si="177"/>
        <v>0</v>
      </c>
      <c r="AK318" s="131">
        <f t="shared" si="178"/>
        <v>0</v>
      </c>
      <c r="AL318" s="131">
        <f t="shared" si="179"/>
        <v>0</v>
      </c>
      <c r="AM318" s="131">
        <f t="shared" si="180"/>
        <v>0</v>
      </c>
      <c r="AN318" s="131">
        <f t="shared" si="181"/>
        <v>0</v>
      </c>
      <c r="AO318" s="131">
        <f t="shared" si="182"/>
        <v>0</v>
      </c>
      <c r="AP318" s="131"/>
      <c r="AQ318" s="396">
        <f t="shared" si="183"/>
        <v>0</v>
      </c>
      <c r="AR318" s="396">
        <f t="shared" si="184"/>
        <v>0</v>
      </c>
      <c r="AS318" s="396">
        <f t="shared" si="185"/>
        <v>0</v>
      </c>
      <c r="AT318" s="131"/>
      <c r="AU318" s="131">
        <f t="shared" si="186"/>
        <v>0</v>
      </c>
      <c r="AV318" s="131">
        <f t="shared" si="187"/>
        <v>0</v>
      </c>
      <c r="AW318" s="131">
        <f t="shared" si="188"/>
        <v>0</v>
      </c>
      <c r="AX318" s="131">
        <f t="shared" si="189"/>
        <v>0</v>
      </c>
      <c r="AY318" s="131">
        <f t="shared" si="190"/>
        <v>0</v>
      </c>
      <c r="AZ318" s="131">
        <f t="shared" si="191"/>
        <v>0</v>
      </c>
      <c r="BA318" s="131">
        <f t="shared" si="192"/>
        <v>0</v>
      </c>
      <c r="BB318" s="131">
        <f t="shared" si="193"/>
        <v>0</v>
      </c>
      <c r="BC318" s="131">
        <f t="shared" si="194"/>
        <v>0</v>
      </c>
      <c r="BD318" s="131">
        <f t="shared" si="195"/>
        <v>0</v>
      </c>
      <c r="BE318" s="131">
        <f t="shared" si="196"/>
        <v>0</v>
      </c>
      <c r="BF318" s="131">
        <f t="shared" si="197"/>
        <v>0</v>
      </c>
      <c r="BG318" s="131">
        <f t="shared" si="198"/>
        <v>0</v>
      </c>
      <c r="BH318" s="131">
        <f t="shared" si="199"/>
        <v>0</v>
      </c>
      <c r="BI318" s="131">
        <f t="shared" si="200"/>
        <v>0</v>
      </c>
      <c r="BJ318" s="131">
        <f t="shared" si="201"/>
        <v>0</v>
      </c>
      <c r="BK318" s="131">
        <f t="shared" si="202"/>
        <v>0</v>
      </c>
      <c r="BL318" s="131">
        <f t="shared" si="203"/>
        <v>0</v>
      </c>
      <c r="BM318" s="131">
        <f t="shared" si="204"/>
        <v>0</v>
      </c>
      <c r="BN318" s="131">
        <f t="shared" si="205"/>
        <v>0</v>
      </c>
      <c r="BO318" s="131">
        <f t="shared" si="206"/>
        <v>0</v>
      </c>
    </row>
    <row r="319" spans="1:67" s="81" customFormat="1" ht="73.75" customHeight="1" x14ac:dyDescent="0.2">
      <c r="A319" s="4"/>
      <c r="B319" s="164" t="s">
        <v>8</v>
      </c>
      <c r="C319" s="4"/>
      <c r="D319" s="64" t="s">
        <v>1058</v>
      </c>
      <c r="E319" s="503" t="s">
        <v>648</v>
      </c>
      <c r="F319" s="63" t="s">
        <v>110</v>
      </c>
      <c r="G319" s="178" t="s">
        <v>615</v>
      </c>
      <c r="H319" s="178" t="s">
        <v>160</v>
      </c>
      <c r="I319" s="63">
        <v>1</v>
      </c>
      <c r="J319" s="63">
        <v>0</v>
      </c>
      <c r="K319" s="63" t="s">
        <v>562</v>
      </c>
      <c r="L319" s="342">
        <v>189.26250000000002</v>
      </c>
      <c r="M319" s="401" t="s">
        <v>954</v>
      </c>
      <c r="N319" s="380"/>
      <c r="O319" s="378">
        <f>L319*N319</f>
        <v>0</v>
      </c>
      <c r="P319" s="96" t="str">
        <f t="shared" si="214"/>
        <v>No</v>
      </c>
      <c r="Q319" s="165" t="str">
        <f t="shared" si="215"/>
        <v>Yes</v>
      </c>
      <c r="S319" s="229">
        <v>1</v>
      </c>
      <c r="T319" s="230">
        <f t="shared" si="216"/>
        <v>0</v>
      </c>
      <c r="U319" s="69"/>
      <c r="V319" s="266">
        <v>3.3</v>
      </c>
      <c r="W319" s="265">
        <f t="shared" si="207"/>
        <v>0</v>
      </c>
      <c r="X319" s="152"/>
      <c r="Y319" s="152">
        <f>N319*I319</f>
        <v>0</v>
      </c>
      <c r="Z319" s="489">
        <v>1</v>
      </c>
      <c r="AA319" s="476">
        <v>7</v>
      </c>
      <c r="AB319" s="239">
        <f t="shared" si="208"/>
        <v>0</v>
      </c>
      <c r="AC319" s="476"/>
      <c r="AD319" s="239">
        <f t="shared" si="209"/>
        <v>0</v>
      </c>
      <c r="AE319" s="476"/>
      <c r="AF319" s="239">
        <f t="shared" si="210"/>
        <v>0</v>
      </c>
      <c r="AG319" s="131">
        <f t="shared" si="174"/>
        <v>0</v>
      </c>
      <c r="AH319" s="131">
        <f t="shared" si="175"/>
        <v>0</v>
      </c>
      <c r="AI319" s="131">
        <f t="shared" si="176"/>
        <v>0</v>
      </c>
      <c r="AJ319" s="131">
        <f t="shared" si="177"/>
        <v>0</v>
      </c>
      <c r="AK319" s="131">
        <f t="shared" si="178"/>
        <v>0</v>
      </c>
      <c r="AL319" s="131">
        <f t="shared" si="179"/>
        <v>0</v>
      </c>
      <c r="AM319" s="131">
        <f t="shared" si="180"/>
        <v>0</v>
      </c>
      <c r="AN319" s="131">
        <f t="shared" si="181"/>
        <v>0</v>
      </c>
      <c r="AO319" s="131">
        <f t="shared" si="182"/>
        <v>0</v>
      </c>
      <c r="AP319" s="396"/>
      <c r="AQ319" s="396">
        <f t="shared" si="183"/>
        <v>0</v>
      </c>
      <c r="AR319" s="396">
        <f t="shared" si="184"/>
        <v>0</v>
      </c>
      <c r="AS319" s="396">
        <f t="shared" si="185"/>
        <v>0</v>
      </c>
      <c r="AT319" s="396"/>
      <c r="AU319" s="131">
        <f t="shared" si="186"/>
        <v>0</v>
      </c>
      <c r="AV319" s="131">
        <f t="shared" si="187"/>
        <v>0</v>
      </c>
      <c r="AW319" s="131">
        <f t="shared" si="188"/>
        <v>0</v>
      </c>
      <c r="AX319" s="131">
        <f t="shared" si="189"/>
        <v>0</v>
      </c>
      <c r="AY319" s="131">
        <f t="shared" si="190"/>
        <v>0</v>
      </c>
      <c r="AZ319" s="131">
        <f t="shared" si="191"/>
        <v>0</v>
      </c>
      <c r="BA319" s="131">
        <f t="shared" si="192"/>
        <v>0</v>
      </c>
      <c r="BB319" s="131">
        <f t="shared" si="193"/>
        <v>0</v>
      </c>
      <c r="BC319" s="131">
        <f t="shared" si="194"/>
        <v>0</v>
      </c>
      <c r="BD319" s="131">
        <f t="shared" si="195"/>
        <v>0</v>
      </c>
      <c r="BE319" s="131">
        <f t="shared" si="196"/>
        <v>0</v>
      </c>
      <c r="BF319" s="131">
        <f t="shared" si="197"/>
        <v>0</v>
      </c>
      <c r="BG319" s="131">
        <f t="shared" si="198"/>
        <v>0</v>
      </c>
      <c r="BH319" s="131">
        <f t="shared" si="199"/>
        <v>0</v>
      </c>
      <c r="BI319" s="131">
        <f t="shared" si="200"/>
        <v>0</v>
      </c>
      <c r="BJ319" s="131">
        <f t="shared" si="201"/>
        <v>0</v>
      </c>
      <c r="BK319" s="131">
        <f t="shared" si="202"/>
        <v>0</v>
      </c>
      <c r="BL319" s="131">
        <f t="shared" si="203"/>
        <v>0</v>
      </c>
      <c r="BM319" s="131">
        <f t="shared" si="204"/>
        <v>0</v>
      </c>
      <c r="BN319" s="131">
        <f t="shared" si="205"/>
        <v>0</v>
      </c>
      <c r="BO319" s="131">
        <f t="shared" si="206"/>
        <v>0</v>
      </c>
    </row>
    <row r="320" spans="1:67" s="81" customFormat="1" ht="73.75" customHeight="1" x14ac:dyDescent="0.2">
      <c r="A320" s="4"/>
      <c r="B320" s="164" t="s">
        <v>8</v>
      </c>
      <c r="C320" s="4"/>
      <c r="D320" s="64" t="s">
        <v>834</v>
      </c>
      <c r="E320" s="504" t="s">
        <v>647</v>
      </c>
      <c r="F320" s="63" t="s">
        <v>110</v>
      </c>
      <c r="G320" s="178" t="s">
        <v>615</v>
      </c>
      <c r="H320" s="178" t="s">
        <v>160</v>
      </c>
      <c r="I320" s="63">
        <v>1</v>
      </c>
      <c r="J320" s="63">
        <v>0</v>
      </c>
      <c r="K320" s="63" t="s">
        <v>562</v>
      </c>
      <c r="L320" s="342">
        <v>197.49220000000003</v>
      </c>
      <c r="M320" s="85"/>
      <c r="N320" s="403" t="s">
        <v>954</v>
      </c>
      <c r="O320" s="378">
        <f>L320*M320</f>
        <v>0</v>
      </c>
      <c r="P320" s="96" t="str">
        <f t="shared" si="214"/>
        <v>No</v>
      </c>
      <c r="Q320" s="165" t="str">
        <f t="shared" si="215"/>
        <v>Yes</v>
      </c>
      <c r="S320" s="229">
        <v>1</v>
      </c>
      <c r="T320" s="230">
        <f t="shared" si="216"/>
        <v>0</v>
      </c>
      <c r="U320" s="69"/>
      <c r="V320" s="266">
        <v>3.3</v>
      </c>
      <c r="W320" s="265">
        <f t="shared" si="207"/>
        <v>0</v>
      </c>
      <c r="X320" s="152">
        <f>M320*I320</f>
        <v>0</v>
      </c>
      <c r="Y320" s="152"/>
      <c r="Z320" s="489">
        <v>1</v>
      </c>
      <c r="AA320" s="476">
        <v>7</v>
      </c>
      <c r="AB320" s="239">
        <f t="shared" si="208"/>
        <v>0</v>
      </c>
      <c r="AC320" s="476"/>
      <c r="AD320" s="239">
        <f t="shared" si="209"/>
        <v>0</v>
      </c>
      <c r="AE320" s="476"/>
      <c r="AF320" s="239">
        <f t="shared" si="210"/>
        <v>0</v>
      </c>
      <c r="AG320" s="131">
        <f t="shared" si="174"/>
        <v>0</v>
      </c>
      <c r="AH320" s="131">
        <f t="shared" si="175"/>
        <v>0</v>
      </c>
      <c r="AI320" s="131">
        <f t="shared" si="176"/>
        <v>0</v>
      </c>
      <c r="AJ320" s="131">
        <f t="shared" si="177"/>
        <v>0</v>
      </c>
      <c r="AK320" s="131">
        <f t="shared" si="178"/>
        <v>0</v>
      </c>
      <c r="AL320" s="131">
        <f t="shared" si="179"/>
        <v>0</v>
      </c>
      <c r="AM320" s="131">
        <f t="shared" si="180"/>
        <v>0</v>
      </c>
      <c r="AN320" s="131">
        <f t="shared" si="181"/>
        <v>0</v>
      </c>
      <c r="AO320" s="131">
        <f t="shared" si="182"/>
        <v>0</v>
      </c>
      <c r="AP320" s="396"/>
      <c r="AQ320" s="396">
        <f t="shared" si="183"/>
        <v>0</v>
      </c>
      <c r="AR320" s="396">
        <f t="shared" si="184"/>
        <v>0</v>
      </c>
      <c r="AS320" s="396">
        <f t="shared" si="185"/>
        <v>0</v>
      </c>
      <c r="AT320" s="396"/>
      <c r="AU320" s="131">
        <f t="shared" si="186"/>
        <v>0</v>
      </c>
      <c r="AV320" s="131">
        <f t="shared" si="187"/>
        <v>0</v>
      </c>
      <c r="AW320" s="131">
        <f t="shared" si="188"/>
        <v>0</v>
      </c>
      <c r="AX320" s="131">
        <f t="shared" si="189"/>
        <v>0</v>
      </c>
      <c r="AY320" s="131">
        <f t="shared" si="190"/>
        <v>0</v>
      </c>
      <c r="AZ320" s="131">
        <f t="shared" si="191"/>
        <v>0</v>
      </c>
      <c r="BA320" s="131">
        <f t="shared" si="192"/>
        <v>0</v>
      </c>
      <c r="BB320" s="131">
        <f t="shared" si="193"/>
        <v>0</v>
      </c>
      <c r="BC320" s="131">
        <f t="shared" si="194"/>
        <v>0</v>
      </c>
      <c r="BD320" s="131">
        <f t="shared" si="195"/>
        <v>0</v>
      </c>
      <c r="BE320" s="131">
        <f t="shared" si="196"/>
        <v>0</v>
      </c>
      <c r="BF320" s="131">
        <f t="shared" si="197"/>
        <v>0</v>
      </c>
      <c r="BG320" s="131">
        <f t="shared" si="198"/>
        <v>0</v>
      </c>
      <c r="BH320" s="131">
        <f t="shared" si="199"/>
        <v>0</v>
      </c>
      <c r="BI320" s="131">
        <f t="shared" si="200"/>
        <v>0</v>
      </c>
      <c r="BJ320" s="131">
        <f t="shared" si="201"/>
        <v>0</v>
      </c>
      <c r="BK320" s="131">
        <f t="shared" si="202"/>
        <v>0</v>
      </c>
      <c r="BL320" s="131">
        <f t="shared" si="203"/>
        <v>0</v>
      </c>
      <c r="BM320" s="131">
        <f t="shared" si="204"/>
        <v>0</v>
      </c>
      <c r="BN320" s="131">
        <f t="shared" si="205"/>
        <v>0</v>
      </c>
      <c r="BO320" s="131">
        <f t="shared" si="206"/>
        <v>0</v>
      </c>
    </row>
    <row r="321" spans="1:67" s="81" customFormat="1" ht="73.75" customHeight="1" x14ac:dyDescent="0.2">
      <c r="A321" s="4"/>
      <c r="B321" s="164" t="s">
        <v>8</v>
      </c>
      <c r="C321" s="4"/>
      <c r="D321" s="64" t="s">
        <v>827</v>
      </c>
      <c r="E321" s="505" t="s">
        <v>646</v>
      </c>
      <c r="F321" s="63" t="s">
        <v>110</v>
      </c>
      <c r="G321" s="178" t="s">
        <v>615</v>
      </c>
      <c r="H321" s="178" t="s">
        <v>160</v>
      </c>
      <c r="I321" s="63">
        <v>1</v>
      </c>
      <c r="J321" s="63">
        <v>0</v>
      </c>
      <c r="K321" s="63" t="s">
        <v>562</v>
      </c>
      <c r="L321" s="342">
        <v>189.26250000000002</v>
      </c>
      <c r="M321" s="85"/>
      <c r="N321" s="403" t="s">
        <v>954</v>
      </c>
      <c r="O321" s="378">
        <f>L321*M321</f>
        <v>0</v>
      </c>
      <c r="P321" s="96" t="str">
        <f t="shared" si="214"/>
        <v>No</v>
      </c>
      <c r="Q321" s="165" t="str">
        <f t="shared" si="215"/>
        <v>Yes</v>
      </c>
      <c r="S321" s="229">
        <v>1</v>
      </c>
      <c r="T321" s="230">
        <f t="shared" si="216"/>
        <v>0</v>
      </c>
      <c r="U321" s="69"/>
      <c r="V321" s="266">
        <v>3.3</v>
      </c>
      <c r="W321" s="265">
        <f t="shared" si="207"/>
        <v>0</v>
      </c>
      <c r="X321" s="152">
        <f>M321*I321</f>
        <v>0</v>
      </c>
      <c r="Y321" s="152"/>
      <c r="Z321" s="489">
        <v>1</v>
      </c>
      <c r="AA321" s="476">
        <v>7</v>
      </c>
      <c r="AB321" s="239">
        <f t="shared" si="208"/>
        <v>0</v>
      </c>
      <c r="AC321" s="476"/>
      <c r="AD321" s="239">
        <f t="shared" si="209"/>
        <v>0</v>
      </c>
      <c r="AE321" s="476"/>
      <c r="AF321" s="239">
        <f t="shared" si="210"/>
        <v>0</v>
      </c>
      <c r="AG321" s="131">
        <f t="shared" si="174"/>
        <v>0</v>
      </c>
      <c r="AH321" s="131">
        <f t="shared" si="175"/>
        <v>0</v>
      </c>
      <c r="AI321" s="131">
        <f t="shared" si="176"/>
        <v>0</v>
      </c>
      <c r="AJ321" s="131">
        <f t="shared" si="177"/>
        <v>0</v>
      </c>
      <c r="AK321" s="131">
        <f t="shared" si="178"/>
        <v>0</v>
      </c>
      <c r="AL321" s="131">
        <f t="shared" si="179"/>
        <v>0</v>
      </c>
      <c r="AM321" s="131">
        <f t="shared" si="180"/>
        <v>0</v>
      </c>
      <c r="AN321" s="131">
        <f t="shared" si="181"/>
        <v>0</v>
      </c>
      <c r="AO321" s="131">
        <f t="shared" si="182"/>
        <v>0</v>
      </c>
      <c r="AP321" s="396"/>
      <c r="AQ321" s="396">
        <f t="shared" si="183"/>
        <v>0</v>
      </c>
      <c r="AR321" s="396">
        <f t="shared" si="184"/>
        <v>0</v>
      </c>
      <c r="AS321" s="396">
        <f t="shared" si="185"/>
        <v>0</v>
      </c>
      <c r="AT321" s="396"/>
      <c r="AU321" s="131">
        <f t="shared" si="186"/>
        <v>0</v>
      </c>
      <c r="AV321" s="131">
        <f t="shared" si="187"/>
        <v>0</v>
      </c>
      <c r="AW321" s="131">
        <f t="shared" si="188"/>
        <v>0</v>
      </c>
      <c r="AX321" s="131">
        <f t="shared" si="189"/>
        <v>0</v>
      </c>
      <c r="AY321" s="131">
        <f t="shared" si="190"/>
        <v>0</v>
      </c>
      <c r="AZ321" s="131">
        <f t="shared" si="191"/>
        <v>0</v>
      </c>
      <c r="BA321" s="131">
        <f t="shared" si="192"/>
        <v>0</v>
      </c>
      <c r="BB321" s="131">
        <f t="shared" si="193"/>
        <v>0</v>
      </c>
      <c r="BC321" s="131">
        <f t="shared" si="194"/>
        <v>0</v>
      </c>
      <c r="BD321" s="131">
        <f t="shared" si="195"/>
        <v>0</v>
      </c>
      <c r="BE321" s="131">
        <f t="shared" si="196"/>
        <v>0</v>
      </c>
      <c r="BF321" s="131">
        <f t="shared" si="197"/>
        <v>0</v>
      </c>
      <c r="BG321" s="131">
        <f t="shared" si="198"/>
        <v>0</v>
      </c>
      <c r="BH321" s="131">
        <f t="shared" si="199"/>
        <v>0</v>
      </c>
      <c r="BI321" s="131">
        <f t="shared" si="200"/>
        <v>0</v>
      </c>
      <c r="BJ321" s="131">
        <f t="shared" si="201"/>
        <v>0</v>
      </c>
      <c r="BK321" s="131">
        <f t="shared" si="202"/>
        <v>0</v>
      </c>
      <c r="BL321" s="131">
        <f t="shared" si="203"/>
        <v>0</v>
      </c>
      <c r="BM321" s="131">
        <f t="shared" si="204"/>
        <v>0</v>
      </c>
      <c r="BN321" s="131">
        <f t="shared" si="205"/>
        <v>0</v>
      </c>
      <c r="BO321" s="131">
        <f t="shared" si="206"/>
        <v>0</v>
      </c>
    </row>
    <row r="322" spans="1:67" s="4" customFormat="1" ht="73.75" customHeight="1" x14ac:dyDescent="0.2">
      <c r="B322" s="164" t="s">
        <v>8</v>
      </c>
      <c r="D322" s="99" t="s">
        <v>1059</v>
      </c>
      <c r="E322" s="506" t="s">
        <v>648</v>
      </c>
      <c r="F322" s="72" t="s">
        <v>109</v>
      </c>
      <c r="G322" s="73" t="s">
        <v>616</v>
      </c>
      <c r="H322" s="73" t="s">
        <v>160</v>
      </c>
      <c r="I322" s="72">
        <v>1</v>
      </c>
      <c r="J322" s="72">
        <v>0</v>
      </c>
      <c r="K322" s="72" t="s">
        <v>562</v>
      </c>
      <c r="L322" s="340">
        <v>198.27500000000001</v>
      </c>
      <c r="M322" s="399" t="s">
        <v>954</v>
      </c>
      <c r="N322" s="88"/>
      <c r="O322" s="368">
        <f>L322*N322</f>
        <v>0</v>
      </c>
      <c r="P322" s="89" t="str">
        <f t="shared" si="214"/>
        <v>No</v>
      </c>
      <c r="Q322" s="166" t="str">
        <f t="shared" si="215"/>
        <v>Yes</v>
      </c>
      <c r="S322" s="229">
        <v>1</v>
      </c>
      <c r="T322" s="230">
        <f t="shared" si="216"/>
        <v>0</v>
      </c>
      <c r="U322" s="69"/>
      <c r="V322" s="266">
        <v>3.2</v>
      </c>
      <c r="W322" s="265">
        <f t="shared" si="207"/>
        <v>0</v>
      </c>
      <c r="X322" s="152"/>
      <c r="Y322" s="152">
        <f>N322*I322</f>
        <v>0</v>
      </c>
      <c r="Z322" s="489">
        <v>1</v>
      </c>
      <c r="AA322" s="476">
        <v>7</v>
      </c>
      <c r="AB322" s="239">
        <f t="shared" si="208"/>
        <v>0</v>
      </c>
      <c r="AC322" s="476"/>
      <c r="AD322" s="239">
        <f t="shared" si="209"/>
        <v>0</v>
      </c>
      <c r="AE322" s="476"/>
      <c r="AF322" s="239">
        <f t="shared" si="210"/>
        <v>0</v>
      </c>
      <c r="AG322" s="131">
        <f t="shared" si="174"/>
        <v>0</v>
      </c>
      <c r="AH322" s="131">
        <f t="shared" si="175"/>
        <v>0</v>
      </c>
      <c r="AI322" s="131">
        <f t="shared" si="176"/>
        <v>0</v>
      </c>
      <c r="AJ322" s="131">
        <f t="shared" si="177"/>
        <v>0</v>
      </c>
      <c r="AK322" s="131">
        <f t="shared" si="178"/>
        <v>0</v>
      </c>
      <c r="AL322" s="131">
        <f t="shared" si="179"/>
        <v>0</v>
      </c>
      <c r="AM322" s="131">
        <f t="shared" si="180"/>
        <v>0</v>
      </c>
      <c r="AN322" s="131">
        <f t="shared" si="181"/>
        <v>0</v>
      </c>
      <c r="AO322" s="131">
        <f t="shared" si="182"/>
        <v>0</v>
      </c>
      <c r="AP322" s="131"/>
      <c r="AQ322" s="396">
        <f t="shared" si="183"/>
        <v>0</v>
      </c>
      <c r="AR322" s="396">
        <f t="shared" si="184"/>
        <v>0</v>
      </c>
      <c r="AS322" s="396">
        <f t="shared" si="185"/>
        <v>0</v>
      </c>
      <c r="AT322" s="131"/>
      <c r="AU322" s="131">
        <f t="shared" si="186"/>
        <v>0</v>
      </c>
      <c r="AV322" s="131">
        <f t="shared" si="187"/>
        <v>0</v>
      </c>
      <c r="AW322" s="131">
        <f t="shared" si="188"/>
        <v>0</v>
      </c>
      <c r="AX322" s="131">
        <f t="shared" si="189"/>
        <v>0</v>
      </c>
      <c r="AY322" s="131">
        <f t="shared" si="190"/>
        <v>0</v>
      </c>
      <c r="AZ322" s="131">
        <f t="shared" si="191"/>
        <v>0</v>
      </c>
      <c r="BA322" s="131">
        <f t="shared" si="192"/>
        <v>0</v>
      </c>
      <c r="BB322" s="131">
        <f t="shared" si="193"/>
        <v>0</v>
      </c>
      <c r="BC322" s="131">
        <f t="shared" si="194"/>
        <v>0</v>
      </c>
      <c r="BD322" s="131">
        <f t="shared" si="195"/>
        <v>0</v>
      </c>
      <c r="BE322" s="131">
        <f t="shared" si="196"/>
        <v>0</v>
      </c>
      <c r="BF322" s="131">
        <f t="shared" si="197"/>
        <v>0</v>
      </c>
      <c r="BG322" s="131">
        <f t="shared" si="198"/>
        <v>0</v>
      </c>
      <c r="BH322" s="131">
        <f t="shared" si="199"/>
        <v>0</v>
      </c>
      <c r="BI322" s="131">
        <f t="shared" si="200"/>
        <v>0</v>
      </c>
      <c r="BJ322" s="131">
        <f t="shared" si="201"/>
        <v>0</v>
      </c>
      <c r="BK322" s="131">
        <f t="shared" si="202"/>
        <v>0</v>
      </c>
      <c r="BL322" s="131">
        <f t="shared" si="203"/>
        <v>0</v>
      </c>
      <c r="BM322" s="131">
        <f t="shared" si="204"/>
        <v>0</v>
      </c>
      <c r="BN322" s="131">
        <f t="shared" si="205"/>
        <v>0</v>
      </c>
      <c r="BO322" s="131">
        <f t="shared" si="206"/>
        <v>0</v>
      </c>
    </row>
    <row r="323" spans="1:67" s="4" customFormat="1" ht="73.75" customHeight="1" x14ac:dyDescent="0.2">
      <c r="B323" s="164" t="s">
        <v>8</v>
      </c>
      <c r="D323" s="99" t="s">
        <v>833</v>
      </c>
      <c r="E323" s="501" t="s">
        <v>647</v>
      </c>
      <c r="F323" s="72" t="s">
        <v>109</v>
      </c>
      <c r="G323" s="73" t="s">
        <v>616</v>
      </c>
      <c r="H323" s="73" t="s">
        <v>160</v>
      </c>
      <c r="I323" s="72">
        <v>1</v>
      </c>
      <c r="J323" s="72">
        <v>0</v>
      </c>
      <c r="K323" s="72" t="s">
        <v>562</v>
      </c>
      <c r="L323" s="340">
        <v>206.89610000000002</v>
      </c>
      <c r="M323" s="87"/>
      <c r="N323" s="399" t="s">
        <v>954</v>
      </c>
      <c r="O323" s="368">
        <f>L323*M323</f>
        <v>0</v>
      </c>
      <c r="P323" s="89" t="str">
        <f t="shared" si="214"/>
        <v>No</v>
      </c>
      <c r="Q323" s="166" t="str">
        <f t="shared" si="215"/>
        <v>Yes</v>
      </c>
      <c r="S323" s="229">
        <v>1</v>
      </c>
      <c r="T323" s="230">
        <f t="shared" si="216"/>
        <v>0</v>
      </c>
      <c r="U323" s="69"/>
      <c r="V323" s="266">
        <v>3.2</v>
      </c>
      <c r="W323" s="265">
        <f t="shared" si="207"/>
        <v>0</v>
      </c>
      <c r="X323" s="152">
        <f>M323*I323</f>
        <v>0</v>
      </c>
      <c r="Y323" s="152"/>
      <c r="Z323" s="489">
        <v>1</v>
      </c>
      <c r="AA323" s="476">
        <v>7</v>
      </c>
      <c r="AB323" s="239">
        <f t="shared" si="208"/>
        <v>0</v>
      </c>
      <c r="AC323" s="476"/>
      <c r="AD323" s="239">
        <f t="shared" si="209"/>
        <v>0</v>
      </c>
      <c r="AE323" s="476"/>
      <c r="AF323" s="239">
        <f t="shared" si="210"/>
        <v>0</v>
      </c>
      <c r="AG323" s="131">
        <f t="shared" si="174"/>
        <v>0</v>
      </c>
      <c r="AH323" s="131">
        <f t="shared" si="175"/>
        <v>0</v>
      </c>
      <c r="AI323" s="131">
        <f t="shared" si="176"/>
        <v>0</v>
      </c>
      <c r="AJ323" s="131">
        <f t="shared" si="177"/>
        <v>0</v>
      </c>
      <c r="AK323" s="131">
        <f t="shared" si="178"/>
        <v>0</v>
      </c>
      <c r="AL323" s="131">
        <f t="shared" si="179"/>
        <v>0</v>
      </c>
      <c r="AM323" s="131">
        <f t="shared" si="180"/>
        <v>0</v>
      </c>
      <c r="AN323" s="131">
        <f t="shared" si="181"/>
        <v>0</v>
      </c>
      <c r="AO323" s="131">
        <f t="shared" si="182"/>
        <v>0</v>
      </c>
      <c r="AP323" s="131"/>
      <c r="AQ323" s="396">
        <f t="shared" si="183"/>
        <v>0</v>
      </c>
      <c r="AR323" s="396">
        <f t="shared" si="184"/>
        <v>0</v>
      </c>
      <c r="AS323" s="396">
        <f t="shared" si="185"/>
        <v>0</v>
      </c>
      <c r="AT323" s="131"/>
      <c r="AU323" s="131">
        <f t="shared" si="186"/>
        <v>0</v>
      </c>
      <c r="AV323" s="131">
        <f t="shared" si="187"/>
        <v>0</v>
      </c>
      <c r="AW323" s="131">
        <f t="shared" si="188"/>
        <v>0</v>
      </c>
      <c r="AX323" s="131">
        <f t="shared" si="189"/>
        <v>0</v>
      </c>
      <c r="AY323" s="131">
        <f t="shared" si="190"/>
        <v>0</v>
      </c>
      <c r="AZ323" s="131">
        <f t="shared" si="191"/>
        <v>0</v>
      </c>
      <c r="BA323" s="131">
        <f t="shared" si="192"/>
        <v>0</v>
      </c>
      <c r="BB323" s="131">
        <f t="shared" si="193"/>
        <v>0</v>
      </c>
      <c r="BC323" s="131">
        <f t="shared" si="194"/>
        <v>0</v>
      </c>
      <c r="BD323" s="131">
        <f t="shared" si="195"/>
        <v>0</v>
      </c>
      <c r="BE323" s="131">
        <f t="shared" si="196"/>
        <v>0</v>
      </c>
      <c r="BF323" s="131">
        <f t="shared" si="197"/>
        <v>0</v>
      </c>
      <c r="BG323" s="131">
        <f t="shared" si="198"/>
        <v>0</v>
      </c>
      <c r="BH323" s="131">
        <f t="shared" si="199"/>
        <v>0</v>
      </c>
      <c r="BI323" s="131">
        <f t="shared" si="200"/>
        <v>0</v>
      </c>
      <c r="BJ323" s="131">
        <f t="shared" si="201"/>
        <v>0</v>
      </c>
      <c r="BK323" s="131">
        <f t="shared" si="202"/>
        <v>0</v>
      </c>
      <c r="BL323" s="131">
        <f t="shared" si="203"/>
        <v>0</v>
      </c>
      <c r="BM323" s="131">
        <f t="shared" si="204"/>
        <v>0</v>
      </c>
      <c r="BN323" s="131">
        <f t="shared" si="205"/>
        <v>0</v>
      </c>
      <c r="BO323" s="131">
        <f t="shared" si="206"/>
        <v>0</v>
      </c>
    </row>
    <row r="324" spans="1:67" s="4" customFormat="1" ht="73.75" customHeight="1" x14ac:dyDescent="0.2">
      <c r="B324" s="164" t="s">
        <v>8</v>
      </c>
      <c r="D324" s="99" t="s">
        <v>828</v>
      </c>
      <c r="E324" s="502" t="s">
        <v>646</v>
      </c>
      <c r="F324" s="72" t="s">
        <v>109</v>
      </c>
      <c r="G324" s="73" t="s">
        <v>616</v>
      </c>
      <c r="H324" s="73" t="s">
        <v>160</v>
      </c>
      <c r="I324" s="72">
        <v>1</v>
      </c>
      <c r="J324" s="72">
        <v>0</v>
      </c>
      <c r="K324" s="72" t="s">
        <v>562</v>
      </c>
      <c r="L324" s="340">
        <v>198.27500000000001</v>
      </c>
      <c r="M324" s="87"/>
      <c r="N324" s="399" t="s">
        <v>954</v>
      </c>
      <c r="O324" s="368">
        <f>L324*M324</f>
        <v>0</v>
      </c>
      <c r="P324" s="89" t="str">
        <f t="shared" si="214"/>
        <v>No</v>
      </c>
      <c r="Q324" s="166" t="str">
        <f t="shared" si="215"/>
        <v>Yes</v>
      </c>
      <c r="S324" s="229">
        <v>1</v>
      </c>
      <c r="T324" s="230">
        <f t="shared" si="216"/>
        <v>0</v>
      </c>
      <c r="U324" s="69"/>
      <c r="V324" s="266">
        <v>3.2</v>
      </c>
      <c r="W324" s="265">
        <f t="shared" si="207"/>
        <v>0</v>
      </c>
      <c r="X324" s="152">
        <f>M324*I324</f>
        <v>0</v>
      </c>
      <c r="Y324" s="152"/>
      <c r="Z324" s="489">
        <v>1</v>
      </c>
      <c r="AA324" s="476">
        <v>7</v>
      </c>
      <c r="AB324" s="239">
        <f t="shared" si="208"/>
        <v>0</v>
      </c>
      <c r="AC324" s="476"/>
      <c r="AD324" s="239">
        <f t="shared" si="209"/>
        <v>0</v>
      </c>
      <c r="AE324" s="476"/>
      <c r="AF324" s="239">
        <f t="shared" si="210"/>
        <v>0</v>
      </c>
      <c r="AG324" s="131">
        <f t="shared" si="174"/>
        <v>0</v>
      </c>
      <c r="AH324" s="131">
        <f t="shared" si="175"/>
        <v>0</v>
      </c>
      <c r="AI324" s="131">
        <f t="shared" si="176"/>
        <v>0</v>
      </c>
      <c r="AJ324" s="131">
        <f t="shared" si="177"/>
        <v>0</v>
      </c>
      <c r="AK324" s="131">
        <f t="shared" si="178"/>
        <v>0</v>
      </c>
      <c r="AL324" s="131">
        <f t="shared" si="179"/>
        <v>0</v>
      </c>
      <c r="AM324" s="131">
        <f t="shared" si="180"/>
        <v>0</v>
      </c>
      <c r="AN324" s="131">
        <f t="shared" si="181"/>
        <v>0</v>
      </c>
      <c r="AO324" s="131">
        <f t="shared" si="182"/>
        <v>0</v>
      </c>
      <c r="AP324" s="131"/>
      <c r="AQ324" s="396">
        <f t="shared" si="183"/>
        <v>0</v>
      </c>
      <c r="AR324" s="396">
        <f t="shared" si="184"/>
        <v>0</v>
      </c>
      <c r="AS324" s="396">
        <f t="shared" si="185"/>
        <v>0</v>
      </c>
      <c r="AT324" s="131"/>
      <c r="AU324" s="131">
        <f t="shared" si="186"/>
        <v>0</v>
      </c>
      <c r="AV324" s="131">
        <f t="shared" si="187"/>
        <v>0</v>
      </c>
      <c r="AW324" s="131">
        <f t="shared" si="188"/>
        <v>0</v>
      </c>
      <c r="AX324" s="131">
        <f t="shared" si="189"/>
        <v>0</v>
      </c>
      <c r="AY324" s="131">
        <f t="shared" si="190"/>
        <v>0</v>
      </c>
      <c r="AZ324" s="131">
        <f t="shared" si="191"/>
        <v>0</v>
      </c>
      <c r="BA324" s="131">
        <f t="shared" si="192"/>
        <v>0</v>
      </c>
      <c r="BB324" s="131">
        <f t="shared" si="193"/>
        <v>0</v>
      </c>
      <c r="BC324" s="131">
        <f t="shared" si="194"/>
        <v>0</v>
      </c>
      <c r="BD324" s="131">
        <f t="shared" si="195"/>
        <v>0</v>
      </c>
      <c r="BE324" s="131">
        <f t="shared" si="196"/>
        <v>0</v>
      </c>
      <c r="BF324" s="131">
        <f t="shared" si="197"/>
        <v>0</v>
      </c>
      <c r="BG324" s="131">
        <f t="shared" si="198"/>
        <v>0</v>
      </c>
      <c r="BH324" s="131">
        <f t="shared" si="199"/>
        <v>0</v>
      </c>
      <c r="BI324" s="131">
        <f t="shared" si="200"/>
        <v>0</v>
      </c>
      <c r="BJ324" s="131">
        <f t="shared" si="201"/>
        <v>0</v>
      </c>
      <c r="BK324" s="131">
        <f t="shared" si="202"/>
        <v>0</v>
      </c>
      <c r="BL324" s="131">
        <f t="shared" si="203"/>
        <v>0</v>
      </c>
      <c r="BM324" s="131">
        <f t="shared" si="204"/>
        <v>0</v>
      </c>
      <c r="BN324" s="131">
        <f t="shared" si="205"/>
        <v>0</v>
      </c>
      <c r="BO324" s="131">
        <f t="shared" si="206"/>
        <v>0</v>
      </c>
    </row>
    <row r="325" spans="1:67" s="4" customFormat="1" ht="73.75" customHeight="1" x14ac:dyDescent="0.2">
      <c r="B325" s="164" t="s">
        <v>8</v>
      </c>
      <c r="D325" s="64" t="s">
        <v>1060</v>
      </c>
      <c r="E325" s="503" t="s">
        <v>648</v>
      </c>
      <c r="F325" s="69" t="s">
        <v>110</v>
      </c>
      <c r="G325" s="178" t="s">
        <v>623</v>
      </c>
      <c r="H325" s="178" t="s">
        <v>160</v>
      </c>
      <c r="I325" s="69">
        <v>1</v>
      </c>
      <c r="J325" s="69">
        <v>0</v>
      </c>
      <c r="K325" s="63" t="s">
        <v>562</v>
      </c>
      <c r="L325" s="339">
        <v>225.3125</v>
      </c>
      <c r="M325" s="401" t="s">
        <v>954</v>
      </c>
      <c r="N325" s="391"/>
      <c r="O325" s="378">
        <f>L325*N325</f>
        <v>0</v>
      </c>
      <c r="P325" s="96" t="str">
        <f t="shared" si="214"/>
        <v>No</v>
      </c>
      <c r="Q325" s="165" t="str">
        <f t="shared" si="215"/>
        <v>Yes</v>
      </c>
      <c r="S325" s="229">
        <v>1</v>
      </c>
      <c r="T325" s="230">
        <f t="shared" si="216"/>
        <v>0</v>
      </c>
      <c r="U325" s="69"/>
      <c r="V325" s="266">
        <v>6.45</v>
      </c>
      <c r="W325" s="265">
        <f t="shared" si="207"/>
        <v>0</v>
      </c>
      <c r="X325" s="152"/>
      <c r="Y325" s="152">
        <f>N325*I325</f>
        <v>0</v>
      </c>
      <c r="Z325" s="489">
        <v>1</v>
      </c>
      <c r="AA325" s="476">
        <v>9</v>
      </c>
      <c r="AB325" s="239">
        <f t="shared" si="208"/>
        <v>0</v>
      </c>
      <c r="AC325" s="476"/>
      <c r="AD325" s="239">
        <f t="shared" si="209"/>
        <v>0</v>
      </c>
      <c r="AE325" s="476"/>
      <c r="AF325" s="239">
        <f t="shared" si="210"/>
        <v>0</v>
      </c>
      <c r="AG325" s="131">
        <f t="shared" si="174"/>
        <v>0</v>
      </c>
      <c r="AH325" s="131">
        <f t="shared" si="175"/>
        <v>0</v>
      </c>
      <c r="AI325" s="131">
        <f t="shared" si="176"/>
        <v>0</v>
      </c>
      <c r="AJ325" s="131">
        <f t="shared" si="177"/>
        <v>0</v>
      </c>
      <c r="AK325" s="131">
        <f t="shared" si="178"/>
        <v>0</v>
      </c>
      <c r="AL325" s="131">
        <f t="shared" si="179"/>
        <v>0</v>
      </c>
      <c r="AM325" s="131">
        <f t="shared" si="180"/>
        <v>0</v>
      </c>
      <c r="AN325" s="131">
        <f t="shared" si="181"/>
        <v>0</v>
      </c>
      <c r="AO325" s="131">
        <f t="shared" si="182"/>
        <v>0</v>
      </c>
      <c r="AP325" s="131"/>
      <c r="AQ325" s="396">
        <f t="shared" si="183"/>
        <v>0</v>
      </c>
      <c r="AR325" s="396">
        <f t="shared" si="184"/>
        <v>0</v>
      </c>
      <c r="AS325" s="396">
        <f t="shared" si="185"/>
        <v>0</v>
      </c>
      <c r="AT325" s="131"/>
      <c r="AU325" s="131">
        <f t="shared" si="186"/>
        <v>0</v>
      </c>
      <c r="AV325" s="131">
        <f t="shared" si="187"/>
        <v>0</v>
      </c>
      <c r="AW325" s="131">
        <f t="shared" si="188"/>
        <v>0</v>
      </c>
      <c r="AX325" s="131">
        <f t="shared" si="189"/>
        <v>0</v>
      </c>
      <c r="AY325" s="131">
        <f t="shared" si="190"/>
        <v>0</v>
      </c>
      <c r="AZ325" s="131">
        <f t="shared" si="191"/>
        <v>0</v>
      </c>
      <c r="BA325" s="131">
        <f t="shared" si="192"/>
        <v>0</v>
      </c>
      <c r="BB325" s="131">
        <f t="shared" si="193"/>
        <v>0</v>
      </c>
      <c r="BC325" s="131">
        <f t="shared" si="194"/>
        <v>0</v>
      </c>
      <c r="BD325" s="131">
        <f t="shared" si="195"/>
        <v>0</v>
      </c>
      <c r="BE325" s="131">
        <f t="shared" si="196"/>
        <v>0</v>
      </c>
      <c r="BF325" s="131">
        <f t="shared" si="197"/>
        <v>0</v>
      </c>
      <c r="BG325" s="131">
        <f t="shared" si="198"/>
        <v>0</v>
      </c>
      <c r="BH325" s="131">
        <f t="shared" si="199"/>
        <v>0</v>
      </c>
      <c r="BI325" s="131">
        <f t="shared" si="200"/>
        <v>0</v>
      </c>
      <c r="BJ325" s="131">
        <f t="shared" si="201"/>
        <v>0</v>
      </c>
      <c r="BK325" s="131">
        <f t="shared" si="202"/>
        <v>0</v>
      </c>
      <c r="BL325" s="131">
        <f t="shared" si="203"/>
        <v>0</v>
      </c>
      <c r="BM325" s="131">
        <f t="shared" si="204"/>
        <v>0</v>
      </c>
      <c r="BN325" s="131">
        <f t="shared" si="205"/>
        <v>0</v>
      </c>
      <c r="BO325" s="131">
        <f t="shared" si="206"/>
        <v>0</v>
      </c>
    </row>
    <row r="326" spans="1:67" s="4" customFormat="1" ht="73.75" customHeight="1" x14ac:dyDescent="0.2">
      <c r="B326" s="164" t="s">
        <v>8</v>
      </c>
      <c r="D326" s="64" t="s">
        <v>832</v>
      </c>
      <c r="E326" s="504" t="s">
        <v>647</v>
      </c>
      <c r="F326" s="69" t="s">
        <v>110</v>
      </c>
      <c r="G326" s="178" t="s">
        <v>623</v>
      </c>
      <c r="H326" s="178" t="s">
        <v>160</v>
      </c>
      <c r="I326" s="69">
        <v>1</v>
      </c>
      <c r="J326" s="69">
        <v>0</v>
      </c>
      <c r="K326" s="63" t="s">
        <v>562</v>
      </c>
      <c r="L326" s="339">
        <v>235.1078</v>
      </c>
      <c r="M326" s="95"/>
      <c r="N326" s="403" t="s">
        <v>954</v>
      </c>
      <c r="O326" s="378">
        <f>L326*M326</f>
        <v>0</v>
      </c>
      <c r="P326" s="96" t="str">
        <f t="shared" si="214"/>
        <v>No</v>
      </c>
      <c r="Q326" s="165" t="str">
        <f t="shared" si="215"/>
        <v>Yes</v>
      </c>
      <c r="S326" s="229">
        <v>1</v>
      </c>
      <c r="T326" s="230">
        <f t="shared" si="216"/>
        <v>0</v>
      </c>
      <c r="U326" s="69"/>
      <c r="V326" s="266">
        <v>6.45</v>
      </c>
      <c r="W326" s="265">
        <f t="shared" si="207"/>
        <v>0</v>
      </c>
      <c r="X326" s="152">
        <f>M326*I326</f>
        <v>0</v>
      </c>
      <c r="Y326" s="152"/>
      <c r="Z326" s="489">
        <v>1</v>
      </c>
      <c r="AA326" s="476">
        <v>9</v>
      </c>
      <c r="AB326" s="239">
        <f t="shared" si="208"/>
        <v>0</v>
      </c>
      <c r="AC326" s="476"/>
      <c r="AD326" s="239">
        <f t="shared" si="209"/>
        <v>0</v>
      </c>
      <c r="AE326" s="476"/>
      <c r="AF326" s="239">
        <f t="shared" si="210"/>
        <v>0</v>
      </c>
      <c r="AG326" s="131">
        <f t="shared" si="174"/>
        <v>0</v>
      </c>
      <c r="AH326" s="131">
        <f t="shared" si="175"/>
        <v>0</v>
      </c>
      <c r="AI326" s="131">
        <f t="shared" si="176"/>
        <v>0</v>
      </c>
      <c r="AJ326" s="131">
        <f t="shared" si="177"/>
        <v>0</v>
      </c>
      <c r="AK326" s="131">
        <f t="shared" si="178"/>
        <v>0</v>
      </c>
      <c r="AL326" s="131">
        <f t="shared" si="179"/>
        <v>0</v>
      </c>
      <c r="AM326" s="131">
        <f t="shared" si="180"/>
        <v>0</v>
      </c>
      <c r="AN326" s="131">
        <f t="shared" si="181"/>
        <v>0</v>
      </c>
      <c r="AO326" s="131">
        <f t="shared" si="182"/>
        <v>0</v>
      </c>
      <c r="AP326" s="131"/>
      <c r="AQ326" s="396">
        <f t="shared" si="183"/>
        <v>0</v>
      </c>
      <c r="AR326" s="396">
        <f t="shared" si="184"/>
        <v>0</v>
      </c>
      <c r="AS326" s="396">
        <f t="shared" si="185"/>
        <v>0</v>
      </c>
      <c r="AT326" s="131"/>
      <c r="AU326" s="131">
        <f t="shared" si="186"/>
        <v>0</v>
      </c>
      <c r="AV326" s="131">
        <f t="shared" si="187"/>
        <v>0</v>
      </c>
      <c r="AW326" s="131">
        <f t="shared" si="188"/>
        <v>0</v>
      </c>
      <c r="AX326" s="131">
        <f t="shared" si="189"/>
        <v>0</v>
      </c>
      <c r="AY326" s="131">
        <f t="shared" si="190"/>
        <v>0</v>
      </c>
      <c r="AZ326" s="131">
        <f t="shared" si="191"/>
        <v>0</v>
      </c>
      <c r="BA326" s="131">
        <f t="shared" si="192"/>
        <v>0</v>
      </c>
      <c r="BB326" s="131">
        <f t="shared" si="193"/>
        <v>0</v>
      </c>
      <c r="BC326" s="131">
        <f t="shared" si="194"/>
        <v>0</v>
      </c>
      <c r="BD326" s="131">
        <f t="shared" si="195"/>
        <v>0</v>
      </c>
      <c r="BE326" s="131">
        <f t="shared" si="196"/>
        <v>0</v>
      </c>
      <c r="BF326" s="131">
        <f t="shared" si="197"/>
        <v>0</v>
      </c>
      <c r="BG326" s="131">
        <f t="shared" si="198"/>
        <v>0</v>
      </c>
      <c r="BH326" s="131">
        <f t="shared" si="199"/>
        <v>0</v>
      </c>
      <c r="BI326" s="131">
        <f t="shared" si="200"/>
        <v>0</v>
      </c>
      <c r="BJ326" s="131">
        <f t="shared" si="201"/>
        <v>0</v>
      </c>
      <c r="BK326" s="131">
        <f t="shared" si="202"/>
        <v>0</v>
      </c>
      <c r="BL326" s="131">
        <f t="shared" si="203"/>
        <v>0</v>
      </c>
      <c r="BM326" s="131">
        <f t="shared" si="204"/>
        <v>0</v>
      </c>
      <c r="BN326" s="131">
        <f t="shared" si="205"/>
        <v>0</v>
      </c>
      <c r="BO326" s="131">
        <f t="shared" si="206"/>
        <v>0</v>
      </c>
    </row>
    <row r="327" spans="1:67" s="4" customFormat="1" ht="73.75" customHeight="1" x14ac:dyDescent="0.2">
      <c r="B327" s="164" t="s">
        <v>8</v>
      </c>
      <c r="D327" s="64" t="s">
        <v>829</v>
      </c>
      <c r="E327" s="505" t="s">
        <v>646</v>
      </c>
      <c r="F327" s="69" t="s">
        <v>110</v>
      </c>
      <c r="G327" s="178" t="s">
        <v>623</v>
      </c>
      <c r="H327" s="178" t="s">
        <v>160</v>
      </c>
      <c r="I327" s="69">
        <v>1</v>
      </c>
      <c r="J327" s="69">
        <v>0</v>
      </c>
      <c r="K327" s="63" t="s">
        <v>562</v>
      </c>
      <c r="L327" s="339">
        <v>225.3125</v>
      </c>
      <c r="M327" s="95"/>
      <c r="N327" s="403" t="s">
        <v>954</v>
      </c>
      <c r="O327" s="378">
        <f>L327*M327</f>
        <v>0</v>
      </c>
      <c r="P327" s="96" t="str">
        <f t="shared" si="214"/>
        <v>No</v>
      </c>
      <c r="Q327" s="165" t="str">
        <f t="shared" si="215"/>
        <v>Yes</v>
      </c>
      <c r="S327" s="229">
        <v>1</v>
      </c>
      <c r="T327" s="230">
        <f t="shared" si="216"/>
        <v>0</v>
      </c>
      <c r="U327" s="69"/>
      <c r="V327" s="266">
        <v>6.45</v>
      </c>
      <c r="W327" s="265">
        <f t="shared" si="207"/>
        <v>0</v>
      </c>
      <c r="X327" s="152">
        <f>M327*I327</f>
        <v>0</v>
      </c>
      <c r="Y327" s="152"/>
      <c r="Z327" s="489">
        <v>1</v>
      </c>
      <c r="AA327" s="476">
        <v>9</v>
      </c>
      <c r="AB327" s="239">
        <f t="shared" si="208"/>
        <v>0</v>
      </c>
      <c r="AC327" s="476"/>
      <c r="AD327" s="239">
        <f t="shared" si="209"/>
        <v>0</v>
      </c>
      <c r="AE327" s="476"/>
      <c r="AF327" s="239">
        <f t="shared" si="210"/>
        <v>0</v>
      </c>
      <c r="AG327" s="131">
        <f t="shared" si="174"/>
        <v>0</v>
      </c>
      <c r="AH327" s="131">
        <f t="shared" si="175"/>
        <v>0</v>
      </c>
      <c r="AI327" s="131">
        <f t="shared" si="176"/>
        <v>0</v>
      </c>
      <c r="AJ327" s="131">
        <f t="shared" si="177"/>
        <v>0</v>
      </c>
      <c r="AK327" s="131">
        <f t="shared" si="178"/>
        <v>0</v>
      </c>
      <c r="AL327" s="131">
        <f t="shared" si="179"/>
        <v>0</v>
      </c>
      <c r="AM327" s="131">
        <f t="shared" si="180"/>
        <v>0</v>
      </c>
      <c r="AN327" s="131">
        <f t="shared" si="181"/>
        <v>0</v>
      </c>
      <c r="AO327" s="131">
        <f t="shared" si="182"/>
        <v>0</v>
      </c>
      <c r="AP327" s="131"/>
      <c r="AQ327" s="396">
        <f t="shared" si="183"/>
        <v>0</v>
      </c>
      <c r="AR327" s="396">
        <f t="shared" si="184"/>
        <v>0</v>
      </c>
      <c r="AS327" s="396">
        <f t="shared" si="185"/>
        <v>0</v>
      </c>
      <c r="AT327" s="131"/>
      <c r="AU327" s="131">
        <f t="shared" si="186"/>
        <v>0</v>
      </c>
      <c r="AV327" s="131">
        <f t="shared" si="187"/>
        <v>0</v>
      </c>
      <c r="AW327" s="131">
        <f t="shared" si="188"/>
        <v>0</v>
      </c>
      <c r="AX327" s="131">
        <f t="shared" si="189"/>
        <v>0</v>
      </c>
      <c r="AY327" s="131">
        <f t="shared" si="190"/>
        <v>0</v>
      </c>
      <c r="AZ327" s="131">
        <f t="shared" si="191"/>
        <v>0</v>
      </c>
      <c r="BA327" s="131">
        <f t="shared" si="192"/>
        <v>0</v>
      </c>
      <c r="BB327" s="131">
        <f t="shared" si="193"/>
        <v>0</v>
      </c>
      <c r="BC327" s="131">
        <f t="shared" si="194"/>
        <v>0</v>
      </c>
      <c r="BD327" s="131">
        <f t="shared" si="195"/>
        <v>0</v>
      </c>
      <c r="BE327" s="131">
        <f t="shared" si="196"/>
        <v>0</v>
      </c>
      <c r="BF327" s="131">
        <f t="shared" si="197"/>
        <v>0</v>
      </c>
      <c r="BG327" s="131">
        <f t="shared" si="198"/>
        <v>0</v>
      </c>
      <c r="BH327" s="131">
        <f t="shared" si="199"/>
        <v>0</v>
      </c>
      <c r="BI327" s="131">
        <f t="shared" si="200"/>
        <v>0</v>
      </c>
      <c r="BJ327" s="131">
        <f t="shared" si="201"/>
        <v>0</v>
      </c>
      <c r="BK327" s="131">
        <f t="shared" si="202"/>
        <v>0</v>
      </c>
      <c r="BL327" s="131">
        <f t="shared" si="203"/>
        <v>0</v>
      </c>
      <c r="BM327" s="131">
        <f t="shared" si="204"/>
        <v>0</v>
      </c>
      <c r="BN327" s="131">
        <f t="shared" si="205"/>
        <v>0</v>
      </c>
      <c r="BO327" s="131">
        <f t="shared" si="206"/>
        <v>0</v>
      </c>
    </row>
    <row r="328" spans="1:67" s="81" customFormat="1" ht="73.75" customHeight="1" x14ac:dyDescent="0.2">
      <c r="A328" s="4"/>
      <c r="B328" s="164" t="s">
        <v>8</v>
      </c>
      <c r="C328" s="4"/>
      <c r="D328" s="99" t="s">
        <v>1061</v>
      </c>
      <c r="E328" s="506" t="s">
        <v>648</v>
      </c>
      <c r="F328" s="72" t="s">
        <v>110</v>
      </c>
      <c r="G328" s="73" t="s">
        <v>617</v>
      </c>
      <c r="H328" s="73" t="s">
        <v>160</v>
      </c>
      <c r="I328" s="72">
        <v>1</v>
      </c>
      <c r="J328" s="72">
        <v>8</v>
      </c>
      <c r="K328" s="72" t="s">
        <v>562</v>
      </c>
      <c r="L328" s="340">
        <v>279.38749999999999</v>
      </c>
      <c r="M328" s="399" t="s">
        <v>954</v>
      </c>
      <c r="N328" s="383"/>
      <c r="O328" s="368">
        <f>L328*N328</f>
        <v>0</v>
      </c>
      <c r="P328" s="89" t="str">
        <f t="shared" si="214"/>
        <v>No</v>
      </c>
      <c r="Q328" s="364" t="str">
        <f t="shared" si="215"/>
        <v>Yes</v>
      </c>
      <c r="R328" s="357"/>
      <c r="S328" s="229">
        <v>2</v>
      </c>
      <c r="T328" s="230">
        <f t="shared" si="216"/>
        <v>0</v>
      </c>
      <c r="U328" s="69"/>
      <c r="V328" s="372">
        <v>19.75</v>
      </c>
      <c r="W328" s="265">
        <f t="shared" si="207"/>
        <v>0</v>
      </c>
      <c r="X328" s="152"/>
      <c r="Y328" s="152">
        <f>N328*I328</f>
        <v>0</v>
      </c>
      <c r="Z328" s="490">
        <v>2</v>
      </c>
      <c r="AA328" s="476">
        <v>15</v>
      </c>
      <c r="AB328" s="239">
        <f t="shared" si="208"/>
        <v>0</v>
      </c>
      <c r="AC328" s="476"/>
      <c r="AD328" s="239">
        <f t="shared" si="209"/>
        <v>0</v>
      </c>
      <c r="AE328" s="476"/>
      <c r="AF328" s="239">
        <f t="shared" si="210"/>
        <v>0</v>
      </c>
      <c r="AG328" s="131">
        <f t="shared" si="174"/>
        <v>0</v>
      </c>
      <c r="AH328" s="131">
        <f t="shared" si="175"/>
        <v>0</v>
      </c>
      <c r="AI328" s="131">
        <f t="shared" si="176"/>
        <v>0</v>
      </c>
      <c r="AJ328" s="131">
        <f t="shared" si="177"/>
        <v>0</v>
      </c>
      <c r="AK328" s="131">
        <f t="shared" si="178"/>
        <v>0</v>
      </c>
      <c r="AL328" s="131">
        <f t="shared" si="179"/>
        <v>0</v>
      </c>
      <c r="AM328" s="131">
        <f t="shared" si="180"/>
        <v>0</v>
      </c>
      <c r="AN328" s="131">
        <f t="shared" si="181"/>
        <v>0</v>
      </c>
      <c r="AO328" s="131">
        <f t="shared" si="182"/>
        <v>0</v>
      </c>
      <c r="AP328" s="396"/>
      <c r="AQ328" s="396">
        <f t="shared" si="183"/>
        <v>0</v>
      </c>
      <c r="AR328" s="396">
        <f t="shared" si="184"/>
        <v>0</v>
      </c>
      <c r="AS328" s="396">
        <f t="shared" si="185"/>
        <v>0</v>
      </c>
      <c r="AT328" s="396"/>
      <c r="AU328" s="131">
        <f t="shared" si="186"/>
        <v>0</v>
      </c>
      <c r="AV328" s="131">
        <f t="shared" si="187"/>
        <v>0</v>
      </c>
      <c r="AW328" s="131">
        <f t="shared" si="188"/>
        <v>0</v>
      </c>
      <c r="AX328" s="131">
        <f t="shared" si="189"/>
        <v>0</v>
      </c>
      <c r="AY328" s="131">
        <f t="shared" si="190"/>
        <v>0</v>
      </c>
      <c r="AZ328" s="131">
        <f t="shared" si="191"/>
        <v>0</v>
      </c>
      <c r="BA328" s="131">
        <f t="shared" si="192"/>
        <v>0</v>
      </c>
      <c r="BB328" s="131">
        <f t="shared" si="193"/>
        <v>0</v>
      </c>
      <c r="BC328" s="131">
        <f t="shared" si="194"/>
        <v>0</v>
      </c>
      <c r="BD328" s="131">
        <f t="shared" si="195"/>
        <v>0</v>
      </c>
      <c r="BE328" s="131">
        <f t="shared" si="196"/>
        <v>0</v>
      </c>
      <c r="BF328" s="131">
        <f t="shared" si="197"/>
        <v>0</v>
      </c>
      <c r="BG328" s="131">
        <f t="shared" si="198"/>
        <v>0</v>
      </c>
      <c r="BH328" s="131">
        <f t="shared" si="199"/>
        <v>0</v>
      </c>
      <c r="BI328" s="131">
        <f t="shared" si="200"/>
        <v>0</v>
      </c>
      <c r="BJ328" s="131">
        <f t="shared" si="201"/>
        <v>0</v>
      </c>
      <c r="BK328" s="131">
        <f t="shared" si="202"/>
        <v>0</v>
      </c>
      <c r="BL328" s="131">
        <f t="shared" si="203"/>
        <v>0</v>
      </c>
      <c r="BM328" s="131">
        <f t="shared" si="204"/>
        <v>0</v>
      </c>
      <c r="BN328" s="131">
        <f t="shared" si="205"/>
        <v>0</v>
      </c>
      <c r="BO328" s="131">
        <f t="shared" si="206"/>
        <v>0</v>
      </c>
    </row>
    <row r="329" spans="1:67" s="81" customFormat="1" ht="73.75" customHeight="1" x14ac:dyDescent="0.2">
      <c r="A329" s="4"/>
      <c r="B329" s="164" t="s">
        <v>8</v>
      </c>
      <c r="C329" s="4"/>
      <c r="D329" s="99" t="s">
        <v>831</v>
      </c>
      <c r="E329" s="501" t="s">
        <v>647</v>
      </c>
      <c r="F329" s="72" t="s">
        <v>110</v>
      </c>
      <c r="G329" s="73" t="s">
        <v>617</v>
      </c>
      <c r="H329" s="73" t="s">
        <v>160</v>
      </c>
      <c r="I329" s="72">
        <v>1</v>
      </c>
      <c r="J329" s="72">
        <v>8</v>
      </c>
      <c r="K329" s="72" t="s">
        <v>562</v>
      </c>
      <c r="L329" s="340">
        <v>291.53120000000001</v>
      </c>
      <c r="M329" s="88"/>
      <c r="N329" s="399" t="s">
        <v>954</v>
      </c>
      <c r="O329" s="368">
        <f>L329*M329</f>
        <v>0</v>
      </c>
      <c r="P329" s="89" t="str">
        <f t="shared" si="214"/>
        <v>No</v>
      </c>
      <c r="Q329" s="364" t="str">
        <f t="shared" si="215"/>
        <v>Yes</v>
      </c>
      <c r="R329" s="357"/>
      <c r="S329" s="229">
        <v>2</v>
      </c>
      <c r="T329" s="230">
        <f t="shared" si="216"/>
        <v>0</v>
      </c>
      <c r="U329" s="69"/>
      <c r="V329" s="372">
        <v>19.75</v>
      </c>
      <c r="W329" s="265">
        <f t="shared" si="207"/>
        <v>0</v>
      </c>
      <c r="X329" s="152">
        <f>M329*I329</f>
        <v>0</v>
      </c>
      <c r="Y329" s="152"/>
      <c r="Z329" s="490">
        <v>2</v>
      </c>
      <c r="AA329" s="476">
        <v>15</v>
      </c>
      <c r="AB329" s="239">
        <f t="shared" si="208"/>
        <v>0</v>
      </c>
      <c r="AC329" s="476"/>
      <c r="AD329" s="239">
        <f t="shared" si="209"/>
        <v>0</v>
      </c>
      <c r="AE329" s="476"/>
      <c r="AF329" s="239">
        <f t="shared" si="210"/>
        <v>0</v>
      </c>
      <c r="AG329" s="131">
        <f t="shared" ref="AG329:AG392" si="217">IF(F329="XS",IF(SUM(M329:N329)&gt;0,SUM(M329:N329),0),0)*I329</f>
        <v>0</v>
      </c>
      <c r="AH329" s="131">
        <f t="shared" ref="AH329:AH392" si="218">IF(F329="S",IF(SUM(M329:N329)&gt;0,SUM(M329:N329),0),0)*I329</f>
        <v>0</v>
      </c>
      <c r="AI329" s="131">
        <f t="shared" ref="AI329:AI392" si="219">IF(F329="M",IF(SUM(M329:N329)&gt;0,SUM(M329:N329),0),0)*I329</f>
        <v>0</v>
      </c>
      <c r="AJ329" s="131">
        <f t="shared" ref="AJ329:AJ392" si="220">IF(F329="L",IF(SUM(M329:N329)&gt;0,SUM(M329:N329),0),0)*I329</f>
        <v>0</v>
      </c>
      <c r="AK329" s="131">
        <f t="shared" ref="AK329:AK392" si="221">IF(F329="XL",IF(SUM(M329:N329)&gt;0,SUM(M329:N329),0),0)*I329</f>
        <v>0</v>
      </c>
      <c r="AL329" s="131">
        <f t="shared" ref="AL329:AL392" si="222">IF(F329="2XL",IF(SUM(M329:N329)&gt;0,SUM(M329:N329),0),0)*I329</f>
        <v>0</v>
      </c>
      <c r="AM329" s="131">
        <f t="shared" ref="AM329:AM392" si="223">IF(F329="3XL",IF(SUM(M329:N329)&gt;0,SUM(M329:N329),0),0)*I329</f>
        <v>0</v>
      </c>
      <c r="AN329" s="131">
        <f t="shared" ref="AN329:AN392" si="224">IF(F329="4XL",IF(SUM(M329:N329)&gt;0,SUM(M329:N329),0),0)*I329</f>
        <v>0</v>
      </c>
      <c r="AO329" s="131">
        <f t="shared" ref="AO329:AO392" si="225">IF(F329="various",IF(SUM(M329:N329)&gt;0,SUM(M329:N329),0),0)*I329</f>
        <v>0</v>
      </c>
      <c r="AP329" s="396"/>
      <c r="AQ329" s="396">
        <f t="shared" ref="AQ329:AQ392" si="226">IF(E329="Colored no tex.",IF(SUM(M329:N329)&gt;0,SUM(M329:N329),0),0)*I329</f>
        <v>0</v>
      </c>
      <c r="AR329" s="396">
        <f t="shared" ref="AR329:AR392" si="227">IF(E329="Natural tex.",IF(SUM(M329:N329)&gt;0,SUM(M329:N329),0),0)*I329</f>
        <v>0</v>
      </c>
      <c r="AS329" s="396">
        <f t="shared" ref="AS329:AS392" si="228">IF(E329="Natural no tex.",IF(SUM(M329:N329)&gt;0,SUM(M329:N329),0),0)*I329</f>
        <v>0</v>
      </c>
      <c r="AT329" s="396"/>
      <c r="AU329" s="131">
        <f t="shared" ref="AU329:AU392" si="229">IF(H329="sloper",IF(SUM(M329:N329)&gt;0,SUM(M329:N329),0),0)*I329</f>
        <v>0</v>
      </c>
      <c r="AV329" s="131">
        <f t="shared" ref="AV329:AV392" si="230">IF(H329="footholds",IF(SUM(M329:N329)&gt;0,SUM(M329:N329),0),0)*I329</f>
        <v>0</v>
      </c>
      <c r="AW329" s="131">
        <f t="shared" ref="AW329:AW392" si="231">IF(H329="micros",IF(SUM(M329:N329)&gt;0,SUM(M329:N329),0),0)*I329</f>
        <v>0</v>
      </c>
      <c r="AX329" s="131">
        <f t="shared" ref="AX329:AX392" si="232">IF(H329="jug",IF(SUM(M329:N329)&gt;0,SUM(M329:N329),0),0)*I329</f>
        <v>0</v>
      </c>
      <c r="AY329" s="131">
        <f t="shared" ref="AY329:AY392" si="233">IF(H329="ledge",IF(SUM(M329:N329)&gt;0,SUM(M329:N329),0),0)*I329</f>
        <v>0</v>
      </c>
      <c r="AZ329" s="131">
        <f t="shared" ref="AZ329:AZ392" si="234">IF(H329="edge",IF(SUM(M329:N329)&gt;0,SUM(M329:N329),0),0)*I329</f>
        <v>0</v>
      </c>
      <c r="BA329" s="131">
        <f t="shared" ref="BA329:BA392" si="235">IF(H329="crimp",IF(SUM(M329:N329)&gt;0,SUM(M329:N329),0),0)*I329</f>
        <v>0</v>
      </c>
      <c r="BB329" s="131">
        <f t="shared" ref="BB329:BB392" si="236">IF(H329="incut",IF(SUM(M329:N329)&gt;0,SUM(M329:N329),0),0)*I329</f>
        <v>0</v>
      </c>
      <c r="BC329" s="131">
        <f t="shared" ref="BC329:BC392" si="237">IF(H329="dish",IF(SUM(M329:N329)&gt;0,SUM(M329:N329),0),0)*I329</f>
        <v>0</v>
      </c>
      <c r="BD329" s="131">
        <f t="shared" ref="BD329:BD392" si="238">IF(H329="pinch",IF(SUM(M329:N329)&gt;0,SUM(M329:N329),0),0)*I329</f>
        <v>0</v>
      </c>
      <c r="BE329" s="131">
        <f t="shared" ref="BE329:BE392" si="239">IF(H329="pocket",IF(SUM(M329:N329)&gt;0,SUM(M329:N329),0),0)*I329</f>
        <v>0</v>
      </c>
      <c r="BF329" s="131">
        <f t="shared" ref="BF329:BF392" si="240">IF(H329="insert",IF(SUM(M329:N329)&gt;0,SUM(M329:N329),0),0)*I329</f>
        <v>0</v>
      </c>
      <c r="BG329" s="131">
        <f t="shared" ref="BG329:BG392" si="241">IF(H329="feature",IF(SUM(M329:N329)&gt;0,SUM(M329:N329),0),0)*I329</f>
        <v>0</v>
      </c>
      <c r="BH329" s="131">
        <f t="shared" ref="BH329:BH392" si="242">IF(H329="scoop",IF(SUM(M329:N329)&gt;0,SUM(M329:N329),0),0)*I329</f>
        <v>0</v>
      </c>
      <c r="BI329" s="131">
        <f t="shared" ref="BI329:BI392" si="243">IF(H329="arete",IF(SUM(M329:N329)&gt;0,SUM(M329:N329),0),0)*I329</f>
        <v>0</v>
      </c>
      <c r="BJ329" s="131">
        <f t="shared" ref="BJ329:BJ392" si="244">IF(H329="square",IF(SUM(M329:N329)&gt;0,SUM(M329:N329),0),0)*I329</f>
        <v>0</v>
      </c>
      <c r="BK329" s="131">
        <f t="shared" ref="BK329:BK392" si="245">IF(H329="positive",IF(SUM(M329:N329)&gt;0,SUM(M329:N329),0),0)*I329</f>
        <v>0</v>
      </c>
      <c r="BL329" s="131">
        <f t="shared" ref="BL329:BL392" si="246">IF(H329="pyramid",IF(SUM(M329:N329)&gt;0,SUM(M329:N329),0),0)*I329</f>
        <v>0</v>
      </c>
      <c r="BM329" s="131">
        <f t="shared" ref="BM329:BM392" si="247">IF(H329="high profile",IF(SUM(M329:N329)&gt;0,SUM(M329:N329),0),0)*I329</f>
        <v>0</v>
      </c>
      <c r="BN329" s="131">
        <f t="shared" ref="BN329:BN392" si="248">IF(H329="rectangle",IF(SUM(M329:N329)&gt;0,SUM(M329:N329),0),0)*I329</f>
        <v>0</v>
      </c>
      <c r="BO329" s="131">
        <f t="shared" ref="BO329:BO392" si="249">IF(H329="various",IF(SUM(M329:N329)&gt;0,SUM(M329:N329),0),0)*I329</f>
        <v>0</v>
      </c>
    </row>
    <row r="330" spans="1:67" s="81" customFormat="1" ht="73.75" customHeight="1" x14ac:dyDescent="0.2">
      <c r="A330" s="4"/>
      <c r="B330" s="167" t="s">
        <v>8</v>
      </c>
      <c r="C330" s="54"/>
      <c r="D330" s="192" t="s">
        <v>830</v>
      </c>
      <c r="E330" s="509" t="s">
        <v>646</v>
      </c>
      <c r="F330" s="169" t="s">
        <v>110</v>
      </c>
      <c r="G330" s="171" t="s">
        <v>617</v>
      </c>
      <c r="H330" s="171" t="s">
        <v>160</v>
      </c>
      <c r="I330" s="169">
        <v>1</v>
      </c>
      <c r="J330" s="169">
        <v>8</v>
      </c>
      <c r="K330" s="169" t="s">
        <v>562</v>
      </c>
      <c r="L330" s="343">
        <v>279.38749999999999</v>
      </c>
      <c r="M330" s="172"/>
      <c r="N330" s="405" t="s">
        <v>954</v>
      </c>
      <c r="O330" s="373">
        <f>L330*M330</f>
        <v>0</v>
      </c>
      <c r="P330" s="173" t="str">
        <f t="shared" si="214"/>
        <v>No</v>
      </c>
      <c r="Q330" s="174" t="str">
        <f t="shared" si="215"/>
        <v>Yes</v>
      </c>
      <c r="S330" s="229">
        <v>2</v>
      </c>
      <c r="T330" s="230">
        <f t="shared" si="216"/>
        <v>0</v>
      </c>
      <c r="U330" s="69"/>
      <c r="V330" s="372">
        <v>19.75</v>
      </c>
      <c r="W330" s="265">
        <f t="shared" ref="W330:W393" si="250">SUM(M330:N330)*V330</f>
        <v>0</v>
      </c>
      <c r="X330" s="152">
        <f>M330*I330</f>
        <v>0</v>
      </c>
      <c r="Y330" s="152"/>
      <c r="Z330" s="490">
        <v>2</v>
      </c>
      <c r="AA330" s="476">
        <v>15</v>
      </c>
      <c r="AB330" s="239">
        <f t="shared" ref="AB330:AB393" si="251">SUM(X330:Y330)*AA330</f>
        <v>0</v>
      </c>
      <c r="AC330" s="476"/>
      <c r="AD330" s="239">
        <f t="shared" ref="AD330:AD393" si="252">SUM(X330:Y330)*AC330</f>
        <v>0</v>
      </c>
      <c r="AE330" s="476"/>
      <c r="AF330" s="239">
        <f t="shared" ref="AF330:AF393" si="253">SUM(X330:Y330)*AE330</f>
        <v>0</v>
      </c>
      <c r="AG330" s="131">
        <f t="shared" si="217"/>
        <v>0</v>
      </c>
      <c r="AH330" s="131">
        <f t="shared" si="218"/>
        <v>0</v>
      </c>
      <c r="AI330" s="131">
        <f t="shared" si="219"/>
        <v>0</v>
      </c>
      <c r="AJ330" s="131">
        <f t="shared" si="220"/>
        <v>0</v>
      </c>
      <c r="AK330" s="131">
        <f t="shared" si="221"/>
        <v>0</v>
      </c>
      <c r="AL330" s="131">
        <f t="shared" si="222"/>
        <v>0</v>
      </c>
      <c r="AM330" s="131">
        <f t="shared" si="223"/>
        <v>0</v>
      </c>
      <c r="AN330" s="131">
        <f t="shared" si="224"/>
        <v>0</v>
      </c>
      <c r="AO330" s="131">
        <f t="shared" si="225"/>
        <v>0</v>
      </c>
      <c r="AP330" s="396"/>
      <c r="AQ330" s="396">
        <f t="shared" si="226"/>
        <v>0</v>
      </c>
      <c r="AR330" s="396">
        <f t="shared" si="227"/>
        <v>0</v>
      </c>
      <c r="AS330" s="396">
        <f t="shared" si="228"/>
        <v>0</v>
      </c>
      <c r="AT330" s="396"/>
      <c r="AU330" s="131">
        <f t="shared" si="229"/>
        <v>0</v>
      </c>
      <c r="AV330" s="131">
        <f t="shared" si="230"/>
        <v>0</v>
      </c>
      <c r="AW330" s="131">
        <f t="shared" si="231"/>
        <v>0</v>
      </c>
      <c r="AX330" s="131">
        <f t="shared" si="232"/>
        <v>0</v>
      </c>
      <c r="AY330" s="131">
        <f t="shared" si="233"/>
        <v>0</v>
      </c>
      <c r="AZ330" s="131">
        <f t="shared" si="234"/>
        <v>0</v>
      </c>
      <c r="BA330" s="131">
        <f t="shared" si="235"/>
        <v>0</v>
      </c>
      <c r="BB330" s="131">
        <f t="shared" si="236"/>
        <v>0</v>
      </c>
      <c r="BC330" s="131">
        <f t="shared" si="237"/>
        <v>0</v>
      </c>
      <c r="BD330" s="131">
        <f t="shared" si="238"/>
        <v>0</v>
      </c>
      <c r="BE330" s="131">
        <f t="shared" si="239"/>
        <v>0</v>
      </c>
      <c r="BF330" s="131">
        <f t="shared" si="240"/>
        <v>0</v>
      </c>
      <c r="BG330" s="131">
        <f t="shared" si="241"/>
        <v>0</v>
      </c>
      <c r="BH330" s="131">
        <f t="shared" si="242"/>
        <v>0</v>
      </c>
      <c r="BI330" s="131">
        <f t="shared" si="243"/>
        <v>0</v>
      </c>
      <c r="BJ330" s="131">
        <f t="shared" si="244"/>
        <v>0</v>
      </c>
      <c r="BK330" s="131">
        <f t="shared" si="245"/>
        <v>0</v>
      </c>
      <c r="BL330" s="131">
        <f t="shared" si="246"/>
        <v>0</v>
      </c>
      <c r="BM330" s="131">
        <f t="shared" si="247"/>
        <v>0</v>
      </c>
      <c r="BN330" s="131">
        <f t="shared" si="248"/>
        <v>0</v>
      </c>
      <c r="BO330" s="131">
        <f t="shared" si="249"/>
        <v>0</v>
      </c>
    </row>
    <row r="331" spans="1:67" s="81" customFormat="1" ht="40.75" customHeight="1" x14ac:dyDescent="0.2">
      <c r="A331" s="4"/>
      <c r="B331" s="217"/>
      <c r="C331" s="80"/>
      <c r="D331" s="440" t="s">
        <v>367</v>
      </c>
      <c r="E331" s="508"/>
      <c r="F331" s="68"/>
      <c r="G331" s="66"/>
      <c r="H331" s="66"/>
      <c r="I331" s="68"/>
      <c r="J331" s="67"/>
      <c r="K331" s="67"/>
      <c r="L331" s="155"/>
      <c r="M331" s="397"/>
      <c r="O331" s="186"/>
      <c r="P331" s="82"/>
      <c r="Q331" s="83"/>
      <c r="S331" s="233"/>
      <c r="T331" s="233"/>
      <c r="U331" s="69"/>
      <c r="V331" s="254"/>
      <c r="W331" s="265">
        <f t="shared" si="250"/>
        <v>0</v>
      </c>
      <c r="X331" s="152"/>
      <c r="Y331" s="152"/>
      <c r="Z331" s="487"/>
      <c r="AA331" s="475"/>
      <c r="AB331" s="239">
        <f t="shared" si="251"/>
        <v>0</v>
      </c>
      <c r="AC331" s="475"/>
      <c r="AD331" s="239">
        <f t="shared" si="252"/>
        <v>0</v>
      </c>
      <c r="AE331" s="475"/>
      <c r="AF331" s="239">
        <f t="shared" si="253"/>
        <v>0</v>
      </c>
      <c r="AG331" s="131">
        <f t="shared" si="217"/>
        <v>0</v>
      </c>
      <c r="AH331" s="131">
        <f t="shared" si="218"/>
        <v>0</v>
      </c>
      <c r="AI331" s="131">
        <f t="shared" si="219"/>
        <v>0</v>
      </c>
      <c r="AJ331" s="131">
        <f t="shared" si="220"/>
        <v>0</v>
      </c>
      <c r="AK331" s="131">
        <f t="shared" si="221"/>
        <v>0</v>
      </c>
      <c r="AL331" s="131">
        <f t="shared" si="222"/>
        <v>0</v>
      </c>
      <c r="AM331" s="131">
        <f t="shared" si="223"/>
        <v>0</v>
      </c>
      <c r="AN331" s="131">
        <f t="shared" si="224"/>
        <v>0</v>
      </c>
      <c r="AO331" s="131">
        <f t="shared" si="225"/>
        <v>0</v>
      </c>
      <c r="AP331" s="396"/>
      <c r="AQ331" s="396">
        <f t="shared" si="226"/>
        <v>0</v>
      </c>
      <c r="AR331" s="396">
        <f t="shared" si="227"/>
        <v>0</v>
      </c>
      <c r="AS331" s="396">
        <f t="shared" si="228"/>
        <v>0</v>
      </c>
      <c r="AT331" s="396"/>
      <c r="AU331" s="131">
        <f t="shared" si="229"/>
        <v>0</v>
      </c>
      <c r="AV331" s="131">
        <f t="shared" si="230"/>
        <v>0</v>
      </c>
      <c r="AW331" s="131">
        <f t="shared" si="231"/>
        <v>0</v>
      </c>
      <c r="AX331" s="131">
        <f t="shared" si="232"/>
        <v>0</v>
      </c>
      <c r="AY331" s="131">
        <f t="shared" si="233"/>
        <v>0</v>
      </c>
      <c r="AZ331" s="131">
        <f t="shared" si="234"/>
        <v>0</v>
      </c>
      <c r="BA331" s="131">
        <f t="shared" si="235"/>
        <v>0</v>
      </c>
      <c r="BB331" s="131">
        <f t="shared" si="236"/>
        <v>0</v>
      </c>
      <c r="BC331" s="131">
        <f t="shared" si="237"/>
        <v>0</v>
      </c>
      <c r="BD331" s="131">
        <f t="shared" si="238"/>
        <v>0</v>
      </c>
      <c r="BE331" s="131">
        <f t="shared" si="239"/>
        <v>0</v>
      </c>
      <c r="BF331" s="131">
        <f t="shared" si="240"/>
        <v>0</v>
      </c>
      <c r="BG331" s="131">
        <f t="shared" si="241"/>
        <v>0</v>
      </c>
      <c r="BH331" s="131">
        <f t="shared" si="242"/>
        <v>0</v>
      </c>
      <c r="BI331" s="131">
        <f t="shared" si="243"/>
        <v>0</v>
      </c>
      <c r="BJ331" s="131">
        <f t="shared" si="244"/>
        <v>0</v>
      </c>
      <c r="BK331" s="131">
        <f t="shared" si="245"/>
        <v>0</v>
      </c>
      <c r="BL331" s="131">
        <f t="shared" si="246"/>
        <v>0</v>
      </c>
      <c r="BM331" s="131">
        <f t="shared" si="247"/>
        <v>0</v>
      </c>
      <c r="BN331" s="131">
        <f t="shared" si="248"/>
        <v>0</v>
      </c>
      <c r="BO331" s="131">
        <f t="shared" si="249"/>
        <v>0</v>
      </c>
    </row>
    <row r="332" spans="1:67" s="4" customFormat="1" ht="73.75" customHeight="1" x14ac:dyDescent="0.2">
      <c r="B332" s="164" t="s">
        <v>8</v>
      </c>
      <c r="C332" s="101"/>
      <c r="D332" s="175" t="s">
        <v>1062</v>
      </c>
      <c r="E332" s="506" t="s">
        <v>648</v>
      </c>
      <c r="F332" s="158" t="s">
        <v>172</v>
      </c>
      <c r="G332" s="160" t="s">
        <v>125</v>
      </c>
      <c r="H332" s="160" t="s">
        <v>335</v>
      </c>
      <c r="I332" s="158">
        <v>4</v>
      </c>
      <c r="J332" s="158">
        <v>0</v>
      </c>
      <c r="K332" s="158" t="s">
        <v>562</v>
      </c>
      <c r="L332" s="332">
        <v>229.27799999999999</v>
      </c>
      <c r="M332" s="399" t="s">
        <v>954</v>
      </c>
      <c r="N332" s="161"/>
      <c r="O332" s="368">
        <f>L332*N332</f>
        <v>0</v>
      </c>
      <c r="P332" s="162" t="str">
        <f t="shared" ref="P332:P376" si="254">IF(SUM(M332:N332)&gt;0,"Yes","No")</f>
        <v>No</v>
      </c>
      <c r="Q332" s="163" t="str">
        <f t="shared" ref="Q332:Q376" si="255">IF(B332="New","Yes","No")</f>
        <v>Yes</v>
      </c>
      <c r="S332" s="229">
        <v>4</v>
      </c>
      <c r="T332" s="230">
        <f t="shared" ref="T332:T376" si="256">S332*SUM(M332:N332)</f>
        <v>0</v>
      </c>
      <c r="U332" s="69"/>
      <c r="V332" s="255">
        <v>3.2</v>
      </c>
      <c r="W332" s="265">
        <f t="shared" si="250"/>
        <v>0</v>
      </c>
      <c r="X332" s="152"/>
      <c r="Y332" s="152">
        <f>N332*I332</f>
        <v>0</v>
      </c>
      <c r="Z332" s="488">
        <v>4</v>
      </c>
      <c r="AA332" s="476">
        <v>16</v>
      </c>
      <c r="AB332" s="239">
        <f t="shared" si="251"/>
        <v>0</v>
      </c>
      <c r="AC332" s="476"/>
      <c r="AD332" s="239">
        <f t="shared" si="252"/>
        <v>0</v>
      </c>
      <c r="AE332" s="476"/>
      <c r="AF332" s="239">
        <f t="shared" si="253"/>
        <v>0</v>
      </c>
      <c r="AG332" s="131">
        <f t="shared" si="217"/>
        <v>0</v>
      </c>
      <c r="AH332" s="131">
        <f t="shared" si="218"/>
        <v>0</v>
      </c>
      <c r="AI332" s="131">
        <f t="shared" si="219"/>
        <v>0</v>
      </c>
      <c r="AJ332" s="131">
        <f t="shared" si="220"/>
        <v>0</v>
      </c>
      <c r="AK332" s="131">
        <f t="shared" si="221"/>
        <v>0</v>
      </c>
      <c r="AL332" s="131">
        <f t="shared" si="222"/>
        <v>0</v>
      </c>
      <c r="AM332" s="131">
        <f t="shared" si="223"/>
        <v>0</v>
      </c>
      <c r="AN332" s="131">
        <f t="shared" si="224"/>
        <v>0</v>
      </c>
      <c r="AO332" s="131">
        <f t="shared" si="225"/>
        <v>0</v>
      </c>
      <c r="AP332" s="131"/>
      <c r="AQ332" s="396">
        <f t="shared" si="226"/>
        <v>0</v>
      </c>
      <c r="AR332" s="396">
        <f t="shared" si="227"/>
        <v>0</v>
      </c>
      <c r="AS332" s="396">
        <f t="shared" si="228"/>
        <v>0</v>
      </c>
      <c r="AT332" s="131"/>
      <c r="AU332" s="131">
        <f t="shared" si="229"/>
        <v>0</v>
      </c>
      <c r="AV332" s="131">
        <f t="shared" si="230"/>
        <v>0</v>
      </c>
      <c r="AW332" s="131">
        <f t="shared" si="231"/>
        <v>0</v>
      </c>
      <c r="AX332" s="131">
        <f t="shared" si="232"/>
        <v>0</v>
      </c>
      <c r="AY332" s="131">
        <f t="shared" si="233"/>
        <v>0</v>
      </c>
      <c r="AZ332" s="131">
        <f t="shared" si="234"/>
        <v>0</v>
      </c>
      <c r="BA332" s="131">
        <f t="shared" si="235"/>
        <v>0</v>
      </c>
      <c r="BB332" s="131">
        <f t="shared" si="236"/>
        <v>0</v>
      </c>
      <c r="BC332" s="131">
        <f t="shared" si="237"/>
        <v>0</v>
      </c>
      <c r="BD332" s="131">
        <f t="shared" si="238"/>
        <v>0</v>
      </c>
      <c r="BE332" s="131">
        <f t="shared" si="239"/>
        <v>0</v>
      </c>
      <c r="BF332" s="131">
        <f t="shared" si="240"/>
        <v>0</v>
      </c>
      <c r="BG332" s="131">
        <f t="shared" si="241"/>
        <v>0</v>
      </c>
      <c r="BH332" s="131">
        <f t="shared" si="242"/>
        <v>0</v>
      </c>
      <c r="BI332" s="131">
        <f t="shared" si="243"/>
        <v>0</v>
      </c>
      <c r="BJ332" s="131">
        <f t="shared" si="244"/>
        <v>0</v>
      </c>
      <c r="BK332" s="131">
        <f t="shared" si="245"/>
        <v>0</v>
      </c>
      <c r="BL332" s="131">
        <f t="shared" si="246"/>
        <v>0</v>
      </c>
      <c r="BM332" s="131">
        <f t="shared" si="247"/>
        <v>0</v>
      </c>
      <c r="BN332" s="131">
        <f t="shared" si="248"/>
        <v>0</v>
      </c>
      <c r="BO332" s="131">
        <f t="shared" si="249"/>
        <v>0</v>
      </c>
    </row>
    <row r="333" spans="1:67" s="4" customFormat="1" ht="73.75" customHeight="1" x14ac:dyDescent="0.2">
      <c r="B333" s="164" t="s">
        <v>8</v>
      </c>
      <c r="D333" s="99" t="s">
        <v>858</v>
      </c>
      <c r="E333" s="501" t="s">
        <v>647</v>
      </c>
      <c r="F333" s="72" t="s">
        <v>172</v>
      </c>
      <c r="G333" s="73" t="s">
        <v>125</v>
      </c>
      <c r="H333" s="73" t="s">
        <v>335</v>
      </c>
      <c r="I333" s="72">
        <v>4</v>
      </c>
      <c r="J333" s="72">
        <v>0</v>
      </c>
      <c r="K333" s="72" t="s">
        <v>562</v>
      </c>
      <c r="L333" s="334">
        <v>239.2484</v>
      </c>
      <c r="M333" s="88"/>
      <c r="N333" s="399" t="s">
        <v>954</v>
      </c>
      <c r="O333" s="368">
        <f>L333*M333</f>
        <v>0</v>
      </c>
      <c r="P333" s="89" t="str">
        <f t="shared" si="254"/>
        <v>No</v>
      </c>
      <c r="Q333" s="364" t="str">
        <f t="shared" si="255"/>
        <v>Yes</v>
      </c>
      <c r="R333" s="367"/>
      <c r="S333" s="229">
        <v>4</v>
      </c>
      <c r="T333" s="230">
        <f t="shared" si="256"/>
        <v>0</v>
      </c>
      <c r="U333" s="69"/>
      <c r="V333" s="255">
        <v>3.2</v>
      </c>
      <c r="W333" s="265">
        <f t="shared" si="250"/>
        <v>0</v>
      </c>
      <c r="X333" s="152">
        <f>M333*I333</f>
        <v>0</v>
      </c>
      <c r="Y333" s="152"/>
      <c r="Z333" s="488">
        <v>4</v>
      </c>
      <c r="AA333" s="476">
        <v>16</v>
      </c>
      <c r="AB333" s="239">
        <f t="shared" si="251"/>
        <v>0</v>
      </c>
      <c r="AC333" s="476"/>
      <c r="AD333" s="239">
        <f t="shared" si="252"/>
        <v>0</v>
      </c>
      <c r="AE333" s="476"/>
      <c r="AF333" s="239">
        <f t="shared" si="253"/>
        <v>0</v>
      </c>
      <c r="AG333" s="131">
        <f t="shared" si="217"/>
        <v>0</v>
      </c>
      <c r="AH333" s="131">
        <f t="shared" si="218"/>
        <v>0</v>
      </c>
      <c r="AI333" s="131">
        <f t="shared" si="219"/>
        <v>0</v>
      </c>
      <c r="AJ333" s="131">
        <f t="shared" si="220"/>
        <v>0</v>
      </c>
      <c r="AK333" s="131">
        <f t="shared" si="221"/>
        <v>0</v>
      </c>
      <c r="AL333" s="131">
        <f t="shared" si="222"/>
        <v>0</v>
      </c>
      <c r="AM333" s="131">
        <f t="shared" si="223"/>
        <v>0</v>
      </c>
      <c r="AN333" s="131">
        <f t="shared" si="224"/>
        <v>0</v>
      </c>
      <c r="AO333" s="131">
        <f t="shared" si="225"/>
        <v>0</v>
      </c>
      <c r="AP333" s="131"/>
      <c r="AQ333" s="396">
        <f t="shared" si="226"/>
        <v>0</v>
      </c>
      <c r="AR333" s="396">
        <f t="shared" si="227"/>
        <v>0</v>
      </c>
      <c r="AS333" s="396">
        <f t="shared" si="228"/>
        <v>0</v>
      </c>
      <c r="AT333" s="131"/>
      <c r="AU333" s="131">
        <f t="shared" si="229"/>
        <v>0</v>
      </c>
      <c r="AV333" s="131">
        <f t="shared" si="230"/>
        <v>0</v>
      </c>
      <c r="AW333" s="131">
        <f t="shared" si="231"/>
        <v>0</v>
      </c>
      <c r="AX333" s="131">
        <f t="shared" si="232"/>
        <v>0</v>
      </c>
      <c r="AY333" s="131">
        <f t="shared" si="233"/>
        <v>0</v>
      </c>
      <c r="AZ333" s="131">
        <f t="shared" si="234"/>
        <v>0</v>
      </c>
      <c r="BA333" s="131">
        <f t="shared" si="235"/>
        <v>0</v>
      </c>
      <c r="BB333" s="131">
        <f t="shared" si="236"/>
        <v>0</v>
      </c>
      <c r="BC333" s="131">
        <f t="shared" si="237"/>
        <v>0</v>
      </c>
      <c r="BD333" s="131">
        <f t="shared" si="238"/>
        <v>0</v>
      </c>
      <c r="BE333" s="131">
        <f t="shared" si="239"/>
        <v>0</v>
      </c>
      <c r="BF333" s="131">
        <f t="shared" si="240"/>
        <v>0</v>
      </c>
      <c r="BG333" s="131">
        <f t="shared" si="241"/>
        <v>0</v>
      </c>
      <c r="BH333" s="131">
        <f t="shared" si="242"/>
        <v>0</v>
      </c>
      <c r="BI333" s="131">
        <f t="shared" si="243"/>
        <v>0</v>
      </c>
      <c r="BJ333" s="131">
        <f t="shared" si="244"/>
        <v>0</v>
      </c>
      <c r="BK333" s="131">
        <f t="shared" si="245"/>
        <v>0</v>
      </c>
      <c r="BL333" s="131">
        <f t="shared" si="246"/>
        <v>0</v>
      </c>
      <c r="BM333" s="131">
        <f t="shared" si="247"/>
        <v>0</v>
      </c>
      <c r="BN333" s="131">
        <f t="shared" si="248"/>
        <v>0</v>
      </c>
      <c r="BO333" s="131">
        <f t="shared" si="249"/>
        <v>0</v>
      </c>
    </row>
    <row r="334" spans="1:67" s="4" customFormat="1" ht="73.75" customHeight="1" x14ac:dyDescent="0.2">
      <c r="B334" s="164" t="s">
        <v>8</v>
      </c>
      <c r="D334" s="99" t="s">
        <v>859</v>
      </c>
      <c r="E334" s="502" t="s">
        <v>646</v>
      </c>
      <c r="F334" s="72" t="s">
        <v>172</v>
      </c>
      <c r="G334" s="73" t="s">
        <v>125</v>
      </c>
      <c r="H334" s="73" t="s">
        <v>335</v>
      </c>
      <c r="I334" s="72">
        <v>4</v>
      </c>
      <c r="J334" s="72">
        <v>0</v>
      </c>
      <c r="K334" s="72" t="s">
        <v>562</v>
      </c>
      <c r="L334" s="334">
        <v>229.27799999999999</v>
      </c>
      <c r="M334" s="88"/>
      <c r="N334" s="399" t="s">
        <v>954</v>
      </c>
      <c r="O334" s="368">
        <f>L334*M334</f>
        <v>0</v>
      </c>
      <c r="P334" s="89" t="str">
        <f t="shared" si="254"/>
        <v>No</v>
      </c>
      <c r="Q334" s="364" t="str">
        <f t="shared" si="255"/>
        <v>Yes</v>
      </c>
      <c r="R334" s="367"/>
      <c r="S334" s="229">
        <v>4</v>
      </c>
      <c r="T334" s="230">
        <f t="shared" si="256"/>
        <v>0</v>
      </c>
      <c r="U334" s="69"/>
      <c r="V334" s="255">
        <v>3.2</v>
      </c>
      <c r="W334" s="265">
        <f t="shared" si="250"/>
        <v>0</v>
      </c>
      <c r="X334" s="152">
        <f>M334*I334</f>
        <v>0</v>
      </c>
      <c r="Y334" s="152"/>
      <c r="Z334" s="488">
        <v>4</v>
      </c>
      <c r="AA334" s="476">
        <v>16</v>
      </c>
      <c r="AB334" s="239">
        <f t="shared" si="251"/>
        <v>0</v>
      </c>
      <c r="AC334" s="476"/>
      <c r="AD334" s="239">
        <f t="shared" si="252"/>
        <v>0</v>
      </c>
      <c r="AE334" s="476"/>
      <c r="AF334" s="239">
        <f t="shared" si="253"/>
        <v>0</v>
      </c>
      <c r="AG334" s="131">
        <f t="shared" si="217"/>
        <v>0</v>
      </c>
      <c r="AH334" s="131">
        <f t="shared" si="218"/>
        <v>0</v>
      </c>
      <c r="AI334" s="131">
        <f t="shared" si="219"/>
        <v>0</v>
      </c>
      <c r="AJ334" s="131">
        <f t="shared" si="220"/>
        <v>0</v>
      </c>
      <c r="AK334" s="131">
        <f t="shared" si="221"/>
        <v>0</v>
      </c>
      <c r="AL334" s="131">
        <f t="shared" si="222"/>
        <v>0</v>
      </c>
      <c r="AM334" s="131">
        <f t="shared" si="223"/>
        <v>0</v>
      </c>
      <c r="AN334" s="131">
        <f t="shared" si="224"/>
        <v>0</v>
      </c>
      <c r="AO334" s="131">
        <f t="shared" si="225"/>
        <v>0</v>
      </c>
      <c r="AP334" s="131"/>
      <c r="AQ334" s="396">
        <f t="shared" si="226"/>
        <v>0</v>
      </c>
      <c r="AR334" s="396">
        <f t="shared" si="227"/>
        <v>0</v>
      </c>
      <c r="AS334" s="396">
        <f t="shared" si="228"/>
        <v>0</v>
      </c>
      <c r="AT334" s="131"/>
      <c r="AU334" s="131">
        <f t="shared" si="229"/>
        <v>0</v>
      </c>
      <c r="AV334" s="131">
        <f t="shared" si="230"/>
        <v>0</v>
      </c>
      <c r="AW334" s="131">
        <f t="shared" si="231"/>
        <v>0</v>
      </c>
      <c r="AX334" s="131">
        <f t="shared" si="232"/>
        <v>0</v>
      </c>
      <c r="AY334" s="131">
        <f t="shared" si="233"/>
        <v>0</v>
      </c>
      <c r="AZ334" s="131">
        <f t="shared" si="234"/>
        <v>0</v>
      </c>
      <c r="BA334" s="131">
        <f t="shared" si="235"/>
        <v>0</v>
      </c>
      <c r="BB334" s="131">
        <f t="shared" si="236"/>
        <v>0</v>
      </c>
      <c r="BC334" s="131">
        <f t="shared" si="237"/>
        <v>0</v>
      </c>
      <c r="BD334" s="131">
        <f t="shared" si="238"/>
        <v>0</v>
      </c>
      <c r="BE334" s="131">
        <f t="shared" si="239"/>
        <v>0</v>
      </c>
      <c r="BF334" s="131">
        <f t="shared" si="240"/>
        <v>0</v>
      </c>
      <c r="BG334" s="131">
        <f t="shared" si="241"/>
        <v>0</v>
      </c>
      <c r="BH334" s="131">
        <f t="shared" si="242"/>
        <v>0</v>
      </c>
      <c r="BI334" s="131">
        <f t="shared" si="243"/>
        <v>0</v>
      </c>
      <c r="BJ334" s="131">
        <f t="shared" si="244"/>
        <v>0</v>
      </c>
      <c r="BK334" s="131">
        <f t="shared" si="245"/>
        <v>0</v>
      </c>
      <c r="BL334" s="131">
        <f t="shared" si="246"/>
        <v>0</v>
      </c>
      <c r="BM334" s="131">
        <f t="shared" si="247"/>
        <v>0</v>
      </c>
      <c r="BN334" s="131">
        <f t="shared" si="248"/>
        <v>0</v>
      </c>
      <c r="BO334" s="131">
        <f t="shared" si="249"/>
        <v>0</v>
      </c>
    </row>
    <row r="335" spans="1:67" s="81" customFormat="1" ht="73.75" customHeight="1" x14ac:dyDescent="0.2">
      <c r="A335" s="4"/>
      <c r="B335" s="164" t="s">
        <v>8</v>
      </c>
      <c r="C335" s="4"/>
      <c r="D335" s="64" t="s">
        <v>1063</v>
      </c>
      <c r="E335" s="503" t="s">
        <v>648</v>
      </c>
      <c r="F335" s="63" t="s">
        <v>108</v>
      </c>
      <c r="G335" s="178" t="s">
        <v>124</v>
      </c>
      <c r="H335" s="178" t="s">
        <v>335</v>
      </c>
      <c r="I335" s="63">
        <v>4</v>
      </c>
      <c r="J335" s="63">
        <v>0</v>
      </c>
      <c r="K335" s="63" t="s">
        <v>562</v>
      </c>
      <c r="L335" s="333">
        <v>262.72210000000001</v>
      </c>
      <c r="M335" s="401" t="s">
        <v>954</v>
      </c>
      <c r="N335" s="380"/>
      <c r="O335" s="378">
        <f>L335*N335</f>
        <v>0</v>
      </c>
      <c r="P335" s="82" t="str">
        <f t="shared" si="254"/>
        <v>No</v>
      </c>
      <c r="Q335" s="188" t="str">
        <f t="shared" si="255"/>
        <v>Yes</v>
      </c>
      <c r="S335" s="229">
        <v>4</v>
      </c>
      <c r="T335" s="230">
        <f t="shared" si="256"/>
        <v>0</v>
      </c>
      <c r="U335" s="69"/>
      <c r="V335" s="256">
        <v>5.4</v>
      </c>
      <c r="W335" s="265">
        <f t="shared" si="250"/>
        <v>0</v>
      </c>
      <c r="X335" s="152"/>
      <c r="Y335" s="152">
        <f>N335*I335</f>
        <v>0</v>
      </c>
      <c r="Z335" s="489">
        <v>4</v>
      </c>
      <c r="AA335" s="476">
        <v>24</v>
      </c>
      <c r="AB335" s="239">
        <f t="shared" si="251"/>
        <v>0</v>
      </c>
      <c r="AC335" s="476"/>
      <c r="AD335" s="239">
        <f t="shared" si="252"/>
        <v>0</v>
      </c>
      <c r="AE335" s="476"/>
      <c r="AF335" s="239">
        <f t="shared" si="253"/>
        <v>0</v>
      </c>
      <c r="AG335" s="131">
        <f t="shared" si="217"/>
        <v>0</v>
      </c>
      <c r="AH335" s="131">
        <f t="shared" si="218"/>
        <v>0</v>
      </c>
      <c r="AI335" s="131">
        <f t="shared" si="219"/>
        <v>0</v>
      </c>
      <c r="AJ335" s="131">
        <f t="shared" si="220"/>
        <v>0</v>
      </c>
      <c r="AK335" s="131">
        <f t="shared" si="221"/>
        <v>0</v>
      </c>
      <c r="AL335" s="131">
        <f t="shared" si="222"/>
        <v>0</v>
      </c>
      <c r="AM335" s="131">
        <f t="shared" si="223"/>
        <v>0</v>
      </c>
      <c r="AN335" s="131">
        <f t="shared" si="224"/>
        <v>0</v>
      </c>
      <c r="AO335" s="131">
        <f t="shared" si="225"/>
        <v>0</v>
      </c>
      <c r="AP335" s="396"/>
      <c r="AQ335" s="396">
        <f t="shared" si="226"/>
        <v>0</v>
      </c>
      <c r="AR335" s="396">
        <f t="shared" si="227"/>
        <v>0</v>
      </c>
      <c r="AS335" s="396">
        <f t="shared" si="228"/>
        <v>0</v>
      </c>
      <c r="AT335" s="396"/>
      <c r="AU335" s="131">
        <f t="shared" si="229"/>
        <v>0</v>
      </c>
      <c r="AV335" s="131">
        <f t="shared" si="230"/>
        <v>0</v>
      </c>
      <c r="AW335" s="131">
        <f t="shared" si="231"/>
        <v>0</v>
      </c>
      <c r="AX335" s="131">
        <f t="shared" si="232"/>
        <v>0</v>
      </c>
      <c r="AY335" s="131">
        <f t="shared" si="233"/>
        <v>0</v>
      </c>
      <c r="AZ335" s="131">
        <f t="shared" si="234"/>
        <v>0</v>
      </c>
      <c r="BA335" s="131">
        <f t="shared" si="235"/>
        <v>0</v>
      </c>
      <c r="BB335" s="131">
        <f t="shared" si="236"/>
        <v>0</v>
      </c>
      <c r="BC335" s="131">
        <f t="shared" si="237"/>
        <v>0</v>
      </c>
      <c r="BD335" s="131">
        <f t="shared" si="238"/>
        <v>0</v>
      </c>
      <c r="BE335" s="131">
        <f t="shared" si="239"/>
        <v>0</v>
      </c>
      <c r="BF335" s="131">
        <f t="shared" si="240"/>
        <v>0</v>
      </c>
      <c r="BG335" s="131">
        <f t="shared" si="241"/>
        <v>0</v>
      </c>
      <c r="BH335" s="131">
        <f t="shared" si="242"/>
        <v>0</v>
      </c>
      <c r="BI335" s="131">
        <f t="shared" si="243"/>
        <v>0</v>
      </c>
      <c r="BJ335" s="131">
        <f t="shared" si="244"/>
        <v>0</v>
      </c>
      <c r="BK335" s="131">
        <f t="shared" si="245"/>
        <v>0</v>
      </c>
      <c r="BL335" s="131">
        <f t="shared" si="246"/>
        <v>0</v>
      </c>
      <c r="BM335" s="131">
        <f t="shared" si="247"/>
        <v>0</v>
      </c>
      <c r="BN335" s="131">
        <f t="shared" si="248"/>
        <v>0</v>
      </c>
      <c r="BO335" s="131">
        <f t="shared" si="249"/>
        <v>0</v>
      </c>
    </row>
    <row r="336" spans="1:67" s="81" customFormat="1" ht="73.75" customHeight="1" x14ac:dyDescent="0.2">
      <c r="A336" s="4"/>
      <c r="B336" s="164" t="s">
        <v>8</v>
      </c>
      <c r="C336" s="4"/>
      <c r="D336" s="64" t="s">
        <v>857</v>
      </c>
      <c r="E336" s="504" t="s">
        <v>647</v>
      </c>
      <c r="F336" s="63" t="s">
        <v>108</v>
      </c>
      <c r="G336" s="178" t="s">
        <v>124</v>
      </c>
      <c r="H336" s="178" t="s">
        <v>335</v>
      </c>
      <c r="I336" s="63">
        <v>4</v>
      </c>
      <c r="J336" s="63">
        <v>0</v>
      </c>
      <c r="K336" s="63" t="s">
        <v>562</v>
      </c>
      <c r="L336" s="333">
        <v>274.1345</v>
      </c>
      <c r="M336" s="85"/>
      <c r="N336" s="403" t="s">
        <v>954</v>
      </c>
      <c r="O336" s="378">
        <f>L336*M336</f>
        <v>0</v>
      </c>
      <c r="P336" s="82" t="str">
        <f t="shared" si="254"/>
        <v>No</v>
      </c>
      <c r="Q336" s="188" t="str">
        <f t="shared" si="255"/>
        <v>Yes</v>
      </c>
      <c r="S336" s="229">
        <v>4</v>
      </c>
      <c r="T336" s="230">
        <f t="shared" si="256"/>
        <v>0</v>
      </c>
      <c r="U336" s="69"/>
      <c r="V336" s="256">
        <v>5.4</v>
      </c>
      <c r="W336" s="265">
        <f t="shared" si="250"/>
        <v>0</v>
      </c>
      <c r="X336" s="152">
        <f>M336*I336</f>
        <v>0</v>
      </c>
      <c r="Y336" s="152"/>
      <c r="Z336" s="489">
        <v>4</v>
      </c>
      <c r="AA336" s="476">
        <v>24</v>
      </c>
      <c r="AB336" s="239">
        <f t="shared" si="251"/>
        <v>0</v>
      </c>
      <c r="AC336" s="476"/>
      <c r="AD336" s="239">
        <f t="shared" si="252"/>
        <v>0</v>
      </c>
      <c r="AE336" s="476"/>
      <c r="AF336" s="239">
        <f t="shared" si="253"/>
        <v>0</v>
      </c>
      <c r="AG336" s="131">
        <f t="shared" si="217"/>
        <v>0</v>
      </c>
      <c r="AH336" s="131">
        <f t="shared" si="218"/>
        <v>0</v>
      </c>
      <c r="AI336" s="131">
        <f t="shared" si="219"/>
        <v>0</v>
      </c>
      <c r="AJ336" s="131">
        <f t="shared" si="220"/>
        <v>0</v>
      </c>
      <c r="AK336" s="131">
        <f t="shared" si="221"/>
        <v>0</v>
      </c>
      <c r="AL336" s="131">
        <f t="shared" si="222"/>
        <v>0</v>
      </c>
      <c r="AM336" s="131">
        <f t="shared" si="223"/>
        <v>0</v>
      </c>
      <c r="AN336" s="131">
        <f t="shared" si="224"/>
        <v>0</v>
      </c>
      <c r="AO336" s="131">
        <f t="shared" si="225"/>
        <v>0</v>
      </c>
      <c r="AP336" s="396"/>
      <c r="AQ336" s="396">
        <f t="shared" si="226"/>
        <v>0</v>
      </c>
      <c r="AR336" s="396">
        <f t="shared" si="227"/>
        <v>0</v>
      </c>
      <c r="AS336" s="396">
        <f t="shared" si="228"/>
        <v>0</v>
      </c>
      <c r="AT336" s="396"/>
      <c r="AU336" s="131">
        <f t="shared" si="229"/>
        <v>0</v>
      </c>
      <c r="AV336" s="131">
        <f t="shared" si="230"/>
        <v>0</v>
      </c>
      <c r="AW336" s="131">
        <f t="shared" si="231"/>
        <v>0</v>
      </c>
      <c r="AX336" s="131">
        <f t="shared" si="232"/>
        <v>0</v>
      </c>
      <c r="AY336" s="131">
        <f t="shared" si="233"/>
        <v>0</v>
      </c>
      <c r="AZ336" s="131">
        <f t="shared" si="234"/>
        <v>0</v>
      </c>
      <c r="BA336" s="131">
        <f t="shared" si="235"/>
        <v>0</v>
      </c>
      <c r="BB336" s="131">
        <f t="shared" si="236"/>
        <v>0</v>
      </c>
      <c r="BC336" s="131">
        <f t="shared" si="237"/>
        <v>0</v>
      </c>
      <c r="BD336" s="131">
        <f t="shared" si="238"/>
        <v>0</v>
      </c>
      <c r="BE336" s="131">
        <f t="shared" si="239"/>
        <v>0</v>
      </c>
      <c r="BF336" s="131">
        <f t="shared" si="240"/>
        <v>0</v>
      </c>
      <c r="BG336" s="131">
        <f t="shared" si="241"/>
        <v>0</v>
      </c>
      <c r="BH336" s="131">
        <f t="shared" si="242"/>
        <v>0</v>
      </c>
      <c r="BI336" s="131">
        <f t="shared" si="243"/>
        <v>0</v>
      </c>
      <c r="BJ336" s="131">
        <f t="shared" si="244"/>
        <v>0</v>
      </c>
      <c r="BK336" s="131">
        <f t="shared" si="245"/>
        <v>0</v>
      </c>
      <c r="BL336" s="131">
        <f t="shared" si="246"/>
        <v>0</v>
      </c>
      <c r="BM336" s="131">
        <f t="shared" si="247"/>
        <v>0</v>
      </c>
      <c r="BN336" s="131">
        <f t="shared" si="248"/>
        <v>0</v>
      </c>
      <c r="BO336" s="131">
        <f t="shared" si="249"/>
        <v>0</v>
      </c>
    </row>
    <row r="337" spans="1:67" s="81" customFormat="1" ht="73.75" customHeight="1" x14ac:dyDescent="0.2">
      <c r="A337" s="4"/>
      <c r="B337" s="164" t="s">
        <v>8</v>
      </c>
      <c r="C337" s="4"/>
      <c r="D337" s="64" t="s">
        <v>860</v>
      </c>
      <c r="E337" s="505" t="s">
        <v>646</v>
      </c>
      <c r="F337" s="63" t="s">
        <v>108</v>
      </c>
      <c r="G337" s="178" t="s">
        <v>124</v>
      </c>
      <c r="H337" s="178" t="s">
        <v>335</v>
      </c>
      <c r="I337" s="63">
        <v>4</v>
      </c>
      <c r="J337" s="63">
        <v>0</v>
      </c>
      <c r="K337" s="63" t="s">
        <v>562</v>
      </c>
      <c r="L337" s="333">
        <v>262.72210000000001</v>
      </c>
      <c r="M337" s="85"/>
      <c r="N337" s="403" t="s">
        <v>954</v>
      </c>
      <c r="O337" s="378">
        <f>L337*M337</f>
        <v>0</v>
      </c>
      <c r="P337" s="82" t="str">
        <f t="shared" si="254"/>
        <v>No</v>
      </c>
      <c r="Q337" s="188" t="str">
        <f t="shared" si="255"/>
        <v>Yes</v>
      </c>
      <c r="S337" s="229">
        <v>4</v>
      </c>
      <c r="T337" s="230">
        <f t="shared" si="256"/>
        <v>0</v>
      </c>
      <c r="U337" s="69"/>
      <c r="V337" s="256">
        <v>5.4</v>
      </c>
      <c r="W337" s="265">
        <f t="shared" si="250"/>
        <v>0</v>
      </c>
      <c r="X337" s="152">
        <f>M337*I337</f>
        <v>0</v>
      </c>
      <c r="Y337" s="152"/>
      <c r="Z337" s="489">
        <v>4</v>
      </c>
      <c r="AA337" s="476">
        <v>24</v>
      </c>
      <c r="AB337" s="239">
        <f t="shared" si="251"/>
        <v>0</v>
      </c>
      <c r="AC337" s="476"/>
      <c r="AD337" s="239">
        <f t="shared" si="252"/>
        <v>0</v>
      </c>
      <c r="AE337" s="476"/>
      <c r="AF337" s="239">
        <f t="shared" si="253"/>
        <v>0</v>
      </c>
      <c r="AG337" s="131">
        <f t="shared" si="217"/>
        <v>0</v>
      </c>
      <c r="AH337" s="131">
        <f t="shared" si="218"/>
        <v>0</v>
      </c>
      <c r="AI337" s="131">
        <f t="shared" si="219"/>
        <v>0</v>
      </c>
      <c r="AJ337" s="131">
        <f t="shared" si="220"/>
        <v>0</v>
      </c>
      <c r="AK337" s="131">
        <f t="shared" si="221"/>
        <v>0</v>
      </c>
      <c r="AL337" s="131">
        <f t="shared" si="222"/>
        <v>0</v>
      </c>
      <c r="AM337" s="131">
        <f t="shared" si="223"/>
        <v>0</v>
      </c>
      <c r="AN337" s="131">
        <f t="shared" si="224"/>
        <v>0</v>
      </c>
      <c r="AO337" s="131">
        <f t="shared" si="225"/>
        <v>0</v>
      </c>
      <c r="AP337" s="396"/>
      <c r="AQ337" s="396">
        <f t="shared" si="226"/>
        <v>0</v>
      </c>
      <c r="AR337" s="396">
        <f t="shared" si="227"/>
        <v>0</v>
      </c>
      <c r="AS337" s="396">
        <f t="shared" si="228"/>
        <v>0</v>
      </c>
      <c r="AT337" s="396"/>
      <c r="AU337" s="131">
        <f t="shared" si="229"/>
        <v>0</v>
      </c>
      <c r="AV337" s="131">
        <f t="shared" si="230"/>
        <v>0</v>
      </c>
      <c r="AW337" s="131">
        <f t="shared" si="231"/>
        <v>0</v>
      </c>
      <c r="AX337" s="131">
        <f t="shared" si="232"/>
        <v>0</v>
      </c>
      <c r="AY337" s="131">
        <f t="shared" si="233"/>
        <v>0</v>
      </c>
      <c r="AZ337" s="131">
        <f t="shared" si="234"/>
        <v>0</v>
      </c>
      <c r="BA337" s="131">
        <f t="shared" si="235"/>
        <v>0</v>
      </c>
      <c r="BB337" s="131">
        <f t="shared" si="236"/>
        <v>0</v>
      </c>
      <c r="BC337" s="131">
        <f t="shared" si="237"/>
        <v>0</v>
      </c>
      <c r="BD337" s="131">
        <f t="shared" si="238"/>
        <v>0</v>
      </c>
      <c r="BE337" s="131">
        <f t="shared" si="239"/>
        <v>0</v>
      </c>
      <c r="BF337" s="131">
        <f t="shared" si="240"/>
        <v>0</v>
      </c>
      <c r="BG337" s="131">
        <f t="shared" si="241"/>
        <v>0</v>
      </c>
      <c r="BH337" s="131">
        <f t="shared" si="242"/>
        <v>0</v>
      </c>
      <c r="BI337" s="131">
        <f t="shared" si="243"/>
        <v>0</v>
      </c>
      <c r="BJ337" s="131">
        <f t="shared" si="244"/>
        <v>0</v>
      </c>
      <c r="BK337" s="131">
        <f t="shared" si="245"/>
        <v>0</v>
      </c>
      <c r="BL337" s="131">
        <f t="shared" si="246"/>
        <v>0</v>
      </c>
      <c r="BM337" s="131">
        <f t="shared" si="247"/>
        <v>0</v>
      </c>
      <c r="BN337" s="131">
        <f t="shared" si="248"/>
        <v>0</v>
      </c>
      <c r="BO337" s="131">
        <f t="shared" si="249"/>
        <v>0</v>
      </c>
    </row>
    <row r="338" spans="1:67" s="4" customFormat="1" ht="73.75" customHeight="1" x14ac:dyDescent="0.2">
      <c r="B338" s="164" t="s">
        <v>8</v>
      </c>
      <c r="D338" s="99" t="s">
        <v>1064</v>
      </c>
      <c r="E338" s="506" t="s">
        <v>648</v>
      </c>
      <c r="F338" s="72" t="s">
        <v>109</v>
      </c>
      <c r="G338" s="73" t="s">
        <v>123</v>
      </c>
      <c r="H338" s="73" t="s">
        <v>335</v>
      </c>
      <c r="I338" s="72">
        <v>3</v>
      </c>
      <c r="J338" s="72">
        <v>0</v>
      </c>
      <c r="K338" s="72" t="s">
        <v>562</v>
      </c>
      <c r="L338" s="334">
        <v>262.72210000000001</v>
      </c>
      <c r="M338" s="399" t="s">
        <v>954</v>
      </c>
      <c r="N338" s="88"/>
      <c r="O338" s="368">
        <f>L338*N338</f>
        <v>0</v>
      </c>
      <c r="P338" s="89" t="str">
        <f t="shared" si="254"/>
        <v>No</v>
      </c>
      <c r="Q338" s="166" t="str">
        <f t="shared" si="255"/>
        <v>Yes</v>
      </c>
      <c r="S338" s="229">
        <v>3</v>
      </c>
      <c r="T338" s="230">
        <f t="shared" si="256"/>
        <v>0</v>
      </c>
      <c r="U338" s="69"/>
      <c r="V338" s="256">
        <v>6</v>
      </c>
      <c r="W338" s="265">
        <f t="shared" si="250"/>
        <v>0</v>
      </c>
      <c r="X338" s="152"/>
      <c r="Y338" s="152">
        <f>N338*I338</f>
        <v>0</v>
      </c>
      <c r="Z338" s="489">
        <v>3</v>
      </c>
      <c r="AA338" s="476">
        <v>24</v>
      </c>
      <c r="AB338" s="239">
        <f t="shared" si="251"/>
        <v>0</v>
      </c>
      <c r="AC338" s="476"/>
      <c r="AD338" s="239">
        <f t="shared" si="252"/>
        <v>0</v>
      </c>
      <c r="AE338" s="476"/>
      <c r="AF338" s="239">
        <f t="shared" si="253"/>
        <v>0</v>
      </c>
      <c r="AG338" s="131">
        <f t="shared" si="217"/>
        <v>0</v>
      </c>
      <c r="AH338" s="131">
        <f t="shared" si="218"/>
        <v>0</v>
      </c>
      <c r="AI338" s="131">
        <f t="shared" si="219"/>
        <v>0</v>
      </c>
      <c r="AJ338" s="131">
        <f t="shared" si="220"/>
        <v>0</v>
      </c>
      <c r="AK338" s="131">
        <f t="shared" si="221"/>
        <v>0</v>
      </c>
      <c r="AL338" s="131">
        <f t="shared" si="222"/>
        <v>0</v>
      </c>
      <c r="AM338" s="131">
        <f t="shared" si="223"/>
        <v>0</v>
      </c>
      <c r="AN338" s="131">
        <f t="shared" si="224"/>
        <v>0</v>
      </c>
      <c r="AO338" s="131">
        <f t="shared" si="225"/>
        <v>0</v>
      </c>
      <c r="AP338" s="131"/>
      <c r="AQ338" s="396">
        <f t="shared" si="226"/>
        <v>0</v>
      </c>
      <c r="AR338" s="396">
        <f t="shared" si="227"/>
        <v>0</v>
      </c>
      <c r="AS338" s="396">
        <f t="shared" si="228"/>
        <v>0</v>
      </c>
      <c r="AT338" s="131"/>
      <c r="AU338" s="131">
        <f t="shared" si="229"/>
        <v>0</v>
      </c>
      <c r="AV338" s="131">
        <f t="shared" si="230"/>
        <v>0</v>
      </c>
      <c r="AW338" s="131">
        <f t="shared" si="231"/>
        <v>0</v>
      </c>
      <c r="AX338" s="131">
        <f t="shared" si="232"/>
        <v>0</v>
      </c>
      <c r="AY338" s="131">
        <f t="shared" si="233"/>
        <v>0</v>
      </c>
      <c r="AZ338" s="131">
        <f t="shared" si="234"/>
        <v>0</v>
      </c>
      <c r="BA338" s="131">
        <f t="shared" si="235"/>
        <v>0</v>
      </c>
      <c r="BB338" s="131">
        <f t="shared" si="236"/>
        <v>0</v>
      </c>
      <c r="BC338" s="131">
        <f t="shared" si="237"/>
        <v>0</v>
      </c>
      <c r="BD338" s="131">
        <f t="shared" si="238"/>
        <v>0</v>
      </c>
      <c r="BE338" s="131">
        <f t="shared" si="239"/>
        <v>0</v>
      </c>
      <c r="BF338" s="131">
        <f t="shared" si="240"/>
        <v>0</v>
      </c>
      <c r="BG338" s="131">
        <f t="shared" si="241"/>
        <v>0</v>
      </c>
      <c r="BH338" s="131">
        <f t="shared" si="242"/>
        <v>0</v>
      </c>
      <c r="BI338" s="131">
        <f t="shared" si="243"/>
        <v>0</v>
      </c>
      <c r="BJ338" s="131">
        <f t="shared" si="244"/>
        <v>0</v>
      </c>
      <c r="BK338" s="131">
        <f t="shared" si="245"/>
        <v>0</v>
      </c>
      <c r="BL338" s="131">
        <f t="shared" si="246"/>
        <v>0</v>
      </c>
      <c r="BM338" s="131">
        <f t="shared" si="247"/>
        <v>0</v>
      </c>
      <c r="BN338" s="131">
        <f t="shared" si="248"/>
        <v>0</v>
      </c>
      <c r="BO338" s="131">
        <f t="shared" si="249"/>
        <v>0</v>
      </c>
    </row>
    <row r="339" spans="1:67" s="4" customFormat="1" ht="73.75" customHeight="1" x14ac:dyDescent="0.2">
      <c r="B339" s="164" t="s">
        <v>8</v>
      </c>
      <c r="D339" s="99" t="s">
        <v>856</v>
      </c>
      <c r="E339" s="501" t="s">
        <v>647</v>
      </c>
      <c r="F339" s="72" t="s">
        <v>109</v>
      </c>
      <c r="G339" s="73" t="s">
        <v>123</v>
      </c>
      <c r="H339" s="73" t="s">
        <v>335</v>
      </c>
      <c r="I339" s="72">
        <v>3</v>
      </c>
      <c r="J339" s="72">
        <v>0</v>
      </c>
      <c r="K339" s="72" t="s">
        <v>562</v>
      </c>
      <c r="L339" s="334">
        <v>274.1345</v>
      </c>
      <c r="M339" s="87"/>
      <c r="N339" s="399" t="s">
        <v>954</v>
      </c>
      <c r="O339" s="368">
        <f>L339*M339</f>
        <v>0</v>
      </c>
      <c r="P339" s="89" t="str">
        <f t="shared" si="254"/>
        <v>No</v>
      </c>
      <c r="Q339" s="166" t="str">
        <f t="shared" si="255"/>
        <v>Yes</v>
      </c>
      <c r="S339" s="229">
        <v>3</v>
      </c>
      <c r="T339" s="230">
        <f t="shared" si="256"/>
        <v>0</v>
      </c>
      <c r="U339" s="69"/>
      <c r="V339" s="256">
        <v>6</v>
      </c>
      <c r="W339" s="265">
        <f t="shared" si="250"/>
        <v>0</v>
      </c>
      <c r="X339" s="152">
        <f>M339*I339</f>
        <v>0</v>
      </c>
      <c r="Y339" s="152"/>
      <c r="Z339" s="489">
        <v>3</v>
      </c>
      <c r="AA339" s="476">
        <v>24</v>
      </c>
      <c r="AB339" s="239">
        <f t="shared" si="251"/>
        <v>0</v>
      </c>
      <c r="AC339" s="476"/>
      <c r="AD339" s="239">
        <f t="shared" si="252"/>
        <v>0</v>
      </c>
      <c r="AE339" s="476"/>
      <c r="AF339" s="239">
        <f t="shared" si="253"/>
        <v>0</v>
      </c>
      <c r="AG339" s="131">
        <f t="shared" si="217"/>
        <v>0</v>
      </c>
      <c r="AH339" s="131">
        <f t="shared" si="218"/>
        <v>0</v>
      </c>
      <c r="AI339" s="131">
        <f t="shared" si="219"/>
        <v>0</v>
      </c>
      <c r="AJ339" s="131">
        <f t="shared" si="220"/>
        <v>0</v>
      </c>
      <c r="AK339" s="131">
        <f t="shared" si="221"/>
        <v>0</v>
      </c>
      <c r="AL339" s="131">
        <f t="shared" si="222"/>
        <v>0</v>
      </c>
      <c r="AM339" s="131">
        <f t="shared" si="223"/>
        <v>0</v>
      </c>
      <c r="AN339" s="131">
        <f t="shared" si="224"/>
        <v>0</v>
      </c>
      <c r="AO339" s="131">
        <f t="shared" si="225"/>
        <v>0</v>
      </c>
      <c r="AP339" s="131"/>
      <c r="AQ339" s="396">
        <f t="shared" si="226"/>
        <v>0</v>
      </c>
      <c r="AR339" s="396">
        <f t="shared" si="227"/>
        <v>0</v>
      </c>
      <c r="AS339" s="396">
        <f t="shared" si="228"/>
        <v>0</v>
      </c>
      <c r="AT339" s="131"/>
      <c r="AU339" s="131">
        <f t="shared" si="229"/>
        <v>0</v>
      </c>
      <c r="AV339" s="131">
        <f t="shared" si="230"/>
        <v>0</v>
      </c>
      <c r="AW339" s="131">
        <f t="shared" si="231"/>
        <v>0</v>
      </c>
      <c r="AX339" s="131">
        <f t="shared" si="232"/>
        <v>0</v>
      </c>
      <c r="AY339" s="131">
        <f t="shared" si="233"/>
        <v>0</v>
      </c>
      <c r="AZ339" s="131">
        <f t="shared" si="234"/>
        <v>0</v>
      </c>
      <c r="BA339" s="131">
        <f t="shared" si="235"/>
        <v>0</v>
      </c>
      <c r="BB339" s="131">
        <f t="shared" si="236"/>
        <v>0</v>
      </c>
      <c r="BC339" s="131">
        <f t="shared" si="237"/>
        <v>0</v>
      </c>
      <c r="BD339" s="131">
        <f t="shared" si="238"/>
        <v>0</v>
      </c>
      <c r="BE339" s="131">
        <f t="shared" si="239"/>
        <v>0</v>
      </c>
      <c r="BF339" s="131">
        <f t="shared" si="240"/>
        <v>0</v>
      </c>
      <c r="BG339" s="131">
        <f t="shared" si="241"/>
        <v>0</v>
      </c>
      <c r="BH339" s="131">
        <f t="shared" si="242"/>
        <v>0</v>
      </c>
      <c r="BI339" s="131">
        <f t="shared" si="243"/>
        <v>0</v>
      </c>
      <c r="BJ339" s="131">
        <f t="shared" si="244"/>
        <v>0</v>
      </c>
      <c r="BK339" s="131">
        <f t="shared" si="245"/>
        <v>0</v>
      </c>
      <c r="BL339" s="131">
        <f t="shared" si="246"/>
        <v>0</v>
      </c>
      <c r="BM339" s="131">
        <f t="shared" si="247"/>
        <v>0</v>
      </c>
      <c r="BN339" s="131">
        <f t="shared" si="248"/>
        <v>0</v>
      </c>
      <c r="BO339" s="131">
        <f t="shared" si="249"/>
        <v>0</v>
      </c>
    </row>
    <row r="340" spans="1:67" s="4" customFormat="1" ht="73.75" customHeight="1" x14ac:dyDescent="0.2">
      <c r="B340" s="164" t="s">
        <v>8</v>
      </c>
      <c r="D340" s="99" t="s">
        <v>861</v>
      </c>
      <c r="E340" s="502" t="s">
        <v>646</v>
      </c>
      <c r="F340" s="72" t="s">
        <v>109</v>
      </c>
      <c r="G340" s="73" t="s">
        <v>123</v>
      </c>
      <c r="H340" s="73" t="s">
        <v>335</v>
      </c>
      <c r="I340" s="72">
        <v>3</v>
      </c>
      <c r="J340" s="72">
        <v>0</v>
      </c>
      <c r="K340" s="72" t="s">
        <v>562</v>
      </c>
      <c r="L340" s="334">
        <v>262.72210000000001</v>
      </c>
      <c r="M340" s="87"/>
      <c r="N340" s="399" t="s">
        <v>954</v>
      </c>
      <c r="O340" s="368">
        <f>L340*M340</f>
        <v>0</v>
      </c>
      <c r="P340" s="89" t="str">
        <f t="shared" si="254"/>
        <v>No</v>
      </c>
      <c r="Q340" s="166" t="str">
        <f t="shared" si="255"/>
        <v>Yes</v>
      </c>
      <c r="S340" s="229">
        <v>3</v>
      </c>
      <c r="T340" s="230">
        <f t="shared" si="256"/>
        <v>0</v>
      </c>
      <c r="U340" s="69"/>
      <c r="V340" s="256">
        <v>6</v>
      </c>
      <c r="W340" s="265">
        <f t="shared" si="250"/>
        <v>0</v>
      </c>
      <c r="X340" s="152">
        <f>M340*I340</f>
        <v>0</v>
      </c>
      <c r="Y340" s="152"/>
      <c r="Z340" s="489">
        <v>3</v>
      </c>
      <c r="AA340" s="476">
        <v>24</v>
      </c>
      <c r="AB340" s="239">
        <f t="shared" si="251"/>
        <v>0</v>
      </c>
      <c r="AC340" s="476"/>
      <c r="AD340" s="239">
        <f t="shared" si="252"/>
        <v>0</v>
      </c>
      <c r="AE340" s="476"/>
      <c r="AF340" s="239">
        <f t="shared" si="253"/>
        <v>0</v>
      </c>
      <c r="AG340" s="131">
        <f t="shared" si="217"/>
        <v>0</v>
      </c>
      <c r="AH340" s="131">
        <f t="shared" si="218"/>
        <v>0</v>
      </c>
      <c r="AI340" s="131">
        <f t="shared" si="219"/>
        <v>0</v>
      </c>
      <c r="AJ340" s="131">
        <f t="shared" si="220"/>
        <v>0</v>
      </c>
      <c r="AK340" s="131">
        <f t="shared" si="221"/>
        <v>0</v>
      </c>
      <c r="AL340" s="131">
        <f t="shared" si="222"/>
        <v>0</v>
      </c>
      <c r="AM340" s="131">
        <f t="shared" si="223"/>
        <v>0</v>
      </c>
      <c r="AN340" s="131">
        <f t="shared" si="224"/>
        <v>0</v>
      </c>
      <c r="AO340" s="131">
        <f t="shared" si="225"/>
        <v>0</v>
      </c>
      <c r="AP340" s="131"/>
      <c r="AQ340" s="396">
        <f t="shared" si="226"/>
        <v>0</v>
      </c>
      <c r="AR340" s="396">
        <f t="shared" si="227"/>
        <v>0</v>
      </c>
      <c r="AS340" s="396">
        <f t="shared" si="228"/>
        <v>0</v>
      </c>
      <c r="AT340" s="131"/>
      <c r="AU340" s="131">
        <f t="shared" si="229"/>
        <v>0</v>
      </c>
      <c r="AV340" s="131">
        <f t="shared" si="230"/>
        <v>0</v>
      </c>
      <c r="AW340" s="131">
        <f t="shared" si="231"/>
        <v>0</v>
      </c>
      <c r="AX340" s="131">
        <f t="shared" si="232"/>
        <v>0</v>
      </c>
      <c r="AY340" s="131">
        <f t="shared" si="233"/>
        <v>0</v>
      </c>
      <c r="AZ340" s="131">
        <f t="shared" si="234"/>
        <v>0</v>
      </c>
      <c r="BA340" s="131">
        <f t="shared" si="235"/>
        <v>0</v>
      </c>
      <c r="BB340" s="131">
        <f t="shared" si="236"/>
        <v>0</v>
      </c>
      <c r="BC340" s="131">
        <f t="shared" si="237"/>
        <v>0</v>
      </c>
      <c r="BD340" s="131">
        <f t="shared" si="238"/>
        <v>0</v>
      </c>
      <c r="BE340" s="131">
        <f t="shared" si="239"/>
        <v>0</v>
      </c>
      <c r="BF340" s="131">
        <f t="shared" si="240"/>
        <v>0</v>
      </c>
      <c r="BG340" s="131">
        <f t="shared" si="241"/>
        <v>0</v>
      </c>
      <c r="BH340" s="131">
        <f t="shared" si="242"/>
        <v>0</v>
      </c>
      <c r="BI340" s="131">
        <f t="shared" si="243"/>
        <v>0</v>
      </c>
      <c r="BJ340" s="131">
        <f t="shared" si="244"/>
        <v>0</v>
      </c>
      <c r="BK340" s="131">
        <f t="shared" si="245"/>
        <v>0</v>
      </c>
      <c r="BL340" s="131">
        <f t="shared" si="246"/>
        <v>0</v>
      </c>
      <c r="BM340" s="131">
        <f t="shared" si="247"/>
        <v>0</v>
      </c>
      <c r="BN340" s="131">
        <f t="shared" si="248"/>
        <v>0</v>
      </c>
      <c r="BO340" s="131">
        <f t="shared" si="249"/>
        <v>0</v>
      </c>
    </row>
    <row r="341" spans="1:67" s="81" customFormat="1" ht="73.75" customHeight="1" x14ac:dyDescent="0.2">
      <c r="A341" s="4"/>
      <c r="B341" s="164" t="s">
        <v>8</v>
      </c>
      <c r="C341" s="4"/>
      <c r="D341" s="64" t="s">
        <v>1065</v>
      </c>
      <c r="E341" s="503" t="s">
        <v>648</v>
      </c>
      <c r="F341" s="198" t="s">
        <v>109</v>
      </c>
      <c r="G341" s="178" t="s">
        <v>122</v>
      </c>
      <c r="H341" s="178" t="s">
        <v>335</v>
      </c>
      <c r="I341" s="63">
        <v>3</v>
      </c>
      <c r="J341" s="63">
        <v>0</v>
      </c>
      <c r="K341" s="63" t="s">
        <v>562</v>
      </c>
      <c r="L341" s="333">
        <v>262.72210000000001</v>
      </c>
      <c r="M341" s="401" t="s">
        <v>954</v>
      </c>
      <c r="N341" s="380"/>
      <c r="O341" s="378">
        <f>L341*N341</f>
        <v>0</v>
      </c>
      <c r="P341" s="82" t="str">
        <f t="shared" si="254"/>
        <v>No</v>
      </c>
      <c r="Q341" s="188" t="str">
        <f t="shared" si="255"/>
        <v>Yes</v>
      </c>
      <c r="S341" s="229">
        <v>3</v>
      </c>
      <c r="T341" s="230">
        <f t="shared" si="256"/>
        <v>0</v>
      </c>
      <c r="U341" s="69"/>
      <c r="V341" s="256">
        <v>7.2</v>
      </c>
      <c r="W341" s="265">
        <f t="shared" si="250"/>
        <v>0</v>
      </c>
      <c r="X341" s="152"/>
      <c r="Y341" s="152">
        <f>N341*I341</f>
        <v>0</v>
      </c>
      <c r="Z341" s="489">
        <v>3</v>
      </c>
      <c r="AA341" s="476">
        <v>30</v>
      </c>
      <c r="AB341" s="239">
        <f t="shared" si="251"/>
        <v>0</v>
      </c>
      <c r="AC341" s="476"/>
      <c r="AD341" s="239">
        <f t="shared" si="252"/>
        <v>0</v>
      </c>
      <c r="AE341" s="476"/>
      <c r="AF341" s="239">
        <f t="shared" si="253"/>
        <v>0</v>
      </c>
      <c r="AG341" s="131">
        <f t="shared" si="217"/>
        <v>0</v>
      </c>
      <c r="AH341" s="131">
        <f t="shared" si="218"/>
        <v>0</v>
      </c>
      <c r="AI341" s="131">
        <f t="shared" si="219"/>
        <v>0</v>
      </c>
      <c r="AJ341" s="131">
        <f t="shared" si="220"/>
        <v>0</v>
      </c>
      <c r="AK341" s="131">
        <f t="shared" si="221"/>
        <v>0</v>
      </c>
      <c r="AL341" s="131">
        <f t="shared" si="222"/>
        <v>0</v>
      </c>
      <c r="AM341" s="131">
        <f t="shared" si="223"/>
        <v>0</v>
      </c>
      <c r="AN341" s="131">
        <f t="shared" si="224"/>
        <v>0</v>
      </c>
      <c r="AO341" s="131">
        <f t="shared" si="225"/>
        <v>0</v>
      </c>
      <c r="AP341" s="396"/>
      <c r="AQ341" s="396">
        <f t="shared" si="226"/>
        <v>0</v>
      </c>
      <c r="AR341" s="396">
        <f t="shared" si="227"/>
        <v>0</v>
      </c>
      <c r="AS341" s="396">
        <f t="shared" si="228"/>
        <v>0</v>
      </c>
      <c r="AT341" s="396"/>
      <c r="AU341" s="131">
        <f t="shared" si="229"/>
        <v>0</v>
      </c>
      <c r="AV341" s="131">
        <f t="shared" si="230"/>
        <v>0</v>
      </c>
      <c r="AW341" s="131">
        <f t="shared" si="231"/>
        <v>0</v>
      </c>
      <c r="AX341" s="131">
        <f t="shared" si="232"/>
        <v>0</v>
      </c>
      <c r="AY341" s="131">
        <f t="shared" si="233"/>
        <v>0</v>
      </c>
      <c r="AZ341" s="131">
        <f t="shared" si="234"/>
        <v>0</v>
      </c>
      <c r="BA341" s="131">
        <f t="shared" si="235"/>
        <v>0</v>
      </c>
      <c r="BB341" s="131">
        <f t="shared" si="236"/>
        <v>0</v>
      </c>
      <c r="BC341" s="131">
        <f t="shared" si="237"/>
        <v>0</v>
      </c>
      <c r="BD341" s="131">
        <f t="shared" si="238"/>
        <v>0</v>
      </c>
      <c r="BE341" s="131">
        <f t="shared" si="239"/>
        <v>0</v>
      </c>
      <c r="BF341" s="131">
        <f t="shared" si="240"/>
        <v>0</v>
      </c>
      <c r="BG341" s="131">
        <f t="shared" si="241"/>
        <v>0</v>
      </c>
      <c r="BH341" s="131">
        <f t="shared" si="242"/>
        <v>0</v>
      </c>
      <c r="BI341" s="131">
        <f t="shared" si="243"/>
        <v>0</v>
      </c>
      <c r="BJ341" s="131">
        <f t="shared" si="244"/>
        <v>0</v>
      </c>
      <c r="BK341" s="131">
        <f t="shared" si="245"/>
        <v>0</v>
      </c>
      <c r="BL341" s="131">
        <f t="shared" si="246"/>
        <v>0</v>
      </c>
      <c r="BM341" s="131">
        <f t="shared" si="247"/>
        <v>0</v>
      </c>
      <c r="BN341" s="131">
        <f t="shared" si="248"/>
        <v>0</v>
      </c>
      <c r="BO341" s="131">
        <f t="shared" si="249"/>
        <v>0</v>
      </c>
    </row>
    <row r="342" spans="1:67" s="81" customFormat="1" ht="73.75" customHeight="1" x14ac:dyDescent="0.2">
      <c r="A342" s="4"/>
      <c r="B342" s="164" t="s">
        <v>8</v>
      </c>
      <c r="C342" s="4"/>
      <c r="D342" s="64" t="s">
        <v>855</v>
      </c>
      <c r="E342" s="504" t="s">
        <v>647</v>
      </c>
      <c r="F342" s="198" t="s">
        <v>109</v>
      </c>
      <c r="G342" s="178" t="s">
        <v>122</v>
      </c>
      <c r="H342" s="178" t="s">
        <v>335</v>
      </c>
      <c r="I342" s="63">
        <v>3</v>
      </c>
      <c r="J342" s="63">
        <v>0</v>
      </c>
      <c r="K342" s="63" t="s">
        <v>562</v>
      </c>
      <c r="L342" s="333">
        <v>274.1345</v>
      </c>
      <c r="M342" s="85"/>
      <c r="N342" s="403" t="s">
        <v>954</v>
      </c>
      <c r="O342" s="378">
        <f>L342*M342</f>
        <v>0</v>
      </c>
      <c r="P342" s="82" t="str">
        <f t="shared" si="254"/>
        <v>No</v>
      </c>
      <c r="Q342" s="188" t="str">
        <f t="shared" si="255"/>
        <v>Yes</v>
      </c>
      <c r="S342" s="229">
        <v>3</v>
      </c>
      <c r="T342" s="230">
        <f t="shared" si="256"/>
        <v>0</v>
      </c>
      <c r="U342" s="69"/>
      <c r="V342" s="256">
        <v>7.2</v>
      </c>
      <c r="W342" s="265">
        <f t="shared" si="250"/>
        <v>0</v>
      </c>
      <c r="X342" s="152">
        <f>M342*I342</f>
        <v>0</v>
      </c>
      <c r="Y342" s="152"/>
      <c r="Z342" s="489">
        <v>3</v>
      </c>
      <c r="AA342" s="476">
        <v>30</v>
      </c>
      <c r="AB342" s="239">
        <f t="shared" si="251"/>
        <v>0</v>
      </c>
      <c r="AC342" s="476"/>
      <c r="AD342" s="239">
        <f t="shared" si="252"/>
        <v>0</v>
      </c>
      <c r="AE342" s="476"/>
      <c r="AF342" s="239">
        <f t="shared" si="253"/>
        <v>0</v>
      </c>
      <c r="AG342" s="131">
        <f t="shared" si="217"/>
        <v>0</v>
      </c>
      <c r="AH342" s="131">
        <f t="shared" si="218"/>
        <v>0</v>
      </c>
      <c r="AI342" s="131">
        <f t="shared" si="219"/>
        <v>0</v>
      </c>
      <c r="AJ342" s="131">
        <f t="shared" si="220"/>
        <v>0</v>
      </c>
      <c r="AK342" s="131">
        <f t="shared" si="221"/>
        <v>0</v>
      </c>
      <c r="AL342" s="131">
        <f t="shared" si="222"/>
        <v>0</v>
      </c>
      <c r="AM342" s="131">
        <f t="shared" si="223"/>
        <v>0</v>
      </c>
      <c r="AN342" s="131">
        <f t="shared" si="224"/>
        <v>0</v>
      </c>
      <c r="AO342" s="131">
        <f t="shared" si="225"/>
        <v>0</v>
      </c>
      <c r="AP342" s="396"/>
      <c r="AQ342" s="396">
        <f t="shared" si="226"/>
        <v>0</v>
      </c>
      <c r="AR342" s="396">
        <f t="shared" si="227"/>
        <v>0</v>
      </c>
      <c r="AS342" s="396">
        <f t="shared" si="228"/>
        <v>0</v>
      </c>
      <c r="AT342" s="396"/>
      <c r="AU342" s="131">
        <f t="shared" si="229"/>
        <v>0</v>
      </c>
      <c r="AV342" s="131">
        <f t="shared" si="230"/>
        <v>0</v>
      </c>
      <c r="AW342" s="131">
        <f t="shared" si="231"/>
        <v>0</v>
      </c>
      <c r="AX342" s="131">
        <f t="shared" si="232"/>
        <v>0</v>
      </c>
      <c r="AY342" s="131">
        <f t="shared" si="233"/>
        <v>0</v>
      </c>
      <c r="AZ342" s="131">
        <f t="shared" si="234"/>
        <v>0</v>
      </c>
      <c r="BA342" s="131">
        <f t="shared" si="235"/>
        <v>0</v>
      </c>
      <c r="BB342" s="131">
        <f t="shared" si="236"/>
        <v>0</v>
      </c>
      <c r="BC342" s="131">
        <f t="shared" si="237"/>
        <v>0</v>
      </c>
      <c r="BD342" s="131">
        <f t="shared" si="238"/>
        <v>0</v>
      </c>
      <c r="BE342" s="131">
        <f t="shared" si="239"/>
        <v>0</v>
      </c>
      <c r="BF342" s="131">
        <f t="shared" si="240"/>
        <v>0</v>
      </c>
      <c r="BG342" s="131">
        <f t="shared" si="241"/>
        <v>0</v>
      </c>
      <c r="BH342" s="131">
        <f t="shared" si="242"/>
        <v>0</v>
      </c>
      <c r="BI342" s="131">
        <f t="shared" si="243"/>
        <v>0</v>
      </c>
      <c r="BJ342" s="131">
        <f t="shared" si="244"/>
        <v>0</v>
      </c>
      <c r="BK342" s="131">
        <f t="shared" si="245"/>
        <v>0</v>
      </c>
      <c r="BL342" s="131">
        <f t="shared" si="246"/>
        <v>0</v>
      </c>
      <c r="BM342" s="131">
        <f t="shared" si="247"/>
        <v>0</v>
      </c>
      <c r="BN342" s="131">
        <f t="shared" si="248"/>
        <v>0</v>
      </c>
      <c r="BO342" s="131">
        <f t="shared" si="249"/>
        <v>0</v>
      </c>
    </row>
    <row r="343" spans="1:67" s="81" customFormat="1" ht="73.75" customHeight="1" x14ac:dyDescent="0.2">
      <c r="A343" s="4"/>
      <c r="B343" s="164" t="s">
        <v>8</v>
      </c>
      <c r="C343" s="4"/>
      <c r="D343" s="64" t="s">
        <v>862</v>
      </c>
      <c r="E343" s="505" t="s">
        <v>646</v>
      </c>
      <c r="F343" s="198" t="s">
        <v>109</v>
      </c>
      <c r="G343" s="178" t="s">
        <v>122</v>
      </c>
      <c r="H343" s="178" t="s">
        <v>335</v>
      </c>
      <c r="I343" s="63">
        <v>3</v>
      </c>
      <c r="J343" s="63">
        <v>0</v>
      </c>
      <c r="K343" s="63" t="s">
        <v>562</v>
      </c>
      <c r="L343" s="333">
        <v>262.72210000000001</v>
      </c>
      <c r="M343" s="85"/>
      <c r="N343" s="403" t="s">
        <v>954</v>
      </c>
      <c r="O343" s="378">
        <f>L343*M343</f>
        <v>0</v>
      </c>
      <c r="P343" s="82" t="str">
        <f t="shared" si="254"/>
        <v>No</v>
      </c>
      <c r="Q343" s="188" t="str">
        <f t="shared" si="255"/>
        <v>Yes</v>
      </c>
      <c r="S343" s="229">
        <v>3</v>
      </c>
      <c r="T343" s="230">
        <f t="shared" si="256"/>
        <v>0</v>
      </c>
      <c r="U343" s="69"/>
      <c r="V343" s="256">
        <v>7.2</v>
      </c>
      <c r="W343" s="265">
        <f t="shared" si="250"/>
        <v>0</v>
      </c>
      <c r="X343" s="152">
        <f>M343*I343</f>
        <v>0</v>
      </c>
      <c r="Y343" s="152"/>
      <c r="Z343" s="489">
        <v>3</v>
      </c>
      <c r="AA343" s="476">
        <v>30</v>
      </c>
      <c r="AB343" s="239">
        <f t="shared" si="251"/>
        <v>0</v>
      </c>
      <c r="AC343" s="476"/>
      <c r="AD343" s="239">
        <f t="shared" si="252"/>
        <v>0</v>
      </c>
      <c r="AE343" s="476"/>
      <c r="AF343" s="239">
        <f t="shared" si="253"/>
        <v>0</v>
      </c>
      <c r="AG343" s="131">
        <f t="shared" si="217"/>
        <v>0</v>
      </c>
      <c r="AH343" s="131">
        <f t="shared" si="218"/>
        <v>0</v>
      </c>
      <c r="AI343" s="131">
        <f t="shared" si="219"/>
        <v>0</v>
      </c>
      <c r="AJ343" s="131">
        <f t="shared" si="220"/>
        <v>0</v>
      </c>
      <c r="AK343" s="131">
        <f t="shared" si="221"/>
        <v>0</v>
      </c>
      <c r="AL343" s="131">
        <f t="shared" si="222"/>
        <v>0</v>
      </c>
      <c r="AM343" s="131">
        <f t="shared" si="223"/>
        <v>0</v>
      </c>
      <c r="AN343" s="131">
        <f t="shared" si="224"/>
        <v>0</v>
      </c>
      <c r="AO343" s="131">
        <f t="shared" si="225"/>
        <v>0</v>
      </c>
      <c r="AP343" s="396"/>
      <c r="AQ343" s="396">
        <f t="shared" si="226"/>
        <v>0</v>
      </c>
      <c r="AR343" s="396">
        <f t="shared" si="227"/>
        <v>0</v>
      </c>
      <c r="AS343" s="396">
        <f t="shared" si="228"/>
        <v>0</v>
      </c>
      <c r="AT343" s="396"/>
      <c r="AU343" s="131">
        <f t="shared" si="229"/>
        <v>0</v>
      </c>
      <c r="AV343" s="131">
        <f t="shared" si="230"/>
        <v>0</v>
      </c>
      <c r="AW343" s="131">
        <f t="shared" si="231"/>
        <v>0</v>
      </c>
      <c r="AX343" s="131">
        <f t="shared" si="232"/>
        <v>0</v>
      </c>
      <c r="AY343" s="131">
        <f t="shared" si="233"/>
        <v>0</v>
      </c>
      <c r="AZ343" s="131">
        <f t="shared" si="234"/>
        <v>0</v>
      </c>
      <c r="BA343" s="131">
        <f t="shared" si="235"/>
        <v>0</v>
      </c>
      <c r="BB343" s="131">
        <f t="shared" si="236"/>
        <v>0</v>
      </c>
      <c r="BC343" s="131">
        <f t="shared" si="237"/>
        <v>0</v>
      </c>
      <c r="BD343" s="131">
        <f t="shared" si="238"/>
        <v>0</v>
      </c>
      <c r="BE343" s="131">
        <f t="shared" si="239"/>
        <v>0</v>
      </c>
      <c r="BF343" s="131">
        <f t="shared" si="240"/>
        <v>0</v>
      </c>
      <c r="BG343" s="131">
        <f t="shared" si="241"/>
        <v>0</v>
      </c>
      <c r="BH343" s="131">
        <f t="shared" si="242"/>
        <v>0</v>
      </c>
      <c r="BI343" s="131">
        <f t="shared" si="243"/>
        <v>0</v>
      </c>
      <c r="BJ343" s="131">
        <f t="shared" si="244"/>
        <v>0</v>
      </c>
      <c r="BK343" s="131">
        <f t="shared" si="245"/>
        <v>0</v>
      </c>
      <c r="BL343" s="131">
        <f t="shared" si="246"/>
        <v>0</v>
      </c>
      <c r="BM343" s="131">
        <f t="shared" si="247"/>
        <v>0</v>
      </c>
      <c r="BN343" s="131">
        <f t="shared" si="248"/>
        <v>0</v>
      </c>
      <c r="BO343" s="131">
        <f t="shared" si="249"/>
        <v>0</v>
      </c>
    </row>
    <row r="344" spans="1:67" s="4" customFormat="1" ht="73.75" customHeight="1" x14ac:dyDescent="0.2">
      <c r="B344" s="164" t="s">
        <v>8</v>
      </c>
      <c r="D344" s="99" t="s">
        <v>1066</v>
      </c>
      <c r="E344" s="506" t="s">
        <v>648</v>
      </c>
      <c r="F344" s="72" t="s">
        <v>110</v>
      </c>
      <c r="G344" s="73" t="s">
        <v>118</v>
      </c>
      <c r="H344" s="73" t="s">
        <v>335</v>
      </c>
      <c r="I344" s="72">
        <v>2</v>
      </c>
      <c r="J344" s="72">
        <v>0</v>
      </c>
      <c r="K344" s="72" t="s">
        <v>562</v>
      </c>
      <c r="L344" s="334">
        <v>286.59750000000003</v>
      </c>
      <c r="M344" s="399" t="s">
        <v>954</v>
      </c>
      <c r="N344" s="88"/>
      <c r="O344" s="368">
        <f>L344*N344</f>
        <v>0</v>
      </c>
      <c r="P344" s="89" t="str">
        <f t="shared" si="254"/>
        <v>No</v>
      </c>
      <c r="Q344" s="166" t="str">
        <f t="shared" si="255"/>
        <v>Yes</v>
      </c>
      <c r="S344" s="229">
        <v>2</v>
      </c>
      <c r="T344" s="230">
        <f t="shared" si="256"/>
        <v>0</v>
      </c>
      <c r="U344" s="69"/>
      <c r="V344" s="256">
        <v>6.4</v>
      </c>
      <c r="W344" s="265">
        <f t="shared" si="250"/>
        <v>0</v>
      </c>
      <c r="X344" s="152"/>
      <c r="Y344" s="152">
        <f>N344*I344</f>
        <v>0</v>
      </c>
      <c r="Z344" s="489">
        <v>2</v>
      </c>
      <c r="AA344" s="476">
        <v>20</v>
      </c>
      <c r="AB344" s="239">
        <f t="shared" si="251"/>
        <v>0</v>
      </c>
      <c r="AC344" s="476"/>
      <c r="AD344" s="239">
        <f t="shared" si="252"/>
        <v>0</v>
      </c>
      <c r="AE344" s="476"/>
      <c r="AF344" s="239">
        <f t="shared" si="253"/>
        <v>0</v>
      </c>
      <c r="AG344" s="131">
        <f t="shared" si="217"/>
        <v>0</v>
      </c>
      <c r="AH344" s="131">
        <f t="shared" si="218"/>
        <v>0</v>
      </c>
      <c r="AI344" s="131">
        <f t="shared" si="219"/>
        <v>0</v>
      </c>
      <c r="AJ344" s="131">
        <f t="shared" si="220"/>
        <v>0</v>
      </c>
      <c r="AK344" s="131">
        <f t="shared" si="221"/>
        <v>0</v>
      </c>
      <c r="AL344" s="131">
        <f t="shared" si="222"/>
        <v>0</v>
      </c>
      <c r="AM344" s="131">
        <f t="shared" si="223"/>
        <v>0</v>
      </c>
      <c r="AN344" s="131">
        <f t="shared" si="224"/>
        <v>0</v>
      </c>
      <c r="AO344" s="131">
        <f t="shared" si="225"/>
        <v>0</v>
      </c>
      <c r="AP344" s="131"/>
      <c r="AQ344" s="396">
        <f t="shared" si="226"/>
        <v>0</v>
      </c>
      <c r="AR344" s="396">
        <f t="shared" si="227"/>
        <v>0</v>
      </c>
      <c r="AS344" s="396">
        <f t="shared" si="228"/>
        <v>0</v>
      </c>
      <c r="AT344" s="131"/>
      <c r="AU344" s="131">
        <f t="shared" si="229"/>
        <v>0</v>
      </c>
      <c r="AV344" s="131">
        <f t="shared" si="230"/>
        <v>0</v>
      </c>
      <c r="AW344" s="131">
        <f t="shared" si="231"/>
        <v>0</v>
      </c>
      <c r="AX344" s="131">
        <f t="shared" si="232"/>
        <v>0</v>
      </c>
      <c r="AY344" s="131">
        <f t="shared" si="233"/>
        <v>0</v>
      </c>
      <c r="AZ344" s="131">
        <f t="shared" si="234"/>
        <v>0</v>
      </c>
      <c r="BA344" s="131">
        <f t="shared" si="235"/>
        <v>0</v>
      </c>
      <c r="BB344" s="131">
        <f t="shared" si="236"/>
        <v>0</v>
      </c>
      <c r="BC344" s="131">
        <f t="shared" si="237"/>
        <v>0</v>
      </c>
      <c r="BD344" s="131">
        <f t="shared" si="238"/>
        <v>0</v>
      </c>
      <c r="BE344" s="131">
        <f t="shared" si="239"/>
        <v>0</v>
      </c>
      <c r="BF344" s="131">
        <f t="shared" si="240"/>
        <v>0</v>
      </c>
      <c r="BG344" s="131">
        <f t="shared" si="241"/>
        <v>0</v>
      </c>
      <c r="BH344" s="131">
        <f t="shared" si="242"/>
        <v>0</v>
      </c>
      <c r="BI344" s="131">
        <f t="shared" si="243"/>
        <v>0</v>
      </c>
      <c r="BJ344" s="131">
        <f t="shared" si="244"/>
        <v>0</v>
      </c>
      <c r="BK344" s="131">
        <f t="shared" si="245"/>
        <v>0</v>
      </c>
      <c r="BL344" s="131">
        <f t="shared" si="246"/>
        <v>0</v>
      </c>
      <c r="BM344" s="131">
        <f t="shared" si="247"/>
        <v>0</v>
      </c>
      <c r="BN344" s="131">
        <f t="shared" si="248"/>
        <v>0</v>
      </c>
      <c r="BO344" s="131">
        <f t="shared" si="249"/>
        <v>0</v>
      </c>
    </row>
    <row r="345" spans="1:67" s="4" customFormat="1" ht="73.75" customHeight="1" x14ac:dyDescent="0.2">
      <c r="B345" s="164" t="s">
        <v>8</v>
      </c>
      <c r="D345" s="99" t="s">
        <v>854</v>
      </c>
      <c r="E345" s="501" t="s">
        <v>647</v>
      </c>
      <c r="F345" s="72" t="s">
        <v>110</v>
      </c>
      <c r="G345" s="73" t="s">
        <v>118</v>
      </c>
      <c r="H345" s="73" t="s">
        <v>335</v>
      </c>
      <c r="I345" s="72">
        <v>2</v>
      </c>
      <c r="J345" s="72">
        <v>0</v>
      </c>
      <c r="K345" s="72" t="s">
        <v>562</v>
      </c>
      <c r="L345" s="334">
        <v>299.06050000000005</v>
      </c>
      <c r="M345" s="87"/>
      <c r="N345" s="399" t="s">
        <v>954</v>
      </c>
      <c r="O345" s="368">
        <f>L345*M345</f>
        <v>0</v>
      </c>
      <c r="P345" s="89" t="str">
        <f t="shared" si="254"/>
        <v>No</v>
      </c>
      <c r="Q345" s="166" t="str">
        <f t="shared" si="255"/>
        <v>Yes</v>
      </c>
      <c r="S345" s="229">
        <v>2</v>
      </c>
      <c r="T345" s="230">
        <f t="shared" si="256"/>
        <v>0</v>
      </c>
      <c r="U345" s="69"/>
      <c r="V345" s="256">
        <v>6.4</v>
      </c>
      <c r="W345" s="265">
        <f t="shared" si="250"/>
        <v>0</v>
      </c>
      <c r="X345" s="152">
        <f>M345*I345</f>
        <v>0</v>
      </c>
      <c r="Y345" s="152"/>
      <c r="Z345" s="489">
        <v>2</v>
      </c>
      <c r="AA345" s="476">
        <v>20</v>
      </c>
      <c r="AB345" s="239">
        <f t="shared" si="251"/>
        <v>0</v>
      </c>
      <c r="AC345" s="476"/>
      <c r="AD345" s="239">
        <f t="shared" si="252"/>
        <v>0</v>
      </c>
      <c r="AE345" s="476"/>
      <c r="AF345" s="239">
        <f t="shared" si="253"/>
        <v>0</v>
      </c>
      <c r="AG345" s="131">
        <f t="shared" si="217"/>
        <v>0</v>
      </c>
      <c r="AH345" s="131">
        <f t="shared" si="218"/>
        <v>0</v>
      </c>
      <c r="AI345" s="131">
        <f t="shared" si="219"/>
        <v>0</v>
      </c>
      <c r="AJ345" s="131">
        <f t="shared" si="220"/>
        <v>0</v>
      </c>
      <c r="AK345" s="131">
        <f t="shared" si="221"/>
        <v>0</v>
      </c>
      <c r="AL345" s="131">
        <f t="shared" si="222"/>
        <v>0</v>
      </c>
      <c r="AM345" s="131">
        <f t="shared" si="223"/>
        <v>0</v>
      </c>
      <c r="AN345" s="131">
        <f t="shared" si="224"/>
        <v>0</v>
      </c>
      <c r="AO345" s="131">
        <f t="shared" si="225"/>
        <v>0</v>
      </c>
      <c r="AP345" s="131"/>
      <c r="AQ345" s="396">
        <f t="shared" si="226"/>
        <v>0</v>
      </c>
      <c r="AR345" s="396">
        <f t="shared" si="227"/>
        <v>0</v>
      </c>
      <c r="AS345" s="396">
        <f t="shared" si="228"/>
        <v>0</v>
      </c>
      <c r="AT345" s="131"/>
      <c r="AU345" s="131">
        <f t="shared" si="229"/>
        <v>0</v>
      </c>
      <c r="AV345" s="131">
        <f t="shared" si="230"/>
        <v>0</v>
      </c>
      <c r="AW345" s="131">
        <f t="shared" si="231"/>
        <v>0</v>
      </c>
      <c r="AX345" s="131">
        <f t="shared" si="232"/>
        <v>0</v>
      </c>
      <c r="AY345" s="131">
        <f t="shared" si="233"/>
        <v>0</v>
      </c>
      <c r="AZ345" s="131">
        <f t="shared" si="234"/>
        <v>0</v>
      </c>
      <c r="BA345" s="131">
        <f t="shared" si="235"/>
        <v>0</v>
      </c>
      <c r="BB345" s="131">
        <f t="shared" si="236"/>
        <v>0</v>
      </c>
      <c r="BC345" s="131">
        <f t="shared" si="237"/>
        <v>0</v>
      </c>
      <c r="BD345" s="131">
        <f t="shared" si="238"/>
        <v>0</v>
      </c>
      <c r="BE345" s="131">
        <f t="shared" si="239"/>
        <v>0</v>
      </c>
      <c r="BF345" s="131">
        <f t="shared" si="240"/>
        <v>0</v>
      </c>
      <c r="BG345" s="131">
        <f t="shared" si="241"/>
        <v>0</v>
      </c>
      <c r="BH345" s="131">
        <f t="shared" si="242"/>
        <v>0</v>
      </c>
      <c r="BI345" s="131">
        <f t="shared" si="243"/>
        <v>0</v>
      </c>
      <c r="BJ345" s="131">
        <f t="shared" si="244"/>
        <v>0</v>
      </c>
      <c r="BK345" s="131">
        <f t="shared" si="245"/>
        <v>0</v>
      </c>
      <c r="BL345" s="131">
        <f t="shared" si="246"/>
        <v>0</v>
      </c>
      <c r="BM345" s="131">
        <f t="shared" si="247"/>
        <v>0</v>
      </c>
      <c r="BN345" s="131">
        <f t="shared" si="248"/>
        <v>0</v>
      </c>
      <c r="BO345" s="131">
        <f t="shared" si="249"/>
        <v>0</v>
      </c>
    </row>
    <row r="346" spans="1:67" s="4" customFormat="1" ht="73.75" customHeight="1" x14ac:dyDescent="0.2">
      <c r="B346" s="164" t="s">
        <v>8</v>
      </c>
      <c r="D346" s="99" t="s">
        <v>863</v>
      </c>
      <c r="E346" s="502" t="s">
        <v>646</v>
      </c>
      <c r="F346" s="72" t="s">
        <v>110</v>
      </c>
      <c r="G346" s="73" t="s">
        <v>118</v>
      </c>
      <c r="H346" s="73" t="s">
        <v>335</v>
      </c>
      <c r="I346" s="72">
        <v>2</v>
      </c>
      <c r="J346" s="72">
        <v>0</v>
      </c>
      <c r="K346" s="72" t="s">
        <v>562</v>
      </c>
      <c r="L346" s="334">
        <v>286.59750000000003</v>
      </c>
      <c r="M346" s="87"/>
      <c r="N346" s="399" t="s">
        <v>954</v>
      </c>
      <c r="O346" s="368">
        <f>L346*M346</f>
        <v>0</v>
      </c>
      <c r="P346" s="89" t="str">
        <f t="shared" si="254"/>
        <v>No</v>
      </c>
      <c r="Q346" s="166" t="str">
        <f t="shared" si="255"/>
        <v>Yes</v>
      </c>
      <c r="S346" s="229">
        <v>2</v>
      </c>
      <c r="T346" s="230">
        <f t="shared" si="256"/>
        <v>0</v>
      </c>
      <c r="U346" s="69"/>
      <c r="V346" s="256">
        <v>6.4</v>
      </c>
      <c r="W346" s="265">
        <f t="shared" si="250"/>
        <v>0</v>
      </c>
      <c r="X346" s="152">
        <f>M346*I346</f>
        <v>0</v>
      </c>
      <c r="Y346" s="152"/>
      <c r="Z346" s="489">
        <v>2</v>
      </c>
      <c r="AA346" s="476">
        <v>20</v>
      </c>
      <c r="AB346" s="239">
        <f t="shared" si="251"/>
        <v>0</v>
      </c>
      <c r="AC346" s="476"/>
      <c r="AD346" s="239">
        <f t="shared" si="252"/>
        <v>0</v>
      </c>
      <c r="AE346" s="476"/>
      <c r="AF346" s="239">
        <f t="shared" si="253"/>
        <v>0</v>
      </c>
      <c r="AG346" s="131">
        <f t="shared" si="217"/>
        <v>0</v>
      </c>
      <c r="AH346" s="131">
        <f t="shared" si="218"/>
        <v>0</v>
      </c>
      <c r="AI346" s="131">
        <f t="shared" si="219"/>
        <v>0</v>
      </c>
      <c r="AJ346" s="131">
        <f t="shared" si="220"/>
        <v>0</v>
      </c>
      <c r="AK346" s="131">
        <f t="shared" si="221"/>
        <v>0</v>
      </c>
      <c r="AL346" s="131">
        <f t="shared" si="222"/>
        <v>0</v>
      </c>
      <c r="AM346" s="131">
        <f t="shared" si="223"/>
        <v>0</v>
      </c>
      <c r="AN346" s="131">
        <f t="shared" si="224"/>
        <v>0</v>
      </c>
      <c r="AO346" s="131">
        <f t="shared" si="225"/>
        <v>0</v>
      </c>
      <c r="AP346" s="131"/>
      <c r="AQ346" s="396">
        <f t="shared" si="226"/>
        <v>0</v>
      </c>
      <c r="AR346" s="396">
        <f t="shared" si="227"/>
        <v>0</v>
      </c>
      <c r="AS346" s="396">
        <f t="shared" si="228"/>
        <v>0</v>
      </c>
      <c r="AT346" s="131"/>
      <c r="AU346" s="131">
        <f t="shared" si="229"/>
        <v>0</v>
      </c>
      <c r="AV346" s="131">
        <f t="shared" si="230"/>
        <v>0</v>
      </c>
      <c r="AW346" s="131">
        <f t="shared" si="231"/>
        <v>0</v>
      </c>
      <c r="AX346" s="131">
        <f t="shared" si="232"/>
        <v>0</v>
      </c>
      <c r="AY346" s="131">
        <f t="shared" si="233"/>
        <v>0</v>
      </c>
      <c r="AZ346" s="131">
        <f t="shared" si="234"/>
        <v>0</v>
      </c>
      <c r="BA346" s="131">
        <f t="shared" si="235"/>
        <v>0</v>
      </c>
      <c r="BB346" s="131">
        <f t="shared" si="236"/>
        <v>0</v>
      </c>
      <c r="BC346" s="131">
        <f t="shared" si="237"/>
        <v>0</v>
      </c>
      <c r="BD346" s="131">
        <f t="shared" si="238"/>
        <v>0</v>
      </c>
      <c r="BE346" s="131">
        <f t="shared" si="239"/>
        <v>0</v>
      </c>
      <c r="BF346" s="131">
        <f t="shared" si="240"/>
        <v>0</v>
      </c>
      <c r="BG346" s="131">
        <f t="shared" si="241"/>
        <v>0</v>
      </c>
      <c r="BH346" s="131">
        <f t="shared" si="242"/>
        <v>0</v>
      </c>
      <c r="BI346" s="131">
        <f t="shared" si="243"/>
        <v>0</v>
      </c>
      <c r="BJ346" s="131">
        <f t="shared" si="244"/>
        <v>0</v>
      </c>
      <c r="BK346" s="131">
        <f t="shared" si="245"/>
        <v>0</v>
      </c>
      <c r="BL346" s="131">
        <f t="shared" si="246"/>
        <v>0</v>
      </c>
      <c r="BM346" s="131">
        <f t="shared" si="247"/>
        <v>0</v>
      </c>
      <c r="BN346" s="131">
        <f t="shared" si="248"/>
        <v>0</v>
      </c>
      <c r="BO346" s="131">
        <f t="shared" si="249"/>
        <v>0</v>
      </c>
    </row>
    <row r="347" spans="1:67" s="81" customFormat="1" ht="73.75" customHeight="1" x14ac:dyDescent="0.2">
      <c r="A347" s="4"/>
      <c r="B347" s="164" t="s">
        <v>8</v>
      </c>
      <c r="C347" s="4"/>
      <c r="D347" s="64" t="s">
        <v>1067</v>
      </c>
      <c r="E347" s="503" t="s">
        <v>648</v>
      </c>
      <c r="F347" s="63" t="s">
        <v>110</v>
      </c>
      <c r="G347" s="178" t="s">
        <v>117</v>
      </c>
      <c r="H347" s="178" t="s">
        <v>335</v>
      </c>
      <c r="I347" s="63">
        <v>2</v>
      </c>
      <c r="J347" s="63">
        <v>0</v>
      </c>
      <c r="K347" s="63" t="s">
        <v>562</v>
      </c>
      <c r="L347" s="333">
        <v>324.81050000000005</v>
      </c>
      <c r="M347" s="401" t="s">
        <v>954</v>
      </c>
      <c r="N347" s="380"/>
      <c r="O347" s="378">
        <f>L347*N347</f>
        <v>0</v>
      </c>
      <c r="P347" s="82" t="str">
        <f t="shared" si="254"/>
        <v>No</v>
      </c>
      <c r="Q347" s="188" t="str">
        <f t="shared" si="255"/>
        <v>Yes</v>
      </c>
      <c r="S347" s="229">
        <v>2</v>
      </c>
      <c r="T347" s="230">
        <f t="shared" si="256"/>
        <v>0</v>
      </c>
      <c r="U347" s="69"/>
      <c r="V347" s="256">
        <v>7.4</v>
      </c>
      <c r="W347" s="265">
        <f t="shared" si="250"/>
        <v>0</v>
      </c>
      <c r="X347" s="152"/>
      <c r="Y347" s="152">
        <f>N347*I347</f>
        <v>0</v>
      </c>
      <c r="Z347" s="489">
        <v>2</v>
      </c>
      <c r="AA347" s="476">
        <v>24</v>
      </c>
      <c r="AB347" s="239">
        <f t="shared" si="251"/>
        <v>0</v>
      </c>
      <c r="AC347" s="476"/>
      <c r="AD347" s="239">
        <f t="shared" si="252"/>
        <v>0</v>
      </c>
      <c r="AE347" s="476"/>
      <c r="AF347" s="239">
        <f t="shared" si="253"/>
        <v>0</v>
      </c>
      <c r="AG347" s="131">
        <f t="shared" si="217"/>
        <v>0</v>
      </c>
      <c r="AH347" s="131">
        <f t="shared" si="218"/>
        <v>0</v>
      </c>
      <c r="AI347" s="131">
        <f t="shared" si="219"/>
        <v>0</v>
      </c>
      <c r="AJ347" s="131">
        <f t="shared" si="220"/>
        <v>0</v>
      </c>
      <c r="AK347" s="131">
        <f t="shared" si="221"/>
        <v>0</v>
      </c>
      <c r="AL347" s="131">
        <f t="shared" si="222"/>
        <v>0</v>
      </c>
      <c r="AM347" s="131">
        <f t="shared" si="223"/>
        <v>0</v>
      </c>
      <c r="AN347" s="131">
        <f t="shared" si="224"/>
        <v>0</v>
      </c>
      <c r="AO347" s="131">
        <f t="shared" si="225"/>
        <v>0</v>
      </c>
      <c r="AP347" s="396"/>
      <c r="AQ347" s="396">
        <f t="shared" si="226"/>
        <v>0</v>
      </c>
      <c r="AR347" s="396">
        <f t="shared" si="227"/>
        <v>0</v>
      </c>
      <c r="AS347" s="396">
        <f t="shared" si="228"/>
        <v>0</v>
      </c>
      <c r="AT347" s="396"/>
      <c r="AU347" s="131">
        <f t="shared" si="229"/>
        <v>0</v>
      </c>
      <c r="AV347" s="131">
        <f t="shared" si="230"/>
        <v>0</v>
      </c>
      <c r="AW347" s="131">
        <f t="shared" si="231"/>
        <v>0</v>
      </c>
      <c r="AX347" s="131">
        <f t="shared" si="232"/>
        <v>0</v>
      </c>
      <c r="AY347" s="131">
        <f t="shared" si="233"/>
        <v>0</v>
      </c>
      <c r="AZ347" s="131">
        <f t="shared" si="234"/>
        <v>0</v>
      </c>
      <c r="BA347" s="131">
        <f t="shared" si="235"/>
        <v>0</v>
      </c>
      <c r="BB347" s="131">
        <f t="shared" si="236"/>
        <v>0</v>
      </c>
      <c r="BC347" s="131">
        <f t="shared" si="237"/>
        <v>0</v>
      </c>
      <c r="BD347" s="131">
        <f t="shared" si="238"/>
        <v>0</v>
      </c>
      <c r="BE347" s="131">
        <f t="shared" si="239"/>
        <v>0</v>
      </c>
      <c r="BF347" s="131">
        <f t="shared" si="240"/>
        <v>0</v>
      </c>
      <c r="BG347" s="131">
        <f t="shared" si="241"/>
        <v>0</v>
      </c>
      <c r="BH347" s="131">
        <f t="shared" si="242"/>
        <v>0</v>
      </c>
      <c r="BI347" s="131">
        <f t="shared" si="243"/>
        <v>0</v>
      </c>
      <c r="BJ347" s="131">
        <f t="shared" si="244"/>
        <v>0</v>
      </c>
      <c r="BK347" s="131">
        <f t="shared" si="245"/>
        <v>0</v>
      </c>
      <c r="BL347" s="131">
        <f t="shared" si="246"/>
        <v>0</v>
      </c>
      <c r="BM347" s="131">
        <f t="shared" si="247"/>
        <v>0</v>
      </c>
      <c r="BN347" s="131">
        <f t="shared" si="248"/>
        <v>0</v>
      </c>
      <c r="BO347" s="131">
        <f t="shared" si="249"/>
        <v>0</v>
      </c>
    </row>
    <row r="348" spans="1:67" s="81" customFormat="1" ht="73.75" customHeight="1" x14ac:dyDescent="0.2">
      <c r="A348" s="4"/>
      <c r="B348" s="164" t="s">
        <v>8</v>
      </c>
      <c r="C348" s="4"/>
      <c r="D348" s="64" t="s">
        <v>853</v>
      </c>
      <c r="E348" s="504" t="s">
        <v>647</v>
      </c>
      <c r="F348" s="63" t="s">
        <v>110</v>
      </c>
      <c r="G348" s="178" t="s">
        <v>117</v>
      </c>
      <c r="H348" s="178" t="s">
        <v>335</v>
      </c>
      <c r="I348" s="63">
        <v>2</v>
      </c>
      <c r="J348" s="63">
        <v>0</v>
      </c>
      <c r="K348" s="63" t="s">
        <v>562</v>
      </c>
      <c r="L348" s="333">
        <v>338.93180000000001</v>
      </c>
      <c r="M348" s="85"/>
      <c r="N348" s="403" t="s">
        <v>954</v>
      </c>
      <c r="O348" s="378">
        <f>L348*M348</f>
        <v>0</v>
      </c>
      <c r="P348" s="82" t="str">
        <f t="shared" si="254"/>
        <v>No</v>
      </c>
      <c r="Q348" s="188" t="str">
        <f t="shared" si="255"/>
        <v>Yes</v>
      </c>
      <c r="S348" s="229">
        <v>2</v>
      </c>
      <c r="T348" s="230">
        <f t="shared" si="256"/>
        <v>0</v>
      </c>
      <c r="U348" s="69"/>
      <c r="V348" s="256">
        <v>7.4</v>
      </c>
      <c r="W348" s="265">
        <f t="shared" si="250"/>
        <v>0</v>
      </c>
      <c r="X348" s="152">
        <f>M348*I348</f>
        <v>0</v>
      </c>
      <c r="Y348" s="152"/>
      <c r="Z348" s="489">
        <v>2</v>
      </c>
      <c r="AA348" s="476">
        <v>24</v>
      </c>
      <c r="AB348" s="239">
        <f t="shared" si="251"/>
        <v>0</v>
      </c>
      <c r="AC348" s="476"/>
      <c r="AD348" s="239">
        <f t="shared" si="252"/>
        <v>0</v>
      </c>
      <c r="AE348" s="476"/>
      <c r="AF348" s="239">
        <f t="shared" si="253"/>
        <v>0</v>
      </c>
      <c r="AG348" s="131">
        <f t="shared" si="217"/>
        <v>0</v>
      </c>
      <c r="AH348" s="131">
        <f t="shared" si="218"/>
        <v>0</v>
      </c>
      <c r="AI348" s="131">
        <f t="shared" si="219"/>
        <v>0</v>
      </c>
      <c r="AJ348" s="131">
        <f t="shared" si="220"/>
        <v>0</v>
      </c>
      <c r="AK348" s="131">
        <f t="shared" si="221"/>
        <v>0</v>
      </c>
      <c r="AL348" s="131">
        <f t="shared" si="222"/>
        <v>0</v>
      </c>
      <c r="AM348" s="131">
        <f t="shared" si="223"/>
        <v>0</v>
      </c>
      <c r="AN348" s="131">
        <f t="shared" si="224"/>
        <v>0</v>
      </c>
      <c r="AO348" s="131">
        <f t="shared" si="225"/>
        <v>0</v>
      </c>
      <c r="AP348" s="396"/>
      <c r="AQ348" s="396">
        <f t="shared" si="226"/>
        <v>0</v>
      </c>
      <c r="AR348" s="396">
        <f t="shared" si="227"/>
        <v>0</v>
      </c>
      <c r="AS348" s="396">
        <f t="shared" si="228"/>
        <v>0</v>
      </c>
      <c r="AT348" s="396"/>
      <c r="AU348" s="131">
        <f t="shared" si="229"/>
        <v>0</v>
      </c>
      <c r="AV348" s="131">
        <f t="shared" si="230"/>
        <v>0</v>
      </c>
      <c r="AW348" s="131">
        <f t="shared" si="231"/>
        <v>0</v>
      </c>
      <c r="AX348" s="131">
        <f t="shared" si="232"/>
        <v>0</v>
      </c>
      <c r="AY348" s="131">
        <f t="shared" si="233"/>
        <v>0</v>
      </c>
      <c r="AZ348" s="131">
        <f t="shared" si="234"/>
        <v>0</v>
      </c>
      <c r="BA348" s="131">
        <f t="shared" si="235"/>
        <v>0</v>
      </c>
      <c r="BB348" s="131">
        <f t="shared" si="236"/>
        <v>0</v>
      </c>
      <c r="BC348" s="131">
        <f t="shared" si="237"/>
        <v>0</v>
      </c>
      <c r="BD348" s="131">
        <f t="shared" si="238"/>
        <v>0</v>
      </c>
      <c r="BE348" s="131">
        <f t="shared" si="239"/>
        <v>0</v>
      </c>
      <c r="BF348" s="131">
        <f t="shared" si="240"/>
        <v>0</v>
      </c>
      <c r="BG348" s="131">
        <f t="shared" si="241"/>
        <v>0</v>
      </c>
      <c r="BH348" s="131">
        <f t="shared" si="242"/>
        <v>0</v>
      </c>
      <c r="BI348" s="131">
        <f t="shared" si="243"/>
        <v>0</v>
      </c>
      <c r="BJ348" s="131">
        <f t="shared" si="244"/>
        <v>0</v>
      </c>
      <c r="BK348" s="131">
        <f t="shared" si="245"/>
        <v>0</v>
      </c>
      <c r="BL348" s="131">
        <f t="shared" si="246"/>
        <v>0</v>
      </c>
      <c r="BM348" s="131">
        <f t="shared" si="247"/>
        <v>0</v>
      </c>
      <c r="BN348" s="131">
        <f t="shared" si="248"/>
        <v>0</v>
      </c>
      <c r="BO348" s="131">
        <f t="shared" si="249"/>
        <v>0</v>
      </c>
    </row>
    <row r="349" spans="1:67" s="81" customFormat="1" ht="73.75" customHeight="1" x14ac:dyDescent="0.2">
      <c r="A349" s="4"/>
      <c r="B349" s="164" t="s">
        <v>8</v>
      </c>
      <c r="C349" s="4"/>
      <c r="D349" s="64" t="s">
        <v>864</v>
      </c>
      <c r="E349" s="505" t="s">
        <v>646</v>
      </c>
      <c r="F349" s="63" t="s">
        <v>110</v>
      </c>
      <c r="G349" s="178" t="s">
        <v>117</v>
      </c>
      <c r="H349" s="178" t="s">
        <v>335</v>
      </c>
      <c r="I349" s="63">
        <v>2</v>
      </c>
      <c r="J349" s="63">
        <v>0</v>
      </c>
      <c r="K349" s="63" t="s">
        <v>562</v>
      </c>
      <c r="L349" s="333">
        <v>324.81050000000005</v>
      </c>
      <c r="M349" s="85"/>
      <c r="N349" s="403" t="s">
        <v>954</v>
      </c>
      <c r="O349" s="378">
        <f>L349*M349</f>
        <v>0</v>
      </c>
      <c r="P349" s="82" t="str">
        <f t="shared" si="254"/>
        <v>No</v>
      </c>
      <c r="Q349" s="188" t="str">
        <f t="shared" si="255"/>
        <v>Yes</v>
      </c>
      <c r="S349" s="229">
        <v>2</v>
      </c>
      <c r="T349" s="230">
        <f t="shared" si="256"/>
        <v>0</v>
      </c>
      <c r="U349" s="69"/>
      <c r="V349" s="256">
        <v>7.4</v>
      </c>
      <c r="W349" s="265">
        <f t="shared" si="250"/>
        <v>0</v>
      </c>
      <c r="X349" s="152">
        <f>M349*I349</f>
        <v>0</v>
      </c>
      <c r="Y349" s="152"/>
      <c r="Z349" s="489">
        <v>2</v>
      </c>
      <c r="AA349" s="476">
        <v>24</v>
      </c>
      <c r="AB349" s="239">
        <f t="shared" si="251"/>
        <v>0</v>
      </c>
      <c r="AC349" s="476"/>
      <c r="AD349" s="239">
        <f t="shared" si="252"/>
        <v>0</v>
      </c>
      <c r="AE349" s="476"/>
      <c r="AF349" s="239">
        <f t="shared" si="253"/>
        <v>0</v>
      </c>
      <c r="AG349" s="131">
        <f t="shared" si="217"/>
        <v>0</v>
      </c>
      <c r="AH349" s="131">
        <f t="shared" si="218"/>
        <v>0</v>
      </c>
      <c r="AI349" s="131">
        <f t="shared" si="219"/>
        <v>0</v>
      </c>
      <c r="AJ349" s="131">
        <f t="shared" si="220"/>
        <v>0</v>
      </c>
      <c r="AK349" s="131">
        <f t="shared" si="221"/>
        <v>0</v>
      </c>
      <c r="AL349" s="131">
        <f t="shared" si="222"/>
        <v>0</v>
      </c>
      <c r="AM349" s="131">
        <f t="shared" si="223"/>
        <v>0</v>
      </c>
      <c r="AN349" s="131">
        <f t="shared" si="224"/>
        <v>0</v>
      </c>
      <c r="AO349" s="131">
        <f t="shared" si="225"/>
        <v>0</v>
      </c>
      <c r="AP349" s="396"/>
      <c r="AQ349" s="396">
        <f t="shared" si="226"/>
        <v>0</v>
      </c>
      <c r="AR349" s="396">
        <f t="shared" si="227"/>
        <v>0</v>
      </c>
      <c r="AS349" s="396">
        <f t="shared" si="228"/>
        <v>0</v>
      </c>
      <c r="AT349" s="396"/>
      <c r="AU349" s="131">
        <f t="shared" si="229"/>
        <v>0</v>
      </c>
      <c r="AV349" s="131">
        <f t="shared" si="230"/>
        <v>0</v>
      </c>
      <c r="AW349" s="131">
        <f t="shared" si="231"/>
        <v>0</v>
      </c>
      <c r="AX349" s="131">
        <f t="shared" si="232"/>
        <v>0</v>
      </c>
      <c r="AY349" s="131">
        <f t="shared" si="233"/>
        <v>0</v>
      </c>
      <c r="AZ349" s="131">
        <f t="shared" si="234"/>
        <v>0</v>
      </c>
      <c r="BA349" s="131">
        <f t="shared" si="235"/>
        <v>0</v>
      </c>
      <c r="BB349" s="131">
        <f t="shared" si="236"/>
        <v>0</v>
      </c>
      <c r="BC349" s="131">
        <f t="shared" si="237"/>
        <v>0</v>
      </c>
      <c r="BD349" s="131">
        <f t="shared" si="238"/>
        <v>0</v>
      </c>
      <c r="BE349" s="131">
        <f t="shared" si="239"/>
        <v>0</v>
      </c>
      <c r="BF349" s="131">
        <f t="shared" si="240"/>
        <v>0</v>
      </c>
      <c r="BG349" s="131">
        <f t="shared" si="241"/>
        <v>0</v>
      </c>
      <c r="BH349" s="131">
        <f t="shared" si="242"/>
        <v>0</v>
      </c>
      <c r="BI349" s="131">
        <f t="shared" si="243"/>
        <v>0</v>
      </c>
      <c r="BJ349" s="131">
        <f t="shared" si="244"/>
        <v>0</v>
      </c>
      <c r="BK349" s="131">
        <f t="shared" si="245"/>
        <v>0</v>
      </c>
      <c r="BL349" s="131">
        <f t="shared" si="246"/>
        <v>0</v>
      </c>
      <c r="BM349" s="131">
        <f t="shared" si="247"/>
        <v>0</v>
      </c>
      <c r="BN349" s="131">
        <f t="shared" si="248"/>
        <v>0</v>
      </c>
      <c r="BO349" s="131">
        <f t="shared" si="249"/>
        <v>0</v>
      </c>
    </row>
    <row r="350" spans="1:67" s="4" customFormat="1" ht="73.75" customHeight="1" x14ac:dyDescent="0.2">
      <c r="B350" s="164" t="s">
        <v>8</v>
      </c>
      <c r="D350" s="99" t="s">
        <v>1068</v>
      </c>
      <c r="E350" s="506" t="s">
        <v>648</v>
      </c>
      <c r="F350" s="72" t="s">
        <v>109</v>
      </c>
      <c r="G350" s="73" t="s">
        <v>397</v>
      </c>
      <c r="H350" s="73" t="s">
        <v>335</v>
      </c>
      <c r="I350" s="72">
        <v>2</v>
      </c>
      <c r="J350" s="72">
        <v>0</v>
      </c>
      <c r="K350" s="72" t="s">
        <v>562</v>
      </c>
      <c r="L350" s="334">
        <v>243.61560000000003</v>
      </c>
      <c r="M350" s="399" t="s">
        <v>954</v>
      </c>
      <c r="N350" s="88"/>
      <c r="O350" s="368">
        <f>L350*N350</f>
        <v>0</v>
      </c>
      <c r="P350" s="89" t="str">
        <f t="shared" si="254"/>
        <v>No</v>
      </c>
      <c r="Q350" s="166" t="str">
        <f t="shared" si="255"/>
        <v>Yes</v>
      </c>
      <c r="S350" s="229">
        <v>2</v>
      </c>
      <c r="T350" s="230">
        <f t="shared" si="256"/>
        <v>0</v>
      </c>
      <c r="U350" s="69"/>
      <c r="V350" s="256">
        <v>7.5</v>
      </c>
      <c r="W350" s="265">
        <f t="shared" si="250"/>
        <v>0</v>
      </c>
      <c r="X350" s="152"/>
      <c r="Y350" s="152">
        <f>N350*I350</f>
        <v>0</v>
      </c>
      <c r="Z350" s="489">
        <v>2</v>
      </c>
      <c r="AA350" s="476">
        <v>16</v>
      </c>
      <c r="AB350" s="239">
        <f t="shared" si="251"/>
        <v>0</v>
      </c>
      <c r="AC350" s="476"/>
      <c r="AD350" s="239">
        <f t="shared" si="252"/>
        <v>0</v>
      </c>
      <c r="AE350" s="476"/>
      <c r="AF350" s="239">
        <f t="shared" si="253"/>
        <v>0</v>
      </c>
      <c r="AG350" s="131">
        <f t="shared" si="217"/>
        <v>0</v>
      </c>
      <c r="AH350" s="131">
        <f t="shared" si="218"/>
        <v>0</v>
      </c>
      <c r="AI350" s="131">
        <f t="shared" si="219"/>
        <v>0</v>
      </c>
      <c r="AJ350" s="131">
        <f t="shared" si="220"/>
        <v>0</v>
      </c>
      <c r="AK350" s="131">
        <f t="shared" si="221"/>
        <v>0</v>
      </c>
      <c r="AL350" s="131">
        <f t="shared" si="222"/>
        <v>0</v>
      </c>
      <c r="AM350" s="131">
        <f t="shared" si="223"/>
        <v>0</v>
      </c>
      <c r="AN350" s="131">
        <f t="shared" si="224"/>
        <v>0</v>
      </c>
      <c r="AO350" s="131">
        <f t="shared" si="225"/>
        <v>0</v>
      </c>
      <c r="AP350" s="131"/>
      <c r="AQ350" s="396">
        <f t="shared" si="226"/>
        <v>0</v>
      </c>
      <c r="AR350" s="396">
        <f t="shared" si="227"/>
        <v>0</v>
      </c>
      <c r="AS350" s="396">
        <f t="shared" si="228"/>
        <v>0</v>
      </c>
      <c r="AT350" s="131"/>
      <c r="AU350" s="131">
        <f t="shared" si="229"/>
        <v>0</v>
      </c>
      <c r="AV350" s="131">
        <f t="shared" si="230"/>
        <v>0</v>
      </c>
      <c r="AW350" s="131">
        <f t="shared" si="231"/>
        <v>0</v>
      </c>
      <c r="AX350" s="131">
        <f t="shared" si="232"/>
        <v>0</v>
      </c>
      <c r="AY350" s="131">
        <f t="shared" si="233"/>
        <v>0</v>
      </c>
      <c r="AZ350" s="131">
        <f t="shared" si="234"/>
        <v>0</v>
      </c>
      <c r="BA350" s="131">
        <f t="shared" si="235"/>
        <v>0</v>
      </c>
      <c r="BB350" s="131">
        <f t="shared" si="236"/>
        <v>0</v>
      </c>
      <c r="BC350" s="131">
        <f t="shared" si="237"/>
        <v>0</v>
      </c>
      <c r="BD350" s="131">
        <f t="shared" si="238"/>
        <v>0</v>
      </c>
      <c r="BE350" s="131">
        <f t="shared" si="239"/>
        <v>0</v>
      </c>
      <c r="BF350" s="131">
        <f t="shared" si="240"/>
        <v>0</v>
      </c>
      <c r="BG350" s="131">
        <f t="shared" si="241"/>
        <v>0</v>
      </c>
      <c r="BH350" s="131">
        <f t="shared" si="242"/>
        <v>0</v>
      </c>
      <c r="BI350" s="131">
        <f t="shared" si="243"/>
        <v>0</v>
      </c>
      <c r="BJ350" s="131">
        <f t="shared" si="244"/>
        <v>0</v>
      </c>
      <c r="BK350" s="131">
        <f t="shared" si="245"/>
        <v>0</v>
      </c>
      <c r="BL350" s="131">
        <f t="shared" si="246"/>
        <v>0</v>
      </c>
      <c r="BM350" s="131">
        <f t="shared" si="247"/>
        <v>0</v>
      </c>
      <c r="BN350" s="131">
        <f t="shared" si="248"/>
        <v>0</v>
      </c>
      <c r="BO350" s="131">
        <f t="shared" si="249"/>
        <v>0</v>
      </c>
    </row>
    <row r="351" spans="1:67" s="4" customFormat="1" ht="73.75" customHeight="1" x14ac:dyDescent="0.2">
      <c r="B351" s="164" t="s">
        <v>8</v>
      </c>
      <c r="D351" s="99" t="s">
        <v>852</v>
      </c>
      <c r="E351" s="501" t="s">
        <v>647</v>
      </c>
      <c r="F351" s="72" t="s">
        <v>109</v>
      </c>
      <c r="G351" s="73" t="s">
        <v>397</v>
      </c>
      <c r="H351" s="73" t="s">
        <v>335</v>
      </c>
      <c r="I351" s="72">
        <v>2</v>
      </c>
      <c r="J351" s="72">
        <v>0</v>
      </c>
      <c r="K351" s="72" t="s">
        <v>562</v>
      </c>
      <c r="L351" s="334">
        <v>254.20400000000001</v>
      </c>
      <c r="M351" s="87"/>
      <c r="N351" s="399" t="s">
        <v>954</v>
      </c>
      <c r="O351" s="368">
        <f>L351*M351</f>
        <v>0</v>
      </c>
      <c r="P351" s="89" t="str">
        <f t="shared" si="254"/>
        <v>No</v>
      </c>
      <c r="Q351" s="166" t="str">
        <f t="shared" si="255"/>
        <v>Yes</v>
      </c>
      <c r="S351" s="229">
        <v>2</v>
      </c>
      <c r="T351" s="230">
        <f t="shared" si="256"/>
        <v>0</v>
      </c>
      <c r="U351" s="69"/>
      <c r="V351" s="256">
        <v>7.5</v>
      </c>
      <c r="W351" s="265">
        <f t="shared" si="250"/>
        <v>0</v>
      </c>
      <c r="X351" s="152">
        <f>M351*I351</f>
        <v>0</v>
      </c>
      <c r="Y351" s="152"/>
      <c r="Z351" s="489">
        <v>2</v>
      </c>
      <c r="AA351" s="476">
        <v>16</v>
      </c>
      <c r="AB351" s="239">
        <f t="shared" si="251"/>
        <v>0</v>
      </c>
      <c r="AC351" s="476"/>
      <c r="AD351" s="239">
        <f t="shared" si="252"/>
        <v>0</v>
      </c>
      <c r="AE351" s="476"/>
      <c r="AF351" s="239">
        <f t="shared" si="253"/>
        <v>0</v>
      </c>
      <c r="AG351" s="131">
        <f t="shared" si="217"/>
        <v>0</v>
      </c>
      <c r="AH351" s="131">
        <f t="shared" si="218"/>
        <v>0</v>
      </c>
      <c r="AI351" s="131">
        <f t="shared" si="219"/>
        <v>0</v>
      </c>
      <c r="AJ351" s="131">
        <f t="shared" si="220"/>
        <v>0</v>
      </c>
      <c r="AK351" s="131">
        <f t="shared" si="221"/>
        <v>0</v>
      </c>
      <c r="AL351" s="131">
        <f t="shared" si="222"/>
        <v>0</v>
      </c>
      <c r="AM351" s="131">
        <f t="shared" si="223"/>
        <v>0</v>
      </c>
      <c r="AN351" s="131">
        <f t="shared" si="224"/>
        <v>0</v>
      </c>
      <c r="AO351" s="131">
        <f t="shared" si="225"/>
        <v>0</v>
      </c>
      <c r="AP351" s="131"/>
      <c r="AQ351" s="396">
        <f t="shared" si="226"/>
        <v>0</v>
      </c>
      <c r="AR351" s="396">
        <f t="shared" si="227"/>
        <v>0</v>
      </c>
      <c r="AS351" s="396">
        <f t="shared" si="228"/>
        <v>0</v>
      </c>
      <c r="AT351" s="131"/>
      <c r="AU351" s="131">
        <f t="shared" si="229"/>
        <v>0</v>
      </c>
      <c r="AV351" s="131">
        <f t="shared" si="230"/>
        <v>0</v>
      </c>
      <c r="AW351" s="131">
        <f t="shared" si="231"/>
        <v>0</v>
      </c>
      <c r="AX351" s="131">
        <f t="shared" si="232"/>
        <v>0</v>
      </c>
      <c r="AY351" s="131">
        <f t="shared" si="233"/>
        <v>0</v>
      </c>
      <c r="AZ351" s="131">
        <f t="shared" si="234"/>
        <v>0</v>
      </c>
      <c r="BA351" s="131">
        <f t="shared" si="235"/>
        <v>0</v>
      </c>
      <c r="BB351" s="131">
        <f t="shared" si="236"/>
        <v>0</v>
      </c>
      <c r="BC351" s="131">
        <f t="shared" si="237"/>
        <v>0</v>
      </c>
      <c r="BD351" s="131">
        <f t="shared" si="238"/>
        <v>0</v>
      </c>
      <c r="BE351" s="131">
        <f t="shared" si="239"/>
        <v>0</v>
      </c>
      <c r="BF351" s="131">
        <f t="shared" si="240"/>
        <v>0</v>
      </c>
      <c r="BG351" s="131">
        <f t="shared" si="241"/>
        <v>0</v>
      </c>
      <c r="BH351" s="131">
        <f t="shared" si="242"/>
        <v>0</v>
      </c>
      <c r="BI351" s="131">
        <f t="shared" si="243"/>
        <v>0</v>
      </c>
      <c r="BJ351" s="131">
        <f t="shared" si="244"/>
        <v>0</v>
      </c>
      <c r="BK351" s="131">
        <f t="shared" si="245"/>
        <v>0</v>
      </c>
      <c r="BL351" s="131">
        <f t="shared" si="246"/>
        <v>0</v>
      </c>
      <c r="BM351" s="131">
        <f t="shared" si="247"/>
        <v>0</v>
      </c>
      <c r="BN351" s="131">
        <f t="shared" si="248"/>
        <v>0</v>
      </c>
      <c r="BO351" s="131">
        <f t="shared" si="249"/>
        <v>0</v>
      </c>
    </row>
    <row r="352" spans="1:67" s="4" customFormat="1" ht="73.75" customHeight="1" x14ac:dyDescent="0.2">
      <c r="B352" s="164" t="s">
        <v>8</v>
      </c>
      <c r="D352" s="99" t="s">
        <v>865</v>
      </c>
      <c r="E352" s="502" t="s">
        <v>646</v>
      </c>
      <c r="F352" s="72" t="s">
        <v>109</v>
      </c>
      <c r="G352" s="73" t="s">
        <v>397</v>
      </c>
      <c r="H352" s="73" t="s">
        <v>335</v>
      </c>
      <c r="I352" s="72">
        <v>2</v>
      </c>
      <c r="J352" s="72">
        <v>0</v>
      </c>
      <c r="K352" s="72" t="s">
        <v>562</v>
      </c>
      <c r="L352" s="334">
        <v>243.61560000000003</v>
      </c>
      <c r="M352" s="87"/>
      <c r="N352" s="399" t="s">
        <v>954</v>
      </c>
      <c r="O352" s="368">
        <f>L352*M352</f>
        <v>0</v>
      </c>
      <c r="P352" s="89" t="str">
        <f t="shared" si="254"/>
        <v>No</v>
      </c>
      <c r="Q352" s="166" t="str">
        <f t="shared" si="255"/>
        <v>Yes</v>
      </c>
      <c r="S352" s="229">
        <v>2</v>
      </c>
      <c r="T352" s="230">
        <f t="shared" si="256"/>
        <v>0</v>
      </c>
      <c r="U352" s="69"/>
      <c r="V352" s="256">
        <v>7.5</v>
      </c>
      <c r="W352" s="265">
        <f t="shared" si="250"/>
        <v>0</v>
      </c>
      <c r="X352" s="152">
        <f>M352*I352</f>
        <v>0</v>
      </c>
      <c r="Y352" s="152"/>
      <c r="Z352" s="489">
        <v>2</v>
      </c>
      <c r="AA352" s="476">
        <v>16</v>
      </c>
      <c r="AB352" s="239">
        <f t="shared" si="251"/>
        <v>0</v>
      </c>
      <c r="AC352" s="476"/>
      <c r="AD352" s="239">
        <f t="shared" si="252"/>
        <v>0</v>
      </c>
      <c r="AE352" s="476"/>
      <c r="AF352" s="239">
        <f t="shared" si="253"/>
        <v>0</v>
      </c>
      <c r="AG352" s="131">
        <f t="shared" si="217"/>
        <v>0</v>
      </c>
      <c r="AH352" s="131">
        <f t="shared" si="218"/>
        <v>0</v>
      </c>
      <c r="AI352" s="131">
        <f t="shared" si="219"/>
        <v>0</v>
      </c>
      <c r="AJ352" s="131">
        <f t="shared" si="220"/>
        <v>0</v>
      </c>
      <c r="AK352" s="131">
        <f t="shared" si="221"/>
        <v>0</v>
      </c>
      <c r="AL352" s="131">
        <f t="shared" si="222"/>
        <v>0</v>
      </c>
      <c r="AM352" s="131">
        <f t="shared" si="223"/>
        <v>0</v>
      </c>
      <c r="AN352" s="131">
        <f t="shared" si="224"/>
        <v>0</v>
      </c>
      <c r="AO352" s="131">
        <f t="shared" si="225"/>
        <v>0</v>
      </c>
      <c r="AP352" s="131"/>
      <c r="AQ352" s="396">
        <f t="shared" si="226"/>
        <v>0</v>
      </c>
      <c r="AR352" s="396">
        <f t="shared" si="227"/>
        <v>0</v>
      </c>
      <c r="AS352" s="396">
        <f t="shared" si="228"/>
        <v>0</v>
      </c>
      <c r="AT352" s="131"/>
      <c r="AU352" s="131">
        <f t="shared" si="229"/>
        <v>0</v>
      </c>
      <c r="AV352" s="131">
        <f t="shared" si="230"/>
        <v>0</v>
      </c>
      <c r="AW352" s="131">
        <f t="shared" si="231"/>
        <v>0</v>
      </c>
      <c r="AX352" s="131">
        <f t="shared" si="232"/>
        <v>0</v>
      </c>
      <c r="AY352" s="131">
        <f t="shared" si="233"/>
        <v>0</v>
      </c>
      <c r="AZ352" s="131">
        <f t="shared" si="234"/>
        <v>0</v>
      </c>
      <c r="BA352" s="131">
        <f t="shared" si="235"/>
        <v>0</v>
      </c>
      <c r="BB352" s="131">
        <f t="shared" si="236"/>
        <v>0</v>
      </c>
      <c r="BC352" s="131">
        <f t="shared" si="237"/>
        <v>0</v>
      </c>
      <c r="BD352" s="131">
        <f t="shared" si="238"/>
        <v>0</v>
      </c>
      <c r="BE352" s="131">
        <f t="shared" si="239"/>
        <v>0</v>
      </c>
      <c r="BF352" s="131">
        <f t="shared" si="240"/>
        <v>0</v>
      </c>
      <c r="BG352" s="131">
        <f t="shared" si="241"/>
        <v>0</v>
      </c>
      <c r="BH352" s="131">
        <f t="shared" si="242"/>
        <v>0</v>
      </c>
      <c r="BI352" s="131">
        <f t="shared" si="243"/>
        <v>0</v>
      </c>
      <c r="BJ352" s="131">
        <f t="shared" si="244"/>
        <v>0</v>
      </c>
      <c r="BK352" s="131">
        <f t="shared" si="245"/>
        <v>0</v>
      </c>
      <c r="BL352" s="131">
        <f t="shared" si="246"/>
        <v>0</v>
      </c>
      <c r="BM352" s="131">
        <f t="shared" si="247"/>
        <v>0</v>
      </c>
      <c r="BN352" s="131">
        <f t="shared" si="248"/>
        <v>0</v>
      </c>
      <c r="BO352" s="131">
        <f t="shared" si="249"/>
        <v>0</v>
      </c>
    </row>
    <row r="353" spans="1:67" s="81" customFormat="1" ht="73.75" customHeight="1" x14ac:dyDescent="0.2">
      <c r="A353" s="4"/>
      <c r="B353" s="164" t="s">
        <v>8</v>
      </c>
      <c r="C353" s="4"/>
      <c r="D353" s="64" t="s">
        <v>1069</v>
      </c>
      <c r="E353" s="503" t="s">
        <v>648</v>
      </c>
      <c r="F353" s="63" t="s">
        <v>172</v>
      </c>
      <c r="G353" s="178" t="s">
        <v>398</v>
      </c>
      <c r="H353" s="178" t="s">
        <v>335</v>
      </c>
      <c r="I353" s="63">
        <v>4</v>
      </c>
      <c r="J353" s="63">
        <v>0</v>
      </c>
      <c r="K353" s="63" t="s">
        <v>562</v>
      </c>
      <c r="L353" s="333">
        <v>229.27799999999999</v>
      </c>
      <c r="M353" s="401" t="s">
        <v>954</v>
      </c>
      <c r="N353" s="380"/>
      <c r="O353" s="378">
        <f>L353*N353</f>
        <v>0</v>
      </c>
      <c r="P353" s="82" t="str">
        <f t="shared" si="254"/>
        <v>No</v>
      </c>
      <c r="Q353" s="188" t="str">
        <f t="shared" si="255"/>
        <v>Yes</v>
      </c>
      <c r="S353" s="229">
        <v>4</v>
      </c>
      <c r="T353" s="230">
        <f t="shared" si="256"/>
        <v>0</v>
      </c>
      <c r="U353" s="69"/>
      <c r="V353" s="256">
        <v>2.7</v>
      </c>
      <c r="W353" s="265">
        <f t="shared" si="250"/>
        <v>0</v>
      </c>
      <c r="X353" s="152"/>
      <c r="Y353" s="152">
        <f>N353*I353</f>
        <v>0</v>
      </c>
      <c r="Z353" s="489">
        <v>4</v>
      </c>
      <c r="AA353" s="476">
        <v>16</v>
      </c>
      <c r="AB353" s="239">
        <f t="shared" si="251"/>
        <v>0</v>
      </c>
      <c r="AC353" s="476"/>
      <c r="AD353" s="239">
        <f t="shared" si="252"/>
        <v>0</v>
      </c>
      <c r="AE353" s="476"/>
      <c r="AF353" s="239">
        <f t="shared" si="253"/>
        <v>0</v>
      </c>
      <c r="AG353" s="131">
        <f t="shared" si="217"/>
        <v>0</v>
      </c>
      <c r="AH353" s="131">
        <f t="shared" si="218"/>
        <v>0</v>
      </c>
      <c r="AI353" s="131">
        <f t="shared" si="219"/>
        <v>0</v>
      </c>
      <c r="AJ353" s="131">
        <f t="shared" si="220"/>
        <v>0</v>
      </c>
      <c r="AK353" s="131">
        <f t="shared" si="221"/>
        <v>0</v>
      </c>
      <c r="AL353" s="131">
        <f t="shared" si="222"/>
        <v>0</v>
      </c>
      <c r="AM353" s="131">
        <f t="shared" si="223"/>
        <v>0</v>
      </c>
      <c r="AN353" s="131">
        <f t="shared" si="224"/>
        <v>0</v>
      </c>
      <c r="AO353" s="131">
        <f t="shared" si="225"/>
        <v>0</v>
      </c>
      <c r="AP353" s="396"/>
      <c r="AQ353" s="396">
        <f t="shared" si="226"/>
        <v>0</v>
      </c>
      <c r="AR353" s="396">
        <f t="shared" si="227"/>
        <v>0</v>
      </c>
      <c r="AS353" s="396">
        <f t="shared" si="228"/>
        <v>0</v>
      </c>
      <c r="AT353" s="396"/>
      <c r="AU353" s="131">
        <f t="shared" si="229"/>
        <v>0</v>
      </c>
      <c r="AV353" s="131">
        <f t="shared" si="230"/>
        <v>0</v>
      </c>
      <c r="AW353" s="131">
        <f t="shared" si="231"/>
        <v>0</v>
      </c>
      <c r="AX353" s="131">
        <f t="shared" si="232"/>
        <v>0</v>
      </c>
      <c r="AY353" s="131">
        <f t="shared" si="233"/>
        <v>0</v>
      </c>
      <c r="AZ353" s="131">
        <f t="shared" si="234"/>
        <v>0</v>
      </c>
      <c r="BA353" s="131">
        <f t="shared" si="235"/>
        <v>0</v>
      </c>
      <c r="BB353" s="131">
        <f t="shared" si="236"/>
        <v>0</v>
      </c>
      <c r="BC353" s="131">
        <f t="shared" si="237"/>
        <v>0</v>
      </c>
      <c r="BD353" s="131">
        <f t="shared" si="238"/>
        <v>0</v>
      </c>
      <c r="BE353" s="131">
        <f t="shared" si="239"/>
        <v>0</v>
      </c>
      <c r="BF353" s="131">
        <f t="shared" si="240"/>
        <v>0</v>
      </c>
      <c r="BG353" s="131">
        <f t="shared" si="241"/>
        <v>0</v>
      </c>
      <c r="BH353" s="131">
        <f t="shared" si="242"/>
        <v>0</v>
      </c>
      <c r="BI353" s="131">
        <f t="shared" si="243"/>
        <v>0</v>
      </c>
      <c r="BJ353" s="131">
        <f t="shared" si="244"/>
        <v>0</v>
      </c>
      <c r="BK353" s="131">
        <f t="shared" si="245"/>
        <v>0</v>
      </c>
      <c r="BL353" s="131">
        <f t="shared" si="246"/>
        <v>0</v>
      </c>
      <c r="BM353" s="131">
        <f t="shared" si="247"/>
        <v>0</v>
      </c>
      <c r="BN353" s="131">
        <f t="shared" si="248"/>
        <v>0</v>
      </c>
      <c r="BO353" s="131">
        <f t="shared" si="249"/>
        <v>0</v>
      </c>
    </row>
    <row r="354" spans="1:67" s="81" customFormat="1" ht="73.75" customHeight="1" x14ac:dyDescent="0.2">
      <c r="A354" s="4"/>
      <c r="B354" s="164" t="s">
        <v>8</v>
      </c>
      <c r="C354" s="4"/>
      <c r="D354" s="64" t="s">
        <v>851</v>
      </c>
      <c r="E354" s="504" t="s">
        <v>647</v>
      </c>
      <c r="F354" s="63" t="s">
        <v>172</v>
      </c>
      <c r="G354" s="178" t="s">
        <v>398</v>
      </c>
      <c r="H354" s="178" t="s">
        <v>335</v>
      </c>
      <c r="I354" s="63">
        <v>4</v>
      </c>
      <c r="J354" s="63">
        <v>0</v>
      </c>
      <c r="K354" s="63" t="s">
        <v>562</v>
      </c>
      <c r="L354" s="333">
        <v>239.2484</v>
      </c>
      <c r="M354" s="85"/>
      <c r="N354" s="403" t="s">
        <v>954</v>
      </c>
      <c r="O354" s="378">
        <f>L354*M354</f>
        <v>0</v>
      </c>
      <c r="P354" s="82" t="str">
        <f t="shared" si="254"/>
        <v>No</v>
      </c>
      <c r="Q354" s="188" t="str">
        <f t="shared" si="255"/>
        <v>Yes</v>
      </c>
      <c r="S354" s="229">
        <v>4</v>
      </c>
      <c r="T354" s="230">
        <f t="shared" si="256"/>
        <v>0</v>
      </c>
      <c r="U354" s="69"/>
      <c r="V354" s="256">
        <v>2.7</v>
      </c>
      <c r="W354" s="265">
        <f t="shared" si="250"/>
        <v>0</v>
      </c>
      <c r="X354" s="152">
        <f>M354*I354</f>
        <v>0</v>
      </c>
      <c r="Y354" s="152"/>
      <c r="Z354" s="489">
        <v>4</v>
      </c>
      <c r="AA354" s="476">
        <v>16</v>
      </c>
      <c r="AB354" s="239">
        <f t="shared" si="251"/>
        <v>0</v>
      </c>
      <c r="AC354" s="476"/>
      <c r="AD354" s="239">
        <f t="shared" si="252"/>
        <v>0</v>
      </c>
      <c r="AE354" s="476"/>
      <c r="AF354" s="239">
        <f t="shared" si="253"/>
        <v>0</v>
      </c>
      <c r="AG354" s="131">
        <f t="shared" si="217"/>
        <v>0</v>
      </c>
      <c r="AH354" s="131">
        <f t="shared" si="218"/>
        <v>0</v>
      </c>
      <c r="AI354" s="131">
        <f t="shared" si="219"/>
        <v>0</v>
      </c>
      <c r="AJ354" s="131">
        <f t="shared" si="220"/>
        <v>0</v>
      </c>
      <c r="AK354" s="131">
        <f t="shared" si="221"/>
        <v>0</v>
      </c>
      <c r="AL354" s="131">
        <f t="shared" si="222"/>
        <v>0</v>
      </c>
      <c r="AM354" s="131">
        <f t="shared" si="223"/>
        <v>0</v>
      </c>
      <c r="AN354" s="131">
        <f t="shared" si="224"/>
        <v>0</v>
      </c>
      <c r="AO354" s="131">
        <f t="shared" si="225"/>
        <v>0</v>
      </c>
      <c r="AP354" s="396"/>
      <c r="AQ354" s="396">
        <f t="shared" si="226"/>
        <v>0</v>
      </c>
      <c r="AR354" s="396">
        <f t="shared" si="227"/>
        <v>0</v>
      </c>
      <c r="AS354" s="396">
        <f t="shared" si="228"/>
        <v>0</v>
      </c>
      <c r="AT354" s="396"/>
      <c r="AU354" s="131">
        <f t="shared" si="229"/>
        <v>0</v>
      </c>
      <c r="AV354" s="131">
        <f t="shared" si="230"/>
        <v>0</v>
      </c>
      <c r="AW354" s="131">
        <f t="shared" si="231"/>
        <v>0</v>
      </c>
      <c r="AX354" s="131">
        <f t="shared" si="232"/>
        <v>0</v>
      </c>
      <c r="AY354" s="131">
        <f t="shared" si="233"/>
        <v>0</v>
      </c>
      <c r="AZ354" s="131">
        <f t="shared" si="234"/>
        <v>0</v>
      </c>
      <c r="BA354" s="131">
        <f t="shared" si="235"/>
        <v>0</v>
      </c>
      <c r="BB354" s="131">
        <f t="shared" si="236"/>
        <v>0</v>
      </c>
      <c r="BC354" s="131">
        <f t="shared" si="237"/>
        <v>0</v>
      </c>
      <c r="BD354" s="131">
        <f t="shared" si="238"/>
        <v>0</v>
      </c>
      <c r="BE354" s="131">
        <f t="shared" si="239"/>
        <v>0</v>
      </c>
      <c r="BF354" s="131">
        <f t="shared" si="240"/>
        <v>0</v>
      </c>
      <c r="BG354" s="131">
        <f t="shared" si="241"/>
        <v>0</v>
      </c>
      <c r="BH354" s="131">
        <f t="shared" si="242"/>
        <v>0</v>
      </c>
      <c r="BI354" s="131">
        <f t="shared" si="243"/>
        <v>0</v>
      </c>
      <c r="BJ354" s="131">
        <f t="shared" si="244"/>
        <v>0</v>
      </c>
      <c r="BK354" s="131">
        <f t="shared" si="245"/>
        <v>0</v>
      </c>
      <c r="BL354" s="131">
        <f t="shared" si="246"/>
        <v>0</v>
      </c>
      <c r="BM354" s="131">
        <f t="shared" si="247"/>
        <v>0</v>
      </c>
      <c r="BN354" s="131">
        <f t="shared" si="248"/>
        <v>0</v>
      </c>
      <c r="BO354" s="131">
        <f t="shared" si="249"/>
        <v>0</v>
      </c>
    </row>
    <row r="355" spans="1:67" s="81" customFormat="1" ht="73.75" customHeight="1" x14ac:dyDescent="0.2">
      <c r="A355" s="4"/>
      <c r="B355" s="164" t="s">
        <v>8</v>
      </c>
      <c r="C355" s="4"/>
      <c r="D355" s="64" t="s">
        <v>866</v>
      </c>
      <c r="E355" s="505" t="s">
        <v>646</v>
      </c>
      <c r="F355" s="63" t="s">
        <v>172</v>
      </c>
      <c r="G355" s="178" t="s">
        <v>398</v>
      </c>
      <c r="H355" s="178" t="s">
        <v>335</v>
      </c>
      <c r="I355" s="63">
        <v>4</v>
      </c>
      <c r="J355" s="63">
        <v>0</v>
      </c>
      <c r="K355" s="63" t="s">
        <v>562</v>
      </c>
      <c r="L355" s="333">
        <v>229.27799999999999</v>
      </c>
      <c r="M355" s="85"/>
      <c r="N355" s="403" t="s">
        <v>954</v>
      </c>
      <c r="O355" s="378">
        <f>L355*M355</f>
        <v>0</v>
      </c>
      <c r="P355" s="82" t="str">
        <f t="shared" si="254"/>
        <v>No</v>
      </c>
      <c r="Q355" s="188" t="str">
        <f t="shared" si="255"/>
        <v>Yes</v>
      </c>
      <c r="S355" s="229">
        <v>4</v>
      </c>
      <c r="T355" s="230">
        <f t="shared" si="256"/>
        <v>0</v>
      </c>
      <c r="U355" s="69"/>
      <c r="V355" s="256">
        <v>2.7</v>
      </c>
      <c r="W355" s="265">
        <f t="shared" si="250"/>
        <v>0</v>
      </c>
      <c r="X355" s="152">
        <f>M355*I355</f>
        <v>0</v>
      </c>
      <c r="Y355" s="152"/>
      <c r="Z355" s="489">
        <v>4</v>
      </c>
      <c r="AA355" s="476">
        <v>16</v>
      </c>
      <c r="AB355" s="239">
        <f t="shared" si="251"/>
        <v>0</v>
      </c>
      <c r="AC355" s="476"/>
      <c r="AD355" s="239">
        <f t="shared" si="252"/>
        <v>0</v>
      </c>
      <c r="AE355" s="476"/>
      <c r="AF355" s="239">
        <f t="shared" si="253"/>
        <v>0</v>
      </c>
      <c r="AG355" s="131">
        <f t="shared" si="217"/>
        <v>0</v>
      </c>
      <c r="AH355" s="131">
        <f t="shared" si="218"/>
        <v>0</v>
      </c>
      <c r="AI355" s="131">
        <f t="shared" si="219"/>
        <v>0</v>
      </c>
      <c r="AJ355" s="131">
        <f t="shared" si="220"/>
        <v>0</v>
      </c>
      <c r="AK355" s="131">
        <f t="shared" si="221"/>
        <v>0</v>
      </c>
      <c r="AL355" s="131">
        <f t="shared" si="222"/>
        <v>0</v>
      </c>
      <c r="AM355" s="131">
        <f t="shared" si="223"/>
        <v>0</v>
      </c>
      <c r="AN355" s="131">
        <f t="shared" si="224"/>
        <v>0</v>
      </c>
      <c r="AO355" s="131">
        <f t="shared" si="225"/>
        <v>0</v>
      </c>
      <c r="AP355" s="396"/>
      <c r="AQ355" s="396">
        <f t="shared" si="226"/>
        <v>0</v>
      </c>
      <c r="AR355" s="396">
        <f t="shared" si="227"/>
        <v>0</v>
      </c>
      <c r="AS355" s="396">
        <f t="shared" si="228"/>
        <v>0</v>
      </c>
      <c r="AT355" s="396"/>
      <c r="AU355" s="131">
        <f t="shared" si="229"/>
        <v>0</v>
      </c>
      <c r="AV355" s="131">
        <f t="shared" si="230"/>
        <v>0</v>
      </c>
      <c r="AW355" s="131">
        <f t="shared" si="231"/>
        <v>0</v>
      </c>
      <c r="AX355" s="131">
        <f t="shared" si="232"/>
        <v>0</v>
      </c>
      <c r="AY355" s="131">
        <f t="shared" si="233"/>
        <v>0</v>
      </c>
      <c r="AZ355" s="131">
        <f t="shared" si="234"/>
        <v>0</v>
      </c>
      <c r="BA355" s="131">
        <f t="shared" si="235"/>
        <v>0</v>
      </c>
      <c r="BB355" s="131">
        <f t="shared" si="236"/>
        <v>0</v>
      </c>
      <c r="BC355" s="131">
        <f t="shared" si="237"/>
        <v>0</v>
      </c>
      <c r="BD355" s="131">
        <f t="shared" si="238"/>
        <v>0</v>
      </c>
      <c r="BE355" s="131">
        <f t="shared" si="239"/>
        <v>0</v>
      </c>
      <c r="BF355" s="131">
        <f t="shared" si="240"/>
        <v>0</v>
      </c>
      <c r="BG355" s="131">
        <f t="shared" si="241"/>
        <v>0</v>
      </c>
      <c r="BH355" s="131">
        <f t="shared" si="242"/>
        <v>0</v>
      </c>
      <c r="BI355" s="131">
        <f t="shared" si="243"/>
        <v>0</v>
      </c>
      <c r="BJ355" s="131">
        <f t="shared" si="244"/>
        <v>0</v>
      </c>
      <c r="BK355" s="131">
        <f t="shared" si="245"/>
        <v>0</v>
      </c>
      <c r="BL355" s="131">
        <f t="shared" si="246"/>
        <v>0</v>
      </c>
      <c r="BM355" s="131">
        <f t="shared" si="247"/>
        <v>0</v>
      </c>
      <c r="BN355" s="131">
        <f t="shared" si="248"/>
        <v>0</v>
      </c>
      <c r="BO355" s="131">
        <f t="shared" si="249"/>
        <v>0</v>
      </c>
    </row>
    <row r="356" spans="1:67" s="4" customFormat="1" ht="73.75" customHeight="1" x14ac:dyDescent="0.2">
      <c r="B356" s="164" t="s">
        <v>8</v>
      </c>
      <c r="D356" s="99" t="s">
        <v>1070</v>
      </c>
      <c r="E356" s="506" t="s">
        <v>648</v>
      </c>
      <c r="F356" s="72" t="s">
        <v>108</v>
      </c>
      <c r="G356" s="73" t="s">
        <v>399</v>
      </c>
      <c r="H356" s="73" t="s">
        <v>335</v>
      </c>
      <c r="I356" s="72">
        <v>3</v>
      </c>
      <c r="J356" s="72">
        <v>0</v>
      </c>
      <c r="K356" s="72" t="s">
        <v>562</v>
      </c>
      <c r="L356" s="334">
        <v>205.40259999999998</v>
      </c>
      <c r="M356" s="399" t="s">
        <v>954</v>
      </c>
      <c r="N356" s="88"/>
      <c r="O356" s="368">
        <f>L356*N356</f>
        <v>0</v>
      </c>
      <c r="P356" s="89" t="str">
        <f t="shared" si="254"/>
        <v>No</v>
      </c>
      <c r="Q356" s="166" t="str">
        <f t="shared" si="255"/>
        <v>Yes</v>
      </c>
      <c r="S356" s="229">
        <v>3</v>
      </c>
      <c r="T356" s="230">
        <f t="shared" si="256"/>
        <v>0</v>
      </c>
      <c r="U356" s="69"/>
      <c r="V356" s="256">
        <v>2.75</v>
      </c>
      <c r="W356" s="265">
        <f t="shared" si="250"/>
        <v>0</v>
      </c>
      <c r="X356" s="152"/>
      <c r="Y356" s="152">
        <f>N356*I356</f>
        <v>0</v>
      </c>
      <c r="Z356" s="489">
        <v>3</v>
      </c>
      <c r="AA356" s="476">
        <v>12</v>
      </c>
      <c r="AB356" s="239">
        <f t="shared" si="251"/>
        <v>0</v>
      </c>
      <c r="AC356" s="476"/>
      <c r="AD356" s="239">
        <f t="shared" si="252"/>
        <v>0</v>
      </c>
      <c r="AE356" s="476"/>
      <c r="AF356" s="239">
        <f t="shared" si="253"/>
        <v>0</v>
      </c>
      <c r="AG356" s="131">
        <f t="shared" si="217"/>
        <v>0</v>
      </c>
      <c r="AH356" s="131">
        <f t="shared" si="218"/>
        <v>0</v>
      </c>
      <c r="AI356" s="131">
        <f t="shared" si="219"/>
        <v>0</v>
      </c>
      <c r="AJ356" s="131">
        <f t="shared" si="220"/>
        <v>0</v>
      </c>
      <c r="AK356" s="131">
        <f t="shared" si="221"/>
        <v>0</v>
      </c>
      <c r="AL356" s="131">
        <f t="shared" si="222"/>
        <v>0</v>
      </c>
      <c r="AM356" s="131">
        <f t="shared" si="223"/>
        <v>0</v>
      </c>
      <c r="AN356" s="131">
        <f t="shared" si="224"/>
        <v>0</v>
      </c>
      <c r="AO356" s="131">
        <f t="shared" si="225"/>
        <v>0</v>
      </c>
      <c r="AP356" s="131"/>
      <c r="AQ356" s="396">
        <f t="shared" si="226"/>
        <v>0</v>
      </c>
      <c r="AR356" s="396">
        <f t="shared" si="227"/>
        <v>0</v>
      </c>
      <c r="AS356" s="396">
        <f t="shared" si="228"/>
        <v>0</v>
      </c>
      <c r="AT356" s="131"/>
      <c r="AU356" s="131">
        <f t="shared" si="229"/>
        <v>0</v>
      </c>
      <c r="AV356" s="131">
        <f t="shared" si="230"/>
        <v>0</v>
      </c>
      <c r="AW356" s="131">
        <f t="shared" si="231"/>
        <v>0</v>
      </c>
      <c r="AX356" s="131">
        <f t="shared" si="232"/>
        <v>0</v>
      </c>
      <c r="AY356" s="131">
        <f t="shared" si="233"/>
        <v>0</v>
      </c>
      <c r="AZ356" s="131">
        <f t="shared" si="234"/>
        <v>0</v>
      </c>
      <c r="BA356" s="131">
        <f t="shared" si="235"/>
        <v>0</v>
      </c>
      <c r="BB356" s="131">
        <f t="shared" si="236"/>
        <v>0</v>
      </c>
      <c r="BC356" s="131">
        <f t="shared" si="237"/>
        <v>0</v>
      </c>
      <c r="BD356" s="131">
        <f t="shared" si="238"/>
        <v>0</v>
      </c>
      <c r="BE356" s="131">
        <f t="shared" si="239"/>
        <v>0</v>
      </c>
      <c r="BF356" s="131">
        <f t="shared" si="240"/>
        <v>0</v>
      </c>
      <c r="BG356" s="131">
        <f t="shared" si="241"/>
        <v>0</v>
      </c>
      <c r="BH356" s="131">
        <f t="shared" si="242"/>
        <v>0</v>
      </c>
      <c r="BI356" s="131">
        <f t="shared" si="243"/>
        <v>0</v>
      </c>
      <c r="BJ356" s="131">
        <f t="shared" si="244"/>
        <v>0</v>
      </c>
      <c r="BK356" s="131">
        <f t="shared" si="245"/>
        <v>0</v>
      </c>
      <c r="BL356" s="131">
        <f t="shared" si="246"/>
        <v>0</v>
      </c>
      <c r="BM356" s="131">
        <f t="shared" si="247"/>
        <v>0</v>
      </c>
      <c r="BN356" s="131">
        <f t="shared" si="248"/>
        <v>0</v>
      </c>
      <c r="BO356" s="131">
        <f t="shared" si="249"/>
        <v>0</v>
      </c>
    </row>
    <row r="357" spans="1:67" s="4" customFormat="1" ht="73.75" customHeight="1" x14ac:dyDescent="0.2">
      <c r="B357" s="164" t="s">
        <v>8</v>
      </c>
      <c r="D357" s="99" t="s">
        <v>850</v>
      </c>
      <c r="E357" s="501" t="s">
        <v>647</v>
      </c>
      <c r="F357" s="72" t="s">
        <v>108</v>
      </c>
      <c r="G357" s="73" t="s">
        <v>399</v>
      </c>
      <c r="H357" s="73" t="s">
        <v>335</v>
      </c>
      <c r="I357" s="72">
        <v>3</v>
      </c>
      <c r="J357" s="72">
        <v>0</v>
      </c>
      <c r="K357" s="72" t="s">
        <v>562</v>
      </c>
      <c r="L357" s="334">
        <v>214.32240000000002</v>
      </c>
      <c r="M357" s="87"/>
      <c r="N357" s="399" t="s">
        <v>954</v>
      </c>
      <c r="O357" s="368">
        <f>L357*M357</f>
        <v>0</v>
      </c>
      <c r="P357" s="89" t="str">
        <f t="shared" si="254"/>
        <v>No</v>
      </c>
      <c r="Q357" s="166" t="str">
        <f t="shared" si="255"/>
        <v>Yes</v>
      </c>
      <c r="S357" s="229">
        <v>3</v>
      </c>
      <c r="T357" s="230">
        <f t="shared" si="256"/>
        <v>0</v>
      </c>
      <c r="U357" s="69"/>
      <c r="V357" s="256">
        <v>2.75</v>
      </c>
      <c r="W357" s="265">
        <f t="shared" si="250"/>
        <v>0</v>
      </c>
      <c r="X357" s="152">
        <f>M357*I357</f>
        <v>0</v>
      </c>
      <c r="Y357" s="152"/>
      <c r="Z357" s="489">
        <v>3</v>
      </c>
      <c r="AA357" s="476">
        <v>12</v>
      </c>
      <c r="AB357" s="239">
        <f t="shared" si="251"/>
        <v>0</v>
      </c>
      <c r="AC357" s="476"/>
      <c r="AD357" s="239">
        <f t="shared" si="252"/>
        <v>0</v>
      </c>
      <c r="AE357" s="476"/>
      <c r="AF357" s="239">
        <f t="shared" si="253"/>
        <v>0</v>
      </c>
      <c r="AG357" s="131">
        <f t="shared" si="217"/>
        <v>0</v>
      </c>
      <c r="AH357" s="131">
        <f t="shared" si="218"/>
        <v>0</v>
      </c>
      <c r="AI357" s="131">
        <f t="shared" si="219"/>
        <v>0</v>
      </c>
      <c r="AJ357" s="131">
        <f t="shared" si="220"/>
        <v>0</v>
      </c>
      <c r="AK357" s="131">
        <f t="shared" si="221"/>
        <v>0</v>
      </c>
      <c r="AL357" s="131">
        <f t="shared" si="222"/>
        <v>0</v>
      </c>
      <c r="AM357" s="131">
        <f t="shared" si="223"/>
        <v>0</v>
      </c>
      <c r="AN357" s="131">
        <f t="shared" si="224"/>
        <v>0</v>
      </c>
      <c r="AO357" s="131">
        <f t="shared" si="225"/>
        <v>0</v>
      </c>
      <c r="AP357" s="131"/>
      <c r="AQ357" s="396">
        <f t="shared" si="226"/>
        <v>0</v>
      </c>
      <c r="AR357" s="396">
        <f t="shared" si="227"/>
        <v>0</v>
      </c>
      <c r="AS357" s="396">
        <f t="shared" si="228"/>
        <v>0</v>
      </c>
      <c r="AT357" s="131"/>
      <c r="AU357" s="131">
        <f t="shared" si="229"/>
        <v>0</v>
      </c>
      <c r="AV357" s="131">
        <f t="shared" si="230"/>
        <v>0</v>
      </c>
      <c r="AW357" s="131">
        <f t="shared" si="231"/>
        <v>0</v>
      </c>
      <c r="AX357" s="131">
        <f t="shared" si="232"/>
        <v>0</v>
      </c>
      <c r="AY357" s="131">
        <f t="shared" si="233"/>
        <v>0</v>
      </c>
      <c r="AZ357" s="131">
        <f t="shared" si="234"/>
        <v>0</v>
      </c>
      <c r="BA357" s="131">
        <f t="shared" si="235"/>
        <v>0</v>
      </c>
      <c r="BB357" s="131">
        <f t="shared" si="236"/>
        <v>0</v>
      </c>
      <c r="BC357" s="131">
        <f t="shared" si="237"/>
        <v>0</v>
      </c>
      <c r="BD357" s="131">
        <f t="shared" si="238"/>
        <v>0</v>
      </c>
      <c r="BE357" s="131">
        <f t="shared" si="239"/>
        <v>0</v>
      </c>
      <c r="BF357" s="131">
        <f t="shared" si="240"/>
        <v>0</v>
      </c>
      <c r="BG357" s="131">
        <f t="shared" si="241"/>
        <v>0</v>
      </c>
      <c r="BH357" s="131">
        <f t="shared" si="242"/>
        <v>0</v>
      </c>
      <c r="BI357" s="131">
        <f t="shared" si="243"/>
        <v>0</v>
      </c>
      <c r="BJ357" s="131">
        <f t="shared" si="244"/>
        <v>0</v>
      </c>
      <c r="BK357" s="131">
        <f t="shared" si="245"/>
        <v>0</v>
      </c>
      <c r="BL357" s="131">
        <f t="shared" si="246"/>
        <v>0</v>
      </c>
      <c r="BM357" s="131">
        <f t="shared" si="247"/>
        <v>0</v>
      </c>
      <c r="BN357" s="131">
        <f t="shared" si="248"/>
        <v>0</v>
      </c>
      <c r="BO357" s="131">
        <f t="shared" si="249"/>
        <v>0</v>
      </c>
    </row>
    <row r="358" spans="1:67" s="4" customFormat="1" ht="73.75" customHeight="1" x14ac:dyDescent="0.2">
      <c r="B358" s="164" t="s">
        <v>8</v>
      </c>
      <c r="D358" s="99" t="s">
        <v>867</v>
      </c>
      <c r="E358" s="502" t="s">
        <v>646</v>
      </c>
      <c r="F358" s="72" t="s">
        <v>108</v>
      </c>
      <c r="G358" s="73" t="s">
        <v>399</v>
      </c>
      <c r="H358" s="73" t="s">
        <v>335</v>
      </c>
      <c r="I358" s="72">
        <v>3</v>
      </c>
      <c r="J358" s="72">
        <v>0</v>
      </c>
      <c r="K358" s="72" t="s">
        <v>562</v>
      </c>
      <c r="L358" s="334">
        <v>205.40259999999998</v>
      </c>
      <c r="M358" s="87"/>
      <c r="N358" s="399" t="s">
        <v>954</v>
      </c>
      <c r="O358" s="368">
        <f>L358*M358</f>
        <v>0</v>
      </c>
      <c r="P358" s="89" t="str">
        <f t="shared" si="254"/>
        <v>No</v>
      </c>
      <c r="Q358" s="166" t="str">
        <f t="shared" si="255"/>
        <v>Yes</v>
      </c>
      <c r="S358" s="229">
        <v>3</v>
      </c>
      <c r="T358" s="230">
        <f t="shared" si="256"/>
        <v>0</v>
      </c>
      <c r="U358" s="69"/>
      <c r="V358" s="256">
        <v>2.75</v>
      </c>
      <c r="W358" s="265">
        <f t="shared" si="250"/>
        <v>0</v>
      </c>
      <c r="X358" s="152">
        <f>M358*I358</f>
        <v>0</v>
      </c>
      <c r="Y358" s="152"/>
      <c r="Z358" s="489">
        <v>3</v>
      </c>
      <c r="AA358" s="476">
        <v>12</v>
      </c>
      <c r="AB358" s="239">
        <f t="shared" si="251"/>
        <v>0</v>
      </c>
      <c r="AC358" s="476"/>
      <c r="AD358" s="239">
        <f t="shared" si="252"/>
        <v>0</v>
      </c>
      <c r="AE358" s="476"/>
      <c r="AF358" s="239">
        <f t="shared" si="253"/>
        <v>0</v>
      </c>
      <c r="AG358" s="131">
        <f t="shared" si="217"/>
        <v>0</v>
      </c>
      <c r="AH358" s="131">
        <f t="shared" si="218"/>
        <v>0</v>
      </c>
      <c r="AI358" s="131">
        <f t="shared" si="219"/>
        <v>0</v>
      </c>
      <c r="AJ358" s="131">
        <f t="shared" si="220"/>
        <v>0</v>
      </c>
      <c r="AK358" s="131">
        <f t="shared" si="221"/>
        <v>0</v>
      </c>
      <c r="AL358" s="131">
        <f t="shared" si="222"/>
        <v>0</v>
      </c>
      <c r="AM358" s="131">
        <f t="shared" si="223"/>
        <v>0</v>
      </c>
      <c r="AN358" s="131">
        <f t="shared" si="224"/>
        <v>0</v>
      </c>
      <c r="AO358" s="131">
        <f t="shared" si="225"/>
        <v>0</v>
      </c>
      <c r="AP358" s="131"/>
      <c r="AQ358" s="396">
        <f t="shared" si="226"/>
        <v>0</v>
      </c>
      <c r="AR358" s="396">
        <f t="shared" si="227"/>
        <v>0</v>
      </c>
      <c r="AS358" s="396">
        <f t="shared" si="228"/>
        <v>0</v>
      </c>
      <c r="AT358" s="131"/>
      <c r="AU358" s="131">
        <f t="shared" si="229"/>
        <v>0</v>
      </c>
      <c r="AV358" s="131">
        <f t="shared" si="230"/>
        <v>0</v>
      </c>
      <c r="AW358" s="131">
        <f t="shared" si="231"/>
        <v>0</v>
      </c>
      <c r="AX358" s="131">
        <f t="shared" si="232"/>
        <v>0</v>
      </c>
      <c r="AY358" s="131">
        <f t="shared" si="233"/>
        <v>0</v>
      </c>
      <c r="AZ358" s="131">
        <f t="shared" si="234"/>
        <v>0</v>
      </c>
      <c r="BA358" s="131">
        <f t="shared" si="235"/>
        <v>0</v>
      </c>
      <c r="BB358" s="131">
        <f t="shared" si="236"/>
        <v>0</v>
      </c>
      <c r="BC358" s="131">
        <f t="shared" si="237"/>
        <v>0</v>
      </c>
      <c r="BD358" s="131">
        <f t="shared" si="238"/>
        <v>0</v>
      </c>
      <c r="BE358" s="131">
        <f t="shared" si="239"/>
        <v>0</v>
      </c>
      <c r="BF358" s="131">
        <f t="shared" si="240"/>
        <v>0</v>
      </c>
      <c r="BG358" s="131">
        <f t="shared" si="241"/>
        <v>0</v>
      </c>
      <c r="BH358" s="131">
        <f t="shared" si="242"/>
        <v>0</v>
      </c>
      <c r="BI358" s="131">
        <f t="shared" si="243"/>
        <v>0</v>
      </c>
      <c r="BJ358" s="131">
        <f t="shared" si="244"/>
        <v>0</v>
      </c>
      <c r="BK358" s="131">
        <f t="shared" si="245"/>
        <v>0</v>
      </c>
      <c r="BL358" s="131">
        <f t="shared" si="246"/>
        <v>0</v>
      </c>
      <c r="BM358" s="131">
        <f t="shared" si="247"/>
        <v>0</v>
      </c>
      <c r="BN358" s="131">
        <f t="shared" si="248"/>
        <v>0</v>
      </c>
      <c r="BO358" s="131">
        <f t="shared" si="249"/>
        <v>0</v>
      </c>
    </row>
    <row r="359" spans="1:67" s="81" customFormat="1" ht="73.75" customHeight="1" x14ac:dyDescent="0.2">
      <c r="A359" s="4"/>
      <c r="B359" s="164" t="s">
        <v>8</v>
      </c>
      <c r="C359" s="4"/>
      <c r="D359" s="64" t="s">
        <v>1071</v>
      </c>
      <c r="E359" s="503" t="s">
        <v>648</v>
      </c>
      <c r="F359" s="198" t="s">
        <v>108</v>
      </c>
      <c r="G359" s="178" t="s">
        <v>400</v>
      </c>
      <c r="H359" s="178" t="s">
        <v>335</v>
      </c>
      <c r="I359" s="63">
        <v>3</v>
      </c>
      <c r="J359" s="63">
        <v>0</v>
      </c>
      <c r="K359" s="63" t="s">
        <v>562</v>
      </c>
      <c r="L359" s="333">
        <v>310.48320000000001</v>
      </c>
      <c r="M359" s="401" t="s">
        <v>954</v>
      </c>
      <c r="N359" s="380"/>
      <c r="O359" s="378">
        <f>L359*N359</f>
        <v>0</v>
      </c>
      <c r="P359" s="82" t="str">
        <f t="shared" si="254"/>
        <v>No</v>
      </c>
      <c r="Q359" s="188" t="str">
        <f t="shared" si="255"/>
        <v>Yes</v>
      </c>
      <c r="S359" s="229">
        <v>3</v>
      </c>
      <c r="T359" s="230">
        <f t="shared" si="256"/>
        <v>0</v>
      </c>
      <c r="U359" s="69"/>
      <c r="V359" s="256">
        <v>5.35</v>
      </c>
      <c r="W359" s="265">
        <f t="shared" si="250"/>
        <v>0</v>
      </c>
      <c r="X359" s="152"/>
      <c r="Y359" s="152">
        <f>N359*I359</f>
        <v>0</v>
      </c>
      <c r="Z359" s="489">
        <v>3</v>
      </c>
      <c r="AA359" s="476">
        <v>13</v>
      </c>
      <c r="AB359" s="239">
        <f t="shared" si="251"/>
        <v>0</v>
      </c>
      <c r="AC359" s="476"/>
      <c r="AD359" s="239">
        <f t="shared" si="252"/>
        <v>0</v>
      </c>
      <c r="AE359" s="476"/>
      <c r="AF359" s="239">
        <f t="shared" si="253"/>
        <v>0</v>
      </c>
      <c r="AG359" s="131">
        <f t="shared" si="217"/>
        <v>0</v>
      </c>
      <c r="AH359" s="131">
        <f t="shared" si="218"/>
        <v>0</v>
      </c>
      <c r="AI359" s="131">
        <f t="shared" si="219"/>
        <v>0</v>
      </c>
      <c r="AJ359" s="131">
        <f t="shared" si="220"/>
        <v>0</v>
      </c>
      <c r="AK359" s="131">
        <f t="shared" si="221"/>
        <v>0</v>
      </c>
      <c r="AL359" s="131">
        <f t="shared" si="222"/>
        <v>0</v>
      </c>
      <c r="AM359" s="131">
        <f t="shared" si="223"/>
        <v>0</v>
      </c>
      <c r="AN359" s="131">
        <f t="shared" si="224"/>
        <v>0</v>
      </c>
      <c r="AO359" s="131">
        <f t="shared" si="225"/>
        <v>0</v>
      </c>
      <c r="AP359" s="396"/>
      <c r="AQ359" s="396">
        <f t="shared" si="226"/>
        <v>0</v>
      </c>
      <c r="AR359" s="396">
        <f t="shared" si="227"/>
        <v>0</v>
      </c>
      <c r="AS359" s="396">
        <f t="shared" si="228"/>
        <v>0</v>
      </c>
      <c r="AT359" s="396"/>
      <c r="AU359" s="131">
        <f t="shared" si="229"/>
        <v>0</v>
      </c>
      <c r="AV359" s="131">
        <f t="shared" si="230"/>
        <v>0</v>
      </c>
      <c r="AW359" s="131">
        <f t="shared" si="231"/>
        <v>0</v>
      </c>
      <c r="AX359" s="131">
        <f t="shared" si="232"/>
        <v>0</v>
      </c>
      <c r="AY359" s="131">
        <f t="shared" si="233"/>
        <v>0</v>
      </c>
      <c r="AZ359" s="131">
        <f t="shared" si="234"/>
        <v>0</v>
      </c>
      <c r="BA359" s="131">
        <f t="shared" si="235"/>
        <v>0</v>
      </c>
      <c r="BB359" s="131">
        <f t="shared" si="236"/>
        <v>0</v>
      </c>
      <c r="BC359" s="131">
        <f t="shared" si="237"/>
        <v>0</v>
      </c>
      <c r="BD359" s="131">
        <f t="shared" si="238"/>
        <v>0</v>
      </c>
      <c r="BE359" s="131">
        <f t="shared" si="239"/>
        <v>0</v>
      </c>
      <c r="BF359" s="131">
        <f t="shared" si="240"/>
        <v>0</v>
      </c>
      <c r="BG359" s="131">
        <f t="shared" si="241"/>
        <v>0</v>
      </c>
      <c r="BH359" s="131">
        <f t="shared" si="242"/>
        <v>0</v>
      </c>
      <c r="BI359" s="131">
        <f t="shared" si="243"/>
        <v>0</v>
      </c>
      <c r="BJ359" s="131">
        <f t="shared" si="244"/>
        <v>0</v>
      </c>
      <c r="BK359" s="131">
        <f t="shared" si="245"/>
        <v>0</v>
      </c>
      <c r="BL359" s="131">
        <f t="shared" si="246"/>
        <v>0</v>
      </c>
      <c r="BM359" s="131">
        <f t="shared" si="247"/>
        <v>0</v>
      </c>
      <c r="BN359" s="131">
        <f t="shared" si="248"/>
        <v>0</v>
      </c>
      <c r="BO359" s="131">
        <f t="shared" si="249"/>
        <v>0</v>
      </c>
    </row>
    <row r="360" spans="1:67" s="81" customFormat="1" ht="73.75" customHeight="1" x14ac:dyDescent="0.2">
      <c r="A360" s="4"/>
      <c r="B360" s="164" t="s">
        <v>8</v>
      </c>
      <c r="C360" s="4"/>
      <c r="D360" s="64" t="s">
        <v>849</v>
      </c>
      <c r="E360" s="504" t="s">
        <v>647</v>
      </c>
      <c r="F360" s="198" t="s">
        <v>108</v>
      </c>
      <c r="G360" s="178" t="s">
        <v>400</v>
      </c>
      <c r="H360" s="178" t="s">
        <v>335</v>
      </c>
      <c r="I360" s="63">
        <v>3</v>
      </c>
      <c r="J360" s="63">
        <v>0</v>
      </c>
      <c r="K360" s="63" t="s">
        <v>562</v>
      </c>
      <c r="L360" s="333">
        <v>323.97620000000001</v>
      </c>
      <c r="M360" s="85"/>
      <c r="N360" s="403" t="s">
        <v>954</v>
      </c>
      <c r="O360" s="378">
        <f>L360*M360</f>
        <v>0</v>
      </c>
      <c r="P360" s="82" t="str">
        <f t="shared" si="254"/>
        <v>No</v>
      </c>
      <c r="Q360" s="188" t="str">
        <f t="shared" si="255"/>
        <v>Yes</v>
      </c>
      <c r="S360" s="229">
        <v>3</v>
      </c>
      <c r="T360" s="230">
        <f t="shared" si="256"/>
        <v>0</v>
      </c>
      <c r="U360" s="69"/>
      <c r="V360" s="256">
        <v>5.35</v>
      </c>
      <c r="W360" s="265">
        <f t="shared" si="250"/>
        <v>0</v>
      </c>
      <c r="X360" s="152">
        <f>M360*I360</f>
        <v>0</v>
      </c>
      <c r="Y360" s="152"/>
      <c r="Z360" s="489">
        <v>3</v>
      </c>
      <c r="AA360" s="476">
        <v>13</v>
      </c>
      <c r="AB360" s="239">
        <f t="shared" si="251"/>
        <v>0</v>
      </c>
      <c r="AC360" s="476"/>
      <c r="AD360" s="239">
        <f t="shared" si="252"/>
        <v>0</v>
      </c>
      <c r="AE360" s="476"/>
      <c r="AF360" s="239">
        <f t="shared" si="253"/>
        <v>0</v>
      </c>
      <c r="AG360" s="131">
        <f t="shared" si="217"/>
        <v>0</v>
      </c>
      <c r="AH360" s="131">
        <f t="shared" si="218"/>
        <v>0</v>
      </c>
      <c r="AI360" s="131">
        <f t="shared" si="219"/>
        <v>0</v>
      </c>
      <c r="AJ360" s="131">
        <f t="shared" si="220"/>
        <v>0</v>
      </c>
      <c r="AK360" s="131">
        <f t="shared" si="221"/>
        <v>0</v>
      </c>
      <c r="AL360" s="131">
        <f t="shared" si="222"/>
        <v>0</v>
      </c>
      <c r="AM360" s="131">
        <f t="shared" si="223"/>
        <v>0</v>
      </c>
      <c r="AN360" s="131">
        <f t="shared" si="224"/>
        <v>0</v>
      </c>
      <c r="AO360" s="131">
        <f t="shared" si="225"/>
        <v>0</v>
      </c>
      <c r="AP360" s="396"/>
      <c r="AQ360" s="396">
        <f t="shared" si="226"/>
        <v>0</v>
      </c>
      <c r="AR360" s="396">
        <f t="shared" si="227"/>
        <v>0</v>
      </c>
      <c r="AS360" s="396">
        <f t="shared" si="228"/>
        <v>0</v>
      </c>
      <c r="AT360" s="396"/>
      <c r="AU360" s="131">
        <f t="shared" si="229"/>
        <v>0</v>
      </c>
      <c r="AV360" s="131">
        <f t="shared" si="230"/>
        <v>0</v>
      </c>
      <c r="AW360" s="131">
        <f t="shared" si="231"/>
        <v>0</v>
      </c>
      <c r="AX360" s="131">
        <f t="shared" si="232"/>
        <v>0</v>
      </c>
      <c r="AY360" s="131">
        <f t="shared" si="233"/>
        <v>0</v>
      </c>
      <c r="AZ360" s="131">
        <f t="shared" si="234"/>
        <v>0</v>
      </c>
      <c r="BA360" s="131">
        <f t="shared" si="235"/>
        <v>0</v>
      </c>
      <c r="BB360" s="131">
        <f t="shared" si="236"/>
        <v>0</v>
      </c>
      <c r="BC360" s="131">
        <f t="shared" si="237"/>
        <v>0</v>
      </c>
      <c r="BD360" s="131">
        <f t="shared" si="238"/>
        <v>0</v>
      </c>
      <c r="BE360" s="131">
        <f t="shared" si="239"/>
        <v>0</v>
      </c>
      <c r="BF360" s="131">
        <f t="shared" si="240"/>
        <v>0</v>
      </c>
      <c r="BG360" s="131">
        <f t="shared" si="241"/>
        <v>0</v>
      </c>
      <c r="BH360" s="131">
        <f t="shared" si="242"/>
        <v>0</v>
      </c>
      <c r="BI360" s="131">
        <f t="shared" si="243"/>
        <v>0</v>
      </c>
      <c r="BJ360" s="131">
        <f t="shared" si="244"/>
        <v>0</v>
      </c>
      <c r="BK360" s="131">
        <f t="shared" si="245"/>
        <v>0</v>
      </c>
      <c r="BL360" s="131">
        <f t="shared" si="246"/>
        <v>0</v>
      </c>
      <c r="BM360" s="131">
        <f t="shared" si="247"/>
        <v>0</v>
      </c>
      <c r="BN360" s="131">
        <f t="shared" si="248"/>
        <v>0</v>
      </c>
      <c r="BO360" s="131">
        <f t="shared" si="249"/>
        <v>0</v>
      </c>
    </row>
    <row r="361" spans="1:67" s="81" customFormat="1" ht="73.75" customHeight="1" x14ac:dyDescent="0.2">
      <c r="A361" s="4"/>
      <c r="B361" s="164" t="s">
        <v>8</v>
      </c>
      <c r="C361" s="4"/>
      <c r="D361" s="64" t="s">
        <v>868</v>
      </c>
      <c r="E361" s="505" t="s">
        <v>646</v>
      </c>
      <c r="F361" s="198" t="s">
        <v>108</v>
      </c>
      <c r="G361" s="178" t="s">
        <v>400</v>
      </c>
      <c r="H361" s="178" t="s">
        <v>335</v>
      </c>
      <c r="I361" s="63">
        <v>3</v>
      </c>
      <c r="J361" s="63">
        <v>0</v>
      </c>
      <c r="K361" s="63" t="s">
        <v>562</v>
      </c>
      <c r="L361" s="333">
        <v>310.48320000000001</v>
      </c>
      <c r="M361" s="85"/>
      <c r="N361" s="403" t="s">
        <v>954</v>
      </c>
      <c r="O361" s="378">
        <f>L361*M361</f>
        <v>0</v>
      </c>
      <c r="P361" s="82" t="str">
        <f t="shared" si="254"/>
        <v>No</v>
      </c>
      <c r="Q361" s="188" t="str">
        <f t="shared" si="255"/>
        <v>Yes</v>
      </c>
      <c r="S361" s="229">
        <v>3</v>
      </c>
      <c r="T361" s="230">
        <f t="shared" si="256"/>
        <v>0</v>
      </c>
      <c r="U361" s="69"/>
      <c r="V361" s="256">
        <v>5.35</v>
      </c>
      <c r="W361" s="265">
        <f t="shared" si="250"/>
        <v>0</v>
      </c>
      <c r="X361" s="152">
        <f>M361*I361</f>
        <v>0</v>
      </c>
      <c r="Y361" s="152"/>
      <c r="Z361" s="489">
        <v>3</v>
      </c>
      <c r="AA361" s="476">
        <v>13</v>
      </c>
      <c r="AB361" s="239">
        <f t="shared" si="251"/>
        <v>0</v>
      </c>
      <c r="AC361" s="476"/>
      <c r="AD361" s="239">
        <f t="shared" si="252"/>
        <v>0</v>
      </c>
      <c r="AE361" s="476"/>
      <c r="AF361" s="239">
        <f t="shared" si="253"/>
        <v>0</v>
      </c>
      <c r="AG361" s="131">
        <f t="shared" si="217"/>
        <v>0</v>
      </c>
      <c r="AH361" s="131">
        <f t="shared" si="218"/>
        <v>0</v>
      </c>
      <c r="AI361" s="131">
        <f t="shared" si="219"/>
        <v>0</v>
      </c>
      <c r="AJ361" s="131">
        <f t="shared" si="220"/>
        <v>0</v>
      </c>
      <c r="AK361" s="131">
        <f t="shared" si="221"/>
        <v>0</v>
      </c>
      <c r="AL361" s="131">
        <f t="shared" si="222"/>
        <v>0</v>
      </c>
      <c r="AM361" s="131">
        <f t="shared" si="223"/>
        <v>0</v>
      </c>
      <c r="AN361" s="131">
        <f t="shared" si="224"/>
        <v>0</v>
      </c>
      <c r="AO361" s="131">
        <f t="shared" si="225"/>
        <v>0</v>
      </c>
      <c r="AP361" s="396"/>
      <c r="AQ361" s="396">
        <f t="shared" si="226"/>
        <v>0</v>
      </c>
      <c r="AR361" s="396">
        <f t="shared" si="227"/>
        <v>0</v>
      </c>
      <c r="AS361" s="396">
        <f t="shared" si="228"/>
        <v>0</v>
      </c>
      <c r="AT361" s="396"/>
      <c r="AU361" s="131">
        <f t="shared" si="229"/>
        <v>0</v>
      </c>
      <c r="AV361" s="131">
        <f t="shared" si="230"/>
        <v>0</v>
      </c>
      <c r="AW361" s="131">
        <f t="shared" si="231"/>
        <v>0</v>
      </c>
      <c r="AX361" s="131">
        <f t="shared" si="232"/>
        <v>0</v>
      </c>
      <c r="AY361" s="131">
        <f t="shared" si="233"/>
        <v>0</v>
      </c>
      <c r="AZ361" s="131">
        <f t="shared" si="234"/>
        <v>0</v>
      </c>
      <c r="BA361" s="131">
        <f t="shared" si="235"/>
        <v>0</v>
      </c>
      <c r="BB361" s="131">
        <f t="shared" si="236"/>
        <v>0</v>
      </c>
      <c r="BC361" s="131">
        <f t="shared" si="237"/>
        <v>0</v>
      </c>
      <c r="BD361" s="131">
        <f t="shared" si="238"/>
        <v>0</v>
      </c>
      <c r="BE361" s="131">
        <f t="shared" si="239"/>
        <v>0</v>
      </c>
      <c r="BF361" s="131">
        <f t="shared" si="240"/>
        <v>0</v>
      </c>
      <c r="BG361" s="131">
        <f t="shared" si="241"/>
        <v>0</v>
      </c>
      <c r="BH361" s="131">
        <f t="shared" si="242"/>
        <v>0</v>
      </c>
      <c r="BI361" s="131">
        <f t="shared" si="243"/>
        <v>0</v>
      </c>
      <c r="BJ361" s="131">
        <f t="shared" si="244"/>
        <v>0</v>
      </c>
      <c r="BK361" s="131">
        <f t="shared" si="245"/>
        <v>0</v>
      </c>
      <c r="BL361" s="131">
        <f t="shared" si="246"/>
        <v>0</v>
      </c>
      <c r="BM361" s="131">
        <f t="shared" si="247"/>
        <v>0</v>
      </c>
      <c r="BN361" s="131">
        <f t="shared" si="248"/>
        <v>0</v>
      </c>
      <c r="BO361" s="131">
        <f t="shared" si="249"/>
        <v>0</v>
      </c>
    </row>
    <row r="362" spans="1:67" s="4" customFormat="1" ht="73.75" customHeight="1" x14ac:dyDescent="0.2">
      <c r="B362" s="164" t="s">
        <v>8</v>
      </c>
      <c r="D362" s="99" t="s">
        <v>1072</v>
      </c>
      <c r="E362" s="506" t="s">
        <v>648</v>
      </c>
      <c r="F362" s="72" t="s">
        <v>110</v>
      </c>
      <c r="G362" s="73" t="s">
        <v>116</v>
      </c>
      <c r="H362" s="73" t="s">
        <v>335</v>
      </c>
      <c r="I362" s="72">
        <v>3</v>
      </c>
      <c r="J362" s="72">
        <v>0</v>
      </c>
      <c r="K362" s="72" t="s">
        <v>562</v>
      </c>
      <c r="L362" s="334">
        <v>458.55599999999998</v>
      </c>
      <c r="M362" s="399" t="s">
        <v>954</v>
      </c>
      <c r="N362" s="88"/>
      <c r="O362" s="368">
        <f>L362*N362</f>
        <v>0</v>
      </c>
      <c r="P362" s="89" t="str">
        <f t="shared" si="254"/>
        <v>No</v>
      </c>
      <c r="Q362" s="166" t="str">
        <f t="shared" si="255"/>
        <v>Yes</v>
      </c>
      <c r="S362" s="229">
        <v>3</v>
      </c>
      <c r="T362" s="230">
        <f t="shared" si="256"/>
        <v>0</v>
      </c>
      <c r="U362" s="69"/>
      <c r="V362" s="256">
        <v>16.149999999999999</v>
      </c>
      <c r="W362" s="265">
        <f t="shared" si="250"/>
        <v>0</v>
      </c>
      <c r="X362" s="152"/>
      <c r="Y362" s="152">
        <f>N362*I362</f>
        <v>0</v>
      </c>
      <c r="Z362" s="489">
        <v>3</v>
      </c>
      <c r="AA362" s="476">
        <v>30</v>
      </c>
      <c r="AB362" s="239">
        <f t="shared" si="251"/>
        <v>0</v>
      </c>
      <c r="AC362" s="476"/>
      <c r="AD362" s="239">
        <f t="shared" si="252"/>
        <v>0</v>
      </c>
      <c r="AE362" s="476"/>
      <c r="AF362" s="239">
        <f t="shared" si="253"/>
        <v>0</v>
      </c>
      <c r="AG362" s="131">
        <f t="shared" si="217"/>
        <v>0</v>
      </c>
      <c r="AH362" s="131">
        <f t="shared" si="218"/>
        <v>0</v>
      </c>
      <c r="AI362" s="131">
        <f t="shared" si="219"/>
        <v>0</v>
      </c>
      <c r="AJ362" s="131">
        <f t="shared" si="220"/>
        <v>0</v>
      </c>
      <c r="AK362" s="131">
        <f t="shared" si="221"/>
        <v>0</v>
      </c>
      <c r="AL362" s="131">
        <f t="shared" si="222"/>
        <v>0</v>
      </c>
      <c r="AM362" s="131">
        <f t="shared" si="223"/>
        <v>0</v>
      </c>
      <c r="AN362" s="131">
        <f t="shared" si="224"/>
        <v>0</v>
      </c>
      <c r="AO362" s="131">
        <f t="shared" si="225"/>
        <v>0</v>
      </c>
      <c r="AP362" s="131"/>
      <c r="AQ362" s="396">
        <f t="shared" si="226"/>
        <v>0</v>
      </c>
      <c r="AR362" s="396">
        <f t="shared" si="227"/>
        <v>0</v>
      </c>
      <c r="AS362" s="396">
        <f t="shared" si="228"/>
        <v>0</v>
      </c>
      <c r="AT362" s="131"/>
      <c r="AU362" s="131">
        <f t="shared" si="229"/>
        <v>0</v>
      </c>
      <c r="AV362" s="131">
        <f t="shared" si="230"/>
        <v>0</v>
      </c>
      <c r="AW362" s="131">
        <f t="shared" si="231"/>
        <v>0</v>
      </c>
      <c r="AX362" s="131">
        <f t="shared" si="232"/>
        <v>0</v>
      </c>
      <c r="AY362" s="131">
        <f t="shared" si="233"/>
        <v>0</v>
      </c>
      <c r="AZ362" s="131">
        <f t="shared" si="234"/>
        <v>0</v>
      </c>
      <c r="BA362" s="131">
        <f t="shared" si="235"/>
        <v>0</v>
      </c>
      <c r="BB362" s="131">
        <f t="shared" si="236"/>
        <v>0</v>
      </c>
      <c r="BC362" s="131">
        <f t="shared" si="237"/>
        <v>0</v>
      </c>
      <c r="BD362" s="131">
        <f t="shared" si="238"/>
        <v>0</v>
      </c>
      <c r="BE362" s="131">
        <f t="shared" si="239"/>
        <v>0</v>
      </c>
      <c r="BF362" s="131">
        <f t="shared" si="240"/>
        <v>0</v>
      </c>
      <c r="BG362" s="131">
        <f t="shared" si="241"/>
        <v>0</v>
      </c>
      <c r="BH362" s="131">
        <f t="shared" si="242"/>
        <v>0</v>
      </c>
      <c r="BI362" s="131">
        <f t="shared" si="243"/>
        <v>0</v>
      </c>
      <c r="BJ362" s="131">
        <f t="shared" si="244"/>
        <v>0</v>
      </c>
      <c r="BK362" s="131">
        <f t="shared" si="245"/>
        <v>0</v>
      </c>
      <c r="BL362" s="131">
        <f t="shared" si="246"/>
        <v>0</v>
      </c>
      <c r="BM362" s="131">
        <f t="shared" si="247"/>
        <v>0</v>
      </c>
      <c r="BN362" s="131">
        <f t="shared" si="248"/>
        <v>0</v>
      </c>
      <c r="BO362" s="131">
        <f t="shared" si="249"/>
        <v>0</v>
      </c>
    </row>
    <row r="363" spans="1:67" s="4" customFormat="1" ht="73.75" customHeight="1" x14ac:dyDescent="0.2">
      <c r="B363" s="164" t="s">
        <v>8</v>
      </c>
      <c r="D363" s="99" t="s">
        <v>848</v>
      </c>
      <c r="E363" s="501" t="s">
        <v>647</v>
      </c>
      <c r="F363" s="72" t="s">
        <v>110</v>
      </c>
      <c r="G363" s="73" t="s">
        <v>116</v>
      </c>
      <c r="H363" s="73" t="s">
        <v>335</v>
      </c>
      <c r="I363" s="72">
        <v>3</v>
      </c>
      <c r="J363" s="72">
        <v>0</v>
      </c>
      <c r="K363" s="72" t="s">
        <v>562</v>
      </c>
      <c r="L363" s="334">
        <v>478.49680000000001</v>
      </c>
      <c r="M363" s="87"/>
      <c r="N363" s="399" t="s">
        <v>954</v>
      </c>
      <c r="O363" s="368">
        <f>L363*M363</f>
        <v>0</v>
      </c>
      <c r="P363" s="89" t="str">
        <f t="shared" si="254"/>
        <v>No</v>
      </c>
      <c r="Q363" s="166" t="str">
        <f t="shared" si="255"/>
        <v>Yes</v>
      </c>
      <c r="S363" s="229">
        <v>3</v>
      </c>
      <c r="T363" s="230">
        <f t="shared" si="256"/>
        <v>0</v>
      </c>
      <c r="U363" s="69"/>
      <c r="V363" s="256">
        <v>16.149999999999999</v>
      </c>
      <c r="W363" s="265">
        <f t="shared" si="250"/>
        <v>0</v>
      </c>
      <c r="X363" s="152">
        <f>M363*I363</f>
        <v>0</v>
      </c>
      <c r="Y363" s="152"/>
      <c r="Z363" s="489">
        <v>3</v>
      </c>
      <c r="AA363" s="476">
        <v>30</v>
      </c>
      <c r="AB363" s="239">
        <f t="shared" si="251"/>
        <v>0</v>
      </c>
      <c r="AC363" s="476"/>
      <c r="AD363" s="239">
        <f t="shared" si="252"/>
        <v>0</v>
      </c>
      <c r="AE363" s="476"/>
      <c r="AF363" s="239">
        <f t="shared" si="253"/>
        <v>0</v>
      </c>
      <c r="AG363" s="131">
        <f t="shared" si="217"/>
        <v>0</v>
      </c>
      <c r="AH363" s="131">
        <f t="shared" si="218"/>
        <v>0</v>
      </c>
      <c r="AI363" s="131">
        <f t="shared" si="219"/>
        <v>0</v>
      </c>
      <c r="AJ363" s="131">
        <f t="shared" si="220"/>
        <v>0</v>
      </c>
      <c r="AK363" s="131">
        <f t="shared" si="221"/>
        <v>0</v>
      </c>
      <c r="AL363" s="131">
        <f t="shared" si="222"/>
        <v>0</v>
      </c>
      <c r="AM363" s="131">
        <f t="shared" si="223"/>
        <v>0</v>
      </c>
      <c r="AN363" s="131">
        <f t="shared" si="224"/>
        <v>0</v>
      </c>
      <c r="AO363" s="131">
        <f t="shared" si="225"/>
        <v>0</v>
      </c>
      <c r="AP363" s="131"/>
      <c r="AQ363" s="396">
        <f t="shared" si="226"/>
        <v>0</v>
      </c>
      <c r="AR363" s="396">
        <f t="shared" si="227"/>
        <v>0</v>
      </c>
      <c r="AS363" s="396">
        <f t="shared" si="228"/>
        <v>0</v>
      </c>
      <c r="AT363" s="131"/>
      <c r="AU363" s="131">
        <f t="shared" si="229"/>
        <v>0</v>
      </c>
      <c r="AV363" s="131">
        <f t="shared" si="230"/>
        <v>0</v>
      </c>
      <c r="AW363" s="131">
        <f t="shared" si="231"/>
        <v>0</v>
      </c>
      <c r="AX363" s="131">
        <f t="shared" si="232"/>
        <v>0</v>
      </c>
      <c r="AY363" s="131">
        <f t="shared" si="233"/>
        <v>0</v>
      </c>
      <c r="AZ363" s="131">
        <f t="shared" si="234"/>
        <v>0</v>
      </c>
      <c r="BA363" s="131">
        <f t="shared" si="235"/>
        <v>0</v>
      </c>
      <c r="BB363" s="131">
        <f t="shared" si="236"/>
        <v>0</v>
      </c>
      <c r="BC363" s="131">
        <f t="shared" si="237"/>
        <v>0</v>
      </c>
      <c r="BD363" s="131">
        <f t="shared" si="238"/>
        <v>0</v>
      </c>
      <c r="BE363" s="131">
        <f t="shared" si="239"/>
        <v>0</v>
      </c>
      <c r="BF363" s="131">
        <f t="shared" si="240"/>
        <v>0</v>
      </c>
      <c r="BG363" s="131">
        <f t="shared" si="241"/>
        <v>0</v>
      </c>
      <c r="BH363" s="131">
        <f t="shared" si="242"/>
        <v>0</v>
      </c>
      <c r="BI363" s="131">
        <f t="shared" si="243"/>
        <v>0</v>
      </c>
      <c r="BJ363" s="131">
        <f t="shared" si="244"/>
        <v>0</v>
      </c>
      <c r="BK363" s="131">
        <f t="shared" si="245"/>
        <v>0</v>
      </c>
      <c r="BL363" s="131">
        <f t="shared" si="246"/>
        <v>0</v>
      </c>
      <c r="BM363" s="131">
        <f t="shared" si="247"/>
        <v>0</v>
      </c>
      <c r="BN363" s="131">
        <f t="shared" si="248"/>
        <v>0</v>
      </c>
      <c r="BO363" s="131">
        <f t="shared" si="249"/>
        <v>0</v>
      </c>
    </row>
    <row r="364" spans="1:67" s="4" customFormat="1" ht="73.75" customHeight="1" x14ac:dyDescent="0.2">
      <c r="B364" s="164" t="s">
        <v>8</v>
      </c>
      <c r="D364" s="99" t="s">
        <v>869</v>
      </c>
      <c r="E364" s="502" t="s">
        <v>646</v>
      </c>
      <c r="F364" s="72" t="s">
        <v>110</v>
      </c>
      <c r="G364" s="73" t="s">
        <v>116</v>
      </c>
      <c r="H364" s="73" t="s">
        <v>335</v>
      </c>
      <c r="I364" s="72">
        <v>3</v>
      </c>
      <c r="J364" s="72">
        <v>0</v>
      </c>
      <c r="K364" s="72" t="s">
        <v>562</v>
      </c>
      <c r="L364" s="334">
        <v>458.55599999999998</v>
      </c>
      <c r="M364" s="87"/>
      <c r="N364" s="399" t="s">
        <v>954</v>
      </c>
      <c r="O364" s="368">
        <f>L364*M364</f>
        <v>0</v>
      </c>
      <c r="P364" s="89" t="str">
        <f t="shared" si="254"/>
        <v>No</v>
      </c>
      <c r="Q364" s="166" t="str">
        <f t="shared" si="255"/>
        <v>Yes</v>
      </c>
      <c r="S364" s="229">
        <v>3</v>
      </c>
      <c r="T364" s="230">
        <f t="shared" si="256"/>
        <v>0</v>
      </c>
      <c r="U364" s="69"/>
      <c r="V364" s="256">
        <v>16.149999999999999</v>
      </c>
      <c r="W364" s="265">
        <f t="shared" si="250"/>
        <v>0</v>
      </c>
      <c r="X364" s="152">
        <f>M364*I364</f>
        <v>0</v>
      </c>
      <c r="Y364" s="152"/>
      <c r="Z364" s="489">
        <v>3</v>
      </c>
      <c r="AA364" s="476">
        <v>30</v>
      </c>
      <c r="AB364" s="239">
        <f t="shared" si="251"/>
        <v>0</v>
      </c>
      <c r="AC364" s="476"/>
      <c r="AD364" s="239">
        <f t="shared" si="252"/>
        <v>0</v>
      </c>
      <c r="AE364" s="476"/>
      <c r="AF364" s="239">
        <f t="shared" si="253"/>
        <v>0</v>
      </c>
      <c r="AG364" s="131">
        <f t="shared" si="217"/>
        <v>0</v>
      </c>
      <c r="AH364" s="131">
        <f t="shared" si="218"/>
        <v>0</v>
      </c>
      <c r="AI364" s="131">
        <f t="shared" si="219"/>
        <v>0</v>
      </c>
      <c r="AJ364" s="131">
        <f t="shared" si="220"/>
        <v>0</v>
      </c>
      <c r="AK364" s="131">
        <f t="shared" si="221"/>
        <v>0</v>
      </c>
      <c r="AL364" s="131">
        <f t="shared" si="222"/>
        <v>0</v>
      </c>
      <c r="AM364" s="131">
        <f t="shared" si="223"/>
        <v>0</v>
      </c>
      <c r="AN364" s="131">
        <f t="shared" si="224"/>
        <v>0</v>
      </c>
      <c r="AO364" s="131">
        <f t="shared" si="225"/>
        <v>0</v>
      </c>
      <c r="AP364" s="131"/>
      <c r="AQ364" s="396">
        <f t="shared" si="226"/>
        <v>0</v>
      </c>
      <c r="AR364" s="396">
        <f t="shared" si="227"/>
        <v>0</v>
      </c>
      <c r="AS364" s="396">
        <f t="shared" si="228"/>
        <v>0</v>
      </c>
      <c r="AT364" s="131"/>
      <c r="AU364" s="131">
        <f t="shared" si="229"/>
        <v>0</v>
      </c>
      <c r="AV364" s="131">
        <f t="shared" si="230"/>
        <v>0</v>
      </c>
      <c r="AW364" s="131">
        <f t="shared" si="231"/>
        <v>0</v>
      </c>
      <c r="AX364" s="131">
        <f t="shared" si="232"/>
        <v>0</v>
      </c>
      <c r="AY364" s="131">
        <f t="shared" si="233"/>
        <v>0</v>
      </c>
      <c r="AZ364" s="131">
        <f t="shared" si="234"/>
        <v>0</v>
      </c>
      <c r="BA364" s="131">
        <f t="shared" si="235"/>
        <v>0</v>
      </c>
      <c r="BB364" s="131">
        <f t="shared" si="236"/>
        <v>0</v>
      </c>
      <c r="BC364" s="131">
        <f t="shared" si="237"/>
        <v>0</v>
      </c>
      <c r="BD364" s="131">
        <f t="shared" si="238"/>
        <v>0</v>
      </c>
      <c r="BE364" s="131">
        <f t="shared" si="239"/>
        <v>0</v>
      </c>
      <c r="BF364" s="131">
        <f t="shared" si="240"/>
        <v>0</v>
      </c>
      <c r="BG364" s="131">
        <f t="shared" si="241"/>
        <v>0</v>
      </c>
      <c r="BH364" s="131">
        <f t="shared" si="242"/>
        <v>0</v>
      </c>
      <c r="BI364" s="131">
        <f t="shared" si="243"/>
        <v>0</v>
      </c>
      <c r="BJ364" s="131">
        <f t="shared" si="244"/>
        <v>0</v>
      </c>
      <c r="BK364" s="131">
        <f t="shared" si="245"/>
        <v>0</v>
      </c>
      <c r="BL364" s="131">
        <f t="shared" si="246"/>
        <v>0</v>
      </c>
      <c r="BM364" s="131">
        <f t="shared" si="247"/>
        <v>0</v>
      </c>
      <c r="BN364" s="131">
        <f t="shared" si="248"/>
        <v>0</v>
      </c>
      <c r="BO364" s="131">
        <f t="shared" si="249"/>
        <v>0</v>
      </c>
    </row>
    <row r="365" spans="1:67" s="81" customFormat="1" ht="73.75" customHeight="1" x14ac:dyDescent="0.2">
      <c r="A365" s="4"/>
      <c r="B365" s="164" t="s">
        <v>8</v>
      </c>
      <c r="C365" s="4"/>
      <c r="D365" s="64" t="s">
        <v>1073</v>
      </c>
      <c r="E365" s="503" t="s">
        <v>648</v>
      </c>
      <c r="F365" s="63" t="s">
        <v>111</v>
      </c>
      <c r="G365" s="178" t="s">
        <v>119</v>
      </c>
      <c r="H365" s="178" t="s">
        <v>335</v>
      </c>
      <c r="I365" s="63">
        <v>2</v>
      </c>
      <c r="J365" s="63">
        <v>0</v>
      </c>
      <c r="K365" s="63" t="s">
        <v>562</v>
      </c>
      <c r="L365" s="333">
        <v>401.23650000000004</v>
      </c>
      <c r="M365" s="401" t="s">
        <v>954</v>
      </c>
      <c r="N365" s="380"/>
      <c r="O365" s="378">
        <f>L365*N365</f>
        <v>0</v>
      </c>
      <c r="P365" s="82" t="str">
        <f t="shared" si="254"/>
        <v>No</v>
      </c>
      <c r="Q365" s="188" t="str">
        <f t="shared" si="255"/>
        <v>Yes</v>
      </c>
      <c r="S365" s="229">
        <v>2</v>
      </c>
      <c r="T365" s="230">
        <f t="shared" si="256"/>
        <v>0</v>
      </c>
      <c r="U365" s="69"/>
      <c r="V365" s="256">
        <v>13.04</v>
      </c>
      <c r="W365" s="265">
        <f t="shared" si="250"/>
        <v>0</v>
      </c>
      <c r="X365" s="152"/>
      <c r="Y365" s="152">
        <f>N365*I365</f>
        <v>0</v>
      </c>
      <c r="Z365" s="489">
        <v>2</v>
      </c>
      <c r="AA365" s="476">
        <v>20</v>
      </c>
      <c r="AB365" s="239">
        <f t="shared" si="251"/>
        <v>0</v>
      </c>
      <c r="AC365" s="476"/>
      <c r="AD365" s="239">
        <f t="shared" si="252"/>
        <v>0</v>
      </c>
      <c r="AE365" s="476"/>
      <c r="AF365" s="239">
        <f t="shared" si="253"/>
        <v>0</v>
      </c>
      <c r="AG365" s="131">
        <f t="shared" si="217"/>
        <v>0</v>
      </c>
      <c r="AH365" s="131">
        <f t="shared" si="218"/>
        <v>0</v>
      </c>
      <c r="AI365" s="131">
        <f t="shared" si="219"/>
        <v>0</v>
      </c>
      <c r="AJ365" s="131">
        <f t="shared" si="220"/>
        <v>0</v>
      </c>
      <c r="AK365" s="131">
        <f t="shared" si="221"/>
        <v>0</v>
      </c>
      <c r="AL365" s="131">
        <f t="shared" si="222"/>
        <v>0</v>
      </c>
      <c r="AM365" s="131">
        <f t="shared" si="223"/>
        <v>0</v>
      </c>
      <c r="AN365" s="131">
        <f t="shared" si="224"/>
        <v>0</v>
      </c>
      <c r="AO365" s="131">
        <f t="shared" si="225"/>
        <v>0</v>
      </c>
      <c r="AP365" s="396"/>
      <c r="AQ365" s="396">
        <f t="shared" si="226"/>
        <v>0</v>
      </c>
      <c r="AR365" s="396">
        <f t="shared" si="227"/>
        <v>0</v>
      </c>
      <c r="AS365" s="396">
        <f t="shared" si="228"/>
        <v>0</v>
      </c>
      <c r="AT365" s="396"/>
      <c r="AU365" s="131">
        <f t="shared" si="229"/>
        <v>0</v>
      </c>
      <c r="AV365" s="131">
        <f t="shared" si="230"/>
        <v>0</v>
      </c>
      <c r="AW365" s="131">
        <f t="shared" si="231"/>
        <v>0</v>
      </c>
      <c r="AX365" s="131">
        <f t="shared" si="232"/>
        <v>0</v>
      </c>
      <c r="AY365" s="131">
        <f t="shared" si="233"/>
        <v>0</v>
      </c>
      <c r="AZ365" s="131">
        <f t="shared" si="234"/>
        <v>0</v>
      </c>
      <c r="BA365" s="131">
        <f t="shared" si="235"/>
        <v>0</v>
      </c>
      <c r="BB365" s="131">
        <f t="shared" si="236"/>
        <v>0</v>
      </c>
      <c r="BC365" s="131">
        <f t="shared" si="237"/>
        <v>0</v>
      </c>
      <c r="BD365" s="131">
        <f t="shared" si="238"/>
        <v>0</v>
      </c>
      <c r="BE365" s="131">
        <f t="shared" si="239"/>
        <v>0</v>
      </c>
      <c r="BF365" s="131">
        <f t="shared" si="240"/>
        <v>0</v>
      </c>
      <c r="BG365" s="131">
        <f t="shared" si="241"/>
        <v>0</v>
      </c>
      <c r="BH365" s="131">
        <f t="shared" si="242"/>
        <v>0</v>
      </c>
      <c r="BI365" s="131">
        <f t="shared" si="243"/>
        <v>0</v>
      </c>
      <c r="BJ365" s="131">
        <f t="shared" si="244"/>
        <v>0</v>
      </c>
      <c r="BK365" s="131">
        <f t="shared" si="245"/>
        <v>0</v>
      </c>
      <c r="BL365" s="131">
        <f t="shared" si="246"/>
        <v>0</v>
      </c>
      <c r="BM365" s="131">
        <f t="shared" si="247"/>
        <v>0</v>
      </c>
      <c r="BN365" s="131">
        <f t="shared" si="248"/>
        <v>0</v>
      </c>
      <c r="BO365" s="131">
        <f t="shared" si="249"/>
        <v>0</v>
      </c>
    </row>
    <row r="366" spans="1:67" s="81" customFormat="1" ht="73.75" customHeight="1" x14ac:dyDescent="0.2">
      <c r="A366" s="4"/>
      <c r="B366" s="164" t="s">
        <v>8</v>
      </c>
      <c r="C366" s="4"/>
      <c r="D366" s="64" t="s">
        <v>847</v>
      </c>
      <c r="E366" s="504" t="s">
        <v>647</v>
      </c>
      <c r="F366" s="63" t="s">
        <v>111</v>
      </c>
      <c r="G366" s="178" t="s">
        <v>119</v>
      </c>
      <c r="H366" s="178" t="s">
        <v>335</v>
      </c>
      <c r="I366" s="63">
        <v>2</v>
      </c>
      <c r="J366" s="63">
        <v>0</v>
      </c>
      <c r="K366" s="63" t="s">
        <v>562</v>
      </c>
      <c r="L366" s="333">
        <v>418.68470000000002</v>
      </c>
      <c r="M366" s="85"/>
      <c r="N366" s="403" t="s">
        <v>954</v>
      </c>
      <c r="O366" s="378">
        <f>L366*M366</f>
        <v>0</v>
      </c>
      <c r="P366" s="82" t="str">
        <f t="shared" si="254"/>
        <v>No</v>
      </c>
      <c r="Q366" s="188" t="str">
        <f t="shared" si="255"/>
        <v>Yes</v>
      </c>
      <c r="S366" s="229">
        <v>2</v>
      </c>
      <c r="T366" s="230">
        <f t="shared" si="256"/>
        <v>0</v>
      </c>
      <c r="U366" s="69"/>
      <c r="V366" s="256">
        <v>13.04</v>
      </c>
      <c r="W366" s="265">
        <f t="shared" si="250"/>
        <v>0</v>
      </c>
      <c r="X366" s="152">
        <f>M366*I366</f>
        <v>0</v>
      </c>
      <c r="Y366" s="152"/>
      <c r="Z366" s="489">
        <v>2</v>
      </c>
      <c r="AA366" s="476">
        <v>20</v>
      </c>
      <c r="AB366" s="239">
        <f t="shared" si="251"/>
        <v>0</v>
      </c>
      <c r="AC366" s="476"/>
      <c r="AD366" s="239">
        <f t="shared" si="252"/>
        <v>0</v>
      </c>
      <c r="AE366" s="476"/>
      <c r="AF366" s="239">
        <f t="shared" si="253"/>
        <v>0</v>
      </c>
      <c r="AG366" s="131">
        <f t="shared" si="217"/>
        <v>0</v>
      </c>
      <c r="AH366" s="131">
        <f t="shared" si="218"/>
        <v>0</v>
      </c>
      <c r="AI366" s="131">
        <f t="shared" si="219"/>
        <v>0</v>
      </c>
      <c r="AJ366" s="131">
        <f t="shared" si="220"/>
        <v>0</v>
      </c>
      <c r="AK366" s="131">
        <f t="shared" si="221"/>
        <v>0</v>
      </c>
      <c r="AL366" s="131">
        <f t="shared" si="222"/>
        <v>0</v>
      </c>
      <c r="AM366" s="131">
        <f t="shared" si="223"/>
        <v>0</v>
      </c>
      <c r="AN366" s="131">
        <f t="shared" si="224"/>
        <v>0</v>
      </c>
      <c r="AO366" s="131">
        <f t="shared" si="225"/>
        <v>0</v>
      </c>
      <c r="AP366" s="396"/>
      <c r="AQ366" s="396">
        <f t="shared" si="226"/>
        <v>0</v>
      </c>
      <c r="AR366" s="396">
        <f t="shared" si="227"/>
        <v>0</v>
      </c>
      <c r="AS366" s="396">
        <f t="shared" si="228"/>
        <v>0</v>
      </c>
      <c r="AT366" s="396"/>
      <c r="AU366" s="131">
        <f t="shared" si="229"/>
        <v>0</v>
      </c>
      <c r="AV366" s="131">
        <f t="shared" si="230"/>
        <v>0</v>
      </c>
      <c r="AW366" s="131">
        <f t="shared" si="231"/>
        <v>0</v>
      </c>
      <c r="AX366" s="131">
        <f t="shared" si="232"/>
        <v>0</v>
      </c>
      <c r="AY366" s="131">
        <f t="shared" si="233"/>
        <v>0</v>
      </c>
      <c r="AZ366" s="131">
        <f t="shared" si="234"/>
        <v>0</v>
      </c>
      <c r="BA366" s="131">
        <f t="shared" si="235"/>
        <v>0</v>
      </c>
      <c r="BB366" s="131">
        <f t="shared" si="236"/>
        <v>0</v>
      </c>
      <c r="BC366" s="131">
        <f t="shared" si="237"/>
        <v>0</v>
      </c>
      <c r="BD366" s="131">
        <f t="shared" si="238"/>
        <v>0</v>
      </c>
      <c r="BE366" s="131">
        <f t="shared" si="239"/>
        <v>0</v>
      </c>
      <c r="BF366" s="131">
        <f t="shared" si="240"/>
        <v>0</v>
      </c>
      <c r="BG366" s="131">
        <f t="shared" si="241"/>
        <v>0</v>
      </c>
      <c r="BH366" s="131">
        <f t="shared" si="242"/>
        <v>0</v>
      </c>
      <c r="BI366" s="131">
        <f t="shared" si="243"/>
        <v>0</v>
      </c>
      <c r="BJ366" s="131">
        <f t="shared" si="244"/>
        <v>0</v>
      </c>
      <c r="BK366" s="131">
        <f t="shared" si="245"/>
        <v>0</v>
      </c>
      <c r="BL366" s="131">
        <f t="shared" si="246"/>
        <v>0</v>
      </c>
      <c r="BM366" s="131">
        <f t="shared" si="247"/>
        <v>0</v>
      </c>
      <c r="BN366" s="131">
        <f t="shared" si="248"/>
        <v>0</v>
      </c>
      <c r="BO366" s="131">
        <f t="shared" si="249"/>
        <v>0</v>
      </c>
    </row>
    <row r="367" spans="1:67" s="81" customFormat="1" ht="73.75" customHeight="1" x14ac:dyDescent="0.2">
      <c r="A367" s="4"/>
      <c r="B367" s="164" t="s">
        <v>8</v>
      </c>
      <c r="C367" s="4"/>
      <c r="D367" s="64" t="s">
        <v>870</v>
      </c>
      <c r="E367" s="505" t="s">
        <v>646</v>
      </c>
      <c r="F367" s="63" t="s">
        <v>111</v>
      </c>
      <c r="G367" s="178" t="s">
        <v>119</v>
      </c>
      <c r="H367" s="178" t="s">
        <v>335</v>
      </c>
      <c r="I367" s="63">
        <v>2</v>
      </c>
      <c r="J367" s="63">
        <v>0</v>
      </c>
      <c r="K367" s="63" t="s">
        <v>562</v>
      </c>
      <c r="L367" s="333">
        <v>401.23650000000004</v>
      </c>
      <c r="M367" s="85"/>
      <c r="N367" s="403" t="s">
        <v>954</v>
      </c>
      <c r="O367" s="378">
        <f>L367*M367</f>
        <v>0</v>
      </c>
      <c r="P367" s="82" t="str">
        <f t="shared" si="254"/>
        <v>No</v>
      </c>
      <c r="Q367" s="188" t="str">
        <f t="shared" si="255"/>
        <v>Yes</v>
      </c>
      <c r="S367" s="229">
        <v>2</v>
      </c>
      <c r="T367" s="230">
        <f t="shared" si="256"/>
        <v>0</v>
      </c>
      <c r="U367" s="69"/>
      <c r="V367" s="256">
        <v>13.04</v>
      </c>
      <c r="W367" s="265">
        <f t="shared" si="250"/>
        <v>0</v>
      </c>
      <c r="X367" s="152">
        <f>M367*I367</f>
        <v>0</v>
      </c>
      <c r="Y367" s="152"/>
      <c r="Z367" s="489">
        <v>2</v>
      </c>
      <c r="AA367" s="476">
        <v>20</v>
      </c>
      <c r="AB367" s="239">
        <f t="shared" si="251"/>
        <v>0</v>
      </c>
      <c r="AC367" s="476"/>
      <c r="AD367" s="239">
        <f t="shared" si="252"/>
        <v>0</v>
      </c>
      <c r="AE367" s="476"/>
      <c r="AF367" s="239">
        <f t="shared" si="253"/>
        <v>0</v>
      </c>
      <c r="AG367" s="131">
        <f t="shared" si="217"/>
        <v>0</v>
      </c>
      <c r="AH367" s="131">
        <f t="shared" si="218"/>
        <v>0</v>
      </c>
      <c r="AI367" s="131">
        <f t="shared" si="219"/>
        <v>0</v>
      </c>
      <c r="AJ367" s="131">
        <f t="shared" si="220"/>
        <v>0</v>
      </c>
      <c r="AK367" s="131">
        <f t="shared" si="221"/>
        <v>0</v>
      </c>
      <c r="AL367" s="131">
        <f t="shared" si="222"/>
        <v>0</v>
      </c>
      <c r="AM367" s="131">
        <f t="shared" si="223"/>
        <v>0</v>
      </c>
      <c r="AN367" s="131">
        <f t="shared" si="224"/>
        <v>0</v>
      </c>
      <c r="AO367" s="131">
        <f t="shared" si="225"/>
        <v>0</v>
      </c>
      <c r="AP367" s="396"/>
      <c r="AQ367" s="396">
        <f t="shared" si="226"/>
        <v>0</v>
      </c>
      <c r="AR367" s="396">
        <f t="shared" si="227"/>
        <v>0</v>
      </c>
      <c r="AS367" s="396">
        <f t="shared" si="228"/>
        <v>0</v>
      </c>
      <c r="AT367" s="396"/>
      <c r="AU367" s="131">
        <f t="shared" si="229"/>
        <v>0</v>
      </c>
      <c r="AV367" s="131">
        <f t="shared" si="230"/>
        <v>0</v>
      </c>
      <c r="AW367" s="131">
        <f t="shared" si="231"/>
        <v>0</v>
      </c>
      <c r="AX367" s="131">
        <f t="shared" si="232"/>
        <v>0</v>
      </c>
      <c r="AY367" s="131">
        <f t="shared" si="233"/>
        <v>0</v>
      </c>
      <c r="AZ367" s="131">
        <f t="shared" si="234"/>
        <v>0</v>
      </c>
      <c r="BA367" s="131">
        <f t="shared" si="235"/>
        <v>0</v>
      </c>
      <c r="BB367" s="131">
        <f t="shared" si="236"/>
        <v>0</v>
      </c>
      <c r="BC367" s="131">
        <f t="shared" si="237"/>
        <v>0</v>
      </c>
      <c r="BD367" s="131">
        <f t="shared" si="238"/>
        <v>0</v>
      </c>
      <c r="BE367" s="131">
        <f t="shared" si="239"/>
        <v>0</v>
      </c>
      <c r="BF367" s="131">
        <f t="shared" si="240"/>
        <v>0</v>
      </c>
      <c r="BG367" s="131">
        <f t="shared" si="241"/>
        <v>0</v>
      </c>
      <c r="BH367" s="131">
        <f t="shared" si="242"/>
        <v>0</v>
      </c>
      <c r="BI367" s="131">
        <f t="shared" si="243"/>
        <v>0</v>
      </c>
      <c r="BJ367" s="131">
        <f t="shared" si="244"/>
        <v>0</v>
      </c>
      <c r="BK367" s="131">
        <f t="shared" si="245"/>
        <v>0</v>
      </c>
      <c r="BL367" s="131">
        <f t="shared" si="246"/>
        <v>0</v>
      </c>
      <c r="BM367" s="131">
        <f t="shared" si="247"/>
        <v>0</v>
      </c>
      <c r="BN367" s="131">
        <f t="shared" si="248"/>
        <v>0</v>
      </c>
      <c r="BO367" s="131">
        <f t="shared" si="249"/>
        <v>0</v>
      </c>
    </row>
    <row r="368" spans="1:67" s="4" customFormat="1" ht="73.75" customHeight="1" x14ac:dyDescent="0.2">
      <c r="B368" s="164" t="s">
        <v>8</v>
      </c>
      <c r="D368" s="99" t="s">
        <v>1074</v>
      </c>
      <c r="E368" s="506" t="s">
        <v>648</v>
      </c>
      <c r="F368" s="72" t="s">
        <v>112</v>
      </c>
      <c r="G368" s="73" t="s">
        <v>120</v>
      </c>
      <c r="H368" s="73" t="s">
        <v>335</v>
      </c>
      <c r="I368" s="72">
        <v>2</v>
      </c>
      <c r="J368" s="72">
        <v>0</v>
      </c>
      <c r="K368" s="72" t="s">
        <v>562</v>
      </c>
      <c r="L368" s="334">
        <v>472.89359999999999</v>
      </c>
      <c r="M368" s="399" t="s">
        <v>954</v>
      </c>
      <c r="N368" s="88"/>
      <c r="O368" s="368">
        <f>L368*N368</f>
        <v>0</v>
      </c>
      <c r="P368" s="89" t="str">
        <f t="shared" si="254"/>
        <v>No</v>
      </c>
      <c r="Q368" s="166" t="str">
        <f t="shared" si="255"/>
        <v>Yes</v>
      </c>
      <c r="S368" s="229">
        <v>2</v>
      </c>
      <c r="T368" s="230">
        <f t="shared" si="256"/>
        <v>0</v>
      </c>
      <c r="U368" s="69"/>
      <c r="V368" s="256">
        <v>15.38</v>
      </c>
      <c r="W368" s="265">
        <f t="shared" si="250"/>
        <v>0</v>
      </c>
      <c r="X368" s="152"/>
      <c r="Y368" s="152">
        <f>N368*I368</f>
        <v>0</v>
      </c>
      <c r="Z368" s="489">
        <v>2</v>
      </c>
      <c r="AA368" s="476">
        <v>24</v>
      </c>
      <c r="AB368" s="239">
        <f t="shared" si="251"/>
        <v>0</v>
      </c>
      <c r="AC368" s="476"/>
      <c r="AD368" s="239">
        <f t="shared" si="252"/>
        <v>0</v>
      </c>
      <c r="AE368" s="476"/>
      <c r="AF368" s="239">
        <f t="shared" si="253"/>
        <v>0</v>
      </c>
      <c r="AG368" s="131">
        <f t="shared" si="217"/>
        <v>0</v>
      </c>
      <c r="AH368" s="131">
        <f t="shared" si="218"/>
        <v>0</v>
      </c>
      <c r="AI368" s="131">
        <f t="shared" si="219"/>
        <v>0</v>
      </c>
      <c r="AJ368" s="131">
        <f t="shared" si="220"/>
        <v>0</v>
      </c>
      <c r="AK368" s="131">
        <f t="shared" si="221"/>
        <v>0</v>
      </c>
      <c r="AL368" s="131">
        <f t="shared" si="222"/>
        <v>0</v>
      </c>
      <c r="AM368" s="131">
        <f t="shared" si="223"/>
        <v>0</v>
      </c>
      <c r="AN368" s="131">
        <f t="shared" si="224"/>
        <v>0</v>
      </c>
      <c r="AO368" s="131">
        <f t="shared" si="225"/>
        <v>0</v>
      </c>
      <c r="AP368" s="131"/>
      <c r="AQ368" s="396">
        <f t="shared" si="226"/>
        <v>0</v>
      </c>
      <c r="AR368" s="396">
        <f t="shared" si="227"/>
        <v>0</v>
      </c>
      <c r="AS368" s="396">
        <f t="shared" si="228"/>
        <v>0</v>
      </c>
      <c r="AT368" s="131"/>
      <c r="AU368" s="131">
        <f t="shared" si="229"/>
        <v>0</v>
      </c>
      <c r="AV368" s="131">
        <f t="shared" si="230"/>
        <v>0</v>
      </c>
      <c r="AW368" s="131">
        <f t="shared" si="231"/>
        <v>0</v>
      </c>
      <c r="AX368" s="131">
        <f t="shared" si="232"/>
        <v>0</v>
      </c>
      <c r="AY368" s="131">
        <f t="shared" si="233"/>
        <v>0</v>
      </c>
      <c r="AZ368" s="131">
        <f t="shared" si="234"/>
        <v>0</v>
      </c>
      <c r="BA368" s="131">
        <f t="shared" si="235"/>
        <v>0</v>
      </c>
      <c r="BB368" s="131">
        <f t="shared" si="236"/>
        <v>0</v>
      </c>
      <c r="BC368" s="131">
        <f t="shared" si="237"/>
        <v>0</v>
      </c>
      <c r="BD368" s="131">
        <f t="shared" si="238"/>
        <v>0</v>
      </c>
      <c r="BE368" s="131">
        <f t="shared" si="239"/>
        <v>0</v>
      </c>
      <c r="BF368" s="131">
        <f t="shared" si="240"/>
        <v>0</v>
      </c>
      <c r="BG368" s="131">
        <f t="shared" si="241"/>
        <v>0</v>
      </c>
      <c r="BH368" s="131">
        <f t="shared" si="242"/>
        <v>0</v>
      </c>
      <c r="BI368" s="131">
        <f t="shared" si="243"/>
        <v>0</v>
      </c>
      <c r="BJ368" s="131">
        <f t="shared" si="244"/>
        <v>0</v>
      </c>
      <c r="BK368" s="131">
        <f t="shared" si="245"/>
        <v>0</v>
      </c>
      <c r="BL368" s="131">
        <f t="shared" si="246"/>
        <v>0</v>
      </c>
      <c r="BM368" s="131">
        <f t="shared" si="247"/>
        <v>0</v>
      </c>
      <c r="BN368" s="131">
        <f t="shared" si="248"/>
        <v>0</v>
      </c>
      <c r="BO368" s="131">
        <f t="shared" si="249"/>
        <v>0</v>
      </c>
    </row>
    <row r="369" spans="1:67" s="4" customFormat="1" ht="73.75" customHeight="1" x14ac:dyDescent="0.2">
      <c r="B369" s="164" t="s">
        <v>8</v>
      </c>
      <c r="D369" s="99" t="s">
        <v>846</v>
      </c>
      <c r="E369" s="501" t="s">
        <v>647</v>
      </c>
      <c r="F369" s="72" t="s">
        <v>112</v>
      </c>
      <c r="G369" s="73" t="s">
        <v>120</v>
      </c>
      <c r="H369" s="73" t="s">
        <v>335</v>
      </c>
      <c r="I369" s="72">
        <v>2</v>
      </c>
      <c r="J369" s="72">
        <v>0</v>
      </c>
      <c r="K369" s="72" t="s">
        <v>562</v>
      </c>
      <c r="L369" s="334">
        <v>493.44209999999998</v>
      </c>
      <c r="M369" s="87"/>
      <c r="N369" s="399" t="s">
        <v>954</v>
      </c>
      <c r="O369" s="368">
        <f>L369*M369</f>
        <v>0</v>
      </c>
      <c r="P369" s="89" t="str">
        <f t="shared" si="254"/>
        <v>No</v>
      </c>
      <c r="Q369" s="166" t="str">
        <f t="shared" si="255"/>
        <v>Yes</v>
      </c>
      <c r="S369" s="229">
        <v>2</v>
      </c>
      <c r="T369" s="230">
        <f t="shared" si="256"/>
        <v>0</v>
      </c>
      <c r="U369" s="69"/>
      <c r="V369" s="256">
        <v>15.38</v>
      </c>
      <c r="W369" s="265">
        <f t="shared" si="250"/>
        <v>0</v>
      </c>
      <c r="X369" s="152">
        <f>M369*I369</f>
        <v>0</v>
      </c>
      <c r="Y369" s="152"/>
      <c r="Z369" s="489">
        <v>2</v>
      </c>
      <c r="AA369" s="476">
        <v>24</v>
      </c>
      <c r="AB369" s="239">
        <f t="shared" si="251"/>
        <v>0</v>
      </c>
      <c r="AC369" s="476"/>
      <c r="AD369" s="239">
        <f t="shared" si="252"/>
        <v>0</v>
      </c>
      <c r="AE369" s="476"/>
      <c r="AF369" s="239">
        <f t="shared" si="253"/>
        <v>0</v>
      </c>
      <c r="AG369" s="131">
        <f t="shared" si="217"/>
        <v>0</v>
      </c>
      <c r="AH369" s="131">
        <f t="shared" si="218"/>
        <v>0</v>
      </c>
      <c r="AI369" s="131">
        <f t="shared" si="219"/>
        <v>0</v>
      </c>
      <c r="AJ369" s="131">
        <f t="shared" si="220"/>
        <v>0</v>
      </c>
      <c r="AK369" s="131">
        <f t="shared" si="221"/>
        <v>0</v>
      </c>
      <c r="AL369" s="131">
        <f t="shared" si="222"/>
        <v>0</v>
      </c>
      <c r="AM369" s="131">
        <f t="shared" si="223"/>
        <v>0</v>
      </c>
      <c r="AN369" s="131">
        <f t="shared" si="224"/>
        <v>0</v>
      </c>
      <c r="AO369" s="131">
        <f t="shared" si="225"/>
        <v>0</v>
      </c>
      <c r="AP369" s="131"/>
      <c r="AQ369" s="396">
        <f t="shared" si="226"/>
        <v>0</v>
      </c>
      <c r="AR369" s="396">
        <f t="shared" si="227"/>
        <v>0</v>
      </c>
      <c r="AS369" s="396">
        <f t="shared" si="228"/>
        <v>0</v>
      </c>
      <c r="AT369" s="131"/>
      <c r="AU369" s="131">
        <f t="shared" si="229"/>
        <v>0</v>
      </c>
      <c r="AV369" s="131">
        <f t="shared" si="230"/>
        <v>0</v>
      </c>
      <c r="AW369" s="131">
        <f t="shared" si="231"/>
        <v>0</v>
      </c>
      <c r="AX369" s="131">
        <f t="shared" si="232"/>
        <v>0</v>
      </c>
      <c r="AY369" s="131">
        <f t="shared" si="233"/>
        <v>0</v>
      </c>
      <c r="AZ369" s="131">
        <f t="shared" si="234"/>
        <v>0</v>
      </c>
      <c r="BA369" s="131">
        <f t="shared" si="235"/>
        <v>0</v>
      </c>
      <c r="BB369" s="131">
        <f t="shared" si="236"/>
        <v>0</v>
      </c>
      <c r="BC369" s="131">
        <f t="shared" si="237"/>
        <v>0</v>
      </c>
      <c r="BD369" s="131">
        <f t="shared" si="238"/>
        <v>0</v>
      </c>
      <c r="BE369" s="131">
        <f t="shared" si="239"/>
        <v>0</v>
      </c>
      <c r="BF369" s="131">
        <f t="shared" si="240"/>
        <v>0</v>
      </c>
      <c r="BG369" s="131">
        <f t="shared" si="241"/>
        <v>0</v>
      </c>
      <c r="BH369" s="131">
        <f t="shared" si="242"/>
        <v>0</v>
      </c>
      <c r="BI369" s="131">
        <f t="shared" si="243"/>
        <v>0</v>
      </c>
      <c r="BJ369" s="131">
        <f t="shared" si="244"/>
        <v>0</v>
      </c>
      <c r="BK369" s="131">
        <f t="shared" si="245"/>
        <v>0</v>
      </c>
      <c r="BL369" s="131">
        <f t="shared" si="246"/>
        <v>0</v>
      </c>
      <c r="BM369" s="131">
        <f t="shared" si="247"/>
        <v>0</v>
      </c>
      <c r="BN369" s="131">
        <f t="shared" si="248"/>
        <v>0</v>
      </c>
      <c r="BO369" s="131">
        <f t="shared" si="249"/>
        <v>0</v>
      </c>
    </row>
    <row r="370" spans="1:67" s="4" customFormat="1" ht="73.75" customHeight="1" x14ac:dyDescent="0.2">
      <c r="B370" s="164" t="s">
        <v>8</v>
      </c>
      <c r="D370" s="99" t="s">
        <v>871</v>
      </c>
      <c r="E370" s="502" t="s">
        <v>646</v>
      </c>
      <c r="F370" s="72" t="s">
        <v>112</v>
      </c>
      <c r="G370" s="73" t="s">
        <v>120</v>
      </c>
      <c r="H370" s="73" t="s">
        <v>335</v>
      </c>
      <c r="I370" s="72">
        <v>2</v>
      </c>
      <c r="J370" s="72">
        <v>0</v>
      </c>
      <c r="K370" s="72" t="s">
        <v>562</v>
      </c>
      <c r="L370" s="334">
        <v>472.89359999999999</v>
      </c>
      <c r="M370" s="87"/>
      <c r="N370" s="399" t="s">
        <v>954</v>
      </c>
      <c r="O370" s="368">
        <f>L370*M370</f>
        <v>0</v>
      </c>
      <c r="P370" s="89" t="str">
        <f t="shared" si="254"/>
        <v>No</v>
      </c>
      <c r="Q370" s="166" t="str">
        <f t="shared" si="255"/>
        <v>Yes</v>
      </c>
      <c r="S370" s="229">
        <v>2</v>
      </c>
      <c r="T370" s="230">
        <f t="shared" si="256"/>
        <v>0</v>
      </c>
      <c r="U370" s="69"/>
      <c r="V370" s="256">
        <v>15.38</v>
      </c>
      <c r="W370" s="265">
        <f t="shared" si="250"/>
        <v>0</v>
      </c>
      <c r="X370" s="152">
        <f>M370*I370</f>
        <v>0</v>
      </c>
      <c r="Y370" s="152"/>
      <c r="Z370" s="489">
        <v>2</v>
      </c>
      <c r="AA370" s="476">
        <v>24</v>
      </c>
      <c r="AB370" s="239">
        <f t="shared" si="251"/>
        <v>0</v>
      </c>
      <c r="AC370" s="476"/>
      <c r="AD370" s="239">
        <f t="shared" si="252"/>
        <v>0</v>
      </c>
      <c r="AE370" s="476"/>
      <c r="AF370" s="239">
        <f t="shared" si="253"/>
        <v>0</v>
      </c>
      <c r="AG370" s="131">
        <f t="shared" si="217"/>
        <v>0</v>
      </c>
      <c r="AH370" s="131">
        <f t="shared" si="218"/>
        <v>0</v>
      </c>
      <c r="AI370" s="131">
        <f t="shared" si="219"/>
        <v>0</v>
      </c>
      <c r="AJ370" s="131">
        <f t="shared" si="220"/>
        <v>0</v>
      </c>
      <c r="AK370" s="131">
        <f t="shared" si="221"/>
        <v>0</v>
      </c>
      <c r="AL370" s="131">
        <f t="shared" si="222"/>
        <v>0</v>
      </c>
      <c r="AM370" s="131">
        <f t="shared" si="223"/>
        <v>0</v>
      </c>
      <c r="AN370" s="131">
        <f t="shared" si="224"/>
        <v>0</v>
      </c>
      <c r="AO370" s="131">
        <f t="shared" si="225"/>
        <v>0</v>
      </c>
      <c r="AP370" s="131"/>
      <c r="AQ370" s="396">
        <f t="shared" si="226"/>
        <v>0</v>
      </c>
      <c r="AR370" s="396">
        <f t="shared" si="227"/>
        <v>0</v>
      </c>
      <c r="AS370" s="396">
        <f t="shared" si="228"/>
        <v>0</v>
      </c>
      <c r="AT370" s="131"/>
      <c r="AU370" s="131">
        <f t="shared" si="229"/>
        <v>0</v>
      </c>
      <c r="AV370" s="131">
        <f t="shared" si="230"/>
        <v>0</v>
      </c>
      <c r="AW370" s="131">
        <f t="shared" si="231"/>
        <v>0</v>
      </c>
      <c r="AX370" s="131">
        <f t="shared" si="232"/>
        <v>0</v>
      </c>
      <c r="AY370" s="131">
        <f t="shared" si="233"/>
        <v>0</v>
      </c>
      <c r="AZ370" s="131">
        <f t="shared" si="234"/>
        <v>0</v>
      </c>
      <c r="BA370" s="131">
        <f t="shared" si="235"/>
        <v>0</v>
      </c>
      <c r="BB370" s="131">
        <f t="shared" si="236"/>
        <v>0</v>
      </c>
      <c r="BC370" s="131">
        <f t="shared" si="237"/>
        <v>0</v>
      </c>
      <c r="BD370" s="131">
        <f t="shared" si="238"/>
        <v>0</v>
      </c>
      <c r="BE370" s="131">
        <f t="shared" si="239"/>
        <v>0</v>
      </c>
      <c r="BF370" s="131">
        <f t="shared" si="240"/>
        <v>0</v>
      </c>
      <c r="BG370" s="131">
        <f t="shared" si="241"/>
        <v>0</v>
      </c>
      <c r="BH370" s="131">
        <f t="shared" si="242"/>
        <v>0</v>
      </c>
      <c r="BI370" s="131">
        <f t="shared" si="243"/>
        <v>0</v>
      </c>
      <c r="BJ370" s="131">
        <f t="shared" si="244"/>
        <v>0</v>
      </c>
      <c r="BK370" s="131">
        <f t="shared" si="245"/>
        <v>0</v>
      </c>
      <c r="BL370" s="131">
        <f t="shared" si="246"/>
        <v>0</v>
      </c>
      <c r="BM370" s="131">
        <f t="shared" si="247"/>
        <v>0</v>
      </c>
      <c r="BN370" s="131">
        <f t="shared" si="248"/>
        <v>0</v>
      </c>
      <c r="BO370" s="131">
        <f t="shared" si="249"/>
        <v>0</v>
      </c>
    </row>
    <row r="371" spans="1:67" s="81" customFormat="1" ht="73.75" customHeight="1" x14ac:dyDescent="0.2">
      <c r="A371" s="4"/>
      <c r="B371" s="164" t="s">
        <v>8</v>
      </c>
      <c r="C371" s="4"/>
      <c r="D371" s="64" t="s">
        <v>1075</v>
      </c>
      <c r="E371" s="503" t="s">
        <v>648</v>
      </c>
      <c r="F371" s="63" t="s">
        <v>112</v>
      </c>
      <c r="G371" s="178" t="s">
        <v>401</v>
      </c>
      <c r="H371" s="178" t="s">
        <v>335</v>
      </c>
      <c r="I371" s="63">
        <v>1</v>
      </c>
      <c r="J371" s="63">
        <v>0</v>
      </c>
      <c r="K371" s="63" t="s">
        <v>562</v>
      </c>
      <c r="L371" s="333">
        <v>525.43389999999999</v>
      </c>
      <c r="M371" s="401" t="s">
        <v>954</v>
      </c>
      <c r="N371" s="380"/>
      <c r="O371" s="378">
        <f>L371*N371</f>
        <v>0</v>
      </c>
      <c r="P371" s="82" t="str">
        <f t="shared" si="254"/>
        <v>No</v>
      </c>
      <c r="Q371" s="188" t="str">
        <f t="shared" si="255"/>
        <v>Yes</v>
      </c>
      <c r="S371" s="229">
        <v>1</v>
      </c>
      <c r="T371" s="230">
        <f t="shared" si="256"/>
        <v>0</v>
      </c>
      <c r="U371" s="69"/>
      <c r="V371" s="256">
        <v>18.010000000000002</v>
      </c>
      <c r="W371" s="265">
        <f t="shared" si="250"/>
        <v>0</v>
      </c>
      <c r="X371" s="152"/>
      <c r="Y371" s="152">
        <f>N371*I371</f>
        <v>0</v>
      </c>
      <c r="Z371" s="489">
        <v>1</v>
      </c>
      <c r="AA371" s="476">
        <v>14</v>
      </c>
      <c r="AB371" s="239">
        <f t="shared" si="251"/>
        <v>0</v>
      </c>
      <c r="AC371" s="476"/>
      <c r="AD371" s="239">
        <f t="shared" si="252"/>
        <v>0</v>
      </c>
      <c r="AE371" s="476"/>
      <c r="AF371" s="239">
        <f t="shared" si="253"/>
        <v>0</v>
      </c>
      <c r="AG371" s="131">
        <f t="shared" si="217"/>
        <v>0</v>
      </c>
      <c r="AH371" s="131">
        <f t="shared" si="218"/>
        <v>0</v>
      </c>
      <c r="AI371" s="131">
        <f t="shared" si="219"/>
        <v>0</v>
      </c>
      <c r="AJ371" s="131">
        <f t="shared" si="220"/>
        <v>0</v>
      </c>
      <c r="AK371" s="131">
        <f t="shared" si="221"/>
        <v>0</v>
      </c>
      <c r="AL371" s="131">
        <f t="shared" si="222"/>
        <v>0</v>
      </c>
      <c r="AM371" s="131">
        <f t="shared" si="223"/>
        <v>0</v>
      </c>
      <c r="AN371" s="131">
        <f t="shared" si="224"/>
        <v>0</v>
      </c>
      <c r="AO371" s="131">
        <f t="shared" si="225"/>
        <v>0</v>
      </c>
      <c r="AP371" s="396"/>
      <c r="AQ371" s="396">
        <f t="shared" si="226"/>
        <v>0</v>
      </c>
      <c r="AR371" s="396">
        <f t="shared" si="227"/>
        <v>0</v>
      </c>
      <c r="AS371" s="396">
        <f t="shared" si="228"/>
        <v>0</v>
      </c>
      <c r="AT371" s="396"/>
      <c r="AU371" s="131">
        <f t="shared" si="229"/>
        <v>0</v>
      </c>
      <c r="AV371" s="131">
        <f t="shared" si="230"/>
        <v>0</v>
      </c>
      <c r="AW371" s="131">
        <f t="shared" si="231"/>
        <v>0</v>
      </c>
      <c r="AX371" s="131">
        <f t="shared" si="232"/>
        <v>0</v>
      </c>
      <c r="AY371" s="131">
        <f t="shared" si="233"/>
        <v>0</v>
      </c>
      <c r="AZ371" s="131">
        <f t="shared" si="234"/>
        <v>0</v>
      </c>
      <c r="BA371" s="131">
        <f t="shared" si="235"/>
        <v>0</v>
      </c>
      <c r="BB371" s="131">
        <f t="shared" si="236"/>
        <v>0</v>
      </c>
      <c r="BC371" s="131">
        <f t="shared" si="237"/>
        <v>0</v>
      </c>
      <c r="BD371" s="131">
        <f t="shared" si="238"/>
        <v>0</v>
      </c>
      <c r="BE371" s="131">
        <f t="shared" si="239"/>
        <v>0</v>
      </c>
      <c r="BF371" s="131">
        <f t="shared" si="240"/>
        <v>0</v>
      </c>
      <c r="BG371" s="131">
        <f t="shared" si="241"/>
        <v>0</v>
      </c>
      <c r="BH371" s="131">
        <f t="shared" si="242"/>
        <v>0</v>
      </c>
      <c r="BI371" s="131">
        <f t="shared" si="243"/>
        <v>0</v>
      </c>
      <c r="BJ371" s="131">
        <f t="shared" si="244"/>
        <v>0</v>
      </c>
      <c r="BK371" s="131">
        <f t="shared" si="245"/>
        <v>0</v>
      </c>
      <c r="BL371" s="131">
        <f t="shared" si="246"/>
        <v>0</v>
      </c>
      <c r="BM371" s="131">
        <f t="shared" si="247"/>
        <v>0</v>
      </c>
      <c r="BN371" s="131">
        <f t="shared" si="248"/>
        <v>0</v>
      </c>
      <c r="BO371" s="131">
        <f t="shared" si="249"/>
        <v>0</v>
      </c>
    </row>
    <row r="372" spans="1:67" s="81" customFormat="1" ht="73.75" customHeight="1" x14ac:dyDescent="0.2">
      <c r="A372" s="4"/>
      <c r="B372" s="164" t="s">
        <v>8</v>
      </c>
      <c r="C372" s="4"/>
      <c r="D372" s="64" t="s">
        <v>845</v>
      </c>
      <c r="E372" s="504" t="s">
        <v>647</v>
      </c>
      <c r="F372" s="63" t="s">
        <v>112</v>
      </c>
      <c r="G372" s="178" t="s">
        <v>401</v>
      </c>
      <c r="H372" s="178" t="s">
        <v>335</v>
      </c>
      <c r="I372" s="63">
        <v>1</v>
      </c>
      <c r="J372" s="63">
        <v>0</v>
      </c>
      <c r="K372" s="63" t="s">
        <v>562</v>
      </c>
      <c r="L372" s="333">
        <v>548.26900000000001</v>
      </c>
      <c r="M372" s="85"/>
      <c r="N372" s="403" t="s">
        <v>954</v>
      </c>
      <c r="O372" s="378">
        <f>L372*M372</f>
        <v>0</v>
      </c>
      <c r="P372" s="82" t="str">
        <f t="shared" si="254"/>
        <v>No</v>
      </c>
      <c r="Q372" s="188" t="str">
        <f t="shared" si="255"/>
        <v>Yes</v>
      </c>
      <c r="S372" s="229">
        <v>1</v>
      </c>
      <c r="T372" s="230">
        <f t="shared" si="256"/>
        <v>0</v>
      </c>
      <c r="U372" s="69"/>
      <c r="V372" s="256">
        <v>18.010000000000002</v>
      </c>
      <c r="W372" s="265">
        <f t="shared" si="250"/>
        <v>0</v>
      </c>
      <c r="X372" s="152">
        <f>M372*I372</f>
        <v>0</v>
      </c>
      <c r="Y372" s="152"/>
      <c r="Z372" s="489">
        <v>1</v>
      </c>
      <c r="AA372" s="476">
        <v>14</v>
      </c>
      <c r="AB372" s="239">
        <f t="shared" si="251"/>
        <v>0</v>
      </c>
      <c r="AC372" s="476"/>
      <c r="AD372" s="239">
        <f t="shared" si="252"/>
        <v>0</v>
      </c>
      <c r="AE372" s="476"/>
      <c r="AF372" s="239">
        <f t="shared" si="253"/>
        <v>0</v>
      </c>
      <c r="AG372" s="131">
        <f t="shared" si="217"/>
        <v>0</v>
      </c>
      <c r="AH372" s="131">
        <f t="shared" si="218"/>
        <v>0</v>
      </c>
      <c r="AI372" s="131">
        <f t="shared" si="219"/>
        <v>0</v>
      </c>
      <c r="AJ372" s="131">
        <f t="shared" si="220"/>
        <v>0</v>
      </c>
      <c r="AK372" s="131">
        <f t="shared" si="221"/>
        <v>0</v>
      </c>
      <c r="AL372" s="131">
        <f t="shared" si="222"/>
        <v>0</v>
      </c>
      <c r="AM372" s="131">
        <f t="shared" si="223"/>
        <v>0</v>
      </c>
      <c r="AN372" s="131">
        <f t="shared" si="224"/>
        <v>0</v>
      </c>
      <c r="AO372" s="131">
        <f t="shared" si="225"/>
        <v>0</v>
      </c>
      <c r="AP372" s="396"/>
      <c r="AQ372" s="396">
        <f t="shared" si="226"/>
        <v>0</v>
      </c>
      <c r="AR372" s="396">
        <f t="shared" si="227"/>
        <v>0</v>
      </c>
      <c r="AS372" s="396">
        <f t="shared" si="228"/>
        <v>0</v>
      </c>
      <c r="AT372" s="396"/>
      <c r="AU372" s="131">
        <f t="shared" si="229"/>
        <v>0</v>
      </c>
      <c r="AV372" s="131">
        <f t="shared" si="230"/>
        <v>0</v>
      </c>
      <c r="AW372" s="131">
        <f t="shared" si="231"/>
        <v>0</v>
      </c>
      <c r="AX372" s="131">
        <f t="shared" si="232"/>
        <v>0</v>
      </c>
      <c r="AY372" s="131">
        <f t="shared" si="233"/>
        <v>0</v>
      </c>
      <c r="AZ372" s="131">
        <f t="shared" si="234"/>
        <v>0</v>
      </c>
      <c r="BA372" s="131">
        <f t="shared" si="235"/>
        <v>0</v>
      </c>
      <c r="BB372" s="131">
        <f t="shared" si="236"/>
        <v>0</v>
      </c>
      <c r="BC372" s="131">
        <f t="shared" si="237"/>
        <v>0</v>
      </c>
      <c r="BD372" s="131">
        <f t="shared" si="238"/>
        <v>0</v>
      </c>
      <c r="BE372" s="131">
        <f t="shared" si="239"/>
        <v>0</v>
      </c>
      <c r="BF372" s="131">
        <f t="shared" si="240"/>
        <v>0</v>
      </c>
      <c r="BG372" s="131">
        <f t="shared" si="241"/>
        <v>0</v>
      </c>
      <c r="BH372" s="131">
        <f t="shared" si="242"/>
        <v>0</v>
      </c>
      <c r="BI372" s="131">
        <f t="shared" si="243"/>
        <v>0</v>
      </c>
      <c r="BJ372" s="131">
        <f t="shared" si="244"/>
        <v>0</v>
      </c>
      <c r="BK372" s="131">
        <f t="shared" si="245"/>
        <v>0</v>
      </c>
      <c r="BL372" s="131">
        <f t="shared" si="246"/>
        <v>0</v>
      </c>
      <c r="BM372" s="131">
        <f t="shared" si="247"/>
        <v>0</v>
      </c>
      <c r="BN372" s="131">
        <f t="shared" si="248"/>
        <v>0</v>
      </c>
      <c r="BO372" s="131">
        <f t="shared" si="249"/>
        <v>0</v>
      </c>
    </row>
    <row r="373" spans="1:67" s="81" customFormat="1" ht="73.75" customHeight="1" x14ac:dyDescent="0.2">
      <c r="A373" s="4"/>
      <c r="B373" s="164" t="s">
        <v>8</v>
      </c>
      <c r="C373" s="4"/>
      <c r="D373" s="64" t="s">
        <v>872</v>
      </c>
      <c r="E373" s="505" t="s">
        <v>646</v>
      </c>
      <c r="F373" s="63" t="s">
        <v>112</v>
      </c>
      <c r="G373" s="178" t="s">
        <v>401</v>
      </c>
      <c r="H373" s="178" t="s">
        <v>335</v>
      </c>
      <c r="I373" s="63">
        <v>1</v>
      </c>
      <c r="J373" s="63">
        <v>0</v>
      </c>
      <c r="K373" s="63" t="s">
        <v>562</v>
      </c>
      <c r="L373" s="333">
        <v>525.43389999999999</v>
      </c>
      <c r="M373" s="85"/>
      <c r="N373" s="403" t="s">
        <v>954</v>
      </c>
      <c r="O373" s="378">
        <f>L373*M373</f>
        <v>0</v>
      </c>
      <c r="P373" s="82" t="str">
        <f t="shared" si="254"/>
        <v>No</v>
      </c>
      <c r="Q373" s="188" t="str">
        <f t="shared" si="255"/>
        <v>Yes</v>
      </c>
      <c r="S373" s="229">
        <v>1</v>
      </c>
      <c r="T373" s="230">
        <f t="shared" si="256"/>
        <v>0</v>
      </c>
      <c r="U373" s="69"/>
      <c r="V373" s="256">
        <v>18.010000000000002</v>
      </c>
      <c r="W373" s="265">
        <f t="shared" si="250"/>
        <v>0</v>
      </c>
      <c r="X373" s="152">
        <f>M373*I373</f>
        <v>0</v>
      </c>
      <c r="Y373" s="152"/>
      <c r="Z373" s="489">
        <v>1</v>
      </c>
      <c r="AA373" s="476">
        <v>14</v>
      </c>
      <c r="AB373" s="239">
        <f t="shared" si="251"/>
        <v>0</v>
      </c>
      <c r="AC373" s="476"/>
      <c r="AD373" s="239">
        <f t="shared" si="252"/>
        <v>0</v>
      </c>
      <c r="AE373" s="476"/>
      <c r="AF373" s="239">
        <f t="shared" si="253"/>
        <v>0</v>
      </c>
      <c r="AG373" s="131">
        <f t="shared" si="217"/>
        <v>0</v>
      </c>
      <c r="AH373" s="131">
        <f t="shared" si="218"/>
        <v>0</v>
      </c>
      <c r="AI373" s="131">
        <f t="shared" si="219"/>
        <v>0</v>
      </c>
      <c r="AJ373" s="131">
        <f t="shared" si="220"/>
        <v>0</v>
      </c>
      <c r="AK373" s="131">
        <f t="shared" si="221"/>
        <v>0</v>
      </c>
      <c r="AL373" s="131">
        <f t="shared" si="222"/>
        <v>0</v>
      </c>
      <c r="AM373" s="131">
        <f t="shared" si="223"/>
        <v>0</v>
      </c>
      <c r="AN373" s="131">
        <f t="shared" si="224"/>
        <v>0</v>
      </c>
      <c r="AO373" s="131">
        <f t="shared" si="225"/>
        <v>0</v>
      </c>
      <c r="AP373" s="396"/>
      <c r="AQ373" s="396">
        <f t="shared" si="226"/>
        <v>0</v>
      </c>
      <c r="AR373" s="396">
        <f t="shared" si="227"/>
        <v>0</v>
      </c>
      <c r="AS373" s="396">
        <f t="shared" si="228"/>
        <v>0</v>
      </c>
      <c r="AT373" s="396"/>
      <c r="AU373" s="131">
        <f t="shared" si="229"/>
        <v>0</v>
      </c>
      <c r="AV373" s="131">
        <f t="shared" si="230"/>
        <v>0</v>
      </c>
      <c r="AW373" s="131">
        <f t="shared" si="231"/>
        <v>0</v>
      </c>
      <c r="AX373" s="131">
        <f t="shared" si="232"/>
        <v>0</v>
      </c>
      <c r="AY373" s="131">
        <f t="shared" si="233"/>
        <v>0</v>
      </c>
      <c r="AZ373" s="131">
        <f t="shared" si="234"/>
        <v>0</v>
      </c>
      <c r="BA373" s="131">
        <f t="shared" si="235"/>
        <v>0</v>
      </c>
      <c r="BB373" s="131">
        <f t="shared" si="236"/>
        <v>0</v>
      </c>
      <c r="BC373" s="131">
        <f t="shared" si="237"/>
        <v>0</v>
      </c>
      <c r="BD373" s="131">
        <f t="shared" si="238"/>
        <v>0</v>
      </c>
      <c r="BE373" s="131">
        <f t="shared" si="239"/>
        <v>0</v>
      </c>
      <c r="BF373" s="131">
        <f t="shared" si="240"/>
        <v>0</v>
      </c>
      <c r="BG373" s="131">
        <f t="shared" si="241"/>
        <v>0</v>
      </c>
      <c r="BH373" s="131">
        <f t="shared" si="242"/>
        <v>0</v>
      </c>
      <c r="BI373" s="131">
        <f t="shared" si="243"/>
        <v>0</v>
      </c>
      <c r="BJ373" s="131">
        <f t="shared" si="244"/>
        <v>0</v>
      </c>
      <c r="BK373" s="131">
        <f t="shared" si="245"/>
        <v>0</v>
      </c>
      <c r="BL373" s="131">
        <f t="shared" si="246"/>
        <v>0</v>
      </c>
      <c r="BM373" s="131">
        <f t="shared" si="247"/>
        <v>0</v>
      </c>
      <c r="BN373" s="131">
        <f t="shared" si="248"/>
        <v>0</v>
      </c>
      <c r="BO373" s="131">
        <f t="shared" si="249"/>
        <v>0</v>
      </c>
    </row>
    <row r="374" spans="1:67" s="81" customFormat="1" ht="73.75" customHeight="1" x14ac:dyDescent="0.2">
      <c r="A374" s="4"/>
      <c r="B374" s="164" t="s">
        <v>8</v>
      </c>
      <c r="C374" s="4"/>
      <c r="D374" s="99" t="s">
        <v>1076</v>
      </c>
      <c r="E374" s="506" t="s">
        <v>648</v>
      </c>
      <c r="F374" s="72" t="s">
        <v>109</v>
      </c>
      <c r="G374" s="72" t="s">
        <v>121</v>
      </c>
      <c r="H374" s="72" t="s">
        <v>158</v>
      </c>
      <c r="I374" s="72">
        <v>4</v>
      </c>
      <c r="J374" s="72">
        <v>0</v>
      </c>
      <c r="K374" s="72" t="s">
        <v>562</v>
      </c>
      <c r="L374" s="334">
        <v>343.91699999999997</v>
      </c>
      <c r="M374" s="399" t="s">
        <v>954</v>
      </c>
      <c r="N374" s="88"/>
      <c r="O374" s="368">
        <f>L374*N374</f>
        <v>0</v>
      </c>
      <c r="P374" s="89" t="str">
        <f t="shared" si="254"/>
        <v>No</v>
      </c>
      <c r="Q374" s="364" t="str">
        <f t="shared" si="255"/>
        <v>Yes</v>
      </c>
      <c r="R374" s="357"/>
      <c r="S374" s="229">
        <v>4</v>
      </c>
      <c r="T374" s="230">
        <f t="shared" si="256"/>
        <v>0</v>
      </c>
      <c r="U374" s="69"/>
      <c r="V374" s="257">
        <v>10.7</v>
      </c>
      <c r="W374" s="265">
        <f t="shared" si="250"/>
        <v>0</v>
      </c>
      <c r="X374" s="152"/>
      <c r="Y374" s="152">
        <f>N374*I374</f>
        <v>0</v>
      </c>
      <c r="Z374" s="490">
        <v>4</v>
      </c>
      <c r="AA374" s="476">
        <v>24</v>
      </c>
      <c r="AB374" s="239">
        <f t="shared" si="251"/>
        <v>0</v>
      </c>
      <c r="AC374" s="476"/>
      <c r="AD374" s="239">
        <f t="shared" si="252"/>
        <v>0</v>
      </c>
      <c r="AE374" s="476"/>
      <c r="AF374" s="239">
        <f t="shared" si="253"/>
        <v>0</v>
      </c>
      <c r="AG374" s="131">
        <f t="shared" si="217"/>
        <v>0</v>
      </c>
      <c r="AH374" s="131">
        <f t="shared" si="218"/>
        <v>0</v>
      </c>
      <c r="AI374" s="131">
        <f t="shared" si="219"/>
        <v>0</v>
      </c>
      <c r="AJ374" s="131">
        <f t="shared" si="220"/>
        <v>0</v>
      </c>
      <c r="AK374" s="131">
        <f t="shared" si="221"/>
        <v>0</v>
      </c>
      <c r="AL374" s="131">
        <f t="shared" si="222"/>
        <v>0</v>
      </c>
      <c r="AM374" s="131">
        <f t="shared" si="223"/>
        <v>0</v>
      </c>
      <c r="AN374" s="131">
        <f t="shared" si="224"/>
        <v>0</v>
      </c>
      <c r="AO374" s="131">
        <f t="shared" si="225"/>
        <v>0</v>
      </c>
      <c r="AP374" s="396"/>
      <c r="AQ374" s="396">
        <f t="shared" si="226"/>
        <v>0</v>
      </c>
      <c r="AR374" s="396">
        <f t="shared" si="227"/>
        <v>0</v>
      </c>
      <c r="AS374" s="396">
        <f t="shared" si="228"/>
        <v>0</v>
      </c>
      <c r="AT374" s="396"/>
      <c r="AU374" s="131">
        <f t="shared" si="229"/>
        <v>0</v>
      </c>
      <c r="AV374" s="131">
        <f t="shared" si="230"/>
        <v>0</v>
      </c>
      <c r="AW374" s="131">
        <f t="shared" si="231"/>
        <v>0</v>
      </c>
      <c r="AX374" s="131">
        <f t="shared" si="232"/>
        <v>0</v>
      </c>
      <c r="AY374" s="131">
        <f t="shared" si="233"/>
        <v>0</v>
      </c>
      <c r="AZ374" s="131">
        <f t="shared" si="234"/>
        <v>0</v>
      </c>
      <c r="BA374" s="131">
        <f t="shared" si="235"/>
        <v>0</v>
      </c>
      <c r="BB374" s="131">
        <f t="shared" si="236"/>
        <v>0</v>
      </c>
      <c r="BC374" s="131">
        <f t="shared" si="237"/>
        <v>0</v>
      </c>
      <c r="BD374" s="131">
        <f t="shared" si="238"/>
        <v>0</v>
      </c>
      <c r="BE374" s="131">
        <f t="shared" si="239"/>
        <v>0</v>
      </c>
      <c r="BF374" s="131">
        <f t="shared" si="240"/>
        <v>0</v>
      </c>
      <c r="BG374" s="131">
        <f t="shared" si="241"/>
        <v>0</v>
      </c>
      <c r="BH374" s="131">
        <f t="shared" si="242"/>
        <v>0</v>
      </c>
      <c r="BI374" s="131">
        <f t="shared" si="243"/>
        <v>0</v>
      </c>
      <c r="BJ374" s="131">
        <f t="shared" si="244"/>
        <v>0</v>
      </c>
      <c r="BK374" s="131">
        <f t="shared" si="245"/>
        <v>0</v>
      </c>
      <c r="BL374" s="131">
        <f t="shared" si="246"/>
        <v>0</v>
      </c>
      <c r="BM374" s="131">
        <f t="shared" si="247"/>
        <v>0</v>
      </c>
      <c r="BN374" s="131">
        <f t="shared" si="248"/>
        <v>0</v>
      </c>
      <c r="BO374" s="131">
        <f t="shared" si="249"/>
        <v>0</v>
      </c>
    </row>
    <row r="375" spans="1:67" s="81" customFormat="1" ht="73.75" customHeight="1" x14ac:dyDescent="0.2">
      <c r="A375" s="4"/>
      <c r="B375" s="164" t="s">
        <v>8</v>
      </c>
      <c r="C375" s="4"/>
      <c r="D375" s="99" t="s">
        <v>844</v>
      </c>
      <c r="E375" s="501" t="s">
        <v>647</v>
      </c>
      <c r="F375" s="72" t="s">
        <v>109</v>
      </c>
      <c r="G375" s="72" t="s">
        <v>121</v>
      </c>
      <c r="H375" s="72" t="s">
        <v>158</v>
      </c>
      <c r="I375" s="72">
        <v>4</v>
      </c>
      <c r="J375" s="72">
        <v>0</v>
      </c>
      <c r="K375" s="72" t="s">
        <v>562</v>
      </c>
      <c r="L375" s="334">
        <v>358.87260000000003</v>
      </c>
      <c r="M375" s="88"/>
      <c r="N375" s="399" t="s">
        <v>954</v>
      </c>
      <c r="O375" s="368">
        <f>L375*M375</f>
        <v>0</v>
      </c>
      <c r="P375" s="89" t="str">
        <f t="shared" si="254"/>
        <v>No</v>
      </c>
      <c r="Q375" s="364" t="str">
        <f t="shared" si="255"/>
        <v>Yes</v>
      </c>
      <c r="R375" s="357"/>
      <c r="S375" s="229">
        <v>4</v>
      </c>
      <c r="T375" s="230">
        <f t="shared" si="256"/>
        <v>0</v>
      </c>
      <c r="U375" s="69"/>
      <c r="V375" s="257">
        <v>10.7</v>
      </c>
      <c r="W375" s="265">
        <f t="shared" si="250"/>
        <v>0</v>
      </c>
      <c r="X375" s="152">
        <f>M375*I375</f>
        <v>0</v>
      </c>
      <c r="Y375" s="152"/>
      <c r="Z375" s="490">
        <v>4</v>
      </c>
      <c r="AA375" s="476">
        <v>24</v>
      </c>
      <c r="AB375" s="239">
        <f t="shared" si="251"/>
        <v>0</v>
      </c>
      <c r="AC375" s="476"/>
      <c r="AD375" s="239">
        <f t="shared" si="252"/>
        <v>0</v>
      </c>
      <c r="AE375" s="476"/>
      <c r="AF375" s="239">
        <f t="shared" si="253"/>
        <v>0</v>
      </c>
      <c r="AG375" s="131">
        <f t="shared" si="217"/>
        <v>0</v>
      </c>
      <c r="AH375" s="131">
        <f t="shared" si="218"/>
        <v>0</v>
      </c>
      <c r="AI375" s="131">
        <f t="shared" si="219"/>
        <v>0</v>
      </c>
      <c r="AJ375" s="131">
        <f t="shared" si="220"/>
        <v>0</v>
      </c>
      <c r="AK375" s="131">
        <f t="shared" si="221"/>
        <v>0</v>
      </c>
      <c r="AL375" s="131">
        <f t="shared" si="222"/>
        <v>0</v>
      </c>
      <c r="AM375" s="131">
        <f t="shared" si="223"/>
        <v>0</v>
      </c>
      <c r="AN375" s="131">
        <f t="shared" si="224"/>
        <v>0</v>
      </c>
      <c r="AO375" s="131">
        <f t="shared" si="225"/>
        <v>0</v>
      </c>
      <c r="AP375" s="396"/>
      <c r="AQ375" s="396">
        <f t="shared" si="226"/>
        <v>0</v>
      </c>
      <c r="AR375" s="396">
        <f t="shared" si="227"/>
        <v>0</v>
      </c>
      <c r="AS375" s="396">
        <f t="shared" si="228"/>
        <v>0</v>
      </c>
      <c r="AT375" s="396"/>
      <c r="AU375" s="131">
        <f t="shared" si="229"/>
        <v>0</v>
      </c>
      <c r="AV375" s="131">
        <f t="shared" si="230"/>
        <v>0</v>
      </c>
      <c r="AW375" s="131">
        <f t="shared" si="231"/>
        <v>0</v>
      </c>
      <c r="AX375" s="131">
        <f t="shared" si="232"/>
        <v>0</v>
      </c>
      <c r="AY375" s="131">
        <f t="shared" si="233"/>
        <v>0</v>
      </c>
      <c r="AZ375" s="131">
        <f t="shared" si="234"/>
        <v>0</v>
      </c>
      <c r="BA375" s="131">
        <f t="shared" si="235"/>
        <v>0</v>
      </c>
      <c r="BB375" s="131">
        <f t="shared" si="236"/>
        <v>0</v>
      </c>
      <c r="BC375" s="131">
        <f t="shared" si="237"/>
        <v>0</v>
      </c>
      <c r="BD375" s="131">
        <f t="shared" si="238"/>
        <v>0</v>
      </c>
      <c r="BE375" s="131">
        <f t="shared" si="239"/>
        <v>0</v>
      </c>
      <c r="BF375" s="131">
        <f t="shared" si="240"/>
        <v>0</v>
      </c>
      <c r="BG375" s="131">
        <f t="shared" si="241"/>
        <v>0</v>
      </c>
      <c r="BH375" s="131">
        <f t="shared" si="242"/>
        <v>0</v>
      </c>
      <c r="BI375" s="131">
        <f t="shared" si="243"/>
        <v>0</v>
      </c>
      <c r="BJ375" s="131">
        <f t="shared" si="244"/>
        <v>0</v>
      </c>
      <c r="BK375" s="131">
        <f t="shared" si="245"/>
        <v>0</v>
      </c>
      <c r="BL375" s="131">
        <f t="shared" si="246"/>
        <v>0</v>
      </c>
      <c r="BM375" s="131">
        <f t="shared" si="247"/>
        <v>0</v>
      </c>
      <c r="BN375" s="131">
        <f t="shared" si="248"/>
        <v>0</v>
      </c>
      <c r="BO375" s="131">
        <f t="shared" si="249"/>
        <v>0</v>
      </c>
    </row>
    <row r="376" spans="1:67" s="81" customFormat="1" ht="73.75" customHeight="1" x14ac:dyDescent="0.2">
      <c r="A376" s="4"/>
      <c r="B376" s="167" t="s">
        <v>8</v>
      </c>
      <c r="C376" s="54"/>
      <c r="D376" s="192" t="s">
        <v>873</v>
      </c>
      <c r="E376" s="509" t="s">
        <v>646</v>
      </c>
      <c r="F376" s="169" t="s">
        <v>109</v>
      </c>
      <c r="G376" s="169" t="s">
        <v>121</v>
      </c>
      <c r="H376" s="169" t="s">
        <v>158</v>
      </c>
      <c r="I376" s="169">
        <v>4</v>
      </c>
      <c r="J376" s="169">
        <v>0</v>
      </c>
      <c r="K376" s="169" t="s">
        <v>562</v>
      </c>
      <c r="L376" s="336">
        <v>343.91699999999997</v>
      </c>
      <c r="M376" s="172"/>
      <c r="N376" s="405" t="s">
        <v>954</v>
      </c>
      <c r="O376" s="368">
        <f>L376*M376</f>
        <v>0</v>
      </c>
      <c r="P376" s="173" t="str">
        <f t="shared" si="254"/>
        <v>No</v>
      </c>
      <c r="Q376" s="174" t="str">
        <f t="shared" si="255"/>
        <v>Yes</v>
      </c>
      <c r="S376" s="229">
        <v>4</v>
      </c>
      <c r="T376" s="230">
        <f t="shared" si="256"/>
        <v>0</v>
      </c>
      <c r="U376" s="69"/>
      <c r="V376" s="257">
        <v>10.7</v>
      </c>
      <c r="W376" s="265">
        <f t="shared" si="250"/>
        <v>0</v>
      </c>
      <c r="X376" s="152">
        <f>M376*I376</f>
        <v>0</v>
      </c>
      <c r="Y376" s="152"/>
      <c r="Z376" s="490">
        <v>4</v>
      </c>
      <c r="AA376" s="476">
        <v>24</v>
      </c>
      <c r="AB376" s="239">
        <f t="shared" si="251"/>
        <v>0</v>
      </c>
      <c r="AC376" s="476"/>
      <c r="AD376" s="239">
        <f t="shared" si="252"/>
        <v>0</v>
      </c>
      <c r="AE376" s="476"/>
      <c r="AF376" s="239">
        <f t="shared" si="253"/>
        <v>0</v>
      </c>
      <c r="AG376" s="131">
        <f t="shared" si="217"/>
        <v>0</v>
      </c>
      <c r="AH376" s="131">
        <f t="shared" si="218"/>
        <v>0</v>
      </c>
      <c r="AI376" s="131">
        <f t="shared" si="219"/>
        <v>0</v>
      </c>
      <c r="AJ376" s="131">
        <f t="shared" si="220"/>
        <v>0</v>
      </c>
      <c r="AK376" s="131">
        <f t="shared" si="221"/>
        <v>0</v>
      </c>
      <c r="AL376" s="131">
        <f t="shared" si="222"/>
        <v>0</v>
      </c>
      <c r="AM376" s="131">
        <f t="shared" si="223"/>
        <v>0</v>
      </c>
      <c r="AN376" s="131">
        <f t="shared" si="224"/>
        <v>0</v>
      </c>
      <c r="AO376" s="131">
        <f t="shared" si="225"/>
        <v>0</v>
      </c>
      <c r="AP376" s="396"/>
      <c r="AQ376" s="396">
        <f t="shared" si="226"/>
        <v>0</v>
      </c>
      <c r="AR376" s="396">
        <f t="shared" si="227"/>
        <v>0</v>
      </c>
      <c r="AS376" s="396">
        <f t="shared" si="228"/>
        <v>0</v>
      </c>
      <c r="AT376" s="396"/>
      <c r="AU376" s="131">
        <f t="shared" si="229"/>
        <v>0</v>
      </c>
      <c r="AV376" s="131">
        <f t="shared" si="230"/>
        <v>0</v>
      </c>
      <c r="AW376" s="131">
        <f t="shared" si="231"/>
        <v>0</v>
      </c>
      <c r="AX376" s="131">
        <f t="shared" si="232"/>
        <v>0</v>
      </c>
      <c r="AY376" s="131">
        <f t="shared" si="233"/>
        <v>0</v>
      </c>
      <c r="AZ376" s="131">
        <f t="shared" si="234"/>
        <v>0</v>
      </c>
      <c r="BA376" s="131">
        <f t="shared" si="235"/>
        <v>0</v>
      </c>
      <c r="BB376" s="131">
        <f t="shared" si="236"/>
        <v>0</v>
      </c>
      <c r="BC376" s="131">
        <f t="shared" si="237"/>
        <v>0</v>
      </c>
      <c r="BD376" s="131">
        <f t="shared" si="238"/>
        <v>0</v>
      </c>
      <c r="BE376" s="131">
        <f t="shared" si="239"/>
        <v>0</v>
      </c>
      <c r="BF376" s="131">
        <f t="shared" si="240"/>
        <v>0</v>
      </c>
      <c r="BG376" s="131">
        <f t="shared" si="241"/>
        <v>0</v>
      </c>
      <c r="BH376" s="131">
        <f t="shared" si="242"/>
        <v>0</v>
      </c>
      <c r="BI376" s="131">
        <f t="shared" si="243"/>
        <v>0</v>
      </c>
      <c r="BJ376" s="131">
        <f t="shared" si="244"/>
        <v>0</v>
      </c>
      <c r="BK376" s="131">
        <f t="shared" si="245"/>
        <v>0</v>
      </c>
      <c r="BL376" s="131">
        <f t="shared" si="246"/>
        <v>0</v>
      </c>
      <c r="BM376" s="131">
        <f t="shared" si="247"/>
        <v>0</v>
      </c>
      <c r="BN376" s="131">
        <f t="shared" si="248"/>
        <v>0</v>
      </c>
      <c r="BO376" s="131">
        <f t="shared" si="249"/>
        <v>0</v>
      </c>
    </row>
    <row r="377" spans="1:67" s="81" customFormat="1" ht="40.75" customHeight="1" x14ac:dyDescent="0.2">
      <c r="A377" s="4"/>
      <c r="B377" s="217"/>
      <c r="C377" s="80"/>
      <c r="D377" s="441" t="s">
        <v>368</v>
      </c>
      <c r="E377" s="508"/>
      <c r="F377" s="68"/>
      <c r="G377" s="66"/>
      <c r="H377" s="66"/>
      <c r="I377" s="68"/>
      <c r="J377" s="67"/>
      <c r="K377" s="67"/>
      <c r="L377" s="155"/>
      <c r="M377" s="397"/>
      <c r="O377" s="323"/>
      <c r="P377" s="82"/>
      <c r="Q377" s="83"/>
      <c r="S377" s="233"/>
      <c r="T377" s="233"/>
      <c r="U377" s="69"/>
      <c r="V377" s="254"/>
      <c r="W377" s="265">
        <f t="shared" si="250"/>
        <v>0</v>
      </c>
      <c r="X377" s="152"/>
      <c r="Y377" s="152"/>
      <c r="Z377" s="487"/>
      <c r="AA377" s="475"/>
      <c r="AB377" s="239">
        <f t="shared" si="251"/>
        <v>0</v>
      </c>
      <c r="AC377" s="475"/>
      <c r="AD377" s="239">
        <f t="shared" si="252"/>
        <v>0</v>
      </c>
      <c r="AE377" s="475"/>
      <c r="AF377" s="239">
        <f t="shared" si="253"/>
        <v>0</v>
      </c>
      <c r="AG377" s="131">
        <f t="shared" si="217"/>
        <v>0</v>
      </c>
      <c r="AH377" s="131">
        <f t="shared" si="218"/>
        <v>0</v>
      </c>
      <c r="AI377" s="131">
        <f t="shared" si="219"/>
        <v>0</v>
      </c>
      <c r="AJ377" s="131">
        <f t="shared" si="220"/>
        <v>0</v>
      </c>
      <c r="AK377" s="131">
        <f t="shared" si="221"/>
        <v>0</v>
      </c>
      <c r="AL377" s="131">
        <f t="shared" si="222"/>
        <v>0</v>
      </c>
      <c r="AM377" s="131">
        <f t="shared" si="223"/>
        <v>0</v>
      </c>
      <c r="AN377" s="131">
        <f t="shared" si="224"/>
        <v>0</v>
      </c>
      <c r="AO377" s="131">
        <f t="shared" si="225"/>
        <v>0</v>
      </c>
      <c r="AP377" s="396"/>
      <c r="AQ377" s="396">
        <f t="shared" si="226"/>
        <v>0</v>
      </c>
      <c r="AR377" s="396">
        <f t="shared" si="227"/>
        <v>0</v>
      </c>
      <c r="AS377" s="396">
        <f t="shared" si="228"/>
        <v>0</v>
      </c>
      <c r="AT377" s="396"/>
      <c r="AU377" s="131">
        <f t="shared" si="229"/>
        <v>0</v>
      </c>
      <c r="AV377" s="131">
        <f t="shared" si="230"/>
        <v>0</v>
      </c>
      <c r="AW377" s="131">
        <f t="shared" si="231"/>
        <v>0</v>
      </c>
      <c r="AX377" s="131">
        <f t="shared" si="232"/>
        <v>0</v>
      </c>
      <c r="AY377" s="131">
        <f t="shared" si="233"/>
        <v>0</v>
      </c>
      <c r="AZ377" s="131">
        <f t="shared" si="234"/>
        <v>0</v>
      </c>
      <c r="BA377" s="131">
        <f t="shared" si="235"/>
        <v>0</v>
      </c>
      <c r="BB377" s="131">
        <f t="shared" si="236"/>
        <v>0</v>
      </c>
      <c r="BC377" s="131">
        <f t="shared" si="237"/>
        <v>0</v>
      </c>
      <c r="BD377" s="131">
        <f t="shared" si="238"/>
        <v>0</v>
      </c>
      <c r="BE377" s="131">
        <f t="shared" si="239"/>
        <v>0</v>
      </c>
      <c r="BF377" s="131">
        <f t="shared" si="240"/>
        <v>0</v>
      </c>
      <c r="BG377" s="131">
        <f t="shared" si="241"/>
        <v>0</v>
      </c>
      <c r="BH377" s="131">
        <f t="shared" si="242"/>
        <v>0</v>
      </c>
      <c r="BI377" s="131">
        <f t="shared" si="243"/>
        <v>0</v>
      </c>
      <c r="BJ377" s="131">
        <f t="shared" si="244"/>
        <v>0</v>
      </c>
      <c r="BK377" s="131">
        <f t="shared" si="245"/>
        <v>0</v>
      </c>
      <c r="BL377" s="131">
        <f t="shared" si="246"/>
        <v>0</v>
      </c>
      <c r="BM377" s="131">
        <f t="shared" si="247"/>
        <v>0</v>
      </c>
      <c r="BN377" s="131">
        <f t="shared" si="248"/>
        <v>0</v>
      </c>
      <c r="BO377" s="131">
        <f t="shared" si="249"/>
        <v>0</v>
      </c>
    </row>
    <row r="378" spans="1:67" s="81" customFormat="1" ht="73.75" customHeight="1" x14ac:dyDescent="0.2">
      <c r="A378" s="4"/>
      <c r="B378" s="164" t="s">
        <v>8</v>
      </c>
      <c r="C378" s="101"/>
      <c r="D378" s="199" t="s">
        <v>1077</v>
      </c>
      <c r="E378" s="503" t="s">
        <v>648</v>
      </c>
      <c r="F378" s="201" t="s">
        <v>112</v>
      </c>
      <c r="G378" s="202" t="s">
        <v>91</v>
      </c>
      <c r="H378" s="202" t="s">
        <v>156</v>
      </c>
      <c r="I378" s="201">
        <v>1</v>
      </c>
      <c r="J378" s="201">
        <v>41</v>
      </c>
      <c r="K378" s="201" t="s">
        <v>562</v>
      </c>
      <c r="L378" s="344">
        <v>642.1123</v>
      </c>
      <c r="M378" s="401" t="s">
        <v>954</v>
      </c>
      <c r="N378" s="203"/>
      <c r="O378" s="378">
        <f>L378*N378</f>
        <v>0</v>
      </c>
      <c r="P378" s="205" t="str">
        <f t="shared" ref="P378:P398" si="257">IF(SUM(M378:N378)&gt;0,"Yes","No")</f>
        <v>No</v>
      </c>
      <c r="Q378" s="206" t="str">
        <f t="shared" ref="Q378:Q398" si="258">IF(B378="New","Yes","No")</f>
        <v>Yes</v>
      </c>
      <c r="S378" s="229">
        <v>1</v>
      </c>
      <c r="T378" s="230">
        <f t="shared" ref="T378:T398" si="259">S378*SUM(M378:N378)</f>
        <v>0</v>
      </c>
      <c r="U378" s="69"/>
      <c r="V378" s="255">
        <v>34.299999999999997</v>
      </c>
      <c r="W378" s="265">
        <f t="shared" si="250"/>
        <v>0</v>
      </c>
      <c r="X378" s="152"/>
      <c r="Y378" s="152">
        <f>N378*I378</f>
        <v>0</v>
      </c>
      <c r="Z378" s="488">
        <v>1</v>
      </c>
      <c r="AA378" s="476"/>
      <c r="AB378" s="239">
        <f t="shared" si="251"/>
        <v>0</v>
      </c>
      <c r="AC378" s="476">
        <v>20</v>
      </c>
      <c r="AD378" s="239">
        <f t="shared" si="252"/>
        <v>0</v>
      </c>
      <c r="AE378" s="480"/>
      <c r="AF378" s="239">
        <f t="shared" si="253"/>
        <v>0</v>
      </c>
      <c r="AG378" s="131">
        <f t="shared" si="217"/>
        <v>0</v>
      </c>
      <c r="AH378" s="131">
        <f t="shared" si="218"/>
        <v>0</v>
      </c>
      <c r="AI378" s="131">
        <f t="shared" si="219"/>
        <v>0</v>
      </c>
      <c r="AJ378" s="131">
        <f t="shared" si="220"/>
        <v>0</v>
      </c>
      <c r="AK378" s="131">
        <f t="shared" si="221"/>
        <v>0</v>
      </c>
      <c r="AL378" s="131">
        <f t="shared" si="222"/>
        <v>0</v>
      </c>
      <c r="AM378" s="131">
        <f t="shared" si="223"/>
        <v>0</v>
      </c>
      <c r="AN378" s="131">
        <f t="shared" si="224"/>
        <v>0</v>
      </c>
      <c r="AO378" s="131">
        <f t="shared" si="225"/>
        <v>0</v>
      </c>
      <c r="AP378" s="396"/>
      <c r="AQ378" s="396">
        <f t="shared" si="226"/>
        <v>0</v>
      </c>
      <c r="AR378" s="396">
        <f t="shared" si="227"/>
        <v>0</v>
      </c>
      <c r="AS378" s="396">
        <f t="shared" si="228"/>
        <v>0</v>
      </c>
      <c r="AT378" s="396"/>
      <c r="AU378" s="131">
        <f t="shared" si="229"/>
        <v>0</v>
      </c>
      <c r="AV378" s="131">
        <f t="shared" si="230"/>
        <v>0</v>
      </c>
      <c r="AW378" s="131">
        <f t="shared" si="231"/>
        <v>0</v>
      </c>
      <c r="AX378" s="131">
        <f t="shared" si="232"/>
        <v>0</v>
      </c>
      <c r="AY378" s="131">
        <f t="shared" si="233"/>
        <v>0</v>
      </c>
      <c r="AZ378" s="131">
        <f t="shared" si="234"/>
        <v>0</v>
      </c>
      <c r="BA378" s="131">
        <f t="shared" si="235"/>
        <v>0</v>
      </c>
      <c r="BB378" s="131">
        <f t="shared" si="236"/>
        <v>0</v>
      </c>
      <c r="BC378" s="131">
        <f t="shared" si="237"/>
        <v>0</v>
      </c>
      <c r="BD378" s="131">
        <f t="shared" si="238"/>
        <v>0</v>
      </c>
      <c r="BE378" s="131">
        <f t="shared" si="239"/>
        <v>0</v>
      </c>
      <c r="BF378" s="131">
        <f t="shared" si="240"/>
        <v>0</v>
      </c>
      <c r="BG378" s="131">
        <f t="shared" si="241"/>
        <v>0</v>
      </c>
      <c r="BH378" s="131">
        <f t="shared" si="242"/>
        <v>0</v>
      </c>
      <c r="BI378" s="131">
        <f t="shared" si="243"/>
        <v>0</v>
      </c>
      <c r="BJ378" s="131">
        <f t="shared" si="244"/>
        <v>0</v>
      </c>
      <c r="BK378" s="131">
        <f t="shared" si="245"/>
        <v>0</v>
      </c>
      <c r="BL378" s="131">
        <f t="shared" si="246"/>
        <v>0</v>
      </c>
      <c r="BM378" s="131">
        <f t="shared" si="247"/>
        <v>0</v>
      </c>
      <c r="BN378" s="131">
        <f t="shared" si="248"/>
        <v>0</v>
      </c>
      <c r="BO378" s="131">
        <f t="shared" si="249"/>
        <v>0</v>
      </c>
    </row>
    <row r="379" spans="1:67" s="81" customFormat="1" ht="73.75" customHeight="1" x14ac:dyDescent="0.2">
      <c r="A379" s="4"/>
      <c r="B379" s="164" t="s">
        <v>8</v>
      </c>
      <c r="C379" s="4"/>
      <c r="D379" s="64" t="s">
        <v>874</v>
      </c>
      <c r="E379" s="504" t="s">
        <v>647</v>
      </c>
      <c r="F379" s="63" t="s">
        <v>112</v>
      </c>
      <c r="G379" s="178" t="s">
        <v>91</v>
      </c>
      <c r="H379" s="178" t="s">
        <v>156</v>
      </c>
      <c r="I379" s="63">
        <v>1</v>
      </c>
      <c r="J379" s="63">
        <v>41</v>
      </c>
      <c r="K379" s="63" t="s">
        <v>562</v>
      </c>
      <c r="L379" s="385">
        <v>670.02530000000002</v>
      </c>
      <c r="M379" s="412"/>
      <c r="N379" s="403" t="s">
        <v>954</v>
      </c>
      <c r="O379" s="378">
        <f>L379*M379</f>
        <v>0</v>
      </c>
      <c r="P379" s="82" t="str">
        <f t="shared" si="257"/>
        <v>No</v>
      </c>
      <c r="Q379" s="381" t="str">
        <f t="shared" si="258"/>
        <v>Yes</v>
      </c>
      <c r="R379" s="357"/>
      <c r="S379" s="229">
        <v>1</v>
      </c>
      <c r="T379" s="230">
        <f t="shared" si="259"/>
        <v>0</v>
      </c>
      <c r="U379" s="69"/>
      <c r="V379" s="255">
        <v>34.299999999999997</v>
      </c>
      <c r="W379" s="265">
        <f t="shared" si="250"/>
        <v>0</v>
      </c>
      <c r="X379" s="152">
        <f>M379*I379</f>
        <v>0</v>
      </c>
      <c r="Y379" s="152"/>
      <c r="Z379" s="488">
        <v>1</v>
      </c>
      <c r="AA379" s="476"/>
      <c r="AB379" s="239">
        <f t="shared" si="251"/>
        <v>0</v>
      </c>
      <c r="AC379" s="476">
        <v>20</v>
      </c>
      <c r="AD379" s="239">
        <f t="shared" si="252"/>
        <v>0</v>
      </c>
      <c r="AE379" s="480"/>
      <c r="AF379" s="239">
        <f t="shared" si="253"/>
        <v>0</v>
      </c>
      <c r="AG379" s="131">
        <f t="shared" si="217"/>
        <v>0</v>
      </c>
      <c r="AH379" s="131">
        <f t="shared" si="218"/>
        <v>0</v>
      </c>
      <c r="AI379" s="131">
        <f t="shared" si="219"/>
        <v>0</v>
      </c>
      <c r="AJ379" s="131">
        <f t="shared" si="220"/>
        <v>0</v>
      </c>
      <c r="AK379" s="131">
        <f t="shared" si="221"/>
        <v>0</v>
      </c>
      <c r="AL379" s="131">
        <f t="shared" si="222"/>
        <v>0</v>
      </c>
      <c r="AM379" s="131">
        <f t="shared" si="223"/>
        <v>0</v>
      </c>
      <c r="AN379" s="131">
        <f t="shared" si="224"/>
        <v>0</v>
      </c>
      <c r="AO379" s="131">
        <f t="shared" si="225"/>
        <v>0</v>
      </c>
      <c r="AP379" s="396"/>
      <c r="AQ379" s="396">
        <f t="shared" si="226"/>
        <v>0</v>
      </c>
      <c r="AR379" s="396">
        <f t="shared" si="227"/>
        <v>0</v>
      </c>
      <c r="AS379" s="396">
        <f t="shared" si="228"/>
        <v>0</v>
      </c>
      <c r="AT379" s="396"/>
      <c r="AU379" s="131">
        <f t="shared" si="229"/>
        <v>0</v>
      </c>
      <c r="AV379" s="131">
        <f t="shared" si="230"/>
        <v>0</v>
      </c>
      <c r="AW379" s="131">
        <f t="shared" si="231"/>
        <v>0</v>
      </c>
      <c r="AX379" s="131">
        <f t="shared" si="232"/>
        <v>0</v>
      </c>
      <c r="AY379" s="131">
        <f t="shared" si="233"/>
        <v>0</v>
      </c>
      <c r="AZ379" s="131">
        <f t="shared" si="234"/>
        <v>0</v>
      </c>
      <c r="BA379" s="131">
        <f t="shared" si="235"/>
        <v>0</v>
      </c>
      <c r="BB379" s="131">
        <f t="shared" si="236"/>
        <v>0</v>
      </c>
      <c r="BC379" s="131">
        <f t="shared" si="237"/>
        <v>0</v>
      </c>
      <c r="BD379" s="131">
        <f t="shared" si="238"/>
        <v>0</v>
      </c>
      <c r="BE379" s="131">
        <f t="shared" si="239"/>
        <v>0</v>
      </c>
      <c r="BF379" s="131">
        <f t="shared" si="240"/>
        <v>0</v>
      </c>
      <c r="BG379" s="131">
        <f t="shared" si="241"/>
        <v>0</v>
      </c>
      <c r="BH379" s="131">
        <f t="shared" si="242"/>
        <v>0</v>
      </c>
      <c r="BI379" s="131">
        <f t="shared" si="243"/>
        <v>0</v>
      </c>
      <c r="BJ379" s="131">
        <f t="shared" si="244"/>
        <v>0</v>
      </c>
      <c r="BK379" s="131">
        <f t="shared" si="245"/>
        <v>0</v>
      </c>
      <c r="BL379" s="131">
        <f t="shared" si="246"/>
        <v>0</v>
      </c>
      <c r="BM379" s="131">
        <f t="shared" si="247"/>
        <v>0</v>
      </c>
      <c r="BN379" s="131">
        <f t="shared" si="248"/>
        <v>0</v>
      </c>
      <c r="BO379" s="131">
        <f t="shared" si="249"/>
        <v>0</v>
      </c>
    </row>
    <row r="380" spans="1:67" s="81" customFormat="1" ht="73.75" customHeight="1" x14ac:dyDescent="0.2">
      <c r="A380" s="4"/>
      <c r="B380" s="164" t="s">
        <v>8</v>
      </c>
      <c r="C380" s="4"/>
      <c r="D380" s="64" t="s">
        <v>887</v>
      </c>
      <c r="E380" s="505" t="s">
        <v>646</v>
      </c>
      <c r="F380" s="63" t="s">
        <v>112</v>
      </c>
      <c r="G380" s="178" t="s">
        <v>91</v>
      </c>
      <c r="H380" s="178" t="s">
        <v>156</v>
      </c>
      <c r="I380" s="63">
        <v>1</v>
      </c>
      <c r="J380" s="63">
        <v>41</v>
      </c>
      <c r="K380" s="63" t="s">
        <v>562</v>
      </c>
      <c r="L380" s="333">
        <v>642.1123</v>
      </c>
      <c r="M380" s="379"/>
      <c r="N380" s="403" t="s">
        <v>954</v>
      </c>
      <c r="O380" s="378">
        <f>L380*M380</f>
        <v>0</v>
      </c>
      <c r="P380" s="82" t="str">
        <f t="shared" si="257"/>
        <v>No</v>
      </c>
      <c r="Q380" s="381" t="str">
        <f t="shared" si="258"/>
        <v>Yes</v>
      </c>
      <c r="R380" s="357"/>
      <c r="S380" s="229">
        <v>1</v>
      </c>
      <c r="T380" s="230">
        <f t="shared" si="259"/>
        <v>0</v>
      </c>
      <c r="U380" s="69"/>
      <c r="V380" s="255">
        <v>34.299999999999997</v>
      </c>
      <c r="W380" s="265">
        <f t="shared" si="250"/>
        <v>0</v>
      </c>
      <c r="X380" s="152">
        <f>M380*I380</f>
        <v>0</v>
      </c>
      <c r="Y380" s="152"/>
      <c r="Z380" s="488">
        <v>1</v>
      </c>
      <c r="AA380" s="476"/>
      <c r="AB380" s="239">
        <f t="shared" si="251"/>
        <v>0</v>
      </c>
      <c r="AC380" s="476">
        <v>20</v>
      </c>
      <c r="AD380" s="239">
        <f t="shared" si="252"/>
        <v>0</v>
      </c>
      <c r="AE380" s="480"/>
      <c r="AF380" s="239">
        <f t="shared" si="253"/>
        <v>0</v>
      </c>
      <c r="AG380" s="131">
        <f t="shared" si="217"/>
        <v>0</v>
      </c>
      <c r="AH380" s="131">
        <f t="shared" si="218"/>
        <v>0</v>
      </c>
      <c r="AI380" s="131">
        <f t="shared" si="219"/>
        <v>0</v>
      </c>
      <c r="AJ380" s="131">
        <f t="shared" si="220"/>
        <v>0</v>
      </c>
      <c r="AK380" s="131">
        <f t="shared" si="221"/>
        <v>0</v>
      </c>
      <c r="AL380" s="131">
        <f t="shared" si="222"/>
        <v>0</v>
      </c>
      <c r="AM380" s="131">
        <f t="shared" si="223"/>
        <v>0</v>
      </c>
      <c r="AN380" s="131">
        <f t="shared" si="224"/>
        <v>0</v>
      </c>
      <c r="AO380" s="131">
        <f t="shared" si="225"/>
        <v>0</v>
      </c>
      <c r="AP380" s="396"/>
      <c r="AQ380" s="396">
        <f t="shared" si="226"/>
        <v>0</v>
      </c>
      <c r="AR380" s="396">
        <f t="shared" si="227"/>
        <v>0</v>
      </c>
      <c r="AS380" s="396">
        <f t="shared" si="228"/>
        <v>0</v>
      </c>
      <c r="AT380" s="396"/>
      <c r="AU380" s="131">
        <f t="shared" si="229"/>
        <v>0</v>
      </c>
      <c r="AV380" s="131">
        <f t="shared" si="230"/>
        <v>0</v>
      </c>
      <c r="AW380" s="131">
        <f t="shared" si="231"/>
        <v>0</v>
      </c>
      <c r="AX380" s="131">
        <f t="shared" si="232"/>
        <v>0</v>
      </c>
      <c r="AY380" s="131">
        <f t="shared" si="233"/>
        <v>0</v>
      </c>
      <c r="AZ380" s="131">
        <f t="shared" si="234"/>
        <v>0</v>
      </c>
      <c r="BA380" s="131">
        <f t="shared" si="235"/>
        <v>0</v>
      </c>
      <c r="BB380" s="131">
        <f t="shared" si="236"/>
        <v>0</v>
      </c>
      <c r="BC380" s="131">
        <f t="shared" si="237"/>
        <v>0</v>
      </c>
      <c r="BD380" s="131">
        <f t="shared" si="238"/>
        <v>0</v>
      </c>
      <c r="BE380" s="131">
        <f t="shared" si="239"/>
        <v>0</v>
      </c>
      <c r="BF380" s="131">
        <f t="shared" si="240"/>
        <v>0</v>
      </c>
      <c r="BG380" s="131">
        <f t="shared" si="241"/>
        <v>0</v>
      </c>
      <c r="BH380" s="131">
        <f t="shared" si="242"/>
        <v>0</v>
      </c>
      <c r="BI380" s="131">
        <f t="shared" si="243"/>
        <v>0</v>
      </c>
      <c r="BJ380" s="131">
        <f t="shared" si="244"/>
        <v>0</v>
      </c>
      <c r="BK380" s="131">
        <f t="shared" si="245"/>
        <v>0</v>
      </c>
      <c r="BL380" s="131">
        <f t="shared" si="246"/>
        <v>0</v>
      </c>
      <c r="BM380" s="131">
        <f t="shared" si="247"/>
        <v>0</v>
      </c>
      <c r="BN380" s="131">
        <f t="shared" si="248"/>
        <v>0</v>
      </c>
      <c r="BO380" s="131">
        <f t="shared" si="249"/>
        <v>0</v>
      </c>
    </row>
    <row r="381" spans="1:67" s="4" customFormat="1" ht="73.75" customHeight="1" x14ac:dyDescent="0.2">
      <c r="B381" s="164" t="s">
        <v>8</v>
      </c>
      <c r="D381" s="99" t="s">
        <v>1078</v>
      </c>
      <c r="E381" s="506" t="s">
        <v>648</v>
      </c>
      <c r="F381" s="72" t="s">
        <v>111</v>
      </c>
      <c r="G381" s="73" t="s">
        <v>92</v>
      </c>
      <c r="H381" s="73" t="s">
        <v>156</v>
      </c>
      <c r="I381" s="72">
        <v>1</v>
      </c>
      <c r="J381" s="72">
        <v>22</v>
      </c>
      <c r="K381" s="72" t="s">
        <v>562</v>
      </c>
      <c r="L381" s="334">
        <v>377.36110000000002</v>
      </c>
      <c r="M381" s="399" t="s">
        <v>954</v>
      </c>
      <c r="N381" s="88"/>
      <c r="O381" s="368">
        <f>L381*N381</f>
        <v>0</v>
      </c>
      <c r="P381" s="89" t="str">
        <f t="shared" si="257"/>
        <v>No</v>
      </c>
      <c r="Q381" s="166" t="str">
        <f t="shared" si="258"/>
        <v>Yes</v>
      </c>
      <c r="S381" s="229">
        <v>1</v>
      </c>
      <c r="T381" s="230">
        <f t="shared" si="259"/>
        <v>0</v>
      </c>
      <c r="U381" s="69"/>
      <c r="V381" s="256">
        <v>21.5</v>
      </c>
      <c r="W381" s="265">
        <f t="shared" si="250"/>
        <v>0</v>
      </c>
      <c r="X381" s="152"/>
      <c r="Y381" s="152">
        <f>N381*I381</f>
        <v>0</v>
      </c>
      <c r="Z381" s="489">
        <v>1</v>
      </c>
      <c r="AA381" s="476"/>
      <c r="AB381" s="239">
        <f t="shared" si="251"/>
        <v>0</v>
      </c>
      <c r="AC381" s="476">
        <v>18</v>
      </c>
      <c r="AD381" s="239">
        <f t="shared" si="252"/>
        <v>0</v>
      </c>
      <c r="AE381" s="480"/>
      <c r="AF381" s="239">
        <f t="shared" si="253"/>
        <v>0</v>
      </c>
      <c r="AG381" s="131">
        <f t="shared" si="217"/>
        <v>0</v>
      </c>
      <c r="AH381" s="131">
        <f t="shared" si="218"/>
        <v>0</v>
      </c>
      <c r="AI381" s="131">
        <f t="shared" si="219"/>
        <v>0</v>
      </c>
      <c r="AJ381" s="131">
        <f t="shared" si="220"/>
        <v>0</v>
      </c>
      <c r="AK381" s="131">
        <f t="shared" si="221"/>
        <v>0</v>
      </c>
      <c r="AL381" s="131">
        <f t="shared" si="222"/>
        <v>0</v>
      </c>
      <c r="AM381" s="131">
        <f t="shared" si="223"/>
        <v>0</v>
      </c>
      <c r="AN381" s="131">
        <f t="shared" si="224"/>
        <v>0</v>
      </c>
      <c r="AO381" s="131">
        <f t="shared" si="225"/>
        <v>0</v>
      </c>
      <c r="AP381" s="131"/>
      <c r="AQ381" s="396">
        <f t="shared" si="226"/>
        <v>0</v>
      </c>
      <c r="AR381" s="396">
        <f t="shared" si="227"/>
        <v>0</v>
      </c>
      <c r="AS381" s="396">
        <f t="shared" si="228"/>
        <v>0</v>
      </c>
      <c r="AT381" s="131"/>
      <c r="AU381" s="131">
        <f t="shared" si="229"/>
        <v>0</v>
      </c>
      <c r="AV381" s="131">
        <f t="shared" si="230"/>
        <v>0</v>
      </c>
      <c r="AW381" s="131">
        <f t="shared" si="231"/>
        <v>0</v>
      </c>
      <c r="AX381" s="131">
        <f t="shared" si="232"/>
        <v>0</v>
      </c>
      <c r="AY381" s="131">
        <f t="shared" si="233"/>
        <v>0</v>
      </c>
      <c r="AZ381" s="131">
        <f t="shared" si="234"/>
        <v>0</v>
      </c>
      <c r="BA381" s="131">
        <f t="shared" si="235"/>
        <v>0</v>
      </c>
      <c r="BB381" s="131">
        <f t="shared" si="236"/>
        <v>0</v>
      </c>
      <c r="BC381" s="131">
        <f t="shared" si="237"/>
        <v>0</v>
      </c>
      <c r="BD381" s="131">
        <f t="shared" si="238"/>
        <v>0</v>
      </c>
      <c r="BE381" s="131">
        <f t="shared" si="239"/>
        <v>0</v>
      </c>
      <c r="BF381" s="131">
        <f t="shared" si="240"/>
        <v>0</v>
      </c>
      <c r="BG381" s="131">
        <f t="shared" si="241"/>
        <v>0</v>
      </c>
      <c r="BH381" s="131">
        <f t="shared" si="242"/>
        <v>0</v>
      </c>
      <c r="BI381" s="131">
        <f t="shared" si="243"/>
        <v>0</v>
      </c>
      <c r="BJ381" s="131">
        <f t="shared" si="244"/>
        <v>0</v>
      </c>
      <c r="BK381" s="131">
        <f t="shared" si="245"/>
        <v>0</v>
      </c>
      <c r="BL381" s="131">
        <f t="shared" si="246"/>
        <v>0</v>
      </c>
      <c r="BM381" s="131">
        <f t="shared" si="247"/>
        <v>0</v>
      </c>
      <c r="BN381" s="131">
        <f t="shared" si="248"/>
        <v>0</v>
      </c>
      <c r="BO381" s="131">
        <f t="shared" si="249"/>
        <v>0</v>
      </c>
    </row>
    <row r="382" spans="1:67" s="4" customFormat="1" ht="73.75" customHeight="1" x14ac:dyDescent="0.2">
      <c r="B382" s="164" t="s">
        <v>8</v>
      </c>
      <c r="D382" s="99" t="s">
        <v>875</v>
      </c>
      <c r="E382" s="501" t="s">
        <v>647</v>
      </c>
      <c r="F382" s="72" t="s">
        <v>111</v>
      </c>
      <c r="G382" s="73" t="s">
        <v>92</v>
      </c>
      <c r="H382" s="73" t="s">
        <v>156</v>
      </c>
      <c r="I382" s="72">
        <v>1</v>
      </c>
      <c r="J382" s="72">
        <v>22</v>
      </c>
      <c r="K382" s="72" t="s">
        <v>562</v>
      </c>
      <c r="L382" s="334">
        <v>393.75870000000003</v>
      </c>
      <c r="M382" s="87"/>
      <c r="N382" s="399" t="s">
        <v>954</v>
      </c>
      <c r="O382" s="368">
        <f>L382*M382</f>
        <v>0</v>
      </c>
      <c r="P382" s="89" t="str">
        <f t="shared" si="257"/>
        <v>No</v>
      </c>
      <c r="Q382" s="166" t="str">
        <f t="shared" si="258"/>
        <v>Yes</v>
      </c>
      <c r="S382" s="229">
        <v>1</v>
      </c>
      <c r="T382" s="230">
        <f t="shared" si="259"/>
        <v>0</v>
      </c>
      <c r="U382" s="69"/>
      <c r="V382" s="256">
        <v>21.5</v>
      </c>
      <c r="W382" s="265">
        <f t="shared" si="250"/>
        <v>0</v>
      </c>
      <c r="X382" s="152">
        <f>M382*I382</f>
        <v>0</v>
      </c>
      <c r="Y382" s="152"/>
      <c r="Z382" s="489">
        <v>1</v>
      </c>
      <c r="AA382" s="476"/>
      <c r="AB382" s="239">
        <f t="shared" si="251"/>
        <v>0</v>
      </c>
      <c r="AC382" s="476">
        <v>18</v>
      </c>
      <c r="AD382" s="239">
        <f t="shared" si="252"/>
        <v>0</v>
      </c>
      <c r="AE382" s="480"/>
      <c r="AF382" s="239">
        <f t="shared" si="253"/>
        <v>0</v>
      </c>
      <c r="AG382" s="131">
        <f t="shared" si="217"/>
        <v>0</v>
      </c>
      <c r="AH382" s="131">
        <f t="shared" si="218"/>
        <v>0</v>
      </c>
      <c r="AI382" s="131">
        <f t="shared" si="219"/>
        <v>0</v>
      </c>
      <c r="AJ382" s="131">
        <f t="shared" si="220"/>
        <v>0</v>
      </c>
      <c r="AK382" s="131">
        <f t="shared" si="221"/>
        <v>0</v>
      </c>
      <c r="AL382" s="131">
        <f t="shared" si="222"/>
        <v>0</v>
      </c>
      <c r="AM382" s="131">
        <f t="shared" si="223"/>
        <v>0</v>
      </c>
      <c r="AN382" s="131">
        <f t="shared" si="224"/>
        <v>0</v>
      </c>
      <c r="AO382" s="131">
        <f t="shared" si="225"/>
        <v>0</v>
      </c>
      <c r="AP382" s="131"/>
      <c r="AQ382" s="396">
        <f t="shared" si="226"/>
        <v>0</v>
      </c>
      <c r="AR382" s="396">
        <f t="shared" si="227"/>
        <v>0</v>
      </c>
      <c r="AS382" s="396">
        <f t="shared" si="228"/>
        <v>0</v>
      </c>
      <c r="AT382" s="131"/>
      <c r="AU382" s="131">
        <f t="shared" si="229"/>
        <v>0</v>
      </c>
      <c r="AV382" s="131">
        <f t="shared" si="230"/>
        <v>0</v>
      </c>
      <c r="AW382" s="131">
        <f t="shared" si="231"/>
        <v>0</v>
      </c>
      <c r="AX382" s="131">
        <f t="shared" si="232"/>
        <v>0</v>
      </c>
      <c r="AY382" s="131">
        <f t="shared" si="233"/>
        <v>0</v>
      </c>
      <c r="AZ382" s="131">
        <f t="shared" si="234"/>
        <v>0</v>
      </c>
      <c r="BA382" s="131">
        <f t="shared" si="235"/>
        <v>0</v>
      </c>
      <c r="BB382" s="131">
        <f t="shared" si="236"/>
        <v>0</v>
      </c>
      <c r="BC382" s="131">
        <f t="shared" si="237"/>
        <v>0</v>
      </c>
      <c r="BD382" s="131">
        <f t="shared" si="238"/>
        <v>0</v>
      </c>
      <c r="BE382" s="131">
        <f t="shared" si="239"/>
        <v>0</v>
      </c>
      <c r="BF382" s="131">
        <f t="shared" si="240"/>
        <v>0</v>
      </c>
      <c r="BG382" s="131">
        <f t="shared" si="241"/>
        <v>0</v>
      </c>
      <c r="BH382" s="131">
        <f t="shared" si="242"/>
        <v>0</v>
      </c>
      <c r="BI382" s="131">
        <f t="shared" si="243"/>
        <v>0</v>
      </c>
      <c r="BJ382" s="131">
        <f t="shared" si="244"/>
        <v>0</v>
      </c>
      <c r="BK382" s="131">
        <f t="shared" si="245"/>
        <v>0</v>
      </c>
      <c r="BL382" s="131">
        <f t="shared" si="246"/>
        <v>0</v>
      </c>
      <c r="BM382" s="131">
        <f t="shared" si="247"/>
        <v>0</v>
      </c>
      <c r="BN382" s="131">
        <f t="shared" si="248"/>
        <v>0</v>
      </c>
      <c r="BO382" s="131">
        <f t="shared" si="249"/>
        <v>0</v>
      </c>
    </row>
    <row r="383" spans="1:67" s="4" customFormat="1" ht="73.75" customHeight="1" x14ac:dyDescent="0.2">
      <c r="B383" s="164" t="s">
        <v>8</v>
      </c>
      <c r="D383" s="99" t="s">
        <v>886</v>
      </c>
      <c r="E383" s="502" t="s">
        <v>646</v>
      </c>
      <c r="F383" s="72" t="s">
        <v>111</v>
      </c>
      <c r="G383" s="73" t="s">
        <v>92</v>
      </c>
      <c r="H383" s="73" t="s">
        <v>156</v>
      </c>
      <c r="I383" s="72">
        <v>1</v>
      </c>
      <c r="J383" s="72">
        <v>22</v>
      </c>
      <c r="K383" s="72" t="s">
        <v>562</v>
      </c>
      <c r="L383" s="334">
        <v>377.36110000000002</v>
      </c>
      <c r="M383" s="87"/>
      <c r="N383" s="399" t="s">
        <v>954</v>
      </c>
      <c r="O383" s="368">
        <f>L383*M383</f>
        <v>0</v>
      </c>
      <c r="P383" s="89" t="str">
        <f t="shared" si="257"/>
        <v>No</v>
      </c>
      <c r="Q383" s="166" t="str">
        <f t="shared" si="258"/>
        <v>Yes</v>
      </c>
      <c r="S383" s="229">
        <v>1</v>
      </c>
      <c r="T383" s="230">
        <f t="shared" si="259"/>
        <v>0</v>
      </c>
      <c r="U383" s="69"/>
      <c r="V383" s="256">
        <v>21.5</v>
      </c>
      <c r="W383" s="265">
        <f t="shared" si="250"/>
        <v>0</v>
      </c>
      <c r="X383" s="152">
        <f>M383*I383</f>
        <v>0</v>
      </c>
      <c r="Y383" s="152"/>
      <c r="Z383" s="489">
        <v>1</v>
      </c>
      <c r="AA383" s="476"/>
      <c r="AB383" s="239">
        <f t="shared" si="251"/>
        <v>0</v>
      </c>
      <c r="AC383" s="476">
        <v>18</v>
      </c>
      <c r="AD383" s="239">
        <f t="shared" si="252"/>
        <v>0</v>
      </c>
      <c r="AE383" s="480"/>
      <c r="AF383" s="239">
        <f t="shared" si="253"/>
        <v>0</v>
      </c>
      <c r="AG383" s="131">
        <f t="shared" si="217"/>
        <v>0</v>
      </c>
      <c r="AH383" s="131">
        <f t="shared" si="218"/>
        <v>0</v>
      </c>
      <c r="AI383" s="131">
        <f t="shared" si="219"/>
        <v>0</v>
      </c>
      <c r="AJ383" s="131">
        <f t="shared" si="220"/>
        <v>0</v>
      </c>
      <c r="AK383" s="131">
        <f t="shared" si="221"/>
        <v>0</v>
      </c>
      <c r="AL383" s="131">
        <f t="shared" si="222"/>
        <v>0</v>
      </c>
      <c r="AM383" s="131">
        <f t="shared" si="223"/>
        <v>0</v>
      </c>
      <c r="AN383" s="131">
        <f t="shared" si="224"/>
        <v>0</v>
      </c>
      <c r="AO383" s="131">
        <f t="shared" si="225"/>
        <v>0</v>
      </c>
      <c r="AP383" s="131"/>
      <c r="AQ383" s="396">
        <f t="shared" si="226"/>
        <v>0</v>
      </c>
      <c r="AR383" s="396">
        <f t="shared" si="227"/>
        <v>0</v>
      </c>
      <c r="AS383" s="396">
        <f t="shared" si="228"/>
        <v>0</v>
      </c>
      <c r="AT383" s="131"/>
      <c r="AU383" s="131">
        <f t="shared" si="229"/>
        <v>0</v>
      </c>
      <c r="AV383" s="131">
        <f t="shared" si="230"/>
        <v>0</v>
      </c>
      <c r="AW383" s="131">
        <f t="shared" si="231"/>
        <v>0</v>
      </c>
      <c r="AX383" s="131">
        <f t="shared" si="232"/>
        <v>0</v>
      </c>
      <c r="AY383" s="131">
        <f t="shared" si="233"/>
        <v>0</v>
      </c>
      <c r="AZ383" s="131">
        <f t="shared" si="234"/>
        <v>0</v>
      </c>
      <c r="BA383" s="131">
        <f t="shared" si="235"/>
        <v>0</v>
      </c>
      <c r="BB383" s="131">
        <f t="shared" si="236"/>
        <v>0</v>
      </c>
      <c r="BC383" s="131">
        <f t="shared" si="237"/>
        <v>0</v>
      </c>
      <c r="BD383" s="131">
        <f t="shared" si="238"/>
        <v>0</v>
      </c>
      <c r="BE383" s="131">
        <f t="shared" si="239"/>
        <v>0</v>
      </c>
      <c r="BF383" s="131">
        <f t="shared" si="240"/>
        <v>0</v>
      </c>
      <c r="BG383" s="131">
        <f t="shared" si="241"/>
        <v>0</v>
      </c>
      <c r="BH383" s="131">
        <f t="shared" si="242"/>
        <v>0</v>
      </c>
      <c r="BI383" s="131">
        <f t="shared" si="243"/>
        <v>0</v>
      </c>
      <c r="BJ383" s="131">
        <f t="shared" si="244"/>
        <v>0</v>
      </c>
      <c r="BK383" s="131">
        <f t="shared" si="245"/>
        <v>0</v>
      </c>
      <c r="BL383" s="131">
        <f t="shared" si="246"/>
        <v>0</v>
      </c>
      <c r="BM383" s="131">
        <f t="shared" si="247"/>
        <v>0</v>
      </c>
      <c r="BN383" s="131">
        <f t="shared" si="248"/>
        <v>0</v>
      </c>
      <c r="BO383" s="131">
        <f t="shared" si="249"/>
        <v>0</v>
      </c>
    </row>
    <row r="384" spans="1:67" s="81" customFormat="1" ht="73.75" customHeight="1" x14ac:dyDescent="0.2">
      <c r="A384" s="4"/>
      <c r="B384" s="164" t="s">
        <v>8</v>
      </c>
      <c r="C384" s="4"/>
      <c r="D384" s="64" t="s">
        <v>1079</v>
      </c>
      <c r="E384" s="503" t="s">
        <v>648</v>
      </c>
      <c r="F384" s="63" t="s">
        <v>112</v>
      </c>
      <c r="G384" s="178" t="s">
        <v>93</v>
      </c>
      <c r="H384" s="178" t="s">
        <v>156</v>
      </c>
      <c r="I384" s="63">
        <v>1</v>
      </c>
      <c r="J384" s="63">
        <v>13</v>
      </c>
      <c r="K384" s="63" t="s">
        <v>562</v>
      </c>
      <c r="L384" s="333">
        <v>305.70400000000001</v>
      </c>
      <c r="M384" s="401" t="s">
        <v>954</v>
      </c>
      <c r="N384" s="380"/>
      <c r="O384" s="378">
        <f>L384*N384</f>
        <v>0</v>
      </c>
      <c r="P384" s="82" t="str">
        <f t="shared" si="257"/>
        <v>No</v>
      </c>
      <c r="Q384" s="188" t="str">
        <f t="shared" si="258"/>
        <v>Yes</v>
      </c>
      <c r="S384" s="229">
        <v>1</v>
      </c>
      <c r="T384" s="230">
        <f t="shared" si="259"/>
        <v>0</v>
      </c>
      <c r="U384" s="69"/>
      <c r="V384" s="256">
        <v>15</v>
      </c>
      <c r="W384" s="265">
        <f t="shared" si="250"/>
        <v>0</v>
      </c>
      <c r="X384" s="152"/>
      <c r="Y384" s="152">
        <f>N384*I384</f>
        <v>0</v>
      </c>
      <c r="Z384" s="489">
        <v>1</v>
      </c>
      <c r="AA384" s="476"/>
      <c r="AB384" s="239">
        <f t="shared" si="251"/>
        <v>0</v>
      </c>
      <c r="AC384" s="476">
        <v>13</v>
      </c>
      <c r="AD384" s="239">
        <f t="shared" si="252"/>
        <v>0</v>
      </c>
      <c r="AE384" s="480"/>
      <c r="AF384" s="239">
        <f t="shared" si="253"/>
        <v>0</v>
      </c>
      <c r="AG384" s="131">
        <f t="shared" si="217"/>
        <v>0</v>
      </c>
      <c r="AH384" s="131">
        <f t="shared" si="218"/>
        <v>0</v>
      </c>
      <c r="AI384" s="131">
        <f t="shared" si="219"/>
        <v>0</v>
      </c>
      <c r="AJ384" s="131">
        <f t="shared" si="220"/>
        <v>0</v>
      </c>
      <c r="AK384" s="131">
        <f t="shared" si="221"/>
        <v>0</v>
      </c>
      <c r="AL384" s="131">
        <f t="shared" si="222"/>
        <v>0</v>
      </c>
      <c r="AM384" s="131">
        <f t="shared" si="223"/>
        <v>0</v>
      </c>
      <c r="AN384" s="131">
        <f t="shared" si="224"/>
        <v>0</v>
      </c>
      <c r="AO384" s="131">
        <f t="shared" si="225"/>
        <v>0</v>
      </c>
      <c r="AP384" s="396"/>
      <c r="AQ384" s="396">
        <f t="shared" si="226"/>
        <v>0</v>
      </c>
      <c r="AR384" s="396">
        <f t="shared" si="227"/>
        <v>0</v>
      </c>
      <c r="AS384" s="396">
        <f t="shared" si="228"/>
        <v>0</v>
      </c>
      <c r="AT384" s="396"/>
      <c r="AU384" s="131">
        <f t="shared" si="229"/>
        <v>0</v>
      </c>
      <c r="AV384" s="131">
        <f t="shared" si="230"/>
        <v>0</v>
      </c>
      <c r="AW384" s="131">
        <f t="shared" si="231"/>
        <v>0</v>
      </c>
      <c r="AX384" s="131">
        <f t="shared" si="232"/>
        <v>0</v>
      </c>
      <c r="AY384" s="131">
        <f t="shared" si="233"/>
        <v>0</v>
      </c>
      <c r="AZ384" s="131">
        <f t="shared" si="234"/>
        <v>0</v>
      </c>
      <c r="BA384" s="131">
        <f t="shared" si="235"/>
        <v>0</v>
      </c>
      <c r="BB384" s="131">
        <f t="shared" si="236"/>
        <v>0</v>
      </c>
      <c r="BC384" s="131">
        <f t="shared" si="237"/>
        <v>0</v>
      </c>
      <c r="BD384" s="131">
        <f t="shared" si="238"/>
        <v>0</v>
      </c>
      <c r="BE384" s="131">
        <f t="shared" si="239"/>
        <v>0</v>
      </c>
      <c r="BF384" s="131">
        <f t="shared" si="240"/>
        <v>0</v>
      </c>
      <c r="BG384" s="131">
        <f t="shared" si="241"/>
        <v>0</v>
      </c>
      <c r="BH384" s="131">
        <f t="shared" si="242"/>
        <v>0</v>
      </c>
      <c r="BI384" s="131">
        <f t="shared" si="243"/>
        <v>0</v>
      </c>
      <c r="BJ384" s="131">
        <f t="shared" si="244"/>
        <v>0</v>
      </c>
      <c r="BK384" s="131">
        <f t="shared" si="245"/>
        <v>0</v>
      </c>
      <c r="BL384" s="131">
        <f t="shared" si="246"/>
        <v>0</v>
      </c>
      <c r="BM384" s="131">
        <f t="shared" si="247"/>
        <v>0</v>
      </c>
      <c r="BN384" s="131">
        <f t="shared" si="248"/>
        <v>0</v>
      </c>
      <c r="BO384" s="131">
        <f t="shared" si="249"/>
        <v>0</v>
      </c>
    </row>
    <row r="385" spans="1:67" s="81" customFormat="1" ht="73.75" customHeight="1" x14ac:dyDescent="0.2">
      <c r="A385" s="4"/>
      <c r="B385" s="164" t="s">
        <v>8</v>
      </c>
      <c r="C385" s="4"/>
      <c r="D385" s="64" t="s">
        <v>876</v>
      </c>
      <c r="E385" s="504" t="s">
        <v>647</v>
      </c>
      <c r="F385" s="63" t="s">
        <v>112</v>
      </c>
      <c r="G385" s="178" t="s">
        <v>93</v>
      </c>
      <c r="H385" s="178" t="s">
        <v>156</v>
      </c>
      <c r="I385" s="63">
        <v>1</v>
      </c>
      <c r="J385" s="63">
        <v>13</v>
      </c>
      <c r="K385" s="63" t="s">
        <v>562</v>
      </c>
      <c r="L385" s="333">
        <v>318.99099999999999</v>
      </c>
      <c r="M385" s="85"/>
      <c r="N385" s="403" t="s">
        <v>954</v>
      </c>
      <c r="O385" s="378">
        <f>L385*M385</f>
        <v>0</v>
      </c>
      <c r="P385" s="82" t="str">
        <f t="shared" si="257"/>
        <v>No</v>
      </c>
      <c r="Q385" s="188" t="str">
        <f t="shared" si="258"/>
        <v>Yes</v>
      </c>
      <c r="S385" s="229">
        <v>1</v>
      </c>
      <c r="T385" s="230">
        <f t="shared" si="259"/>
        <v>0</v>
      </c>
      <c r="U385" s="69"/>
      <c r="V385" s="256">
        <v>15</v>
      </c>
      <c r="W385" s="265">
        <f t="shared" si="250"/>
        <v>0</v>
      </c>
      <c r="X385" s="152">
        <f>M385*I385</f>
        <v>0</v>
      </c>
      <c r="Y385" s="152"/>
      <c r="Z385" s="489">
        <v>1</v>
      </c>
      <c r="AA385" s="476"/>
      <c r="AB385" s="239">
        <f t="shared" si="251"/>
        <v>0</v>
      </c>
      <c r="AC385" s="476">
        <v>13</v>
      </c>
      <c r="AD385" s="239">
        <f t="shared" si="252"/>
        <v>0</v>
      </c>
      <c r="AE385" s="480"/>
      <c r="AF385" s="239">
        <f t="shared" si="253"/>
        <v>0</v>
      </c>
      <c r="AG385" s="131">
        <f t="shared" si="217"/>
        <v>0</v>
      </c>
      <c r="AH385" s="131">
        <f t="shared" si="218"/>
        <v>0</v>
      </c>
      <c r="AI385" s="131">
        <f t="shared" si="219"/>
        <v>0</v>
      </c>
      <c r="AJ385" s="131">
        <f t="shared" si="220"/>
        <v>0</v>
      </c>
      <c r="AK385" s="131">
        <f t="shared" si="221"/>
        <v>0</v>
      </c>
      <c r="AL385" s="131">
        <f t="shared" si="222"/>
        <v>0</v>
      </c>
      <c r="AM385" s="131">
        <f t="shared" si="223"/>
        <v>0</v>
      </c>
      <c r="AN385" s="131">
        <f t="shared" si="224"/>
        <v>0</v>
      </c>
      <c r="AO385" s="131">
        <f t="shared" si="225"/>
        <v>0</v>
      </c>
      <c r="AP385" s="396"/>
      <c r="AQ385" s="396">
        <f t="shared" si="226"/>
        <v>0</v>
      </c>
      <c r="AR385" s="396">
        <f t="shared" si="227"/>
        <v>0</v>
      </c>
      <c r="AS385" s="396">
        <f t="shared" si="228"/>
        <v>0</v>
      </c>
      <c r="AT385" s="396"/>
      <c r="AU385" s="131">
        <f t="shared" si="229"/>
        <v>0</v>
      </c>
      <c r="AV385" s="131">
        <f t="shared" si="230"/>
        <v>0</v>
      </c>
      <c r="AW385" s="131">
        <f t="shared" si="231"/>
        <v>0</v>
      </c>
      <c r="AX385" s="131">
        <f t="shared" si="232"/>
        <v>0</v>
      </c>
      <c r="AY385" s="131">
        <f t="shared" si="233"/>
        <v>0</v>
      </c>
      <c r="AZ385" s="131">
        <f t="shared" si="234"/>
        <v>0</v>
      </c>
      <c r="BA385" s="131">
        <f t="shared" si="235"/>
        <v>0</v>
      </c>
      <c r="BB385" s="131">
        <f t="shared" si="236"/>
        <v>0</v>
      </c>
      <c r="BC385" s="131">
        <f t="shared" si="237"/>
        <v>0</v>
      </c>
      <c r="BD385" s="131">
        <f t="shared" si="238"/>
        <v>0</v>
      </c>
      <c r="BE385" s="131">
        <f t="shared" si="239"/>
        <v>0</v>
      </c>
      <c r="BF385" s="131">
        <f t="shared" si="240"/>
        <v>0</v>
      </c>
      <c r="BG385" s="131">
        <f t="shared" si="241"/>
        <v>0</v>
      </c>
      <c r="BH385" s="131">
        <f t="shared" si="242"/>
        <v>0</v>
      </c>
      <c r="BI385" s="131">
        <f t="shared" si="243"/>
        <v>0</v>
      </c>
      <c r="BJ385" s="131">
        <f t="shared" si="244"/>
        <v>0</v>
      </c>
      <c r="BK385" s="131">
        <f t="shared" si="245"/>
        <v>0</v>
      </c>
      <c r="BL385" s="131">
        <f t="shared" si="246"/>
        <v>0</v>
      </c>
      <c r="BM385" s="131">
        <f t="shared" si="247"/>
        <v>0</v>
      </c>
      <c r="BN385" s="131">
        <f t="shared" si="248"/>
        <v>0</v>
      </c>
      <c r="BO385" s="131">
        <f t="shared" si="249"/>
        <v>0</v>
      </c>
    </row>
    <row r="386" spans="1:67" s="81" customFormat="1" ht="73.75" customHeight="1" x14ac:dyDescent="0.2">
      <c r="A386" s="4"/>
      <c r="B386" s="164" t="s">
        <v>8</v>
      </c>
      <c r="C386" s="4"/>
      <c r="D386" s="64" t="s">
        <v>885</v>
      </c>
      <c r="E386" s="505" t="s">
        <v>646</v>
      </c>
      <c r="F386" s="63" t="s">
        <v>112</v>
      </c>
      <c r="G386" s="178" t="s">
        <v>93</v>
      </c>
      <c r="H386" s="178" t="s">
        <v>156</v>
      </c>
      <c r="I386" s="63">
        <v>1</v>
      </c>
      <c r="J386" s="63">
        <v>13</v>
      </c>
      <c r="K386" s="63" t="s">
        <v>562</v>
      </c>
      <c r="L386" s="333">
        <v>305.70400000000001</v>
      </c>
      <c r="M386" s="85"/>
      <c r="N386" s="403" t="s">
        <v>954</v>
      </c>
      <c r="O386" s="378">
        <f>L386*M386</f>
        <v>0</v>
      </c>
      <c r="P386" s="82" t="str">
        <f t="shared" si="257"/>
        <v>No</v>
      </c>
      <c r="Q386" s="188" t="str">
        <f t="shared" si="258"/>
        <v>Yes</v>
      </c>
      <c r="S386" s="229">
        <v>1</v>
      </c>
      <c r="T386" s="230">
        <f t="shared" si="259"/>
        <v>0</v>
      </c>
      <c r="U386" s="69"/>
      <c r="V386" s="256">
        <v>15</v>
      </c>
      <c r="W386" s="265">
        <f t="shared" si="250"/>
        <v>0</v>
      </c>
      <c r="X386" s="152">
        <f>M386*I386</f>
        <v>0</v>
      </c>
      <c r="Y386" s="152"/>
      <c r="Z386" s="489">
        <v>1</v>
      </c>
      <c r="AA386" s="476"/>
      <c r="AB386" s="239">
        <f t="shared" si="251"/>
        <v>0</v>
      </c>
      <c r="AC386" s="476">
        <v>13</v>
      </c>
      <c r="AD386" s="239">
        <f t="shared" si="252"/>
        <v>0</v>
      </c>
      <c r="AE386" s="480"/>
      <c r="AF386" s="239">
        <f t="shared" si="253"/>
        <v>0</v>
      </c>
      <c r="AG386" s="131">
        <f t="shared" si="217"/>
        <v>0</v>
      </c>
      <c r="AH386" s="131">
        <f t="shared" si="218"/>
        <v>0</v>
      </c>
      <c r="AI386" s="131">
        <f t="shared" si="219"/>
        <v>0</v>
      </c>
      <c r="AJ386" s="131">
        <f t="shared" si="220"/>
        <v>0</v>
      </c>
      <c r="AK386" s="131">
        <f t="shared" si="221"/>
        <v>0</v>
      </c>
      <c r="AL386" s="131">
        <f t="shared" si="222"/>
        <v>0</v>
      </c>
      <c r="AM386" s="131">
        <f t="shared" si="223"/>
        <v>0</v>
      </c>
      <c r="AN386" s="131">
        <f t="shared" si="224"/>
        <v>0</v>
      </c>
      <c r="AO386" s="131">
        <f t="shared" si="225"/>
        <v>0</v>
      </c>
      <c r="AP386" s="396"/>
      <c r="AQ386" s="396">
        <f t="shared" si="226"/>
        <v>0</v>
      </c>
      <c r="AR386" s="396">
        <f t="shared" si="227"/>
        <v>0</v>
      </c>
      <c r="AS386" s="396">
        <f t="shared" si="228"/>
        <v>0</v>
      </c>
      <c r="AT386" s="396"/>
      <c r="AU386" s="131">
        <f t="shared" si="229"/>
        <v>0</v>
      </c>
      <c r="AV386" s="131">
        <f t="shared" si="230"/>
        <v>0</v>
      </c>
      <c r="AW386" s="131">
        <f t="shared" si="231"/>
        <v>0</v>
      </c>
      <c r="AX386" s="131">
        <f t="shared" si="232"/>
        <v>0</v>
      </c>
      <c r="AY386" s="131">
        <f t="shared" si="233"/>
        <v>0</v>
      </c>
      <c r="AZ386" s="131">
        <f t="shared" si="234"/>
        <v>0</v>
      </c>
      <c r="BA386" s="131">
        <f t="shared" si="235"/>
        <v>0</v>
      </c>
      <c r="BB386" s="131">
        <f t="shared" si="236"/>
        <v>0</v>
      </c>
      <c r="BC386" s="131">
        <f t="shared" si="237"/>
        <v>0</v>
      </c>
      <c r="BD386" s="131">
        <f t="shared" si="238"/>
        <v>0</v>
      </c>
      <c r="BE386" s="131">
        <f t="shared" si="239"/>
        <v>0</v>
      </c>
      <c r="BF386" s="131">
        <f t="shared" si="240"/>
        <v>0</v>
      </c>
      <c r="BG386" s="131">
        <f t="shared" si="241"/>
        <v>0</v>
      </c>
      <c r="BH386" s="131">
        <f t="shared" si="242"/>
        <v>0</v>
      </c>
      <c r="BI386" s="131">
        <f t="shared" si="243"/>
        <v>0</v>
      </c>
      <c r="BJ386" s="131">
        <f t="shared" si="244"/>
        <v>0</v>
      </c>
      <c r="BK386" s="131">
        <f t="shared" si="245"/>
        <v>0</v>
      </c>
      <c r="BL386" s="131">
        <f t="shared" si="246"/>
        <v>0</v>
      </c>
      <c r="BM386" s="131">
        <f t="shared" si="247"/>
        <v>0</v>
      </c>
      <c r="BN386" s="131">
        <f t="shared" si="248"/>
        <v>0</v>
      </c>
      <c r="BO386" s="131">
        <f t="shared" si="249"/>
        <v>0</v>
      </c>
    </row>
    <row r="387" spans="1:67" s="4" customFormat="1" ht="73.75" customHeight="1" x14ac:dyDescent="0.2">
      <c r="B387" s="164" t="s">
        <v>8</v>
      </c>
      <c r="D387" s="99" t="s">
        <v>1080</v>
      </c>
      <c r="E387" s="506" t="s">
        <v>648</v>
      </c>
      <c r="F387" s="72" t="s">
        <v>111</v>
      </c>
      <c r="G387" s="73" t="s">
        <v>94</v>
      </c>
      <c r="H387" s="73" t="s">
        <v>156</v>
      </c>
      <c r="I387" s="72">
        <v>1</v>
      </c>
      <c r="J387" s="72">
        <v>25</v>
      </c>
      <c r="K387" s="72" t="s">
        <v>562</v>
      </c>
      <c r="L387" s="334">
        <v>429.90140000000002</v>
      </c>
      <c r="M387" s="399" t="s">
        <v>954</v>
      </c>
      <c r="N387" s="88"/>
      <c r="O387" s="368">
        <f>L387*N387</f>
        <v>0</v>
      </c>
      <c r="P387" s="89" t="str">
        <f t="shared" si="257"/>
        <v>No</v>
      </c>
      <c r="Q387" s="166" t="str">
        <f t="shared" si="258"/>
        <v>Yes</v>
      </c>
      <c r="S387" s="229">
        <v>1</v>
      </c>
      <c r="T387" s="230">
        <f t="shared" si="259"/>
        <v>0</v>
      </c>
      <c r="U387" s="69"/>
      <c r="V387" s="256">
        <v>42.99</v>
      </c>
      <c r="W387" s="265">
        <f t="shared" si="250"/>
        <v>0</v>
      </c>
      <c r="X387" s="152"/>
      <c r="Y387" s="152">
        <f>N387*I387</f>
        <v>0</v>
      </c>
      <c r="Z387" s="489">
        <v>1</v>
      </c>
      <c r="AA387" s="476"/>
      <c r="AB387" s="239">
        <f t="shared" si="251"/>
        <v>0</v>
      </c>
      <c r="AC387" s="476">
        <v>15</v>
      </c>
      <c r="AD387" s="239">
        <f t="shared" si="252"/>
        <v>0</v>
      </c>
      <c r="AE387" s="480"/>
      <c r="AF387" s="239">
        <f t="shared" si="253"/>
        <v>0</v>
      </c>
      <c r="AG387" s="131">
        <f t="shared" si="217"/>
        <v>0</v>
      </c>
      <c r="AH387" s="131">
        <f t="shared" si="218"/>
        <v>0</v>
      </c>
      <c r="AI387" s="131">
        <f t="shared" si="219"/>
        <v>0</v>
      </c>
      <c r="AJ387" s="131">
        <f t="shared" si="220"/>
        <v>0</v>
      </c>
      <c r="AK387" s="131">
        <f t="shared" si="221"/>
        <v>0</v>
      </c>
      <c r="AL387" s="131">
        <f t="shared" si="222"/>
        <v>0</v>
      </c>
      <c r="AM387" s="131">
        <f t="shared" si="223"/>
        <v>0</v>
      </c>
      <c r="AN387" s="131">
        <f t="shared" si="224"/>
        <v>0</v>
      </c>
      <c r="AO387" s="131">
        <f t="shared" si="225"/>
        <v>0</v>
      </c>
      <c r="AP387" s="131"/>
      <c r="AQ387" s="396">
        <f t="shared" si="226"/>
        <v>0</v>
      </c>
      <c r="AR387" s="396">
        <f t="shared" si="227"/>
        <v>0</v>
      </c>
      <c r="AS387" s="396">
        <f t="shared" si="228"/>
        <v>0</v>
      </c>
      <c r="AT387" s="131"/>
      <c r="AU387" s="131">
        <f t="shared" si="229"/>
        <v>0</v>
      </c>
      <c r="AV387" s="131">
        <f t="shared" si="230"/>
        <v>0</v>
      </c>
      <c r="AW387" s="131">
        <f t="shared" si="231"/>
        <v>0</v>
      </c>
      <c r="AX387" s="131">
        <f t="shared" si="232"/>
        <v>0</v>
      </c>
      <c r="AY387" s="131">
        <f t="shared" si="233"/>
        <v>0</v>
      </c>
      <c r="AZ387" s="131">
        <f t="shared" si="234"/>
        <v>0</v>
      </c>
      <c r="BA387" s="131">
        <f t="shared" si="235"/>
        <v>0</v>
      </c>
      <c r="BB387" s="131">
        <f t="shared" si="236"/>
        <v>0</v>
      </c>
      <c r="BC387" s="131">
        <f t="shared" si="237"/>
        <v>0</v>
      </c>
      <c r="BD387" s="131">
        <f t="shared" si="238"/>
        <v>0</v>
      </c>
      <c r="BE387" s="131">
        <f t="shared" si="239"/>
        <v>0</v>
      </c>
      <c r="BF387" s="131">
        <f t="shared" si="240"/>
        <v>0</v>
      </c>
      <c r="BG387" s="131">
        <f t="shared" si="241"/>
        <v>0</v>
      </c>
      <c r="BH387" s="131">
        <f t="shared" si="242"/>
        <v>0</v>
      </c>
      <c r="BI387" s="131">
        <f t="shared" si="243"/>
        <v>0</v>
      </c>
      <c r="BJ387" s="131">
        <f t="shared" si="244"/>
        <v>0</v>
      </c>
      <c r="BK387" s="131">
        <f t="shared" si="245"/>
        <v>0</v>
      </c>
      <c r="BL387" s="131">
        <f t="shared" si="246"/>
        <v>0</v>
      </c>
      <c r="BM387" s="131">
        <f t="shared" si="247"/>
        <v>0</v>
      </c>
      <c r="BN387" s="131">
        <f t="shared" si="248"/>
        <v>0</v>
      </c>
      <c r="BO387" s="131">
        <f t="shared" si="249"/>
        <v>0</v>
      </c>
    </row>
    <row r="388" spans="1:67" s="4" customFormat="1" ht="73.75" customHeight="1" x14ac:dyDescent="0.2">
      <c r="B388" s="164" t="s">
        <v>8</v>
      </c>
      <c r="D388" s="99" t="s">
        <v>877</v>
      </c>
      <c r="E388" s="501" t="s">
        <v>647</v>
      </c>
      <c r="F388" s="72" t="s">
        <v>111</v>
      </c>
      <c r="G388" s="73" t="s">
        <v>94</v>
      </c>
      <c r="H388" s="73" t="s">
        <v>156</v>
      </c>
      <c r="I388" s="72">
        <v>1</v>
      </c>
      <c r="J388" s="72">
        <v>25</v>
      </c>
      <c r="K388" s="72" t="s">
        <v>562</v>
      </c>
      <c r="L388" s="334">
        <v>448.5856</v>
      </c>
      <c r="M388" s="87"/>
      <c r="N388" s="399" t="s">
        <v>954</v>
      </c>
      <c r="O388" s="368">
        <f>L388*M388</f>
        <v>0</v>
      </c>
      <c r="P388" s="89" t="str">
        <f t="shared" si="257"/>
        <v>No</v>
      </c>
      <c r="Q388" s="166" t="str">
        <f t="shared" si="258"/>
        <v>Yes</v>
      </c>
      <c r="S388" s="229">
        <v>1</v>
      </c>
      <c r="T388" s="230">
        <f t="shared" si="259"/>
        <v>0</v>
      </c>
      <c r="U388" s="69"/>
      <c r="V388" s="256">
        <v>42.99</v>
      </c>
      <c r="W388" s="265">
        <f t="shared" si="250"/>
        <v>0</v>
      </c>
      <c r="X388" s="152">
        <f>M388*I388</f>
        <v>0</v>
      </c>
      <c r="Y388" s="152"/>
      <c r="Z388" s="489">
        <v>1</v>
      </c>
      <c r="AA388" s="476"/>
      <c r="AB388" s="239">
        <f t="shared" si="251"/>
        <v>0</v>
      </c>
      <c r="AC388" s="476">
        <v>15</v>
      </c>
      <c r="AD388" s="239">
        <f t="shared" si="252"/>
        <v>0</v>
      </c>
      <c r="AE388" s="480"/>
      <c r="AF388" s="239">
        <f t="shared" si="253"/>
        <v>0</v>
      </c>
      <c r="AG388" s="131">
        <f t="shared" si="217"/>
        <v>0</v>
      </c>
      <c r="AH388" s="131">
        <f t="shared" si="218"/>
        <v>0</v>
      </c>
      <c r="AI388" s="131">
        <f t="shared" si="219"/>
        <v>0</v>
      </c>
      <c r="AJ388" s="131">
        <f t="shared" si="220"/>
        <v>0</v>
      </c>
      <c r="AK388" s="131">
        <f t="shared" si="221"/>
        <v>0</v>
      </c>
      <c r="AL388" s="131">
        <f t="shared" si="222"/>
        <v>0</v>
      </c>
      <c r="AM388" s="131">
        <f t="shared" si="223"/>
        <v>0</v>
      </c>
      <c r="AN388" s="131">
        <f t="shared" si="224"/>
        <v>0</v>
      </c>
      <c r="AO388" s="131">
        <f t="shared" si="225"/>
        <v>0</v>
      </c>
      <c r="AP388" s="131"/>
      <c r="AQ388" s="396">
        <f t="shared" si="226"/>
        <v>0</v>
      </c>
      <c r="AR388" s="396">
        <f t="shared" si="227"/>
        <v>0</v>
      </c>
      <c r="AS388" s="396">
        <f t="shared" si="228"/>
        <v>0</v>
      </c>
      <c r="AT388" s="131"/>
      <c r="AU388" s="131">
        <f t="shared" si="229"/>
        <v>0</v>
      </c>
      <c r="AV388" s="131">
        <f t="shared" si="230"/>
        <v>0</v>
      </c>
      <c r="AW388" s="131">
        <f t="shared" si="231"/>
        <v>0</v>
      </c>
      <c r="AX388" s="131">
        <f t="shared" si="232"/>
        <v>0</v>
      </c>
      <c r="AY388" s="131">
        <f t="shared" si="233"/>
        <v>0</v>
      </c>
      <c r="AZ388" s="131">
        <f t="shared" si="234"/>
        <v>0</v>
      </c>
      <c r="BA388" s="131">
        <f t="shared" si="235"/>
        <v>0</v>
      </c>
      <c r="BB388" s="131">
        <f t="shared" si="236"/>
        <v>0</v>
      </c>
      <c r="BC388" s="131">
        <f t="shared" si="237"/>
        <v>0</v>
      </c>
      <c r="BD388" s="131">
        <f t="shared" si="238"/>
        <v>0</v>
      </c>
      <c r="BE388" s="131">
        <f t="shared" si="239"/>
        <v>0</v>
      </c>
      <c r="BF388" s="131">
        <f t="shared" si="240"/>
        <v>0</v>
      </c>
      <c r="BG388" s="131">
        <f t="shared" si="241"/>
        <v>0</v>
      </c>
      <c r="BH388" s="131">
        <f t="shared" si="242"/>
        <v>0</v>
      </c>
      <c r="BI388" s="131">
        <f t="shared" si="243"/>
        <v>0</v>
      </c>
      <c r="BJ388" s="131">
        <f t="shared" si="244"/>
        <v>0</v>
      </c>
      <c r="BK388" s="131">
        <f t="shared" si="245"/>
        <v>0</v>
      </c>
      <c r="BL388" s="131">
        <f t="shared" si="246"/>
        <v>0</v>
      </c>
      <c r="BM388" s="131">
        <f t="shared" si="247"/>
        <v>0</v>
      </c>
      <c r="BN388" s="131">
        <f t="shared" si="248"/>
        <v>0</v>
      </c>
      <c r="BO388" s="131">
        <f t="shared" si="249"/>
        <v>0</v>
      </c>
    </row>
    <row r="389" spans="1:67" s="4" customFormat="1" ht="73.75" customHeight="1" x14ac:dyDescent="0.2">
      <c r="B389" s="164" t="s">
        <v>8</v>
      </c>
      <c r="D389" s="99" t="s">
        <v>884</v>
      </c>
      <c r="E389" s="502" t="s">
        <v>646</v>
      </c>
      <c r="F389" s="72" t="s">
        <v>111</v>
      </c>
      <c r="G389" s="73" t="s">
        <v>94</v>
      </c>
      <c r="H389" s="73" t="s">
        <v>156</v>
      </c>
      <c r="I389" s="72">
        <v>1</v>
      </c>
      <c r="J389" s="72">
        <v>25</v>
      </c>
      <c r="K389" s="72" t="s">
        <v>562</v>
      </c>
      <c r="L389" s="334">
        <v>429.90140000000002</v>
      </c>
      <c r="M389" s="87"/>
      <c r="N389" s="399" t="s">
        <v>954</v>
      </c>
      <c r="O389" s="368">
        <f>L389*M389</f>
        <v>0</v>
      </c>
      <c r="P389" s="89" t="str">
        <f t="shared" si="257"/>
        <v>No</v>
      </c>
      <c r="Q389" s="166" t="str">
        <f t="shared" si="258"/>
        <v>Yes</v>
      </c>
      <c r="S389" s="229">
        <v>1</v>
      </c>
      <c r="T389" s="230">
        <f t="shared" si="259"/>
        <v>0</v>
      </c>
      <c r="U389" s="69"/>
      <c r="V389" s="256">
        <v>42.99</v>
      </c>
      <c r="W389" s="265">
        <f t="shared" si="250"/>
        <v>0</v>
      </c>
      <c r="X389" s="152">
        <f>M389*I389</f>
        <v>0</v>
      </c>
      <c r="Y389" s="152"/>
      <c r="Z389" s="489">
        <v>1</v>
      </c>
      <c r="AA389" s="476"/>
      <c r="AB389" s="239">
        <f t="shared" si="251"/>
        <v>0</v>
      </c>
      <c r="AC389" s="476">
        <v>15</v>
      </c>
      <c r="AD389" s="239">
        <f t="shared" si="252"/>
        <v>0</v>
      </c>
      <c r="AE389" s="480"/>
      <c r="AF389" s="239">
        <f t="shared" si="253"/>
        <v>0</v>
      </c>
      <c r="AG389" s="131">
        <f t="shared" si="217"/>
        <v>0</v>
      </c>
      <c r="AH389" s="131">
        <f t="shared" si="218"/>
        <v>0</v>
      </c>
      <c r="AI389" s="131">
        <f t="shared" si="219"/>
        <v>0</v>
      </c>
      <c r="AJ389" s="131">
        <f t="shared" si="220"/>
        <v>0</v>
      </c>
      <c r="AK389" s="131">
        <f t="shared" si="221"/>
        <v>0</v>
      </c>
      <c r="AL389" s="131">
        <f t="shared" si="222"/>
        <v>0</v>
      </c>
      <c r="AM389" s="131">
        <f t="shared" si="223"/>
        <v>0</v>
      </c>
      <c r="AN389" s="131">
        <f t="shared" si="224"/>
        <v>0</v>
      </c>
      <c r="AO389" s="131">
        <f t="shared" si="225"/>
        <v>0</v>
      </c>
      <c r="AP389" s="131"/>
      <c r="AQ389" s="396">
        <f t="shared" si="226"/>
        <v>0</v>
      </c>
      <c r="AR389" s="396">
        <f t="shared" si="227"/>
        <v>0</v>
      </c>
      <c r="AS389" s="396">
        <f t="shared" si="228"/>
        <v>0</v>
      </c>
      <c r="AT389" s="131"/>
      <c r="AU389" s="131">
        <f t="shared" si="229"/>
        <v>0</v>
      </c>
      <c r="AV389" s="131">
        <f t="shared" si="230"/>
        <v>0</v>
      </c>
      <c r="AW389" s="131">
        <f t="shared" si="231"/>
        <v>0</v>
      </c>
      <c r="AX389" s="131">
        <f t="shared" si="232"/>
        <v>0</v>
      </c>
      <c r="AY389" s="131">
        <f t="shared" si="233"/>
        <v>0</v>
      </c>
      <c r="AZ389" s="131">
        <f t="shared" si="234"/>
        <v>0</v>
      </c>
      <c r="BA389" s="131">
        <f t="shared" si="235"/>
        <v>0</v>
      </c>
      <c r="BB389" s="131">
        <f t="shared" si="236"/>
        <v>0</v>
      </c>
      <c r="BC389" s="131">
        <f t="shared" si="237"/>
        <v>0</v>
      </c>
      <c r="BD389" s="131">
        <f t="shared" si="238"/>
        <v>0</v>
      </c>
      <c r="BE389" s="131">
        <f t="shared" si="239"/>
        <v>0</v>
      </c>
      <c r="BF389" s="131">
        <f t="shared" si="240"/>
        <v>0</v>
      </c>
      <c r="BG389" s="131">
        <f t="shared" si="241"/>
        <v>0</v>
      </c>
      <c r="BH389" s="131">
        <f t="shared" si="242"/>
        <v>0</v>
      </c>
      <c r="BI389" s="131">
        <f t="shared" si="243"/>
        <v>0</v>
      </c>
      <c r="BJ389" s="131">
        <f t="shared" si="244"/>
        <v>0</v>
      </c>
      <c r="BK389" s="131">
        <f t="shared" si="245"/>
        <v>0</v>
      </c>
      <c r="BL389" s="131">
        <f t="shared" si="246"/>
        <v>0</v>
      </c>
      <c r="BM389" s="131">
        <f t="shared" si="247"/>
        <v>0</v>
      </c>
      <c r="BN389" s="131">
        <f t="shared" si="248"/>
        <v>0</v>
      </c>
      <c r="BO389" s="131">
        <f t="shared" si="249"/>
        <v>0</v>
      </c>
    </row>
    <row r="390" spans="1:67" s="81" customFormat="1" ht="73.75" customHeight="1" x14ac:dyDescent="0.2">
      <c r="A390" s="4"/>
      <c r="B390" s="164" t="s">
        <v>8</v>
      </c>
      <c r="C390" s="4"/>
      <c r="D390" s="64" t="s">
        <v>1081</v>
      </c>
      <c r="E390" s="503" t="s">
        <v>648</v>
      </c>
      <c r="F390" s="63" t="s">
        <v>112</v>
      </c>
      <c r="G390" s="178" t="s">
        <v>95</v>
      </c>
      <c r="H390" s="178" t="s">
        <v>156</v>
      </c>
      <c r="I390" s="63">
        <v>1</v>
      </c>
      <c r="J390" s="63">
        <v>30</v>
      </c>
      <c r="K390" s="63" t="s">
        <v>562</v>
      </c>
      <c r="L390" s="333">
        <v>563.64690000000007</v>
      </c>
      <c r="M390" s="401" t="s">
        <v>954</v>
      </c>
      <c r="N390" s="380"/>
      <c r="O390" s="378">
        <f>L390*N390</f>
        <v>0</v>
      </c>
      <c r="P390" s="82" t="str">
        <f t="shared" si="257"/>
        <v>No</v>
      </c>
      <c r="Q390" s="188" t="str">
        <f t="shared" si="258"/>
        <v>Yes</v>
      </c>
      <c r="S390" s="229">
        <v>1</v>
      </c>
      <c r="T390" s="230">
        <f t="shared" si="259"/>
        <v>0</v>
      </c>
      <c r="U390" s="69"/>
      <c r="V390" s="256">
        <v>29.45</v>
      </c>
      <c r="W390" s="265">
        <f t="shared" si="250"/>
        <v>0</v>
      </c>
      <c r="X390" s="152"/>
      <c r="Y390" s="152">
        <f>N390*I390</f>
        <v>0</v>
      </c>
      <c r="Z390" s="489">
        <v>1</v>
      </c>
      <c r="AA390" s="476"/>
      <c r="AB390" s="239">
        <f t="shared" si="251"/>
        <v>0</v>
      </c>
      <c r="AC390" s="476">
        <v>18</v>
      </c>
      <c r="AD390" s="239">
        <f t="shared" si="252"/>
        <v>0</v>
      </c>
      <c r="AE390" s="480"/>
      <c r="AF390" s="239">
        <f t="shared" si="253"/>
        <v>0</v>
      </c>
      <c r="AG390" s="131">
        <f t="shared" si="217"/>
        <v>0</v>
      </c>
      <c r="AH390" s="131">
        <f t="shared" si="218"/>
        <v>0</v>
      </c>
      <c r="AI390" s="131">
        <f t="shared" si="219"/>
        <v>0</v>
      </c>
      <c r="AJ390" s="131">
        <f t="shared" si="220"/>
        <v>0</v>
      </c>
      <c r="AK390" s="131">
        <f t="shared" si="221"/>
        <v>0</v>
      </c>
      <c r="AL390" s="131">
        <f t="shared" si="222"/>
        <v>0</v>
      </c>
      <c r="AM390" s="131">
        <f t="shared" si="223"/>
        <v>0</v>
      </c>
      <c r="AN390" s="131">
        <f t="shared" si="224"/>
        <v>0</v>
      </c>
      <c r="AO390" s="131">
        <f t="shared" si="225"/>
        <v>0</v>
      </c>
      <c r="AP390" s="396"/>
      <c r="AQ390" s="396">
        <f t="shared" si="226"/>
        <v>0</v>
      </c>
      <c r="AR390" s="396">
        <f t="shared" si="227"/>
        <v>0</v>
      </c>
      <c r="AS390" s="396">
        <f t="shared" si="228"/>
        <v>0</v>
      </c>
      <c r="AT390" s="396"/>
      <c r="AU390" s="131">
        <f t="shared" si="229"/>
        <v>0</v>
      </c>
      <c r="AV390" s="131">
        <f t="shared" si="230"/>
        <v>0</v>
      </c>
      <c r="AW390" s="131">
        <f t="shared" si="231"/>
        <v>0</v>
      </c>
      <c r="AX390" s="131">
        <f t="shared" si="232"/>
        <v>0</v>
      </c>
      <c r="AY390" s="131">
        <f t="shared" si="233"/>
        <v>0</v>
      </c>
      <c r="AZ390" s="131">
        <f t="shared" si="234"/>
        <v>0</v>
      </c>
      <c r="BA390" s="131">
        <f t="shared" si="235"/>
        <v>0</v>
      </c>
      <c r="BB390" s="131">
        <f t="shared" si="236"/>
        <v>0</v>
      </c>
      <c r="BC390" s="131">
        <f t="shared" si="237"/>
        <v>0</v>
      </c>
      <c r="BD390" s="131">
        <f t="shared" si="238"/>
        <v>0</v>
      </c>
      <c r="BE390" s="131">
        <f t="shared" si="239"/>
        <v>0</v>
      </c>
      <c r="BF390" s="131">
        <f t="shared" si="240"/>
        <v>0</v>
      </c>
      <c r="BG390" s="131">
        <f t="shared" si="241"/>
        <v>0</v>
      </c>
      <c r="BH390" s="131">
        <f t="shared" si="242"/>
        <v>0</v>
      </c>
      <c r="BI390" s="131">
        <f t="shared" si="243"/>
        <v>0</v>
      </c>
      <c r="BJ390" s="131">
        <f t="shared" si="244"/>
        <v>0</v>
      </c>
      <c r="BK390" s="131">
        <f t="shared" si="245"/>
        <v>0</v>
      </c>
      <c r="BL390" s="131">
        <f t="shared" si="246"/>
        <v>0</v>
      </c>
      <c r="BM390" s="131">
        <f t="shared" si="247"/>
        <v>0</v>
      </c>
      <c r="BN390" s="131">
        <f t="shared" si="248"/>
        <v>0</v>
      </c>
      <c r="BO390" s="131">
        <f t="shared" si="249"/>
        <v>0</v>
      </c>
    </row>
    <row r="391" spans="1:67" s="81" customFormat="1" ht="73.75" customHeight="1" x14ac:dyDescent="0.2">
      <c r="A391" s="4"/>
      <c r="B391" s="164" t="s">
        <v>8</v>
      </c>
      <c r="C391" s="4"/>
      <c r="D391" s="64" t="s">
        <v>878</v>
      </c>
      <c r="E391" s="504" t="s">
        <v>647</v>
      </c>
      <c r="F391" s="63" t="s">
        <v>112</v>
      </c>
      <c r="G391" s="178" t="s">
        <v>95</v>
      </c>
      <c r="H391" s="178" t="s">
        <v>156</v>
      </c>
      <c r="I391" s="63">
        <v>1</v>
      </c>
      <c r="J391" s="63">
        <v>30</v>
      </c>
      <c r="K391" s="63" t="s">
        <v>562</v>
      </c>
      <c r="L391" s="333">
        <v>588.15059999999994</v>
      </c>
      <c r="M391" s="85"/>
      <c r="N391" s="403" t="s">
        <v>954</v>
      </c>
      <c r="O391" s="378">
        <f>L391*M391</f>
        <v>0</v>
      </c>
      <c r="P391" s="82" t="str">
        <f t="shared" si="257"/>
        <v>No</v>
      </c>
      <c r="Q391" s="188" t="str">
        <f t="shared" si="258"/>
        <v>Yes</v>
      </c>
      <c r="S391" s="229">
        <v>1</v>
      </c>
      <c r="T391" s="230">
        <f t="shared" si="259"/>
        <v>0</v>
      </c>
      <c r="U391" s="69"/>
      <c r="V391" s="256">
        <v>29.45</v>
      </c>
      <c r="W391" s="265">
        <f t="shared" si="250"/>
        <v>0</v>
      </c>
      <c r="X391" s="152">
        <f>M391*I391</f>
        <v>0</v>
      </c>
      <c r="Y391" s="152"/>
      <c r="Z391" s="489">
        <v>1</v>
      </c>
      <c r="AA391" s="476"/>
      <c r="AB391" s="239">
        <f t="shared" si="251"/>
        <v>0</v>
      </c>
      <c r="AC391" s="476">
        <v>18</v>
      </c>
      <c r="AD391" s="239">
        <f t="shared" si="252"/>
        <v>0</v>
      </c>
      <c r="AE391" s="480"/>
      <c r="AF391" s="239">
        <f t="shared" si="253"/>
        <v>0</v>
      </c>
      <c r="AG391" s="131">
        <f t="shared" si="217"/>
        <v>0</v>
      </c>
      <c r="AH391" s="131">
        <f t="shared" si="218"/>
        <v>0</v>
      </c>
      <c r="AI391" s="131">
        <f t="shared" si="219"/>
        <v>0</v>
      </c>
      <c r="AJ391" s="131">
        <f t="shared" si="220"/>
        <v>0</v>
      </c>
      <c r="AK391" s="131">
        <f t="shared" si="221"/>
        <v>0</v>
      </c>
      <c r="AL391" s="131">
        <f t="shared" si="222"/>
        <v>0</v>
      </c>
      <c r="AM391" s="131">
        <f t="shared" si="223"/>
        <v>0</v>
      </c>
      <c r="AN391" s="131">
        <f t="shared" si="224"/>
        <v>0</v>
      </c>
      <c r="AO391" s="131">
        <f t="shared" si="225"/>
        <v>0</v>
      </c>
      <c r="AP391" s="396"/>
      <c r="AQ391" s="396">
        <f t="shared" si="226"/>
        <v>0</v>
      </c>
      <c r="AR391" s="396">
        <f t="shared" si="227"/>
        <v>0</v>
      </c>
      <c r="AS391" s="396">
        <f t="shared" si="228"/>
        <v>0</v>
      </c>
      <c r="AT391" s="396"/>
      <c r="AU391" s="131">
        <f t="shared" si="229"/>
        <v>0</v>
      </c>
      <c r="AV391" s="131">
        <f t="shared" si="230"/>
        <v>0</v>
      </c>
      <c r="AW391" s="131">
        <f t="shared" si="231"/>
        <v>0</v>
      </c>
      <c r="AX391" s="131">
        <f t="shared" si="232"/>
        <v>0</v>
      </c>
      <c r="AY391" s="131">
        <f t="shared" si="233"/>
        <v>0</v>
      </c>
      <c r="AZ391" s="131">
        <f t="shared" si="234"/>
        <v>0</v>
      </c>
      <c r="BA391" s="131">
        <f t="shared" si="235"/>
        <v>0</v>
      </c>
      <c r="BB391" s="131">
        <f t="shared" si="236"/>
        <v>0</v>
      </c>
      <c r="BC391" s="131">
        <f t="shared" si="237"/>
        <v>0</v>
      </c>
      <c r="BD391" s="131">
        <f t="shared" si="238"/>
        <v>0</v>
      </c>
      <c r="BE391" s="131">
        <f t="shared" si="239"/>
        <v>0</v>
      </c>
      <c r="BF391" s="131">
        <f t="shared" si="240"/>
        <v>0</v>
      </c>
      <c r="BG391" s="131">
        <f t="shared" si="241"/>
        <v>0</v>
      </c>
      <c r="BH391" s="131">
        <f t="shared" si="242"/>
        <v>0</v>
      </c>
      <c r="BI391" s="131">
        <f t="shared" si="243"/>
        <v>0</v>
      </c>
      <c r="BJ391" s="131">
        <f t="shared" si="244"/>
        <v>0</v>
      </c>
      <c r="BK391" s="131">
        <f t="shared" si="245"/>
        <v>0</v>
      </c>
      <c r="BL391" s="131">
        <f t="shared" si="246"/>
        <v>0</v>
      </c>
      <c r="BM391" s="131">
        <f t="shared" si="247"/>
        <v>0</v>
      </c>
      <c r="BN391" s="131">
        <f t="shared" si="248"/>
        <v>0</v>
      </c>
      <c r="BO391" s="131">
        <f t="shared" si="249"/>
        <v>0</v>
      </c>
    </row>
    <row r="392" spans="1:67" s="81" customFormat="1" ht="73.75" customHeight="1" x14ac:dyDescent="0.2">
      <c r="A392" s="4"/>
      <c r="B392" s="164" t="s">
        <v>8</v>
      </c>
      <c r="C392" s="4"/>
      <c r="D392" s="64" t="s">
        <v>883</v>
      </c>
      <c r="E392" s="505" t="s">
        <v>646</v>
      </c>
      <c r="F392" s="63" t="s">
        <v>112</v>
      </c>
      <c r="G392" s="178" t="s">
        <v>95</v>
      </c>
      <c r="H392" s="178" t="s">
        <v>156</v>
      </c>
      <c r="I392" s="63">
        <v>1</v>
      </c>
      <c r="J392" s="63">
        <v>30</v>
      </c>
      <c r="K392" s="63" t="s">
        <v>562</v>
      </c>
      <c r="L392" s="333">
        <v>563.64690000000007</v>
      </c>
      <c r="M392" s="85"/>
      <c r="N392" s="403" t="s">
        <v>954</v>
      </c>
      <c r="O392" s="378">
        <f>L392*M392</f>
        <v>0</v>
      </c>
      <c r="P392" s="82" t="str">
        <f t="shared" si="257"/>
        <v>No</v>
      </c>
      <c r="Q392" s="188" t="str">
        <f t="shared" si="258"/>
        <v>Yes</v>
      </c>
      <c r="S392" s="229">
        <v>1</v>
      </c>
      <c r="T392" s="230">
        <f t="shared" si="259"/>
        <v>0</v>
      </c>
      <c r="U392" s="69"/>
      <c r="V392" s="256">
        <v>29.45</v>
      </c>
      <c r="W392" s="265">
        <f t="shared" si="250"/>
        <v>0</v>
      </c>
      <c r="X392" s="152">
        <f>M392*I392</f>
        <v>0</v>
      </c>
      <c r="Y392" s="152"/>
      <c r="Z392" s="489">
        <v>1</v>
      </c>
      <c r="AA392" s="476"/>
      <c r="AB392" s="239">
        <f t="shared" si="251"/>
        <v>0</v>
      </c>
      <c r="AC392" s="476">
        <v>18</v>
      </c>
      <c r="AD392" s="239">
        <f t="shared" si="252"/>
        <v>0</v>
      </c>
      <c r="AE392" s="480"/>
      <c r="AF392" s="239">
        <f t="shared" si="253"/>
        <v>0</v>
      </c>
      <c r="AG392" s="131">
        <f t="shared" si="217"/>
        <v>0</v>
      </c>
      <c r="AH392" s="131">
        <f t="shared" si="218"/>
        <v>0</v>
      </c>
      <c r="AI392" s="131">
        <f t="shared" si="219"/>
        <v>0</v>
      </c>
      <c r="AJ392" s="131">
        <f t="shared" si="220"/>
        <v>0</v>
      </c>
      <c r="AK392" s="131">
        <f t="shared" si="221"/>
        <v>0</v>
      </c>
      <c r="AL392" s="131">
        <f t="shared" si="222"/>
        <v>0</v>
      </c>
      <c r="AM392" s="131">
        <f t="shared" si="223"/>
        <v>0</v>
      </c>
      <c r="AN392" s="131">
        <f t="shared" si="224"/>
        <v>0</v>
      </c>
      <c r="AO392" s="131">
        <f t="shared" si="225"/>
        <v>0</v>
      </c>
      <c r="AP392" s="396"/>
      <c r="AQ392" s="396">
        <f t="shared" si="226"/>
        <v>0</v>
      </c>
      <c r="AR392" s="396">
        <f t="shared" si="227"/>
        <v>0</v>
      </c>
      <c r="AS392" s="396">
        <f t="shared" si="228"/>
        <v>0</v>
      </c>
      <c r="AT392" s="396"/>
      <c r="AU392" s="131">
        <f t="shared" si="229"/>
        <v>0</v>
      </c>
      <c r="AV392" s="131">
        <f t="shared" si="230"/>
        <v>0</v>
      </c>
      <c r="AW392" s="131">
        <f t="shared" si="231"/>
        <v>0</v>
      </c>
      <c r="AX392" s="131">
        <f t="shared" si="232"/>
        <v>0</v>
      </c>
      <c r="AY392" s="131">
        <f t="shared" si="233"/>
        <v>0</v>
      </c>
      <c r="AZ392" s="131">
        <f t="shared" si="234"/>
        <v>0</v>
      </c>
      <c r="BA392" s="131">
        <f t="shared" si="235"/>
        <v>0</v>
      </c>
      <c r="BB392" s="131">
        <f t="shared" si="236"/>
        <v>0</v>
      </c>
      <c r="BC392" s="131">
        <f t="shared" si="237"/>
        <v>0</v>
      </c>
      <c r="BD392" s="131">
        <f t="shared" si="238"/>
        <v>0</v>
      </c>
      <c r="BE392" s="131">
        <f t="shared" si="239"/>
        <v>0</v>
      </c>
      <c r="BF392" s="131">
        <f t="shared" si="240"/>
        <v>0</v>
      </c>
      <c r="BG392" s="131">
        <f t="shared" si="241"/>
        <v>0</v>
      </c>
      <c r="BH392" s="131">
        <f t="shared" si="242"/>
        <v>0</v>
      </c>
      <c r="BI392" s="131">
        <f t="shared" si="243"/>
        <v>0</v>
      </c>
      <c r="BJ392" s="131">
        <f t="shared" si="244"/>
        <v>0</v>
      </c>
      <c r="BK392" s="131">
        <f t="shared" si="245"/>
        <v>0</v>
      </c>
      <c r="BL392" s="131">
        <f t="shared" si="246"/>
        <v>0</v>
      </c>
      <c r="BM392" s="131">
        <f t="shared" si="247"/>
        <v>0</v>
      </c>
      <c r="BN392" s="131">
        <f t="shared" si="248"/>
        <v>0</v>
      </c>
      <c r="BO392" s="131">
        <f t="shared" si="249"/>
        <v>0</v>
      </c>
    </row>
    <row r="393" spans="1:67" s="4" customFormat="1" ht="73.75" customHeight="1" x14ac:dyDescent="0.2">
      <c r="B393" s="164" t="s">
        <v>8</v>
      </c>
      <c r="D393" s="99" t="s">
        <v>1082</v>
      </c>
      <c r="E393" s="506" t="s">
        <v>648</v>
      </c>
      <c r="F393" s="72" t="s">
        <v>111</v>
      </c>
      <c r="G393" s="73" t="s">
        <v>90</v>
      </c>
      <c r="H393" s="73" t="s">
        <v>156</v>
      </c>
      <c r="I393" s="72">
        <v>3</v>
      </c>
      <c r="J393" s="72">
        <v>24</v>
      </c>
      <c r="K393" s="72" t="s">
        <v>562</v>
      </c>
      <c r="L393" s="334">
        <v>1289.6939000000002</v>
      </c>
      <c r="M393" s="399" t="s">
        <v>954</v>
      </c>
      <c r="N393" s="88"/>
      <c r="O393" s="368">
        <f>L393*N393</f>
        <v>0</v>
      </c>
      <c r="P393" s="89" t="str">
        <f t="shared" si="257"/>
        <v>No</v>
      </c>
      <c r="Q393" s="166" t="str">
        <f t="shared" si="258"/>
        <v>Yes</v>
      </c>
      <c r="S393" s="229">
        <v>3</v>
      </c>
      <c r="T393" s="230">
        <f t="shared" si="259"/>
        <v>0</v>
      </c>
      <c r="U393" s="69"/>
      <c r="V393" s="256">
        <v>87.1</v>
      </c>
      <c r="W393" s="265">
        <f t="shared" si="250"/>
        <v>0</v>
      </c>
      <c r="X393" s="152"/>
      <c r="Y393" s="152">
        <f>N393*I393</f>
        <v>0</v>
      </c>
      <c r="Z393" s="489">
        <v>3</v>
      </c>
      <c r="AA393" s="476">
        <v>41</v>
      </c>
      <c r="AB393" s="239">
        <f t="shared" si="251"/>
        <v>0</v>
      </c>
      <c r="AC393" s="476"/>
      <c r="AD393" s="239">
        <f t="shared" si="252"/>
        <v>0</v>
      </c>
      <c r="AE393" s="480"/>
      <c r="AF393" s="239">
        <f t="shared" si="253"/>
        <v>0</v>
      </c>
      <c r="AG393" s="131">
        <f t="shared" ref="AG393:AG448" si="260">IF(F393="XS",IF(SUM(M393:N393)&gt;0,SUM(M393:N393),0),0)*I393</f>
        <v>0</v>
      </c>
      <c r="AH393" s="131">
        <f t="shared" ref="AH393:AH448" si="261">IF(F393="S",IF(SUM(M393:N393)&gt;0,SUM(M393:N393),0),0)*I393</f>
        <v>0</v>
      </c>
      <c r="AI393" s="131">
        <f t="shared" ref="AI393:AI448" si="262">IF(F393="M",IF(SUM(M393:N393)&gt;0,SUM(M393:N393),0),0)*I393</f>
        <v>0</v>
      </c>
      <c r="AJ393" s="131">
        <f t="shared" ref="AJ393:AJ448" si="263">IF(F393="L",IF(SUM(M393:N393)&gt;0,SUM(M393:N393),0),0)*I393</f>
        <v>0</v>
      </c>
      <c r="AK393" s="131">
        <f t="shared" ref="AK393:AK448" si="264">IF(F393="XL",IF(SUM(M393:N393)&gt;0,SUM(M393:N393),0),0)*I393</f>
        <v>0</v>
      </c>
      <c r="AL393" s="131">
        <f t="shared" ref="AL393:AL448" si="265">IF(F393="2XL",IF(SUM(M393:N393)&gt;0,SUM(M393:N393),0),0)*I393</f>
        <v>0</v>
      </c>
      <c r="AM393" s="131">
        <f t="shared" ref="AM393:AM448" si="266">IF(F393="3XL",IF(SUM(M393:N393)&gt;0,SUM(M393:N393),0),0)*I393</f>
        <v>0</v>
      </c>
      <c r="AN393" s="131">
        <f t="shared" ref="AN393:AN448" si="267">IF(F393="4XL",IF(SUM(M393:N393)&gt;0,SUM(M393:N393),0),0)*I393</f>
        <v>0</v>
      </c>
      <c r="AO393" s="131">
        <f t="shared" ref="AO393:AO448" si="268">IF(F393="various",IF(SUM(M393:N393)&gt;0,SUM(M393:N393),0),0)*I393</f>
        <v>0</v>
      </c>
      <c r="AP393" s="131"/>
      <c r="AQ393" s="396">
        <f t="shared" ref="AQ393:AQ456" si="269">IF(E393="Colored no tex.",IF(SUM(M393:N393)&gt;0,SUM(M393:N393),0),0)*I393</f>
        <v>0</v>
      </c>
      <c r="AR393" s="396">
        <f t="shared" ref="AR393:AR456" si="270">IF(E393="Natural tex.",IF(SUM(M393:N393)&gt;0,SUM(M393:N393),0),0)*I393</f>
        <v>0</v>
      </c>
      <c r="AS393" s="396">
        <f t="shared" ref="AS393:AS456" si="271">IF(E393="Natural no tex.",IF(SUM(M393:N393)&gt;0,SUM(M393:N393),0),0)*I393</f>
        <v>0</v>
      </c>
      <c r="AT393" s="131"/>
      <c r="AU393" s="131">
        <f t="shared" ref="AU393:AU448" si="272">IF(H393="sloper",IF(SUM(M393:N393)&gt;0,SUM(M393:N393),0),0)*I393</f>
        <v>0</v>
      </c>
      <c r="AV393" s="131">
        <f t="shared" ref="AV393:AV448" si="273">IF(H393="footholds",IF(SUM(M393:N393)&gt;0,SUM(M393:N393),0),0)*I393</f>
        <v>0</v>
      </c>
      <c r="AW393" s="131">
        <f t="shared" ref="AW393:AW448" si="274">IF(H393="micros",IF(SUM(M393:N393)&gt;0,SUM(M393:N393),0),0)*I393</f>
        <v>0</v>
      </c>
      <c r="AX393" s="131">
        <f t="shared" ref="AX393:AX448" si="275">IF(H393="jug",IF(SUM(M393:N393)&gt;0,SUM(M393:N393),0),0)*I393</f>
        <v>0</v>
      </c>
      <c r="AY393" s="131">
        <f t="shared" ref="AY393:AY448" si="276">IF(H393="ledge",IF(SUM(M393:N393)&gt;0,SUM(M393:N393),0),0)*I393</f>
        <v>0</v>
      </c>
      <c r="AZ393" s="131">
        <f t="shared" ref="AZ393:AZ448" si="277">IF(H393="edge",IF(SUM(M393:N393)&gt;0,SUM(M393:N393),0),0)*I393</f>
        <v>0</v>
      </c>
      <c r="BA393" s="131">
        <f t="shared" ref="BA393:BA448" si="278">IF(H393="crimp",IF(SUM(M393:N393)&gt;0,SUM(M393:N393),0),0)*I393</f>
        <v>0</v>
      </c>
      <c r="BB393" s="131">
        <f t="shared" ref="BB393:BB448" si="279">IF(H393="incut",IF(SUM(M393:N393)&gt;0,SUM(M393:N393),0),0)*I393</f>
        <v>0</v>
      </c>
      <c r="BC393" s="131">
        <f t="shared" ref="BC393:BC448" si="280">IF(H393="dish",IF(SUM(M393:N393)&gt;0,SUM(M393:N393),0),0)*I393</f>
        <v>0</v>
      </c>
      <c r="BD393" s="131">
        <f t="shared" ref="BD393:BD448" si="281">IF(H393="pinch",IF(SUM(M393:N393)&gt;0,SUM(M393:N393),0),0)*I393</f>
        <v>0</v>
      </c>
      <c r="BE393" s="131">
        <f t="shared" ref="BE393:BE448" si="282">IF(H393="pocket",IF(SUM(M393:N393)&gt;0,SUM(M393:N393),0),0)*I393</f>
        <v>0</v>
      </c>
      <c r="BF393" s="131">
        <f t="shared" ref="BF393:BF448" si="283">IF(H393="insert",IF(SUM(M393:N393)&gt;0,SUM(M393:N393),0),0)*I393</f>
        <v>0</v>
      </c>
      <c r="BG393" s="131">
        <f t="shared" ref="BG393:BG448" si="284">IF(H393="feature",IF(SUM(M393:N393)&gt;0,SUM(M393:N393),0),0)*I393</f>
        <v>0</v>
      </c>
      <c r="BH393" s="131">
        <f t="shared" ref="BH393:BH448" si="285">IF(H393="scoop",IF(SUM(M393:N393)&gt;0,SUM(M393:N393),0),0)*I393</f>
        <v>0</v>
      </c>
      <c r="BI393" s="131">
        <f t="shared" ref="BI393:BI448" si="286">IF(H393="arete",IF(SUM(M393:N393)&gt;0,SUM(M393:N393),0),0)*I393</f>
        <v>0</v>
      </c>
      <c r="BJ393" s="131">
        <f t="shared" ref="BJ393:BJ448" si="287">IF(H393="square",IF(SUM(M393:N393)&gt;0,SUM(M393:N393),0),0)*I393</f>
        <v>0</v>
      </c>
      <c r="BK393" s="131">
        <f t="shared" ref="BK393:BK448" si="288">IF(H393="positive",IF(SUM(M393:N393)&gt;0,SUM(M393:N393),0),0)*I393</f>
        <v>0</v>
      </c>
      <c r="BL393" s="131">
        <f t="shared" ref="BL393:BL448" si="289">IF(H393="pyramid",IF(SUM(M393:N393)&gt;0,SUM(M393:N393),0),0)*I393</f>
        <v>0</v>
      </c>
      <c r="BM393" s="131">
        <f t="shared" ref="BM393:BM448" si="290">IF(H393="high profile",IF(SUM(M393:N393)&gt;0,SUM(M393:N393),0),0)*I393</f>
        <v>0</v>
      </c>
      <c r="BN393" s="131">
        <f t="shared" ref="BN393:BN448" si="291">IF(H393="rectangle",IF(SUM(M393:N393)&gt;0,SUM(M393:N393),0),0)*I393</f>
        <v>0</v>
      </c>
      <c r="BO393" s="131">
        <f t="shared" ref="BO393:BO448" si="292">IF(H393="various",IF(SUM(M393:N393)&gt;0,SUM(M393:N393),0),0)*I393</f>
        <v>0</v>
      </c>
    </row>
    <row r="394" spans="1:67" s="4" customFormat="1" ht="73.75" customHeight="1" x14ac:dyDescent="0.2">
      <c r="B394" s="164" t="s">
        <v>8</v>
      </c>
      <c r="D394" s="99" t="s">
        <v>879</v>
      </c>
      <c r="E394" s="501" t="s">
        <v>647</v>
      </c>
      <c r="F394" s="72" t="s">
        <v>111</v>
      </c>
      <c r="G394" s="73" t="s">
        <v>90</v>
      </c>
      <c r="H394" s="73" t="s">
        <v>156</v>
      </c>
      <c r="I394" s="72">
        <v>3</v>
      </c>
      <c r="J394" s="72">
        <v>24</v>
      </c>
      <c r="K394" s="72" t="s">
        <v>562</v>
      </c>
      <c r="L394" s="334">
        <v>1345.7671</v>
      </c>
      <c r="M394" s="87"/>
      <c r="N394" s="399" t="s">
        <v>954</v>
      </c>
      <c r="O394" s="368">
        <f>L394*M394</f>
        <v>0</v>
      </c>
      <c r="P394" s="89" t="str">
        <f t="shared" si="257"/>
        <v>No</v>
      </c>
      <c r="Q394" s="166" t="str">
        <f t="shared" si="258"/>
        <v>Yes</v>
      </c>
      <c r="S394" s="229">
        <v>3</v>
      </c>
      <c r="T394" s="230">
        <f t="shared" si="259"/>
        <v>0</v>
      </c>
      <c r="U394" s="69"/>
      <c r="V394" s="256">
        <v>87.1</v>
      </c>
      <c r="W394" s="265">
        <f t="shared" ref="W394:W457" si="293">SUM(M394:N394)*V394</f>
        <v>0</v>
      </c>
      <c r="X394" s="152">
        <f>M394*I394</f>
        <v>0</v>
      </c>
      <c r="Y394" s="152"/>
      <c r="Z394" s="489">
        <v>3</v>
      </c>
      <c r="AA394" s="476">
        <v>41</v>
      </c>
      <c r="AB394" s="239">
        <f t="shared" ref="AB394:AB457" si="294">SUM(X394:Y394)*AA394</f>
        <v>0</v>
      </c>
      <c r="AC394" s="476"/>
      <c r="AD394" s="239">
        <f t="shared" ref="AD394:AD457" si="295">SUM(X394:Y394)*AC394</f>
        <v>0</v>
      </c>
      <c r="AE394" s="480"/>
      <c r="AF394" s="239">
        <f t="shared" ref="AF394:AF457" si="296">SUM(X394:Y394)*AE394</f>
        <v>0</v>
      </c>
      <c r="AG394" s="131">
        <f t="shared" si="260"/>
        <v>0</v>
      </c>
      <c r="AH394" s="131">
        <f t="shared" si="261"/>
        <v>0</v>
      </c>
      <c r="AI394" s="131">
        <f t="shared" si="262"/>
        <v>0</v>
      </c>
      <c r="AJ394" s="131">
        <f t="shared" si="263"/>
        <v>0</v>
      </c>
      <c r="AK394" s="131">
        <f t="shared" si="264"/>
        <v>0</v>
      </c>
      <c r="AL394" s="131">
        <f t="shared" si="265"/>
        <v>0</v>
      </c>
      <c r="AM394" s="131">
        <f t="shared" si="266"/>
        <v>0</v>
      </c>
      <c r="AN394" s="131">
        <f t="shared" si="267"/>
        <v>0</v>
      </c>
      <c r="AO394" s="131">
        <f t="shared" si="268"/>
        <v>0</v>
      </c>
      <c r="AP394" s="131"/>
      <c r="AQ394" s="396">
        <f t="shared" si="269"/>
        <v>0</v>
      </c>
      <c r="AR394" s="396">
        <f t="shared" si="270"/>
        <v>0</v>
      </c>
      <c r="AS394" s="396">
        <f t="shared" si="271"/>
        <v>0</v>
      </c>
      <c r="AT394" s="131"/>
      <c r="AU394" s="131">
        <f t="shared" si="272"/>
        <v>0</v>
      </c>
      <c r="AV394" s="131">
        <f t="shared" si="273"/>
        <v>0</v>
      </c>
      <c r="AW394" s="131">
        <f t="shared" si="274"/>
        <v>0</v>
      </c>
      <c r="AX394" s="131">
        <f t="shared" si="275"/>
        <v>0</v>
      </c>
      <c r="AY394" s="131">
        <f t="shared" si="276"/>
        <v>0</v>
      </c>
      <c r="AZ394" s="131">
        <f t="shared" si="277"/>
        <v>0</v>
      </c>
      <c r="BA394" s="131">
        <f t="shared" si="278"/>
        <v>0</v>
      </c>
      <c r="BB394" s="131">
        <f t="shared" si="279"/>
        <v>0</v>
      </c>
      <c r="BC394" s="131">
        <f t="shared" si="280"/>
        <v>0</v>
      </c>
      <c r="BD394" s="131">
        <f t="shared" si="281"/>
        <v>0</v>
      </c>
      <c r="BE394" s="131">
        <f t="shared" si="282"/>
        <v>0</v>
      </c>
      <c r="BF394" s="131">
        <f t="shared" si="283"/>
        <v>0</v>
      </c>
      <c r="BG394" s="131">
        <f t="shared" si="284"/>
        <v>0</v>
      </c>
      <c r="BH394" s="131">
        <f t="shared" si="285"/>
        <v>0</v>
      </c>
      <c r="BI394" s="131">
        <f t="shared" si="286"/>
        <v>0</v>
      </c>
      <c r="BJ394" s="131">
        <f t="shared" si="287"/>
        <v>0</v>
      </c>
      <c r="BK394" s="131">
        <f t="shared" si="288"/>
        <v>0</v>
      </c>
      <c r="BL394" s="131">
        <f t="shared" si="289"/>
        <v>0</v>
      </c>
      <c r="BM394" s="131">
        <f t="shared" si="290"/>
        <v>0</v>
      </c>
      <c r="BN394" s="131">
        <f t="shared" si="291"/>
        <v>0</v>
      </c>
      <c r="BO394" s="131">
        <f t="shared" si="292"/>
        <v>0</v>
      </c>
    </row>
    <row r="395" spans="1:67" s="4" customFormat="1" ht="73.75" customHeight="1" x14ac:dyDescent="0.2">
      <c r="B395" s="164" t="s">
        <v>8</v>
      </c>
      <c r="D395" s="99" t="s">
        <v>882</v>
      </c>
      <c r="E395" s="502" t="s">
        <v>646</v>
      </c>
      <c r="F395" s="72" t="s">
        <v>111</v>
      </c>
      <c r="G395" s="73" t="s">
        <v>90</v>
      </c>
      <c r="H395" s="73" t="s">
        <v>156</v>
      </c>
      <c r="I395" s="72">
        <v>3</v>
      </c>
      <c r="J395" s="72">
        <v>24</v>
      </c>
      <c r="K395" s="72" t="s">
        <v>562</v>
      </c>
      <c r="L395" s="334">
        <v>1289.6939000000002</v>
      </c>
      <c r="M395" s="87"/>
      <c r="N395" s="399" t="s">
        <v>954</v>
      </c>
      <c r="O395" s="368">
        <f>L395*M395</f>
        <v>0</v>
      </c>
      <c r="P395" s="89" t="str">
        <f t="shared" si="257"/>
        <v>No</v>
      </c>
      <c r="Q395" s="166" t="str">
        <f t="shared" si="258"/>
        <v>Yes</v>
      </c>
      <c r="S395" s="229">
        <v>3</v>
      </c>
      <c r="T395" s="230">
        <f t="shared" si="259"/>
        <v>0</v>
      </c>
      <c r="U395" s="69"/>
      <c r="V395" s="256">
        <v>87.1</v>
      </c>
      <c r="W395" s="265">
        <f t="shared" si="293"/>
        <v>0</v>
      </c>
      <c r="X395" s="152">
        <f>M395*I395</f>
        <v>0</v>
      </c>
      <c r="Y395" s="152"/>
      <c r="Z395" s="489">
        <v>3</v>
      </c>
      <c r="AA395" s="476">
        <v>41</v>
      </c>
      <c r="AB395" s="239">
        <f t="shared" si="294"/>
        <v>0</v>
      </c>
      <c r="AC395" s="476"/>
      <c r="AD395" s="239">
        <f t="shared" si="295"/>
        <v>0</v>
      </c>
      <c r="AE395" s="480"/>
      <c r="AF395" s="239">
        <f t="shared" si="296"/>
        <v>0</v>
      </c>
      <c r="AG395" s="131">
        <f t="shared" si="260"/>
        <v>0</v>
      </c>
      <c r="AH395" s="131">
        <f t="shared" si="261"/>
        <v>0</v>
      </c>
      <c r="AI395" s="131">
        <f t="shared" si="262"/>
        <v>0</v>
      </c>
      <c r="AJ395" s="131">
        <f t="shared" si="263"/>
        <v>0</v>
      </c>
      <c r="AK395" s="131">
        <f t="shared" si="264"/>
        <v>0</v>
      </c>
      <c r="AL395" s="131">
        <f t="shared" si="265"/>
        <v>0</v>
      </c>
      <c r="AM395" s="131">
        <f t="shared" si="266"/>
        <v>0</v>
      </c>
      <c r="AN395" s="131">
        <f t="shared" si="267"/>
        <v>0</v>
      </c>
      <c r="AO395" s="131">
        <f t="shared" si="268"/>
        <v>0</v>
      </c>
      <c r="AP395" s="131"/>
      <c r="AQ395" s="396">
        <f t="shared" si="269"/>
        <v>0</v>
      </c>
      <c r="AR395" s="396">
        <f t="shared" si="270"/>
        <v>0</v>
      </c>
      <c r="AS395" s="396">
        <f t="shared" si="271"/>
        <v>0</v>
      </c>
      <c r="AT395" s="131"/>
      <c r="AU395" s="131">
        <f t="shared" si="272"/>
        <v>0</v>
      </c>
      <c r="AV395" s="131">
        <f t="shared" si="273"/>
        <v>0</v>
      </c>
      <c r="AW395" s="131">
        <f t="shared" si="274"/>
        <v>0</v>
      </c>
      <c r="AX395" s="131">
        <f t="shared" si="275"/>
        <v>0</v>
      </c>
      <c r="AY395" s="131">
        <f t="shared" si="276"/>
        <v>0</v>
      </c>
      <c r="AZ395" s="131">
        <f t="shared" si="277"/>
        <v>0</v>
      </c>
      <c r="BA395" s="131">
        <f t="shared" si="278"/>
        <v>0</v>
      </c>
      <c r="BB395" s="131">
        <f t="shared" si="279"/>
        <v>0</v>
      </c>
      <c r="BC395" s="131">
        <f t="shared" si="280"/>
        <v>0</v>
      </c>
      <c r="BD395" s="131">
        <f t="shared" si="281"/>
        <v>0</v>
      </c>
      <c r="BE395" s="131">
        <f t="shared" si="282"/>
        <v>0</v>
      </c>
      <c r="BF395" s="131">
        <f t="shared" si="283"/>
        <v>0</v>
      </c>
      <c r="BG395" s="131">
        <f t="shared" si="284"/>
        <v>0</v>
      </c>
      <c r="BH395" s="131">
        <f t="shared" si="285"/>
        <v>0</v>
      </c>
      <c r="BI395" s="131">
        <f t="shared" si="286"/>
        <v>0</v>
      </c>
      <c r="BJ395" s="131">
        <f t="shared" si="287"/>
        <v>0</v>
      </c>
      <c r="BK395" s="131">
        <f t="shared" si="288"/>
        <v>0</v>
      </c>
      <c r="BL395" s="131">
        <f t="shared" si="289"/>
        <v>0</v>
      </c>
      <c r="BM395" s="131">
        <f t="shared" si="290"/>
        <v>0</v>
      </c>
      <c r="BN395" s="131">
        <f t="shared" si="291"/>
        <v>0</v>
      </c>
      <c r="BO395" s="131">
        <f t="shared" si="292"/>
        <v>0</v>
      </c>
    </row>
    <row r="396" spans="1:67" s="81" customFormat="1" ht="73.75" customHeight="1" x14ac:dyDescent="0.2">
      <c r="A396" s="4"/>
      <c r="B396" s="164" t="s">
        <v>8</v>
      </c>
      <c r="D396" s="68" t="s">
        <v>1083</v>
      </c>
      <c r="E396" s="503" t="s">
        <v>648</v>
      </c>
      <c r="F396" s="69" t="s">
        <v>111</v>
      </c>
      <c r="G396" s="69" t="s">
        <v>90</v>
      </c>
      <c r="H396" s="69" t="s">
        <v>156</v>
      </c>
      <c r="I396" s="69">
        <v>3</v>
      </c>
      <c r="J396" s="69">
        <v>24</v>
      </c>
      <c r="K396" s="69" t="s">
        <v>562</v>
      </c>
      <c r="L396" s="338">
        <v>1289.6939000000002</v>
      </c>
      <c r="M396" s="401" t="s">
        <v>954</v>
      </c>
      <c r="N396" s="355"/>
      <c r="O396" s="378">
        <f>L396*N396</f>
        <v>0</v>
      </c>
      <c r="P396" s="96" t="str">
        <f t="shared" si="257"/>
        <v>No</v>
      </c>
      <c r="Q396" s="120" t="str">
        <f t="shared" si="258"/>
        <v>Yes</v>
      </c>
      <c r="R396" s="357"/>
      <c r="S396" s="231">
        <v>3</v>
      </c>
      <c r="T396" s="232">
        <f t="shared" si="259"/>
        <v>0</v>
      </c>
      <c r="U396" s="183"/>
      <c r="V396" s="257">
        <v>87.1</v>
      </c>
      <c r="W396" s="265">
        <f t="shared" si="293"/>
        <v>0</v>
      </c>
      <c r="X396" s="152"/>
      <c r="Y396" s="152">
        <f>N396*I396</f>
        <v>0</v>
      </c>
      <c r="Z396" s="490">
        <v>3</v>
      </c>
      <c r="AA396" s="476">
        <v>41</v>
      </c>
      <c r="AB396" s="239">
        <f t="shared" si="294"/>
        <v>0</v>
      </c>
      <c r="AC396" s="476"/>
      <c r="AD396" s="239">
        <f t="shared" si="295"/>
        <v>0</v>
      </c>
      <c r="AE396" s="480"/>
      <c r="AF396" s="239">
        <f t="shared" si="296"/>
        <v>0</v>
      </c>
      <c r="AG396" s="131">
        <f t="shared" si="260"/>
        <v>0</v>
      </c>
      <c r="AH396" s="131">
        <f t="shared" si="261"/>
        <v>0</v>
      </c>
      <c r="AI396" s="131">
        <f t="shared" si="262"/>
        <v>0</v>
      </c>
      <c r="AJ396" s="131">
        <f t="shared" si="263"/>
        <v>0</v>
      </c>
      <c r="AK396" s="131">
        <f t="shared" si="264"/>
        <v>0</v>
      </c>
      <c r="AL396" s="131">
        <f t="shared" si="265"/>
        <v>0</v>
      </c>
      <c r="AM396" s="131">
        <f t="shared" si="266"/>
        <v>0</v>
      </c>
      <c r="AN396" s="131">
        <f t="shared" si="267"/>
        <v>0</v>
      </c>
      <c r="AO396" s="131">
        <f t="shared" si="268"/>
        <v>0</v>
      </c>
      <c r="AP396" s="396"/>
      <c r="AQ396" s="396">
        <f t="shared" si="269"/>
        <v>0</v>
      </c>
      <c r="AR396" s="396">
        <f t="shared" si="270"/>
        <v>0</v>
      </c>
      <c r="AS396" s="396">
        <f t="shared" si="271"/>
        <v>0</v>
      </c>
      <c r="AT396" s="396"/>
      <c r="AU396" s="131">
        <f t="shared" si="272"/>
        <v>0</v>
      </c>
      <c r="AV396" s="131">
        <f t="shared" si="273"/>
        <v>0</v>
      </c>
      <c r="AW396" s="131">
        <f t="shared" si="274"/>
        <v>0</v>
      </c>
      <c r="AX396" s="131">
        <f t="shared" si="275"/>
        <v>0</v>
      </c>
      <c r="AY396" s="131">
        <f t="shared" si="276"/>
        <v>0</v>
      </c>
      <c r="AZ396" s="131">
        <f t="shared" si="277"/>
        <v>0</v>
      </c>
      <c r="BA396" s="131">
        <f t="shared" si="278"/>
        <v>0</v>
      </c>
      <c r="BB396" s="131">
        <f t="shared" si="279"/>
        <v>0</v>
      </c>
      <c r="BC396" s="131">
        <f t="shared" si="280"/>
        <v>0</v>
      </c>
      <c r="BD396" s="131">
        <f t="shared" si="281"/>
        <v>0</v>
      </c>
      <c r="BE396" s="131">
        <f t="shared" si="282"/>
        <v>0</v>
      </c>
      <c r="BF396" s="131">
        <f t="shared" si="283"/>
        <v>0</v>
      </c>
      <c r="BG396" s="131">
        <f t="shared" si="284"/>
        <v>0</v>
      </c>
      <c r="BH396" s="131">
        <f t="shared" si="285"/>
        <v>0</v>
      </c>
      <c r="BI396" s="131">
        <f t="shared" si="286"/>
        <v>0</v>
      </c>
      <c r="BJ396" s="131">
        <f t="shared" si="287"/>
        <v>0</v>
      </c>
      <c r="BK396" s="131">
        <f t="shared" si="288"/>
        <v>0</v>
      </c>
      <c r="BL396" s="131">
        <f t="shared" si="289"/>
        <v>0</v>
      </c>
      <c r="BM396" s="131">
        <f t="shared" si="290"/>
        <v>0</v>
      </c>
      <c r="BN396" s="131">
        <f t="shared" si="291"/>
        <v>0</v>
      </c>
      <c r="BO396" s="131">
        <f t="shared" si="292"/>
        <v>0</v>
      </c>
    </row>
    <row r="397" spans="1:67" s="81" customFormat="1" ht="73.75" customHeight="1" x14ac:dyDescent="0.2">
      <c r="A397" s="4"/>
      <c r="B397" s="164" t="s">
        <v>8</v>
      </c>
      <c r="D397" s="68" t="s">
        <v>880</v>
      </c>
      <c r="E397" s="504" t="s">
        <v>647</v>
      </c>
      <c r="F397" s="69" t="s">
        <v>111</v>
      </c>
      <c r="G397" s="69" t="s">
        <v>90</v>
      </c>
      <c r="H397" s="69" t="s">
        <v>156</v>
      </c>
      <c r="I397" s="69">
        <v>3</v>
      </c>
      <c r="J397" s="69">
        <v>24</v>
      </c>
      <c r="K397" s="69" t="s">
        <v>562</v>
      </c>
      <c r="L397" s="338">
        <v>1345.7671</v>
      </c>
      <c r="M397" s="355"/>
      <c r="N397" s="403" t="s">
        <v>954</v>
      </c>
      <c r="O397" s="378">
        <f>L397*M397</f>
        <v>0</v>
      </c>
      <c r="P397" s="96" t="str">
        <f t="shared" si="257"/>
        <v>No</v>
      </c>
      <c r="Q397" s="120" t="str">
        <f t="shared" si="258"/>
        <v>Yes</v>
      </c>
      <c r="R397" s="357"/>
      <c r="S397" s="231">
        <v>3</v>
      </c>
      <c r="T397" s="232">
        <f t="shared" si="259"/>
        <v>0</v>
      </c>
      <c r="U397" s="183"/>
      <c r="V397" s="257">
        <v>87.1</v>
      </c>
      <c r="W397" s="265">
        <f t="shared" si="293"/>
        <v>0</v>
      </c>
      <c r="X397" s="152">
        <f>M397*I397</f>
        <v>0</v>
      </c>
      <c r="Y397" s="152"/>
      <c r="Z397" s="490">
        <v>3</v>
      </c>
      <c r="AA397" s="476">
        <v>41</v>
      </c>
      <c r="AB397" s="239">
        <f t="shared" si="294"/>
        <v>0</v>
      </c>
      <c r="AC397" s="476"/>
      <c r="AD397" s="239">
        <f t="shared" si="295"/>
        <v>0</v>
      </c>
      <c r="AE397" s="480"/>
      <c r="AF397" s="239">
        <f t="shared" si="296"/>
        <v>0</v>
      </c>
      <c r="AG397" s="131">
        <f t="shared" si="260"/>
        <v>0</v>
      </c>
      <c r="AH397" s="131">
        <f t="shared" si="261"/>
        <v>0</v>
      </c>
      <c r="AI397" s="131">
        <f t="shared" si="262"/>
        <v>0</v>
      </c>
      <c r="AJ397" s="131">
        <f t="shared" si="263"/>
        <v>0</v>
      </c>
      <c r="AK397" s="131">
        <f t="shared" si="264"/>
        <v>0</v>
      </c>
      <c r="AL397" s="131">
        <f t="shared" si="265"/>
        <v>0</v>
      </c>
      <c r="AM397" s="131">
        <f t="shared" si="266"/>
        <v>0</v>
      </c>
      <c r="AN397" s="131">
        <f t="shared" si="267"/>
        <v>0</v>
      </c>
      <c r="AO397" s="131">
        <f t="shared" si="268"/>
        <v>0</v>
      </c>
      <c r="AP397" s="396"/>
      <c r="AQ397" s="396">
        <f t="shared" si="269"/>
        <v>0</v>
      </c>
      <c r="AR397" s="396">
        <f t="shared" si="270"/>
        <v>0</v>
      </c>
      <c r="AS397" s="396">
        <f t="shared" si="271"/>
        <v>0</v>
      </c>
      <c r="AT397" s="396"/>
      <c r="AU397" s="131">
        <f t="shared" si="272"/>
        <v>0</v>
      </c>
      <c r="AV397" s="131">
        <f t="shared" si="273"/>
        <v>0</v>
      </c>
      <c r="AW397" s="131">
        <f t="shared" si="274"/>
        <v>0</v>
      </c>
      <c r="AX397" s="131">
        <f t="shared" si="275"/>
        <v>0</v>
      </c>
      <c r="AY397" s="131">
        <f t="shared" si="276"/>
        <v>0</v>
      </c>
      <c r="AZ397" s="131">
        <f t="shared" si="277"/>
        <v>0</v>
      </c>
      <c r="BA397" s="131">
        <f t="shared" si="278"/>
        <v>0</v>
      </c>
      <c r="BB397" s="131">
        <f t="shared" si="279"/>
        <v>0</v>
      </c>
      <c r="BC397" s="131">
        <f t="shared" si="280"/>
        <v>0</v>
      </c>
      <c r="BD397" s="131">
        <f t="shared" si="281"/>
        <v>0</v>
      </c>
      <c r="BE397" s="131">
        <f t="shared" si="282"/>
        <v>0</v>
      </c>
      <c r="BF397" s="131">
        <f t="shared" si="283"/>
        <v>0</v>
      </c>
      <c r="BG397" s="131">
        <f t="shared" si="284"/>
        <v>0</v>
      </c>
      <c r="BH397" s="131">
        <f t="shared" si="285"/>
        <v>0</v>
      </c>
      <c r="BI397" s="131">
        <f t="shared" si="286"/>
        <v>0</v>
      </c>
      <c r="BJ397" s="131">
        <f t="shared" si="287"/>
        <v>0</v>
      </c>
      <c r="BK397" s="131">
        <f t="shared" si="288"/>
        <v>0</v>
      </c>
      <c r="BL397" s="131">
        <f t="shared" si="289"/>
        <v>0</v>
      </c>
      <c r="BM397" s="131">
        <f t="shared" si="290"/>
        <v>0</v>
      </c>
      <c r="BN397" s="131">
        <f t="shared" si="291"/>
        <v>0</v>
      </c>
      <c r="BO397" s="131">
        <f t="shared" si="292"/>
        <v>0</v>
      </c>
    </row>
    <row r="398" spans="1:67" s="81" customFormat="1" ht="73.75" customHeight="1" x14ac:dyDescent="0.2">
      <c r="A398" s="4"/>
      <c r="B398" s="167" t="s">
        <v>8</v>
      </c>
      <c r="C398" s="121"/>
      <c r="D398" s="207" t="s">
        <v>881</v>
      </c>
      <c r="E398" s="507" t="s">
        <v>646</v>
      </c>
      <c r="F398" s="183" t="s">
        <v>111</v>
      </c>
      <c r="G398" s="183" t="s">
        <v>90</v>
      </c>
      <c r="H398" s="183" t="s">
        <v>156</v>
      </c>
      <c r="I398" s="183">
        <v>3</v>
      </c>
      <c r="J398" s="183">
        <v>24</v>
      </c>
      <c r="K398" s="183" t="s">
        <v>562</v>
      </c>
      <c r="L398" s="345">
        <v>1289.6939000000002</v>
      </c>
      <c r="M398" s="197"/>
      <c r="N398" s="404" t="s">
        <v>954</v>
      </c>
      <c r="O398" s="378">
        <f>L398*M398</f>
        <v>0</v>
      </c>
      <c r="P398" s="186" t="str">
        <f t="shared" si="257"/>
        <v>No</v>
      </c>
      <c r="Q398" s="187" t="str">
        <f t="shared" si="258"/>
        <v>Yes</v>
      </c>
      <c r="S398" s="231">
        <v>3</v>
      </c>
      <c r="T398" s="232">
        <f t="shared" si="259"/>
        <v>0</v>
      </c>
      <c r="U398" s="183"/>
      <c r="V398" s="257">
        <v>87.1</v>
      </c>
      <c r="W398" s="265">
        <f t="shared" si="293"/>
        <v>0</v>
      </c>
      <c r="X398" s="152">
        <f>M398*I398</f>
        <v>0</v>
      </c>
      <c r="Y398" s="152"/>
      <c r="Z398" s="490">
        <v>3</v>
      </c>
      <c r="AA398" s="476">
        <v>41</v>
      </c>
      <c r="AB398" s="239">
        <f t="shared" si="294"/>
        <v>0</v>
      </c>
      <c r="AC398" s="476"/>
      <c r="AD398" s="239">
        <f t="shared" si="295"/>
        <v>0</v>
      </c>
      <c r="AE398" s="480"/>
      <c r="AF398" s="239">
        <f t="shared" si="296"/>
        <v>0</v>
      </c>
      <c r="AG398" s="131">
        <f t="shared" si="260"/>
        <v>0</v>
      </c>
      <c r="AH398" s="131">
        <f t="shared" si="261"/>
        <v>0</v>
      </c>
      <c r="AI398" s="131">
        <f t="shared" si="262"/>
        <v>0</v>
      </c>
      <c r="AJ398" s="131">
        <f t="shared" si="263"/>
        <v>0</v>
      </c>
      <c r="AK398" s="131">
        <f t="shared" si="264"/>
        <v>0</v>
      </c>
      <c r="AL398" s="131">
        <f t="shared" si="265"/>
        <v>0</v>
      </c>
      <c r="AM398" s="131">
        <f t="shared" si="266"/>
        <v>0</v>
      </c>
      <c r="AN398" s="131">
        <f t="shared" si="267"/>
        <v>0</v>
      </c>
      <c r="AO398" s="131">
        <f t="shared" si="268"/>
        <v>0</v>
      </c>
      <c r="AP398" s="396"/>
      <c r="AQ398" s="396">
        <f t="shared" si="269"/>
        <v>0</v>
      </c>
      <c r="AR398" s="396">
        <f t="shared" si="270"/>
        <v>0</v>
      </c>
      <c r="AS398" s="396">
        <f t="shared" si="271"/>
        <v>0</v>
      </c>
      <c r="AT398" s="396"/>
      <c r="AU398" s="131">
        <f t="shared" si="272"/>
        <v>0</v>
      </c>
      <c r="AV398" s="131">
        <f t="shared" si="273"/>
        <v>0</v>
      </c>
      <c r="AW398" s="131">
        <f t="shared" si="274"/>
        <v>0</v>
      </c>
      <c r="AX398" s="131">
        <f t="shared" si="275"/>
        <v>0</v>
      </c>
      <c r="AY398" s="131">
        <f t="shared" si="276"/>
        <v>0</v>
      </c>
      <c r="AZ398" s="131">
        <f t="shared" si="277"/>
        <v>0</v>
      </c>
      <c r="BA398" s="131">
        <f t="shared" si="278"/>
        <v>0</v>
      </c>
      <c r="BB398" s="131">
        <f t="shared" si="279"/>
        <v>0</v>
      </c>
      <c r="BC398" s="131">
        <f t="shared" si="280"/>
        <v>0</v>
      </c>
      <c r="BD398" s="131">
        <f t="shared" si="281"/>
        <v>0</v>
      </c>
      <c r="BE398" s="131">
        <f t="shared" si="282"/>
        <v>0</v>
      </c>
      <c r="BF398" s="131">
        <f t="shared" si="283"/>
        <v>0</v>
      </c>
      <c r="BG398" s="131">
        <f t="shared" si="284"/>
        <v>0</v>
      </c>
      <c r="BH398" s="131">
        <f t="shared" si="285"/>
        <v>0</v>
      </c>
      <c r="BI398" s="131">
        <f t="shared" si="286"/>
        <v>0</v>
      </c>
      <c r="BJ398" s="131">
        <f t="shared" si="287"/>
        <v>0</v>
      </c>
      <c r="BK398" s="131">
        <f t="shared" si="288"/>
        <v>0</v>
      </c>
      <c r="BL398" s="131">
        <f t="shared" si="289"/>
        <v>0</v>
      </c>
      <c r="BM398" s="131">
        <f t="shared" si="290"/>
        <v>0</v>
      </c>
      <c r="BN398" s="131">
        <f t="shared" si="291"/>
        <v>0</v>
      </c>
      <c r="BO398" s="131">
        <f t="shared" si="292"/>
        <v>0</v>
      </c>
    </row>
    <row r="399" spans="1:67" s="81" customFormat="1" ht="40.75" customHeight="1" x14ac:dyDescent="0.2">
      <c r="A399" s="4"/>
      <c r="B399" s="217"/>
      <c r="C399" s="80"/>
      <c r="D399" s="440" t="s">
        <v>369</v>
      </c>
      <c r="E399" s="508"/>
      <c r="F399" s="68"/>
      <c r="G399" s="66"/>
      <c r="H399" s="66"/>
      <c r="I399" s="68"/>
      <c r="J399" s="67"/>
      <c r="K399" s="67"/>
      <c r="L399" s="155"/>
      <c r="M399" s="397"/>
      <c r="O399" s="323"/>
      <c r="P399" s="82"/>
      <c r="Q399" s="83"/>
      <c r="S399" s="69"/>
      <c r="T399" s="69"/>
      <c r="U399" s="69"/>
      <c r="V399" s="254"/>
      <c r="W399" s="265">
        <f t="shared" si="293"/>
        <v>0</v>
      </c>
      <c r="X399" s="152"/>
      <c r="Y399" s="152"/>
      <c r="Z399" s="487"/>
      <c r="AA399" s="475"/>
      <c r="AB399" s="239">
        <f t="shared" si="294"/>
        <v>0</v>
      </c>
      <c r="AC399" s="475"/>
      <c r="AD399" s="239">
        <f t="shared" si="295"/>
        <v>0</v>
      </c>
      <c r="AE399" s="475"/>
      <c r="AF399" s="239">
        <f t="shared" si="296"/>
        <v>0</v>
      </c>
      <c r="AG399" s="131">
        <f t="shared" si="260"/>
        <v>0</v>
      </c>
      <c r="AH399" s="131">
        <f t="shared" si="261"/>
        <v>0</v>
      </c>
      <c r="AI399" s="131">
        <f t="shared" si="262"/>
        <v>0</v>
      </c>
      <c r="AJ399" s="131">
        <f t="shared" si="263"/>
        <v>0</v>
      </c>
      <c r="AK399" s="131">
        <f t="shared" si="264"/>
        <v>0</v>
      </c>
      <c r="AL399" s="131">
        <f t="shared" si="265"/>
        <v>0</v>
      </c>
      <c r="AM399" s="131">
        <f t="shared" si="266"/>
        <v>0</v>
      </c>
      <c r="AN399" s="131">
        <f t="shared" si="267"/>
        <v>0</v>
      </c>
      <c r="AO399" s="131">
        <f t="shared" si="268"/>
        <v>0</v>
      </c>
      <c r="AP399" s="396"/>
      <c r="AQ399" s="396">
        <f t="shared" si="269"/>
        <v>0</v>
      </c>
      <c r="AR399" s="396">
        <f t="shared" si="270"/>
        <v>0</v>
      </c>
      <c r="AS399" s="396">
        <f t="shared" si="271"/>
        <v>0</v>
      </c>
      <c r="AT399" s="396"/>
      <c r="AU399" s="131">
        <f t="shared" si="272"/>
        <v>0</v>
      </c>
      <c r="AV399" s="131">
        <f t="shared" si="273"/>
        <v>0</v>
      </c>
      <c r="AW399" s="131">
        <f t="shared" si="274"/>
        <v>0</v>
      </c>
      <c r="AX399" s="131">
        <f t="shared" si="275"/>
        <v>0</v>
      </c>
      <c r="AY399" s="131">
        <f t="shared" si="276"/>
        <v>0</v>
      </c>
      <c r="AZ399" s="131">
        <f t="shared" si="277"/>
        <v>0</v>
      </c>
      <c r="BA399" s="131">
        <f t="shared" si="278"/>
        <v>0</v>
      </c>
      <c r="BB399" s="131">
        <f t="shared" si="279"/>
        <v>0</v>
      </c>
      <c r="BC399" s="131">
        <f t="shared" si="280"/>
        <v>0</v>
      </c>
      <c r="BD399" s="131">
        <f t="shared" si="281"/>
        <v>0</v>
      </c>
      <c r="BE399" s="131">
        <f t="shared" si="282"/>
        <v>0</v>
      </c>
      <c r="BF399" s="131">
        <f t="shared" si="283"/>
        <v>0</v>
      </c>
      <c r="BG399" s="131">
        <f t="shared" si="284"/>
        <v>0</v>
      </c>
      <c r="BH399" s="131">
        <f t="shared" si="285"/>
        <v>0</v>
      </c>
      <c r="BI399" s="131">
        <f t="shared" si="286"/>
        <v>0</v>
      </c>
      <c r="BJ399" s="131">
        <f t="shared" si="287"/>
        <v>0</v>
      </c>
      <c r="BK399" s="131">
        <f t="shared" si="288"/>
        <v>0</v>
      </c>
      <c r="BL399" s="131">
        <f t="shared" si="289"/>
        <v>0</v>
      </c>
      <c r="BM399" s="131">
        <f t="shared" si="290"/>
        <v>0</v>
      </c>
      <c r="BN399" s="131">
        <f t="shared" si="291"/>
        <v>0</v>
      </c>
      <c r="BO399" s="131">
        <f t="shared" si="292"/>
        <v>0</v>
      </c>
    </row>
    <row r="400" spans="1:67" s="4" customFormat="1" ht="73.75" customHeight="1" x14ac:dyDescent="0.2">
      <c r="B400" s="164" t="s">
        <v>8</v>
      </c>
      <c r="C400" s="101"/>
      <c r="D400" s="175" t="s">
        <v>1084</v>
      </c>
      <c r="E400" s="506" t="s">
        <v>648</v>
      </c>
      <c r="F400" s="158" t="s">
        <v>108</v>
      </c>
      <c r="G400" s="158" t="s">
        <v>114</v>
      </c>
      <c r="H400" s="158" t="s">
        <v>334</v>
      </c>
      <c r="I400" s="158">
        <v>4</v>
      </c>
      <c r="J400" s="158">
        <v>0</v>
      </c>
      <c r="K400" s="158" t="s">
        <v>562</v>
      </c>
      <c r="L400" s="328">
        <v>286.59750000000003</v>
      </c>
      <c r="M400" s="402" t="s">
        <v>954</v>
      </c>
      <c r="N400" s="161"/>
      <c r="O400" s="368">
        <f>L400*N400</f>
        <v>0</v>
      </c>
      <c r="P400" s="162" t="str">
        <f t="shared" ref="P400:P426" si="297">IF(SUM(M400:N400)&gt;0,"Yes","No")</f>
        <v>No</v>
      </c>
      <c r="Q400" s="163" t="str">
        <f t="shared" ref="Q400:Q426" si="298">IF(B400="New","Yes","No")</f>
        <v>Yes</v>
      </c>
      <c r="S400" s="227">
        <v>4</v>
      </c>
      <c r="T400" s="228">
        <f t="shared" ref="T400:T426" si="299">S400*SUM(M400:N400)</f>
        <v>0</v>
      </c>
      <c r="U400" s="153"/>
      <c r="V400" s="255">
        <v>2.4</v>
      </c>
      <c r="W400" s="265">
        <f t="shared" si="293"/>
        <v>0</v>
      </c>
      <c r="X400" s="152"/>
      <c r="Y400" s="152">
        <f>N400*I400</f>
        <v>0</v>
      </c>
      <c r="Z400" s="488">
        <v>4</v>
      </c>
      <c r="AA400" s="476">
        <v>16</v>
      </c>
      <c r="AB400" s="239">
        <f t="shared" si="294"/>
        <v>0</v>
      </c>
      <c r="AC400" s="480"/>
      <c r="AD400" s="239">
        <f t="shared" si="295"/>
        <v>0</v>
      </c>
      <c r="AE400" s="480"/>
      <c r="AF400" s="239">
        <f t="shared" si="296"/>
        <v>0</v>
      </c>
      <c r="AG400" s="131">
        <f t="shared" si="260"/>
        <v>0</v>
      </c>
      <c r="AH400" s="131">
        <f t="shared" si="261"/>
        <v>0</v>
      </c>
      <c r="AI400" s="131">
        <f t="shared" si="262"/>
        <v>0</v>
      </c>
      <c r="AJ400" s="131">
        <f t="shared" si="263"/>
        <v>0</v>
      </c>
      <c r="AK400" s="131">
        <f t="shared" si="264"/>
        <v>0</v>
      </c>
      <c r="AL400" s="131">
        <f t="shared" si="265"/>
        <v>0</v>
      </c>
      <c r="AM400" s="131">
        <f t="shared" si="266"/>
        <v>0</v>
      </c>
      <c r="AN400" s="131">
        <f t="shared" si="267"/>
        <v>0</v>
      </c>
      <c r="AO400" s="131">
        <f t="shared" si="268"/>
        <v>0</v>
      </c>
      <c r="AP400" s="131"/>
      <c r="AQ400" s="396">
        <f t="shared" si="269"/>
        <v>0</v>
      </c>
      <c r="AR400" s="396">
        <f t="shared" si="270"/>
        <v>0</v>
      </c>
      <c r="AS400" s="396">
        <f t="shared" si="271"/>
        <v>0</v>
      </c>
      <c r="AT400" s="131"/>
      <c r="AU400" s="131">
        <f t="shared" si="272"/>
        <v>0</v>
      </c>
      <c r="AV400" s="131">
        <f t="shared" si="273"/>
        <v>0</v>
      </c>
      <c r="AW400" s="131">
        <f t="shared" si="274"/>
        <v>0</v>
      </c>
      <c r="AX400" s="131">
        <f t="shared" si="275"/>
        <v>0</v>
      </c>
      <c r="AY400" s="131">
        <f t="shared" si="276"/>
        <v>0</v>
      </c>
      <c r="AZ400" s="131">
        <f t="shared" si="277"/>
        <v>0</v>
      </c>
      <c r="BA400" s="131">
        <f t="shared" si="278"/>
        <v>0</v>
      </c>
      <c r="BB400" s="131">
        <f t="shared" si="279"/>
        <v>0</v>
      </c>
      <c r="BC400" s="131">
        <f t="shared" si="280"/>
        <v>0</v>
      </c>
      <c r="BD400" s="131">
        <f t="shared" si="281"/>
        <v>0</v>
      </c>
      <c r="BE400" s="131">
        <f t="shared" si="282"/>
        <v>0</v>
      </c>
      <c r="BF400" s="131">
        <f t="shared" si="283"/>
        <v>0</v>
      </c>
      <c r="BG400" s="131">
        <f t="shared" si="284"/>
        <v>0</v>
      </c>
      <c r="BH400" s="131">
        <f t="shared" si="285"/>
        <v>0</v>
      </c>
      <c r="BI400" s="131">
        <f t="shared" si="286"/>
        <v>0</v>
      </c>
      <c r="BJ400" s="131">
        <f t="shared" si="287"/>
        <v>0</v>
      </c>
      <c r="BK400" s="131">
        <f t="shared" si="288"/>
        <v>0</v>
      </c>
      <c r="BL400" s="131">
        <f t="shared" si="289"/>
        <v>0</v>
      </c>
      <c r="BM400" s="131">
        <f t="shared" si="290"/>
        <v>0</v>
      </c>
      <c r="BN400" s="131">
        <f t="shared" si="291"/>
        <v>0</v>
      </c>
      <c r="BO400" s="131">
        <f t="shared" si="292"/>
        <v>0</v>
      </c>
    </row>
    <row r="401" spans="1:67" s="4" customFormat="1" ht="73.75" customHeight="1" x14ac:dyDescent="0.2">
      <c r="B401" s="164" t="s">
        <v>8</v>
      </c>
      <c r="D401" s="99" t="s">
        <v>888</v>
      </c>
      <c r="E401" s="501" t="s">
        <v>647</v>
      </c>
      <c r="F401" s="72" t="s">
        <v>108</v>
      </c>
      <c r="G401" s="72" t="s">
        <v>114</v>
      </c>
      <c r="H401" s="72" t="s">
        <v>334</v>
      </c>
      <c r="I401" s="72">
        <v>4</v>
      </c>
      <c r="J401" s="72">
        <v>0</v>
      </c>
      <c r="K401" s="72" t="s">
        <v>562</v>
      </c>
      <c r="L401" s="330">
        <v>299.06050000000005</v>
      </c>
      <c r="M401" s="88"/>
      <c r="N401" s="399" t="s">
        <v>954</v>
      </c>
      <c r="O401" s="368">
        <f>L401*M401</f>
        <v>0</v>
      </c>
      <c r="P401" s="89" t="str">
        <f t="shared" si="297"/>
        <v>No</v>
      </c>
      <c r="Q401" s="364" t="str">
        <f t="shared" si="298"/>
        <v>Yes</v>
      </c>
      <c r="R401" s="367"/>
      <c r="S401" s="227">
        <v>4</v>
      </c>
      <c r="T401" s="228">
        <f t="shared" si="299"/>
        <v>0</v>
      </c>
      <c r="U401" s="153"/>
      <c r="V401" s="255">
        <v>2.4</v>
      </c>
      <c r="W401" s="265">
        <f t="shared" si="293"/>
        <v>0</v>
      </c>
      <c r="X401" s="152">
        <f>M401*I401</f>
        <v>0</v>
      </c>
      <c r="Y401" s="152"/>
      <c r="Z401" s="488">
        <v>4</v>
      </c>
      <c r="AA401" s="476">
        <v>16</v>
      </c>
      <c r="AB401" s="239">
        <f t="shared" si="294"/>
        <v>0</v>
      </c>
      <c r="AC401" s="480"/>
      <c r="AD401" s="239">
        <f t="shared" si="295"/>
        <v>0</v>
      </c>
      <c r="AE401" s="480"/>
      <c r="AF401" s="239">
        <f t="shared" si="296"/>
        <v>0</v>
      </c>
      <c r="AG401" s="131">
        <f t="shared" si="260"/>
        <v>0</v>
      </c>
      <c r="AH401" s="131">
        <f t="shared" si="261"/>
        <v>0</v>
      </c>
      <c r="AI401" s="131">
        <f t="shared" si="262"/>
        <v>0</v>
      </c>
      <c r="AJ401" s="131">
        <f t="shared" si="263"/>
        <v>0</v>
      </c>
      <c r="AK401" s="131">
        <f t="shared" si="264"/>
        <v>0</v>
      </c>
      <c r="AL401" s="131">
        <f t="shared" si="265"/>
        <v>0</v>
      </c>
      <c r="AM401" s="131">
        <f t="shared" si="266"/>
        <v>0</v>
      </c>
      <c r="AN401" s="131">
        <f t="shared" si="267"/>
        <v>0</v>
      </c>
      <c r="AO401" s="131">
        <f t="shared" si="268"/>
        <v>0</v>
      </c>
      <c r="AP401" s="131"/>
      <c r="AQ401" s="396">
        <f t="shared" si="269"/>
        <v>0</v>
      </c>
      <c r="AR401" s="396">
        <f t="shared" si="270"/>
        <v>0</v>
      </c>
      <c r="AS401" s="396">
        <f t="shared" si="271"/>
        <v>0</v>
      </c>
      <c r="AT401" s="131"/>
      <c r="AU401" s="131">
        <f t="shared" si="272"/>
        <v>0</v>
      </c>
      <c r="AV401" s="131">
        <f t="shared" si="273"/>
        <v>0</v>
      </c>
      <c r="AW401" s="131">
        <f t="shared" si="274"/>
        <v>0</v>
      </c>
      <c r="AX401" s="131">
        <f t="shared" si="275"/>
        <v>0</v>
      </c>
      <c r="AY401" s="131">
        <f t="shared" si="276"/>
        <v>0</v>
      </c>
      <c r="AZ401" s="131">
        <f t="shared" si="277"/>
        <v>0</v>
      </c>
      <c r="BA401" s="131">
        <f t="shared" si="278"/>
        <v>0</v>
      </c>
      <c r="BB401" s="131">
        <f t="shared" si="279"/>
        <v>0</v>
      </c>
      <c r="BC401" s="131">
        <f t="shared" si="280"/>
        <v>0</v>
      </c>
      <c r="BD401" s="131">
        <f t="shared" si="281"/>
        <v>0</v>
      </c>
      <c r="BE401" s="131">
        <f t="shared" si="282"/>
        <v>0</v>
      </c>
      <c r="BF401" s="131">
        <f t="shared" si="283"/>
        <v>0</v>
      </c>
      <c r="BG401" s="131">
        <f t="shared" si="284"/>
        <v>0</v>
      </c>
      <c r="BH401" s="131">
        <f t="shared" si="285"/>
        <v>0</v>
      </c>
      <c r="BI401" s="131">
        <f t="shared" si="286"/>
        <v>0</v>
      </c>
      <c r="BJ401" s="131">
        <f t="shared" si="287"/>
        <v>0</v>
      </c>
      <c r="BK401" s="131">
        <f t="shared" si="288"/>
        <v>0</v>
      </c>
      <c r="BL401" s="131">
        <f t="shared" si="289"/>
        <v>0</v>
      </c>
      <c r="BM401" s="131">
        <f t="shared" si="290"/>
        <v>0</v>
      </c>
      <c r="BN401" s="131">
        <f t="shared" si="291"/>
        <v>0</v>
      </c>
      <c r="BO401" s="131">
        <f t="shared" si="292"/>
        <v>0</v>
      </c>
    </row>
    <row r="402" spans="1:67" s="4" customFormat="1" ht="73.75" customHeight="1" x14ac:dyDescent="0.2">
      <c r="B402" s="164" t="s">
        <v>8</v>
      </c>
      <c r="D402" s="99" t="s">
        <v>905</v>
      </c>
      <c r="E402" s="502" t="s">
        <v>646</v>
      </c>
      <c r="F402" s="72" t="s">
        <v>108</v>
      </c>
      <c r="G402" s="72" t="s">
        <v>114</v>
      </c>
      <c r="H402" s="72" t="s">
        <v>334</v>
      </c>
      <c r="I402" s="72">
        <v>4</v>
      </c>
      <c r="J402" s="72">
        <v>0</v>
      </c>
      <c r="K402" s="72" t="s">
        <v>562</v>
      </c>
      <c r="L402" s="330">
        <v>286.59750000000003</v>
      </c>
      <c r="M402" s="88"/>
      <c r="N402" s="399" t="s">
        <v>954</v>
      </c>
      <c r="O402" s="368">
        <f>L402*M402</f>
        <v>0</v>
      </c>
      <c r="P402" s="89" t="str">
        <f t="shared" si="297"/>
        <v>No</v>
      </c>
      <c r="Q402" s="364" t="str">
        <f t="shared" si="298"/>
        <v>Yes</v>
      </c>
      <c r="R402" s="367"/>
      <c r="S402" s="227">
        <v>4</v>
      </c>
      <c r="T402" s="228">
        <f t="shared" si="299"/>
        <v>0</v>
      </c>
      <c r="U402" s="153"/>
      <c r="V402" s="255">
        <v>2.4</v>
      </c>
      <c r="W402" s="265">
        <f t="shared" si="293"/>
        <v>0</v>
      </c>
      <c r="X402" s="152">
        <f>M402*I402</f>
        <v>0</v>
      </c>
      <c r="Y402" s="152"/>
      <c r="Z402" s="488">
        <v>4</v>
      </c>
      <c r="AA402" s="476">
        <v>16</v>
      </c>
      <c r="AB402" s="239">
        <f t="shared" si="294"/>
        <v>0</v>
      </c>
      <c r="AC402" s="480"/>
      <c r="AD402" s="239">
        <f t="shared" si="295"/>
        <v>0</v>
      </c>
      <c r="AE402" s="480"/>
      <c r="AF402" s="239">
        <f t="shared" si="296"/>
        <v>0</v>
      </c>
      <c r="AG402" s="131">
        <f t="shared" si="260"/>
        <v>0</v>
      </c>
      <c r="AH402" s="131">
        <f t="shared" si="261"/>
        <v>0</v>
      </c>
      <c r="AI402" s="131">
        <f t="shared" si="262"/>
        <v>0</v>
      </c>
      <c r="AJ402" s="131">
        <f t="shared" si="263"/>
        <v>0</v>
      </c>
      <c r="AK402" s="131">
        <f t="shared" si="264"/>
        <v>0</v>
      </c>
      <c r="AL402" s="131">
        <f t="shared" si="265"/>
        <v>0</v>
      </c>
      <c r="AM402" s="131">
        <f t="shared" si="266"/>
        <v>0</v>
      </c>
      <c r="AN402" s="131">
        <f t="shared" si="267"/>
        <v>0</v>
      </c>
      <c r="AO402" s="131">
        <f t="shared" si="268"/>
        <v>0</v>
      </c>
      <c r="AP402" s="131"/>
      <c r="AQ402" s="396">
        <f t="shared" si="269"/>
        <v>0</v>
      </c>
      <c r="AR402" s="396">
        <f t="shared" si="270"/>
        <v>0</v>
      </c>
      <c r="AS402" s="396">
        <f t="shared" si="271"/>
        <v>0</v>
      </c>
      <c r="AT402" s="131"/>
      <c r="AU402" s="131">
        <f t="shared" si="272"/>
        <v>0</v>
      </c>
      <c r="AV402" s="131">
        <f t="shared" si="273"/>
        <v>0</v>
      </c>
      <c r="AW402" s="131">
        <f t="shared" si="274"/>
        <v>0</v>
      </c>
      <c r="AX402" s="131">
        <f t="shared" si="275"/>
        <v>0</v>
      </c>
      <c r="AY402" s="131">
        <f t="shared" si="276"/>
        <v>0</v>
      </c>
      <c r="AZ402" s="131">
        <f t="shared" si="277"/>
        <v>0</v>
      </c>
      <c r="BA402" s="131">
        <f t="shared" si="278"/>
        <v>0</v>
      </c>
      <c r="BB402" s="131">
        <f t="shared" si="279"/>
        <v>0</v>
      </c>
      <c r="BC402" s="131">
        <f t="shared" si="280"/>
        <v>0</v>
      </c>
      <c r="BD402" s="131">
        <f t="shared" si="281"/>
        <v>0</v>
      </c>
      <c r="BE402" s="131">
        <f t="shared" si="282"/>
        <v>0</v>
      </c>
      <c r="BF402" s="131">
        <f t="shared" si="283"/>
        <v>0</v>
      </c>
      <c r="BG402" s="131">
        <f t="shared" si="284"/>
        <v>0</v>
      </c>
      <c r="BH402" s="131">
        <f t="shared" si="285"/>
        <v>0</v>
      </c>
      <c r="BI402" s="131">
        <f t="shared" si="286"/>
        <v>0</v>
      </c>
      <c r="BJ402" s="131">
        <f t="shared" si="287"/>
        <v>0</v>
      </c>
      <c r="BK402" s="131">
        <f t="shared" si="288"/>
        <v>0</v>
      </c>
      <c r="BL402" s="131">
        <f t="shared" si="289"/>
        <v>0</v>
      </c>
      <c r="BM402" s="131">
        <f t="shared" si="290"/>
        <v>0</v>
      </c>
      <c r="BN402" s="131">
        <f t="shared" si="291"/>
        <v>0</v>
      </c>
      <c r="BO402" s="131">
        <f t="shared" si="292"/>
        <v>0</v>
      </c>
    </row>
    <row r="403" spans="1:67" s="81" customFormat="1" ht="73.75" customHeight="1" x14ac:dyDescent="0.2">
      <c r="A403" s="4"/>
      <c r="B403" s="164" t="s">
        <v>8</v>
      </c>
      <c r="C403" s="4"/>
      <c r="D403" s="64" t="s">
        <v>1085</v>
      </c>
      <c r="E403" s="503" t="s">
        <v>648</v>
      </c>
      <c r="F403" s="63" t="s">
        <v>109</v>
      </c>
      <c r="G403" s="178" t="s">
        <v>45</v>
      </c>
      <c r="H403" s="70" t="s">
        <v>1144</v>
      </c>
      <c r="I403" s="63">
        <v>2</v>
      </c>
      <c r="J403" s="63">
        <v>0</v>
      </c>
      <c r="K403" s="63" t="s">
        <v>562</v>
      </c>
      <c r="L403" s="329">
        <v>257.94290000000001</v>
      </c>
      <c r="M403" s="403" t="s">
        <v>954</v>
      </c>
      <c r="N403" s="84"/>
      <c r="O403" s="378">
        <f>L403*N403</f>
        <v>0</v>
      </c>
      <c r="P403" s="82" t="str">
        <f t="shared" si="297"/>
        <v>No</v>
      </c>
      <c r="Q403" s="188" t="str">
        <f t="shared" si="298"/>
        <v>Yes</v>
      </c>
      <c r="S403" s="229">
        <v>2</v>
      </c>
      <c r="T403" s="230">
        <f t="shared" si="299"/>
        <v>0</v>
      </c>
      <c r="U403" s="69"/>
      <c r="V403" s="256">
        <v>4.5999999999999996</v>
      </c>
      <c r="W403" s="265">
        <f t="shared" si="293"/>
        <v>0</v>
      </c>
      <c r="X403" s="152"/>
      <c r="Y403" s="152">
        <f>N403*I403</f>
        <v>0</v>
      </c>
      <c r="Z403" s="489">
        <v>2</v>
      </c>
      <c r="AA403" s="476">
        <v>8</v>
      </c>
      <c r="AB403" s="239">
        <f t="shared" si="294"/>
        <v>0</v>
      </c>
      <c r="AC403" s="480"/>
      <c r="AD403" s="239">
        <f t="shared" si="295"/>
        <v>0</v>
      </c>
      <c r="AE403" s="480"/>
      <c r="AF403" s="239">
        <f t="shared" si="296"/>
        <v>0</v>
      </c>
      <c r="AG403" s="131">
        <f t="shared" si="260"/>
        <v>0</v>
      </c>
      <c r="AH403" s="131">
        <f t="shared" si="261"/>
        <v>0</v>
      </c>
      <c r="AI403" s="131">
        <f t="shared" si="262"/>
        <v>0</v>
      </c>
      <c r="AJ403" s="131">
        <f t="shared" si="263"/>
        <v>0</v>
      </c>
      <c r="AK403" s="131">
        <f t="shared" si="264"/>
        <v>0</v>
      </c>
      <c r="AL403" s="131">
        <f t="shared" si="265"/>
        <v>0</v>
      </c>
      <c r="AM403" s="131">
        <f t="shared" si="266"/>
        <v>0</v>
      </c>
      <c r="AN403" s="131">
        <f t="shared" si="267"/>
        <v>0</v>
      </c>
      <c r="AO403" s="131">
        <f t="shared" si="268"/>
        <v>0</v>
      </c>
      <c r="AP403" s="396"/>
      <c r="AQ403" s="396">
        <f t="shared" si="269"/>
        <v>0</v>
      </c>
      <c r="AR403" s="396">
        <f t="shared" si="270"/>
        <v>0</v>
      </c>
      <c r="AS403" s="396">
        <f t="shared" si="271"/>
        <v>0</v>
      </c>
      <c r="AT403" s="396"/>
      <c r="AU403" s="131">
        <f t="shared" si="272"/>
        <v>0</v>
      </c>
      <c r="AV403" s="131">
        <f t="shared" si="273"/>
        <v>0</v>
      </c>
      <c r="AW403" s="131">
        <f t="shared" si="274"/>
        <v>0</v>
      </c>
      <c r="AX403" s="131">
        <f t="shared" si="275"/>
        <v>0</v>
      </c>
      <c r="AY403" s="131">
        <f t="shared" si="276"/>
        <v>0</v>
      </c>
      <c r="AZ403" s="131">
        <f t="shared" si="277"/>
        <v>0</v>
      </c>
      <c r="BA403" s="131">
        <f t="shared" si="278"/>
        <v>0</v>
      </c>
      <c r="BB403" s="131">
        <f t="shared" si="279"/>
        <v>0</v>
      </c>
      <c r="BC403" s="131">
        <f t="shared" si="280"/>
        <v>0</v>
      </c>
      <c r="BD403" s="131">
        <f t="shared" si="281"/>
        <v>0</v>
      </c>
      <c r="BE403" s="131">
        <f t="shared" si="282"/>
        <v>0</v>
      </c>
      <c r="BF403" s="131">
        <f t="shared" si="283"/>
        <v>0</v>
      </c>
      <c r="BG403" s="131">
        <f t="shared" si="284"/>
        <v>0</v>
      </c>
      <c r="BH403" s="131">
        <f t="shared" si="285"/>
        <v>0</v>
      </c>
      <c r="BI403" s="131">
        <f t="shared" si="286"/>
        <v>0</v>
      </c>
      <c r="BJ403" s="131">
        <f t="shared" si="287"/>
        <v>0</v>
      </c>
      <c r="BK403" s="131">
        <f t="shared" si="288"/>
        <v>0</v>
      </c>
      <c r="BL403" s="131">
        <f t="shared" si="289"/>
        <v>0</v>
      </c>
      <c r="BM403" s="131">
        <f t="shared" si="290"/>
        <v>0</v>
      </c>
      <c r="BN403" s="131">
        <f t="shared" si="291"/>
        <v>0</v>
      </c>
      <c r="BO403" s="131">
        <f t="shared" si="292"/>
        <v>0</v>
      </c>
    </row>
    <row r="404" spans="1:67" s="81" customFormat="1" ht="73.75" customHeight="1" x14ac:dyDescent="0.2">
      <c r="A404" s="4"/>
      <c r="B404" s="164" t="s">
        <v>8</v>
      </c>
      <c r="C404" s="4"/>
      <c r="D404" s="64" t="s">
        <v>889</v>
      </c>
      <c r="E404" s="504" t="s">
        <v>647</v>
      </c>
      <c r="F404" s="63" t="s">
        <v>109</v>
      </c>
      <c r="G404" s="178" t="s">
        <v>45</v>
      </c>
      <c r="H404" s="70" t="s">
        <v>1144</v>
      </c>
      <c r="I404" s="63">
        <v>2</v>
      </c>
      <c r="J404" s="63">
        <v>0</v>
      </c>
      <c r="K404" s="63" t="s">
        <v>562</v>
      </c>
      <c r="L404" s="329">
        <v>269.14929999999998</v>
      </c>
      <c r="M404" s="85"/>
      <c r="N404" s="403" t="s">
        <v>954</v>
      </c>
      <c r="O404" s="378">
        <f>L404*M404</f>
        <v>0</v>
      </c>
      <c r="P404" s="82" t="str">
        <f t="shared" si="297"/>
        <v>No</v>
      </c>
      <c r="Q404" s="188" t="str">
        <f t="shared" si="298"/>
        <v>Yes</v>
      </c>
      <c r="S404" s="229">
        <v>2</v>
      </c>
      <c r="T404" s="230">
        <f t="shared" si="299"/>
        <v>0</v>
      </c>
      <c r="U404" s="69"/>
      <c r="V404" s="256">
        <v>4.5999999999999996</v>
      </c>
      <c r="W404" s="265">
        <f t="shared" si="293"/>
        <v>0</v>
      </c>
      <c r="X404" s="152">
        <f>M404*I404</f>
        <v>0</v>
      </c>
      <c r="Y404" s="152"/>
      <c r="Z404" s="489">
        <v>2</v>
      </c>
      <c r="AA404" s="476">
        <v>8</v>
      </c>
      <c r="AB404" s="239">
        <f t="shared" si="294"/>
        <v>0</v>
      </c>
      <c r="AC404" s="480"/>
      <c r="AD404" s="239">
        <f t="shared" si="295"/>
        <v>0</v>
      </c>
      <c r="AE404" s="480"/>
      <c r="AF404" s="239">
        <f t="shared" si="296"/>
        <v>0</v>
      </c>
      <c r="AG404" s="131">
        <f t="shared" si="260"/>
        <v>0</v>
      </c>
      <c r="AH404" s="131">
        <f t="shared" si="261"/>
        <v>0</v>
      </c>
      <c r="AI404" s="131">
        <f t="shared" si="262"/>
        <v>0</v>
      </c>
      <c r="AJ404" s="131">
        <f t="shared" si="263"/>
        <v>0</v>
      </c>
      <c r="AK404" s="131">
        <f t="shared" si="264"/>
        <v>0</v>
      </c>
      <c r="AL404" s="131">
        <f t="shared" si="265"/>
        <v>0</v>
      </c>
      <c r="AM404" s="131">
        <f t="shared" si="266"/>
        <v>0</v>
      </c>
      <c r="AN404" s="131">
        <f t="shared" si="267"/>
        <v>0</v>
      </c>
      <c r="AO404" s="131">
        <f t="shared" si="268"/>
        <v>0</v>
      </c>
      <c r="AP404" s="396"/>
      <c r="AQ404" s="396">
        <f t="shared" si="269"/>
        <v>0</v>
      </c>
      <c r="AR404" s="396">
        <f t="shared" si="270"/>
        <v>0</v>
      </c>
      <c r="AS404" s="396">
        <f t="shared" si="271"/>
        <v>0</v>
      </c>
      <c r="AT404" s="396"/>
      <c r="AU404" s="131">
        <f t="shared" si="272"/>
        <v>0</v>
      </c>
      <c r="AV404" s="131">
        <f t="shared" si="273"/>
        <v>0</v>
      </c>
      <c r="AW404" s="131">
        <f t="shared" si="274"/>
        <v>0</v>
      </c>
      <c r="AX404" s="131">
        <f t="shared" si="275"/>
        <v>0</v>
      </c>
      <c r="AY404" s="131">
        <f t="shared" si="276"/>
        <v>0</v>
      </c>
      <c r="AZ404" s="131">
        <f t="shared" si="277"/>
        <v>0</v>
      </c>
      <c r="BA404" s="131">
        <f t="shared" si="278"/>
        <v>0</v>
      </c>
      <c r="BB404" s="131">
        <f t="shared" si="279"/>
        <v>0</v>
      </c>
      <c r="BC404" s="131">
        <f t="shared" si="280"/>
        <v>0</v>
      </c>
      <c r="BD404" s="131">
        <f t="shared" si="281"/>
        <v>0</v>
      </c>
      <c r="BE404" s="131">
        <f t="shared" si="282"/>
        <v>0</v>
      </c>
      <c r="BF404" s="131">
        <f t="shared" si="283"/>
        <v>0</v>
      </c>
      <c r="BG404" s="131">
        <f t="shared" si="284"/>
        <v>0</v>
      </c>
      <c r="BH404" s="131">
        <f t="shared" si="285"/>
        <v>0</v>
      </c>
      <c r="BI404" s="131">
        <f t="shared" si="286"/>
        <v>0</v>
      </c>
      <c r="BJ404" s="131">
        <f t="shared" si="287"/>
        <v>0</v>
      </c>
      <c r="BK404" s="131">
        <f t="shared" si="288"/>
        <v>0</v>
      </c>
      <c r="BL404" s="131">
        <f t="shared" si="289"/>
        <v>0</v>
      </c>
      <c r="BM404" s="131">
        <f t="shared" si="290"/>
        <v>0</v>
      </c>
      <c r="BN404" s="131">
        <f t="shared" si="291"/>
        <v>0</v>
      </c>
      <c r="BO404" s="131">
        <f t="shared" si="292"/>
        <v>0</v>
      </c>
    </row>
    <row r="405" spans="1:67" s="81" customFormat="1" ht="73.75" customHeight="1" x14ac:dyDescent="0.2">
      <c r="A405" s="4"/>
      <c r="B405" s="164" t="s">
        <v>8</v>
      </c>
      <c r="C405" s="4"/>
      <c r="D405" s="64" t="s">
        <v>903</v>
      </c>
      <c r="E405" s="505" t="s">
        <v>646</v>
      </c>
      <c r="F405" s="63" t="s">
        <v>109</v>
      </c>
      <c r="G405" s="178" t="s">
        <v>45</v>
      </c>
      <c r="H405" s="70" t="s">
        <v>1144</v>
      </c>
      <c r="I405" s="63">
        <v>2</v>
      </c>
      <c r="J405" s="63">
        <v>0</v>
      </c>
      <c r="K405" s="63" t="s">
        <v>562</v>
      </c>
      <c r="L405" s="329">
        <v>257.94290000000001</v>
      </c>
      <c r="M405" s="85"/>
      <c r="N405" s="403" t="s">
        <v>954</v>
      </c>
      <c r="O405" s="378">
        <f>L405*M405</f>
        <v>0</v>
      </c>
      <c r="P405" s="82" t="str">
        <f t="shared" si="297"/>
        <v>No</v>
      </c>
      <c r="Q405" s="188" t="str">
        <f t="shared" si="298"/>
        <v>Yes</v>
      </c>
      <c r="S405" s="229">
        <v>2</v>
      </c>
      <c r="T405" s="230">
        <f t="shared" si="299"/>
        <v>0</v>
      </c>
      <c r="U405" s="69"/>
      <c r="V405" s="256">
        <v>4.5999999999999996</v>
      </c>
      <c r="W405" s="265">
        <f t="shared" si="293"/>
        <v>0</v>
      </c>
      <c r="X405" s="152">
        <f>M405*I405</f>
        <v>0</v>
      </c>
      <c r="Y405" s="152"/>
      <c r="Z405" s="489">
        <v>2</v>
      </c>
      <c r="AA405" s="476">
        <v>8</v>
      </c>
      <c r="AB405" s="239">
        <f t="shared" si="294"/>
        <v>0</v>
      </c>
      <c r="AC405" s="480"/>
      <c r="AD405" s="239">
        <f t="shared" si="295"/>
        <v>0</v>
      </c>
      <c r="AE405" s="480"/>
      <c r="AF405" s="239">
        <f t="shared" si="296"/>
        <v>0</v>
      </c>
      <c r="AG405" s="131">
        <f t="shared" si="260"/>
        <v>0</v>
      </c>
      <c r="AH405" s="131">
        <f t="shared" si="261"/>
        <v>0</v>
      </c>
      <c r="AI405" s="131">
        <f t="shared" si="262"/>
        <v>0</v>
      </c>
      <c r="AJ405" s="131">
        <f t="shared" si="263"/>
        <v>0</v>
      </c>
      <c r="AK405" s="131">
        <f t="shared" si="264"/>
        <v>0</v>
      </c>
      <c r="AL405" s="131">
        <f t="shared" si="265"/>
        <v>0</v>
      </c>
      <c r="AM405" s="131">
        <f t="shared" si="266"/>
        <v>0</v>
      </c>
      <c r="AN405" s="131">
        <f t="shared" si="267"/>
        <v>0</v>
      </c>
      <c r="AO405" s="131">
        <f t="shared" si="268"/>
        <v>0</v>
      </c>
      <c r="AP405" s="396"/>
      <c r="AQ405" s="396">
        <f t="shared" si="269"/>
        <v>0</v>
      </c>
      <c r="AR405" s="396">
        <f t="shared" si="270"/>
        <v>0</v>
      </c>
      <c r="AS405" s="396">
        <f t="shared" si="271"/>
        <v>0</v>
      </c>
      <c r="AT405" s="396"/>
      <c r="AU405" s="131">
        <f t="shared" si="272"/>
        <v>0</v>
      </c>
      <c r="AV405" s="131">
        <f t="shared" si="273"/>
        <v>0</v>
      </c>
      <c r="AW405" s="131">
        <f t="shared" si="274"/>
        <v>0</v>
      </c>
      <c r="AX405" s="131">
        <f t="shared" si="275"/>
        <v>0</v>
      </c>
      <c r="AY405" s="131">
        <f t="shared" si="276"/>
        <v>0</v>
      </c>
      <c r="AZ405" s="131">
        <f t="shared" si="277"/>
        <v>0</v>
      </c>
      <c r="BA405" s="131">
        <f t="shared" si="278"/>
        <v>0</v>
      </c>
      <c r="BB405" s="131">
        <f t="shared" si="279"/>
        <v>0</v>
      </c>
      <c r="BC405" s="131">
        <f t="shared" si="280"/>
        <v>0</v>
      </c>
      <c r="BD405" s="131">
        <f t="shared" si="281"/>
        <v>0</v>
      </c>
      <c r="BE405" s="131">
        <f t="shared" si="282"/>
        <v>0</v>
      </c>
      <c r="BF405" s="131">
        <f t="shared" si="283"/>
        <v>0</v>
      </c>
      <c r="BG405" s="131">
        <f t="shared" si="284"/>
        <v>0</v>
      </c>
      <c r="BH405" s="131">
        <f t="shared" si="285"/>
        <v>0</v>
      </c>
      <c r="BI405" s="131">
        <f t="shared" si="286"/>
        <v>0</v>
      </c>
      <c r="BJ405" s="131">
        <f t="shared" si="287"/>
        <v>0</v>
      </c>
      <c r="BK405" s="131">
        <f t="shared" si="288"/>
        <v>0</v>
      </c>
      <c r="BL405" s="131">
        <f t="shared" si="289"/>
        <v>0</v>
      </c>
      <c r="BM405" s="131">
        <f t="shared" si="290"/>
        <v>0</v>
      </c>
      <c r="BN405" s="131">
        <f t="shared" si="291"/>
        <v>0</v>
      </c>
      <c r="BO405" s="131">
        <f t="shared" si="292"/>
        <v>0</v>
      </c>
    </row>
    <row r="406" spans="1:67" s="4" customFormat="1" ht="73.75" customHeight="1" x14ac:dyDescent="0.2">
      <c r="B406" s="164" t="s">
        <v>8</v>
      </c>
      <c r="D406" s="99" t="s">
        <v>1086</v>
      </c>
      <c r="E406" s="506" t="s">
        <v>648</v>
      </c>
      <c r="F406" s="303" t="s">
        <v>109</v>
      </c>
      <c r="G406" s="73" t="s">
        <v>46</v>
      </c>
      <c r="H406" s="73" t="s">
        <v>1144</v>
      </c>
      <c r="I406" s="72">
        <v>2</v>
      </c>
      <c r="J406" s="72">
        <v>0</v>
      </c>
      <c r="K406" s="72" t="s">
        <v>562</v>
      </c>
      <c r="L406" s="330">
        <v>286.59750000000003</v>
      </c>
      <c r="M406" s="402" t="s">
        <v>954</v>
      </c>
      <c r="N406" s="87"/>
      <c r="O406" s="368">
        <f>L406*N406</f>
        <v>0</v>
      </c>
      <c r="P406" s="89" t="str">
        <f t="shared" si="297"/>
        <v>No</v>
      </c>
      <c r="Q406" s="166" t="str">
        <f t="shared" si="298"/>
        <v>Yes</v>
      </c>
      <c r="S406" s="229">
        <v>2</v>
      </c>
      <c r="T406" s="230">
        <f t="shared" si="299"/>
        <v>0</v>
      </c>
      <c r="U406" s="69"/>
      <c r="V406" s="256">
        <v>7.6</v>
      </c>
      <c r="W406" s="265">
        <f t="shared" si="293"/>
        <v>0</v>
      </c>
      <c r="X406" s="152"/>
      <c r="Y406" s="152">
        <f>N406*I406</f>
        <v>0</v>
      </c>
      <c r="Z406" s="489">
        <v>2</v>
      </c>
      <c r="AA406" s="476">
        <v>10</v>
      </c>
      <c r="AB406" s="239">
        <f t="shared" si="294"/>
        <v>0</v>
      </c>
      <c r="AC406" s="480"/>
      <c r="AD406" s="239">
        <f t="shared" si="295"/>
        <v>0</v>
      </c>
      <c r="AE406" s="480"/>
      <c r="AF406" s="239">
        <f t="shared" si="296"/>
        <v>0</v>
      </c>
      <c r="AG406" s="131">
        <f t="shared" si="260"/>
        <v>0</v>
      </c>
      <c r="AH406" s="131">
        <f t="shared" si="261"/>
        <v>0</v>
      </c>
      <c r="AI406" s="131">
        <f t="shared" si="262"/>
        <v>0</v>
      </c>
      <c r="AJ406" s="131">
        <f t="shared" si="263"/>
        <v>0</v>
      </c>
      <c r="AK406" s="131">
        <f t="shared" si="264"/>
        <v>0</v>
      </c>
      <c r="AL406" s="131">
        <f t="shared" si="265"/>
        <v>0</v>
      </c>
      <c r="AM406" s="131">
        <f t="shared" si="266"/>
        <v>0</v>
      </c>
      <c r="AN406" s="131">
        <f t="shared" si="267"/>
        <v>0</v>
      </c>
      <c r="AO406" s="131">
        <f t="shared" si="268"/>
        <v>0</v>
      </c>
      <c r="AP406" s="131"/>
      <c r="AQ406" s="396">
        <f t="shared" si="269"/>
        <v>0</v>
      </c>
      <c r="AR406" s="396">
        <f t="shared" si="270"/>
        <v>0</v>
      </c>
      <c r="AS406" s="396">
        <f t="shared" si="271"/>
        <v>0</v>
      </c>
      <c r="AT406" s="131"/>
      <c r="AU406" s="131">
        <f t="shared" si="272"/>
        <v>0</v>
      </c>
      <c r="AV406" s="131">
        <f t="shared" si="273"/>
        <v>0</v>
      </c>
      <c r="AW406" s="131">
        <f t="shared" si="274"/>
        <v>0</v>
      </c>
      <c r="AX406" s="131">
        <f t="shared" si="275"/>
        <v>0</v>
      </c>
      <c r="AY406" s="131">
        <f t="shared" si="276"/>
        <v>0</v>
      </c>
      <c r="AZ406" s="131">
        <f t="shared" si="277"/>
        <v>0</v>
      </c>
      <c r="BA406" s="131">
        <f t="shared" si="278"/>
        <v>0</v>
      </c>
      <c r="BB406" s="131">
        <f t="shared" si="279"/>
        <v>0</v>
      </c>
      <c r="BC406" s="131">
        <f t="shared" si="280"/>
        <v>0</v>
      </c>
      <c r="BD406" s="131">
        <f t="shared" si="281"/>
        <v>0</v>
      </c>
      <c r="BE406" s="131">
        <f t="shared" si="282"/>
        <v>0</v>
      </c>
      <c r="BF406" s="131">
        <f t="shared" si="283"/>
        <v>0</v>
      </c>
      <c r="BG406" s="131">
        <f t="shared" si="284"/>
        <v>0</v>
      </c>
      <c r="BH406" s="131">
        <f t="shared" si="285"/>
        <v>0</v>
      </c>
      <c r="BI406" s="131">
        <f t="shared" si="286"/>
        <v>0</v>
      </c>
      <c r="BJ406" s="131">
        <f t="shared" si="287"/>
        <v>0</v>
      </c>
      <c r="BK406" s="131">
        <f t="shared" si="288"/>
        <v>0</v>
      </c>
      <c r="BL406" s="131">
        <f t="shared" si="289"/>
        <v>0</v>
      </c>
      <c r="BM406" s="131">
        <f t="shared" si="290"/>
        <v>0</v>
      </c>
      <c r="BN406" s="131">
        <f t="shared" si="291"/>
        <v>0</v>
      </c>
      <c r="BO406" s="131">
        <f t="shared" si="292"/>
        <v>0</v>
      </c>
    </row>
    <row r="407" spans="1:67" s="4" customFormat="1" ht="73.75" customHeight="1" x14ac:dyDescent="0.2">
      <c r="B407" s="164" t="s">
        <v>8</v>
      </c>
      <c r="D407" s="99" t="s">
        <v>890</v>
      </c>
      <c r="E407" s="501" t="s">
        <v>647</v>
      </c>
      <c r="F407" s="303" t="s">
        <v>109</v>
      </c>
      <c r="G407" s="73" t="s">
        <v>46</v>
      </c>
      <c r="H407" s="73" t="s">
        <v>1144</v>
      </c>
      <c r="I407" s="72">
        <v>2</v>
      </c>
      <c r="J407" s="72">
        <v>0</v>
      </c>
      <c r="K407" s="72" t="s">
        <v>562</v>
      </c>
      <c r="L407" s="330">
        <v>299.06050000000005</v>
      </c>
      <c r="M407" s="87"/>
      <c r="N407" s="399" t="s">
        <v>954</v>
      </c>
      <c r="O407" s="368">
        <f>L407*M407</f>
        <v>0</v>
      </c>
      <c r="P407" s="89" t="str">
        <f t="shared" si="297"/>
        <v>No</v>
      </c>
      <c r="Q407" s="166" t="str">
        <f t="shared" si="298"/>
        <v>Yes</v>
      </c>
      <c r="S407" s="229">
        <v>2</v>
      </c>
      <c r="T407" s="230">
        <f t="shared" si="299"/>
        <v>0</v>
      </c>
      <c r="U407" s="69"/>
      <c r="V407" s="256">
        <v>7.6</v>
      </c>
      <c r="W407" s="265">
        <f t="shared" si="293"/>
        <v>0</v>
      </c>
      <c r="X407" s="152">
        <f>M407*I407</f>
        <v>0</v>
      </c>
      <c r="Y407" s="152"/>
      <c r="Z407" s="489">
        <v>2</v>
      </c>
      <c r="AA407" s="476">
        <v>10</v>
      </c>
      <c r="AB407" s="239">
        <f t="shared" si="294"/>
        <v>0</v>
      </c>
      <c r="AC407" s="480"/>
      <c r="AD407" s="239">
        <f t="shared" si="295"/>
        <v>0</v>
      </c>
      <c r="AE407" s="480"/>
      <c r="AF407" s="239">
        <f t="shared" si="296"/>
        <v>0</v>
      </c>
      <c r="AG407" s="131">
        <f t="shared" si="260"/>
        <v>0</v>
      </c>
      <c r="AH407" s="131">
        <f t="shared" si="261"/>
        <v>0</v>
      </c>
      <c r="AI407" s="131">
        <f t="shared" si="262"/>
        <v>0</v>
      </c>
      <c r="AJ407" s="131">
        <f t="shared" si="263"/>
        <v>0</v>
      </c>
      <c r="AK407" s="131">
        <f t="shared" si="264"/>
        <v>0</v>
      </c>
      <c r="AL407" s="131">
        <f t="shared" si="265"/>
        <v>0</v>
      </c>
      <c r="AM407" s="131">
        <f t="shared" si="266"/>
        <v>0</v>
      </c>
      <c r="AN407" s="131">
        <f t="shared" si="267"/>
        <v>0</v>
      </c>
      <c r="AO407" s="131">
        <f t="shared" si="268"/>
        <v>0</v>
      </c>
      <c r="AP407" s="131"/>
      <c r="AQ407" s="396">
        <f t="shared" si="269"/>
        <v>0</v>
      </c>
      <c r="AR407" s="396">
        <f t="shared" si="270"/>
        <v>0</v>
      </c>
      <c r="AS407" s="396">
        <f t="shared" si="271"/>
        <v>0</v>
      </c>
      <c r="AT407" s="131"/>
      <c r="AU407" s="131">
        <f t="shared" si="272"/>
        <v>0</v>
      </c>
      <c r="AV407" s="131">
        <f t="shared" si="273"/>
        <v>0</v>
      </c>
      <c r="AW407" s="131">
        <f t="shared" si="274"/>
        <v>0</v>
      </c>
      <c r="AX407" s="131">
        <f t="shared" si="275"/>
        <v>0</v>
      </c>
      <c r="AY407" s="131">
        <f t="shared" si="276"/>
        <v>0</v>
      </c>
      <c r="AZ407" s="131">
        <f t="shared" si="277"/>
        <v>0</v>
      </c>
      <c r="BA407" s="131">
        <f t="shared" si="278"/>
        <v>0</v>
      </c>
      <c r="BB407" s="131">
        <f t="shared" si="279"/>
        <v>0</v>
      </c>
      <c r="BC407" s="131">
        <f t="shared" si="280"/>
        <v>0</v>
      </c>
      <c r="BD407" s="131">
        <f t="shared" si="281"/>
        <v>0</v>
      </c>
      <c r="BE407" s="131">
        <f t="shared" si="282"/>
        <v>0</v>
      </c>
      <c r="BF407" s="131">
        <f t="shared" si="283"/>
        <v>0</v>
      </c>
      <c r="BG407" s="131">
        <f t="shared" si="284"/>
        <v>0</v>
      </c>
      <c r="BH407" s="131">
        <f t="shared" si="285"/>
        <v>0</v>
      </c>
      <c r="BI407" s="131">
        <f t="shared" si="286"/>
        <v>0</v>
      </c>
      <c r="BJ407" s="131">
        <f t="shared" si="287"/>
        <v>0</v>
      </c>
      <c r="BK407" s="131">
        <f t="shared" si="288"/>
        <v>0</v>
      </c>
      <c r="BL407" s="131">
        <f t="shared" si="289"/>
        <v>0</v>
      </c>
      <c r="BM407" s="131">
        <f t="shared" si="290"/>
        <v>0</v>
      </c>
      <c r="BN407" s="131">
        <f t="shared" si="291"/>
        <v>0</v>
      </c>
      <c r="BO407" s="131">
        <f t="shared" si="292"/>
        <v>0</v>
      </c>
    </row>
    <row r="408" spans="1:67" s="4" customFormat="1" ht="73.75" customHeight="1" x14ac:dyDescent="0.2">
      <c r="B408" s="164" t="s">
        <v>8</v>
      </c>
      <c r="D408" s="99" t="s">
        <v>904</v>
      </c>
      <c r="E408" s="502" t="s">
        <v>646</v>
      </c>
      <c r="F408" s="303" t="s">
        <v>109</v>
      </c>
      <c r="G408" s="73" t="s">
        <v>46</v>
      </c>
      <c r="H408" s="73" t="s">
        <v>1144</v>
      </c>
      <c r="I408" s="72">
        <v>2</v>
      </c>
      <c r="J408" s="72">
        <v>0</v>
      </c>
      <c r="K408" s="72" t="s">
        <v>562</v>
      </c>
      <c r="L408" s="330">
        <v>286.59750000000003</v>
      </c>
      <c r="M408" s="87"/>
      <c r="N408" s="399" t="s">
        <v>954</v>
      </c>
      <c r="O408" s="368">
        <f>L408*M408</f>
        <v>0</v>
      </c>
      <c r="P408" s="89" t="str">
        <f t="shared" si="297"/>
        <v>No</v>
      </c>
      <c r="Q408" s="166" t="str">
        <f t="shared" si="298"/>
        <v>Yes</v>
      </c>
      <c r="S408" s="229">
        <v>2</v>
      </c>
      <c r="T408" s="230">
        <f t="shared" si="299"/>
        <v>0</v>
      </c>
      <c r="U408" s="69"/>
      <c r="V408" s="256">
        <v>7.6</v>
      </c>
      <c r="W408" s="265">
        <f t="shared" si="293"/>
        <v>0</v>
      </c>
      <c r="X408" s="152">
        <f>M408*I408</f>
        <v>0</v>
      </c>
      <c r="Y408" s="152"/>
      <c r="Z408" s="489">
        <v>2</v>
      </c>
      <c r="AA408" s="476">
        <v>10</v>
      </c>
      <c r="AB408" s="239">
        <f t="shared" si="294"/>
        <v>0</v>
      </c>
      <c r="AC408" s="480"/>
      <c r="AD408" s="239">
        <f t="shared" si="295"/>
        <v>0</v>
      </c>
      <c r="AE408" s="480"/>
      <c r="AF408" s="239">
        <f t="shared" si="296"/>
        <v>0</v>
      </c>
      <c r="AG408" s="131">
        <f t="shared" si="260"/>
        <v>0</v>
      </c>
      <c r="AH408" s="131">
        <f t="shared" si="261"/>
        <v>0</v>
      </c>
      <c r="AI408" s="131">
        <f t="shared" si="262"/>
        <v>0</v>
      </c>
      <c r="AJ408" s="131">
        <f t="shared" si="263"/>
        <v>0</v>
      </c>
      <c r="AK408" s="131">
        <f t="shared" si="264"/>
        <v>0</v>
      </c>
      <c r="AL408" s="131">
        <f t="shared" si="265"/>
        <v>0</v>
      </c>
      <c r="AM408" s="131">
        <f t="shared" si="266"/>
        <v>0</v>
      </c>
      <c r="AN408" s="131">
        <f t="shared" si="267"/>
        <v>0</v>
      </c>
      <c r="AO408" s="131">
        <f t="shared" si="268"/>
        <v>0</v>
      </c>
      <c r="AP408" s="131"/>
      <c r="AQ408" s="396">
        <f t="shared" si="269"/>
        <v>0</v>
      </c>
      <c r="AR408" s="396">
        <f t="shared" si="270"/>
        <v>0</v>
      </c>
      <c r="AS408" s="396">
        <f t="shared" si="271"/>
        <v>0</v>
      </c>
      <c r="AT408" s="131"/>
      <c r="AU408" s="131">
        <f t="shared" si="272"/>
        <v>0</v>
      </c>
      <c r="AV408" s="131">
        <f t="shared" si="273"/>
        <v>0</v>
      </c>
      <c r="AW408" s="131">
        <f t="shared" si="274"/>
        <v>0</v>
      </c>
      <c r="AX408" s="131">
        <f t="shared" si="275"/>
        <v>0</v>
      </c>
      <c r="AY408" s="131">
        <f t="shared" si="276"/>
        <v>0</v>
      </c>
      <c r="AZ408" s="131">
        <f t="shared" si="277"/>
        <v>0</v>
      </c>
      <c r="BA408" s="131">
        <f t="shared" si="278"/>
        <v>0</v>
      </c>
      <c r="BB408" s="131">
        <f t="shared" si="279"/>
        <v>0</v>
      </c>
      <c r="BC408" s="131">
        <f t="shared" si="280"/>
        <v>0</v>
      </c>
      <c r="BD408" s="131">
        <f t="shared" si="281"/>
        <v>0</v>
      </c>
      <c r="BE408" s="131">
        <f t="shared" si="282"/>
        <v>0</v>
      </c>
      <c r="BF408" s="131">
        <f t="shared" si="283"/>
        <v>0</v>
      </c>
      <c r="BG408" s="131">
        <f t="shared" si="284"/>
        <v>0</v>
      </c>
      <c r="BH408" s="131">
        <f t="shared" si="285"/>
        <v>0</v>
      </c>
      <c r="BI408" s="131">
        <f t="shared" si="286"/>
        <v>0</v>
      </c>
      <c r="BJ408" s="131">
        <f t="shared" si="287"/>
        <v>0</v>
      </c>
      <c r="BK408" s="131">
        <f t="shared" si="288"/>
        <v>0</v>
      </c>
      <c r="BL408" s="131">
        <f t="shared" si="289"/>
        <v>0</v>
      </c>
      <c r="BM408" s="131">
        <f t="shared" si="290"/>
        <v>0</v>
      </c>
      <c r="BN408" s="131">
        <f t="shared" si="291"/>
        <v>0</v>
      </c>
      <c r="BO408" s="131">
        <f t="shared" si="292"/>
        <v>0</v>
      </c>
    </row>
    <row r="409" spans="1:67" s="81" customFormat="1" ht="73.75" customHeight="1" x14ac:dyDescent="0.2">
      <c r="A409" s="4"/>
      <c r="B409" s="164" t="s">
        <v>8</v>
      </c>
      <c r="C409" s="4"/>
      <c r="D409" s="64" t="s">
        <v>1087</v>
      </c>
      <c r="E409" s="503" t="s">
        <v>648</v>
      </c>
      <c r="F409" s="63" t="s">
        <v>110</v>
      </c>
      <c r="G409" s="178" t="s">
        <v>47</v>
      </c>
      <c r="H409" s="70" t="s">
        <v>1144</v>
      </c>
      <c r="I409" s="63">
        <v>1</v>
      </c>
      <c r="J409" s="63">
        <v>0</v>
      </c>
      <c r="K409" s="63" t="s">
        <v>562</v>
      </c>
      <c r="L409" s="346">
        <v>191.065</v>
      </c>
      <c r="M409" s="403" t="s">
        <v>954</v>
      </c>
      <c r="N409" s="84"/>
      <c r="O409" s="378">
        <f>L409*N409</f>
        <v>0</v>
      </c>
      <c r="P409" s="82" t="str">
        <f t="shared" si="297"/>
        <v>No</v>
      </c>
      <c r="Q409" s="188" t="str">
        <f t="shared" si="298"/>
        <v>Yes</v>
      </c>
      <c r="S409" s="229">
        <v>1</v>
      </c>
      <c r="T409" s="230">
        <f t="shared" si="299"/>
        <v>0</v>
      </c>
      <c r="U409" s="69"/>
      <c r="V409" s="256">
        <v>7</v>
      </c>
      <c r="W409" s="265">
        <f t="shared" si="293"/>
        <v>0</v>
      </c>
      <c r="X409" s="152"/>
      <c r="Y409" s="152">
        <f>N409*I409</f>
        <v>0</v>
      </c>
      <c r="Z409" s="489">
        <v>1</v>
      </c>
      <c r="AA409" s="476">
        <v>6</v>
      </c>
      <c r="AB409" s="239">
        <f t="shared" si="294"/>
        <v>0</v>
      </c>
      <c r="AC409" s="480"/>
      <c r="AD409" s="239">
        <f t="shared" si="295"/>
        <v>0</v>
      </c>
      <c r="AE409" s="480"/>
      <c r="AF409" s="239">
        <f t="shared" si="296"/>
        <v>0</v>
      </c>
      <c r="AG409" s="131">
        <f t="shared" si="260"/>
        <v>0</v>
      </c>
      <c r="AH409" s="131">
        <f t="shared" si="261"/>
        <v>0</v>
      </c>
      <c r="AI409" s="131">
        <f t="shared" si="262"/>
        <v>0</v>
      </c>
      <c r="AJ409" s="131">
        <f t="shared" si="263"/>
        <v>0</v>
      </c>
      <c r="AK409" s="131">
        <f t="shared" si="264"/>
        <v>0</v>
      </c>
      <c r="AL409" s="131">
        <f t="shared" si="265"/>
        <v>0</v>
      </c>
      <c r="AM409" s="131">
        <f t="shared" si="266"/>
        <v>0</v>
      </c>
      <c r="AN409" s="131">
        <f t="shared" si="267"/>
        <v>0</v>
      </c>
      <c r="AO409" s="131">
        <f t="shared" si="268"/>
        <v>0</v>
      </c>
      <c r="AP409" s="396"/>
      <c r="AQ409" s="396">
        <f t="shared" si="269"/>
        <v>0</v>
      </c>
      <c r="AR409" s="396">
        <f t="shared" si="270"/>
        <v>0</v>
      </c>
      <c r="AS409" s="396">
        <f t="shared" si="271"/>
        <v>0</v>
      </c>
      <c r="AT409" s="396"/>
      <c r="AU409" s="131">
        <f t="shared" si="272"/>
        <v>0</v>
      </c>
      <c r="AV409" s="131">
        <f t="shared" si="273"/>
        <v>0</v>
      </c>
      <c r="AW409" s="131">
        <f t="shared" si="274"/>
        <v>0</v>
      </c>
      <c r="AX409" s="131">
        <f t="shared" si="275"/>
        <v>0</v>
      </c>
      <c r="AY409" s="131">
        <f t="shared" si="276"/>
        <v>0</v>
      </c>
      <c r="AZ409" s="131">
        <f t="shared" si="277"/>
        <v>0</v>
      </c>
      <c r="BA409" s="131">
        <f t="shared" si="278"/>
        <v>0</v>
      </c>
      <c r="BB409" s="131">
        <f t="shared" si="279"/>
        <v>0</v>
      </c>
      <c r="BC409" s="131">
        <f t="shared" si="280"/>
        <v>0</v>
      </c>
      <c r="BD409" s="131">
        <f t="shared" si="281"/>
        <v>0</v>
      </c>
      <c r="BE409" s="131">
        <f t="shared" si="282"/>
        <v>0</v>
      </c>
      <c r="BF409" s="131">
        <f t="shared" si="283"/>
        <v>0</v>
      </c>
      <c r="BG409" s="131">
        <f t="shared" si="284"/>
        <v>0</v>
      </c>
      <c r="BH409" s="131">
        <f t="shared" si="285"/>
        <v>0</v>
      </c>
      <c r="BI409" s="131">
        <f t="shared" si="286"/>
        <v>0</v>
      </c>
      <c r="BJ409" s="131">
        <f t="shared" si="287"/>
        <v>0</v>
      </c>
      <c r="BK409" s="131">
        <f t="shared" si="288"/>
        <v>0</v>
      </c>
      <c r="BL409" s="131">
        <f t="shared" si="289"/>
        <v>0</v>
      </c>
      <c r="BM409" s="131">
        <f t="shared" si="290"/>
        <v>0</v>
      </c>
      <c r="BN409" s="131">
        <f t="shared" si="291"/>
        <v>0</v>
      </c>
      <c r="BO409" s="131">
        <f t="shared" si="292"/>
        <v>0</v>
      </c>
    </row>
    <row r="410" spans="1:67" s="81" customFormat="1" ht="73.75" customHeight="1" x14ac:dyDescent="0.2">
      <c r="A410" s="4"/>
      <c r="B410" s="164" t="s">
        <v>8</v>
      </c>
      <c r="C410" s="4"/>
      <c r="D410" s="64" t="s">
        <v>892</v>
      </c>
      <c r="E410" s="504" t="s">
        <v>647</v>
      </c>
      <c r="F410" s="63" t="s">
        <v>110</v>
      </c>
      <c r="G410" s="178" t="s">
        <v>47</v>
      </c>
      <c r="H410" s="70" t="s">
        <v>1144</v>
      </c>
      <c r="I410" s="63">
        <v>1</v>
      </c>
      <c r="J410" s="63">
        <v>0</v>
      </c>
      <c r="K410" s="63" t="s">
        <v>562</v>
      </c>
      <c r="L410" s="346">
        <v>199.37709999999998</v>
      </c>
      <c r="M410" s="85"/>
      <c r="N410" s="403" t="s">
        <v>954</v>
      </c>
      <c r="O410" s="378">
        <f>L410*M410</f>
        <v>0</v>
      </c>
      <c r="P410" s="82" t="str">
        <f t="shared" si="297"/>
        <v>No</v>
      </c>
      <c r="Q410" s="188" t="str">
        <f t="shared" si="298"/>
        <v>Yes</v>
      </c>
      <c r="S410" s="229">
        <v>1</v>
      </c>
      <c r="T410" s="230">
        <f t="shared" si="299"/>
        <v>0</v>
      </c>
      <c r="U410" s="69"/>
      <c r="V410" s="256">
        <v>7</v>
      </c>
      <c r="W410" s="265">
        <f t="shared" si="293"/>
        <v>0</v>
      </c>
      <c r="X410" s="152">
        <f>M410*I410</f>
        <v>0</v>
      </c>
      <c r="Y410" s="152"/>
      <c r="Z410" s="489">
        <v>1</v>
      </c>
      <c r="AA410" s="476">
        <v>6</v>
      </c>
      <c r="AB410" s="239">
        <f t="shared" si="294"/>
        <v>0</v>
      </c>
      <c r="AC410" s="480"/>
      <c r="AD410" s="239">
        <f t="shared" si="295"/>
        <v>0</v>
      </c>
      <c r="AE410" s="480"/>
      <c r="AF410" s="239">
        <f t="shared" si="296"/>
        <v>0</v>
      </c>
      <c r="AG410" s="131">
        <f t="shared" si="260"/>
        <v>0</v>
      </c>
      <c r="AH410" s="131">
        <f t="shared" si="261"/>
        <v>0</v>
      </c>
      <c r="AI410" s="131">
        <f t="shared" si="262"/>
        <v>0</v>
      </c>
      <c r="AJ410" s="131">
        <f t="shared" si="263"/>
        <v>0</v>
      </c>
      <c r="AK410" s="131">
        <f t="shared" si="264"/>
        <v>0</v>
      </c>
      <c r="AL410" s="131">
        <f t="shared" si="265"/>
        <v>0</v>
      </c>
      <c r="AM410" s="131">
        <f t="shared" si="266"/>
        <v>0</v>
      </c>
      <c r="AN410" s="131">
        <f t="shared" si="267"/>
        <v>0</v>
      </c>
      <c r="AO410" s="131">
        <f t="shared" si="268"/>
        <v>0</v>
      </c>
      <c r="AP410" s="396"/>
      <c r="AQ410" s="396">
        <f t="shared" si="269"/>
        <v>0</v>
      </c>
      <c r="AR410" s="396">
        <f t="shared" si="270"/>
        <v>0</v>
      </c>
      <c r="AS410" s="396">
        <f t="shared" si="271"/>
        <v>0</v>
      </c>
      <c r="AT410" s="396"/>
      <c r="AU410" s="131">
        <f t="shared" si="272"/>
        <v>0</v>
      </c>
      <c r="AV410" s="131">
        <f t="shared" si="273"/>
        <v>0</v>
      </c>
      <c r="AW410" s="131">
        <f t="shared" si="274"/>
        <v>0</v>
      </c>
      <c r="AX410" s="131">
        <f t="shared" si="275"/>
        <v>0</v>
      </c>
      <c r="AY410" s="131">
        <f t="shared" si="276"/>
        <v>0</v>
      </c>
      <c r="AZ410" s="131">
        <f t="shared" si="277"/>
        <v>0</v>
      </c>
      <c r="BA410" s="131">
        <f t="shared" si="278"/>
        <v>0</v>
      </c>
      <c r="BB410" s="131">
        <f t="shared" si="279"/>
        <v>0</v>
      </c>
      <c r="BC410" s="131">
        <f t="shared" si="280"/>
        <v>0</v>
      </c>
      <c r="BD410" s="131">
        <f t="shared" si="281"/>
        <v>0</v>
      </c>
      <c r="BE410" s="131">
        <f t="shared" si="282"/>
        <v>0</v>
      </c>
      <c r="BF410" s="131">
        <f t="shared" si="283"/>
        <v>0</v>
      </c>
      <c r="BG410" s="131">
        <f t="shared" si="284"/>
        <v>0</v>
      </c>
      <c r="BH410" s="131">
        <f t="shared" si="285"/>
        <v>0</v>
      </c>
      <c r="BI410" s="131">
        <f t="shared" si="286"/>
        <v>0</v>
      </c>
      <c r="BJ410" s="131">
        <f t="shared" si="287"/>
        <v>0</v>
      </c>
      <c r="BK410" s="131">
        <f t="shared" si="288"/>
        <v>0</v>
      </c>
      <c r="BL410" s="131">
        <f t="shared" si="289"/>
        <v>0</v>
      </c>
      <c r="BM410" s="131">
        <f t="shared" si="290"/>
        <v>0</v>
      </c>
      <c r="BN410" s="131">
        <f t="shared" si="291"/>
        <v>0</v>
      </c>
      <c r="BO410" s="131">
        <f t="shared" si="292"/>
        <v>0</v>
      </c>
    </row>
    <row r="411" spans="1:67" s="81" customFormat="1" ht="73.75" customHeight="1" x14ac:dyDescent="0.2">
      <c r="A411" s="4"/>
      <c r="B411" s="164" t="s">
        <v>8</v>
      </c>
      <c r="C411" s="4"/>
      <c r="D411" s="64" t="s">
        <v>902</v>
      </c>
      <c r="E411" s="505" t="s">
        <v>646</v>
      </c>
      <c r="F411" s="63" t="s">
        <v>110</v>
      </c>
      <c r="G411" s="178" t="s">
        <v>47</v>
      </c>
      <c r="H411" s="70" t="s">
        <v>1144</v>
      </c>
      <c r="I411" s="63">
        <v>1</v>
      </c>
      <c r="J411" s="63">
        <v>0</v>
      </c>
      <c r="K411" s="63" t="s">
        <v>562</v>
      </c>
      <c r="L411" s="346">
        <v>191.065</v>
      </c>
      <c r="M411" s="85"/>
      <c r="N411" s="403" t="s">
        <v>954</v>
      </c>
      <c r="O411" s="378">
        <f>L411*M411</f>
        <v>0</v>
      </c>
      <c r="P411" s="82" t="str">
        <f t="shared" si="297"/>
        <v>No</v>
      </c>
      <c r="Q411" s="188" t="str">
        <f t="shared" si="298"/>
        <v>Yes</v>
      </c>
      <c r="S411" s="229">
        <v>1</v>
      </c>
      <c r="T411" s="230">
        <f t="shared" si="299"/>
        <v>0</v>
      </c>
      <c r="U411" s="69"/>
      <c r="V411" s="256">
        <v>7</v>
      </c>
      <c r="W411" s="265">
        <f t="shared" si="293"/>
        <v>0</v>
      </c>
      <c r="X411" s="152">
        <f>M411*I411</f>
        <v>0</v>
      </c>
      <c r="Y411" s="152"/>
      <c r="Z411" s="489">
        <v>1</v>
      </c>
      <c r="AA411" s="476">
        <v>6</v>
      </c>
      <c r="AB411" s="239">
        <f t="shared" si="294"/>
        <v>0</v>
      </c>
      <c r="AC411" s="480"/>
      <c r="AD411" s="239">
        <f t="shared" si="295"/>
        <v>0</v>
      </c>
      <c r="AE411" s="480"/>
      <c r="AF411" s="239">
        <f t="shared" si="296"/>
        <v>0</v>
      </c>
      <c r="AG411" s="131">
        <f t="shared" si="260"/>
        <v>0</v>
      </c>
      <c r="AH411" s="131">
        <f t="shared" si="261"/>
        <v>0</v>
      </c>
      <c r="AI411" s="131">
        <f t="shared" si="262"/>
        <v>0</v>
      </c>
      <c r="AJ411" s="131">
        <f t="shared" si="263"/>
        <v>0</v>
      </c>
      <c r="AK411" s="131">
        <f t="shared" si="264"/>
        <v>0</v>
      </c>
      <c r="AL411" s="131">
        <f t="shared" si="265"/>
        <v>0</v>
      </c>
      <c r="AM411" s="131">
        <f t="shared" si="266"/>
        <v>0</v>
      </c>
      <c r="AN411" s="131">
        <f t="shared" si="267"/>
        <v>0</v>
      </c>
      <c r="AO411" s="131">
        <f t="shared" si="268"/>
        <v>0</v>
      </c>
      <c r="AP411" s="396"/>
      <c r="AQ411" s="396">
        <f t="shared" si="269"/>
        <v>0</v>
      </c>
      <c r="AR411" s="396">
        <f t="shared" si="270"/>
        <v>0</v>
      </c>
      <c r="AS411" s="396">
        <f t="shared" si="271"/>
        <v>0</v>
      </c>
      <c r="AT411" s="396"/>
      <c r="AU411" s="131">
        <f t="shared" si="272"/>
        <v>0</v>
      </c>
      <c r="AV411" s="131">
        <f t="shared" si="273"/>
        <v>0</v>
      </c>
      <c r="AW411" s="131">
        <f t="shared" si="274"/>
        <v>0</v>
      </c>
      <c r="AX411" s="131">
        <f t="shared" si="275"/>
        <v>0</v>
      </c>
      <c r="AY411" s="131">
        <f t="shared" si="276"/>
        <v>0</v>
      </c>
      <c r="AZ411" s="131">
        <f t="shared" si="277"/>
        <v>0</v>
      </c>
      <c r="BA411" s="131">
        <f t="shared" si="278"/>
        <v>0</v>
      </c>
      <c r="BB411" s="131">
        <f t="shared" si="279"/>
        <v>0</v>
      </c>
      <c r="BC411" s="131">
        <f t="shared" si="280"/>
        <v>0</v>
      </c>
      <c r="BD411" s="131">
        <f t="shared" si="281"/>
        <v>0</v>
      </c>
      <c r="BE411" s="131">
        <f t="shared" si="282"/>
        <v>0</v>
      </c>
      <c r="BF411" s="131">
        <f t="shared" si="283"/>
        <v>0</v>
      </c>
      <c r="BG411" s="131">
        <f t="shared" si="284"/>
        <v>0</v>
      </c>
      <c r="BH411" s="131">
        <f t="shared" si="285"/>
        <v>0</v>
      </c>
      <c r="BI411" s="131">
        <f t="shared" si="286"/>
        <v>0</v>
      </c>
      <c r="BJ411" s="131">
        <f t="shared" si="287"/>
        <v>0</v>
      </c>
      <c r="BK411" s="131">
        <f t="shared" si="288"/>
        <v>0</v>
      </c>
      <c r="BL411" s="131">
        <f t="shared" si="289"/>
        <v>0</v>
      </c>
      <c r="BM411" s="131">
        <f t="shared" si="290"/>
        <v>0</v>
      </c>
      <c r="BN411" s="131">
        <f t="shared" si="291"/>
        <v>0</v>
      </c>
      <c r="BO411" s="131">
        <f t="shared" si="292"/>
        <v>0</v>
      </c>
    </row>
    <row r="412" spans="1:67" s="4" customFormat="1" ht="73.75" customHeight="1" x14ac:dyDescent="0.2">
      <c r="B412" s="164" t="s">
        <v>8</v>
      </c>
      <c r="D412" s="99" t="s">
        <v>1088</v>
      </c>
      <c r="E412" s="506" t="s">
        <v>648</v>
      </c>
      <c r="F412" s="72" t="s">
        <v>110</v>
      </c>
      <c r="G412" s="72" t="s">
        <v>48</v>
      </c>
      <c r="H412" s="72" t="s">
        <v>1144</v>
      </c>
      <c r="I412" s="72">
        <v>1</v>
      </c>
      <c r="J412" s="72">
        <v>0</v>
      </c>
      <c r="K412" s="72" t="s">
        <v>562</v>
      </c>
      <c r="L412" s="330">
        <v>210.17150000000001</v>
      </c>
      <c r="M412" s="402" t="s">
        <v>954</v>
      </c>
      <c r="N412" s="87"/>
      <c r="O412" s="368">
        <f>L412*N412</f>
        <v>0</v>
      </c>
      <c r="P412" s="89" t="str">
        <f t="shared" si="297"/>
        <v>No</v>
      </c>
      <c r="Q412" s="166" t="str">
        <f t="shared" si="298"/>
        <v>Yes</v>
      </c>
      <c r="S412" s="229">
        <v>1</v>
      </c>
      <c r="T412" s="230">
        <f t="shared" si="299"/>
        <v>0</v>
      </c>
      <c r="U412" s="69"/>
      <c r="V412" s="256">
        <v>9.6999999999999993</v>
      </c>
      <c r="W412" s="265">
        <f t="shared" si="293"/>
        <v>0</v>
      </c>
      <c r="X412" s="152"/>
      <c r="Y412" s="152">
        <f>N412*I412</f>
        <v>0</v>
      </c>
      <c r="Z412" s="489">
        <v>1</v>
      </c>
      <c r="AA412" s="476">
        <v>6</v>
      </c>
      <c r="AB412" s="239">
        <f t="shared" si="294"/>
        <v>0</v>
      </c>
      <c r="AC412" s="480"/>
      <c r="AD412" s="239">
        <f t="shared" si="295"/>
        <v>0</v>
      </c>
      <c r="AE412" s="480"/>
      <c r="AF412" s="239">
        <f t="shared" si="296"/>
        <v>0</v>
      </c>
      <c r="AG412" s="131">
        <f t="shared" si="260"/>
        <v>0</v>
      </c>
      <c r="AH412" s="131">
        <f t="shared" si="261"/>
        <v>0</v>
      </c>
      <c r="AI412" s="131">
        <f t="shared" si="262"/>
        <v>0</v>
      </c>
      <c r="AJ412" s="131">
        <f t="shared" si="263"/>
        <v>0</v>
      </c>
      <c r="AK412" s="131">
        <f t="shared" si="264"/>
        <v>0</v>
      </c>
      <c r="AL412" s="131">
        <f t="shared" si="265"/>
        <v>0</v>
      </c>
      <c r="AM412" s="131">
        <f t="shared" si="266"/>
        <v>0</v>
      </c>
      <c r="AN412" s="131">
        <f t="shared" si="267"/>
        <v>0</v>
      </c>
      <c r="AO412" s="131">
        <f t="shared" si="268"/>
        <v>0</v>
      </c>
      <c r="AP412" s="131"/>
      <c r="AQ412" s="396">
        <f t="shared" si="269"/>
        <v>0</v>
      </c>
      <c r="AR412" s="396">
        <f t="shared" si="270"/>
        <v>0</v>
      </c>
      <c r="AS412" s="396">
        <f t="shared" si="271"/>
        <v>0</v>
      </c>
      <c r="AT412" s="131"/>
      <c r="AU412" s="131">
        <f t="shared" si="272"/>
        <v>0</v>
      </c>
      <c r="AV412" s="131">
        <f t="shared" si="273"/>
        <v>0</v>
      </c>
      <c r="AW412" s="131">
        <f t="shared" si="274"/>
        <v>0</v>
      </c>
      <c r="AX412" s="131">
        <f t="shared" si="275"/>
        <v>0</v>
      </c>
      <c r="AY412" s="131">
        <f t="shared" si="276"/>
        <v>0</v>
      </c>
      <c r="AZ412" s="131">
        <f t="shared" si="277"/>
        <v>0</v>
      </c>
      <c r="BA412" s="131">
        <f t="shared" si="278"/>
        <v>0</v>
      </c>
      <c r="BB412" s="131">
        <f t="shared" si="279"/>
        <v>0</v>
      </c>
      <c r="BC412" s="131">
        <f t="shared" si="280"/>
        <v>0</v>
      </c>
      <c r="BD412" s="131">
        <f t="shared" si="281"/>
        <v>0</v>
      </c>
      <c r="BE412" s="131">
        <f t="shared" si="282"/>
        <v>0</v>
      </c>
      <c r="BF412" s="131">
        <f t="shared" si="283"/>
        <v>0</v>
      </c>
      <c r="BG412" s="131">
        <f t="shared" si="284"/>
        <v>0</v>
      </c>
      <c r="BH412" s="131">
        <f t="shared" si="285"/>
        <v>0</v>
      </c>
      <c r="BI412" s="131">
        <f t="shared" si="286"/>
        <v>0</v>
      </c>
      <c r="BJ412" s="131">
        <f t="shared" si="287"/>
        <v>0</v>
      </c>
      <c r="BK412" s="131">
        <f t="shared" si="288"/>
        <v>0</v>
      </c>
      <c r="BL412" s="131">
        <f t="shared" si="289"/>
        <v>0</v>
      </c>
      <c r="BM412" s="131">
        <f t="shared" si="290"/>
        <v>0</v>
      </c>
      <c r="BN412" s="131">
        <f t="shared" si="291"/>
        <v>0</v>
      </c>
      <c r="BO412" s="131">
        <f t="shared" si="292"/>
        <v>0</v>
      </c>
    </row>
    <row r="413" spans="1:67" s="4" customFormat="1" ht="73.75" customHeight="1" x14ac:dyDescent="0.2">
      <c r="B413" s="164" t="s">
        <v>8</v>
      </c>
      <c r="D413" s="99" t="s">
        <v>891</v>
      </c>
      <c r="E413" s="501" t="s">
        <v>647</v>
      </c>
      <c r="F413" s="72" t="s">
        <v>110</v>
      </c>
      <c r="G413" s="72" t="s">
        <v>48</v>
      </c>
      <c r="H413" s="72" t="s">
        <v>1144</v>
      </c>
      <c r="I413" s="72">
        <v>1</v>
      </c>
      <c r="J413" s="72">
        <v>0</v>
      </c>
      <c r="K413" s="72" t="s">
        <v>562</v>
      </c>
      <c r="L413" s="330">
        <v>219.30759999999998</v>
      </c>
      <c r="M413" s="87"/>
      <c r="N413" s="402" t="s">
        <v>954</v>
      </c>
      <c r="O413" s="368">
        <f>L413*M413</f>
        <v>0</v>
      </c>
      <c r="P413" s="89" t="str">
        <f t="shared" si="297"/>
        <v>No</v>
      </c>
      <c r="Q413" s="166" t="str">
        <f t="shared" si="298"/>
        <v>Yes</v>
      </c>
      <c r="S413" s="229">
        <v>1</v>
      </c>
      <c r="T413" s="230">
        <f t="shared" si="299"/>
        <v>0</v>
      </c>
      <c r="U413" s="69"/>
      <c r="V413" s="256">
        <v>9.6999999999999993</v>
      </c>
      <c r="W413" s="265">
        <f t="shared" si="293"/>
        <v>0</v>
      </c>
      <c r="X413" s="152">
        <f>M413*I413</f>
        <v>0</v>
      </c>
      <c r="Y413" s="152"/>
      <c r="Z413" s="489">
        <v>1</v>
      </c>
      <c r="AA413" s="476">
        <v>6</v>
      </c>
      <c r="AB413" s="239">
        <f t="shared" si="294"/>
        <v>0</v>
      </c>
      <c r="AC413" s="480"/>
      <c r="AD413" s="239">
        <f t="shared" si="295"/>
        <v>0</v>
      </c>
      <c r="AE413" s="480"/>
      <c r="AF413" s="239">
        <f t="shared" si="296"/>
        <v>0</v>
      </c>
      <c r="AG413" s="131">
        <f t="shared" si="260"/>
        <v>0</v>
      </c>
      <c r="AH413" s="131">
        <f t="shared" si="261"/>
        <v>0</v>
      </c>
      <c r="AI413" s="131">
        <f t="shared" si="262"/>
        <v>0</v>
      </c>
      <c r="AJ413" s="131">
        <f t="shared" si="263"/>
        <v>0</v>
      </c>
      <c r="AK413" s="131">
        <f t="shared" si="264"/>
        <v>0</v>
      </c>
      <c r="AL413" s="131">
        <f t="shared" si="265"/>
        <v>0</v>
      </c>
      <c r="AM413" s="131">
        <f t="shared" si="266"/>
        <v>0</v>
      </c>
      <c r="AN413" s="131">
        <f t="shared" si="267"/>
        <v>0</v>
      </c>
      <c r="AO413" s="131">
        <f t="shared" si="268"/>
        <v>0</v>
      </c>
      <c r="AP413" s="131"/>
      <c r="AQ413" s="396">
        <f t="shared" si="269"/>
        <v>0</v>
      </c>
      <c r="AR413" s="396">
        <f t="shared" si="270"/>
        <v>0</v>
      </c>
      <c r="AS413" s="396">
        <f t="shared" si="271"/>
        <v>0</v>
      </c>
      <c r="AT413" s="131"/>
      <c r="AU413" s="131">
        <f t="shared" si="272"/>
        <v>0</v>
      </c>
      <c r="AV413" s="131">
        <f t="shared" si="273"/>
        <v>0</v>
      </c>
      <c r="AW413" s="131">
        <f t="shared" si="274"/>
        <v>0</v>
      </c>
      <c r="AX413" s="131">
        <f t="shared" si="275"/>
        <v>0</v>
      </c>
      <c r="AY413" s="131">
        <f t="shared" si="276"/>
        <v>0</v>
      </c>
      <c r="AZ413" s="131">
        <f t="shared" si="277"/>
        <v>0</v>
      </c>
      <c r="BA413" s="131">
        <f t="shared" si="278"/>
        <v>0</v>
      </c>
      <c r="BB413" s="131">
        <f t="shared" si="279"/>
        <v>0</v>
      </c>
      <c r="BC413" s="131">
        <f t="shared" si="280"/>
        <v>0</v>
      </c>
      <c r="BD413" s="131">
        <f t="shared" si="281"/>
        <v>0</v>
      </c>
      <c r="BE413" s="131">
        <f t="shared" si="282"/>
        <v>0</v>
      </c>
      <c r="BF413" s="131">
        <f t="shared" si="283"/>
        <v>0</v>
      </c>
      <c r="BG413" s="131">
        <f t="shared" si="284"/>
        <v>0</v>
      </c>
      <c r="BH413" s="131">
        <f t="shared" si="285"/>
        <v>0</v>
      </c>
      <c r="BI413" s="131">
        <f t="shared" si="286"/>
        <v>0</v>
      </c>
      <c r="BJ413" s="131">
        <f t="shared" si="287"/>
        <v>0</v>
      </c>
      <c r="BK413" s="131">
        <f t="shared" si="288"/>
        <v>0</v>
      </c>
      <c r="BL413" s="131">
        <f t="shared" si="289"/>
        <v>0</v>
      </c>
      <c r="BM413" s="131">
        <f t="shared" si="290"/>
        <v>0</v>
      </c>
      <c r="BN413" s="131">
        <f t="shared" si="291"/>
        <v>0</v>
      </c>
      <c r="BO413" s="131">
        <f t="shared" si="292"/>
        <v>0</v>
      </c>
    </row>
    <row r="414" spans="1:67" s="4" customFormat="1" ht="73.75" customHeight="1" x14ac:dyDescent="0.2">
      <c r="B414" s="164" t="s">
        <v>8</v>
      </c>
      <c r="D414" s="99" t="s">
        <v>901</v>
      </c>
      <c r="E414" s="502" t="s">
        <v>646</v>
      </c>
      <c r="F414" s="72" t="s">
        <v>110</v>
      </c>
      <c r="G414" s="72" t="s">
        <v>48</v>
      </c>
      <c r="H414" s="72" t="s">
        <v>1144</v>
      </c>
      <c r="I414" s="72">
        <v>1</v>
      </c>
      <c r="J414" s="72">
        <v>0</v>
      </c>
      <c r="K414" s="72" t="s">
        <v>562</v>
      </c>
      <c r="L414" s="330">
        <v>210.17150000000001</v>
      </c>
      <c r="M414" s="87"/>
      <c r="N414" s="402" t="s">
        <v>954</v>
      </c>
      <c r="O414" s="368">
        <f>L414*M414</f>
        <v>0</v>
      </c>
      <c r="P414" s="89" t="str">
        <f t="shared" si="297"/>
        <v>No</v>
      </c>
      <c r="Q414" s="166" t="str">
        <f t="shared" si="298"/>
        <v>Yes</v>
      </c>
      <c r="S414" s="229">
        <v>1</v>
      </c>
      <c r="T414" s="230">
        <f t="shared" si="299"/>
        <v>0</v>
      </c>
      <c r="U414" s="69"/>
      <c r="V414" s="256">
        <v>9.6999999999999993</v>
      </c>
      <c r="W414" s="265">
        <f t="shared" si="293"/>
        <v>0</v>
      </c>
      <c r="X414" s="152">
        <f>M414*I414</f>
        <v>0</v>
      </c>
      <c r="Y414" s="152"/>
      <c r="Z414" s="489">
        <v>1</v>
      </c>
      <c r="AA414" s="476">
        <v>6</v>
      </c>
      <c r="AB414" s="239">
        <f t="shared" si="294"/>
        <v>0</v>
      </c>
      <c r="AC414" s="480"/>
      <c r="AD414" s="239">
        <f t="shared" si="295"/>
        <v>0</v>
      </c>
      <c r="AE414" s="480"/>
      <c r="AF414" s="239">
        <f t="shared" si="296"/>
        <v>0</v>
      </c>
      <c r="AG414" s="131">
        <f t="shared" si="260"/>
        <v>0</v>
      </c>
      <c r="AH414" s="131">
        <f t="shared" si="261"/>
        <v>0</v>
      </c>
      <c r="AI414" s="131">
        <f t="shared" si="262"/>
        <v>0</v>
      </c>
      <c r="AJ414" s="131">
        <f t="shared" si="263"/>
        <v>0</v>
      </c>
      <c r="AK414" s="131">
        <f t="shared" si="264"/>
        <v>0</v>
      </c>
      <c r="AL414" s="131">
        <f t="shared" si="265"/>
        <v>0</v>
      </c>
      <c r="AM414" s="131">
        <f t="shared" si="266"/>
        <v>0</v>
      </c>
      <c r="AN414" s="131">
        <f t="shared" si="267"/>
        <v>0</v>
      </c>
      <c r="AO414" s="131">
        <f t="shared" si="268"/>
        <v>0</v>
      </c>
      <c r="AP414" s="131"/>
      <c r="AQ414" s="396">
        <f t="shared" si="269"/>
        <v>0</v>
      </c>
      <c r="AR414" s="396">
        <f t="shared" si="270"/>
        <v>0</v>
      </c>
      <c r="AS414" s="396">
        <f t="shared" si="271"/>
        <v>0</v>
      </c>
      <c r="AT414" s="131"/>
      <c r="AU414" s="131">
        <f t="shared" si="272"/>
        <v>0</v>
      </c>
      <c r="AV414" s="131">
        <f t="shared" si="273"/>
        <v>0</v>
      </c>
      <c r="AW414" s="131">
        <f t="shared" si="274"/>
        <v>0</v>
      </c>
      <c r="AX414" s="131">
        <f t="shared" si="275"/>
        <v>0</v>
      </c>
      <c r="AY414" s="131">
        <f t="shared" si="276"/>
        <v>0</v>
      </c>
      <c r="AZ414" s="131">
        <f t="shared" si="277"/>
        <v>0</v>
      </c>
      <c r="BA414" s="131">
        <f t="shared" si="278"/>
        <v>0</v>
      </c>
      <c r="BB414" s="131">
        <f t="shared" si="279"/>
        <v>0</v>
      </c>
      <c r="BC414" s="131">
        <f t="shared" si="280"/>
        <v>0</v>
      </c>
      <c r="BD414" s="131">
        <f t="shared" si="281"/>
        <v>0</v>
      </c>
      <c r="BE414" s="131">
        <f t="shared" si="282"/>
        <v>0</v>
      </c>
      <c r="BF414" s="131">
        <f t="shared" si="283"/>
        <v>0</v>
      </c>
      <c r="BG414" s="131">
        <f t="shared" si="284"/>
        <v>0</v>
      </c>
      <c r="BH414" s="131">
        <f t="shared" si="285"/>
        <v>0</v>
      </c>
      <c r="BI414" s="131">
        <f t="shared" si="286"/>
        <v>0</v>
      </c>
      <c r="BJ414" s="131">
        <f t="shared" si="287"/>
        <v>0</v>
      </c>
      <c r="BK414" s="131">
        <f t="shared" si="288"/>
        <v>0</v>
      </c>
      <c r="BL414" s="131">
        <f t="shared" si="289"/>
        <v>0</v>
      </c>
      <c r="BM414" s="131">
        <f t="shared" si="290"/>
        <v>0</v>
      </c>
      <c r="BN414" s="131">
        <f t="shared" si="291"/>
        <v>0</v>
      </c>
      <c r="BO414" s="131">
        <f t="shared" si="292"/>
        <v>0</v>
      </c>
    </row>
    <row r="415" spans="1:67" s="81" customFormat="1" ht="73.75" customHeight="1" x14ac:dyDescent="0.2">
      <c r="A415" s="4"/>
      <c r="B415" s="164" t="s">
        <v>8</v>
      </c>
      <c r="C415" s="4"/>
      <c r="D415" s="64" t="s">
        <v>1089</v>
      </c>
      <c r="E415" s="503" t="s">
        <v>648</v>
      </c>
      <c r="F415" s="63" t="s">
        <v>110</v>
      </c>
      <c r="G415" s="178" t="s">
        <v>49</v>
      </c>
      <c r="H415" s="70" t="s">
        <v>1144</v>
      </c>
      <c r="I415" s="63">
        <v>1</v>
      </c>
      <c r="J415" s="63">
        <v>0</v>
      </c>
      <c r="K415" s="63" t="s">
        <v>562</v>
      </c>
      <c r="L415" s="346">
        <v>210.17150000000001</v>
      </c>
      <c r="M415" s="403" t="s">
        <v>954</v>
      </c>
      <c r="N415" s="84"/>
      <c r="O415" s="378">
        <f>L415*N415</f>
        <v>0</v>
      </c>
      <c r="P415" s="82" t="str">
        <f t="shared" si="297"/>
        <v>No</v>
      </c>
      <c r="Q415" s="188" t="str">
        <f t="shared" si="298"/>
        <v>Yes</v>
      </c>
      <c r="S415" s="229">
        <v>1</v>
      </c>
      <c r="T415" s="230">
        <f t="shared" si="299"/>
        <v>0</v>
      </c>
      <c r="U415" s="69"/>
      <c r="V415" s="256">
        <v>7.31</v>
      </c>
      <c r="W415" s="265">
        <f t="shared" si="293"/>
        <v>0</v>
      </c>
      <c r="X415" s="152"/>
      <c r="Y415" s="152">
        <f>N415*I415</f>
        <v>0</v>
      </c>
      <c r="Z415" s="489">
        <v>1</v>
      </c>
      <c r="AA415" s="476">
        <v>6</v>
      </c>
      <c r="AB415" s="239">
        <f t="shared" si="294"/>
        <v>0</v>
      </c>
      <c r="AC415" s="480"/>
      <c r="AD415" s="239">
        <f t="shared" si="295"/>
        <v>0</v>
      </c>
      <c r="AE415" s="480"/>
      <c r="AF415" s="239">
        <f t="shared" si="296"/>
        <v>0</v>
      </c>
      <c r="AG415" s="131">
        <f t="shared" si="260"/>
        <v>0</v>
      </c>
      <c r="AH415" s="131">
        <f t="shared" si="261"/>
        <v>0</v>
      </c>
      <c r="AI415" s="131">
        <f t="shared" si="262"/>
        <v>0</v>
      </c>
      <c r="AJ415" s="131">
        <f t="shared" si="263"/>
        <v>0</v>
      </c>
      <c r="AK415" s="131">
        <f t="shared" si="264"/>
        <v>0</v>
      </c>
      <c r="AL415" s="131">
        <f t="shared" si="265"/>
        <v>0</v>
      </c>
      <c r="AM415" s="131">
        <f t="shared" si="266"/>
        <v>0</v>
      </c>
      <c r="AN415" s="131">
        <f t="shared" si="267"/>
        <v>0</v>
      </c>
      <c r="AO415" s="131">
        <f t="shared" si="268"/>
        <v>0</v>
      </c>
      <c r="AP415" s="396"/>
      <c r="AQ415" s="396">
        <f t="shared" si="269"/>
        <v>0</v>
      </c>
      <c r="AR415" s="396">
        <f t="shared" si="270"/>
        <v>0</v>
      </c>
      <c r="AS415" s="396">
        <f t="shared" si="271"/>
        <v>0</v>
      </c>
      <c r="AT415" s="396"/>
      <c r="AU415" s="131">
        <f t="shared" si="272"/>
        <v>0</v>
      </c>
      <c r="AV415" s="131">
        <f t="shared" si="273"/>
        <v>0</v>
      </c>
      <c r="AW415" s="131">
        <f t="shared" si="274"/>
        <v>0</v>
      </c>
      <c r="AX415" s="131">
        <f t="shared" si="275"/>
        <v>0</v>
      </c>
      <c r="AY415" s="131">
        <f t="shared" si="276"/>
        <v>0</v>
      </c>
      <c r="AZ415" s="131">
        <f t="shared" si="277"/>
        <v>0</v>
      </c>
      <c r="BA415" s="131">
        <f t="shared" si="278"/>
        <v>0</v>
      </c>
      <c r="BB415" s="131">
        <f t="shared" si="279"/>
        <v>0</v>
      </c>
      <c r="BC415" s="131">
        <f t="shared" si="280"/>
        <v>0</v>
      </c>
      <c r="BD415" s="131">
        <f t="shared" si="281"/>
        <v>0</v>
      </c>
      <c r="BE415" s="131">
        <f t="shared" si="282"/>
        <v>0</v>
      </c>
      <c r="BF415" s="131">
        <f t="shared" si="283"/>
        <v>0</v>
      </c>
      <c r="BG415" s="131">
        <f t="shared" si="284"/>
        <v>0</v>
      </c>
      <c r="BH415" s="131">
        <f t="shared" si="285"/>
        <v>0</v>
      </c>
      <c r="BI415" s="131">
        <f t="shared" si="286"/>
        <v>0</v>
      </c>
      <c r="BJ415" s="131">
        <f t="shared" si="287"/>
        <v>0</v>
      </c>
      <c r="BK415" s="131">
        <f t="shared" si="288"/>
        <v>0</v>
      </c>
      <c r="BL415" s="131">
        <f t="shared" si="289"/>
        <v>0</v>
      </c>
      <c r="BM415" s="131">
        <f t="shared" si="290"/>
        <v>0</v>
      </c>
      <c r="BN415" s="131">
        <f t="shared" si="291"/>
        <v>0</v>
      </c>
      <c r="BO415" s="131">
        <f t="shared" si="292"/>
        <v>0</v>
      </c>
    </row>
    <row r="416" spans="1:67" s="81" customFormat="1" ht="73.75" customHeight="1" x14ac:dyDescent="0.2">
      <c r="A416" s="4"/>
      <c r="B416" s="164" t="s">
        <v>8</v>
      </c>
      <c r="C416" s="4"/>
      <c r="D416" s="64" t="s">
        <v>893</v>
      </c>
      <c r="E416" s="504" t="s">
        <v>647</v>
      </c>
      <c r="F416" s="63" t="s">
        <v>110</v>
      </c>
      <c r="G416" s="178" t="s">
        <v>49</v>
      </c>
      <c r="H416" s="70" t="s">
        <v>1144</v>
      </c>
      <c r="I416" s="63">
        <v>1</v>
      </c>
      <c r="J416" s="63">
        <v>0</v>
      </c>
      <c r="K416" s="63" t="s">
        <v>562</v>
      </c>
      <c r="L416" s="346">
        <v>219.30759999999998</v>
      </c>
      <c r="M416" s="85"/>
      <c r="N416" s="403" t="s">
        <v>954</v>
      </c>
      <c r="O416" s="378">
        <f>L416*M416</f>
        <v>0</v>
      </c>
      <c r="P416" s="82" t="str">
        <f t="shared" si="297"/>
        <v>No</v>
      </c>
      <c r="Q416" s="188" t="str">
        <f t="shared" si="298"/>
        <v>Yes</v>
      </c>
      <c r="S416" s="229">
        <v>1</v>
      </c>
      <c r="T416" s="230">
        <f t="shared" si="299"/>
        <v>0</v>
      </c>
      <c r="U416" s="69"/>
      <c r="V416" s="256">
        <v>7.31</v>
      </c>
      <c r="W416" s="265">
        <f t="shared" si="293"/>
        <v>0</v>
      </c>
      <c r="X416" s="152">
        <f>M416*I416</f>
        <v>0</v>
      </c>
      <c r="Y416" s="152"/>
      <c r="Z416" s="489">
        <v>1</v>
      </c>
      <c r="AA416" s="476">
        <v>6</v>
      </c>
      <c r="AB416" s="239">
        <f t="shared" si="294"/>
        <v>0</v>
      </c>
      <c r="AC416" s="480"/>
      <c r="AD416" s="239">
        <f t="shared" si="295"/>
        <v>0</v>
      </c>
      <c r="AE416" s="480"/>
      <c r="AF416" s="239">
        <f t="shared" si="296"/>
        <v>0</v>
      </c>
      <c r="AG416" s="131">
        <f t="shared" si="260"/>
        <v>0</v>
      </c>
      <c r="AH416" s="131">
        <f t="shared" si="261"/>
        <v>0</v>
      </c>
      <c r="AI416" s="131">
        <f t="shared" si="262"/>
        <v>0</v>
      </c>
      <c r="AJ416" s="131">
        <f t="shared" si="263"/>
        <v>0</v>
      </c>
      <c r="AK416" s="131">
        <f t="shared" si="264"/>
        <v>0</v>
      </c>
      <c r="AL416" s="131">
        <f t="shared" si="265"/>
        <v>0</v>
      </c>
      <c r="AM416" s="131">
        <f t="shared" si="266"/>
        <v>0</v>
      </c>
      <c r="AN416" s="131">
        <f t="shared" si="267"/>
        <v>0</v>
      </c>
      <c r="AO416" s="131">
        <f t="shared" si="268"/>
        <v>0</v>
      </c>
      <c r="AP416" s="396"/>
      <c r="AQ416" s="396">
        <f t="shared" si="269"/>
        <v>0</v>
      </c>
      <c r="AR416" s="396">
        <f t="shared" si="270"/>
        <v>0</v>
      </c>
      <c r="AS416" s="396">
        <f t="shared" si="271"/>
        <v>0</v>
      </c>
      <c r="AT416" s="396"/>
      <c r="AU416" s="131">
        <f t="shared" si="272"/>
        <v>0</v>
      </c>
      <c r="AV416" s="131">
        <f t="shared" si="273"/>
        <v>0</v>
      </c>
      <c r="AW416" s="131">
        <f t="shared" si="274"/>
        <v>0</v>
      </c>
      <c r="AX416" s="131">
        <f t="shared" si="275"/>
        <v>0</v>
      </c>
      <c r="AY416" s="131">
        <f t="shared" si="276"/>
        <v>0</v>
      </c>
      <c r="AZ416" s="131">
        <f t="shared" si="277"/>
        <v>0</v>
      </c>
      <c r="BA416" s="131">
        <f t="shared" si="278"/>
        <v>0</v>
      </c>
      <c r="BB416" s="131">
        <f t="shared" si="279"/>
        <v>0</v>
      </c>
      <c r="BC416" s="131">
        <f t="shared" si="280"/>
        <v>0</v>
      </c>
      <c r="BD416" s="131">
        <f t="shared" si="281"/>
        <v>0</v>
      </c>
      <c r="BE416" s="131">
        <f t="shared" si="282"/>
        <v>0</v>
      </c>
      <c r="BF416" s="131">
        <f t="shared" si="283"/>
        <v>0</v>
      </c>
      <c r="BG416" s="131">
        <f t="shared" si="284"/>
        <v>0</v>
      </c>
      <c r="BH416" s="131">
        <f t="shared" si="285"/>
        <v>0</v>
      </c>
      <c r="BI416" s="131">
        <f t="shared" si="286"/>
        <v>0</v>
      </c>
      <c r="BJ416" s="131">
        <f t="shared" si="287"/>
        <v>0</v>
      </c>
      <c r="BK416" s="131">
        <f t="shared" si="288"/>
        <v>0</v>
      </c>
      <c r="BL416" s="131">
        <f t="shared" si="289"/>
        <v>0</v>
      </c>
      <c r="BM416" s="131">
        <f t="shared" si="290"/>
        <v>0</v>
      </c>
      <c r="BN416" s="131">
        <f t="shared" si="291"/>
        <v>0</v>
      </c>
      <c r="BO416" s="131">
        <f t="shared" si="292"/>
        <v>0</v>
      </c>
    </row>
    <row r="417" spans="1:67" s="81" customFormat="1" ht="73.75" customHeight="1" x14ac:dyDescent="0.2">
      <c r="A417" s="4"/>
      <c r="B417" s="164" t="s">
        <v>8</v>
      </c>
      <c r="C417" s="4"/>
      <c r="D417" s="64" t="s">
        <v>898</v>
      </c>
      <c r="E417" s="505" t="s">
        <v>646</v>
      </c>
      <c r="F417" s="63" t="s">
        <v>110</v>
      </c>
      <c r="G417" s="178" t="s">
        <v>49</v>
      </c>
      <c r="H417" s="70" t="s">
        <v>1144</v>
      </c>
      <c r="I417" s="63">
        <v>1</v>
      </c>
      <c r="J417" s="63">
        <v>0</v>
      </c>
      <c r="K417" s="63" t="s">
        <v>562</v>
      </c>
      <c r="L417" s="346">
        <v>210.17150000000001</v>
      </c>
      <c r="M417" s="85"/>
      <c r="N417" s="403" t="s">
        <v>954</v>
      </c>
      <c r="O417" s="378">
        <f>L417*M417</f>
        <v>0</v>
      </c>
      <c r="P417" s="82" t="str">
        <f t="shared" si="297"/>
        <v>No</v>
      </c>
      <c r="Q417" s="188" t="str">
        <f t="shared" si="298"/>
        <v>Yes</v>
      </c>
      <c r="S417" s="229">
        <v>1</v>
      </c>
      <c r="T417" s="230">
        <f t="shared" si="299"/>
        <v>0</v>
      </c>
      <c r="U417" s="69"/>
      <c r="V417" s="256">
        <v>7.31</v>
      </c>
      <c r="W417" s="265">
        <f t="shared" si="293"/>
        <v>0</v>
      </c>
      <c r="X417" s="152">
        <f>M417*I417</f>
        <v>0</v>
      </c>
      <c r="Y417" s="152"/>
      <c r="Z417" s="489">
        <v>1</v>
      </c>
      <c r="AA417" s="476">
        <v>6</v>
      </c>
      <c r="AB417" s="239">
        <f t="shared" si="294"/>
        <v>0</v>
      </c>
      <c r="AC417" s="480"/>
      <c r="AD417" s="239">
        <f t="shared" si="295"/>
        <v>0</v>
      </c>
      <c r="AE417" s="480"/>
      <c r="AF417" s="239">
        <f t="shared" si="296"/>
        <v>0</v>
      </c>
      <c r="AG417" s="131">
        <f t="shared" si="260"/>
        <v>0</v>
      </c>
      <c r="AH417" s="131">
        <f t="shared" si="261"/>
        <v>0</v>
      </c>
      <c r="AI417" s="131">
        <f t="shared" si="262"/>
        <v>0</v>
      </c>
      <c r="AJ417" s="131">
        <f t="shared" si="263"/>
        <v>0</v>
      </c>
      <c r="AK417" s="131">
        <f t="shared" si="264"/>
        <v>0</v>
      </c>
      <c r="AL417" s="131">
        <f t="shared" si="265"/>
        <v>0</v>
      </c>
      <c r="AM417" s="131">
        <f t="shared" si="266"/>
        <v>0</v>
      </c>
      <c r="AN417" s="131">
        <f t="shared" si="267"/>
        <v>0</v>
      </c>
      <c r="AO417" s="131">
        <f t="shared" si="268"/>
        <v>0</v>
      </c>
      <c r="AP417" s="396"/>
      <c r="AQ417" s="396">
        <f t="shared" si="269"/>
        <v>0</v>
      </c>
      <c r="AR417" s="396">
        <f t="shared" si="270"/>
        <v>0</v>
      </c>
      <c r="AS417" s="396">
        <f t="shared" si="271"/>
        <v>0</v>
      </c>
      <c r="AT417" s="396"/>
      <c r="AU417" s="131">
        <f t="shared" si="272"/>
        <v>0</v>
      </c>
      <c r="AV417" s="131">
        <f t="shared" si="273"/>
        <v>0</v>
      </c>
      <c r="AW417" s="131">
        <f t="shared" si="274"/>
        <v>0</v>
      </c>
      <c r="AX417" s="131">
        <f t="shared" si="275"/>
        <v>0</v>
      </c>
      <c r="AY417" s="131">
        <f t="shared" si="276"/>
        <v>0</v>
      </c>
      <c r="AZ417" s="131">
        <f t="shared" si="277"/>
        <v>0</v>
      </c>
      <c r="BA417" s="131">
        <f t="shared" si="278"/>
        <v>0</v>
      </c>
      <c r="BB417" s="131">
        <f t="shared" si="279"/>
        <v>0</v>
      </c>
      <c r="BC417" s="131">
        <f t="shared" si="280"/>
        <v>0</v>
      </c>
      <c r="BD417" s="131">
        <f t="shared" si="281"/>
        <v>0</v>
      </c>
      <c r="BE417" s="131">
        <f t="shared" si="282"/>
        <v>0</v>
      </c>
      <c r="BF417" s="131">
        <f t="shared" si="283"/>
        <v>0</v>
      </c>
      <c r="BG417" s="131">
        <f t="shared" si="284"/>
        <v>0</v>
      </c>
      <c r="BH417" s="131">
        <f t="shared" si="285"/>
        <v>0</v>
      </c>
      <c r="BI417" s="131">
        <f t="shared" si="286"/>
        <v>0</v>
      </c>
      <c r="BJ417" s="131">
        <f t="shared" si="287"/>
        <v>0</v>
      </c>
      <c r="BK417" s="131">
        <f t="shared" si="288"/>
        <v>0</v>
      </c>
      <c r="BL417" s="131">
        <f t="shared" si="289"/>
        <v>0</v>
      </c>
      <c r="BM417" s="131">
        <f t="shared" si="290"/>
        <v>0</v>
      </c>
      <c r="BN417" s="131">
        <f t="shared" si="291"/>
        <v>0</v>
      </c>
      <c r="BO417" s="131">
        <f t="shared" si="292"/>
        <v>0</v>
      </c>
    </row>
    <row r="418" spans="1:67" s="4" customFormat="1" ht="73.75" customHeight="1" x14ac:dyDescent="0.2">
      <c r="B418" s="164" t="s">
        <v>8</v>
      </c>
      <c r="D418" s="99" t="s">
        <v>1090</v>
      </c>
      <c r="E418" s="506" t="s">
        <v>648</v>
      </c>
      <c r="F418" s="72" t="s">
        <v>109</v>
      </c>
      <c r="G418" s="72" t="s">
        <v>50</v>
      </c>
      <c r="H418" s="72" t="s">
        <v>1144</v>
      </c>
      <c r="I418" s="72">
        <v>1</v>
      </c>
      <c r="J418" s="72">
        <v>0</v>
      </c>
      <c r="K418" s="72" t="s">
        <v>562</v>
      </c>
      <c r="L418" s="330">
        <v>95.532499999999999</v>
      </c>
      <c r="M418" s="402" t="s">
        <v>954</v>
      </c>
      <c r="N418" s="87"/>
      <c r="O418" s="368">
        <f>L418*N418</f>
        <v>0</v>
      </c>
      <c r="P418" s="89" t="str">
        <f t="shared" si="297"/>
        <v>No</v>
      </c>
      <c r="Q418" s="166" t="str">
        <f t="shared" si="298"/>
        <v>Yes</v>
      </c>
      <c r="S418" s="229">
        <v>1</v>
      </c>
      <c r="T418" s="230">
        <f t="shared" si="299"/>
        <v>0</v>
      </c>
      <c r="U418" s="69"/>
      <c r="V418" s="256">
        <v>1.77</v>
      </c>
      <c r="W418" s="265">
        <f t="shared" si="293"/>
        <v>0</v>
      </c>
      <c r="X418" s="152"/>
      <c r="Y418" s="152">
        <f>N418*I418</f>
        <v>0</v>
      </c>
      <c r="Z418" s="489">
        <v>1</v>
      </c>
      <c r="AA418" s="476">
        <v>6</v>
      </c>
      <c r="AB418" s="239">
        <f t="shared" si="294"/>
        <v>0</v>
      </c>
      <c r="AC418" s="480"/>
      <c r="AD418" s="239">
        <f t="shared" si="295"/>
        <v>0</v>
      </c>
      <c r="AE418" s="480"/>
      <c r="AF418" s="239">
        <f t="shared" si="296"/>
        <v>0</v>
      </c>
      <c r="AG418" s="131">
        <f t="shared" si="260"/>
        <v>0</v>
      </c>
      <c r="AH418" s="131">
        <f t="shared" si="261"/>
        <v>0</v>
      </c>
      <c r="AI418" s="131">
        <f t="shared" si="262"/>
        <v>0</v>
      </c>
      <c r="AJ418" s="131">
        <f t="shared" si="263"/>
        <v>0</v>
      </c>
      <c r="AK418" s="131">
        <f t="shared" si="264"/>
        <v>0</v>
      </c>
      <c r="AL418" s="131">
        <f t="shared" si="265"/>
        <v>0</v>
      </c>
      <c r="AM418" s="131">
        <f t="shared" si="266"/>
        <v>0</v>
      </c>
      <c r="AN418" s="131">
        <f t="shared" si="267"/>
        <v>0</v>
      </c>
      <c r="AO418" s="131">
        <f t="shared" si="268"/>
        <v>0</v>
      </c>
      <c r="AP418" s="131"/>
      <c r="AQ418" s="396">
        <f t="shared" si="269"/>
        <v>0</v>
      </c>
      <c r="AR418" s="396">
        <f t="shared" si="270"/>
        <v>0</v>
      </c>
      <c r="AS418" s="396">
        <f t="shared" si="271"/>
        <v>0</v>
      </c>
      <c r="AT418" s="131"/>
      <c r="AU418" s="131">
        <f t="shared" si="272"/>
        <v>0</v>
      </c>
      <c r="AV418" s="131">
        <f t="shared" si="273"/>
        <v>0</v>
      </c>
      <c r="AW418" s="131">
        <f t="shared" si="274"/>
        <v>0</v>
      </c>
      <c r="AX418" s="131">
        <f t="shared" si="275"/>
        <v>0</v>
      </c>
      <c r="AY418" s="131">
        <f t="shared" si="276"/>
        <v>0</v>
      </c>
      <c r="AZ418" s="131">
        <f t="shared" si="277"/>
        <v>0</v>
      </c>
      <c r="BA418" s="131">
        <f t="shared" si="278"/>
        <v>0</v>
      </c>
      <c r="BB418" s="131">
        <f t="shared" si="279"/>
        <v>0</v>
      </c>
      <c r="BC418" s="131">
        <f t="shared" si="280"/>
        <v>0</v>
      </c>
      <c r="BD418" s="131">
        <f t="shared" si="281"/>
        <v>0</v>
      </c>
      <c r="BE418" s="131">
        <f t="shared" si="282"/>
        <v>0</v>
      </c>
      <c r="BF418" s="131">
        <f t="shared" si="283"/>
        <v>0</v>
      </c>
      <c r="BG418" s="131">
        <f t="shared" si="284"/>
        <v>0</v>
      </c>
      <c r="BH418" s="131">
        <f t="shared" si="285"/>
        <v>0</v>
      </c>
      <c r="BI418" s="131">
        <f t="shared" si="286"/>
        <v>0</v>
      </c>
      <c r="BJ418" s="131">
        <f t="shared" si="287"/>
        <v>0</v>
      </c>
      <c r="BK418" s="131">
        <f t="shared" si="288"/>
        <v>0</v>
      </c>
      <c r="BL418" s="131">
        <f t="shared" si="289"/>
        <v>0</v>
      </c>
      <c r="BM418" s="131">
        <f t="shared" si="290"/>
        <v>0</v>
      </c>
      <c r="BN418" s="131">
        <f t="shared" si="291"/>
        <v>0</v>
      </c>
      <c r="BO418" s="131">
        <f t="shared" si="292"/>
        <v>0</v>
      </c>
    </row>
    <row r="419" spans="1:67" s="4" customFormat="1" ht="73.75" customHeight="1" x14ac:dyDescent="0.2">
      <c r="B419" s="164" t="s">
        <v>8</v>
      </c>
      <c r="D419" s="99" t="s">
        <v>894</v>
      </c>
      <c r="E419" s="501" t="s">
        <v>647</v>
      </c>
      <c r="F419" s="72" t="s">
        <v>109</v>
      </c>
      <c r="G419" s="72" t="s">
        <v>50</v>
      </c>
      <c r="H419" s="72" t="s">
        <v>1144</v>
      </c>
      <c r="I419" s="72">
        <v>1</v>
      </c>
      <c r="J419" s="72">
        <v>0</v>
      </c>
      <c r="K419" s="72" t="s">
        <v>562</v>
      </c>
      <c r="L419" s="330">
        <v>99.683400000000006</v>
      </c>
      <c r="M419" s="87"/>
      <c r="N419" s="402" t="s">
        <v>954</v>
      </c>
      <c r="O419" s="368">
        <f>L419*M419</f>
        <v>0</v>
      </c>
      <c r="P419" s="89" t="str">
        <f t="shared" si="297"/>
        <v>No</v>
      </c>
      <c r="Q419" s="166" t="str">
        <f t="shared" si="298"/>
        <v>Yes</v>
      </c>
      <c r="S419" s="229">
        <v>1</v>
      </c>
      <c r="T419" s="230">
        <f t="shared" si="299"/>
        <v>0</v>
      </c>
      <c r="U419" s="69"/>
      <c r="V419" s="256">
        <v>1.77</v>
      </c>
      <c r="W419" s="265">
        <f t="shared" si="293"/>
        <v>0</v>
      </c>
      <c r="X419" s="152">
        <f>M419*I419</f>
        <v>0</v>
      </c>
      <c r="Y419" s="152"/>
      <c r="Z419" s="489">
        <v>1</v>
      </c>
      <c r="AA419" s="476">
        <v>6</v>
      </c>
      <c r="AB419" s="239">
        <f t="shared" si="294"/>
        <v>0</v>
      </c>
      <c r="AC419" s="480"/>
      <c r="AD419" s="239">
        <f t="shared" si="295"/>
        <v>0</v>
      </c>
      <c r="AE419" s="480"/>
      <c r="AF419" s="239">
        <f t="shared" si="296"/>
        <v>0</v>
      </c>
      <c r="AG419" s="131">
        <f t="shared" si="260"/>
        <v>0</v>
      </c>
      <c r="AH419" s="131">
        <f t="shared" si="261"/>
        <v>0</v>
      </c>
      <c r="AI419" s="131">
        <f t="shared" si="262"/>
        <v>0</v>
      </c>
      <c r="AJ419" s="131">
        <f t="shared" si="263"/>
        <v>0</v>
      </c>
      <c r="AK419" s="131">
        <f t="shared" si="264"/>
        <v>0</v>
      </c>
      <c r="AL419" s="131">
        <f t="shared" si="265"/>
        <v>0</v>
      </c>
      <c r="AM419" s="131">
        <f t="shared" si="266"/>
        <v>0</v>
      </c>
      <c r="AN419" s="131">
        <f t="shared" si="267"/>
        <v>0</v>
      </c>
      <c r="AO419" s="131">
        <f t="shared" si="268"/>
        <v>0</v>
      </c>
      <c r="AP419" s="131"/>
      <c r="AQ419" s="396">
        <f t="shared" si="269"/>
        <v>0</v>
      </c>
      <c r="AR419" s="396">
        <f t="shared" si="270"/>
        <v>0</v>
      </c>
      <c r="AS419" s="396">
        <f t="shared" si="271"/>
        <v>0</v>
      </c>
      <c r="AT419" s="131"/>
      <c r="AU419" s="131">
        <f t="shared" si="272"/>
        <v>0</v>
      </c>
      <c r="AV419" s="131">
        <f t="shared" si="273"/>
        <v>0</v>
      </c>
      <c r="AW419" s="131">
        <f t="shared" si="274"/>
        <v>0</v>
      </c>
      <c r="AX419" s="131">
        <f t="shared" si="275"/>
        <v>0</v>
      </c>
      <c r="AY419" s="131">
        <f t="shared" si="276"/>
        <v>0</v>
      </c>
      <c r="AZ419" s="131">
        <f t="shared" si="277"/>
        <v>0</v>
      </c>
      <c r="BA419" s="131">
        <f t="shared" si="278"/>
        <v>0</v>
      </c>
      <c r="BB419" s="131">
        <f t="shared" si="279"/>
        <v>0</v>
      </c>
      <c r="BC419" s="131">
        <f t="shared" si="280"/>
        <v>0</v>
      </c>
      <c r="BD419" s="131">
        <f t="shared" si="281"/>
        <v>0</v>
      </c>
      <c r="BE419" s="131">
        <f t="shared" si="282"/>
        <v>0</v>
      </c>
      <c r="BF419" s="131">
        <f t="shared" si="283"/>
        <v>0</v>
      </c>
      <c r="BG419" s="131">
        <f t="shared" si="284"/>
        <v>0</v>
      </c>
      <c r="BH419" s="131">
        <f t="shared" si="285"/>
        <v>0</v>
      </c>
      <c r="BI419" s="131">
        <f t="shared" si="286"/>
        <v>0</v>
      </c>
      <c r="BJ419" s="131">
        <f t="shared" si="287"/>
        <v>0</v>
      </c>
      <c r="BK419" s="131">
        <f t="shared" si="288"/>
        <v>0</v>
      </c>
      <c r="BL419" s="131">
        <f t="shared" si="289"/>
        <v>0</v>
      </c>
      <c r="BM419" s="131">
        <f t="shared" si="290"/>
        <v>0</v>
      </c>
      <c r="BN419" s="131">
        <f t="shared" si="291"/>
        <v>0</v>
      </c>
      <c r="BO419" s="131">
        <f t="shared" si="292"/>
        <v>0</v>
      </c>
    </row>
    <row r="420" spans="1:67" s="4" customFormat="1" ht="73.75" customHeight="1" x14ac:dyDescent="0.2">
      <c r="B420" s="164" t="s">
        <v>8</v>
      </c>
      <c r="D420" s="99" t="s">
        <v>897</v>
      </c>
      <c r="E420" s="502" t="s">
        <v>646</v>
      </c>
      <c r="F420" s="72" t="s">
        <v>109</v>
      </c>
      <c r="G420" s="72" t="s">
        <v>50</v>
      </c>
      <c r="H420" s="72" t="s">
        <v>1144</v>
      </c>
      <c r="I420" s="72">
        <v>1</v>
      </c>
      <c r="J420" s="72">
        <v>0</v>
      </c>
      <c r="K420" s="72" t="s">
        <v>562</v>
      </c>
      <c r="L420" s="330">
        <v>95.532499999999999</v>
      </c>
      <c r="M420" s="87"/>
      <c r="N420" s="402" t="s">
        <v>954</v>
      </c>
      <c r="O420" s="368">
        <f>L420*M420</f>
        <v>0</v>
      </c>
      <c r="P420" s="89" t="str">
        <f t="shared" si="297"/>
        <v>No</v>
      </c>
      <c r="Q420" s="166" t="str">
        <f t="shared" si="298"/>
        <v>Yes</v>
      </c>
      <c r="S420" s="229">
        <v>1</v>
      </c>
      <c r="T420" s="230">
        <f t="shared" si="299"/>
        <v>0</v>
      </c>
      <c r="U420" s="69"/>
      <c r="V420" s="256">
        <v>1.77</v>
      </c>
      <c r="W420" s="265">
        <f t="shared" si="293"/>
        <v>0</v>
      </c>
      <c r="X420" s="152">
        <f>M420*I420</f>
        <v>0</v>
      </c>
      <c r="Y420" s="152"/>
      <c r="Z420" s="489">
        <v>1</v>
      </c>
      <c r="AA420" s="476">
        <v>6</v>
      </c>
      <c r="AB420" s="239">
        <f t="shared" si="294"/>
        <v>0</v>
      </c>
      <c r="AC420" s="480"/>
      <c r="AD420" s="239">
        <f t="shared" si="295"/>
        <v>0</v>
      </c>
      <c r="AE420" s="480"/>
      <c r="AF420" s="239">
        <f t="shared" si="296"/>
        <v>0</v>
      </c>
      <c r="AG420" s="131">
        <f t="shared" si="260"/>
        <v>0</v>
      </c>
      <c r="AH420" s="131">
        <f t="shared" si="261"/>
        <v>0</v>
      </c>
      <c r="AI420" s="131">
        <f t="shared" si="262"/>
        <v>0</v>
      </c>
      <c r="AJ420" s="131">
        <f t="shared" si="263"/>
        <v>0</v>
      </c>
      <c r="AK420" s="131">
        <f t="shared" si="264"/>
        <v>0</v>
      </c>
      <c r="AL420" s="131">
        <f t="shared" si="265"/>
        <v>0</v>
      </c>
      <c r="AM420" s="131">
        <f t="shared" si="266"/>
        <v>0</v>
      </c>
      <c r="AN420" s="131">
        <f t="shared" si="267"/>
        <v>0</v>
      </c>
      <c r="AO420" s="131">
        <f t="shared" si="268"/>
        <v>0</v>
      </c>
      <c r="AP420" s="131"/>
      <c r="AQ420" s="396">
        <f t="shared" si="269"/>
        <v>0</v>
      </c>
      <c r="AR420" s="396">
        <f t="shared" si="270"/>
        <v>0</v>
      </c>
      <c r="AS420" s="396">
        <f t="shared" si="271"/>
        <v>0</v>
      </c>
      <c r="AT420" s="131"/>
      <c r="AU420" s="131">
        <f t="shared" si="272"/>
        <v>0</v>
      </c>
      <c r="AV420" s="131">
        <f t="shared" si="273"/>
        <v>0</v>
      </c>
      <c r="AW420" s="131">
        <f t="shared" si="274"/>
        <v>0</v>
      </c>
      <c r="AX420" s="131">
        <f t="shared" si="275"/>
        <v>0</v>
      </c>
      <c r="AY420" s="131">
        <f t="shared" si="276"/>
        <v>0</v>
      </c>
      <c r="AZ420" s="131">
        <f t="shared" si="277"/>
        <v>0</v>
      </c>
      <c r="BA420" s="131">
        <f t="shared" si="278"/>
        <v>0</v>
      </c>
      <c r="BB420" s="131">
        <f t="shared" si="279"/>
        <v>0</v>
      </c>
      <c r="BC420" s="131">
        <f t="shared" si="280"/>
        <v>0</v>
      </c>
      <c r="BD420" s="131">
        <f t="shared" si="281"/>
        <v>0</v>
      </c>
      <c r="BE420" s="131">
        <f t="shared" si="282"/>
        <v>0</v>
      </c>
      <c r="BF420" s="131">
        <f t="shared" si="283"/>
        <v>0</v>
      </c>
      <c r="BG420" s="131">
        <f t="shared" si="284"/>
        <v>0</v>
      </c>
      <c r="BH420" s="131">
        <f t="shared" si="285"/>
        <v>0</v>
      </c>
      <c r="BI420" s="131">
        <f t="shared" si="286"/>
        <v>0</v>
      </c>
      <c r="BJ420" s="131">
        <f t="shared" si="287"/>
        <v>0</v>
      </c>
      <c r="BK420" s="131">
        <f t="shared" si="288"/>
        <v>0</v>
      </c>
      <c r="BL420" s="131">
        <f t="shared" si="289"/>
        <v>0</v>
      </c>
      <c r="BM420" s="131">
        <f t="shared" si="290"/>
        <v>0</v>
      </c>
      <c r="BN420" s="131">
        <f t="shared" si="291"/>
        <v>0</v>
      </c>
      <c r="BO420" s="131">
        <f t="shared" si="292"/>
        <v>0</v>
      </c>
    </row>
    <row r="421" spans="1:67" s="81" customFormat="1" ht="73.75" customHeight="1" x14ac:dyDescent="0.2">
      <c r="A421" s="4"/>
      <c r="B421" s="164" t="s">
        <v>8</v>
      </c>
      <c r="D421" s="64" t="s">
        <v>1091</v>
      </c>
      <c r="E421" s="503" t="s">
        <v>648</v>
      </c>
      <c r="F421" s="63" t="s">
        <v>172</v>
      </c>
      <c r="G421" s="178" t="s">
        <v>344</v>
      </c>
      <c r="H421" s="70" t="s">
        <v>334</v>
      </c>
      <c r="I421" s="63">
        <v>4</v>
      </c>
      <c r="J421" s="63">
        <v>0</v>
      </c>
      <c r="K421" s="63" t="s">
        <v>562</v>
      </c>
      <c r="L421" s="347">
        <v>274.88639999999998</v>
      </c>
      <c r="M421" s="403" t="s">
        <v>954</v>
      </c>
      <c r="N421" s="84"/>
      <c r="O421" s="378">
        <f>L421*N421</f>
        <v>0</v>
      </c>
      <c r="P421" s="82" t="str">
        <f t="shared" si="297"/>
        <v>No</v>
      </c>
      <c r="Q421" s="188" t="str">
        <f t="shared" si="298"/>
        <v>Yes</v>
      </c>
      <c r="S421" s="229">
        <v>4</v>
      </c>
      <c r="T421" s="230">
        <f t="shared" si="299"/>
        <v>0</v>
      </c>
      <c r="U421" s="69"/>
      <c r="V421" s="256">
        <v>1.4</v>
      </c>
      <c r="W421" s="265">
        <f t="shared" si="293"/>
        <v>0</v>
      </c>
      <c r="X421" s="152"/>
      <c r="Y421" s="152">
        <f>N421*I421</f>
        <v>0</v>
      </c>
      <c r="Z421" s="489">
        <v>4</v>
      </c>
      <c r="AA421" s="476">
        <v>12</v>
      </c>
      <c r="AB421" s="239">
        <f t="shared" si="294"/>
        <v>0</v>
      </c>
      <c r="AC421" s="480"/>
      <c r="AD421" s="239">
        <f t="shared" si="295"/>
        <v>0</v>
      </c>
      <c r="AE421" s="480"/>
      <c r="AF421" s="239">
        <f t="shared" si="296"/>
        <v>0</v>
      </c>
      <c r="AG421" s="131">
        <f t="shared" si="260"/>
        <v>0</v>
      </c>
      <c r="AH421" s="131">
        <f t="shared" si="261"/>
        <v>0</v>
      </c>
      <c r="AI421" s="131">
        <f t="shared" si="262"/>
        <v>0</v>
      </c>
      <c r="AJ421" s="131">
        <f t="shared" si="263"/>
        <v>0</v>
      </c>
      <c r="AK421" s="131">
        <f t="shared" si="264"/>
        <v>0</v>
      </c>
      <c r="AL421" s="131">
        <f t="shared" si="265"/>
        <v>0</v>
      </c>
      <c r="AM421" s="131">
        <f t="shared" si="266"/>
        <v>0</v>
      </c>
      <c r="AN421" s="131">
        <f t="shared" si="267"/>
        <v>0</v>
      </c>
      <c r="AO421" s="131">
        <f t="shared" si="268"/>
        <v>0</v>
      </c>
      <c r="AP421" s="396"/>
      <c r="AQ421" s="396">
        <f t="shared" si="269"/>
        <v>0</v>
      </c>
      <c r="AR421" s="396">
        <f t="shared" si="270"/>
        <v>0</v>
      </c>
      <c r="AS421" s="396">
        <f t="shared" si="271"/>
        <v>0</v>
      </c>
      <c r="AT421" s="396"/>
      <c r="AU421" s="131">
        <f t="shared" si="272"/>
        <v>0</v>
      </c>
      <c r="AV421" s="131">
        <f t="shared" si="273"/>
        <v>0</v>
      </c>
      <c r="AW421" s="131">
        <f t="shared" si="274"/>
        <v>0</v>
      </c>
      <c r="AX421" s="131">
        <f t="shared" si="275"/>
        <v>0</v>
      </c>
      <c r="AY421" s="131">
        <f t="shared" si="276"/>
        <v>0</v>
      </c>
      <c r="AZ421" s="131">
        <f t="shared" si="277"/>
        <v>0</v>
      </c>
      <c r="BA421" s="131">
        <f t="shared" si="278"/>
        <v>0</v>
      </c>
      <c r="BB421" s="131">
        <f t="shared" si="279"/>
        <v>0</v>
      </c>
      <c r="BC421" s="131">
        <f t="shared" si="280"/>
        <v>0</v>
      </c>
      <c r="BD421" s="131">
        <f t="shared" si="281"/>
        <v>0</v>
      </c>
      <c r="BE421" s="131">
        <f t="shared" si="282"/>
        <v>0</v>
      </c>
      <c r="BF421" s="131">
        <f t="shared" si="283"/>
        <v>0</v>
      </c>
      <c r="BG421" s="131">
        <f t="shared" si="284"/>
        <v>0</v>
      </c>
      <c r="BH421" s="131">
        <f t="shared" si="285"/>
        <v>0</v>
      </c>
      <c r="BI421" s="131">
        <f t="shared" si="286"/>
        <v>0</v>
      </c>
      <c r="BJ421" s="131">
        <f t="shared" si="287"/>
        <v>0</v>
      </c>
      <c r="BK421" s="131">
        <f t="shared" si="288"/>
        <v>0</v>
      </c>
      <c r="BL421" s="131">
        <f t="shared" si="289"/>
        <v>0</v>
      </c>
      <c r="BM421" s="131">
        <f t="shared" si="290"/>
        <v>0</v>
      </c>
      <c r="BN421" s="131">
        <f t="shared" si="291"/>
        <v>0</v>
      </c>
      <c r="BO421" s="131">
        <f t="shared" si="292"/>
        <v>0</v>
      </c>
    </row>
    <row r="422" spans="1:67" s="81" customFormat="1" ht="73.75" customHeight="1" x14ac:dyDescent="0.2">
      <c r="A422" s="4"/>
      <c r="B422" s="164" t="s">
        <v>8</v>
      </c>
      <c r="D422" s="64" t="s">
        <v>896</v>
      </c>
      <c r="E422" s="504" t="s">
        <v>647</v>
      </c>
      <c r="F422" s="63" t="s">
        <v>172</v>
      </c>
      <c r="G422" s="178" t="s">
        <v>344</v>
      </c>
      <c r="H422" s="70" t="s">
        <v>334</v>
      </c>
      <c r="I422" s="63">
        <v>4</v>
      </c>
      <c r="J422" s="63">
        <v>0</v>
      </c>
      <c r="K422" s="63" t="s">
        <v>562</v>
      </c>
      <c r="L422" s="347">
        <v>286.83440000000002</v>
      </c>
      <c r="M422" s="85"/>
      <c r="N422" s="403" t="s">
        <v>954</v>
      </c>
      <c r="O422" s="378">
        <f>L422*M422</f>
        <v>0</v>
      </c>
      <c r="P422" s="82" t="str">
        <f t="shared" si="297"/>
        <v>No</v>
      </c>
      <c r="Q422" s="188" t="str">
        <f t="shared" si="298"/>
        <v>Yes</v>
      </c>
      <c r="S422" s="229">
        <v>4</v>
      </c>
      <c r="T422" s="230">
        <f t="shared" si="299"/>
        <v>0</v>
      </c>
      <c r="U422" s="69"/>
      <c r="V422" s="256">
        <v>1.4</v>
      </c>
      <c r="W422" s="265">
        <f t="shared" si="293"/>
        <v>0</v>
      </c>
      <c r="X422" s="152">
        <f>M422*I422</f>
        <v>0</v>
      </c>
      <c r="Y422" s="152"/>
      <c r="Z422" s="489">
        <v>4</v>
      </c>
      <c r="AA422" s="476">
        <v>12</v>
      </c>
      <c r="AB422" s="239">
        <f t="shared" si="294"/>
        <v>0</v>
      </c>
      <c r="AC422" s="480"/>
      <c r="AD422" s="239">
        <f t="shared" si="295"/>
        <v>0</v>
      </c>
      <c r="AE422" s="480"/>
      <c r="AF422" s="239">
        <f t="shared" si="296"/>
        <v>0</v>
      </c>
      <c r="AG422" s="131">
        <f t="shared" si="260"/>
        <v>0</v>
      </c>
      <c r="AH422" s="131">
        <f t="shared" si="261"/>
        <v>0</v>
      </c>
      <c r="AI422" s="131">
        <f t="shared" si="262"/>
        <v>0</v>
      </c>
      <c r="AJ422" s="131">
        <f t="shared" si="263"/>
        <v>0</v>
      </c>
      <c r="AK422" s="131">
        <f t="shared" si="264"/>
        <v>0</v>
      </c>
      <c r="AL422" s="131">
        <f t="shared" si="265"/>
        <v>0</v>
      </c>
      <c r="AM422" s="131">
        <f t="shared" si="266"/>
        <v>0</v>
      </c>
      <c r="AN422" s="131">
        <f t="shared" si="267"/>
        <v>0</v>
      </c>
      <c r="AO422" s="131">
        <f t="shared" si="268"/>
        <v>0</v>
      </c>
      <c r="AP422" s="396"/>
      <c r="AQ422" s="396">
        <f t="shared" si="269"/>
        <v>0</v>
      </c>
      <c r="AR422" s="396">
        <f t="shared" si="270"/>
        <v>0</v>
      </c>
      <c r="AS422" s="396">
        <f t="shared" si="271"/>
        <v>0</v>
      </c>
      <c r="AT422" s="396"/>
      <c r="AU422" s="131">
        <f t="shared" si="272"/>
        <v>0</v>
      </c>
      <c r="AV422" s="131">
        <f t="shared" si="273"/>
        <v>0</v>
      </c>
      <c r="AW422" s="131">
        <f t="shared" si="274"/>
        <v>0</v>
      </c>
      <c r="AX422" s="131">
        <f t="shared" si="275"/>
        <v>0</v>
      </c>
      <c r="AY422" s="131">
        <f t="shared" si="276"/>
        <v>0</v>
      </c>
      <c r="AZ422" s="131">
        <f t="shared" si="277"/>
        <v>0</v>
      </c>
      <c r="BA422" s="131">
        <f t="shared" si="278"/>
        <v>0</v>
      </c>
      <c r="BB422" s="131">
        <f t="shared" si="279"/>
        <v>0</v>
      </c>
      <c r="BC422" s="131">
        <f t="shared" si="280"/>
        <v>0</v>
      </c>
      <c r="BD422" s="131">
        <f t="shared" si="281"/>
        <v>0</v>
      </c>
      <c r="BE422" s="131">
        <f t="shared" si="282"/>
        <v>0</v>
      </c>
      <c r="BF422" s="131">
        <f t="shared" si="283"/>
        <v>0</v>
      </c>
      <c r="BG422" s="131">
        <f t="shared" si="284"/>
        <v>0</v>
      </c>
      <c r="BH422" s="131">
        <f t="shared" si="285"/>
        <v>0</v>
      </c>
      <c r="BI422" s="131">
        <f t="shared" si="286"/>
        <v>0</v>
      </c>
      <c r="BJ422" s="131">
        <f t="shared" si="287"/>
        <v>0</v>
      </c>
      <c r="BK422" s="131">
        <f t="shared" si="288"/>
        <v>0</v>
      </c>
      <c r="BL422" s="131">
        <f t="shared" si="289"/>
        <v>0</v>
      </c>
      <c r="BM422" s="131">
        <f t="shared" si="290"/>
        <v>0</v>
      </c>
      <c r="BN422" s="131">
        <f t="shared" si="291"/>
        <v>0</v>
      </c>
      <c r="BO422" s="131">
        <f t="shared" si="292"/>
        <v>0</v>
      </c>
    </row>
    <row r="423" spans="1:67" s="81" customFormat="1" ht="73.75" customHeight="1" x14ac:dyDescent="0.2">
      <c r="A423" s="4"/>
      <c r="B423" s="164" t="s">
        <v>8</v>
      </c>
      <c r="D423" s="64" t="s">
        <v>899</v>
      </c>
      <c r="E423" s="505" t="s">
        <v>646</v>
      </c>
      <c r="F423" s="63" t="s">
        <v>172</v>
      </c>
      <c r="G423" s="178" t="s">
        <v>344</v>
      </c>
      <c r="H423" s="70" t="s">
        <v>334</v>
      </c>
      <c r="I423" s="63">
        <v>4</v>
      </c>
      <c r="J423" s="63">
        <v>0</v>
      </c>
      <c r="K423" s="63" t="s">
        <v>562</v>
      </c>
      <c r="L423" s="347">
        <v>274.88639999999998</v>
      </c>
      <c r="M423" s="85"/>
      <c r="N423" s="403" t="s">
        <v>954</v>
      </c>
      <c r="O423" s="378">
        <f>L423*M423</f>
        <v>0</v>
      </c>
      <c r="P423" s="82" t="str">
        <f t="shared" si="297"/>
        <v>No</v>
      </c>
      <c r="Q423" s="188" t="str">
        <f t="shared" si="298"/>
        <v>Yes</v>
      </c>
      <c r="S423" s="229">
        <v>4</v>
      </c>
      <c r="T423" s="230">
        <f t="shared" si="299"/>
        <v>0</v>
      </c>
      <c r="U423" s="69"/>
      <c r="V423" s="256">
        <v>1.4</v>
      </c>
      <c r="W423" s="265">
        <f t="shared" si="293"/>
        <v>0</v>
      </c>
      <c r="X423" s="152">
        <f>M423*I423</f>
        <v>0</v>
      </c>
      <c r="Y423" s="152"/>
      <c r="Z423" s="489">
        <v>4</v>
      </c>
      <c r="AA423" s="476">
        <v>12</v>
      </c>
      <c r="AB423" s="239">
        <f t="shared" si="294"/>
        <v>0</v>
      </c>
      <c r="AC423" s="480"/>
      <c r="AD423" s="239">
        <f t="shared" si="295"/>
        <v>0</v>
      </c>
      <c r="AE423" s="480"/>
      <c r="AF423" s="239">
        <f t="shared" si="296"/>
        <v>0</v>
      </c>
      <c r="AG423" s="131">
        <f t="shared" si="260"/>
        <v>0</v>
      </c>
      <c r="AH423" s="131">
        <f t="shared" si="261"/>
        <v>0</v>
      </c>
      <c r="AI423" s="131">
        <f t="shared" si="262"/>
        <v>0</v>
      </c>
      <c r="AJ423" s="131">
        <f t="shared" si="263"/>
        <v>0</v>
      </c>
      <c r="AK423" s="131">
        <f t="shared" si="264"/>
        <v>0</v>
      </c>
      <c r="AL423" s="131">
        <f t="shared" si="265"/>
        <v>0</v>
      </c>
      <c r="AM423" s="131">
        <f t="shared" si="266"/>
        <v>0</v>
      </c>
      <c r="AN423" s="131">
        <f t="shared" si="267"/>
        <v>0</v>
      </c>
      <c r="AO423" s="131">
        <f t="shared" si="268"/>
        <v>0</v>
      </c>
      <c r="AP423" s="396"/>
      <c r="AQ423" s="396">
        <f t="shared" si="269"/>
        <v>0</v>
      </c>
      <c r="AR423" s="396">
        <f t="shared" si="270"/>
        <v>0</v>
      </c>
      <c r="AS423" s="396">
        <f t="shared" si="271"/>
        <v>0</v>
      </c>
      <c r="AT423" s="396"/>
      <c r="AU423" s="131">
        <f t="shared" si="272"/>
        <v>0</v>
      </c>
      <c r="AV423" s="131">
        <f t="shared" si="273"/>
        <v>0</v>
      </c>
      <c r="AW423" s="131">
        <f t="shared" si="274"/>
        <v>0</v>
      </c>
      <c r="AX423" s="131">
        <f t="shared" si="275"/>
        <v>0</v>
      </c>
      <c r="AY423" s="131">
        <f t="shared" si="276"/>
        <v>0</v>
      </c>
      <c r="AZ423" s="131">
        <f t="shared" si="277"/>
        <v>0</v>
      </c>
      <c r="BA423" s="131">
        <f t="shared" si="278"/>
        <v>0</v>
      </c>
      <c r="BB423" s="131">
        <f t="shared" si="279"/>
        <v>0</v>
      </c>
      <c r="BC423" s="131">
        <f t="shared" si="280"/>
        <v>0</v>
      </c>
      <c r="BD423" s="131">
        <f t="shared" si="281"/>
        <v>0</v>
      </c>
      <c r="BE423" s="131">
        <f t="shared" si="282"/>
        <v>0</v>
      </c>
      <c r="BF423" s="131">
        <f t="shared" si="283"/>
        <v>0</v>
      </c>
      <c r="BG423" s="131">
        <f t="shared" si="284"/>
        <v>0</v>
      </c>
      <c r="BH423" s="131">
        <f t="shared" si="285"/>
        <v>0</v>
      </c>
      <c r="BI423" s="131">
        <f t="shared" si="286"/>
        <v>0</v>
      </c>
      <c r="BJ423" s="131">
        <f t="shared" si="287"/>
        <v>0</v>
      </c>
      <c r="BK423" s="131">
        <f t="shared" si="288"/>
        <v>0</v>
      </c>
      <c r="BL423" s="131">
        <f t="shared" si="289"/>
        <v>0</v>
      </c>
      <c r="BM423" s="131">
        <f t="shared" si="290"/>
        <v>0</v>
      </c>
      <c r="BN423" s="131">
        <f t="shared" si="291"/>
        <v>0</v>
      </c>
      <c r="BO423" s="131">
        <f t="shared" si="292"/>
        <v>0</v>
      </c>
    </row>
    <row r="424" spans="1:67" s="81" customFormat="1" ht="73.75" customHeight="1" x14ac:dyDescent="0.2">
      <c r="A424" s="4"/>
      <c r="B424" s="164" t="s">
        <v>8</v>
      </c>
      <c r="D424" s="99" t="s">
        <v>1092</v>
      </c>
      <c r="E424" s="506" t="s">
        <v>648</v>
      </c>
      <c r="F424" s="72" t="s">
        <v>109</v>
      </c>
      <c r="G424" s="72" t="s">
        <v>345</v>
      </c>
      <c r="H424" s="72" t="s">
        <v>1144</v>
      </c>
      <c r="I424" s="72">
        <v>2</v>
      </c>
      <c r="J424" s="72">
        <v>0</v>
      </c>
      <c r="K424" s="72" t="s">
        <v>562</v>
      </c>
      <c r="L424" s="350">
        <v>234.32500000000002</v>
      </c>
      <c r="M424" s="402" t="s">
        <v>954</v>
      </c>
      <c r="N424" s="88"/>
      <c r="O424" s="368">
        <f>L424*N424</f>
        <v>0</v>
      </c>
      <c r="P424" s="89" t="str">
        <f t="shared" si="297"/>
        <v>No</v>
      </c>
      <c r="Q424" s="364" t="str">
        <f t="shared" si="298"/>
        <v>Yes</v>
      </c>
      <c r="R424" s="357"/>
      <c r="S424" s="231">
        <v>2</v>
      </c>
      <c r="T424" s="232">
        <f t="shared" si="299"/>
        <v>0</v>
      </c>
      <c r="U424" s="183"/>
      <c r="V424" s="257">
        <v>7</v>
      </c>
      <c r="W424" s="265">
        <f t="shared" si="293"/>
        <v>0</v>
      </c>
      <c r="X424" s="152"/>
      <c r="Y424" s="152">
        <f>N424*I424</f>
        <v>0</v>
      </c>
      <c r="Z424" s="490">
        <v>2</v>
      </c>
      <c r="AA424" s="476">
        <v>8</v>
      </c>
      <c r="AB424" s="239">
        <f t="shared" si="294"/>
        <v>0</v>
      </c>
      <c r="AC424" s="480"/>
      <c r="AD424" s="239">
        <f t="shared" si="295"/>
        <v>0</v>
      </c>
      <c r="AE424" s="480"/>
      <c r="AF424" s="239">
        <f t="shared" si="296"/>
        <v>0</v>
      </c>
      <c r="AG424" s="131">
        <f t="shared" si="260"/>
        <v>0</v>
      </c>
      <c r="AH424" s="131">
        <f t="shared" si="261"/>
        <v>0</v>
      </c>
      <c r="AI424" s="131">
        <f t="shared" si="262"/>
        <v>0</v>
      </c>
      <c r="AJ424" s="131">
        <f t="shared" si="263"/>
        <v>0</v>
      </c>
      <c r="AK424" s="131">
        <f t="shared" si="264"/>
        <v>0</v>
      </c>
      <c r="AL424" s="131">
        <f t="shared" si="265"/>
        <v>0</v>
      </c>
      <c r="AM424" s="131">
        <f t="shared" si="266"/>
        <v>0</v>
      </c>
      <c r="AN424" s="131">
        <f t="shared" si="267"/>
        <v>0</v>
      </c>
      <c r="AO424" s="131">
        <f t="shared" si="268"/>
        <v>0</v>
      </c>
      <c r="AP424" s="396"/>
      <c r="AQ424" s="396">
        <f t="shared" si="269"/>
        <v>0</v>
      </c>
      <c r="AR424" s="396">
        <f t="shared" si="270"/>
        <v>0</v>
      </c>
      <c r="AS424" s="396">
        <f t="shared" si="271"/>
        <v>0</v>
      </c>
      <c r="AT424" s="396"/>
      <c r="AU424" s="131">
        <f t="shared" si="272"/>
        <v>0</v>
      </c>
      <c r="AV424" s="131">
        <f t="shared" si="273"/>
        <v>0</v>
      </c>
      <c r="AW424" s="131">
        <f t="shared" si="274"/>
        <v>0</v>
      </c>
      <c r="AX424" s="131">
        <f t="shared" si="275"/>
        <v>0</v>
      </c>
      <c r="AY424" s="131">
        <f t="shared" si="276"/>
        <v>0</v>
      </c>
      <c r="AZ424" s="131">
        <f t="shared" si="277"/>
        <v>0</v>
      </c>
      <c r="BA424" s="131">
        <f t="shared" si="278"/>
        <v>0</v>
      </c>
      <c r="BB424" s="131">
        <f t="shared" si="279"/>
        <v>0</v>
      </c>
      <c r="BC424" s="131">
        <f t="shared" si="280"/>
        <v>0</v>
      </c>
      <c r="BD424" s="131">
        <f t="shared" si="281"/>
        <v>0</v>
      </c>
      <c r="BE424" s="131">
        <f t="shared" si="282"/>
        <v>0</v>
      </c>
      <c r="BF424" s="131">
        <f t="shared" si="283"/>
        <v>0</v>
      </c>
      <c r="BG424" s="131">
        <f t="shared" si="284"/>
        <v>0</v>
      </c>
      <c r="BH424" s="131">
        <f t="shared" si="285"/>
        <v>0</v>
      </c>
      <c r="BI424" s="131">
        <f t="shared" si="286"/>
        <v>0</v>
      </c>
      <c r="BJ424" s="131">
        <f t="shared" si="287"/>
        <v>0</v>
      </c>
      <c r="BK424" s="131">
        <f t="shared" si="288"/>
        <v>0</v>
      </c>
      <c r="BL424" s="131">
        <f t="shared" si="289"/>
        <v>0</v>
      </c>
      <c r="BM424" s="131">
        <f t="shared" si="290"/>
        <v>0</v>
      </c>
      <c r="BN424" s="131">
        <f t="shared" si="291"/>
        <v>0</v>
      </c>
      <c r="BO424" s="131">
        <f t="shared" si="292"/>
        <v>0</v>
      </c>
    </row>
    <row r="425" spans="1:67" s="81" customFormat="1" ht="73.75" customHeight="1" x14ac:dyDescent="0.2">
      <c r="A425" s="4"/>
      <c r="B425" s="164" t="s">
        <v>8</v>
      </c>
      <c r="D425" s="99" t="s">
        <v>895</v>
      </c>
      <c r="E425" s="501" t="s">
        <v>647</v>
      </c>
      <c r="F425" s="72" t="s">
        <v>109</v>
      </c>
      <c r="G425" s="72" t="s">
        <v>345</v>
      </c>
      <c r="H425" s="72" t="s">
        <v>1144</v>
      </c>
      <c r="I425" s="72">
        <v>2</v>
      </c>
      <c r="J425" s="72">
        <v>0</v>
      </c>
      <c r="K425" s="72" t="s">
        <v>562</v>
      </c>
      <c r="L425" s="350">
        <v>244.51169999999999</v>
      </c>
      <c r="M425" s="88"/>
      <c r="N425" s="402" t="s">
        <v>954</v>
      </c>
      <c r="O425" s="368">
        <f>L425*M425</f>
        <v>0</v>
      </c>
      <c r="P425" s="89" t="str">
        <f t="shared" si="297"/>
        <v>No</v>
      </c>
      <c r="Q425" s="364" t="str">
        <f t="shared" si="298"/>
        <v>Yes</v>
      </c>
      <c r="R425" s="357"/>
      <c r="S425" s="231">
        <v>2</v>
      </c>
      <c r="T425" s="232">
        <f t="shared" si="299"/>
        <v>0</v>
      </c>
      <c r="U425" s="183"/>
      <c r="V425" s="257">
        <v>7</v>
      </c>
      <c r="W425" s="265">
        <f t="shared" si="293"/>
        <v>0</v>
      </c>
      <c r="X425" s="152">
        <f>M425*I425</f>
        <v>0</v>
      </c>
      <c r="Y425" s="152"/>
      <c r="Z425" s="490">
        <v>2</v>
      </c>
      <c r="AA425" s="476">
        <v>8</v>
      </c>
      <c r="AB425" s="239">
        <f t="shared" si="294"/>
        <v>0</v>
      </c>
      <c r="AC425" s="480"/>
      <c r="AD425" s="239">
        <f t="shared" si="295"/>
        <v>0</v>
      </c>
      <c r="AE425" s="480"/>
      <c r="AF425" s="239">
        <f t="shared" si="296"/>
        <v>0</v>
      </c>
      <c r="AG425" s="131">
        <f t="shared" si="260"/>
        <v>0</v>
      </c>
      <c r="AH425" s="131">
        <f t="shared" si="261"/>
        <v>0</v>
      </c>
      <c r="AI425" s="131">
        <f t="shared" si="262"/>
        <v>0</v>
      </c>
      <c r="AJ425" s="131">
        <f t="shared" si="263"/>
        <v>0</v>
      </c>
      <c r="AK425" s="131">
        <f t="shared" si="264"/>
        <v>0</v>
      </c>
      <c r="AL425" s="131">
        <f t="shared" si="265"/>
        <v>0</v>
      </c>
      <c r="AM425" s="131">
        <f t="shared" si="266"/>
        <v>0</v>
      </c>
      <c r="AN425" s="131">
        <f t="shared" si="267"/>
        <v>0</v>
      </c>
      <c r="AO425" s="131">
        <f t="shared" si="268"/>
        <v>0</v>
      </c>
      <c r="AP425" s="396"/>
      <c r="AQ425" s="396">
        <f t="shared" si="269"/>
        <v>0</v>
      </c>
      <c r="AR425" s="396">
        <f t="shared" si="270"/>
        <v>0</v>
      </c>
      <c r="AS425" s="396">
        <f t="shared" si="271"/>
        <v>0</v>
      </c>
      <c r="AT425" s="396"/>
      <c r="AU425" s="131">
        <f t="shared" si="272"/>
        <v>0</v>
      </c>
      <c r="AV425" s="131">
        <f t="shared" si="273"/>
        <v>0</v>
      </c>
      <c r="AW425" s="131">
        <f t="shared" si="274"/>
        <v>0</v>
      </c>
      <c r="AX425" s="131">
        <f t="shared" si="275"/>
        <v>0</v>
      </c>
      <c r="AY425" s="131">
        <f t="shared" si="276"/>
        <v>0</v>
      </c>
      <c r="AZ425" s="131">
        <f t="shared" si="277"/>
        <v>0</v>
      </c>
      <c r="BA425" s="131">
        <f t="shared" si="278"/>
        <v>0</v>
      </c>
      <c r="BB425" s="131">
        <f t="shared" si="279"/>
        <v>0</v>
      </c>
      <c r="BC425" s="131">
        <f t="shared" si="280"/>
        <v>0</v>
      </c>
      <c r="BD425" s="131">
        <f t="shared" si="281"/>
        <v>0</v>
      </c>
      <c r="BE425" s="131">
        <f t="shared" si="282"/>
        <v>0</v>
      </c>
      <c r="BF425" s="131">
        <f t="shared" si="283"/>
        <v>0</v>
      </c>
      <c r="BG425" s="131">
        <f t="shared" si="284"/>
        <v>0</v>
      </c>
      <c r="BH425" s="131">
        <f t="shared" si="285"/>
        <v>0</v>
      </c>
      <c r="BI425" s="131">
        <f t="shared" si="286"/>
        <v>0</v>
      </c>
      <c r="BJ425" s="131">
        <f t="shared" si="287"/>
        <v>0</v>
      </c>
      <c r="BK425" s="131">
        <f t="shared" si="288"/>
        <v>0</v>
      </c>
      <c r="BL425" s="131">
        <f t="shared" si="289"/>
        <v>0</v>
      </c>
      <c r="BM425" s="131">
        <f t="shared" si="290"/>
        <v>0</v>
      </c>
      <c r="BN425" s="131">
        <f t="shared" si="291"/>
        <v>0</v>
      </c>
      <c r="BO425" s="131">
        <f t="shared" si="292"/>
        <v>0</v>
      </c>
    </row>
    <row r="426" spans="1:67" s="81" customFormat="1" ht="73.75" customHeight="1" x14ac:dyDescent="0.2">
      <c r="A426" s="4"/>
      <c r="B426" s="167" t="s">
        <v>8</v>
      </c>
      <c r="C426" s="121"/>
      <c r="D426" s="192" t="s">
        <v>900</v>
      </c>
      <c r="E426" s="509" t="s">
        <v>646</v>
      </c>
      <c r="F426" s="169" t="s">
        <v>109</v>
      </c>
      <c r="G426" s="169" t="s">
        <v>345</v>
      </c>
      <c r="H426" s="169" t="s">
        <v>1144</v>
      </c>
      <c r="I426" s="169">
        <v>2</v>
      </c>
      <c r="J426" s="169">
        <v>0</v>
      </c>
      <c r="K426" s="169" t="s">
        <v>562</v>
      </c>
      <c r="L426" s="348">
        <v>234.32500000000002</v>
      </c>
      <c r="M426" s="172"/>
      <c r="N426" s="405" t="s">
        <v>954</v>
      </c>
      <c r="O426" s="368">
        <f>L426*M426</f>
        <v>0</v>
      </c>
      <c r="P426" s="173" t="str">
        <f t="shared" si="297"/>
        <v>No</v>
      </c>
      <c r="Q426" s="174" t="str">
        <f t="shared" si="298"/>
        <v>Yes</v>
      </c>
      <c r="S426" s="231">
        <v>2</v>
      </c>
      <c r="T426" s="232">
        <f t="shared" si="299"/>
        <v>0</v>
      </c>
      <c r="U426" s="183"/>
      <c r="V426" s="257">
        <v>7</v>
      </c>
      <c r="W426" s="265">
        <f t="shared" si="293"/>
        <v>0</v>
      </c>
      <c r="X426" s="152">
        <f>M426*I426</f>
        <v>0</v>
      </c>
      <c r="Y426" s="152"/>
      <c r="Z426" s="490">
        <v>2</v>
      </c>
      <c r="AA426" s="476">
        <v>8</v>
      </c>
      <c r="AB426" s="239">
        <f t="shared" si="294"/>
        <v>0</v>
      </c>
      <c r="AC426" s="480"/>
      <c r="AD426" s="239">
        <f t="shared" si="295"/>
        <v>0</v>
      </c>
      <c r="AE426" s="480"/>
      <c r="AF426" s="239">
        <f t="shared" si="296"/>
        <v>0</v>
      </c>
      <c r="AG426" s="131">
        <f t="shared" si="260"/>
        <v>0</v>
      </c>
      <c r="AH426" s="131">
        <f t="shared" si="261"/>
        <v>0</v>
      </c>
      <c r="AI426" s="131">
        <f t="shared" si="262"/>
        <v>0</v>
      </c>
      <c r="AJ426" s="131">
        <f t="shared" si="263"/>
        <v>0</v>
      </c>
      <c r="AK426" s="131">
        <f t="shared" si="264"/>
        <v>0</v>
      </c>
      <c r="AL426" s="131">
        <f t="shared" si="265"/>
        <v>0</v>
      </c>
      <c r="AM426" s="131">
        <f t="shared" si="266"/>
        <v>0</v>
      </c>
      <c r="AN426" s="131">
        <f t="shared" si="267"/>
        <v>0</v>
      </c>
      <c r="AO426" s="131">
        <f t="shared" si="268"/>
        <v>0</v>
      </c>
      <c r="AP426" s="396"/>
      <c r="AQ426" s="396">
        <f t="shared" si="269"/>
        <v>0</v>
      </c>
      <c r="AR426" s="396">
        <f t="shared" si="270"/>
        <v>0</v>
      </c>
      <c r="AS426" s="396">
        <f t="shared" si="271"/>
        <v>0</v>
      </c>
      <c r="AT426" s="396"/>
      <c r="AU426" s="131">
        <f t="shared" si="272"/>
        <v>0</v>
      </c>
      <c r="AV426" s="131">
        <f t="shared" si="273"/>
        <v>0</v>
      </c>
      <c r="AW426" s="131">
        <f t="shared" si="274"/>
        <v>0</v>
      </c>
      <c r="AX426" s="131">
        <f t="shared" si="275"/>
        <v>0</v>
      </c>
      <c r="AY426" s="131">
        <f t="shared" si="276"/>
        <v>0</v>
      </c>
      <c r="AZ426" s="131">
        <f t="shared" si="277"/>
        <v>0</v>
      </c>
      <c r="BA426" s="131">
        <f t="shared" si="278"/>
        <v>0</v>
      </c>
      <c r="BB426" s="131">
        <f t="shared" si="279"/>
        <v>0</v>
      </c>
      <c r="BC426" s="131">
        <f t="shared" si="280"/>
        <v>0</v>
      </c>
      <c r="BD426" s="131">
        <f t="shared" si="281"/>
        <v>0</v>
      </c>
      <c r="BE426" s="131">
        <f t="shared" si="282"/>
        <v>0</v>
      </c>
      <c r="BF426" s="131">
        <f t="shared" si="283"/>
        <v>0</v>
      </c>
      <c r="BG426" s="131">
        <f t="shared" si="284"/>
        <v>0</v>
      </c>
      <c r="BH426" s="131">
        <f t="shared" si="285"/>
        <v>0</v>
      </c>
      <c r="BI426" s="131">
        <f t="shared" si="286"/>
        <v>0</v>
      </c>
      <c r="BJ426" s="131">
        <f t="shared" si="287"/>
        <v>0</v>
      </c>
      <c r="BK426" s="131">
        <f t="shared" si="288"/>
        <v>0</v>
      </c>
      <c r="BL426" s="131">
        <f t="shared" si="289"/>
        <v>0</v>
      </c>
      <c r="BM426" s="131">
        <f t="shared" si="290"/>
        <v>0</v>
      </c>
      <c r="BN426" s="131">
        <f t="shared" si="291"/>
        <v>0</v>
      </c>
      <c r="BO426" s="131">
        <f t="shared" si="292"/>
        <v>0</v>
      </c>
    </row>
    <row r="427" spans="1:67" s="81" customFormat="1" ht="40.75" customHeight="1" x14ac:dyDescent="0.2">
      <c r="A427" s="4"/>
      <c r="B427" s="217"/>
      <c r="C427" s="80"/>
      <c r="D427" s="440" t="s">
        <v>376</v>
      </c>
      <c r="E427" s="508"/>
      <c r="F427" s="68"/>
      <c r="G427" s="66"/>
      <c r="H427" s="66"/>
      <c r="I427" s="68"/>
      <c r="J427" s="67"/>
      <c r="K427" s="67"/>
      <c r="L427" s="155"/>
      <c r="M427" s="396"/>
      <c r="O427" s="323"/>
      <c r="P427" s="96"/>
      <c r="Q427" s="120"/>
      <c r="S427" s="69"/>
      <c r="T427" s="213"/>
      <c r="U427" s="113"/>
      <c r="V427" s="254"/>
      <c r="W427" s="265">
        <f t="shared" si="293"/>
        <v>0</v>
      </c>
      <c r="X427" s="152"/>
      <c r="Y427" s="152"/>
      <c r="Z427" s="487"/>
      <c r="AA427" s="475"/>
      <c r="AB427" s="239">
        <f t="shared" si="294"/>
        <v>0</v>
      </c>
      <c r="AC427" s="475"/>
      <c r="AD427" s="239">
        <f t="shared" si="295"/>
        <v>0</v>
      </c>
      <c r="AE427" s="475"/>
      <c r="AF427" s="239">
        <f t="shared" si="296"/>
        <v>0</v>
      </c>
      <c r="AG427" s="131">
        <f t="shared" si="260"/>
        <v>0</v>
      </c>
      <c r="AH427" s="131">
        <f t="shared" si="261"/>
        <v>0</v>
      </c>
      <c r="AI427" s="131">
        <f t="shared" si="262"/>
        <v>0</v>
      </c>
      <c r="AJ427" s="131">
        <f t="shared" si="263"/>
        <v>0</v>
      </c>
      <c r="AK427" s="131">
        <f t="shared" si="264"/>
        <v>0</v>
      </c>
      <c r="AL427" s="131">
        <f t="shared" si="265"/>
        <v>0</v>
      </c>
      <c r="AM427" s="131">
        <f t="shared" si="266"/>
        <v>0</v>
      </c>
      <c r="AN427" s="131">
        <f t="shared" si="267"/>
        <v>0</v>
      </c>
      <c r="AO427" s="131">
        <f t="shared" si="268"/>
        <v>0</v>
      </c>
      <c r="AP427" s="396"/>
      <c r="AQ427" s="396">
        <f t="shared" si="269"/>
        <v>0</v>
      </c>
      <c r="AR427" s="396">
        <f t="shared" si="270"/>
        <v>0</v>
      </c>
      <c r="AS427" s="396">
        <f t="shared" si="271"/>
        <v>0</v>
      </c>
      <c r="AT427" s="396"/>
      <c r="AU427" s="131">
        <f t="shared" si="272"/>
        <v>0</v>
      </c>
      <c r="AV427" s="131">
        <f t="shared" si="273"/>
        <v>0</v>
      </c>
      <c r="AW427" s="131">
        <f t="shared" si="274"/>
        <v>0</v>
      </c>
      <c r="AX427" s="131">
        <f t="shared" si="275"/>
        <v>0</v>
      </c>
      <c r="AY427" s="131">
        <f t="shared" si="276"/>
        <v>0</v>
      </c>
      <c r="AZ427" s="131">
        <f t="shared" si="277"/>
        <v>0</v>
      </c>
      <c r="BA427" s="131">
        <f t="shared" si="278"/>
        <v>0</v>
      </c>
      <c r="BB427" s="131">
        <f t="shared" si="279"/>
        <v>0</v>
      </c>
      <c r="BC427" s="131">
        <f t="shared" si="280"/>
        <v>0</v>
      </c>
      <c r="BD427" s="131">
        <f t="shared" si="281"/>
        <v>0</v>
      </c>
      <c r="BE427" s="131">
        <f t="shared" si="282"/>
        <v>0</v>
      </c>
      <c r="BF427" s="131">
        <f t="shared" si="283"/>
        <v>0</v>
      </c>
      <c r="BG427" s="131">
        <f t="shared" si="284"/>
        <v>0</v>
      </c>
      <c r="BH427" s="131">
        <f t="shared" si="285"/>
        <v>0</v>
      </c>
      <c r="BI427" s="131">
        <f t="shared" si="286"/>
        <v>0</v>
      </c>
      <c r="BJ427" s="131">
        <f t="shared" si="287"/>
        <v>0</v>
      </c>
      <c r="BK427" s="131">
        <f t="shared" si="288"/>
        <v>0</v>
      </c>
      <c r="BL427" s="131">
        <f t="shared" si="289"/>
        <v>0</v>
      </c>
      <c r="BM427" s="131">
        <f t="shared" si="290"/>
        <v>0</v>
      </c>
      <c r="BN427" s="131">
        <f t="shared" si="291"/>
        <v>0</v>
      </c>
      <c r="BO427" s="131">
        <f t="shared" si="292"/>
        <v>0</v>
      </c>
    </row>
    <row r="428" spans="1:67" s="4" customFormat="1" ht="73.75" customHeight="1" x14ac:dyDescent="0.2">
      <c r="B428" s="164" t="s">
        <v>8</v>
      </c>
      <c r="C428" s="101"/>
      <c r="D428" s="175" t="s">
        <v>1093</v>
      </c>
      <c r="E428" s="506" t="s">
        <v>648</v>
      </c>
      <c r="F428" s="158" t="s">
        <v>172</v>
      </c>
      <c r="G428" s="160" t="s">
        <v>346</v>
      </c>
      <c r="H428" s="160" t="s">
        <v>333</v>
      </c>
      <c r="I428" s="158">
        <v>5</v>
      </c>
      <c r="J428" s="158">
        <v>0</v>
      </c>
      <c r="K428" s="158" t="s">
        <v>562</v>
      </c>
      <c r="L428" s="349">
        <v>342.47500000000002</v>
      </c>
      <c r="M428" s="402" t="s">
        <v>954</v>
      </c>
      <c r="N428" s="161"/>
      <c r="O428" s="368">
        <f>L428*N428</f>
        <v>0</v>
      </c>
      <c r="P428" s="162" t="str">
        <f t="shared" ref="P428:P448" si="300">IF(SUM(M428:N428)&gt;0,"Yes","No")</f>
        <v>No</v>
      </c>
      <c r="Q428" s="163" t="str">
        <f t="shared" ref="Q428:Q448" si="301">IF(B428="New","Yes","No")</f>
        <v>Yes</v>
      </c>
      <c r="R428" s="81"/>
      <c r="S428" s="227">
        <v>5</v>
      </c>
      <c r="T428" s="228">
        <f t="shared" ref="T428:T448" si="302">S428*SUM(M428:N428)</f>
        <v>0</v>
      </c>
      <c r="U428" s="153"/>
      <c r="V428" s="255">
        <v>1.6</v>
      </c>
      <c r="W428" s="265">
        <f t="shared" si="293"/>
        <v>0</v>
      </c>
      <c r="X428" s="152"/>
      <c r="Y428" s="152">
        <f>N428*I428</f>
        <v>0</v>
      </c>
      <c r="Z428" s="488">
        <v>5</v>
      </c>
      <c r="AA428" s="476">
        <v>15</v>
      </c>
      <c r="AB428" s="239">
        <f t="shared" si="294"/>
        <v>0</v>
      </c>
      <c r="AC428" s="480"/>
      <c r="AD428" s="239">
        <f t="shared" si="295"/>
        <v>0</v>
      </c>
      <c r="AE428" s="480"/>
      <c r="AF428" s="239">
        <f t="shared" si="296"/>
        <v>0</v>
      </c>
      <c r="AG428" s="131">
        <f t="shared" si="260"/>
        <v>0</v>
      </c>
      <c r="AH428" s="131">
        <f t="shared" si="261"/>
        <v>0</v>
      </c>
      <c r="AI428" s="131">
        <f t="shared" si="262"/>
        <v>0</v>
      </c>
      <c r="AJ428" s="131">
        <f t="shared" si="263"/>
        <v>0</v>
      </c>
      <c r="AK428" s="131">
        <f t="shared" si="264"/>
        <v>0</v>
      </c>
      <c r="AL428" s="131">
        <f t="shared" si="265"/>
        <v>0</v>
      </c>
      <c r="AM428" s="131">
        <f t="shared" si="266"/>
        <v>0</v>
      </c>
      <c r="AN428" s="131">
        <f t="shared" si="267"/>
        <v>0</v>
      </c>
      <c r="AO428" s="131">
        <f t="shared" si="268"/>
        <v>0</v>
      </c>
      <c r="AP428" s="131"/>
      <c r="AQ428" s="396">
        <f t="shared" si="269"/>
        <v>0</v>
      </c>
      <c r="AR428" s="396">
        <f t="shared" si="270"/>
        <v>0</v>
      </c>
      <c r="AS428" s="396">
        <f t="shared" si="271"/>
        <v>0</v>
      </c>
      <c r="AT428" s="131"/>
      <c r="AU428" s="131">
        <f t="shared" si="272"/>
        <v>0</v>
      </c>
      <c r="AV428" s="131">
        <f t="shared" si="273"/>
        <v>0</v>
      </c>
      <c r="AW428" s="131">
        <f t="shared" si="274"/>
        <v>0</v>
      </c>
      <c r="AX428" s="131">
        <f t="shared" si="275"/>
        <v>0</v>
      </c>
      <c r="AY428" s="131">
        <f t="shared" si="276"/>
        <v>0</v>
      </c>
      <c r="AZ428" s="131">
        <f t="shared" si="277"/>
        <v>0</v>
      </c>
      <c r="BA428" s="131">
        <f t="shared" si="278"/>
        <v>0</v>
      </c>
      <c r="BB428" s="131">
        <f t="shared" si="279"/>
        <v>0</v>
      </c>
      <c r="BC428" s="131">
        <f t="shared" si="280"/>
        <v>0</v>
      </c>
      <c r="BD428" s="131">
        <f t="shared" si="281"/>
        <v>0</v>
      </c>
      <c r="BE428" s="131">
        <f t="shared" si="282"/>
        <v>0</v>
      </c>
      <c r="BF428" s="131">
        <f t="shared" si="283"/>
        <v>0</v>
      </c>
      <c r="BG428" s="131">
        <f t="shared" si="284"/>
        <v>0</v>
      </c>
      <c r="BH428" s="131">
        <f t="shared" si="285"/>
        <v>0</v>
      </c>
      <c r="BI428" s="131">
        <f t="shared" si="286"/>
        <v>0</v>
      </c>
      <c r="BJ428" s="131">
        <f t="shared" si="287"/>
        <v>0</v>
      </c>
      <c r="BK428" s="131">
        <f t="shared" si="288"/>
        <v>0</v>
      </c>
      <c r="BL428" s="131">
        <f t="shared" si="289"/>
        <v>0</v>
      </c>
      <c r="BM428" s="131">
        <f t="shared" si="290"/>
        <v>0</v>
      </c>
      <c r="BN428" s="131">
        <f t="shared" si="291"/>
        <v>0</v>
      </c>
      <c r="BO428" s="131">
        <f t="shared" si="292"/>
        <v>0</v>
      </c>
    </row>
    <row r="429" spans="1:67" s="4" customFormat="1" ht="73.75" customHeight="1" x14ac:dyDescent="0.2">
      <c r="B429" s="164" t="s">
        <v>8</v>
      </c>
      <c r="D429" s="99" t="s">
        <v>906</v>
      </c>
      <c r="E429" s="501" t="s">
        <v>647</v>
      </c>
      <c r="F429" s="72" t="s">
        <v>172</v>
      </c>
      <c r="G429" s="73" t="s">
        <v>346</v>
      </c>
      <c r="H429" s="73" t="s">
        <v>333</v>
      </c>
      <c r="I429" s="72">
        <v>5</v>
      </c>
      <c r="J429" s="72">
        <v>0</v>
      </c>
      <c r="K429" s="72" t="s">
        <v>562</v>
      </c>
      <c r="L429" s="350">
        <v>357.36879999999996</v>
      </c>
      <c r="M429" s="88"/>
      <c r="N429" s="402" t="s">
        <v>954</v>
      </c>
      <c r="O429" s="368">
        <f>L429*M429</f>
        <v>0</v>
      </c>
      <c r="P429" s="89" t="str">
        <f t="shared" si="300"/>
        <v>No</v>
      </c>
      <c r="Q429" s="166" t="str">
        <f t="shared" si="301"/>
        <v>Yes</v>
      </c>
      <c r="R429" s="81"/>
      <c r="S429" s="227">
        <v>5</v>
      </c>
      <c r="T429" s="228">
        <f t="shared" si="302"/>
        <v>0</v>
      </c>
      <c r="U429" s="153"/>
      <c r="V429" s="255">
        <v>1.6</v>
      </c>
      <c r="W429" s="265">
        <f t="shared" si="293"/>
        <v>0</v>
      </c>
      <c r="X429" s="152">
        <f>M429*I429</f>
        <v>0</v>
      </c>
      <c r="Y429" s="152"/>
      <c r="Z429" s="488">
        <v>5</v>
      </c>
      <c r="AA429" s="476">
        <v>15</v>
      </c>
      <c r="AB429" s="239">
        <f t="shared" si="294"/>
        <v>0</v>
      </c>
      <c r="AC429" s="480"/>
      <c r="AD429" s="239">
        <f t="shared" si="295"/>
        <v>0</v>
      </c>
      <c r="AE429" s="480"/>
      <c r="AF429" s="239">
        <f t="shared" si="296"/>
        <v>0</v>
      </c>
      <c r="AG429" s="131">
        <f t="shared" si="260"/>
        <v>0</v>
      </c>
      <c r="AH429" s="131">
        <f t="shared" si="261"/>
        <v>0</v>
      </c>
      <c r="AI429" s="131">
        <f t="shared" si="262"/>
        <v>0</v>
      </c>
      <c r="AJ429" s="131">
        <f t="shared" si="263"/>
        <v>0</v>
      </c>
      <c r="AK429" s="131">
        <f t="shared" si="264"/>
        <v>0</v>
      </c>
      <c r="AL429" s="131">
        <f t="shared" si="265"/>
        <v>0</v>
      </c>
      <c r="AM429" s="131">
        <f t="shared" si="266"/>
        <v>0</v>
      </c>
      <c r="AN429" s="131">
        <f t="shared" si="267"/>
        <v>0</v>
      </c>
      <c r="AO429" s="131">
        <f t="shared" si="268"/>
        <v>0</v>
      </c>
      <c r="AP429" s="131"/>
      <c r="AQ429" s="396">
        <f t="shared" si="269"/>
        <v>0</v>
      </c>
      <c r="AR429" s="396">
        <f t="shared" si="270"/>
        <v>0</v>
      </c>
      <c r="AS429" s="396">
        <f t="shared" si="271"/>
        <v>0</v>
      </c>
      <c r="AT429" s="131"/>
      <c r="AU429" s="131">
        <f t="shared" si="272"/>
        <v>0</v>
      </c>
      <c r="AV429" s="131">
        <f t="shared" si="273"/>
        <v>0</v>
      </c>
      <c r="AW429" s="131">
        <f t="shared" si="274"/>
        <v>0</v>
      </c>
      <c r="AX429" s="131">
        <f t="shared" si="275"/>
        <v>0</v>
      </c>
      <c r="AY429" s="131">
        <f t="shared" si="276"/>
        <v>0</v>
      </c>
      <c r="AZ429" s="131">
        <f t="shared" si="277"/>
        <v>0</v>
      </c>
      <c r="BA429" s="131">
        <f t="shared" si="278"/>
        <v>0</v>
      </c>
      <c r="BB429" s="131">
        <f t="shared" si="279"/>
        <v>0</v>
      </c>
      <c r="BC429" s="131">
        <f t="shared" si="280"/>
        <v>0</v>
      </c>
      <c r="BD429" s="131">
        <f t="shared" si="281"/>
        <v>0</v>
      </c>
      <c r="BE429" s="131">
        <f t="shared" si="282"/>
        <v>0</v>
      </c>
      <c r="BF429" s="131">
        <f t="shared" si="283"/>
        <v>0</v>
      </c>
      <c r="BG429" s="131">
        <f t="shared" si="284"/>
        <v>0</v>
      </c>
      <c r="BH429" s="131">
        <f t="shared" si="285"/>
        <v>0</v>
      </c>
      <c r="BI429" s="131">
        <f t="shared" si="286"/>
        <v>0</v>
      </c>
      <c r="BJ429" s="131">
        <f t="shared" si="287"/>
        <v>0</v>
      </c>
      <c r="BK429" s="131">
        <f t="shared" si="288"/>
        <v>0</v>
      </c>
      <c r="BL429" s="131">
        <f t="shared" si="289"/>
        <v>0</v>
      </c>
      <c r="BM429" s="131">
        <f t="shared" si="290"/>
        <v>0</v>
      </c>
      <c r="BN429" s="131">
        <f t="shared" si="291"/>
        <v>0</v>
      </c>
      <c r="BO429" s="131">
        <f t="shared" si="292"/>
        <v>0</v>
      </c>
    </row>
    <row r="430" spans="1:67" s="4" customFormat="1" ht="73.75" customHeight="1" x14ac:dyDescent="0.2">
      <c r="B430" s="164" t="s">
        <v>8</v>
      </c>
      <c r="D430" s="99" t="s">
        <v>919</v>
      </c>
      <c r="E430" s="502" t="s">
        <v>646</v>
      </c>
      <c r="F430" s="72" t="s">
        <v>172</v>
      </c>
      <c r="G430" s="73" t="s">
        <v>346</v>
      </c>
      <c r="H430" s="73" t="s">
        <v>333</v>
      </c>
      <c r="I430" s="72">
        <v>5</v>
      </c>
      <c r="J430" s="72">
        <v>0</v>
      </c>
      <c r="K430" s="72" t="s">
        <v>562</v>
      </c>
      <c r="L430" s="350">
        <v>342.47500000000002</v>
      </c>
      <c r="M430" s="88"/>
      <c r="N430" s="402" t="s">
        <v>954</v>
      </c>
      <c r="O430" s="368">
        <f>L430*M430</f>
        <v>0</v>
      </c>
      <c r="P430" s="89" t="str">
        <f t="shared" si="300"/>
        <v>No</v>
      </c>
      <c r="Q430" s="166" t="str">
        <f t="shared" si="301"/>
        <v>Yes</v>
      </c>
      <c r="R430" s="81"/>
      <c r="S430" s="227">
        <v>5</v>
      </c>
      <c r="T430" s="228">
        <f t="shared" si="302"/>
        <v>0</v>
      </c>
      <c r="U430" s="153"/>
      <c r="V430" s="255">
        <v>1.6</v>
      </c>
      <c r="W430" s="265">
        <f t="shared" si="293"/>
        <v>0</v>
      </c>
      <c r="X430" s="152">
        <f>M430*I430</f>
        <v>0</v>
      </c>
      <c r="Y430" s="152"/>
      <c r="Z430" s="488">
        <v>5</v>
      </c>
      <c r="AA430" s="476">
        <v>15</v>
      </c>
      <c r="AB430" s="239">
        <f t="shared" si="294"/>
        <v>0</v>
      </c>
      <c r="AC430" s="480"/>
      <c r="AD430" s="239">
        <f t="shared" si="295"/>
        <v>0</v>
      </c>
      <c r="AE430" s="480"/>
      <c r="AF430" s="239">
        <f t="shared" si="296"/>
        <v>0</v>
      </c>
      <c r="AG430" s="131">
        <f t="shared" si="260"/>
        <v>0</v>
      </c>
      <c r="AH430" s="131">
        <f t="shared" si="261"/>
        <v>0</v>
      </c>
      <c r="AI430" s="131">
        <f t="shared" si="262"/>
        <v>0</v>
      </c>
      <c r="AJ430" s="131">
        <f t="shared" si="263"/>
        <v>0</v>
      </c>
      <c r="AK430" s="131">
        <f t="shared" si="264"/>
        <v>0</v>
      </c>
      <c r="AL430" s="131">
        <f t="shared" si="265"/>
        <v>0</v>
      </c>
      <c r="AM430" s="131">
        <f t="shared" si="266"/>
        <v>0</v>
      </c>
      <c r="AN430" s="131">
        <f t="shared" si="267"/>
        <v>0</v>
      </c>
      <c r="AO430" s="131">
        <f t="shared" si="268"/>
        <v>0</v>
      </c>
      <c r="AP430" s="131"/>
      <c r="AQ430" s="396">
        <f t="shared" si="269"/>
        <v>0</v>
      </c>
      <c r="AR430" s="396">
        <f t="shared" si="270"/>
        <v>0</v>
      </c>
      <c r="AS430" s="396">
        <f t="shared" si="271"/>
        <v>0</v>
      </c>
      <c r="AT430" s="131"/>
      <c r="AU430" s="131">
        <f t="shared" si="272"/>
        <v>0</v>
      </c>
      <c r="AV430" s="131">
        <f t="shared" si="273"/>
        <v>0</v>
      </c>
      <c r="AW430" s="131">
        <f t="shared" si="274"/>
        <v>0</v>
      </c>
      <c r="AX430" s="131">
        <f t="shared" si="275"/>
        <v>0</v>
      </c>
      <c r="AY430" s="131">
        <f t="shared" si="276"/>
        <v>0</v>
      </c>
      <c r="AZ430" s="131">
        <f t="shared" si="277"/>
        <v>0</v>
      </c>
      <c r="BA430" s="131">
        <f t="shared" si="278"/>
        <v>0</v>
      </c>
      <c r="BB430" s="131">
        <f t="shared" si="279"/>
        <v>0</v>
      </c>
      <c r="BC430" s="131">
        <f t="shared" si="280"/>
        <v>0</v>
      </c>
      <c r="BD430" s="131">
        <f t="shared" si="281"/>
        <v>0</v>
      </c>
      <c r="BE430" s="131">
        <f t="shared" si="282"/>
        <v>0</v>
      </c>
      <c r="BF430" s="131">
        <f t="shared" si="283"/>
        <v>0</v>
      </c>
      <c r="BG430" s="131">
        <f t="shared" si="284"/>
        <v>0</v>
      </c>
      <c r="BH430" s="131">
        <f t="shared" si="285"/>
        <v>0</v>
      </c>
      <c r="BI430" s="131">
        <f t="shared" si="286"/>
        <v>0</v>
      </c>
      <c r="BJ430" s="131">
        <f t="shared" si="287"/>
        <v>0</v>
      </c>
      <c r="BK430" s="131">
        <f t="shared" si="288"/>
        <v>0</v>
      </c>
      <c r="BL430" s="131">
        <f t="shared" si="289"/>
        <v>0</v>
      </c>
      <c r="BM430" s="131">
        <f t="shared" si="290"/>
        <v>0</v>
      </c>
      <c r="BN430" s="131">
        <f t="shared" si="291"/>
        <v>0</v>
      </c>
      <c r="BO430" s="131">
        <f t="shared" si="292"/>
        <v>0</v>
      </c>
    </row>
    <row r="431" spans="1:67" s="81" customFormat="1" ht="73.75" customHeight="1" x14ac:dyDescent="0.2">
      <c r="A431" s="4"/>
      <c r="B431" s="164" t="s">
        <v>8</v>
      </c>
      <c r="C431" s="4"/>
      <c r="D431" s="64" t="s">
        <v>1094</v>
      </c>
      <c r="E431" s="503" t="s">
        <v>648</v>
      </c>
      <c r="F431" s="63" t="s">
        <v>109</v>
      </c>
      <c r="G431" s="178" t="s">
        <v>161</v>
      </c>
      <c r="H431" s="70" t="s">
        <v>333</v>
      </c>
      <c r="I431" s="63">
        <v>2</v>
      </c>
      <c r="J431" s="63">
        <v>0</v>
      </c>
      <c r="K431" s="63" t="s">
        <v>562</v>
      </c>
      <c r="L431" s="347">
        <v>207.28749999999999</v>
      </c>
      <c r="M431" s="403" t="s">
        <v>954</v>
      </c>
      <c r="N431" s="380"/>
      <c r="O431" s="378">
        <f>L431*N431</f>
        <v>0</v>
      </c>
      <c r="P431" s="82" t="str">
        <f t="shared" si="300"/>
        <v>No</v>
      </c>
      <c r="Q431" s="188" t="str">
        <f t="shared" si="301"/>
        <v>Yes</v>
      </c>
      <c r="S431" s="229">
        <v>2</v>
      </c>
      <c r="T431" s="230">
        <f t="shared" si="302"/>
        <v>0</v>
      </c>
      <c r="U431" s="69"/>
      <c r="V431" s="256">
        <v>3</v>
      </c>
      <c r="W431" s="265">
        <f t="shared" si="293"/>
        <v>0</v>
      </c>
      <c r="X431" s="152"/>
      <c r="Y431" s="152">
        <f>N431*I431</f>
        <v>0</v>
      </c>
      <c r="Z431" s="489">
        <v>2</v>
      </c>
      <c r="AA431" s="476">
        <v>12</v>
      </c>
      <c r="AB431" s="239">
        <f t="shared" si="294"/>
        <v>0</v>
      </c>
      <c r="AC431" s="480"/>
      <c r="AD431" s="239">
        <f t="shared" si="295"/>
        <v>0</v>
      </c>
      <c r="AE431" s="480"/>
      <c r="AF431" s="239">
        <f t="shared" si="296"/>
        <v>0</v>
      </c>
      <c r="AG431" s="131">
        <f t="shared" si="260"/>
        <v>0</v>
      </c>
      <c r="AH431" s="131">
        <f t="shared" si="261"/>
        <v>0</v>
      </c>
      <c r="AI431" s="131">
        <f t="shared" si="262"/>
        <v>0</v>
      </c>
      <c r="AJ431" s="131">
        <f t="shared" si="263"/>
        <v>0</v>
      </c>
      <c r="AK431" s="131">
        <f t="shared" si="264"/>
        <v>0</v>
      </c>
      <c r="AL431" s="131">
        <f t="shared" si="265"/>
        <v>0</v>
      </c>
      <c r="AM431" s="131">
        <f t="shared" si="266"/>
        <v>0</v>
      </c>
      <c r="AN431" s="131">
        <f t="shared" si="267"/>
        <v>0</v>
      </c>
      <c r="AO431" s="131">
        <f t="shared" si="268"/>
        <v>0</v>
      </c>
      <c r="AP431" s="396"/>
      <c r="AQ431" s="396">
        <f t="shared" si="269"/>
        <v>0</v>
      </c>
      <c r="AR431" s="396">
        <f t="shared" si="270"/>
        <v>0</v>
      </c>
      <c r="AS431" s="396">
        <f t="shared" si="271"/>
        <v>0</v>
      </c>
      <c r="AT431" s="396"/>
      <c r="AU431" s="131">
        <f t="shared" si="272"/>
        <v>0</v>
      </c>
      <c r="AV431" s="131">
        <f t="shared" si="273"/>
        <v>0</v>
      </c>
      <c r="AW431" s="131">
        <f t="shared" si="274"/>
        <v>0</v>
      </c>
      <c r="AX431" s="131">
        <f t="shared" si="275"/>
        <v>0</v>
      </c>
      <c r="AY431" s="131">
        <f t="shared" si="276"/>
        <v>0</v>
      </c>
      <c r="AZ431" s="131">
        <f t="shared" si="277"/>
        <v>0</v>
      </c>
      <c r="BA431" s="131">
        <f t="shared" si="278"/>
        <v>0</v>
      </c>
      <c r="BB431" s="131">
        <f t="shared" si="279"/>
        <v>0</v>
      </c>
      <c r="BC431" s="131">
        <f t="shared" si="280"/>
        <v>0</v>
      </c>
      <c r="BD431" s="131">
        <f t="shared" si="281"/>
        <v>0</v>
      </c>
      <c r="BE431" s="131">
        <f t="shared" si="282"/>
        <v>0</v>
      </c>
      <c r="BF431" s="131">
        <f t="shared" si="283"/>
        <v>0</v>
      </c>
      <c r="BG431" s="131">
        <f t="shared" si="284"/>
        <v>0</v>
      </c>
      <c r="BH431" s="131">
        <f t="shared" si="285"/>
        <v>0</v>
      </c>
      <c r="BI431" s="131">
        <f t="shared" si="286"/>
        <v>0</v>
      </c>
      <c r="BJ431" s="131">
        <f t="shared" si="287"/>
        <v>0</v>
      </c>
      <c r="BK431" s="131">
        <f t="shared" si="288"/>
        <v>0</v>
      </c>
      <c r="BL431" s="131">
        <f t="shared" si="289"/>
        <v>0</v>
      </c>
      <c r="BM431" s="131">
        <f t="shared" si="290"/>
        <v>0</v>
      </c>
      <c r="BN431" s="131">
        <f t="shared" si="291"/>
        <v>0</v>
      </c>
      <c r="BO431" s="131">
        <f t="shared" si="292"/>
        <v>0</v>
      </c>
    </row>
    <row r="432" spans="1:67" s="81" customFormat="1" ht="73.75" customHeight="1" x14ac:dyDescent="0.2">
      <c r="A432" s="4"/>
      <c r="B432" s="164" t="s">
        <v>8</v>
      </c>
      <c r="C432" s="4"/>
      <c r="D432" s="64" t="s">
        <v>907</v>
      </c>
      <c r="E432" s="504" t="s">
        <v>647</v>
      </c>
      <c r="F432" s="63" t="s">
        <v>109</v>
      </c>
      <c r="G432" s="178" t="s">
        <v>161</v>
      </c>
      <c r="H432" s="70" t="s">
        <v>333</v>
      </c>
      <c r="I432" s="63">
        <v>2</v>
      </c>
      <c r="J432" s="63">
        <v>0</v>
      </c>
      <c r="K432" s="63" t="s">
        <v>562</v>
      </c>
      <c r="L432" s="347">
        <v>216.3</v>
      </c>
      <c r="M432" s="85"/>
      <c r="N432" s="403" t="s">
        <v>954</v>
      </c>
      <c r="O432" s="378">
        <f>L432*M432</f>
        <v>0</v>
      </c>
      <c r="P432" s="82" t="str">
        <f t="shared" si="300"/>
        <v>No</v>
      </c>
      <c r="Q432" s="188" t="str">
        <f t="shared" si="301"/>
        <v>Yes</v>
      </c>
      <c r="S432" s="229">
        <v>2</v>
      </c>
      <c r="T432" s="230">
        <f t="shared" si="302"/>
        <v>0</v>
      </c>
      <c r="U432" s="69"/>
      <c r="V432" s="256">
        <v>3</v>
      </c>
      <c r="W432" s="265">
        <f t="shared" si="293"/>
        <v>0</v>
      </c>
      <c r="X432" s="152">
        <f>M432*I432</f>
        <v>0</v>
      </c>
      <c r="Y432" s="152"/>
      <c r="Z432" s="489">
        <v>2</v>
      </c>
      <c r="AA432" s="476">
        <v>12</v>
      </c>
      <c r="AB432" s="239">
        <f t="shared" si="294"/>
        <v>0</v>
      </c>
      <c r="AC432" s="480"/>
      <c r="AD432" s="239">
        <f t="shared" si="295"/>
        <v>0</v>
      </c>
      <c r="AE432" s="480"/>
      <c r="AF432" s="239">
        <f t="shared" si="296"/>
        <v>0</v>
      </c>
      <c r="AG432" s="131">
        <f t="shared" si="260"/>
        <v>0</v>
      </c>
      <c r="AH432" s="131">
        <f t="shared" si="261"/>
        <v>0</v>
      </c>
      <c r="AI432" s="131">
        <f t="shared" si="262"/>
        <v>0</v>
      </c>
      <c r="AJ432" s="131">
        <f t="shared" si="263"/>
        <v>0</v>
      </c>
      <c r="AK432" s="131">
        <f t="shared" si="264"/>
        <v>0</v>
      </c>
      <c r="AL432" s="131">
        <f t="shared" si="265"/>
        <v>0</v>
      </c>
      <c r="AM432" s="131">
        <f t="shared" si="266"/>
        <v>0</v>
      </c>
      <c r="AN432" s="131">
        <f t="shared" si="267"/>
        <v>0</v>
      </c>
      <c r="AO432" s="131">
        <f t="shared" si="268"/>
        <v>0</v>
      </c>
      <c r="AP432" s="396"/>
      <c r="AQ432" s="396">
        <f t="shared" si="269"/>
        <v>0</v>
      </c>
      <c r="AR432" s="396">
        <f t="shared" si="270"/>
        <v>0</v>
      </c>
      <c r="AS432" s="396">
        <f t="shared" si="271"/>
        <v>0</v>
      </c>
      <c r="AT432" s="396"/>
      <c r="AU432" s="131">
        <f t="shared" si="272"/>
        <v>0</v>
      </c>
      <c r="AV432" s="131">
        <f t="shared" si="273"/>
        <v>0</v>
      </c>
      <c r="AW432" s="131">
        <f t="shared" si="274"/>
        <v>0</v>
      </c>
      <c r="AX432" s="131">
        <f t="shared" si="275"/>
        <v>0</v>
      </c>
      <c r="AY432" s="131">
        <f t="shared" si="276"/>
        <v>0</v>
      </c>
      <c r="AZ432" s="131">
        <f t="shared" si="277"/>
        <v>0</v>
      </c>
      <c r="BA432" s="131">
        <f t="shared" si="278"/>
        <v>0</v>
      </c>
      <c r="BB432" s="131">
        <f t="shared" si="279"/>
        <v>0</v>
      </c>
      <c r="BC432" s="131">
        <f t="shared" si="280"/>
        <v>0</v>
      </c>
      <c r="BD432" s="131">
        <f t="shared" si="281"/>
        <v>0</v>
      </c>
      <c r="BE432" s="131">
        <f t="shared" si="282"/>
        <v>0</v>
      </c>
      <c r="BF432" s="131">
        <f t="shared" si="283"/>
        <v>0</v>
      </c>
      <c r="BG432" s="131">
        <f t="shared" si="284"/>
        <v>0</v>
      </c>
      <c r="BH432" s="131">
        <f t="shared" si="285"/>
        <v>0</v>
      </c>
      <c r="BI432" s="131">
        <f t="shared" si="286"/>
        <v>0</v>
      </c>
      <c r="BJ432" s="131">
        <f t="shared" si="287"/>
        <v>0</v>
      </c>
      <c r="BK432" s="131">
        <f t="shared" si="288"/>
        <v>0</v>
      </c>
      <c r="BL432" s="131">
        <f t="shared" si="289"/>
        <v>0</v>
      </c>
      <c r="BM432" s="131">
        <f t="shared" si="290"/>
        <v>0</v>
      </c>
      <c r="BN432" s="131">
        <f t="shared" si="291"/>
        <v>0</v>
      </c>
      <c r="BO432" s="131">
        <f t="shared" si="292"/>
        <v>0</v>
      </c>
    </row>
    <row r="433" spans="1:67" s="81" customFormat="1" ht="73.75" customHeight="1" x14ac:dyDescent="0.2">
      <c r="A433" s="4"/>
      <c r="B433" s="164" t="s">
        <v>8</v>
      </c>
      <c r="C433" s="4"/>
      <c r="D433" s="64" t="s">
        <v>918</v>
      </c>
      <c r="E433" s="505" t="s">
        <v>646</v>
      </c>
      <c r="F433" s="63" t="s">
        <v>109</v>
      </c>
      <c r="G433" s="178" t="s">
        <v>161</v>
      </c>
      <c r="H433" s="70" t="s">
        <v>333</v>
      </c>
      <c r="I433" s="63">
        <v>2</v>
      </c>
      <c r="J433" s="63">
        <v>0</v>
      </c>
      <c r="K433" s="63" t="s">
        <v>562</v>
      </c>
      <c r="L433" s="347">
        <v>207.28749999999999</v>
      </c>
      <c r="M433" s="85"/>
      <c r="N433" s="403" t="s">
        <v>954</v>
      </c>
      <c r="O433" s="378">
        <f>L433*M433</f>
        <v>0</v>
      </c>
      <c r="P433" s="82" t="str">
        <f t="shared" si="300"/>
        <v>No</v>
      </c>
      <c r="Q433" s="188" t="str">
        <f t="shared" si="301"/>
        <v>Yes</v>
      </c>
      <c r="S433" s="229">
        <v>2</v>
      </c>
      <c r="T433" s="230">
        <f t="shared" si="302"/>
        <v>0</v>
      </c>
      <c r="U433" s="69"/>
      <c r="V433" s="256">
        <v>3</v>
      </c>
      <c r="W433" s="265">
        <f t="shared" si="293"/>
        <v>0</v>
      </c>
      <c r="X433" s="152">
        <f>M433*I433</f>
        <v>0</v>
      </c>
      <c r="Y433" s="152"/>
      <c r="Z433" s="489">
        <v>2</v>
      </c>
      <c r="AA433" s="476">
        <v>12</v>
      </c>
      <c r="AB433" s="239">
        <f t="shared" si="294"/>
        <v>0</v>
      </c>
      <c r="AC433" s="480"/>
      <c r="AD433" s="239">
        <f t="shared" si="295"/>
        <v>0</v>
      </c>
      <c r="AE433" s="480"/>
      <c r="AF433" s="239">
        <f t="shared" si="296"/>
        <v>0</v>
      </c>
      <c r="AG433" s="131">
        <f t="shared" si="260"/>
        <v>0</v>
      </c>
      <c r="AH433" s="131">
        <f t="shared" si="261"/>
        <v>0</v>
      </c>
      <c r="AI433" s="131">
        <f t="shared" si="262"/>
        <v>0</v>
      </c>
      <c r="AJ433" s="131">
        <f t="shared" si="263"/>
        <v>0</v>
      </c>
      <c r="AK433" s="131">
        <f t="shared" si="264"/>
        <v>0</v>
      </c>
      <c r="AL433" s="131">
        <f t="shared" si="265"/>
        <v>0</v>
      </c>
      <c r="AM433" s="131">
        <f t="shared" si="266"/>
        <v>0</v>
      </c>
      <c r="AN433" s="131">
        <f t="shared" si="267"/>
        <v>0</v>
      </c>
      <c r="AO433" s="131">
        <f t="shared" si="268"/>
        <v>0</v>
      </c>
      <c r="AP433" s="396"/>
      <c r="AQ433" s="396">
        <f t="shared" si="269"/>
        <v>0</v>
      </c>
      <c r="AR433" s="396">
        <f t="shared" si="270"/>
        <v>0</v>
      </c>
      <c r="AS433" s="396">
        <f t="shared" si="271"/>
        <v>0</v>
      </c>
      <c r="AT433" s="396"/>
      <c r="AU433" s="131">
        <f t="shared" si="272"/>
        <v>0</v>
      </c>
      <c r="AV433" s="131">
        <f t="shared" si="273"/>
        <v>0</v>
      </c>
      <c r="AW433" s="131">
        <f t="shared" si="274"/>
        <v>0</v>
      </c>
      <c r="AX433" s="131">
        <f t="shared" si="275"/>
        <v>0</v>
      </c>
      <c r="AY433" s="131">
        <f t="shared" si="276"/>
        <v>0</v>
      </c>
      <c r="AZ433" s="131">
        <f t="shared" si="277"/>
        <v>0</v>
      </c>
      <c r="BA433" s="131">
        <f t="shared" si="278"/>
        <v>0</v>
      </c>
      <c r="BB433" s="131">
        <f t="shared" si="279"/>
        <v>0</v>
      </c>
      <c r="BC433" s="131">
        <f t="shared" si="280"/>
        <v>0</v>
      </c>
      <c r="BD433" s="131">
        <f t="shared" si="281"/>
        <v>0</v>
      </c>
      <c r="BE433" s="131">
        <f t="shared" si="282"/>
        <v>0</v>
      </c>
      <c r="BF433" s="131">
        <f t="shared" si="283"/>
        <v>0</v>
      </c>
      <c r="BG433" s="131">
        <f t="shared" si="284"/>
        <v>0</v>
      </c>
      <c r="BH433" s="131">
        <f t="shared" si="285"/>
        <v>0</v>
      </c>
      <c r="BI433" s="131">
        <f t="shared" si="286"/>
        <v>0</v>
      </c>
      <c r="BJ433" s="131">
        <f t="shared" si="287"/>
        <v>0</v>
      </c>
      <c r="BK433" s="131">
        <f t="shared" si="288"/>
        <v>0</v>
      </c>
      <c r="BL433" s="131">
        <f t="shared" si="289"/>
        <v>0</v>
      </c>
      <c r="BM433" s="131">
        <f t="shared" si="290"/>
        <v>0</v>
      </c>
      <c r="BN433" s="131">
        <f t="shared" si="291"/>
        <v>0</v>
      </c>
      <c r="BO433" s="131">
        <f t="shared" si="292"/>
        <v>0</v>
      </c>
    </row>
    <row r="434" spans="1:67" s="4" customFormat="1" ht="73.75" customHeight="1" x14ac:dyDescent="0.2">
      <c r="B434" s="164" t="s">
        <v>8</v>
      </c>
      <c r="D434" s="99" t="s">
        <v>1095</v>
      </c>
      <c r="E434" s="506" t="s">
        <v>648</v>
      </c>
      <c r="F434" s="72" t="s">
        <v>109</v>
      </c>
      <c r="G434" s="73" t="s">
        <v>162</v>
      </c>
      <c r="H434" s="73" t="s">
        <v>333</v>
      </c>
      <c r="I434" s="72">
        <v>1</v>
      </c>
      <c r="J434" s="72">
        <v>0</v>
      </c>
      <c r="K434" s="72" t="s">
        <v>562</v>
      </c>
      <c r="L434" s="350">
        <v>153.21250000000001</v>
      </c>
      <c r="M434" s="402" t="s">
        <v>954</v>
      </c>
      <c r="N434" s="88"/>
      <c r="O434" s="368">
        <f>L434*N434</f>
        <v>0</v>
      </c>
      <c r="P434" s="89" t="str">
        <f t="shared" si="300"/>
        <v>No</v>
      </c>
      <c r="Q434" s="166" t="str">
        <f t="shared" si="301"/>
        <v>Yes</v>
      </c>
      <c r="R434" s="81"/>
      <c r="S434" s="229">
        <v>1</v>
      </c>
      <c r="T434" s="230">
        <f t="shared" si="302"/>
        <v>0</v>
      </c>
      <c r="U434" s="69"/>
      <c r="V434" s="256">
        <v>2.25</v>
      </c>
      <c r="W434" s="265">
        <f t="shared" si="293"/>
        <v>0</v>
      </c>
      <c r="X434" s="152"/>
      <c r="Y434" s="152">
        <f>N434*I434</f>
        <v>0</v>
      </c>
      <c r="Z434" s="489">
        <v>1</v>
      </c>
      <c r="AA434" s="476">
        <v>7</v>
      </c>
      <c r="AB434" s="239">
        <f t="shared" si="294"/>
        <v>0</v>
      </c>
      <c r="AC434" s="480"/>
      <c r="AD434" s="239">
        <f t="shared" si="295"/>
        <v>0</v>
      </c>
      <c r="AE434" s="480"/>
      <c r="AF434" s="239">
        <f t="shared" si="296"/>
        <v>0</v>
      </c>
      <c r="AG434" s="131">
        <f t="shared" si="260"/>
        <v>0</v>
      </c>
      <c r="AH434" s="131">
        <f t="shared" si="261"/>
        <v>0</v>
      </c>
      <c r="AI434" s="131">
        <f t="shared" si="262"/>
        <v>0</v>
      </c>
      <c r="AJ434" s="131">
        <f t="shared" si="263"/>
        <v>0</v>
      </c>
      <c r="AK434" s="131">
        <f t="shared" si="264"/>
        <v>0</v>
      </c>
      <c r="AL434" s="131">
        <f t="shared" si="265"/>
        <v>0</v>
      </c>
      <c r="AM434" s="131">
        <f t="shared" si="266"/>
        <v>0</v>
      </c>
      <c r="AN434" s="131">
        <f t="shared" si="267"/>
        <v>0</v>
      </c>
      <c r="AO434" s="131">
        <f t="shared" si="268"/>
        <v>0</v>
      </c>
      <c r="AP434" s="131"/>
      <c r="AQ434" s="396">
        <f t="shared" si="269"/>
        <v>0</v>
      </c>
      <c r="AR434" s="396">
        <f t="shared" si="270"/>
        <v>0</v>
      </c>
      <c r="AS434" s="396">
        <f t="shared" si="271"/>
        <v>0</v>
      </c>
      <c r="AT434" s="131"/>
      <c r="AU434" s="131">
        <f t="shared" si="272"/>
        <v>0</v>
      </c>
      <c r="AV434" s="131">
        <f t="shared" si="273"/>
        <v>0</v>
      </c>
      <c r="AW434" s="131">
        <f t="shared" si="274"/>
        <v>0</v>
      </c>
      <c r="AX434" s="131">
        <f t="shared" si="275"/>
        <v>0</v>
      </c>
      <c r="AY434" s="131">
        <f t="shared" si="276"/>
        <v>0</v>
      </c>
      <c r="AZ434" s="131">
        <f t="shared" si="277"/>
        <v>0</v>
      </c>
      <c r="BA434" s="131">
        <f t="shared" si="278"/>
        <v>0</v>
      </c>
      <c r="BB434" s="131">
        <f t="shared" si="279"/>
        <v>0</v>
      </c>
      <c r="BC434" s="131">
        <f t="shared" si="280"/>
        <v>0</v>
      </c>
      <c r="BD434" s="131">
        <f t="shared" si="281"/>
        <v>0</v>
      </c>
      <c r="BE434" s="131">
        <f t="shared" si="282"/>
        <v>0</v>
      </c>
      <c r="BF434" s="131">
        <f t="shared" si="283"/>
        <v>0</v>
      </c>
      <c r="BG434" s="131">
        <f t="shared" si="284"/>
        <v>0</v>
      </c>
      <c r="BH434" s="131">
        <f t="shared" si="285"/>
        <v>0</v>
      </c>
      <c r="BI434" s="131">
        <f t="shared" si="286"/>
        <v>0</v>
      </c>
      <c r="BJ434" s="131">
        <f t="shared" si="287"/>
        <v>0</v>
      </c>
      <c r="BK434" s="131">
        <f t="shared" si="288"/>
        <v>0</v>
      </c>
      <c r="BL434" s="131">
        <f t="shared" si="289"/>
        <v>0</v>
      </c>
      <c r="BM434" s="131">
        <f t="shared" si="290"/>
        <v>0</v>
      </c>
      <c r="BN434" s="131">
        <f t="shared" si="291"/>
        <v>0</v>
      </c>
      <c r="BO434" s="131">
        <f t="shared" si="292"/>
        <v>0</v>
      </c>
    </row>
    <row r="435" spans="1:67" s="4" customFormat="1" ht="73.75" customHeight="1" x14ac:dyDescent="0.2">
      <c r="B435" s="164" t="s">
        <v>8</v>
      </c>
      <c r="D435" s="99" t="s">
        <v>908</v>
      </c>
      <c r="E435" s="501" t="s">
        <v>647</v>
      </c>
      <c r="F435" s="72" t="s">
        <v>109</v>
      </c>
      <c r="G435" s="73" t="s">
        <v>162</v>
      </c>
      <c r="H435" s="73" t="s">
        <v>333</v>
      </c>
      <c r="I435" s="72">
        <v>1</v>
      </c>
      <c r="J435" s="72">
        <v>0</v>
      </c>
      <c r="K435" s="72" t="s">
        <v>562</v>
      </c>
      <c r="L435" s="350">
        <v>159.8766</v>
      </c>
      <c r="M435" s="87"/>
      <c r="N435" s="402" t="s">
        <v>954</v>
      </c>
      <c r="O435" s="368">
        <f>L435*M435</f>
        <v>0</v>
      </c>
      <c r="P435" s="89" t="str">
        <f t="shared" si="300"/>
        <v>No</v>
      </c>
      <c r="Q435" s="166" t="str">
        <f t="shared" si="301"/>
        <v>Yes</v>
      </c>
      <c r="R435" s="81"/>
      <c r="S435" s="229">
        <v>1</v>
      </c>
      <c r="T435" s="230">
        <f t="shared" si="302"/>
        <v>0</v>
      </c>
      <c r="U435" s="69"/>
      <c r="V435" s="256">
        <v>2.25</v>
      </c>
      <c r="W435" s="265">
        <f t="shared" si="293"/>
        <v>0</v>
      </c>
      <c r="X435" s="152">
        <f>M435*I435</f>
        <v>0</v>
      </c>
      <c r="Y435" s="152"/>
      <c r="Z435" s="489">
        <v>1</v>
      </c>
      <c r="AA435" s="476">
        <v>7</v>
      </c>
      <c r="AB435" s="239">
        <f t="shared" si="294"/>
        <v>0</v>
      </c>
      <c r="AC435" s="480"/>
      <c r="AD435" s="239">
        <f t="shared" si="295"/>
        <v>0</v>
      </c>
      <c r="AE435" s="480"/>
      <c r="AF435" s="239">
        <f t="shared" si="296"/>
        <v>0</v>
      </c>
      <c r="AG435" s="131">
        <f t="shared" si="260"/>
        <v>0</v>
      </c>
      <c r="AH435" s="131">
        <f t="shared" si="261"/>
        <v>0</v>
      </c>
      <c r="AI435" s="131">
        <f t="shared" si="262"/>
        <v>0</v>
      </c>
      <c r="AJ435" s="131">
        <f t="shared" si="263"/>
        <v>0</v>
      </c>
      <c r="AK435" s="131">
        <f t="shared" si="264"/>
        <v>0</v>
      </c>
      <c r="AL435" s="131">
        <f t="shared" si="265"/>
        <v>0</v>
      </c>
      <c r="AM435" s="131">
        <f t="shared" si="266"/>
        <v>0</v>
      </c>
      <c r="AN435" s="131">
        <f t="shared" si="267"/>
        <v>0</v>
      </c>
      <c r="AO435" s="131">
        <f t="shared" si="268"/>
        <v>0</v>
      </c>
      <c r="AP435" s="131"/>
      <c r="AQ435" s="396">
        <f t="shared" si="269"/>
        <v>0</v>
      </c>
      <c r="AR435" s="396">
        <f t="shared" si="270"/>
        <v>0</v>
      </c>
      <c r="AS435" s="396">
        <f t="shared" si="271"/>
        <v>0</v>
      </c>
      <c r="AT435" s="131"/>
      <c r="AU435" s="131">
        <f t="shared" si="272"/>
        <v>0</v>
      </c>
      <c r="AV435" s="131">
        <f t="shared" si="273"/>
        <v>0</v>
      </c>
      <c r="AW435" s="131">
        <f t="shared" si="274"/>
        <v>0</v>
      </c>
      <c r="AX435" s="131">
        <f t="shared" si="275"/>
        <v>0</v>
      </c>
      <c r="AY435" s="131">
        <f t="shared" si="276"/>
        <v>0</v>
      </c>
      <c r="AZ435" s="131">
        <f t="shared" si="277"/>
        <v>0</v>
      </c>
      <c r="BA435" s="131">
        <f t="shared" si="278"/>
        <v>0</v>
      </c>
      <c r="BB435" s="131">
        <f t="shared" si="279"/>
        <v>0</v>
      </c>
      <c r="BC435" s="131">
        <f t="shared" si="280"/>
        <v>0</v>
      </c>
      <c r="BD435" s="131">
        <f t="shared" si="281"/>
        <v>0</v>
      </c>
      <c r="BE435" s="131">
        <f t="shared" si="282"/>
        <v>0</v>
      </c>
      <c r="BF435" s="131">
        <f t="shared" si="283"/>
        <v>0</v>
      </c>
      <c r="BG435" s="131">
        <f t="shared" si="284"/>
        <v>0</v>
      </c>
      <c r="BH435" s="131">
        <f t="shared" si="285"/>
        <v>0</v>
      </c>
      <c r="BI435" s="131">
        <f t="shared" si="286"/>
        <v>0</v>
      </c>
      <c r="BJ435" s="131">
        <f t="shared" si="287"/>
        <v>0</v>
      </c>
      <c r="BK435" s="131">
        <f t="shared" si="288"/>
        <v>0</v>
      </c>
      <c r="BL435" s="131">
        <f t="shared" si="289"/>
        <v>0</v>
      </c>
      <c r="BM435" s="131">
        <f t="shared" si="290"/>
        <v>0</v>
      </c>
      <c r="BN435" s="131">
        <f t="shared" si="291"/>
        <v>0</v>
      </c>
      <c r="BO435" s="131">
        <f t="shared" si="292"/>
        <v>0</v>
      </c>
    </row>
    <row r="436" spans="1:67" s="4" customFormat="1" ht="73.75" customHeight="1" x14ac:dyDescent="0.2">
      <c r="B436" s="164" t="s">
        <v>8</v>
      </c>
      <c r="D436" s="99" t="s">
        <v>917</v>
      </c>
      <c r="E436" s="502" t="s">
        <v>646</v>
      </c>
      <c r="F436" s="72" t="s">
        <v>109</v>
      </c>
      <c r="G436" s="73" t="s">
        <v>162</v>
      </c>
      <c r="H436" s="73" t="s">
        <v>333</v>
      </c>
      <c r="I436" s="72">
        <v>1</v>
      </c>
      <c r="J436" s="72">
        <v>0</v>
      </c>
      <c r="K436" s="72" t="s">
        <v>562</v>
      </c>
      <c r="L436" s="350">
        <v>153.21250000000001</v>
      </c>
      <c r="M436" s="87"/>
      <c r="N436" s="402" t="s">
        <v>954</v>
      </c>
      <c r="O436" s="368">
        <f>L436*M436</f>
        <v>0</v>
      </c>
      <c r="P436" s="89" t="str">
        <f t="shared" si="300"/>
        <v>No</v>
      </c>
      <c r="Q436" s="166" t="str">
        <f t="shared" si="301"/>
        <v>Yes</v>
      </c>
      <c r="R436" s="81"/>
      <c r="S436" s="229">
        <v>1</v>
      </c>
      <c r="T436" s="230">
        <f t="shared" si="302"/>
        <v>0</v>
      </c>
      <c r="U436" s="69"/>
      <c r="V436" s="256">
        <v>2.25</v>
      </c>
      <c r="W436" s="265">
        <f t="shared" si="293"/>
        <v>0</v>
      </c>
      <c r="X436" s="152">
        <f>M436*I436</f>
        <v>0</v>
      </c>
      <c r="Y436" s="152"/>
      <c r="Z436" s="489">
        <v>1</v>
      </c>
      <c r="AA436" s="476">
        <v>7</v>
      </c>
      <c r="AB436" s="239">
        <f t="shared" si="294"/>
        <v>0</v>
      </c>
      <c r="AC436" s="480"/>
      <c r="AD436" s="239">
        <f t="shared" si="295"/>
        <v>0</v>
      </c>
      <c r="AE436" s="480"/>
      <c r="AF436" s="239">
        <f t="shared" si="296"/>
        <v>0</v>
      </c>
      <c r="AG436" s="131">
        <f t="shared" si="260"/>
        <v>0</v>
      </c>
      <c r="AH436" s="131">
        <f t="shared" si="261"/>
        <v>0</v>
      </c>
      <c r="AI436" s="131">
        <f t="shared" si="262"/>
        <v>0</v>
      </c>
      <c r="AJ436" s="131">
        <f t="shared" si="263"/>
        <v>0</v>
      </c>
      <c r="AK436" s="131">
        <f t="shared" si="264"/>
        <v>0</v>
      </c>
      <c r="AL436" s="131">
        <f t="shared" si="265"/>
        <v>0</v>
      </c>
      <c r="AM436" s="131">
        <f t="shared" si="266"/>
        <v>0</v>
      </c>
      <c r="AN436" s="131">
        <f t="shared" si="267"/>
        <v>0</v>
      </c>
      <c r="AO436" s="131">
        <f t="shared" si="268"/>
        <v>0</v>
      </c>
      <c r="AP436" s="131"/>
      <c r="AQ436" s="396">
        <f t="shared" si="269"/>
        <v>0</v>
      </c>
      <c r="AR436" s="396">
        <f t="shared" si="270"/>
        <v>0</v>
      </c>
      <c r="AS436" s="396">
        <f t="shared" si="271"/>
        <v>0</v>
      </c>
      <c r="AT436" s="131"/>
      <c r="AU436" s="131">
        <f t="shared" si="272"/>
        <v>0</v>
      </c>
      <c r="AV436" s="131">
        <f t="shared" si="273"/>
        <v>0</v>
      </c>
      <c r="AW436" s="131">
        <f t="shared" si="274"/>
        <v>0</v>
      </c>
      <c r="AX436" s="131">
        <f t="shared" si="275"/>
        <v>0</v>
      </c>
      <c r="AY436" s="131">
        <f t="shared" si="276"/>
        <v>0</v>
      </c>
      <c r="AZ436" s="131">
        <f t="shared" si="277"/>
        <v>0</v>
      </c>
      <c r="BA436" s="131">
        <f t="shared" si="278"/>
        <v>0</v>
      </c>
      <c r="BB436" s="131">
        <f t="shared" si="279"/>
        <v>0</v>
      </c>
      <c r="BC436" s="131">
        <f t="shared" si="280"/>
        <v>0</v>
      </c>
      <c r="BD436" s="131">
        <f t="shared" si="281"/>
        <v>0</v>
      </c>
      <c r="BE436" s="131">
        <f t="shared" si="282"/>
        <v>0</v>
      </c>
      <c r="BF436" s="131">
        <f t="shared" si="283"/>
        <v>0</v>
      </c>
      <c r="BG436" s="131">
        <f t="shared" si="284"/>
        <v>0</v>
      </c>
      <c r="BH436" s="131">
        <f t="shared" si="285"/>
        <v>0</v>
      </c>
      <c r="BI436" s="131">
        <f t="shared" si="286"/>
        <v>0</v>
      </c>
      <c r="BJ436" s="131">
        <f t="shared" si="287"/>
        <v>0</v>
      </c>
      <c r="BK436" s="131">
        <f t="shared" si="288"/>
        <v>0</v>
      </c>
      <c r="BL436" s="131">
        <f t="shared" si="289"/>
        <v>0</v>
      </c>
      <c r="BM436" s="131">
        <f t="shared" si="290"/>
        <v>0</v>
      </c>
      <c r="BN436" s="131">
        <f t="shared" si="291"/>
        <v>0</v>
      </c>
      <c r="BO436" s="131">
        <f t="shared" si="292"/>
        <v>0</v>
      </c>
    </row>
    <row r="437" spans="1:67" s="81" customFormat="1" ht="73.75" customHeight="1" x14ac:dyDescent="0.2">
      <c r="A437" s="4"/>
      <c r="B437" s="164" t="s">
        <v>8</v>
      </c>
      <c r="C437" s="4"/>
      <c r="D437" s="64" t="s">
        <v>1096</v>
      </c>
      <c r="E437" s="503" t="s">
        <v>648</v>
      </c>
      <c r="F437" s="63" t="s">
        <v>109</v>
      </c>
      <c r="G437" s="178" t="s">
        <v>163</v>
      </c>
      <c r="H437" s="70" t="s">
        <v>333</v>
      </c>
      <c r="I437" s="63">
        <v>1</v>
      </c>
      <c r="J437" s="63">
        <v>0</v>
      </c>
      <c r="K437" s="63" t="s">
        <v>562</v>
      </c>
      <c r="L437" s="347">
        <v>189.26250000000002</v>
      </c>
      <c r="M437" s="403" t="s">
        <v>954</v>
      </c>
      <c r="N437" s="380"/>
      <c r="O437" s="378">
        <f>L437*N437</f>
        <v>0</v>
      </c>
      <c r="P437" s="82" t="str">
        <f t="shared" si="300"/>
        <v>No</v>
      </c>
      <c r="Q437" s="188" t="str">
        <f t="shared" si="301"/>
        <v>Yes</v>
      </c>
      <c r="S437" s="229">
        <v>1</v>
      </c>
      <c r="T437" s="230">
        <f t="shared" si="302"/>
        <v>0</v>
      </c>
      <c r="U437" s="69"/>
      <c r="V437" s="256">
        <v>3.7</v>
      </c>
      <c r="W437" s="265">
        <f t="shared" si="293"/>
        <v>0</v>
      </c>
      <c r="X437" s="152"/>
      <c r="Y437" s="152">
        <f>N437*I437</f>
        <v>0</v>
      </c>
      <c r="Z437" s="489">
        <v>1</v>
      </c>
      <c r="AA437" s="476">
        <v>6</v>
      </c>
      <c r="AB437" s="239">
        <f t="shared" si="294"/>
        <v>0</v>
      </c>
      <c r="AC437" s="480"/>
      <c r="AD437" s="239">
        <f t="shared" si="295"/>
        <v>0</v>
      </c>
      <c r="AE437" s="480"/>
      <c r="AF437" s="239">
        <f t="shared" si="296"/>
        <v>0</v>
      </c>
      <c r="AG437" s="131">
        <f t="shared" si="260"/>
        <v>0</v>
      </c>
      <c r="AH437" s="131">
        <f t="shared" si="261"/>
        <v>0</v>
      </c>
      <c r="AI437" s="131">
        <f t="shared" si="262"/>
        <v>0</v>
      </c>
      <c r="AJ437" s="131">
        <f t="shared" si="263"/>
        <v>0</v>
      </c>
      <c r="AK437" s="131">
        <f t="shared" si="264"/>
        <v>0</v>
      </c>
      <c r="AL437" s="131">
        <f t="shared" si="265"/>
        <v>0</v>
      </c>
      <c r="AM437" s="131">
        <f t="shared" si="266"/>
        <v>0</v>
      </c>
      <c r="AN437" s="131">
        <f t="shared" si="267"/>
        <v>0</v>
      </c>
      <c r="AO437" s="131">
        <f t="shared" si="268"/>
        <v>0</v>
      </c>
      <c r="AP437" s="396"/>
      <c r="AQ437" s="396">
        <f t="shared" si="269"/>
        <v>0</v>
      </c>
      <c r="AR437" s="396">
        <f t="shared" si="270"/>
        <v>0</v>
      </c>
      <c r="AS437" s="396">
        <f t="shared" si="271"/>
        <v>0</v>
      </c>
      <c r="AT437" s="396"/>
      <c r="AU437" s="131">
        <f t="shared" si="272"/>
        <v>0</v>
      </c>
      <c r="AV437" s="131">
        <f t="shared" si="273"/>
        <v>0</v>
      </c>
      <c r="AW437" s="131">
        <f t="shared" si="274"/>
        <v>0</v>
      </c>
      <c r="AX437" s="131">
        <f t="shared" si="275"/>
        <v>0</v>
      </c>
      <c r="AY437" s="131">
        <f t="shared" si="276"/>
        <v>0</v>
      </c>
      <c r="AZ437" s="131">
        <f t="shared" si="277"/>
        <v>0</v>
      </c>
      <c r="BA437" s="131">
        <f t="shared" si="278"/>
        <v>0</v>
      </c>
      <c r="BB437" s="131">
        <f t="shared" si="279"/>
        <v>0</v>
      </c>
      <c r="BC437" s="131">
        <f t="shared" si="280"/>
        <v>0</v>
      </c>
      <c r="BD437" s="131">
        <f t="shared" si="281"/>
        <v>0</v>
      </c>
      <c r="BE437" s="131">
        <f t="shared" si="282"/>
        <v>0</v>
      </c>
      <c r="BF437" s="131">
        <f t="shared" si="283"/>
        <v>0</v>
      </c>
      <c r="BG437" s="131">
        <f t="shared" si="284"/>
        <v>0</v>
      </c>
      <c r="BH437" s="131">
        <f t="shared" si="285"/>
        <v>0</v>
      </c>
      <c r="BI437" s="131">
        <f t="shared" si="286"/>
        <v>0</v>
      </c>
      <c r="BJ437" s="131">
        <f t="shared" si="287"/>
        <v>0</v>
      </c>
      <c r="BK437" s="131">
        <f t="shared" si="288"/>
        <v>0</v>
      </c>
      <c r="BL437" s="131">
        <f t="shared" si="289"/>
        <v>0</v>
      </c>
      <c r="BM437" s="131">
        <f t="shared" si="290"/>
        <v>0</v>
      </c>
      <c r="BN437" s="131">
        <f t="shared" si="291"/>
        <v>0</v>
      </c>
      <c r="BO437" s="131">
        <f t="shared" si="292"/>
        <v>0</v>
      </c>
    </row>
    <row r="438" spans="1:67" s="81" customFormat="1" ht="73.75" customHeight="1" x14ac:dyDescent="0.2">
      <c r="A438" s="4"/>
      <c r="B438" s="164" t="s">
        <v>8</v>
      </c>
      <c r="C438" s="4"/>
      <c r="D438" s="64" t="s">
        <v>909</v>
      </c>
      <c r="E438" s="504" t="s">
        <v>647</v>
      </c>
      <c r="F438" s="63" t="s">
        <v>109</v>
      </c>
      <c r="G438" s="178" t="s">
        <v>163</v>
      </c>
      <c r="H438" s="70" t="s">
        <v>333</v>
      </c>
      <c r="I438" s="63">
        <v>1</v>
      </c>
      <c r="J438" s="63">
        <v>0</v>
      </c>
      <c r="K438" s="63" t="s">
        <v>562</v>
      </c>
      <c r="L438" s="347">
        <v>197.49220000000003</v>
      </c>
      <c r="M438" s="85"/>
      <c r="N438" s="403" t="s">
        <v>954</v>
      </c>
      <c r="O438" s="378">
        <f>L438*M438</f>
        <v>0</v>
      </c>
      <c r="P438" s="82" t="str">
        <f t="shared" si="300"/>
        <v>No</v>
      </c>
      <c r="Q438" s="188" t="str">
        <f t="shared" si="301"/>
        <v>Yes</v>
      </c>
      <c r="S438" s="229">
        <v>1</v>
      </c>
      <c r="T438" s="230">
        <f t="shared" si="302"/>
        <v>0</v>
      </c>
      <c r="U438" s="69"/>
      <c r="V438" s="256">
        <v>3.7</v>
      </c>
      <c r="W438" s="265">
        <f t="shared" si="293"/>
        <v>0</v>
      </c>
      <c r="X438" s="152">
        <f>M438*I438</f>
        <v>0</v>
      </c>
      <c r="Y438" s="152"/>
      <c r="Z438" s="489">
        <v>1</v>
      </c>
      <c r="AA438" s="476">
        <v>6</v>
      </c>
      <c r="AB438" s="239">
        <f t="shared" si="294"/>
        <v>0</v>
      </c>
      <c r="AC438" s="480"/>
      <c r="AD438" s="239">
        <f t="shared" si="295"/>
        <v>0</v>
      </c>
      <c r="AE438" s="480"/>
      <c r="AF438" s="239">
        <f t="shared" si="296"/>
        <v>0</v>
      </c>
      <c r="AG438" s="131">
        <f t="shared" si="260"/>
        <v>0</v>
      </c>
      <c r="AH438" s="131">
        <f t="shared" si="261"/>
        <v>0</v>
      </c>
      <c r="AI438" s="131">
        <f t="shared" si="262"/>
        <v>0</v>
      </c>
      <c r="AJ438" s="131">
        <f t="shared" si="263"/>
        <v>0</v>
      </c>
      <c r="AK438" s="131">
        <f t="shared" si="264"/>
        <v>0</v>
      </c>
      <c r="AL438" s="131">
        <f t="shared" si="265"/>
        <v>0</v>
      </c>
      <c r="AM438" s="131">
        <f t="shared" si="266"/>
        <v>0</v>
      </c>
      <c r="AN438" s="131">
        <f t="shared" si="267"/>
        <v>0</v>
      </c>
      <c r="AO438" s="131">
        <f t="shared" si="268"/>
        <v>0</v>
      </c>
      <c r="AP438" s="396"/>
      <c r="AQ438" s="396">
        <f t="shared" si="269"/>
        <v>0</v>
      </c>
      <c r="AR438" s="396">
        <f t="shared" si="270"/>
        <v>0</v>
      </c>
      <c r="AS438" s="396">
        <f t="shared" si="271"/>
        <v>0</v>
      </c>
      <c r="AT438" s="396"/>
      <c r="AU438" s="131">
        <f t="shared" si="272"/>
        <v>0</v>
      </c>
      <c r="AV438" s="131">
        <f t="shared" si="273"/>
        <v>0</v>
      </c>
      <c r="AW438" s="131">
        <f t="shared" si="274"/>
        <v>0</v>
      </c>
      <c r="AX438" s="131">
        <f t="shared" si="275"/>
        <v>0</v>
      </c>
      <c r="AY438" s="131">
        <f t="shared" si="276"/>
        <v>0</v>
      </c>
      <c r="AZ438" s="131">
        <f t="shared" si="277"/>
        <v>0</v>
      </c>
      <c r="BA438" s="131">
        <f t="shared" si="278"/>
        <v>0</v>
      </c>
      <c r="BB438" s="131">
        <f t="shared" si="279"/>
        <v>0</v>
      </c>
      <c r="BC438" s="131">
        <f t="shared" si="280"/>
        <v>0</v>
      </c>
      <c r="BD438" s="131">
        <f t="shared" si="281"/>
        <v>0</v>
      </c>
      <c r="BE438" s="131">
        <f t="shared" si="282"/>
        <v>0</v>
      </c>
      <c r="BF438" s="131">
        <f t="shared" si="283"/>
        <v>0</v>
      </c>
      <c r="BG438" s="131">
        <f t="shared" si="284"/>
        <v>0</v>
      </c>
      <c r="BH438" s="131">
        <f t="shared" si="285"/>
        <v>0</v>
      </c>
      <c r="BI438" s="131">
        <f t="shared" si="286"/>
        <v>0</v>
      </c>
      <c r="BJ438" s="131">
        <f t="shared" si="287"/>
        <v>0</v>
      </c>
      <c r="BK438" s="131">
        <f t="shared" si="288"/>
        <v>0</v>
      </c>
      <c r="BL438" s="131">
        <f t="shared" si="289"/>
        <v>0</v>
      </c>
      <c r="BM438" s="131">
        <f t="shared" si="290"/>
        <v>0</v>
      </c>
      <c r="BN438" s="131">
        <f t="shared" si="291"/>
        <v>0</v>
      </c>
      <c r="BO438" s="131">
        <f t="shared" si="292"/>
        <v>0</v>
      </c>
    </row>
    <row r="439" spans="1:67" s="81" customFormat="1" ht="73.75" customHeight="1" x14ac:dyDescent="0.2">
      <c r="A439" s="4"/>
      <c r="B439" s="164" t="s">
        <v>8</v>
      </c>
      <c r="C439" s="4"/>
      <c r="D439" s="64" t="s">
        <v>916</v>
      </c>
      <c r="E439" s="505" t="s">
        <v>646</v>
      </c>
      <c r="F439" s="63" t="s">
        <v>109</v>
      </c>
      <c r="G439" s="178" t="s">
        <v>163</v>
      </c>
      <c r="H439" s="70" t="s">
        <v>333</v>
      </c>
      <c r="I439" s="63">
        <v>1</v>
      </c>
      <c r="J439" s="63">
        <v>0</v>
      </c>
      <c r="K439" s="63" t="s">
        <v>562</v>
      </c>
      <c r="L439" s="347">
        <v>189.26250000000002</v>
      </c>
      <c r="M439" s="85"/>
      <c r="N439" s="403" t="s">
        <v>954</v>
      </c>
      <c r="O439" s="378">
        <f>L439*M439</f>
        <v>0</v>
      </c>
      <c r="P439" s="82" t="str">
        <f t="shared" si="300"/>
        <v>No</v>
      </c>
      <c r="Q439" s="188" t="str">
        <f t="shared" si="301"/>
        <v>Yes</v>
      </c>
      <c r="S439" s="229">
        <v>1</v>
      </c>
      <c r="T439" s="230">
        <f t="shared" si="302"/>
        <v>0</v>
      </c>
      <c r="U439" s="69"/>
      <c r="V439" s="256">
        <v>3.7</v>
      </c>
      <c r="W439" s="265">
        <f t="shared" si="293"/>
        <v>0</v>
      </c>
      <c r="X439" s="152">
        <f>M439*I439</f>
        <v>0</v>
      </c>
      <c r="Y439" s="152"/>
      <c r="Z439" s="489">
        <v>1</v>
      </c>
      <c r="AA439" s="476">
        <v>6</v>
      </c>
      <c r="AB439" s="239">
        <f t="shared" si="294"/>
        <v>0</v>
      </c>
      <c r="AC439" s="480"/>
      <c r="AD439" s="239">
        <f t="shared" si="295"/>
        <v>0</v>
      </c>
      <c r="AE439" s="480"/>
      <c r="AF439" s="239">
        <f t="shared" si="296"/>
        <v>0</v>
      </c>
      <c r="AG439" s="131">
        <f t="shared" si="260"/>
        <v>0</v>
      </c>
      <c r="AH439" s="131">
        <f t="shared" si="261"/>
        <v>0</v>
      </c>
      <c r="AI439" s="131">
        <f t="shared" si="262"/>
        <v>0</v>
      </c>
      <c r="AJ439" s="131">
        <f t="shared" si="263"/>
        <v>0</v>
      </c>
      <c r="AK439" s="131">
        <f t="shared" si="264"/>
        <v>0</v>
      </c>
      <c r="AL439" s="131">
        <f t="shared" si="265"/>
        <v>0</v>
      </c>
      <c r="AM439" s="131">
        <f t="shared" si="266"/>
        <v>0</v>
      </c>
      <c r="AN439" s="131">
        <f t="shared" si="267"/>
        <v>0</v>
      </c>
      <c r="AO439" s="131">
        <f t="shared" si="268"/>
        <v>0</v>
      </c>
      <c r="AP439" s="396"/>
      <c r="AQ439" s="396">
        <f t="shared" si="269"/>
        <v>0</v>
      </c>
      <c r="AR439" s="396">
        <f t="shared" si="270"/>
        <v>0</v>
      </c>
      <c r="AS439" s="396">
        <f t="shared" si="271"/>
        <v>0</v>
      </c>
      <c r="AT439" s="396"/>
      <c r="AU439" s="131">
        <f t="shared" si="272"/>
        <v>0</v>
      </c>
      <c r="AV439" s="131">
        <f t="shared" si="273"/>
        <v>0</v>
      </c>
      <c r="AW439" s="131">
        <f t="shared" si="274"/>
        <v>0</v>
      </c>
      <c r="AX439" s="131">
        <f t="shared" si="275"/>
        <v>0</v>
      </c>
      <c r="AY439" s="131">
        <f t="shared" si="276"/>
        <v>0</v>
      </c>
      <c r="AZ439" s="131">
        <f t="shared" si="277"/>
        <v>0</v>
      </c>
      <c r="BA439" s="131">
        <f t="shared" si="278"/>
        <v>0</v>
      </c>
      <c r="BB439" s="131">
        <f t="shared" si="279"/>
        <v>0</v>
      </c>
      <c r="BC439" s="131">
        <f t="shared" si="280"/>
        <v>0</v>
      </c>
      <c r="BD439" s="131">
        <f t="shared" si="281"/>
        <v>0</v>
      </c>
      <c r="BE439" s="131">
        <f t="shared" si="282"/>
        <v>0</v>
      </c>
      <c r="BF439" s="131">
        <f t="shared" si="283"/>
        <v>0</v>
      </c>
      <c r="BG439" s="131">
        <f t="shared" si="284"/>
        <v>0</v>
      </c>
      <c r="BH439" s="131">
        <f t="shared" si="285"/>
        <v>0</v>
      </c>
      <c r="BI439" s="131">
        <f t="shared" si="286"/>
        <v>0</v>
      </c>
      <c r="BJ439" s="131">
        <f t="shared" si="287"/>
        <v>0</v>
      </c>
      <c r="BK439" s="131">
        <f t="shared" si="288"/>
        <v>0</v>
      </c>
      <c r="BL439" s="131">
        <f t="shared" si="289"/>
        <v>0</v>
      </c>
      <c r="BM439" s="131">
        <f t="shared" si="290"/>
        <v>0</v>
      </c>
      <c r="BN439" s="131">
        <f t="shared" si="291"/>
        <v>0</v>
      </c>
      <c r="BO439" s="131">
        <f t="shared" si="292"/>
        <v>0</v>
      </c>
    </row>
    <row r="440" spans="1:67" s="4" customFormat="1" ht="73.75" customHeight="1" x14ac:dyDescent="0.2">
      <c r="B440" s="164" t="s">
        <v>8</v>
      </c>
      <c r="D440" s="99" t="s">
        <v>1097</v>
      </c>
      <c r="E440" s="506" t="s">
        <v>648</v>
      </c>
      <c r="F440" s="72" t="s">
        <v>111</v>
      </c>
      <c r="G440" s="73" t="s">
        <v>164</v>
      </c>
      <c r="H440" s="73" t="s">
        <v>333</v>
      </c>
      <c r="I440" s="72">
        <v>1</v>
      </c>
      <c r="J440" s="72">
        <v>0</v>
      </c>
      <c r="K440" s="72" t="s">
        <v>562</v>
      </c>
      <c r="L440" s="350">
        <v>243.33750000000001</v>
      </c>
      <c r="M440" s="402" t="s">
        <v>954</v>
      </c>
      <c r="N440" s="88"/>
      <c r="O440" s="368">
        <f>L440*N440</f>
        <v>0</v>
      </c>
      <c r="P440" s="89" t="str">
        <f t="shared" si="300"/>
        <v>No</v>
      </c>
      <c r="Q440" s="166" t="str">
        <f t="shared" si="301"/>
        <v>Yes</v>
      </c>
      <c r="R440" s="81"/>
      <c r="S440" s="229">
        <v>1</v>
      </c>
      <c r="T440" s="230">
        <f t="shared" si="302"/>
        <v>0</v>
      </c>
      <c r="U440" s="69"/>
      <c r="V440" s="256">
        <v>6.35</v>
      </c>
      <c r="W440" s="265">
        <f t="shared" si="293"/>
        <v>0</v>
      </c>
      <c r="X440" s="152"/>
      <c r="Y440" s="152">
        <f>N440*I440</f>
        <v>0</v>
      </c>
      <c r="Z440" s="489">
        <v>1</v>
      </c>
      <c r="AA440" s="476">
        <v>10</v>
      </c>
      <c r="AB440" s="239">
        <f t="shared" si="294"/>
        <v>0</v>
      </c>
      <c r="AC440" s="480"/>
      <c r="AD440" s="239">
        <f t="shared" si="295"/>
        <v>0</v>
      </c>
      <c r="AE440" s="480"/>
      <c r="AF440" s="239">
        <f t="shared" si="296"/>
        <v>0</v>
      </c>
      <c r="AG440" s="131">
        <f t="shared" si="260"/>
        <v>0</v>
      </c>
      <c r="AH440" s="131">
        <f t="shared" si="261"/>
        <v>0</v>
      </c>
      <c r="AI440" s="131">
        <f t="shared" si="262"/>
        <v>0</v>
      </c>
      <c r="AJ440" s="131">
        <f t="shared" si="263"/>
        <v>0</v>
      </c>
      <c r="AK440" s="131">
        <f t="shared" si="264"/>
        <v>0</v>
      </c>
      <c r="AL440" s="131">
        <f t="shared" si="265"/>
        <v>0</v>
      </c>
      <c r="AM440" s="131">
        <f t="shared" si="266"/>
        <v>0</v>
      </c>
      <c r="AN440" s="131">
        <f t="shared" si="267"/>
        <v>0</v>
      </c>
      <c r="AO440" s="131">
        <f t="shared" si="268"/>
        <v>0</v>
      </c>
      <c r="AP440" s="131"/>
      <c r="AQ440" s="396">
        <f t="shared" si="269"/>
        <v>0</v>
      </c>
      <c r="AR440" s="396">
        <f t="shared" si="270"/>
        <v>0</v>
      </c>
      <c r="AS440" s="396">
        <f t="shared" si="271"/>
        <v>0</v>
      </c>
      <c r="AT440" s="131"/>
      <c r="AU440" s="131">
        <f t="shared" si="272"/>
        <v>0</v>
      </c>
      <c r="AV440" s="131">
        <f t="shared" si="273"/>
        <v>0</v>
      </c>
      <c r="AW440" s="131">
        <f t="shared" si="274"/>
        <v>0</v>
      </c>
      <c r="AX440" s="131">
        <f t="shared" si="275"/>
        <v>0</v>
      </c>
      <c r="AY440" s="131">
        <f t="shared" si="276"/>
        <v>0</v>
      </c>
      <c r="AZ440" s="131">
        <f t="shared" si="277"/>
        <v>0</v>
      </c>
      <c r="BA440" s="131">
        <f t="shared" si="278"/>
        <v>0</v>
      </c>
      <c r="BB440" s="131">
        <f t="shared" si="279"/>
        <v>0</v>
      </c>
      <c r="BC440" s="131">
        <f t="shared" si="280"/>
        <v>0</v>
      </c>
      <c r="BD440" s="131">
        <f t="shared" si="281"/>
        <v>0</v>
      </c>
      <c r="BE440" s="131">
        <f t="shared" si="282"/>
        <v>0</v>
      </c>
      <c r="BF440" s="131">
        <f t="shared" si="283"/>
        <v>0</v>
      </c>
      <c r="BG440" s="131">
        <f t="shared" si="284"/>
        <v>0</v>
      </c>
      <c r="BH440" s="131">
        <f t="shared" si="285"/>
        <v>0</v>
      </c>
      <c r="BI440" s="131">
        <f t="shared" si="286"/>
        <v>0</v>
      </c>
      <c r="BJ440" s="131">
        <f t="shared" si="287"/>
        <v>0</v>
      </c>
      <c r="BK440" s="131">
        <f t="shared" si="288"/>
        <v>0</v>
      </c>
      <c r="BL440" s="131">
        <f t="shared" si="289"/>
        <v>0</v>
      </c>
      <c r="BM440" s="131">
        <f t="shared" si="290"/>
        <v>0</v>
      </c>
      <c r="BN440" s="131">
        <f t="shared" si="291"/>
        <v>0</v>
      </c>
      <c r="BO440" s="131">
        <f t="shared" si="292"/>
        <v>0</v>
      </c>
    </row>
    <row r="441" spans="1:67" s="4" customFormat="1" ht="73.75" customHeight="1" x14ac:dyDescent="0.2">
      <c r="B441" s="164" t="s">
        <v>8</v>
      </c>
      <c r="D441" s="99" t="s">
        <v>910</v>
      </c>
      <c r="E441" s="501" t="s">
        <v>647</v>
      </c>
      <c r="F441" s="72" t="s">
        <v>111</v>
      </c>
      <c r="G441" s="73" t="s">
        <v>164</v>
      </c>
      <c r="H441" s="73" t="s">
        <v>333</v>
      </c>
      <c r="I441" s="72">
        <v>1</v>
      </c>
      <c r="J441" s="72">
        <v>0</v>
      </c>
      <c r="K441" s="72" t="s">
        <v>562</v>
      </c>
      <c r="L441" s="350">
        <v>253.91560000000001</v>
      </c>
      <c r="M441" s="87"/>
      <c r="N441" s="402" t="s">
        <v>954</v>
      </c>
      <c r="O441" s="368">
        <f>L441*M441</f>
        <v>0</v>
      </c>
      <c r="P441" s="89" t="str">
        <f t="shared" si="300"/>
        <v>No</v>
      </c>
      <c r="Q441" s="166" t="str">
        <f t="shared" si="301"/>
        <v>Yes</v>
      </c>
      <c r="R441" s="81"/>
      <c r="S441" s="229">
        <v>1</v>
      </c>
      <c r="T441" s="230">
        <f t="shared" si="302"/>
        <v>0</v>
      </c>
      <c r="U441" s="69"/>
      <c r="V441" s="256">
        <v>6.35</v>
      </c>
      <c r="W441" s="265">
        <f t="shared" si="293"/>
        <v>0</v>
      </c>
      <c r="X441" s="152">
        <f>M441*I441</f>
        <v>0</v>
      </c>
      <c r="Y441" s="152"/>
      <c r="Z441" s="489">
        <v>1</v>
      </c>
      <c r="AA441" s="476">
        <v>10</v>
      </c>
      <c r="AB441" s="239">
        <f t="shared" si="294"/>
        <v>0</v>
      </c>
      <c r="AC441" s="480"/>
      <c r="AD441" s="239">
        <f t="shared" si="295"/>
        <v>0</v>
      </c>
      <c r="AE441" s="480"/>
      <c r="AF441" s="239">
        <f t="shared" si="296"/>
        <v>0</v>
      </c>
      <c r="AG441" s="131">
        <f t="shared" si="260"/>
        <v>0</v>
      </c>
      <c r="AH441" s="131">
        <f t="shared" si="261"/>
        <v>0</v>
      </c>
      <c r="AI441" s="131">
        <f t="shared" si="262"/>
        <v>0</v>
      </c>
      <c r="AJ441" s="131">
        <f t="shared" si="263"/>
        <v>0</v>
      </c>
      <c r="AK441" s="131">
        <f t="shared" si="264"/>
        <v>0</v>
      </c>
      <c r="AL441" s="131">
        <f t="shared" si="265"/>
        <v>0</v>
      </c>
      <c r="AM441" s="131">
        <f t="shared" si="266"/>
        <v>0</v>
      </c>
      <c r="AN441" s="131">
        <f t="shared" si="267"/>
        <v>0</v>
      </c>
      <c r="AO441" s="131">
        <f t="shared" si="268"/>
        <v>0</v>
      </c>
      <c r="AP441" s="131"/>
      <c r="AQ441" s="396">
        <f t="shared" si="269"/>
        <v>0</v>
      </c>
      <c r="AR441" s="396">
        <f t="shared" si="270"/>
        <v>0</v>
      </c>
      <c r="AS441" s="396">
        <f t="shared" si="271"/>
        <v>0</v>
      </c>
      <c r="AT441" s="131"/>
      <c r="AU441" s="131">
        <f t="shared" si="272"/>
        <v>0</v>
      </c>
      <c r="AV441" s="131">
        <f t="shared" si="273"/>
        <v>0</v>
      </c>
      <c r="AW441" s="131">
        <f t="shared" si="274"/>
        <v>0</v>
      </c>
      <c r="AX441" s="131">
        <f t="shared" si="275"/>
        <v>0</v>
      </c>
      <c r="AY441" s="131">
        <f t="shared" si="276"/>
        <v>0</v>
      </c>
      <c r="AZ441" s="131">
        <f t="shared" si="277"/>
        <v>0</v>
      </c>
      <c r="BA441" s="131">
        <f t="shared" si="278"/>
        <v>0</v>
      </c>
      <c r="BB441" s="131">
        <f t="shared" si="279"/>
        <v>0</v>
      </c>
      <c r="BC441" s="131">
        <f t="shared" si="280"/>
        <v>0</v>
      </c>
      <c r="BD441" s="131">
        <f t="shared" si="281"/>
        <v>0</v>
      </c>
      <c r="BE441" s="131">
        <f t="shared" si="282"/>
        <v>0</v>
      </c>
      <c r="BF441" s="131">
        <f t="shared" si="283"/>
        <v>0</v>
      </c>
      <c r="BG441" s="131">
        <f t="shared" si="284"/>
        <v>0</v>
      </c>
      <c r="BH441" s="131">
        <f t="shared" si="285"/>
        <v>0</v>
      </c>
      <c r="BI441" s="131">
        <f t="shared" si="286"/>
        <v>0</v>
      </c>
      <c r="BJ441" s="131">
        <f t="shared" si="287"/>
        <v>0</v>
      </c>
      <c r="BK441" s="131">
        <f t="shared" si="288"/>
        <v>0</v>
      </c>
      <c r="BL441" s="131">
        <f t="shared" si="289"/>
        <v>0</v>
      </c>
      <c r="BM441" s="131">
        <f t="shared" si="290"/>
        <v>0</v>
      </c>
      <c r="BN441" s="131">
        <f t="shared" si="291"/>
        <v>0</v>
      </c>
      <c r="BO441" s="131">
        <f t="shared" si="292"/>
        <v>0</v>
      </c>
    </row>
    <row r="442" spans="1:67" s="4" customFormat="1" ht="73.75" customHeight="1" x14ac:dyDescent="0.2">
      <c r="B442" s="164" t="s">
        <v>8</v>
      </c>
      <c r="D442" s="99" t="s">
        <v>915</v>
      </c>
      <c r="E442" s="502" t="s">
        <v>646</v>
      </c>
      <c r="F442" s="72" t="s">
        <v>111</v>
      </c>
      <c r="G442" s="73" t="s">
        <v>164</v>
      </c>
      <c r="H442" s="73" t="s">
        <v>333</v>
      </c>
      <c r="I442" s="72">
        <v>1</v>
      </c>
      <c r="J442" s="72">
        <v>0</v>
      </c>
      <c r="K442" s="72" t="s">
        <v>562</v>
      </c>
      <c r="L442" s="350">
        <v>243.33750000000001</v>
      </c>
      <c r="M442" s="87"/>
      <c r="N442" s="402" t="s">
        <v>954</v>
      </c>
      <c r="O442" s="368">
        <f>L442*M442</f>
        <v>0</v>
      </c>
      <c r="P442" s="89" t="str">
        <f t="shared" si="300"/>
        <v>No</v>
      </c>
      <c r="Q442" s="166" t="str">
        <f t="shared" si="301"/>
        <v>Yes</v>
      </c>
      <c r="R442" s="81"/>
      <c r="S442" s="229">
        <v>1</v>
      </c>
      <c r="T442" s="230">
        <f t="shared" si="302"/>
        <v>0</v>
      </c>
      <c r="U442" s="69"/>
      <c r="V442" s="256">
        <v>6.35</v>
      </c>
      <c r="W442" s="265">
        <f t="shared" si="293"/>
        <v>0</v>
      </c>
      <c r="X442" s="152">
        <f>M442*I442</f>
        <v>0</v>
      </c>
      <c r="Y442" s="152"/>
      <c r="Z442" s="489">
        <v>1</v>
      </c>
      <c r="AA442" s="476">
        <v>10</v>
      </c>
      <c r="AB442" s="239">
        <f t="shared" si="294"/>
        <v>0</v>
      </c>
      <c r="AC442" s="480"/>
      <c r="AD442" s="239">
        <f t="shared" si="295"/>
        <v>0</v>
      </c>
      <c r="AE442" s="480"/>
      <c r="AF442" s="239">
        <f t="shared" si="296"/>
        <v>0</v>
      </c>
      <c r="AG442" s="131">
        <f t="shared" si="260"/>
        <v>0</v>
      </c>
      <c r="AH442" s="131">
        <f t="shared" si="261"/>
        <v>0</v>
      </c>
      <c r="AI442" s="131">
        <f t="shared" si="262"/>
        <v>0</v>
      </c>
      <c r="AJ442" s="131">
        <f t="shared" si="263"/>
        <v>0</v>
      </c>
      <c r="AK442" s="131">
        <f t="shared" si="264"/>
        <v>0</v>
      </c>
      <c r="AL442" s="131">
        <f t="shared" si="265"/>
        <v>0</v>
      </c>
      <c r="AM442" s="131">
        <f t="shared" si="266"/>
        <v>0</v>
      </c>
      <c r="AN442" s="131">
        <f t="shared" si="267"/>
        <v>0</v>
      </c>
      <c r="AO442" s="131">
        <f t="shared" si="268"/>
        <v>0</v>
      </c>
      <c r="AP442" s="131"/>
      <c r="AQ442" s="396">
        <f t="shared" si="269"/>
        <v>0</v>
      </c>
      <c r="AR442" s="396">
        <f t="shared" si="270"/>
        <v>0</v>
      </c>
      <c r="AS442" s="396">
        <f t="shared" si="271"/>
        <v>0</v>
      </c>
      <c r="AT442" s="131"/>
      <c r="AU442" s="131">
        <f t="shared" si="272"/>
        <v>0</v>
      </c>
      <c r="AV442" s="131">
        <f t="shared" si="273"/>
        <v>0</v>
      </c>
      <c r="AW442" s="131">
        <f t="shared" si="274"/>
        <v>0</v>
      </c>
      <c r="AX442" s="131">
        <f t="shared" si="275"/>
        <v>0</v>
      </c>
      <c r="AY442" s="131">
        <f t="shared" si="276"/>
        <v>0</v>
      </c>
      <c r="AZ442" s="131">
        <f t="shared" si="277"/>
        <v>0</v>
      </c>
      <c r="BA442" s="131">
        <f t="shared" si="278"/>
        <v>0</v>
      </c>
      <c r="BB442" s="131">
        <f t="shared" si="279"/>
        <v>0</v>
      </c>
      <c r="BC442" s="131">
        <f t="shared" si="280"/>
        <v>0</v>
      </c>
      <c r="BD442" s="131">
        <f t="shared" si="281"/>
        <v>0</v>
      </c>
      <c r="BE442" s="131">
        <f t="shared" si="282"/>
        <v>0</v>
      </c>
      <c r="BF442" s="131">
        <f t="shared" si="283"/>
        <v>0</v>
      </c>
      <c r="BG442" s="131">
        <f t="shared" si="284"/>
        <v>0</v>
      </c>
      <c r="BH442" s="131">
        <f t="shared" si="285"/>
        <v>0</v>
      </c>
      <c r="BI442" s="131">
        <f t="shared" si="286"/>
        <v>0</v>
      </c>
      <c r="BJ442" s="131">
        <f t="shared" si="287"/>
        <v>0</v>
      </c>
      <c r="BK442" s="131">
        <f t="shared" si="288"/>
        <v>0</v>
      </c>
      <c r="BL442" s="131">
        <f t="shared" si="289"/>
        <v>0</v>
      </c>
      <c r="BM442" s="131">
        <f t="shared" si="290"/>
        <v>0</v>
      </c>
      <c r="BN442" s="131">
        <f t="shared" si="291"/>
        <v>0</v>
      </c>
      <c r="BO442" s="131">
        <f t="shared" si="292"/>
        <v>0</v>
      </c>
    </row>
    <row r="443" spans="1:67" s="81" customFormat="1" ht="73.75" customHeight="1" x14ac:dyDescent="0.2">
      <c r="A443" s="4"/>
      <c r="B443" s="164" t="s">
        <v>8</v>
      </c>
      <c r="C443" s="4"/>
      <c r="D443" s="64" t="s">
        <v>1098</v>
      </c>
      <c r="E443" s="503" t="s">
        <v>648</v>
      </c>
      <c r="F443" s="63" t="s">
        <v>111</v>
      </c>
      <c r="G443" s="178" t="s">
        <v>165</v>
      </c>
      <c r="H443" s="70" t="s">
        <v>333</v>
      </c>
      <c r="I443" s="63">
        <v>1</v>
      </c>
      <c r="J443" s="63">
        <v>0</v>
      </c>
      <c r="K443" s="63" t="s">
        <v>562</v>
      </c>
      <c r="L443" s="347">
        <v>279.38749999999999</v>
      </c>
      <c r="M443" s="403" t="s">
        <v>954</v>
      </c>
      <c r="N443" s="380"/>
      <c r="O443" s="378">
        <f>L443*N443</f>
        <v>0</v>
      </c>
      <c r="P443" s="82" t="str">
        <f t="shared" si="300"/>
        <v>No</v>
      </c>
      <c r="Q443" s="188" t="str">
        <f t="shared" si="301"/>
        <v>Yes</v>
      </c>
      <c r="S443" s="229">
        <v>1</v>
      </c>
      <c r="T443" s="230">
        <f t="shared" si="302"/>
        <v>0</v>
      </c>
      <c r="U443" s="69"/>
      <c r="V443" s="256">
        <v>10.85</v>
      </c>
      <c r="W443" s="265">
        <f t="shared" si="293"/>
        <v>0</v>
      </c>
      <c r="X443" s="152"/>
      <c r="Y443" s="152">
        <f>N443*I443</f>
        <v>0</v>
      </c>
      <c r="Z443" s="489">
        <v>1</v>
      </c>
      <c r="AA443" s="476">
        <v>10</v>
      </c>
      <c r="AB443" s="239">
        <f t="shared" si="294"/>
        <v>0</v>
      </c>
      <c r="AC443" s="480"/>
      <c r="AD443" s="239">
        <f t="shared" si="295"/>
        <v>0</v>
      </c>
      <c r="AE443" s="480"/>
      <c r="AF443" s="239">
        <f t="shared" si="296"/>
        <v>0</v>
      </c>
      <c r="AG443" s="131">
        <f t="shared" si="260"/>
        <v>0</v>
      </c>
      <c r="AH443" s="131">
        <f t="shared" si="261"/>
        <v>0</v>
      </c>
      <c r="AI443" s="131">
        <f t="shared" si="262"/>
        <v>0</v>
      </c>
      <c r="AJ443" s="131">
        <f t="shared" si="263"/>
        <v>0</v>
      </c>
      <c r="AK443" s="131">
        <f t="shared" si="264"/>
        <v>0</v>
      </c>
      <c r="AL443" s="131">
        <f t="shared" si="265"/>
        <v>0</v>
      </c>
      <c r="AM443" s="131">
        <f t="shared" si="266"/>
        <v>0</v>
      </c>
      <c r="AN443" s="131">
        <f t="shared" si="267"/>
        <v>0</v>
      </c>
      <c r="AO443" s="131">
        <f t="shared" si="268"/>
        <v>0</v>
      </c>
      <c r="AP443" s="396"/>
      <c r="AQ443" s="396">
        <f t="shared" si="269"/>
        <v>0</v>
      </c>
      <c r="AR443" s="396">
        <f t="shared" si="270"/>
        <v>0</v>
      </c>
      <c r="AS443" s="396">
        <f t="shared" si="271"/>
        <v>0</v>
      </c>
      <c r="AT443" s="396"/>
      <c r="AU443" s="131">
        <f t="shared" si="272"/>
        <v>0</v>
      </c>
      <c r="AV443" s="131">
        <f t="shared" si="273"/>
        <v>0</v>
      </c>
      <c r="AW443" s="131">
        <f t="shared" si="274"/>
        <v>0</v>
      </c>
      <c r="AX443" s="131">
        <f t="shared" si="275"/>
        <v>0</v>
      </c>
      <c r="AY443" s="131">
        <f t="shared" si="276"/>
        <v>0</v>
      </c>
      <c r="AZ443" s="131">
        <f t="shared" si="277"/>
        <v>0</v>
      </c>
      <c r="BA443" s="131">
        <f t="shared" si="278"/>
        <v>0</v>
      </c>
      <c r="BB443" s="131">
        <f t="shared" si="279"/>
        <v>0</v>
      </c>
      <c r="BC443" s="131">
        <f t="shared" si="280"/>
        <v>0</v>
      </c>
      <c r="BD443" s="131">
        <f t="shared" si="281"/>
        <v>0</v>
      </c>
      <c r="BE443" s="131">
        <f t="shared" si="282"/>
        <v>0</v>
      </c>
      <c r="BF443" s="131">
        <f t="shared" si="283"/>
        <v>0</v>
      </c>
      <c r="BG443" s="131">
        <f t="shared" si="284"/>
        <v>0</v>
      </c>
      <c r="BH443" s="131">
        <f t="shared" si="285"/>
        <v>0</v>
      </c>
      <c r="BI443" s="131">
        <f t="shared" si="286"/>
        <v>0</v>
      </c>
      <c r="BJ443" s="131">
        <f t="shared" si="287"/>
        <v>0</v>
      </c>
      <c r="BK443" s="131">
        <f t="shared" si="288"/>
        <v>0</v>
      </c>
      <c r="BL443" s="131">
        <f t="shared" si="289"/>
        <v>0</v>
      </c>
      <c r="BM443" s="131">
        <f t="shared" si="290"/>
        <v>0</v>
      </c>
      <c r="BN443" s="131">
        <f t="shared" si="291"/>
        <v>0</v>
      </c>
      <c r="BO443" s="131">
        <f t="shared" si="292"/>
        <v>0</v>
      </c>
    </row>
    <row r="444" spans="1:67" s="81" customFormat="1" ht="73.75" customHeight="1" x14ac:dyDescent="0.2">
      <c r="A444" s="4"/>
      <c r="B444" s="164" t="s">
        <v>8</v>
      </c>
      <c r="C444" s="4"/>
      <c r="D444" s="64" t="s">
        <v>911</v>
      </c>
      <c r="E444" s="504" t="s">
        <v>647</v>
      </c>
      <c r="F444" s="63" t="s">
        <v>111</v>
      </c>
      <c r="G444" s="178" t="s">
        <v>165</v>
      </c>
      <c r="H444" s="70" t="s">
        <v>333</v>
      </c>
      <c r="I444" s="63">
        <v>1</v>
      </c>
      <c r="J444" s="63">
        <v>0</v>
      </c>
      <c r="K444" s="63" t="s">
        <v>562</v>
      </c>
      <c r="L444" s="347">
        <v>291.53120000000001</v>
      </c>
      <c r="M444" s="85"/>
      <c r="N444" s="403" t="s">
        <v>954</v>
      </c>
      <c r="O444" s="378">
        <f>L444*M444</f>
        <v>0</v>
      </c>
      <c r="P444" s="82" t="str">
        <f t="shared" si="300"/>
        <v>No</v>
      </c>
      <c r="Q444" s="188" t="str">
        <f t="shared" si="301"/>
        <v>Yes</v>
      </c>
      <c r="S444" s="229">
        <v>1</v>
      </c>
      <c r="T444" s="230">
        <f t="shared" si="302"/>
        <v>0</v>
      </c>
      <c r="U444" s="69"/>
      <c r="V444" s="256">
        <v>10.85</v>
      </c>
      <c r="W444" s="265">
        <f t="shared" si="293"/>
        <v>0</v>
      </c>
      <c r="X444" s="152">
        <f>M444*I444</f>
        <v>0</v>
      </c>
      <c r="Y444" s="152"/>
      <c r="Z444" s="489">
        <v>1</v>
      </c>
      <c r="AA444" s="476">
        <v>10</v>
      </c>
      <c r="AB444" s="239">
        <f t="shared" si="294"/>
        <v>0</v>
      </c>
      <c r="AC444" s="480"/>
      <c r="AD444" s="239">
        <f t="shared" si="295"/>
        <v>0</v>
      </c>
      <c r="AE444" s="480"/>
      <c r="AF444" s="239">
        <f t="shared" si="296"/>
        <v>0</v>
      </c>
      <c r="AG444" s="131">
        <f t="shared" si="260"/>
        <v>0</v>
      </c>
      <c r="AH444" s="131">
        <f t="shared" si="261"/>
        <v>0</v>
      </c>
      <c r="AI444" s="131">
        <f t="shared" si="262"/>
        <v>0</v>
      </c>
      <c r="AJ444" s="131">
        <f t="shared" si="263"/>
        <v>0</v>
      </c>
      <c r="AK444" s="131">
        <f t="shared" si="264"/>
        <v>0</v>
      </c>
      <c r="AL444" s="131">
        <f t="shared" si="265"/>
        <v>0</v>
      </c>
      <c r="AM444" s="131">
        <f t="shared" si="266"/>
        <v>0</v>
      </c>
      <c r="AN444" s="131">
        <f t="shared" si="267"/>
        <v>0</v>
      </c>
      <c r="AO444" s="131">
        <f t="shared" si="268"/>
        <v>0</v>
      </c>
      <c r="AP444" s="396"/>
      <c r="AQ444" s="396">
        <f t="shared" si="269"/>
        <v>0</v>
      </c>
      <c r="AR444" s="396">
        <f t="shared" si="270"/>
        <v>0</v>
      </c>
      <c r="AS444" s="396">
        <f t="shared" si="271"/>
        <v>0</v>
      </c>
      <c r="AT444" s="396"/>
      <c r="AU444" s="131">
        <f t="shared" si="272"/>
        <v>0</v>
      </c>
      <c r="AV444" s="131">
        <f t="shared" si="273"/>
        <v>0</v>
      </c>
      <c r="AW444" s="131">
        <f t="shared" si="274"/>
        <v>0</v>
      </c>
      <c r="AX444" s="131">
        <f t="shared" si="275"/>
        <v>0</v>
      </c>
      <c r="AY444" s="131">
        <f t="shared" si="276"/>
        <v>0</v>
      </c>
      <c r="AZ444" s="131">
        <f t="shared" si="277"/>
        <v>0</v>
      </c>
      <c r="BA444" s="131">
        <f t="shared" si="278"/>
        <v>0</v>
      </c>
      <c r="BB444" s="131">
        <f t="shared" si="279"/>
        <v>0</v>
      </c>
      <c r="BC444" s="131">
        <f t="shared" si="280"/>
        <v>0</v>
      </c>
      <c r="BD444" s="131">
        <f t="shared" si="281"/>
        <v>0</v>
      </c>
      <c r="BE444" s="131">
        <f t="shared" si="282"/>
        <v>0</v>
      </c>
      <c r="BF444" s="131">
        <f t="shared" si="283"/>
        <v>0</v>
      </c>
      <c r="BG444" s="131">
        <f t="shared" si="284"/>
        <v>0</v>
      </c>
      <c r="BH444" s="131">
        <f t="shared" si="285"/>
        <v>0</v>
      </c>
      <c r="BI444" s="131">
        <f t="shared" si="286"/>
        <v>0</v>
      </c>
      <c r="BJ444" s="131">
        <f t="shared" si="287"/>
        <v>0</v>
      </c>
      <c r="BK444" s="131">
        <f t="shared" si="288"/>
        <v>0</v>
      </c>
      <c r="BL444" s="131">
        <f t="shared" si="289"/>
        <v>0</v>
      </c>
      <c r="BM444" s="131">
        <f t="shared" si="290"/>
        <v>0</v>
      </c>
      <c r="BN444" s="131">
        <f t="shared" si="291"/>
        <v>0</v>
      </c>
      <c r="BO444" s="131">
        <f t="shared" si="292"/>
        <v>0</v>
      </c>
    </row>
    <row r="445" spans="1:67" s="81" customFormat="1" ht="73.75" customHeight="1" x14ac:dyDescent="0.2">
      <c r="A445" s="4"/>
      <c r="B445" s="164" t="s">
        <v>8</v>
      </c>
      <c r="C445" s="4"/>
      <c r="D445" s="64" t="s">
        <v>914</v>
      </c>
      <c r="E445" s="505" t="s">
        <v>646</v>
      </c>
      <c r="F445" s="63" t="s">
        <v>111</v>
      </c>
      <c r="G445" s="178" t="s">
        <v>165</v>
      </c>
      <c r="H445" s="70" t="s">
        <v>333</v>
      </c>
      <c r="I445" s="63">
        <v>1</v>
      </c>
      <c r="J445" s="63">
        <v>0</v>
      </c>
      <c r="K445" s="63" t="s">
        <v>562</v>
      </c>
      <c r="L445" s="347">
        <v>279.38749999999999</v>
      </c>
      <c r="M445" s="85"/>
      <c r="N445" s="403" t="s">
        <v>954</v>
      </c>
      <c r="O445" s="378">
        <f>L445*M445</f>
        <v>0</v>
      </c>
      <c r="P445" s="82" t="str">
        <f t="shared" si="300"/>
        <v>No</v>
      </c>
      <c r="Q445" s="188" t="str">
        <f t="shared" si="301"/>
        <v>Yes</v>
      </c>
      <c r="S445" s="229">
        <v>1</v>
      </c>
      <c r="T445" s="230">
        <f t="shared" si="302"/>
        <v>0</v>
      </c>
      <c r="U445" s="69"/>
      <c r="V445" s="256">
        <v>10.85</v>
      </c>
      <c r="W445" s="265">
        <f t="shared" si="293"/>
        <v>0</v>
      </c>
      <c r="X445" s="152">
        <f>M445*I445</f>
        <v>0</v>
      </c>
      <c r="Y445" s="152"/>
      <c r="Z445" s="489">
        <v>1</v>
      </c>
      <c r="AA445" s="476">
        <v>10</v>
      </c>
      <c r="AB445" s="239">
        <f t="shared" si="294"/>
        <v>0</v>
      </c>
      <c r="AC445" s="480"/>
      <c r="AD445" s="239">
        <f t="shared" si="295"/>
        <v>0</v>
      </c>
      <c r="AE445" s="480"/>
      <c r="AF445" s="239">
        <f t="shared" si="296"/>
        <v>0</v>
      </c>
      <c r="AG445" s="131">
        <f t="shared" si="260"/>
        <v>0</v>
      </c>
      <c r="AH445" s="131">
        <f t="shared" si="261"/>
        <v>0</v>
      </c>
      <c r="AI445" s="131">
        <f t="shared" si="262"/>
        <v>0</v>
      </c>
      <c r="AJ445" s="131">
        <f t="shared" si="263"/>
        <v>0</v>
      </c>
      <c r="AK445" s="131">
        <f t="shared" si="264"/>
        <v>0</v>
      </c>
      <c r="AL445" s="131">
        <f t="shared" si="265"/>
        <v>0</v>
      </c>
      <c r="AM445" s="131">
        <f t="shared" si="266"/>
        <v>0</v>
      </c>
      <c r="AN445" s="131">
        <f t="shared" si="267"/>
        <v>0</v>
      </c>
      <c r="AO445" s="131">
        <f t="shared" si="268"/>
        <v>0</v>
      </c>
      <c r="AP445" s="396"/>
      <c r="AQ445" s="396">
        <f t="shared" si="269"/>
        <v>0</v>
      </c>
      <c r="AR445" s="396">
        <f t="shared" si="270"/>
        <v>0</v>
      </c>
      <c r="AS445" s="396">
        <f t="shared" si="271"/>
        <v>0</v>
      </c>
      <c r="AT445" s="396"/>
      <c r="AU445" s="131">
        <f t="shared" si="272"/>
        <v>0</v>
      </c>
      <c r="AV445" s="131">
        <f t="shared" si="273"/>
        <v>0</v>
      </c>
      <c r="AW445" s="131">
        <f t="shared" si="274"/>
        <v>0</v>
      </c>
      <c r="AX445" s="131">
        <f t="shared" si="275"/>
        <v>0</v>
      </c>
      <c r="AY445" s="131">
        <f t="shared" si="276"/>
        <v>0</v>
      </c>
      <c r="AZ445" s="131">
        <f t="shared" si="277"/>
        <v>0</v>
      </c>
      <c r="BA445" s="131">
        <f t="shared" si="278"/>
        <v>0</v>
      </c>
      <c r="BB445" s="131">
        <f t="shared" si="279"/>
        <v>0</v>
      </c>
      <c r="BC445" s="131">
        <f t="shared" si="280"/>
        <v>0</v>
      </c>
      <c r="BD445" s="131">
        <f t="shared" si="281"/>
        <v>0</v>
      </c>
      <c r="BE445" s="131">
        <f t="shared" si="282"/>
        <v>0</v>
      </c>
      <c r="BF445" s="131">
        <f t="shared" si="283"/>
        <v>0</v>
      </c>
      <c r="BG445" s="131">
        <f t="shared" si="284"/>
        <v>0</v>
      </c>
      <c r="BH445" s="131">
        <f t="shared" si="285"/>
        <v>0</v>
      </c>
      <c r="BI445" s="131">
        <f t="shared" si="286"/>
        <v>0</v>
      </c>
      <c r="BJ445" s="131">
        <f t="shared" si="287"/>
        <v>0</v>
      </c>
      <c r="BK445" s="131">
        <f t="shared" si="288"/>
        <v>0</v>
      </c>
      <c r="BL445" s="131">
        <f t="shared" si="289"/>
        <v>0</v>
      </c>
      <c r="BM445" s="131">
        <f t="shared" si="290"/>
        <v>0</v>
      </c>
      <c r="BN445" s="131">
        <f t="shared" si="291"/>
        <v>0</v>
      </c>
      <c r="BO445" s="131">
        <f t="shared" si="292"/>
        <v>0</v>
      </c>
    </row>
    <row r="446" spans="1:67" s="4" customFormat="1" ht="73.75" customHeight="1" x14ac:dyDescent="0.2">
      <c r="B446" s="164" t="s">
        <v>8</v>
      </c>
      <c r="D446" s="99" t="s">
        <v>1099</v>
      </c>
      <c r="E446" s="506" t="s">
        <v>648</v>
      </c>
      <c r="F446" s="72" t="s">
        <v>110</v>
      </c>
      <c r="G446" s="73" t="s">
        <v>166</v>
      </c>
      <c r="H446" s="73" t="s">
        <v>333</v>
      </c>
      <c r="I446" s="72">
        <v>1</v>
      </c>
      <c r="J446" s="72">
        <v>0</v>
      </c>
      <c r="K446" s="72" t="s">
        <v>562</v>
      </c>
      <c r="L446" s="350">
        <v>207.28749999999999</v>
      </c>
      <c r="M446" s="402" t="s">
        <v>954</v>
      </c>
      <c r="N446" s="88"/>
      <c r="O446" s="368">
        <f>L446*N446</f>
        <v>0</v>
      </c>
      <c r="P446" s="89" t="str">
        <f t="shared" si="300"/>
        <v>No</v>
      </c>
      <c r="Q446" s="364" t="str">
        <f t="shared" si="301"/>
        <v>Yes</v>
      </c>
      <c r="R446" s="357"/>
      <c r="S446" s="231">
        <v>1</v>
      </c>
      <c r="T446" s="232">
        <f t="shared" si="302"/>
        <v>0</v>
      </c>
      <c r="U446" s="183"/>
      <c r="V446" s="257">
        <v>9.75</v>
      </c>
      <c r="W446" s="265">
        <f t="shared" si="293"/>
        <v>0</v>
      </c>
      <c r="X446" s="152"/>
      <c r="Y446" s="152">
        <f>N446*I446</f>
        <v>0</v>
      </c>
      <c r="Z446" s="490">
        <v>1</v>
      </c>
      <c r="AA446" s="476">
        <v>10</v>
      </c>
      <c r="AB446" s="239">
        <f t="shared" si="294"/>
        <v>0</v>
      </c>
      <c r="AC446" s="480"/>
      <c r="AD446" s="239">
        <f t="shared" si="295"/>
        <v>0</v>
      </c>
      <c r="AE446" s="480"/>
      <c r="AF446" s="239">
        <f t="shared" si="296"/>
        <v>0</v>
      </c>
      <c r="AG446" s="131">
        <f t="shared" si="260"/>
        <v>0</v>
      </c>
      <c r="AH446" s="131">
        <f t="shared" si="261"/>
        <v>0</v>
      </c>
      <c r="AI446" s="131">
        <f t="shared" si="262"/>
        <v>0</v>
      </c>
      <c r="AJ446" s="131">
        <f t="shared" si="263"/>
        <v>0</v>
      </c>
      <c r="AK446" s="131">
        <f t="shared" si="264"/>
        <v>0</v>
      </c>
      <c r="AL446" s="131">
        <f t="shared" si="265"/>
        <v>0</v>
      </c>
      <c r="AM446" s="131">
        <f t="shared" si="266"/>
        <v>0</v>
      </c>
      <c r="AN446" s="131">
        <f t="shared" si="267"/>
        <v>0</v>
      </c>
      <c r="AO446" s="131">
        <f t="shared" si="268"/>
        <v>0</v>
      </c>
      <c r="AP446" s="131"/>
      <c r="AQ446" s="396">
        <f t="shared" si="269"/>
        <v>0</v>
      </c>
      <c r="AR446" s="396">
        <f t="shared" si="270"/>
        <v>0</v>
      </c>
      <c r="AS446" s="396">
        <f t="shared" si="271"/>
        <v>0</v>
      </c>
      <c r="AT446" s="131"/>
      <c r="AU446" s="131">
        <f t="shared" si="272"/>
        <v>0</v>
      </c>
      <c r="AV446" s="131">
        <f t="shared" si="273"/>
        <v>0</v>
      </c>
      <c r="AW446" s="131">
        <f t="shared" si="274"/>
        <v>0</v>
      </c>
      <c r="AX446" s="131">
        <f t="shared" si="275"/>
        <v>0</v>
      </c>
      <c r="AY446" s="131">
        <f t="shared" si="276"/>
        <v>0</v>
      </c>
      <c r="AZ446" s="131">
        <f t="shared" si="277"/>
        <v>0</v>
      </c>
      <c r="BA446" s="131">
        <f t="shared" si="278"/>
        <v>0</v>
      </c>
      <c r="BB446" s="131">
        <f t="shared" si="279"/>
        <v>0</v>
      </c>
      <c r="BC446" s="131">
        <f t="shared" si="280"/>
        <v>0</v>
      </c>
      <c r="BD446" s="131">
        <f t="shared" si="281"/>
        <v>0</v>
      </c>
      <c r="BE446" s="131">
        <f t="shared" si="282"/>
        <v>0</v>
      </c>
      <c r="BF446" s="131">
        <f t="shared" si="283"/>
        <v>0</v>
      </c>
      <c r="BG446" s="131">
        <f t="shared" si="284"/>
        <v>0</v>
      </c>
      <c r="BH446" s="131">
        <f t="shared" si="285"/>
        <v>0</v>
      </c>
      <c r="BI446" s="131">
        <f t="shared" si="286"/>
        <v>0</v>
      </c>
      <c r="BJ446" s="131">
        <f t="shared" si="287"/>
        <v>0</v>
      </c>
      <c r="BK446" s="131">
        <f t="shared" si="288"/>
        <v>0</v>
      </c>
      <c r="BL446" s="131">
        <f t="shared" si="289"/>
        <v>0</v>
      </c>
      <c r="BM446" s="131">
        <f t="shared" si="290"/>
        <v>0</v>
      </c>
      <c r="BN446" s="131">
        <f t="shared" si="291"/>
        <v>0</v>
      </c>
      <c r="BO446" s="131">
        <f t="shared" si="292"/>
        <v>0</v>
      </c>
    </row>
    <row r="447" spans="1:67" s="4" customFormat="1" ht="73.75" customHeight="1" x14ac:dyDescent="0.2">
      <c r="B447" s="164" t="s">
        <v>8</v>
      </c>
      <c r="D447" s="99" t="s">
        <v>912</v>
      </c>
      <c r="E447" s="501" t="s">
        <v>647</v>
      </c>
      <c r="F447" s="72" t="s">
        <v>110</v>
      </c>
      <c r="G447" s="73" t="s">
        <v>166</v>
      </c>
      <c r="H447" s="73" t="s">
        <v>333</v>
      </c>
      <c r="I447" s="72">
        <v>1</v>
      </c>
      <c r="J447" s="72">
        <v>0</v>
      </c>
      <c r="K447" s="72" t="s">
        <v>562</v>
      </c>
      <c r="L447" s="350">
        <v>216.3</v>
      </c>
      <c r="M447" s="88"/>
      <c r="N447" s="402" t="s">
        <v>954</v>
      </c>
      <c r="O447" s="368">
        <f>L447*M447</f>
        <v>0</v>
      </c>
      <c r="P447" s="89" t="str">
        <f t="shared" si="300"/>
        <v>No</v>
      </c>
      <c r="Q447" s="364" t="str">
        <f t="shared" si="301"/>
        <v>Yes</v>
      </c>
      <c r="R447" s="357"/>
      <c r="S447" s="231">
        <v>1</v>
      </c>
      <c r="T447" s="232">
        <f t="shared" si="302"/>
        <v>0</v>
      </c>
      <c r="U447" s="183"/>
      <c r="V447" s="257">
        <v>9.75</v>
      </c>
      <c r="W447" s="265">
        <f t="shared" si="293"/>
        <v>0</v>
      </c>
      <c r="X447" s="152">
        <f>M447*I447</f>
        <v>0</v>
      </c>
      <c r="Y447" s="152"/>
      <c r="Z447" s="490">
        <v>1</v>
      </c>
      <c r="AA447" s="476">
        <v>10</v>
      </c>
      <c r="AB447" s="239">
        <f t="shared" si="294"/>
        <v>0</v>
      </c>
      <c r="AC447" s="480"/>
      <c r="AD447" s="239">
        <f t="shared" si="295"/>
        <v>0</v>
      </c>
      <c r="AE447" s="480"/>
      <c r="AF447" s="239">
        <f t="shared" si="296"/>
        <v>0</v>
      </c>
      <c r="AG447" s="131">
        <f t="shared" si="260"/>
        <v>0</v>
      </c>
      <c r="AH447" s="131">
        <f t="shared" si="261"/>
        <v>0</v>
      </c>
      <c r="AI447" s="131">
        <f t="shared" si="262"/>
        <v>0</v>
      </c>
      <c r="AJ447" s="131">
        <f t="shared" si="263"/>
        <v>0</v>
      </c>
      <c r="AK447" s="131">
        <f t="shared" si="264"/>
        <v>0</v>
      </c>
      <c r="AL447" s="131">
        <f t="shared" si="265"/>
        <v>0</v>
      </c>
      <c r="AM447" s="131">
        <f t="shared" si="266"/>
        <v>0</v>
      </c>
      <c r="AN447" s="131">
        <f t="shared" si="267"/>
        <v>0</v>
      </c>
      <c r="AO447" s="131">
        <f t="shared" si="268"/>
        <v>0</v>
      </c>
      <c r="AP447" s="131"/>
      <c r="AQ447" s="396">
        <f t="shared" si="269"/>
        <v>0</v>
      </c>
      <c r="AR447" s="396">
        <f t="shared" si="270"/>
        <v>0</v>
      </c>
      <c r="AS447" s="396">
        <f t="shared" si="271"/>
        <v>0</v>
      </c>
      <c r="AT447" s="131"/>
      <c r="AU447" s="131">
        <f t="shared" si="272"/>
        <v>0</v>
      </c>
      <c r="AV447" s="131">
        <f t="shared" si="273"/>
        <v>0</v>
      </c>
      <c r="AW447" s="131">
        <f t="shared" si="274"/>
        <v>0</v>
      </c>
      <c r="AX447" s="131">
        <f t="shared" si="275"/>
        <v>0</v>
      </c>
      <c r="AY447" s="131">
        <f t="shared" si="276"/>
        <v>0</v>
      </c>
      <c r="AZ447" s="131">
        <f t="shared" si="277"/>
        <v>0</v>
      </c>
      <c r="BA447" s="131">
        <f t="shared" si="278"/>
        <v>0</v>
      </c>
      <c r="BB447" s="131">
        <f t="shared" si="279"/>
        <v>0</v>
      </c>
      <c r="BC447" s="131">
        <f t="shared" si="280"/>
        <v>0</v>
      </c>
      <c r="BD447" s="131">
        <f t="shared" si="281"/>
        <v>0</v>
      </c>
      <c r="BE447" s="131">
        <f t="shared" si="282"/>
        <v>0</v>
      </c>
      <c r="BF447" s="131">
        <f t="shared" si="283"/>
        <v>0</v>
      </c>
      <c r="BG447" s="131">
        <f t="shared" si="284"/>
        <v>0</v>
      </c>
      <c r="BH447" s="131">
        <f t="shared" si="285"/>
        <v>0</v>
      </c>
      <c r="BI447" s="131">
        <f t="shared" si="286"/>
        <v>0</v>
      </c>
      <c r="BJ447" s="131">
        <f t="shared" si="287"/>
        <v>0</v>
      </c>
      <c r="BK447" s="131">
        <f t="shared" si="288"/>
        <v>0</v>
      </c>
      <c r="BL447" s="131">
        <f t="shared" si="289"/>
        <v>0</v>
      </c>
      <c r="BM447" s="131">
        <f t="shared" si="290"/>
        <v>0</v>
      </c>
      <c r="BN447" s="131">
        <f t="shared" si="291"/>
        <v>0</v>
      </c>
      <c r="BO447" s="131">
        <f t="shared" si="292"/>
        <v>0</v>
      </c>
    </row>
    <row r="448" spans="1:67" s="4" customFormat="1" ht="73.75" customHeight="1" x14ac:dyDescent="0.2">
      <c r="B448" s="167" t="s">
        <v>8</v>
      </c>
      <c r="C448" s="54"/>
      <c r="D448" s="192" t="s">
        <v>913</v>
      </c>
      <c r="E448" s="509" t="s">
        <v>646</v>
      </c>
      <c r="F448" s="169" t="s">
        <v>110</v>
      </c>
      <c r="G448" s="171" t="s">
        <v>166</v>
      </c>
      <c r="H448" s="171" t="s">
        <v>333</v>
      </c>
      <c r="I448" s="169">
        <v>1</v>
      </c>
      <c r="J448" s="169">
        <v>0</v>
      </c>
      <c r="K448" s="169" t="s">
        <v>562</v>
      </c>
      <c r="L448" s="348">
        <v>207.28749999999999</v>
      </c>
      <c r="M448" s="172"/>
      <c r="N448" s="405" t="s">
        <v>954</v>
      </c>
      <c r="O448" s="368">
        <f>L448*M448</f>
        <v>0</v>
      </c>
      <c r="P448" s="173" t="str">
        <f t="shared" si="300"/>
        <v>No</v>
      </c>
      <c r="Q448" s="174" t="str">
        <f t="shared" si="301"/>
        <v>Yes</v>
      </c>
      <c r="R448" s="81"/>
      <c r="S448" s="231">
        <v>1</v>
      </c>
      <c r="T448" s="232">
        <f t="shared" si="302"/>
        <v>0</v>
      </c>
      <c r="U448" s="183"/>
      <c r="V448" s="257">
        <v>9.75</v>
      </c>
      <c r="W448" s="265">
        <f t="shared" si="293"/>
        <v>0</v>
      </c>
      <c r="X448" s="152">
        <f>M448*I448</f>
        <v>0</v>
      </c>
      <c r="Y448" s="152"/>
      <c r="Z448" s="490">
        <v>1</v>
      </c>
      <c r="AA448" s="476">
        <v>10</v>
      </c>
      <c r="AB448" s="239">
        <f t="shared" si="294"/>
        <v>0</v>
      </c>
      <c r="AC448" s="480"/>
      <c r="AD448" s="239">
        <f t="shared" si="295"/>
        <v>0</v>
      </c>
      <c r="AE448" s="480"/>
      <c r="AF448" s="239">
        <f t="shared" si="296"/>
        <v>0</v>
      </c>
      <c r="AG448" s="131">
        <f t="shared" si="260"/>
        <v>0</v>
      </c>
      <c r="AH448" s="131">
        <f t="shared" si="261"/>
        <v>0</v>
      </c>
      <c r="AI448" s="131">
        <f t="shared" si="262"/>
        <v>0</v>
      </c>
      <c r="AJ448" s="131">
        <f t="shared" si="263"/>
        <v>0</v>
      </c>
      <c r="AK448" s="131">
        <f t="shared" si="264"/>
        <v>0</v>
      </c>
      <c r="AL448" s="131">
        <f t="shared" si="265"/>
        <v>0</v>
      </c>
      <c r="AM448" s="131">
        <f t="shared" si="266"/>
        <v>0</v>
      </c>
      <c r="AN448" s="131">
        <f t="shared" si="267"/>
        <v>0</v>
      </c>
      <c r="AO448" s="131">
        <f t="shared" si="268"/>
        <v>0</v>
      </c>
      <c r="AP448" s="131"/>
      <c r="AQ448" s="396">
        <f t="shared" si="269"/>
        <v>0</v>
      </c>
      <c r="AR448" s="396">
        <f t="shared" si="270"/>
        <v>0</v>
      </c>
      <c r="AS448" s="396">
        <f t="shared" si="271"/>
        <v>0</v>
      </c>
      <c r="AT448" s="131"/>
      <c r="AU448" s="131">
        <f t="shared" si="272"/>
        <v>0</v>
      </c>
      <c r="AV448" s="131">
        <f t="shared" si="273"/>
        <v>0</v>
      </c>
      <c r="AW448" s="131">
        <f t="shared" si="274"/>
        <v>0</v>
      </c>
      <c r="AX448" s="131">
        <f t="shared" si="275"/>
        <v>0</v>
      </c>
      <c r="AY448" s="131">
        <f t="shared" si="276"/>
        <v>0</v>
      </c>
      <c r="AZ448" s="131">
        <f t="shared" si="277"/>
        <v>0</v>
      </c>
      <c r="BA448" s="131">
        <f t="shared" si="278"/>
        <v>0</v>
      </c>
      <c r="BB448" s="131">
        <f t="shared" si="279"/>
        <v>0</v>
      </c>
      <c r="BC448" s="131">
        <f t="shared" si="280"/>
        <v>0</v>
      </c>
      <c r="BD448" s="131">
        <f t="shared" si="281"/>
        <v>0</v>
      </c>
      <c r="BE448" s="131">
        <f t="shared" si="282"/>
        <v>0</v>
      </c>
      <c r="BF448" s="131">
        <f t="shared" si="283"/>
        <v>0</v>
      </c>
      <c r="BG448" s="131">
        <f t="shared" si="284"/>
        <v>0</v>
      </c>
      <c r="BH448" s="131">
        <f t="shared" si="285"/>
        <v>0</v>
      </c>
      <c r="BI448" s="131">
        <f t="shared" si="286"/>
        <v>0</v>
      </c>
      <c r="BJ448" s="131">
        <f t="shared" si="287"/>
        <v>0</v>
      </c>
      <c r="BK448" s="131">
        <f t="shared" si="288"/>
        <v>0</v>
      </c>
      <c r="BL448" s="131">
        <f t="shared" si="289"/>
        <v>0</v>
      </c>
      <c r="BM448" s="131">
        <f t="shared" si="290"/>
        <v>0</v>
      </c>
      <c r="BN448" s="131">
        <f t="shared" si="291"/>
        <v>0</v>
      </c>
      <c r="BO448" s="131">
        <f t="shared" si="292"/>
        <v>0</v>
      </c>
    </row>
    <row r="449" spans="1:67" s="81" customFormat="1" ht="40.75" customHeight="1" x14ac:dyDescent="0.2">
      <c r="A449" s="4"/>
      <c r="B449" s="217"/>
      <c r="C449" s="80"/>
      <c r="D449" s="440" t="s">
        <v>604</v>
      </c>
      <c r="E449" s="510"/>
      <c r="F449" s="68"/>
      <c r="G449" s="66"/>
      <c r="H449" s="66"/>
      <c r="I449" s="68"/>
      <c r="J449" s="67"/>
      <c r="K449" s="67"/>
      <c r="L449" s="155"/>
      <c r="M449" s="395"/>
      <c r="N449" s="115"/>
      <c r="O449" s="323"/>
      <c r="P449" s="96"/>
      <c r="Q449" s="120"/>
      <c r="S449" s="69"/>
      <c r="T449" s="213"/>
      <c r="U449" s="113"/>
      <c r="V449" s="254"/>
      <c r="W449" s="265">
        <f t="shared" si="293"/>
        <v>0</v>
      </c>
      <c r="X449" s="152"/>
      <c r="Y449" s="152"/>
      <c r="Z449" s="487"/>
      <c r="AA449" s="475"/>
      <c r="AB449" s="239">
        <f t="shared" si="294"/>
        <v>0</v>
      </c>
      <c r="AC449" s="475"/>
      <c r="AD449" s="239">
        <f t="shared" si="295"/>
        <v>0</v>
      </c>
      <c r="AE449" s="475"/>
      <c r="AF449" s="239">
        <f t="shared" si="296"/>
        <v>0</v>
      </c>
      <c r="AG449" s="131"/>
      <c r="AH449" s="131"/>
      <c r="AI449" s="131"/>
      <c r="AJ449" s="131"/>
      <c r="AK449" s="131"/>
      <c r="AL449" s="131"/>
      <c r="AM449" s="131"/>
      <c r="AN449" s="131"/>
      <c r="AO449" s="131"/>
      <c r="AP449" s="396"/>
      <c r="AQ449" s="396">
        <f t="shared" si="269"/>
        <v>0</v>
      </c>
      <c r="AR449" s="396">
        <f t="shared" si="270"/>
        <v>0</v>
      </c>
      <c r="AS449" s="396">
        <f t="shared" si="271"/>
        <v>0</v>
      </c>
      <c r="AT449" s="396"/>
      <c r="AU449" s="131"/>
      <c r="AV449" s="131"/>
      <c r="AW449" s="131"/>
      <c r="AX449" s="131"/>
      <c r="AY449" s="131"/>
      <c r="AZ449" s="131"/>
      <c r="BA449" s="131"/>
      <c r="BB449" s="131"/>
      <c r="BC449" s="131"/>
      <c r="BD449" s="131"/>
      <c r="BE449" s="131"/>
      <c r="BF449" s="131"/>
      <c r="BG449" s="131"/>
      <c r="BH449" s="131"/>
      <c r="BI449" s="131"/>
      <c r="BJ449" s="131"/>
      <c r="BK449" s="131"/>
      <c r="BL449" s="131"/>
      <c r="BM449" s="131"/>
      <c r="BN449" s="131"/>
      <c r="BO449" s="131"/>
    </row>
    <row r="450" spans="1:67" s="81" customFormat="1" ht="73.75" customHeight="1" x14ac:dyDescent="0.2">
      <c r="B450" s="164" t="s">
        <v>8</v>
      </c>
      <c r="C450" s="353"/>
      <c r="D450" s="157" t="s">
        <v>1100</v>
      </c>
      <c r="E450" s="506" t="s">
        <v>648</v>
      </c>
      <c r="F450" s="158" t="s">
        <v>172</v>
      </c>
      <c r="G450" s="160" t="s">
        <v>131</v>
      </c>
      <c r="H450" s="160" t="s">
        <v>157</v>
      </c>
      <c r="I450" s="158">
        <v>2</v>
      </c>
      <c r="J450" s="160">
        <v>0</v>
      </c>
      <c r="K450" s="160" t="s">
        <v>562</v>
      </c>
      <c r="L450" s="328">
        <v>162.14259999999999</v>
      </c>
      <c r="M450" s="402" t="s">
        <v>954</v>
      </c>
      <c r="N450" s="161"/>
      <c r="O450" s="368">
        <f>L450*N450</f>
        <v>0</v>
      </c>
      <c r="P450" s="162" t="str">
        <f t="shared" ref="P450:P479" si="303">IF(SUM(M450:N450)&gt;0,"Yes","No")</f>
        <v>No</v>
      </c>
      <c r="Q450" s="163" t="str">
        <f t="shared" ref="Q450:Q479" si="304">IF(B450="New","Yes","No")</f>
        <v>Yes</v>
      </c>
      <c r="S450" s="235">
        <v>2</v>
      </c>
      <c r="T450" s="228">
        <f t="shared" ref="T450:T479" si="305">S450*SUM(M450:N450)</f>
        <v>0</v>
      </c>
      <c r="U450" s="153"/>
      <c r="V450" s="255">
        <v>1.3</v>
      </c>
      <c r="W450" s="265">
        <f t="shared" si="293"/>
        <v>0</v>
      </c>
      <c r="X450" s="152"/>
      <c r="Y450" s="152">
        <f>N450*I450</f>
        <v>0</v>
      </c>
      <c r="Z450" s="491">
        <v>2</v>
      </c>
      <c r="AA450" s="474"/>
      <c r="AB450" s="239">
        <f t="shared" si="294"/>
        <v>0</v>
      </c>
      <c r="AC450" s="476">
        <v>12</v>
      </c>
      <c r="AD450" s="239">
        <f t="shared" si="295"/>
        <v>0</v>
      </c>
      <c r="AE450" s="474"/>
      <c r="AF450" s="239">
        <f t="shared" si="296"/>
        <v>0</v>
      </c>
      <c r="AG450" s="131">
        <f t="shared" ref="AG450:AG481" si="306">IF(F450="XS",IF(SUM(M450:N450)&gt;0,SUM(M450:N450),0),0)*I450</f>
        <v>0</v>
      </c>
      <c r="AH450" s="131">
        <f t="shared" ref="AH450:AH481" si="307">IF(F450="S",IF(SUM(M450:N450)&gt;0,SUM(M450:N450),0),0)*I450</f>
        <v>0</v>
      </c>
      <c r="AI450" s="131">
        <f t="shared" ref="AI450:AI481" si="308">IF(F450="M",IF(SUM(M450:N450)&gt;0,SUM(M450:N450),0),0)*I450</f>
        <v>0</v>
      </c>
      <c r="AJ450" s="131">
        <f t="shared" ref="AJ450:AJ481" si="309">IF(F450="L",IF(SUM(M450:N450)&gt;0,SUM(M450:N450),0),0)*I450</f>
        <v>0</v>
      </c>
      <c r="AK450" s="131">
        <f t="shared" ref="AK450:AK481" si="310">IF(F450="XL",IF(SUM(M450:N450)&gt;0,SUM(M450:N450),0),0)*I450</f>
        <v>0</v>
      </c>
      <c r="AL450" s="131">
        <f t="shared" ref="AL450:AL481" si="311">IF(F450="2XL",IF(SUM(M450:N450)&gt;0,SUM(M450:N450),0),0)*I450</f>
        <v>0</v>
      </c>
      <c r="AM450" s="131">
        <f t="shared" ref="AM450:AM481" si="312">IF(F450="3XL",IF(SUM(M450:N450)&gt;0,SUM(M450:N450),0),0)*I450</f>
        <v>0</v>
      </c>
      <c r="AN450" s="131">
        <f t="shared" ref="AN450:AN481" si="313">IF(F450="4XL",IF(SUM(M450:N450)&gt;0,SUM(M450:N450),0),0)*I450</f>
        <v>0</v>
      </c>
      <c r="AO450" s="131">
        <f t="shared" ref="AO450:AO481" si="314">IF(F450="various",IF(SUM(M450:N450)&gt;0,SUM(M450:N450),0),0)*I450</f>
        <v>0</v>
      </c>
      <c r="AP450" s="396"/>
      <c r="AQ450" s="396">
        <f t="shared" si="269"/>
        <v>0</v>
      </c>
      <c r="AR450" s="396">
        <f t="shared" si="270"/>
        <v>0</v>
      </c>
      <c r="AS450" s="396">
        <f t="shared" si="271"/>
        <v>0</v>
      </c>
      <c r="AT450" s="396"/>
      <c r="AU450" s="131">
        <f t="shared" ref="AU450:AU481" si="315">IF(H450="sloper",IF(SUM(M450:N450)&gt;0,SUM(M450:N450),0),0)*I450</f>
        <v>0</v>
      </c>
      <c r="AV450" s="131">
        <f t="shared" ref="AV450:AV481" si="316">IF(H450="footholds",IF(SUM(M450:N450)&gt;0,SUM(M450:N450),0),0)*I450</f>
        <v>0</v>
      </c>
      <c r="AW450" s="131">
        <f t="shared" ref="AW450:AW481" si="317">IF(H450="micros",IF(SUM(M450:N450)&gt;0,SUM(M450:N450),0),0)*I450</f>
        <v>0</v>
      </c>
      <c r="AX450" s="131">
        <f t="shared" ref="AX450:AX481" si="318">IF(H450="jug",IF(SUM(M450:N450)&gt;0,SUM(M450:N450),0),0)*I450</f>
        <v>0</v>
      </c>
      <c r="AY450" s="131">
        <f t="shared" ref="AY450:AY481" si="319">IF(H450="ledge",IF(SUM(M450:N450)&gt;0,SUM(M450:N450),0),0)*I450</f>
        <v>0</v>
      </c>
      <c r="AZ450" s="131">
        <f t="shared" ref="AZ450:AZ481" si="320">IF(H450="edge",IF(SUM(M450:N450)&gt;0,SUM(M450:N450),0),0)*I450</f>
        <v>0</v>
      </c>
      <c r="BA450" s="131">
        <f t="shared" ref="BA450:BA481" si="321">IF(H450="crimp",IF(SUM(M450:N450)&gt;0,SUM(M450:N450),0),0)*I450</f>
        <v>0</v>
      </c>
      <c r="BB450" s="131">
        <f t="shared" ref="BB450:BB481" si="322">IF(H450="incut",IF(SUM(M450:N450)&gt;0,SUM(M450:N450),0),0)*I450</f>
        <v>0</v>
      </c>
      <c r="BC450" s="131">
        <f t="shared" ref="BC450:BC481" si="323">IF(H450="dish",IF(SUM(M450:N450)&gt;0,SUM(M450:N450),0),0)*I450</f>
        <v>0</v>
      </c>
      <c r="BD450" s="131">
        <f t="shared" ref="BD450:BD481" si="324">IF(H450="pinch",IF(SUM(M450:N450)&gt;0,SUM(M450:N450),0),0)*I450</f>
        <v>0</v>
      </c>
      <c r="BE450" s="131">
        <f t="shared" ref="BE450:BE481" si="325">IF(H450="pocket",IF(SUM(M450:N450)&gt;0,SUM(M450:N450),0),0)*I450</f>
        <v>0</v>
      </c>
      <c r="BF450" s="131">
        <f t="shared" ref="BF450:BF481" si="326">IF(H450="insert",IF(SUM(M450:N450)&gt;0,SUM(M450:N450),0),0)*I450</f>
        <v>0</v>
      </c>
      <c r="BG450" s="131">
        <f t="shared" ref="BG450:BG481" si="327">IF(H450="feature",IF(SUM(M450:N450)&gt;0,SUM(M450:N450),0),0)*I450</f>
        <v>0</v>
      </c>
      <c r="BH450" s="131">
        <f t="shared" ref="BH450:BH481" si="328">IF(H450="scoop",IF(SUM(M450:N450)&gt;0,SUM(M450:N450),0),0)*I450</f>
        <v>0</v>
      </c>
      <c r="BI450" s="131">
        <f t="shared" ref="BI450:BI481" si="329">IF(H450="arete",IF(SUM(M450:N450)&gt;0,SUM(M450:N450),0),0)*I450</f>
        <v>0</v>
      </c>
      <c r="BJ450" s="131">
        <f t="shared" ref="BJ450:BJ481" si="330">IF(H450="square",IF(SUM(M450:N450)&gt;0,SUM(M450:N450),0),0)*I450</f>
        <v>0</v>
      </c>
      <c r="BK450" s="131">
        <f t="shared" ref="BK450:BK481" si="331">IF(H450="positive",IF(SUM(M450:N450)&gt;0,SUM(M450:N450),0),0)*I450</f>
        <v>0</v>
      </c>
      <c r="BL450" s="131">
        <f t="shared" ref="BL450:BL481" si="332">IF(H450="pyramid",IF(SUM(M450:N450)&gt;0,SUM(M450:N450),0),0)*I450</f>
        <v>0</v>
      </c>
      <c r="BM450" s="131">
        <f t="shared" ref="BM450:BM481" si="333">IF(H450="high profile",IF(SUM(M450:N450)&gt;0,SUM(M450:N450),0),0)*I450</f>
        <v>0</v>
      </c>
      <c r="BN450" s="131">
        <f t="shared" ref="BN450:BN481" si="334">IF(H450="rectangle",IF(SUM(M450:N450)&gt;0,SUM(M450:N450),0),0)*I450</f>
        <v>0</v>
      </c>
      <c r="BO450" s="131">
        <f t="shared" ref="BO450:BO481" si="335">IF(H450="various",IF(SUM(M450:N450)&gt;0,SUM(M450:N450),0),0)*I450</f>
        <v>0</v>
      </c>
    </row>
    <row r="451" spans="1:67" s="81" customFormat="1" ht="73.75" customHeight="1" x14ac:dyDescent="0.2">
      <c r="B451" s="164" t="s">
        <v>8</v>
      </c>
      <c r="C451" s="62"/>
      <c r="D451" s="118" t="s">
        <v>920</v>
      </c>
      <c r="E451" s="501" t="s">
        <v>647</v>
      </c>
      <c r="F451" s="72" t="s">
        <v>172</v>
      </c>
      <c r="G451" s="73" t="s">
        <v>131</v>
      </c>
      <c r="H451" s="73" t="s">
        <v>157</v>
      </c>
      <c r="I451" s="72">
        <v>2</v>
      </c>
      <c r="J451" s="73">
        <v>0</v>
      </c>
      <c r="K451" s="73" t="s">
        <v>562</v>
      </c>
      <c r="L451" s="330">
        <v>169.18779999999998</v>
      </c>
      <c r="M451" s="88"/>
      <c r="N451" s="402" t="s">
        <v>954</v>
      </c>
      <c r="O451" s="368">
        <f>L451*M451</f>
        <v>0</v>
      </c>
      <c r="P451" s="89" t="str">
        <f t="shared" si="303"/>
        <v>No</v>
      </c>
      <c r="Q451" s="364" t="str">
        <f t="shared" si="304"/>
        <v>Yes</v>
      </c>
      <c r="R451" s="357"/>
      <c r="S451" s="235">
        <v>2</v>
      </c>
      <c r="T451" s="228">
        <f t="shared" si="305"/>
        <v>0</v>
      </c>
      <c r="U451" s="153"/>
      <c r="V451" s="255">
        <v>1.3</v>
      </c>
      <c r="W451" s="265">
        <f t="shared" si="293"/>
        <v>0</v>
      </c>
      <c r="X451" s="152">
        <f>M451*I451</f>
        <v>0</v>
      </c>
      <c r="Y451" s="152"/>
      <c r="Z451" s="491">
        <v>2</v>
      </c>
      <c r="AA451" s="474"/>
      <c r="AB451" s="239">
        <f t="shared" si="294"/>
        <v>0</v>
      </c>
      <c r="AC451" s="476">
        <v>12</v>
      </c>
      <c r="AD451" s="239">
        <f t="shared" si="295"/>
        <v>0</v>
      </c>
      <c r="AE451" s="474"/>
      <c r="AF451" s="239">
        <f t="shared" si="296"/>
        <v>0</v>
      </c>
      <c r="AG451" s="131">
        <f t="shared" si="306"/>
        <v>0</v>
      </c>
      <c r="AH451" s="131">
        <f t="shared" si="307"/>
        <v>0</v>
      </c>
      <c r="AI451" s="131">
        <f t="shared" si="308"/>
        <v>0</v>
      </c>
      <c r="AJ451" s="131">
        <f t="shared" si="309"/>
        <v>0</v>
      </c>
      <c r="AK451" s="131">
        <f t="shared" si="310"/>
        <v>0</v>
      </c>
      <c r="AL451" s="131">
        <f t="shared" si="311"/>
        <v>0</v>
      </c>
      <c r="AM451" s="131">
        <f t="shared" si="312"/>
        <v>0</v>
      </c>
      <c r="AN451" s="131">
        <f t="shared" si="313"/>
        <v>0</v>
      </c>
      <c r="AO451" s="131">
        <f t="shared" si="314"/>
        <v>0</v>
      </c>
      <c r="AP451" s="396"/>
      <c r="AQ451" s="396">
        <f t="shared" si="269"/>
        <v>0</v>
      </c>
      <c r="AR451" s="396">
        <f t="shared" si="270"/>
        <v>0</v>
      </c>
      <c r="AS451" s="396">
        <f t="shared" si="271"/>
        <v>0</v>
      </c>
      <c r="AT451" s="396"/>
      <c r="AU451" s="131">
        <f t="shared" si="315"/>
        <v>0</v>
      </c>
      <c r="AV451" s="131">
        <f t="shared" si="316"/>
        <v>0</v>
      </c>
      <c r="AW451" s="131">
        <f t="shared" si="317"/>
        <v>0</v>
      </c>
      <c r="AX451" s="131">
        <f t="shared" si="318"/>
        <v>0</v>
      </c>
      <c r="AY451" s="131">
        <f t="shared" si="319"/>
        <v>0</v>
      </c>
      <c r="AZ451" s="131">
        <f t="shared" si="320"/>
        <v>0</v>
      </c>
      <c r="BA451" s="131">
        <f t="shared" si="321"/>
        <v>0</v>
      </c>
      <c r="BB451" s="131">
        <f t="shared" si="322"/>
        <v>0</v>
      </c>
      <c r="BC451" s="131">
        <f t="shared" si="323"/>
        <v>0</v>
      </c>
      <c r="BD451" s="131">
        <f t="shared" si="324"/>
        <v>0</v>
      </c>
      <c r="BE451" s="131">
        <f t="shared" si="325"/>
        <v>0</v>
      </c>
      <c r="BF451" s="131">
        <f t="shared" si="326"/>
        <v>0</v>
      </c>
      <c r="BG451" s="131">
        <f t="shared" si="327"/>
        <v>0</v>
      </c>
      <c r="BH451" s="131">
        <f t="shared" si="328"/>
        <v>0</v>
      </c>
      <c r="BI451" s="131">
        <f t="shared" si="329"/>
        <v>0</v>
      </c>
      <c r="BJ451" s="131">
        <f t="shared" si="330"/>
        <v>0</v>
      </c>
      <c r="BK451" s="131">
        <f t="shared" si="331"/>
        <v>0</v>
      </c>
      <c r="BL451" s="131">
        <f t="shared" si="332"/>
        <v>0</v>
      </c>
      <c r="BM451" s="131">
        <f t="shared" si="333"/>
        <v>0</v>
      </c>
      <c r="BN451" s="131">
        <f t="shared" si="334"/>
        <v>0</v>
      </c>
      <c r="BO451" s="131">
        <f t="shared" si="335"/>
        <v>0</v>
      </c>
    </row>
    <row r="452" spans="1:67" s="81" customFormat="1" ht="73.75" customHeight="1" x14ac:dyDescent="0.2">
      <c r="B452" s="164" t="s">
        <v>8</v>
      </c>
      <c r="C452" s="62"/>
      <c r="D452" s="118" t="s">
        <v>939</v>
      </c>
      <c r="E452" s="502" t="s">
        <v>646</v>
      </c>
      <c r="F452" s="72" t="s">
        <v>172</v>
      </c>
      <c r="G452" s="73" t="s">
        <v>131</v>
      </c>
      <c r="H452" s="73" t="s">
        <v>157</v>
      </c>
      <c r="I452" s="72">
        <v>2</v>
      </c>
      <c r="J452" s="73">
        <v>0</v>
      </c>
      <c r="K452" s="73" t="s">
        <v>562</v>
      </c>
      <c r="L452" s="330">
        <v>162.14259999999999</v>
      </c>
      <c r="M452" s="88"/>
      <c r="N452" s="402" t="s">
        <v>954</v>
      </c>
      <c r="O452" s="368">
        <f>L452*M452</f>
        <v>0</v>
      </c>
      <c r="P452" s="89" t="str">
        <f t="shared" si="303"/>
        <v>No</v>
      </c>
      <c r="Q452" s="364" t="str">
        <f t="shared" si="304"/>
        <v>Yes</v>
      </c>
      <c r="R452" s="357"/>
      <c r="S452" s="235">
        <v>2</v>
      </c>
      <c r="T452" s="228">
        <f t="shared" si="305"/>
        <v>0</v>
      </c>
      <c r="U452" s="153"/>
      <c r="V452" s="255">
        <v>1.3</v>
      </c>
      <c r="W452" s="265">
        <f t="shared" si="293"/>
        <v>0</v>
      </c>
      <c r="X452" s="152">
        <f>M452*I452</f>
        <v>0</v>
      </c>
      <c r="Y452" s="152"/>
      <c r="Z452" s="491">
        <v>2</v>
      </c>
      <c r="AA452" s="474"/>
      <c r="AB452" s="239">
        <f t="shared" si="294"/>
        <v>0</v>
      </c>
      <c r="AC452" s="476">
        <v>12</v>
      </c>
      <c r="AD452" s="239">
        <f t="shared" si="295"/>
        <v>0</v>
      </c>
      <c r="AE452" s="474"/>
      <c r="AF452" s="239">
        <f t="shared" si="296"/>
        <v>0</v>
      </c>
      <c r="AG452" s="131">
        <f t="shared" si="306"/>
        <v>0</v>
      </c>
      <c r="AH452" s="131">
        <f t="shared" si="307"/>
        <v>0</v>
      </c>
      <c r="AI452" s="131">
        <f t="shared" si="308"/>
        <v>0</v>
      </c>
      <c r="AJ452" s="131">
        <f t="shared" si="309"/>
        <v>0</v>
      </c>
      <c r="AK452" s="131">
        <f t="shared" si="310"/>
        <v>0</v>
      </c>
      <c r="AL452" s="131">
        <f t="shared" si="311"/>
        <v>0</v>
      </c>
      <c r="AM452" s="131">
        <f t="shared" si="312"/>
        <v>0</v>
      </c>
      <c r="AN452" s="131">
        <f t="shared" si="313"/>
        <v>0</v>
      </c>
      <c r="AO452" s="131">
        <f t="shared" si="314"/>
        <v>0</v>
      </c>
      <c r="AP452" s="396"/>
      <c r="AQ452" s="396">
        <f t="shared" si="269"/>
        <v>0</v>
      </c>
      <c r="AR452" s="396">
        <f t="shared" si="270"/>
        <v>0</v>
      </c>
      <c r="AS452" s="396">
        <f t="shared" si="271"/>
        <v>0</v>
      </c>
      <c r="AT452" s="396"/>
      <c r="AU452" s="131">
        <f t="shared" si="315"/>
        <v>0</v>
      </c>
      <c r="AV452" s="131">
        <f t="shared" si="316"/>
        <v>0</v>
      </c>
      <c r="AW452" s="131">
        <f t="shared" si="317"/>
        <v>0</v>
      </c>
      <c r="AX452" s="131">
        <f t="shared" si="318"/>
        <v>0</v>
      </c>
      <c r="AY452" s="131">
        <f t="shared" si="319"/>
        <v>0</v>
      </c>
      <c r="AZ452" s="131">
        <f t="shared" si="320"/>
        <v>0</v>
      </c>
      <c r="BA452" s="131">
        <f t="shared" si="321"/>
        <v>0</v>
      </c>
      <c r="BB452" s="131">
        <f t="shared" si="322"/>
        <v>0</v>
      </c>
      <c r="BC452" s="131">
        <f t="shared" si="323"/>
        <v>0</v>
      </c>
      <c r="BD452" s="131">
        <f t="shared" si="324"/>
        <v>0</v>
      </c>
      <c r="BE452" s="131">
        <f t="shared" si="325"/>
        <v>0</v>
      </c>
      <c r="BF452" s="131">
        <f t="shared" si="326"/>
        <v>0</v>
      </c>
      <c r="BG452" s="131">
        <f t="shared" si="327"/>
        <v>0</v>
      </c>
      <c r="BH452" s="131">
        <f t="shared" si="328"/>
        <v>0</v>
      </c>
      <c r="BI452" s="131">
        <f t="shared" si="329"/>
        <v>0</v>
      </c>
      <c r="BJ452" s="131">
        <f t="shared" si="330"/>
        <v>0</v>
      </c>
      <c r="BK452" s="131">
        <f t="shared" si="331"/>
        <v>0</v>
      </c>
      <c r="BL452" s="131">
        <f t="shared" si="332"/>
        <v>0</v>
      </c>
      <c r="BM452" s="131">
        <f t="shared" si="333"/>
        <v>0</v>
      </c>
      <c r="BN452" s="131">
        <f t="shared" si="334"/>
        <v>0</v>
      </c>
      <c r="BO452" s="131">
        <f t="shared" si="335"/>
        <v>0</v>
      </c>
    </row>
    <row r="453" spans="1:67" s="81" customFormat="1" ht="73.75" customHeight="1" x14ac:dyDescent="0.2">
      <c r="B453" s="164" t="s">
        <v>8</v>
      </c>
      <c r="C453" s="62"/>
      <c r="D453" s="117" t="s">
        <v>1101</v>
      </c>
      <c r="E453" s="503" t="s">
        <v>648</v>
      </c>
      <c r="F453" s="69" t="s">
        <v>108</v>
      </c>
      <c r="G453" s="70" t="s">
        <v>130</v>
      </c>
      <c r="H453" s="70" t="s">
        <v>157</v>
      </c>
      <c r="I453" s="69">
        <v>2</v>
      </c>
      <c r="J453" s="70">
        <v>0</v>
      </c>
      <c r="K453" s="70" t="s">
        <v>562</v>
      </c>
      <c r="L453" s="329">
        <v>181.2491</v>
      </c>
      <c r="M453" s="403" t="s">
        <v>954</v>
      </c>
      <c r="N453" s="355"/>
      <c r="O453" s="378">
        <f>L453*N453</f>
        <v>0</v>
      </c>
      <c r="P453" s="96" t="str">
        <f t="shared" si="303"/>
        <v>No</v>
      </c>
      <c r="Q453" s="165" t="str">
        <f t="shared" si="304"/>
        <v>Yes</v>
      </c>
      <c r="S453" s="234">
        <v>2</v>
      </c>
      <c r="T453" s="230">
        <f t="shared" si="305"/>
        <v>0</v>
      </c>
      <c r="U453" s="69"/>
      <c r="V453" s="256">
        <v>1.8</v>
      </c>
      <c r="W453" s="265">
        <f t="shared" si="293"/>
        <v>0</v>
      </c>
      <c r="X453" s="152"/>
      <c r="Y453" s="152">
        <f>N453*I453</f>
        <v>0</v>
      </c>
      <c r="Z453" s="486">
        <v>2</v>
      </c>
      <c r="AA453" s="474"/>
      <c r="AB453" s="239">
        <f t="shared" si="294"/>
        <v>0</v>
      </c>
      <c r="AC453" s="476">
        <v>8</v>
      </c>
      <c r="AD453" s="239">
        <f t="shared" si="295"/>
        <v>0</v>
      </c>
      <c r="AE453" s="474"/>
      <c r="AF453" s="239">
        <f t="shared" si="296"/>
        <v>0</v>
      </c>
      <c r="AG453" s="131">
        <f t="shared" si="306"/>
        <v>0</v>
      </c>
      <c r="AH453" s="131">
        <f t="shared" si="307"/>
        <v>0</v>
      </c>
      <c r="AI453" s="131">
        <f t="shared" si="308"/>
        <v>0</v>
      </c>
      <c r="AJ453" s="131">
        <f t="shared" si="309"/>
        <v>0</v>
      </c>
      <c r="AK453" s="131">
        <f t="shared" si="310"/>
        <v>0</v>
      </c>
      <c r="AL453" s="131">
        <f t="shared" si="311"/>
        <v>0</v>
      </c>
      <c r="AM453" s="131">
        <f t="shared" si="312"/>
        <v>0</v>
      </c>
      <c r="AN453" s="131">
        <f t="shared" si="313"/>
        <v>0</v>
      </c>
      <c r="AO453" s="131">
        <f t="shared" si="314"/>
        <v>0</v>
      </c>
      <c r="AP453" s="396"/>
      <c r="AQ453" s="396">
        <f t="shared" si="269"/>
        <v>0</v>
      </c>
      <c r="AR453" s="396">
        <f t="shared" si="270"/>
        <v>0</v>
      </c>
      <c r="AS453" s="396">
        <f t="shared" si="271"/>
        <v>0</v>
      </c>
      <c r="AT453" s="396"/>
      <c r="AU453" s="131">
        <f t="shared" si="315"/>
        <v>0</v>
      </c>
      <c r="AV453" s="131">
        <f t="shared" si="316"/>
        <v>0</v>
      </c>
      <c r="AW453" s="131">
        <f t="shared" si="317"/>
        <v>0</v>
      </c>
      <c r="AX453" s="131">
        <f t="shared" si="318"/>
        <v>0</v>
      </c>
      <c r="AY453" s="131">
        <f t="shared" si="319"/>
        <v>0</v>
      </c>
      <c r="AZ453" s="131">
        <f t="shared" si="320"/>
        <v>0</v>
      </c>
      <c r="BA453" s="131">
        <f t="shared" si="321"/>
        <v>0</v>
      </c>
      <c r="BB453" s="131">
        <f t="shared" si="322"/>
        <v>0</v>
      </c>
      <c r="BC453" s="131">
        <f t="shared" si="323"/>
        <v>0</v>
      </c>
      <c r="BD453" s="131">
        <f t="shared" si="324"/>
        <v>0</v>
      </c>
      <c r="BE453" s="131">
        <f t="shared" si="325"/>
        <v>0</v>
      </c>
      <c r="BF453" s="131">
        <f t="shared" si="326"/>
        <v>0</v>
      </c>
      <c r="BG453" s="131">
        <f t="shared" si="327"/>
        <v>0</v>
      </c>
      <c r="BH453" s="131">
        <f t="shared" si="328"/>
        <v>0</v>
      </c>
      <c r="BI453" s="131">
        <f t="shared" si="329"/>
        <v>0</v>
      </c>
      <c r="BJ453" s="131">
        <f t="shared" si="330"/>
        <v>0</v>
      </c>
      <c r="BK453" s="131">
        <f t="shared" si="331"/>
        <v>0</v>
      </c>
      <c r="BL453" s="131">
        <f t="shared" si="332"/>
        <v>0</v>
      </c>
      <c r="BM453" s="131">
        <f t="shared" si="333"/>
        <v>0</v>
      </c>
      <c r="BN453" s="131">
        <f t="shared" si="334"/>
        <v>0</v>
      </c>
      <c r="BO453" s="131">
        <f t="shared" si="335"/>
        <v>0</v>
      </c>
    </row>
    <row r="454" spans="1:67" s="81" customFormat="1" ht="73.75" customHeight="1" x14ac:dyDescent="0.2">
      <c r="B454" s="164" t="s">
        <v>8</v>
      </c>
      <c r="C454" s="62"/>
      <c r="D454" s="117" t="s">
        <v>921</v>
      </c>
      <c r="E454" s="504" t="s">
        <v>647</v>
      </c>
      <c r="F454" s="69" t="s">
        <v>108</v>
      </c>
      <c r="G454" s="70" t="s">
        <v>130</v>
      </c>
      <c r="H454" s="70" t="s">
        <v>157</v>
      </c>
      <c r="I454" s="69">
        <v>2</v>
      </c>
      <c r="J454" s="70">
        <v>0</v>
      </c>
      <c r="K454" s="70" t="s">
        <v>562</v>
      </c>
      <c r="L454" s="329">
        <v>189.1183</v>
      </c>
      <c r="M454" s="355"/>
      <c r="N454" s="403" t="s">
        <v>954</v>
      </c>
      <c r="O454" s="378">
        <f>L454*M454</f>
        <v>0</v>
      </c>
      <c r="P454" s="96" t="str">
        <f t="shared" si="303"/>
        <v>No</v>
      </c>
      <c r="Q454" s="165" t="str">
        <f t="shared" si="304"/>
        <v>Yes</v>
      </c>
      <c r="S454" s="234">
        <v>2</v>
      </c>
      <c r="T454" s="230">
        <f t="shared" si="305"/>
        <v>0</v>
      </c>
      <c r="U454" s="69"/>
      <c r="V454" s="256">
        <v>1.8</v>
      </c>
      <c r="W454" s="265">
        <f t="shared" si="293"/>
        <v>0</v>
      </c>
      <c r="X454" s="152">
        <f>M454*I454</f>
        <v>0</v>
      </c>
      <c r="Y454" s="152"/>
      <c r="Z454" s="486">
        <v>2</v>
      </c>
      <c r="AA454" s="474"/>
      <c r="AB454" s="239">
        <f t="shared" si="294"/>
        <v>0</v>
      </c>
      <c r="AC454" s="476">
        <v>8</v>
      </c>
      <c r="AD454" s="239">
        <f t="shared" si="295"/>
        <v>0</v>
      </c>
      <c r="AE454" s="474"/>
      <c r="AF454" s="239">
        <f t="shared" si="296"/>
        <v>0</v>
      </c>
      <c r="AG454" s="131">
        <f t="shared" si="306"/>
        <v>0</v>
      </c>
      <c r="AH454" s="131">
        <f t="shared" si="307"/>
        <v>0</v>
      </c>
      <c r="AI454" s="131">
        <f t="shared" si="308"/>
        <v>0</v>
      </c>
      <c r="AJ454" s="131">
        <f t="shared" si="309"/>
        <v>0</v>
      </c>
      <c r="AK454" s="131">
        <f t="shared" si="310"/>
        <v>0</v>
      </c>
      <c r="AL454" s="131">
        <f t="shared" si="311"/>
        <v>0</v>
      </c>
      <c r="AM454" s="131">
        <f t="shared" si="312"/>
        <v>0</v>
      </c>
      <c r="AN454" s="131">
        <f t="shared" si="313"/>
        <v>0</v>
      </c>
      <c r="AO454" s="131">
        <f t="shared" si="314"/>
        <v>0</v>
      </c>
      <c r="AP454" s="396"/>
      <c r="AQ454" s="396">
        <f t="shared" si="269"/>
        <v>0</v>
      </c>
      <c r="AR454" s="396">
        <f t="shared" si="270"/>
        <v>0</v>
      </c>
      <c r="AS454" s="396">
        <f t="shared" si="271"/>
        <v>0</v>
      </c>
      <c r="AT454" s="396"/>
      <c r="AU454" s="131">
        <f t="shared" si="315"/>
        <v>0</v>
      </c>
      <c r="AV454" s="131">
        <f t="shared" si="316"/>
        <v>0</v>
      </c>
      <c r="AW454" s="131">
        <f t="shared" si="317"/>
        <v>0</v>
      </c>
      <c r="AX454" s="131">
        <f t="shared" si="318"/>
        <v>0</v>
      </c>
      <c r="AY454" s="131">
        <f t="shared" si="319"/>
        <v>0</v>
      </c>
      <c r="AZ454" s="131">
        <f t="shared" si="320"/>
        <v>0</v>
      </c>
      <c r="BA454" s="131">
        <f t="shared" si="321"/>
        <v>0</v>
      </c>
      <c r="BB454" s="131">
        <f t="shared" si="322"/>
        <v>0</v>
      </c>
      <c r="BC454" s="131">
        <f t="shared" si="323"/>
        <v>0</v>
      </c>
      <c r="BD454" s="131">
        <f t="shared" si="324"/>
        <v>0</v>
      </c>
      <c r="BE454" s="131">
        <f t="shared" si="325"/>
        <v>0</v>
      </c>
      <c r="BF454" s="131">
        <f t="shared" si="326"/>
        <v>0</v>
      </c>
      <c r="BG454" s="131">
        <f t="shared" si="327"/>
        <v>0</v>
      </c>
      <c r="BH454" s="131">
        <f t="shared" si="328"/>
        <v>0</v>
      </c>
      <c r="BI454" s="131">
        <f t="shared" si="329"/>
        <v>0</v>
      </c>
      <c r="BJ454" s="131">
        <f t="shared" si="330"/>
        <v>0</v>
      </c>
      <c r="BK454" s="131">
        <f t="shared" si="331"/>
        <v>0</v>
      </c>
      <c r="BL454" s="131">
        <f t="shared" si="332"/>
        <v>0</v>
      </c>
      <c r="BM454" s="131">
        <f t="shared" si="333"/>
        <v>0</v>
      </c>
      <c r="BN454" s="131">
        <f t="shared" si="334"/>
        <v>0</v>
      </c>
      <c r="BO454" s="131">
        <f t="shared" si="335"/>
        <v>0</v>
      </c>
    </row>
    <row r="455" spans="1:67" s="81" customFormat="1" ht="73.75" customHeight="1" x14ac:dyDescent="0.2">
      <c r="B455" s="164" t="s">
        <v>8</v>
      </c>
      <c r="C455" s="62"/>
      <c r="D455" s="117" t="s">
        <v>938</v>
      </c>
      <c r="E455" s="505" t="s">
        <v>646</v>
      </c>
      <c r="F455" s="69" t="s">
        <v>108</v>
      </c>
      <c r="G455" s="70" t="s">
        <v>130</v>
      </c>
      <c r="H455" s="70" t="s">
        <v>157</v>
      </c>
      <c r="I455" s="69">
        <v>2</v>
      </c>
      <c r="J455" s="70">
        <v>0</v>
      </c>
      <c r="K455" s="70" t="s">
        <v>562</v>
      </c>
      <c r="L455" s="329">
        <v>181.2491</v>
      </c>
      <c r="M455" s="355"/>
      <c r="N455" s="403" t="s">
        <v>954</v>
      </c>
      <c r="O455" s="378">
        <f>L455*M455</f>
        <v>0</v>
      </c>
      <c r="P455" s="96" t="str">
        <f t="shared" si="303"/>
        <v>No</v>
      </c>
      <c r="Q455" s="165" t="str">
        <f t="shared" si="304"/>
        <v>Yes</v>
      </c>
      <c r="S455" s="234">
        <v>2</v>
      </c>
      <c r="T455" s="230">
        <f t="shared" si="305"/>
        <v>0</v>
      </c>
      <c r="U455" s="69"/>
      <c r="V455" s="256">
        <v>1.8</v>
      </c>
      <c r="W455" s="265">
        <f t="shared" si="293"/>
        <v>0</v>
      </c>
      <c r="X455" s="152">
        <f>M455*I455</f>
        <v>0</v>
      </c>
      <c r="Y455" s="152"/>
      <c r="Z455" s="486">
        <v>2</v>
      </c>
      <c r="AA455" s="474"/>
      <c r="AB455" s="239">
        <f t="shared" si="294"/>
        <v>0</v>
      </c>
      <c r="AC455" s="476">
        <v>8</v>
      </c>
      <c r="AD455" s="239">
        <f t="shared" si="295"/>
        <v>0</v>
      </c>
      <c r="AE455" s="474"/>
      <c r="AF455" s="239">
        <f t="shared" si="296"/>
        <v>0</v>
      </c>
      <c r="AG455" s="131">
        <f t="shared" si="306"/>
        <v>0</v>
      </c>
      <c r="AH455" s="131">
        <f t="shared" si="307"/>
        <v>0</v>
      </c>
      <c r="AI455" s="131">
        <f t="shared" si="308"/>
        <v>0</v>
      </c>
      <c r="AJ455" s="131">
        <f t="shared" si="309"/>
        <v>0</v>
      </c>
      <c r="AK455" s="131">
        <f t="shared" si="310"/>
        <v>0</v>
      </c>
      <c r="AL455" s="131">
        <f t="shared" si="311"/>
        <v>0</v>
      </c>
      <c r="AM455" s="131">
        <f t="shared" si="312"/>
        <v>0</v>
      </c>
      <c r="AN455" s="131">
        <f t="shared" si="313"/>
        <v>0</v>
      </c>
      <c r="AO455" s="131">
        <f t="shared" si="314"/>
        <v>0</v>
      </c>
      <c r="AP455" s="396"/>
      <c r="AQ455" s="396">
        <f t="shared" si="269"/>
        <v>0</v>
      </c>
      <c r="AR455" s="396">
        <f t="shared" si="270"/>
        <v>0</v>
      </c>
      <c r="AS455" s="396">
        <f t="shared" si="271"/>
        <v>0</v>
      </c>
      <c r="AT455" s="396"/>
      <c r="AU455" s="131">
        <f t="shared" si="315"/>
        <v>0</v>
      </c>
      <c r="AV455" s="131">
        <f t="shared" si="316"/>
        <v>0</v>
      </c>
      <c r="AW455" s="131">
        <f t="shared" si="317"/>
        <v>0</v>
      </c>
      <c r="AX455" s="131">
        <f t="shared" si="318"/>
        <v>0</v>
      </c>
      <c r="AY455" s="131">
        <f t="shared" si="319"/>
        <v>0</v>
      </c>
      <c r="AZ455" s="131">
        <f t="shared" si="320"/>
        <v>0</v>
      </c>
      <c r="BA455" s="131">
        <f t="shared" si="321"/>
        <v>0</v>
      </c>
      <c r="BB455" s="131">
        <f t="shared" si="322"/>
        <v>0</v>
      </c>
      <c r="BC455" s="131">
        <f t="shared" si="323"/>
        <v>0</v>
      </c>
      <c r="BD455" s="131">
        <f t="shared" si="324"/>
        <v>0</v>
      </c>
      <c r="BE455" s="131">
        <f t="shared" si="325"/>
        <v>0</v>
      </c>
      <c r="BF455" s="131">
        <f t="shared" si="326"/>
        <v>0</v>
      </c>
      <c r="BG455" s="131">
        <f t="shared" si="327"/>
        <v>0</v>
      </c>
      <c r="BH455" s="131">
        <f t="shared" si="328"/>
        <v>0</v>
      </c>
      <c r="BI455" s="131">
        <f t="shared" si="329"/>
        <v>0</v>
      </c>
      <c r="BJ455" s="131">
        <f t="shared" si="330"/>
        <v>0</v>
      </c>
      <c r="BK455" s="131">
        <f t="shared" si="331"/>
        <v>0</v>
      </c>
      <c r="BL455" s="131">
        <f t="shared" si="332"/>
        <v>0</v>
      </c>
      <c r="BM455" s="131">
        <f t="shared" si="333"/>
        <v>0</v>
      </c>
      <c r="BN455" s="131">
        <f t="shared" si="334"/>
        <v>0</v>
      </c>
      <c r="BO455" s="131">
        <f t="shared" si="335"/>
        <v>0</v>
      </c>
    </row>
    <row r="456" spans="1:67" s="81" customFormat="1" ht="73.75" customHeight="1" x14ac:dyDescent="0.2">
      <c r="B456" s="164" t="s">
        <v>8</v>
      </c>
      <c r="C456" s="62"/>
      <c r="D456" s="118" t="s">
        <v>1102</v>
      </c>
      <c r="E456" s="506" t="s">
        <v>648</v>
      </c>
      <c r="F456" s="72" t="s">
        <v>110</v>
      </c>
      <c r="G456" s="73" t="s">
        <v>129</v>
      </c>
      <c r="H456" s="73" t="s">
        <v>157</v>
      </c>
      <c r="I456" s="72">
        <v>2</v>
      </c>
      <c r="J456" s="73">
        <v>0</v>
      </c>
      <c r="K456" s="73" t="s">
        <v>562</v>
      </c>
      <c r="L456" s="330">
        <v>243.33750000000001</v>
      </c>
      <c r="M456" s="402" t="s">
        <v>954</v>
      </c>
      <c r="N456" s="88"/>
      <c r="O456" s="368">
        <f>L456*N456</f>
        <v>0</v>
      </c>
      <c r="P456" s="89" t="str">
        <f t="shared" si="303"/>
        <v>No</v>
      </c>
      <c r="Q456" s="166" t="str">
        <f t="shared" si="304"/>
        <v>Yes</v>
      </c>
      <c r="S456" s="234">
        <v>2</v>
      </c>
      <c r="T456" s="230">
        <f t="shared" si="305"/>
        <v>0</v>
      </c>
      <c r="U456" s="69"/>
      <c r="V456" s="256">
        <v>5.2</v>
      </c>
      <c r="W456" s="265">
        <f t="shared" si="293"/>
        <v>0</v>
      </c>
      <c r="X456" s="152"/>
      <c r="Y456" s="152">
        <f>N456*I456</f>
        <v>0</v>
      </c>
      <c r="Z456" s="486">
        <v>2</v>
      </c>
      <c r="AA456" s="474"/>
      <c r="AB456" s="239">
        <f t="shared" si="294"/>
        <v>0</v>
      </c>
      <c r="AC456" s="476">
        <v>20</v>
      </c>
      <c r="AD456" s="239">
        <f t="shared" si="295"/>
        <v>0</v>
      </c>
      <c r="AE456" s="474"/>
      <c r="AF456" s="239">
        <f t="shared" si="296"/>
        <v>0</v>
      </c>
      <c r="AG456" s="131">
        <f t="shared" si="306"/>
        <v>0</v>
      </c>
      <c r="AH456" s="131">
        <f t="shared" si="307"/>
        <v>0</v>
      </c>
      <c r="AI456" s="131">
        <f t="shared" si="308"/>
        <v>0</v>
      </c>
      <c r="AJ456" s="131">
        <f t="shared" si="309"/>
        <v>0</v>
      </c>
      <c r="AK456" s="131">
        <f t="shared" si="310"/>
        <v>0</v>
      </c>
      <c r="AL456" s="131">
        <f t="shared" si="311"/>
        <v>0</v>
      </c>
      <c r="AM456" s="131">
        <f t="shared" si="312"/>
        <v>0</v>
      </c>
      <c r="AN456" s="131">
        <f t="shared" si="313"/>
        <v>0</v>
      </c>
      <c r="AO456" s="131">
        <f t="shared" si="314"/>
        <v>0</v>
      </c>
      <c r="AP456" s="396"/>
      <c r="AQ456" s="396">
        <f t="shared" si="269"/>
        <v>0</v>
      </c>
      <c r="AR456" s="396">
        <f t="shared" si="270"/>
        <v>0</v>
      </c>
      <c r="AS456" s="396">
        <f t="shared" si="271"/>
        <v>0</v>
      </c>
      <c r="AT456" s="396"/>
      <c r="AU456" s="131">
        <f t="shared" si="315"/>
        <v>0</v>
      </c>
      <c r="AV456" s="131">
        <f t="shared" si="316"/>
        <v>0</v>
      </c>
      <c r="AW456" s="131">
        <f t="shared" si="317"/>
        <v>0</v>
      </c>
      <c r="AX456" s="131">
        <f t="shared" si="318"/>
        <v>0</v>
      </c>
      <c r="AY456" s="131">
        <f t="shared" si="319"/>
        <v>0</v>
      </c>
      <c r="AZ456" s="131">
        <f t="shared" si="320"/>
        <v>0</v>
      </c>
      <c r="BA456" s="131">
        <f t="shared" si="321"/>
        <v>0</v>
      </c>
      <c r="BB456" s="131">
        <f t="shared" si="322"/>
        <v>0</v>
      </c>
      <c r="BC456" s="131">
        <f t="shared" si="323"/>
        <v>0</v>
      </c>
      <c r="BD456" s="131">
        <f t="shared" si="324"/>
        <v>0</v>
      </c>
      <c r="BE456" s="131">
        <f t="shared" si="325"/>
        <v>0</v>
      </c>
      <c r="BF456" s="131">
        <f t="shared" si="326"/>
        <v>0</v>
      </c>
      <c r="BG456" s="131">
        <f t="shared" si="327"/>
        <v>0</v>
      </c>
      <c r="BH456" s="131">
        <f t="shared" si="328"/>
        <v>0</v>
      </c>
      <c r="BI456" s="131">
        <f t="shared" si="329"/>
        <v>0</v>
      </c>
      <c r="BJ456" s="131">
        <f t="shared" si="330"/>
        <v>0</v>
      </c>
      <c r="BK456" s="131">
        <f t="shared" si="331"/>
        <v>0</v>
      </c>
      <c r="BL456" s="131">
        <f t="shared" si="332"/>
        <v>0</v>
      </c>
      <c r="BM456" s="131">
        <f t="shared" si="333"/>
        <v>0</v>
      </c>
      <c r="BN456" s="131">
        <f t="shared" si="334"/>
        <v>0</v>
      </c>
      <c r="BO456" s="131">
        <f t="shared" si="335"/>
        <v>0</v>
      </c>
    </row>
    <row r="457" spans="1:67" s="81" customFormat="1" ht="73.75" customHeight="1" x14ac:dyDescent="0.2">
      <c r="B457" s="164" t="s">
        <v>8</v>
      </c>
      <c r="C457" s="62"/>
      <c r="D457" s="118" t="s">
        <v>922</v>
      </c>
      <c r="E457" s="501" t="s">
        <v>647</v>
      </c>
      <c r="F457" s="72" t="s">
        <v>110</v>
      </c>
      <c r="G457" s="73" t="s">
        <v>129</v>
      </c>
      <c r="H457" s="73" t="s">
        <v>157</v>
      </c>
      <c r="I457" s="72">
        <v>2</v>
      </c>
      <c r="J457" s="73">
        <v>0</v>
      </c>
      <c r="K457" s="73" t="s">
        <v>562</v>
      </c>
      <c r="L457" s="330">
        <v>253.91560000000001</v>
      </c>
      <c r="M457" s="88"/>
      <c r="N457" s="402" t="s">
        <v>954</v>
      </c>
      <c r="O457" s="368">
        <f>L457*M457</f>
        <v>0</v>
      </c>
      <c r="P457" s="89" t="str">
        <f t="shared" si="303"/>
        <v>No</v>
      </c>
      <c r="Q457" s="166" t="str">
        <f t="shared" si="304"/>
        <v>Yes</v>
      </c>
      <c r="S457" s="234">
        <v>2</v>
      </c>
      <c r="T457" s="230">
        <f t="shared" si="305"/>
        <v>0</v>
      </c>
      <c r="U457" s="69"/>
      <c r="V457" s="256">
        <v>5.2</v>
      </c>
      <c r="W457" s="265">
        <f t="shared" si="293"/>
        <v>0</v>
      </c>
      <c r="X457" s="152">
        <f>M457*I457</f>
        <v>0</v>
      </c>
      <c r="Y457" s="152"/>
      <c r="Z457" s="486">
        <v>2</v>
      </c>
      <c r="AA457" s="474"/>
      <c r="AB457" s="239">
        <f t="shared" si="294"/>
        <v>0</v>
      </c>
      <c r="AC457" s="476">
        <v>20</v>
      </c>
      <c r="AD457" s="239">
        <f t="shared" si="295"/>
        <v>0</v>
      </c>
      <c r="AE457" s="474"/>
      <c r="AF457" s="239">
        <f t="shared" si="296"/>
        <v>0</v>
      </c>
      <c r="AG457" s="131">
        <f t="shared" si="306"/>
        <v>0</v>
      </c>
      <c r="AH457" s="131">
        <f t="shared" si="307"/>
        <v>0</v>
      </c>
      <c r="AI457" s="131">
        <f t="shared" si="308"/>
        <v>0</v>
      </c>
      <c r="AJ457" s="131">
        <f t="shared" si="309"/>
        <v>0</v>
      </c>
      <c r="AK457" s="131">
        <f t="shared" si="310"/>
        <v>0</v>
      </c>
      <c r="AL457" s="131">
        <f t="shared" si="311"/>
        <v>0</v>
      </c>
      <c r="AM457" s="131">
        <f t="shared" si="312"/>
        <v>0</v>
      </c>
      <c r="AN457" s="131">
        <f t="shared" si="313"/>
        <v>0</v>
      </c>
      <c r="AO457" s="131">
        <f t="shared" si="314"/>
        <v>0</v>
      </c>
      <c r="AP457" s="396"/>
      <c r="AQ457" s="396">
        <f t="shared" ref="AQ457:AQ501" si="336">IF(E457="Colored no tex.",IF(SUM(M457:N457)&gt;0,SUM(M457:N457),0),0)*I457</f>
        <v>0</v>
      </c>
      <c r="AR457" s="396">
        <f t="shared" ref="AR457:AR501" si="337">IF(E457="Natural tex.",IF(SUM(M457:N457)&gt;0,SUM(M457:N457),0),0)*I457</f>
        <v>0</v>
      </c>
      <c r="AS457" s="396">
        <f t="shared" ref="AS457:AS501" si="338">IF(E457="Natural no tex.",IF(SUM(M457:N457)&gt;0,SUM(M457:N457),0),0)*I457</f>
        <v>0</v>
      </c>
      <c r="AT457" s="396"/>
      <c r="AU457" s="131">
        <f t="shared" si="315"/>
        <v>0</v>
      </c>
      <c r="AV457" s="131">
        <f t="shared" si="316"/>
        <v>0</v>
      </c>
      <c r="AW457" s="131">
        <f t="shared" si="317"/>
        <v>0</v>
      </c>
      <c r="AX457" s="131">
        <f t="shared" si="318"/>
        <v>0</v>
      </c>
      <c r="AY457" s="131">
        <f t="shared" si="319"/>
        <v>0</v>
      </c>
      <c r="AZ457" s="131">
        <f t="shared" si="320"/>
        <v>0</v>
      </c>
      <c r="BA457" s="131">
        <f t="shared" si="321"/>
        <v>0</v>
      </c>
      <c r="BB457" s="131">
        <f t="shared" si="322"/>
        <v>0</v>
      </c>
      <c r="BC457" s="131">
        <f t="shared" si="323"/>
        <v>0</v>
      </c>
      <c r="BD457" s="131">
        <f t="shared" si="324"/>
        <v>0</v>
      </c>
      <c r="BE457" s="131">
        <f t="shared" si="325"/>
        <v>0</v>
      </c>
      <c r="BF457" s="131">
        <f t="shared" si="326"/>
        <v>0</v>
      </c>
      <c r="BG457" s="131">
        <f t="shared" si="327"/>
        <v>0</v>
      </c>
      <c r="BH457" s="131">
        <f t="shared" si="328"/>
        <v>0</v>
      </c>
      <c r="BI457" s="131">
        <f t="shared" si="329"/>
        <v>0</v>
      </c>
      <c r="BJ457" s="131">
        <f t="shared" si="330"/>
        <v>0</v>
      </c>
      <c r="BK457" s="131">
        <f t="shared" si="331"/>
        <v>0</v>
      </c>
      <c r="BL457" s="131">
        <f t="shared" si="332"/>
        <v>0</v>
      </c>
      <c r="BM457" s="131">
        <f t="shared" si="333"/>
        <v>0</v>
      </c>
      <c r="BN457" s="131">
        <f t="shared" si="334"/>
        <v>0</v>
      </c>
      <c r="BO457" s="131">
        <f t="shared" si="335"/>
        <v>0</v>
      </c>
    </row>
    <row r="458" spans="1:67" s="81" customFormat="1" ht="73.75" customHeight="1" x14ac:dyDescent="0.2">
      <c r="B458" s="164" t="s">
        <v>8</v>
      </c>
      <c r="C458" s="62"/>
      <c r="D458" s="118" t="s">
        <v>937</v>
      </c>
      <c r="E458" s="502" t="s">
        <v>646</v>
      </c>
      <c r="F458" s="72" t="s">
        <v>110</v>
      </c>
      <c r="G458" s="73" t="s">
        <v>129</v>
      </c>
      <c r="H458" s="73" t="s">
        <v>157</v>
      </c>
      <c r="I458" s="72">
        <v>2</v>
      </c>
      <c r="J458" s="73">
        <v>0</v>
      </c>
      <c r="K458" s="73" t="s">
        <v>562</v>
      </c>
      <c r="L458" s="330">
        <v>243.33750000000001</v>
      </c>
      <c r="M458" s="88"/>
      <c r="N458" s="402" t="s">
        <v>954</v>
      </c>
      <c r="O458" s="368">
        <f>L458*M458</f>
        <v>0</v>
      </c>
      <c r="P458" s="89" t="str">
        <f t="shared" si="303"/>
        <v>No</v>
      </c>
      <c r="Q458" s="166" t="str">
        <f t="shared" si="304"/>
        <v>Yes</v>
      </c>
      <c r="S458" s="234">
        <v>2</v>
      </c>
      <c r="T458" s="230">
        <f t="shared" si="305"/>
        <v>0</v>
      </c>
      <c r="U458" s="69"/>
      <c r="V458" s="256">
        <v>5.2</v>
      </c>
      <c r="W458" s="265">
        <f t="shared" ref="W458:W500" si="339">SUM(M458:N458)*V458</f>
        <v>0</v>
      </c>
      <c r="X458" s="152">
        <f>M458*I458</f>
        <v>0</v>
      </c>
      <c r="Y458" s="152"/>
      <c r="Z458" s="486">
        <v>2</v>
      </c>
      <c r="AA458" s="474"/>
      <c r="AB458" s="239">
        <f t="shared" ref="AB458:AB501" si="340">SUM(X458:Y458)*AA458</f>
        <v>0</v>
      </c>
      <c r="AC458" s="476">
        <v>20</v>
      </c>
      <c r="AD458" s="239">
        <f t="shared" ref="AD458:AD501" si="341">SUM(X458:Y458)*AC458</f>
        <v>0</v>
      </c>
      <c r="AE458" s="474"/>
      <c r="AF458" s="239">
        <f t="shared" ref="AF458:AF501" si="342">SUM(X458:Y458)*AE458</f>
        <v>0</v>
      </c>
      <c r="AG458" s="131">
        <f t="shared" si="306"/>
        <v>0</v>
      </c>
      <c r="AH458" s="131">
        <f t="shared" si="307"/>
        <v>0</v>
      </c>
      <c r="AI458" s="131">
        <f t="shared" si="308"/>
        <v>0</v>
      </c>
      <c r="AJ458" s="131">
        <f t="shared" si="309"/>
        <v>0</v>
      </c>
      <c r="AK458" s="131">
        <f t="shared" si="310"/>
        <v>0</v>
      </c>
      <c r="AL458" s="131">
        <f t="shared" si="311"/>
        <v>0</v>
      </c>
      <c r="AM458" s="131">
        <f t="shared" si="312"/>
        <v>0</v>
      </c>
      <c r="AN458" s="131">
        <f t="shared" si="313"/>
        <v>0</v>
      </c>
      <c r="AO458" s="131">
        <f t="shared" si="314"/>
        <v>0</v>
      </c>
      <c r="AP458" s="396"/>
      <c r="AQ458" s="396">
        <f t="shared" si="336"/>
        <v>0</v>
      </c>
      <c r="AR458" s="396">
        <f t="shared" si="337"/>
        <v>0</v>
      </c>
      <c r="AS458" s="396">
        <f t="shared" si="338"/>
        <v>0</v>
      </c>
      <c r="AT458" s="396"/>
      <c r="AU458" s="131">
        <f t="shared" si="315"/>
        <v>0</v>
      </c>
      <c r="AV458" s="131">
        <f t="shared" si="316"/>
        <v>0</v>
      </c>
      <c r="AW458" s="131">
        <f t="shared" si="317"/>
        <v>0</v>
      </c>
      <c r="AX458" s="131">
        <f t="shared" si="318"/>
        <v>0</v>
      </c>
      <c r="AY458" s="131">
        <f t="shared" si="319"/>
        <v>0</v>
      </c>
      <c r="AZ458" s="131">
        <f t="shared" si="320"/>
        <v>0</v>
      </c>
      <c r="BA458" s="131">
        <f t="shared" si="321"/>
        <v>0</v>
      </c>
      <c r="BB458" s="131">
        <f t="shared" si="322"/>
        <v>0</v>
      </c>
      <c r="BC458" s="131">
        <f t="shared" si="323"/>
        <v>0</v>
      </c>
      <c r="BD458" s="131">
        <f t="shared" si="324"/>
        <v>0</v>
      </c>
      <c r="BE458" s="131">
        <f t="shared" si="325"/>
        <v>0</v>
      </c>
      <c r="BF458" s="131">
        <f t="shared" si="326"/>
        <v>0</v>
      </c>
      <c r="BG458" s="131">
        <f t="shared" si="327"/>
        <v>0</v>
      </c>
      <c r="BH458" s="131">
        <f t="shared" si="328"/>
        <v>0</v>
      </c>
      <c r="BI458" s="131">
        <f t="shared" si="329"/>
        <v>0</v>
      </c>
      <c r="BJ458" s="131">
        <f t="shared" si="330"/>
        <v>0</v>
      </c>
      <c r="BK458" s="131">
        <f t="shared" si="331"/>
        <v>0</v>
      </c>
      <c r="BL458" s="131">
        <f t="shared" si="332"/>
        <v>0</v>
      </c>
      <c r="BM458" s="131">
        <f t="shared" si="333"/>
        <v>0</v>
      </c>
      <c r="BN458" s="131">
        <f t="shared" si="334"/>
        <v>0</v>
      </c>
      <c r="BO458" s="131">
        <f t="shared" si="335"/>
        <v>0</v>
      </c>
    </row>
    <row r="459" spans="1:67" s="81" customFormat="1" ht="73.75" customHeight="1" x14ac:dyDescent="0.2">
      <c r="B459" s="164" t="s">
        <v>8</v>
      </c>
      <c r="C459" s="62"/>
      <c r="D459" s="117" t="s">
        <v>1103</v>
      </c>
      <c r="E459" s="503" t="s">
        <v>648</v>
      </c>
      <c r="F459" s="69" t="s">
        <v>172</v>
      </c>
      <c r="G459" s="70" t="s">
        <v>128</v>
      </c>
      <c r="H459" s="70" t="s">
        <v>157</v>
      </c>
      <c r="I459" s="69">
        <v>2</v>
      </c>
      <c r="J459" s="70">
        <v>0</v>
      </c>
      <c r="K459" s="70" t="s">
        <v>562</v>
      </c>
      <c r="L459" s="329">
        <v>166.91150000000002</v>
      </c>
      <c r="M459" s="403" t="s">
        <v>954</v>
      </c>
      <c r="N459" s="355"/>
      <c r="O459" s="378">
        <f>L459*N459</f>
        <v>0</v>
      </c>
      <c r="P459" s="96" t="str">
        <f t="shared" si="303"/>
        <v>No</v>
      </c>
      <c r="Q459" s="165" t="str">
        <f t="shared" si="304"/>
        <v>Yes</v>
      </c>
      <c r="S459" s="234">
        <v>2</v>
      </c>
      <c r="T459" s="230">
        <f t="shared" si="305"/>
        <v>0</v>
      </c>
      <c r="U459" s="69"/>
      <c r="V459" s="256">
        <v>1.5</v>
      </c>
      <c r="W459" s="265">
        <f t="shared" si="339"/>
        <v>0</v>
      </c>
      <c r="X459" s="152"/>
      <c r="Y459" s="152">
        <f>N459*I459</f>
        <v>0</v>
      </c>
      <c r="Z459" s="486">
        <v>2</v>
      </c>
      <c r="AA459" s="474"/>
      <c r="AB459" s="239">
        <f t="shared" si="340"/>
        <v>0</v>
      </c>
      <c r="AC459" s="476">
        <v>12</v>
      </c>
      <c r="AD459" s="239">
        <f t="shared" si="341"/>
        <v>0</v>
      </c>
      <c r="AE459" s="474"/>
      <c r="AF459" s="239">
        <f t="shared" si="342"/>
        <v>0</v>
      </c>
      <c r="AG459" s="131">
        <f t="shared" si="306"/>
        <v>0</v>
      </c>
      <c r="AH459" s="131">
        <f t="shared" si="307"/>
        <v>0</v>
      </c>
      <c r="AI459" s="131">
        <f t="shared" si="308"/>
        <v>0</v>
      </c>
      <c r="AJ459" s="131">
        <f t="shared" si="309"/>
        <v>0</v>
      </c>
      <c r="AK459" s="131">
        <f t="shared" si="310"/>
        <v>0</v>
      </c>
      <c r="AL459" s="131">
        <f t="shared" si="311"/>
        <v>0</v>
      </c>
      <c r="AM459" s="131">
        <f t="shared" si="312"/>
        <v>0</v>
      </c>
      <c r="AN459" s="131">
        <f t="shared" si="313"/>
        <v>0</v>
      </c>
      <c r="AO459" s="131">
        <f t="shared" si="314"/>
        <v>0</v>
      </c>
      <c r="AP459" s="396"/>
      <c r="AQ459" s="396">
        <f t="shared" si="336"/>
        <v>0</v>
      </c>
      <c r="AR459" s="396">
        <f t="shared" si="337"/>
        <v>0</v>
      </c>
      <c r="AS459" s="396">
        <f t="shared" si="338"/>
        <v>0</v>
      </c>
      <c r="AT459" s="396"/>
      <c r="AU459" s="131">
        <f t="shared" si="315"/>
        <v>0</v>
      </c>
      <c r="AV459" s="131">
        <f t="shared" si="316"/>
        <v>0</v>
      </c>
      <c r="AW459" s="131">
        <f t="shared" si="317"/>
        <v>0</v>
      </c>
      <c r="AX459" s="131">
        <f t="shared" si="318"/>
        <v>0</v>
      </c>
      <c r="AY459" s="131">
        <f t="shared" si="319"/>
        <v>0</v>
      </c>
      <c r="AZ459" s="131">
        <f t="shared" si="320"/>
        <v>0</v>
      </c>
      <c r="BA459" s="131">
        <f t="shared" si="321"/>
        <v>0</v>
      </c>
      <c r="BB459" s="131">
        <f t="shared" si="322"/>
        <v>0</v>
      </c>
      <c r="BC459" s="131">
        <f t="shared" si="323"/>
        <v>0</v>
      </c>
      <c r="BD459" s="131">
        <f t="shared" si="324"/>
        <v>0</v>
      </c>
      <c r="BE459" s="131">
        <f t="shared" si="325"/>
        <v>0</v>
      </c>
      <c r="BF459" s="131">
        <f t="shared" si="326"/>
        <v>0</v>
      </c>
      <c r="BG459" s="131">
        <f t="shared" si="327"/>
        <v>0</v>
      </c>
      <c r="BH459" s="131">
        <f t="shared" si="328"/>
        <v>0</v>
      </c>
      <c r="BI459" s="131">
        <f t="shared" si="329"/>
        <v>0</v>
      </c>
      <c r="BJ459" s="131">
        <f t="shared" si="330"/>
        <v>0</v>
      </c>
      <c r="BK459" s="131">
        <f t="shared" si="331"/>
        <v>0</v>
      </c>
      <c r="BL459" s="131">
        <f t="shared" si="332"/>
        <v>0</v>
      </c>
      <c r="BM459" s="131">
        <f t="shared" si="333"/>
        <v>0</v>
      </c>
      <c r="BN459" s="131">
        <f t="shared" si="334"/>
        <v>0</v>
      </c>
      <c r="BO459" s="131">
        <f t="shared" si="335"/>
        <v>0</v>
      </c>
    </row>
    <row r="460" spans="1:67" s="81" customFormat="1" ht="73.75" customHeight="1" x14ac:dyDescent="0.2">
      <c r="B460" s="164" t="s">
        <v>8</v>
      </c>
      <c r="C460" s="62"/>
      <c r="D460" s="117" t="s">
        <v>923</v>
      </c>
      <c r="E460" s="504" t="s">
        <v>647</v>
      </c>
      <c r="F460" s="69" t="s">
        <v>172</v>
      </c>
      <c r="G460" s="70" t="s">
        <v>128</v>
      </c>
      <c r="H460" s="70" t="s">
        <v>157</v>
      </c>
      <c r="I460" s="69">
        <v>2</v>
      </c>
      <c r="J460" s="70">
        <v>0</v>
      </c>
      <c r="K460" s="70" t="s">
        <v>562</v>
      </c>
      <c r="L460" s="329">
        <v>174.173</v>
      </c>
      <c r="M460" s="355"/>
      <c r="N460" s="403" t="s">
        <v>954</v>
      </c>
      <c r="O460" s="378">
        <f>L460*M460</f>
        <v>0</v>
      </c>
      <c r="P460" s="96" t="str">
        <f t="shared" si="303"/>
        <v>No</v>
      </c>
      <c r="Q460" s="165" t="str">
        <f t="shared" si="304"/>
        <v>Yes</v>
      </c>
      <c r="S460" s="234">
        <v>2</v>
      </c>
      <c r="T460" s="230">
        <f t="shared" si="305"/>
        <v>0</v>
      </c>
      <c r="U460" s="69"/>
      <c r="V460" s="256">
        <v>1.5</v>
      </c>
      <c r="W460" s="265">
        <f t="shared" si="339"/>
        <v>0</v>
      </c>
      <c r="X460" s="152">
        <f>M460*I460</f>
        <v>0</v>
      </c>
      <c r="Y460" s="152"/>
      <c r="Z460" s="486">
        <v>2</v>
      </c>
      <c r="AA460" s="474"/>
      <c r="AB460" s="239">
        <f t="shared" si="340"/>
        <v>0</v>
      </c>
      <c r="AC460" s="476">
        <v>12</v>
      </c>
      <c r="AD460" s="239">
        <f t="shared" si="341"/>
        <v>0</v>
      </c>
      <c r="AE460" s="474"/>
      <c r="AF460" s="239">
        <f t="shared" si="342"/>
        <v>0</v>
      </c>
      <c r="AG460" s="131">
        <f t="shared" si="306"/>
        <v>0</v>
      </c>
      <c r="AH460" s="131">
        <f t="shared" si="307"/>
        <v>0</v>
      </c>
      <c r="AI460" s="131">
        <f t="shared" si="308"/>
        <v>0</v>
      </c>
      <c r="AJ460" s="131">
        <f t="shared" si="309"/>
        <v>0</v>
      </c>
      <c r="AK460" s="131">
        <f t="shared" si="310"/>
        <v>0</v>
      </c>
      <c r="AL460" s="131">
        <f t="shared" si="311"/>
        <v>0</v>
      </c>
      <c r="AM460" s="131">
        <f t="shared" si="312"/>
        <v>0</v>
      </c>
      <c r="AN460" s="131">
        <f t="shared" si="313"/>
        <v>0</v>
      </c>
      <c r="AO460" s="131">
        <f t="shared" si="314"/>
        <v>0</v>
      </c>
      <c r="AP460" s="396"/>
      <c r="AQ460" s="396">
        <f t="shared" si="336"/>
        <v>0</v>
      </c>
      <c r="AR460" s="396">
        <f t="shared" si="337"/>
        <v>0</v>
      </c>
      <c r="AS460" s="396">
        <f t="shared" si="338"/>
        <v>0</v>
      </c>
      <c r="AT460" s="396"/>
      <c r="AU460" s="131">
        <f t="shared" si="315"/>
        <v>0</v>
      </c>
      <c r="AV460" s="131">
        <f t="shared" si="316"/>
        <v>0</v>
      </c>
      <c r="AW460" s="131">
        <f t="shared" si="317"/>
        <v>0</v>
      </c>
      <c r="AX460" s="131">
        <f t="shared" si="318"/>
        <v>0</v>
      </c>
      <c r="AY460" s="131">
        <f t="shared" si="319"/>
        <v>0</v>
      </c>
      <c r="AZ460" s="131">
        <f t="shared" si="320"/>
        <v>0</v>
      </c>
      <c r="BA460" s="131">
        <f t="shared" si="321"/>
        <v>0</v>
      </c>
      <c r="BB460" s="131">
        <f t="shared" si="322"/>
        <v>0</v>
      </c>
      <c r="BC460" s="131">
        <f t="shared" si="323"/>
        <v>0</v>
      </c>
      <c r="BD460" s="131">
        <f t="shared" si="324"/>
        <v>0</v>
      </c>
      <c r="BE460" s="131">
        <f t="shared" si="325"/>
        <v>0</v>
      </c>
      <c r="BF460" s="131">
        <f t="shared" si="326"/>
        <v>0</v>
      </c>
      <c r="BG460" s="131">
        <f t="shared" si="327"/>
        <v>0</v>
      </c>
      <c r="BH460" s="131">
        <f t="shared" si="328"/>
        <v>0</v>
      </c>
      <c r="BI460" s="131">
        <f t="shared" si="329"/>
        <v>0</v>
      </c>
      <c r="BJ460" s="131">
        <f t="shared" si="330"/>
        <v>0</v>
      </c>
      <c r="BK460" s="131">
        <f t="shared" si="331"/>
        <v>0</v>
      </c>
      <c r="BL460" s="131">
        <f t="shared" si="332"/>
        <v>0</v>
      </c>
      <c r="BM460" s="131">
        <f t="shared" si="333"/>
        <v>0</v>
      </c>
      <c r="BN460" s="131">
        <f t="shared" si="334"/>
        <v>0</v>
      </c>
      <c r="BO460" s="131">
        <f t="shared" si="335"/>
        <v>0</v>
      </c>
    </row>
    <row r="461" spans="1:67" s="81" customFormat="1" ht="73.75" customHeight="1" x14ac:dyDescent="0.2">
      <c r="B461" s="164" t="s">
        <v>8</v>
      </c>
      <c r="C461" s="62"/>
      <c r="D461" s="117" t="s">
        <v>936</v>
      </c>
      <c r="E461" s="505" t="s">
        <v>646</v>
      </c>
      <c r="F461" s="69" t="s">
        <v>172</v>
      </c>
      <c r="G461" s="70" t="s">
        <v>128</v>
      </c>
      <c r="H461" s="70" t="s">
        <v>157</v>
      </c>
      <c r="I461" s="69">
        <v>2</v>
      </c>
      <c r="J461" s="70">
        <v>0</v>
      </c>
      <c r="K461" s="70" t="s">
        <v>562</v>
      </c>
      <c r="L461" s="329">
        <v>166.91150000000002</v>
      </c>
      <c r="M461" s="355"/>
      <c r="N461" s="403" t="s">
        <v>954</v>
      </c>
      <c r="O461" s="378">
        <f>L461*M461</f>
        <v>0</v>
      </c>
      <c r="P461" s="96" t="str">
        <f t="shared" si="303"/>
        <v>No</v>
      </c>
      <c r="Q461" s="165" t="str">
        <f t="shared" si="304"/>
        <v>Yes</v>
      </c>
      <c r="S461" s="234">
        <v>2</v>
      </c>
      <c r="T461" s="230">
        <f t="shared" si="305"/>
        <v>0</v>
      </c>
      <c r="U461" s="69"/>
      <c r="V461" s="256">
        <v>1.5</v>
      </c>
      <c r="W461" s="265">
        <f t="shared" si="339"/>
        <v>0</v>
      </c>
      <c r="X461" s="152">
        <f>M461*I461</f>
        <v>0</v>
      </c>
      <c r="Y461" s="152"/>
      <c r="Z461" s="486">
        <v>2</v>
      </c>
      <c r="AA461" s="474"/>
      <c r="AB461" s="239">
        <f t="shared" si="340"/>
        <v>0</v>
      </c>
      <c r="AC461" s="476">
        <v>12</v>
      </c>
      <c r="AD461" s="239">
        <f t="shared" si="341"/>
        <v>0</v>
      </c>
      <c r="AE461" s="474"/>
      <c r="AF461" s="239">
        <f t="shared" si="342"/>
        <v>0</v>
      </c>
      <c r="AG461" s="131">
        <f t="shared" si="306"/>
        <v>0</v>
      </c>
      <c r="AH461" s="131">
        <f t="shared" si="307"/>
        <v>0</v>
      </c>
      <c r="AI461" s="131">
        <f t="shared" si="308"/>
        <v>0</v>
      </c>
      <c r="AJ461" s="131">
        <f t="shared" si="309"/>
        <v>0</v>
      </c>
      <c r="AK461" s="131">
        <f t="shared" si="310"/>
        <v>0</v>
      </c>
      <c r="AL461" s="131">
        <f t="shared" si="311"/>
        <v>0</v>
      </c>
      <c r="AM461" s="131">
        <f t="shared" si="312"/>
        <v>0</v>
      </c>
      <c r="AN461" s="131">
        <f t="shared" si="313"/>
        <v>0</v>
      </c>
      <c r="AO461" s="131">
        <f t="shared" si="314"/>
        <v>0</v>
      </c>
      <c r="AP461" s="396"/>
      <c r="AQ461" s="396">
        <f t="shared" si="336"/>
        <v>0</v>
      </c>
      <c r="AR461" s="396">
        <f t="shared" si="337"/>
        <v>0</v>
      </c>
      <c r="AS461" s="396">
        <f t="shared" si="338"/>
        <v>0</v>
      </c>
      <c r="AT461" s="396"/>
      <c r="AU461" s="131">
        <f t="shared" si="315"/>
        <v>0</v>
      </c>
      <c r="AV461" s="131">
        <f t="shared" si="316"/>
        <v>0</v>
      </c>
      <c r="AW461" s="131">
        <f t="shared" si="317"/>
        <v>0</v>
      </c>
      <c r="AX461" s="131">
        <f t="shared" si="318"/>
        <v>0</v>
      </c>
      <c r="AY461" s="131">
        <f t="shared" si="319"/>
        <v>0</v>
      </c>
      <c r="AZ461" s="131">
        <f t="shared" si="320"/>
        <v>0</v>
      </c>
      <c r="BA461" s="131">
        <f t="shared" si="321"/>
        <v>0</v>
      </c>
      <c r="BB461" s="131">
        <f t="shared" si="322"/>
        <v>0</v>
      </c>
      <c r="BC461" s="131">
        <f t="shared" si="323"/>
        <v>0</v>
      </c>
      <c r="BD461" s="131">
        <f t="shared" si="324"/>
        <v>0</v>
      </c>
      <c r="BE461" s="131">
        <f t="shared" si="325"/>
        <v>0</v>
      </c>
      <c r="BF461" s="131">
        <f t="shared" si="326"/>
        <v>0</v>
      </c>
      <c r="BG461" s="131">
        <f t="shared" si="327"/>
        <v>0</v>
      </c>
      <c r="BH461" s="131">
        <f t="shared" si="328"/>
        <v>0</v>
      </c>
      <c r="BI461" s="131">
        <f t="shared" si="329"/>
        <v>0</v>
      </c>
      <c r="BJ461" s="131">
        <f t="shared" si="330"/>
        <v>0</v>
      </c>
      <c r="BK461" s="131">
        <f t="shared" si="331"/>
        <v>0</v>
      </c>
      <c r="BL461" s="131">
        <f t="shared" si="332"/>
        <v>0</v>
      </c>
      <c r="BM461" s="131">
        <f t="shared" si="333"/>
        <v>0</v>
      </c>
      <c r="BN461" s="131">
        <f t="shared" si="334"/>
        <v>0</v>
      </c>
      <c r="BO461" s="131">
        <f t="shared" si="335"/>
        <v>0</v>
      </c>
    </row>
    <row r="462" spans="1:67" s="81" customFormat="1" ht="73.75" customHeight="1" x14ac:dyDescent="0.2">
      <c r="B462" s="164" t="s">
        <v>8</v>
      </c>
      <c r="C462" s="62"/>
      <c r="D462" s="118" t="s">
        <v>1104</v>
      </c>
      <c r="E462" s="506" t="s">
        <v>648</v>
      </c>
      <c r="F462" s="72" t="s">
        <v>108</v>
      </c>
      <c r="G462" s="73" t="s">
        <v>127</v>
      </c>
      <c r="H462" s="73" t="s">
        <v>157</v>
      </c>
      <c r="I462" s="72">
        <v>2</v>
      </c>
      <c r="J462" s="73">
        <v>0</v>
      </c>
      <c r="K462" s="73" t="s">
        <v>562</v>
      </c>
      <c r="L462" s="330">
        <v>181.2491</v>
      </c>
      <c r="M462" s="402" t="s">
        <v>954</v>
      </c>
      <c r="N462" s="88"/>
      <c r="O462" s="368">
        <f>L462*N462</f>
        <v>0</v>
      </c>
      <c r="P462" s="89" t="str">
        <f t="shared" si="303"/>
        <v>No</v>
      </c>
      <c r="Q462" s="166" t="str">
        <f t="shared" si="304"/>
        <v>Yes</v>
      </c>
      <c r="S462" s="234">
        <v>2</v>
      </c>
      <c r="T462" s="230">
        <f t="shared" si="305"/>
        <v>0</v>
      </c>
      <c r="U462" s="69"/>
      <c r="V462" s="256">
        <v>2.8</v>
      </c>
      <c r="W462" s="265">
        <f t="shared" si="339"/>
        <v>0</v>
      </c>
      <c r="X462" s="152"/>
      <c r="Y462" s="152">
        <f>N462*I462</f>
        <v>0</v>
      </c>
      <c r="Z462" s="486">
        <v>2</v>
      </c>
      <c r="AA462" s="474"/>
      <c r="AB462" s="239">
        <f t="shared" si="340"/>
        <v>0</v>
      </c>
      <c r="AC462" s="476">
        <v>8</v>
      </c>
      <c r="AD462" s="239">
        <f t="shared" si="341"/>
        <v>0</v>
      </c>
      <c r="AE462" s="474"/>
      <c r="AF462" s="239">
        <f t="shared" si="342"/>
        <v>0</v>
      </c>
      <c r="AG462" s="131">
        <f t="shared" si="306"/>
        <v>0</v>
      </c>
      <c r="AH462" s="131">
        <f t="shared" si="307"/>
        <v>0</v>
      </c>
      <c r="AI462" s="131">
        <f t="shared" si="308"/>
        <v>0</v>
      </c>
      <c r="AJ462" s="131">
        <f t="shared" si="309"/>
        <v>0</v>
      </c>
      <c r="AK462" s="131">
        <f t="shared" si="310"/>
        <v>0</v>
      </c>
      <c r="AL462" s="131">
        <f t="shared" si="311"/>
        <v>0</v>
      </c>
      <c r="AM462" s="131">
        <f t="shared" si="312"/>
        <v>0</v>
      </c>
      <c r="AN462" s="131">
        <f t="shared" si="313"/>
        <v>0</v>
      </c>
      <c r="AO462" s="131">
        <f t="shared" si="314"/>
        <v>0</v>
      </c>
      <c r="AP462" s="396"/>
      <c r="AQ462" s="396">
        <f t="shared" si="336"/>
        <v>0</v>
      </c>
      <c r="AR462" s="396">
        <f t="shared" si="337"/>
        <v>0</v>
      </c>
      <c r="AS462" s="396">
        <f t="shared" si="338"/>
        <v>0</v>
      </c>
      <c r="AT462" s="396"/>
      <c r="AU462" s="131">
        <f t="shared" si="315"/>
        <v>0</v>
      </c>
      <c r="AV462" s="131">
        <f t="shared" si="316"/>
        <v>0</v>
      </c>
      <c r="AW462" s="131">
        <f t="shared" si="317"/>
        <v>0</v>
      </c>
      <c r="AX462" s="131">
        <f t="shared" si="318"/>
        <v>0</v>
      </c>
      <c r="AY462" s="131">
        <f t="shared" si="319"/>
        <v>0</v>
      </c>
      <c r="AZ462" s="131">
        <f t="shared" si="320"/>
        <v>0</v>
      </c>
      <c r="BA462" s="131">
        <f t="shared" si="321"/>
        <v>0</v>
      </c>
      <c r="BB462" s="131">
        <f t="shared" si="322"/>
        <v>0</v>
      </c>
      <c r="BC462" s="131">
        <f t="shared" si="323"/>
        <v>0</v>
      </c>
      <c r="BD462" s="131">
        <f t="shared" si="324"/>
        <v>0</v>
      </c>
      <c r="BE462" s="131">
        <f t="shared" si="325"/>
        <v>0</v>
      </c>
      <c r="BF462" s="131">
        <f t="shared" si="326"/>
        <v>0</v>
      </c>
      <c r="BG462" s="131">
        <f t="shared" si="327"/>
        <v>0</v>
      </c>
      <c r="BH462" s="131">
        <f t="shared" si="328"/>
        <v>0</v>
      </c>
      <c r="BI462" s="131">
        <f t="shared" si="329"/>
        <v>0</v>
      </c>
      <c r="BJ462" s="131">
        <f t="shared" si="330"/>
        <v>0</v>
      </c>
      <c r="BK462" s="131">
        <f t="shared" si="331"/>
        <v>0</v>
      </c>
      <c r="BL462" s="131">
        <f t="shared" si="332"/>
        <v>0</v>
      </c>
      <c r="BM462" s="131">
        <f t="shared" si="333"/>
        <v>0</v>
      </c>
      <c r="BN462" s="131">
        <f t="shared" si="334"/>
        <v>0</v>
      </c>
      <c r="BO462" s="131">
        <f t="shared" si="335"/>
        <v>0</v>
      </c>
    </row>
    <row r="463" spans="1:67" s="81" customFormat="1" ht="73.75" customHeight="1" x14ac:dyDescent="0.2">
      <c r="B463" s="164" t="s">
        <v>8</v>
      </c>
      <c r="C463" s="62"/>
      <c r="D463" s="118" t="s">
        <v>924</v>
      </c>
      <c r="E463" s="501" t="s">
        <v>647</v>
      </c>
      <c r="F463" s="72" t="s">
        <v>108</v>
      </c>
      <c r="G463" s="73" t="s">
        <v>127</v>
      </c>
      <c r="H463" s="73" t="s">
        <v>157</v>
      </c>
      <c r="I463" s="72">
        <v>2</v>
      </c>
      <c r="J463" s="73">
        <v>0</v>
      </c>
      <c r="K463" s="73" t="s">
        <v>562</v>
      </c>
      <c r="L463" s="330">
        <v>189.1183</v>
      </c>
      <c r="M463" s="88"/>
      <c r="N463" s="402" t="s">
        <v>954</v>
      </c>
      <c r="O463" s="368">
        <f>L463*M463</f>
        <v>0</v>
      </c>
      <c r="P463" s="89" t="str">
        <f t="shared" si="303"/>
        <v>No</v>
      </c>
      <c r="Q463" s="166" t="str">
        <f t="shared" si="304"/>
        <v>Yes</v>
      </c>
      <c r="S463" s="234">
        <v>2</v>
      </c>
      <c r="T463" s="230">
        <f t="shared" si="305"/>
        <v>0</v>
      </c>
      <c r="U463" s="69"/>
      <c r="V463" s="256">
        <v>2.8</v>
      </c>
      <c r="W463" s="265">
        <f t="shared" si="339"/>
        <v>0</v>
      </c>
      <c r="X463" s="152">
        <f>M463*I463</f>
        <v>0</v>
      </c>
      <c r="Y463" s="152"/>
      <c r="Z463" s="486">
        <v>2</v>
      </c>
      <c r="AA463" s="474"/>
      <c r="AB463" s="239">
        <f t="shared" si="340"/>
        <v>0</v>
      </c>
      <c r="AC463" s="476">
        <v>8</v>
      </c>
      <c r="AD463" s="239">
        <f t="shared" si="341"/>
        <v>0</v>
      </c>
      <c r="AE463" s="474"/>
      <c r="AF463" s="239">
        <f t="shared" si="342"/>
        <v>0</v>
      </c>
      <c r="AG463" s="131">
        <f t="shared" si="306"/>
        <v>0</v>
      </c>
      <c r="AH463" s="131">
        <f t="shared" si="307"/>
        <v>0</v>
      </c>
      <c r="AI463" s="131">
        <f t="shared" si="308"/>
        <v>0</v>
      </c>
      <c r="AJ463" s="131">
        <f t="shared" si="309"/>
        <v>0</v>
      </c>
      <c r="AK463" s="131">
        <f t="shared" si="310"/>
        <v>0</v>
      </c>
      <c r="AL463" s="131">
        <f t="shared" si="311"/>
        <v>0</v>
      </c>
      <c r="AM463" s="131">
        <f t="shared" si="312"/>
        <v>0</v>
      </c>
      <c r="AN463" s="131">
        <f t="shared" si="313"/>
        <v>0</v>
      </c>
      <c r="AO463" s="131">
        <f t="shared" si="314"/>
        <v>0</v>
      </c>
      <c r="AP463" s="396"/>
      <c r="AQ463" s="396">
        <f t="shared" si="336"/>
        <v>0</v>
      </c>
      <c r="AR463" s="396">
        <f t="shared" si="337"/>
        <v>0</v>
      </c>
      <c r="AS463" s="396">
        <f t="shared" si="338"/>
        <v>0</v>
      </c>
      <c r="AT463" s="396"/>
      <c r="AU463" s="131">
        <f t="shared" si="315"/>
        <v>0</v>
      </c>
      <c r="AV463" s="131">
        <f t="shared" si="316"/>
        <v>0</v>
      </c>
      <c r="AW463" s="131">
        <f t="shared" si="317"/>
        <v>0</v>
      </c>
      <c r="AX463" s="131">
        <f t="shared" si="318"/>
        <v>0</v>
      </c>
      <c r="AY463" s="131">
        <f t="shared" si="319"/>
        <v>0</v>
      </c>
      <c r="AZ463" s="131">
        <f t="shared" si="320"/>
        <v>0</v>
      </c>
      <c r="BA463" s="131">
        <f t="shared" si="321"/>
        <v>0</v>
      </c>
      <c r="BB463" s="131">
        <f t="shared" si="322"/>
        <v>0</v>
      </c>
      <c r="BC463" s="131">
        <f t="shared" si="323"/>
        <v>0</v>
      </c>
      <c r="BD463" s="131">
        <f t="shared" si="324"/>
        <v>0</v>
      </c>
      <c r="BE463" s="131">
        <f t="shared" si="325"/>
        <v>0</v>
      </c>
      <c r="BF463" s="131">
        <f t="shared" si="326"/>
        <v>0</v>
      </c>
      <c r="BG463" s="131">
        <f t="shared" si="327"/>
        <v>0</v>
      </c>
      <c r="BH463" s="131">
        <f t="shared" si="328"/>
        <v>0</v>
      </c>
      <c r="BI463" s="131">
        <f t="shared" si="329"/>
        <v>0</v>
      </c>
      <c r="BJ463" s="131">
        <f t="shared" si="330"/>
        <v>0</v>
      </c>
      <c r="BK463" s="131">
        <f t="shared" si="331"/>
        <v>0</v>
      </c>
      <c r="BL463" s="131">
        <f t="shared" si="332"/>
        <v>0</v>
      </c>
      <c r="BM463" s="131">
        <f t="shared" si="333"/>
        <v>0</v>
      </c>
      <c r="BN463" s="131">
        <f t="shared" si="334"/>
        <v>0</v>
      </c>
      <c r="BO463" s="131">
        <f t="shared" si="335"/>
        <v>0</v>
      </c>
    </row>
    <row r="464" spans="1:67" s="81" customFormat="1" ht="73.75" customHeight="1" x14ac:dyDescent="0.2">
      <c r="B464" s="164" t="s">
        <v>8</v>
      </c>
      <c r="C464" s="62"/>
      <c r="D464" s="118" t="s">
        <v>935</v>
      </c>
      <c r="E464" s="502" t="s">
        <v>646</v>
      </c>
      <c r="F464" s="72" t="s">
        <v>108</v>
      </c>
      <c r="G464" s="73" t="s">
        <v>127</v>
      </c>
      <c r="H464" s="73" t="s">
        <v>157</v>
      </c>
      <c r="I464" s="72">
        <v>2</v>
      </c>
      <c r="J464" s="73">
        <v>0</v>
      </c>
      <c r="K464" s="73" t="s">
        <v>562</v>
      </c>
      <c r="L464" s="330">
        <v>181.2491</v>
      </c>
      <c r="M464" s="88"/>
      <c r="N464" s="402" t="s">
        <v>954</v>
      </c>
      <c r="O464" s="368">
        <f>L464*M464</f>
        <v>0</v>
      </c>
      <c r="P464" s="89" t="str">
        <f t="shared" si="303"/>
        <v>No</v>
      </c>
      <c r="Q464" s="166" t="str">
        <f t="shared" si="304"/>
        <v>Yes</v>
      </c>
      <c r="S464" s="234">
        <v>2</v>
      </c>
      <c r="T464" s="230">
        <f t="shared" si="305"/>
        <v>0</v>
      </c>
      <c r="U464" s="69"/>
      <c r="V464" s="256">
        <v>2.8</v>
      </c>
      <c r="W464" s="265">
        <f t="shared" si="339"/>
        <v>0</v>
      </c>
      <c r="X464" s="152">
        <f>M464*I464</f>
        <v>0</v>
      </c>
      <c r="Y464" s="152"/>
      <c r="Z464" s="486">
        <v>2</v>
      </c>
      <c r="AA464" s="474"/>
      <c r="AB464" s="239">
        <f t="shared" si="340"/>
        <v>0</v>
      </c>
      <c r="AC464" s="476">
        <v>8</v>
      </c>
      <c r="AD464" s="239">
        <f t="shared" si="341"/>
        <v>0</v>
      </c>
      <c r="AE464" s="474"/>
      <c r="AF464" s="239">
        <f t="shared" si="342"/>
        <v>0</v>
      </c>
      <c r="AG464" s="131">
        <f t="shared" si="306"/>
        <v>0</v>
      </c>
      <c r="AH464" s="131">
        <f t="shared" si="307"/>
        <v>0</v>
      </c>
      <c r="AI464" s="131">
        <f t="shared" si="308"/>
        <v>0</v>
      </c>
      <c r="AJ464" s="131">
        <f t="shared" si="309"/>
        <v>0</v>
      </c>
      <c r="AK464" s="131">
        <f t="shared" si="310"/>
        <v>0</v>
      </c>
      <c r="AL464" s="131">
        <f t="shared" si="311"/>
        <v>0</v>
      </c>
      <c r="AM464" s="131">
        <f t="shared" si="312"/>
        <v>0</v>
      </c>
      <c r="AN464" s="131">
        <f t="shared" si="313"/>
        <v>0</v>
      </c>
      <c r="AO464" s="131">
        <f t="shared" si="314"/>
        <v>0</v>
      </c>
      <c r="AP464" s="396"/>
      <c r="AQ464" s="396">
        <f t="shared" si="336"/>
        <v>0</v>
      </c>
      <c r="AR464" s="396">
        <f t="shared" si="337"/>
        <v>0</v>
      </c>
      <c r="AS464" s="396">
        <f t="shared" si="338"/>
        <v>0</v>
      </c>
      <c r="AT464" s="396"/>
      <c r="AU464" s="131">
        <f t="shared" si="315"/>
        <v>0</v>
      </c>
      <c r="AV464" s="131">
        <f t="shared" si="316"/>
        <v>0</v>
      </c>
      <c r="AW464" s="131">
        <f t="shared" si="317"/>
        <v>0</v>
      </c>
      <c r="AX464" s="131">
        <f t="shared" si="318"/>
        <v>0</v>
      </c>
      <c r="AY464" s="131">
        <f t="shared" si="319"/>
        <v>0</v>
      </c>
      <c r="AZ464" s="131">
        <f t="shared" si="320"/>
        <v>0</v>
      </c>
      <c r="BA464" s="131">
        <f t="shared" si="321"/>
        <v>0</v>
      </c>
      <c r="BB464" s="131">
        <f t="shared" si="322"/>
        <v>0</v>
      </c>
      <c r="BC464" s="131">
        <f t="shared" si="323"/>
        <v>0</v>
      </c>
      <c r="BD464" s="131">
        <f t="shared" si="324"/>
        <v>0</v>
      </c>
      <c r="BE464" s="131">
        <f t="shared" si="325"/>
        <v>0</v>
      </c>
      <c r="BF464" s="131">
        <f t="shared" si="326"/>
        <v>0</v>
      </c>
      <c r="BG464" s="131">
        <f t="shared" si="327"/>
        <v>0</v>
      </c>
      <c r="BH464" s="131">
        <f t="shared" si="328"/>
        <v>0</v>
      </c>
      <c r="BI464" s="131">
        <f t="shared" si="329"/>
        <v>0</v>
      </c>
      <c r="BJ464" s="131">
        <f t="shared" si="330"/>
        <v>0</v>
      </c>
      <c r="BK464" s="131">
        <f t="shared" si="331"/>
        <v>0</v>
      </c>
      <c r="BL464" s="131">
        <f t="shared" si="332"/>
        <v>0</v>
      </c>
      <c r="BM464" s="131">
        <f t="shared" si="333"/>
        <v>0</v>
      </c>
      <c r="BN464" s="131">
        <f t="shared" si="334"/>
        <v>0</v>
      </c>
      <c r="BO464" s="131">
        <f t="shared" si="335"/>
        <v>0</v>
      </c>
    </row>
    <row r="465" spans="2:67" s="81" customFormat="1" ht="73.75" customHeight="1" x14ac:dyDescent="0.2">
      <c r="B465" s="164" t="s">
        <v>8</v>
      </c>
      <c r="C465" s="62"/>
      <c r="D465" s="117" t="s">
        <v>1105</v>
      </c>
      <c r="E465" s="503" t="s">
        <v>648</v>
      </c>
      <c r="F465" s="69" t="s">
        <v>109</v>
      </c>
      <c r="G465" s="70" t="s">
        <v>126</v>
      </c>
      <c r="H465" s="70" t="s">
        <v>157</v>
      </c>
      <c r="I465" s="69">
        <v>2</v>
      </c>
      <c r="J465" s="70">
        <v>0</v>
      </c>
      <c r="K465" s="70" t="s">
        <v>562</v>
      </c>
      <c r="L465" s="329">
        <v>209.90369999999999</v>
      </c>
      <c r="M465" s="403" t="s">
        <v>954</v>
      </c>
      <c r="N465" s="355"/>
      <c r="O465" s="378">
        <f>L465*N465</f>
        <v>0</v>
      </c>
      <c r="P465" s="96" t="str">
        <f t="shared" si="303"/>
        <v>No</v>
      </c>
      <c r="Q465" s="165" t="str">
        <f t="shared" si="304"/>
        <v>Yes</v>
      </c>
      <c r="S465" s="234">
        <v>2</v>
      </c>
      <c r="T465" s="230">
        <f t="shared" si="305"/>
        <v>0</v>
      </c>
      <c r="U465" s="69"/>
      <c r="V465" s="256">
        <v>4.7</v>
      </c>
      <c r="W465" s="265">
        <f t="shared" si="339"/>
        <v>0</v>
      </c>
      <c r="X465" s="152"/>
      <c r="Y465" s="152">
        <f>N465*I465</f>
        <v>0</v>
      </c>
      <c r="Z465" s="486">
        <v>2</v>
      </c>
      <c r="AA465" s="474"/>
      <c r="AB465" s="239">
        <f t="shared" si="340"/>
        <v>0</v>
      </c>
      <c r="AC465" s="476">
        <v>12</v>
      </c>
      <c r="AD465" s="239">
        <f t="shared" si="341"/>
        <v>0</v>
      </c>
      <c r="AE465" s="474"/>
      <c r="AF465" s="239">
        <f t="shared" si="342"/>
        <v>0</v>
      </c>
      <c r="AG465" s="131">
        <f t="shared" si="306"/>
        <v>0</v>
      </c>
      <c r="AH465" s="131">
        <f t="shared" si="307"/>
        <v>0</v>
      </c>
      <c r="AI465" s="131">
        <f t="shared" si="308"/>
        <v>0</v>
      </c>
      <c r="AJ465" s="131">
        <f t="shared" si="309"/>
        <v>0</v>
      </c>
      <c r="AK465" s="131">
        <f t="shared" si="310"/>
        <v>0</v>
      </c>
      <c r="AL465" s="131">
        <f t="shared" si="311"/>
        <v>0</v>
      </c>
      <c r="AM465" s="131">
        <f t="shared" si="312"/>
        <v>0</v>
      </c>
      <c r="AN465" s="131">
        <f t="shared" si="313"/>
        <v>0</v>
      </c>
      <c r="AO465" s="131">
        <f t="shared" si="314"/>
        <v>0</v>
      </c>
      <c r="AP465" s="396"/>
      <c r="AQ465" s="396">
        <f t="shared" si="336"/>
        <v>0</v>
      </c>
      <c r="AR465" s="396">
        <f t="shared" si="337"/>
        <v>0</v>
      </c>
      <c r="AS465" s="396">
        <f t="shared" si="338"/>
        <v>0</v>
      </c>
      <c r="AT465" s="396"/>
      <c r="AU465" s="131">
        <f t="shared" si="315"/>
        <v>0</v>
      </c>
      <c r="AV465" s="131">
        <f t="shared" si="316"/>
        <v>0</v>
      </c>
      <c r="AW465" s="131">
        <f t="shared" si="317"/>
        <v>0</v>
      </c>
      <c r="AX465" s="131">
        <f t="shared" si="318"/>
        <v>0</v>
      </c>
      <c r="AY465" s="131">
        <f t="shared" si="319"/>
        <v>0</v>
      </c>
      <c r="AZ465" s="131">
        <f t="shared" si="320"/>
        <v>0</v>
      </c>
      <c r="BA465" s="131">
        <f t="shared" si="321"/>
        <v>0</v>
      </c>
      <c r="BB465" s="131">
        <f t="shared" si="322"/>
        <v>0</v>
      </c>
      <c r="BC465" s="131">
        <f t="shared" si="323"/>
        <v>0</v>
      </c>
      <c r="BD465" s="131">
        <f t="shared" si="324"/>
        <v>0</v>
      </c>
      <c r="BE465" s="131">
        <f t="shared" si="325"/>
        <v>0</v>
      </c>
      <c r="BF465" s="131">
        <f t="shared" si="326"/>
        <v>0</v>
      </c>
      <c r="BG465" s="131">
        <f t="shared" si="327"/>
        <v>0</v>
      </c>
      <c r="BH465" s="131">
        <f t="shared" si="328"/>
        <v>0</v>
      </c>
      <c r="BI465" s="131">
        <f t="shared" si="329"/>
        <v>0</v>
      </c>
      <c r="BJ465" s="131">
        <f t="shared" si="330"/>
        <v>0</v>
      </c>
      <c r="BK465" s="131">
        <f t="shared" si="331"/>
        <v>0</v>
      </c>
      <c r="BL465" s="131">
        <f t="shared" si="332"/>
        <v>0</v>
      </c>
      <c r="BM465" s="131">
        <f t="shared" si="333"/>
        <v>0</v>
      </c>
      <c r="BN465" s="131">
        <f t="shared" si="334"/>
        <v>0</v>
      </c>
      <c r="BO465" s="131">
        <f t="shared" si="335"/>
        <v>0</v>
      </c>
    </row>
    <row r="466" spans="2:67" s="81" customFormat="1" ht="73.75" customHeight="1" x14ac:dyDescent="0.2">
      <c r="B466" s="164" t="s">
        <v>8</v>
      </c>
      <c r="C466" s="62"/>
      <c r="D466" s="117" t="s">
        <v>925</v>
      </c>
      <c r="E466" s="504" t="s">
        <v>647</v>
      </c>
      <c r="F466" s="69" t="s">
        <v>109</v>
      </c>
      <c r="G466" s="70" t="s">
        <v>126</v>
      </c>
      <c r="H466" s="70" t="s">
        <v>157</v>
      </c>
      <c r="I466" s="69">
        <v>2</v>
      </c>
      <c r="J466" s="70">
        <v>0</v>
      </c>
      <c r="K466" s="70" t="s">
        <v>562</v>
      </c>
      <c r="L466" s="329">
        <v>219.02950000000001</v>
      </c>
      <c r="M466" s="355"/>
      <c r="N466" s="403" t="s">
        <v>954</v>
      </c>
      <c r="O466" s="378">
        <f>L466*M466</f>
        <v>0</v>
      </c>
      <c r="P466" s="96" t="str">
        <f t="shared" si="303"/>
        <v>No</v>
      </c>
      <c r="Q466" s="165" t="str">
        <f t="shared" si="304"/>
        <v>Yes</v>
      </c>
      <c r="S466" s="234">
        <v>2</v>
      </c>
      <c r="T466" s="230">
        <f t="shared" si="305"/>
        <v>0</v>
      </c>
      <c r="U466" s="69"/>
      <c r="V466" s="256">
        <v>4.7</v>
      </c>
      <c r="W466" s="265">
        <f t="shared" si="339"/>
        <v>0</v>
      </c>
      <c r="X466" s="152">
        <f>M466*I466</f>
        <v>0</v>
      </c>
      <c r="Y466" s="152"/>
      <c r="Z466" s="486">
        <v>2</v>
      </c>
      <c r="AA466" s="474"/>
      <c r="AB466" s="239">
        <f t="shared" si="340"/>
        <v>0</v>
      </c>
      <c r="AC466" s="476">
        <v>12</v>
      </c>
      <c r="AD466" s="239">
        <f t="shared" si="341"/>
        <v>0</v>
      </c>
      <c r="AE466" s="474"/>
      <c r="AF466" s="239">
        <f t="shared" si="342"/>
        <v>0</v>
      </c>
      <c r="AG466" s="131">
        <f t="shared" si="306"/>
        <v>0</v>
      </c>
      <c r="AH466" s="131">
        <f t="shared" si="307"/>
        <v>0</v>
      </c>
      <c r="AI466" s="131">
        <f t="shared" si="308"/>
        <v>0</v>
      </c>
      <c r="AJ466" s="131">
        <f t="shared" si="309"/>
        <v>0</v>
      </c>
      <c r="AK466" s="131">
        <f t="shared" si="310"/>
        <v>0</v>
      </c>
      <c r="AL466" s="131">
        <f t="shared" si="311"/>
        <v>0</v>
      </c>
      <c r="AM466" s="131">
        <f t="shared" si="312"/>
        <v>0</v>
      </c>
      <c r="AN466" s="131">
        <f t="shared" si="313"/>
        <v>0</v>
      </c>
      <c r="AO466" s="131">
        <f t="shared" si="314"/>
        <v>0</v>
      </c>
      <c r="AP466" s="396"/>
      <c r="AQ466" s="396">
        <f t="shared" si="336"/>
        <v>0</v>
      </c>
      <c r="AR466" s="396">
        <f t="shared" si="337"/>
        <v>0</v>
      </c>
      <c r="AS466" s="396">
        <f t="shared" si="338"/>
        <v>0</v>
      </c>
      <c r="AT466" s="396"/>
      <c r="AU466" s="131">
        <f t="shared" si="315"/>
        <v>0</v>
      </c>
      <c r="AV466" s="131">
        <f t="shared" si="316"/>
        <v>0</v>
      </c>
      <c r="AW466" s="131">
        <f t="shared" si="317"/>
        <v>0</v>
      </c>
      <c r="AX466" s="131">
        <f t="shared" si="318"/>
        <v>0</v>
      </c>
      <c r="AY466" s="131">
        <f t="shared" si="319"/>
        <v>0</v>
      </c>
      <c r="AZ466" s="131">
        <f t="shared" si="320"/>
        <v>0</v>
      </c>
      <c r="BA466" s="131">
        <f t="shared" si="321"/>
        <v>0</v>
      </c>
      <c r="BB466" s="131">
        <f t="shared" si="322"/>
        <v>0</v>
      </c>
      <c r="BC466" s="131">
        <f t="shared" si="323"/>
        <v>0</v>
      </c>
      <c r="BD466" s="131">
        <f t="shared" si="324"/>
        <v>0</v>
      </c>
      <c r="BE466" s="131">
        <f t="shared" si="325"/>
        <v>0</v>
      </c>
      <c r="BF466" s="131">
        <f t="shared" si="326"/>
        <v>0</v>
      </c>
      <c r="BG466" s="131">
        <f t="shared" si="327"/>
        <v>0</v>
      </c>
      <c r="BH466" s="131">
        <f t="shared" si="328"/>
        <v>0</v>
      </c>
      <c r="BI466" s="131">
        <f t="shared" si="329"/>
        <v>0</v>
      </c>
      <c r="BJ466" s="131">
        <f t="shared" si="330"/>
        <v>0</v>
      </c>
      <c r="BK466" s="131">
        <f t="shared" si="331"/>
        <v>0</v>
      </c>
      <c r="BL466" s="131">
        <f t="shared" si="332"/>
        <v>0</v>
      </c>
      <c r="BM466" s="131">
        <f t="shared" si="333"/>
        <v>0</v>
      </c>
      <c r="BN466" s="131">
        <f t="shared" si="334"/>
        <v>0</v>
      </c>
      <c r="BO466" s="131">
        <f t="shared" si="335"/>
        <v>0</v>
      </c>
    </row>
    <row r="467" spans="2:67" s="81" customFormat="1" ht="73.75" customHeight="1" x14ac:dyDescent="0.2">
      <c r="B467" s="164" t="s">
        <v>8</v>
      </c>
      <c r="C467" s="62"/>
      <c r="D467" s="117" t="s">
        <v>934</v>
      </c>
      <c r="E467" s="505" t="s">
        <v>646</v>
      </c>
      <c r="F467" s="69" t="s">
        <v>109</v>
      </c>
      <c r="G467" s="70" t="s">
        <v>126</v>
      </c>
      <c r="H467" s="70" t="s">
        <v>157</v>
      </c>
      <c r="I467" s="69">
        <v>2</v>
      </c>
      <c r="J467" s="70">
        <v>0</v>
      </c>
      <c r="K467" s="70" t="s">
        <v>562</v>
      </c>
      <c r="L467" s="329">
        <v>209.90369999999999</v>
      </c>
      <c r="M467" s="355"/>
      <c r="N467" s="403" t="s">
        <v>954</v>
      </c>
      <c r="O467" s="378">
        <f>L467*M467</f>
        <v>0</v>
      </c>
      <c r="P467" s="96" t="str">
        <f t="shared" si="303"/>
        <v>No</v>
      </c>
      <c r="Q467" s="165" t="str">
        <f t="shared" si="304"/>
        <v>Yes</v>
      </c>
      <c r="S467" s="234">
        <v>2</v>
      </c>
      <c r="T467" s="230">
        <f t="shared" si="305"/>
        <v>0</v>
      </c>
      <c r="U467" s="69"/>
      <c r="V467" s="256">
        <v>4.7</v>
      </c>
      <c r="W467" s="265">
        <f t="shared" si="339"/>
        <v>0</v>
      </c>
      <c r="X467" s="152">
        <f>M467*I467</f>
        <v>0</v>
      </c>
      <c r="Y467" s="152"/>
      <c r="Z467" s="486">
        <v>2</v>
      </c>
      <c r="AA467" s="474"/>
      <c r="AB467" s="239">
        <f t="shared" si="340"/>
        <v>0</v>
      </c>
      <c r="AC467" s="476">
        <v>12</v>
      </c>
      <c r="AD467" s="239">
        <f t="shared" si="341"/>
        <v>0</v>
      </c>
      <c r="AE467" s="474"/>
      <c r="AF467" s="239">
        <f t="shared" si="342"/>
        <v>0</v>
      </c>
      <c r="AG467" s="131">
        <f t="shared" si="306"/>
        <v>0</v>
      </c>
      <c r="AH467" s="131">
        <f t="shared" si="307"/>
        <v>0</v>
      </c>
      <c r="AI467" s="131">
        <f t="shared" si="308"/>
        <v>0</v>
      </c>
      <c r="AJ467" s="131">
        <f t="shared" si="309"/>
        <v>0</v>
      </c>
      <c r="AK467" s="131">
        <f t="shared" si="310"/>
        <v>0</v>
      </c>
      <c r="AL467" s="131">
        <f t="shared" si="311"/>
        <v>0</v>
      </c>
      <c r="AM467" s="131">
        <f t="shared" si="312"/>
        <v>0</v>
      </c>
      <c r="AN467" s="131">
        <f t="shared" si="313"/>
        <v>0</v>
      </c>
      <c r="AO467" s="131">
        <f t="shared" si="314"/>
        <v>0</v>
      </c>
      <c r="AP467" s="396"/>
      <c r="AQ467" s="396">
        <f t="shared" si="336"/>
        <v>0</v>
      </c>
      <c r="AR467" s="396">
        <f t="shared" si="337"/>
        <v>0</v>
      </c>
      <c r="AS467" s="396">
        <f t="shared" si="338"/>
        <v>0</v>
      </c>
      <c r="AT467" s="396"/>
      <c r="AU467" s="131">
        <f t="shared" si="315"/>
        <v>0</v>
      </c>
      <c r="AV467" s="131">
        <f t="shared" si="316"/>
        <v>0</v>
      </c>
      <c r="AW467" s="131">
        <f t="shared" si="317"/>
        <v>0</v>
      </c>
      <c r="AX467" s="131">
        <f t="shared" si="318"/>
        <v>0</v>
      </c>
      <c r="AY467" s="131">
        <f t="shared" si="319"/>
        <v>0</v>
      </c>
      <c r="AZ467" s="131">
        <f t="shared" si="320"/>
        <v>0</v>
      </c>
      <c r="BA467" s="131">
        <f t="shared" si="321"/>
        <v>0</v>
      </c>
      <c r="BB467" s="131">
        <f t="shared" si="322"/>
        <v>0</v>
      </c>
      <c r="BC467" s="131">
        <f t="shared" si="323"/>
        <v>0</v>
      </c>
      <c r="BD467" s="131">
        <f t="shared" si="324"/>
        <v>0</v>
      </c>
      <c r="BE467" s="131">
        <f t="shared" si="325"/>
        <v>0</v>
      </c>
      <c r="BF467" s="131">
        <f t="shared" si="326"/>
        <v>0</v>
      </c>
      <c r="BG467" s="131">
        <f t="shared" si="327"/>
        <v>0</v>
      </c>
      <c r="BH467" s="131">
        <f t="shared" si="328"/>
        <v>0</v>
      </c>
      <c r="BI467" s="131">
        <f t="shared" si="329"/>
        <v>0</v>
      </c>
      <c r="BJ467" s="131">
        <f t="shared" si="330"/>
        <v>0</v>
      </c>
      <c r="BK467" s="131">
        <f t="shared" si="331"/>
        <v>0</v>
      </c>
      <c r="BL467" s="131">
        <f t="shared" si="332"/>
        <v>0</v>
      </c>
      <c r="BM467" s="131">
        <f t="shared" si="333"/>
        <v>0</v>
      </c>
      <c r="BN467" s="131">
        <f t="shared" si="334"/>
        <v>0</v>
      </c>
      <c r="BO467" s="131">
        <f t="shared" si="335"/>
        <v>0</v>
      </c>
    </row>
    <row r="468" spans="2:67" s="81" customFormat="1" ht="73.75" customHeight="1" x14ac:dyDescent="0.2">
      <c r="B468" s="164" t="s">
        <v>8</v>
      </c>
      <c r="C468" s="62"/>
      <c r="D468" s="118" t="s">
        <v>1106</v>
      </c>
      <c r="E468" s="506" t="s">
        <v>648</v>
      </c>
      <c r="F468" s="72" t="s">
        <v>109</v>
      </c>
      <c r="G468" s="73" t="s">
        <v>85</v>
      </c>
      <c r="H468" s="73" t="s">
        <v>157</v>
      </c>
      <c r="I468" s="72">
        <v>1</v>
      </c>
      <c r="J468" s="73">
        <v>0</v>
      </c>
      <c r="K468" s="73" t="s">
        <v>562</v>
      </c>
      <c r="L468" s="330">
        <v>119.1504</v>
      </c>
      <c r="M468" s="402" t="s">
        <v>954</v>
      </c>
      <c r="N468" s="88"/>
      <c r="O468" s="368">
        <f>L468*N468</f>
        <v>0</v>
      </c>
      <c r="P468" s="89" t="str">
        <f t="shared" si="303"/>
        <v>No</v>
      </c>
      <c r="Q468" s="166" t="str">
        <f t="shared" si="304"/>
        <v>Yes</v>
      </c>
      <c r="S468" s="234">
        <v>1</v>
      </c>
      <c r="T468" s="230">
        <f t="shared" si="305"/>
        <v>0</v>
      </c>
      <c r="U468" s="69"/>
      <c r="V468" s="256">
        <v>6</v>
      </c>
      <c r="W468" s="265">
        <f t="shared" si="339"/>
        <v>0</v>
      </c>
      <c r="X468" s="152"/>
      <c r="Y468" s="152">
        <f>N468*I468</f>
        <v>0</v>
      </c>
      <c r="Z468" s="486">
        <v>1</v>
      </c>
      <c r="AA468" s="474"/>
      <c r="AB468" s="239">
        <f t="shared" si="340"/>
        <v>0</v>
      </c>
      <c r="AC468" s="476">
        <v>6</v>
      </c>
      <c r="AD468" s="239">
        <f t="shared" si="341"/>
        <v>0</v>
      </c>
      <c r="AE468" s="474"/>
      <c r="AF468" s="239">
        <f t="shared" si="342"/>
        <v>0</v>
      </c>
      <c r="AG468" s="131">
        <f t="shared" si="306"/>
        <v>0</v>
      </c>
      <c r="AH468" s="131">
        <f t="shared" si="307"/>
        <v>0</v>
      </c>
      <c r="AI468" s="131">
        <f t="shared" si="308"/>
        <v>0</v>
      </c>
      <c r="AJ468" s="131">
        <f t="shared" si="309"/>
        <v>0</v>
      </c>
      <c r="AK468" s="131">
        <f t="shared" si="310"/>
        <v>0</v>
      </c>
      <c r="AL468" s="131">
        <f t="shared" si="311"/>
        <v>0</v>
      </c>
      <c r="AM468" s="131">
        <f t="shared" si="312"/>
        <v>0</v>
      </c>
      <c r="AN468" s="131">
        <f t="shared" si="313"/>
        <v>0</v>
      </c>
      <c r="AO468" s="131">
        <f t="shared" si="314"/>
        <v>0</v>
      </c>
      <c r="AP468" s="396"/>
      <c r="AQ468" s="396">
        <f t="shared" si="336"/>
        <v>0</v>
      </c>
      <c r="AR468" s="396">
        <f t="shared" si="337"/>
        <v>0</v>
      </c>
      <c r="AS468" s="396">
        <f t="shared" si="338"/>
        <v>0</v>
      </c>
      <c r="AT468" s="396"/>
      <c r="AU468" s="131">
        <f t="shared" si="315"/>
        <v>0</v>
      </c>
      <c r="AV468" s="131">
        <f t="shared" si="316"/>
        <v>0</v>
      </c>
      <c r="AW468" s="131">
        <f t="shared" si="317"/>
        <v>0</v>
      </c>
      <c r="AX468" s="131">
        <f t="shared" si="318"/>
        <v>0</v>
      </c>
      <c r="AY468" s="131">
        <f t="shared" si="319"/>
        <v>0</v>
      </c>
      <c r="AZ468" s="131">
        <f t="shared" si="320"/>
        <v>0</v>
      </c>
      <c r="BA468" s="131">
        <f t="shared" si="321"/>
        <v>0</v>
      </c>
      <c r="BB468" s="131">
        <f t="shared" si="322"/>
        <v>0</v>
      </c>
      <c r="BC468" s="131">
        <f t="shared" si="323"/>
        <v>0</v>
      </c>
      <c r="BD468" s="131">
        <f t="shared" si="324"/>
        <v>0</v>
      </c>
      <c r="BE468" s="131">
        <f t="shared" si="325"/>
        <v>0</v>
      </c>
      <c r="BF468" s="131">
        <f t="shared" si="326"/>
        <v>0</v>
      </c>
      <c r="BG468" s="131">
        <f t="shared" si="327"/>
        <v>0</v>
      </c>
      <c r="BH468" s="131">
        <f t="shared" si="328"/>
        <v>0</v>
      </c>
      <c r="BI468" s="131">
        <f t="shared" si="329"/>
        <v>0</v>
      </c>
      <c r="BJ468" s="131">
        <f t="shared" si="330"/>
        <v>0</v>
      </c>
      <c r="BK468" s="131">
        <f t="shared" si="331"/>
        <v>0</v>
      </c>
      <c r="BL468" s="131">
        <f t="shared" si="332"/>
        <v>0</v>
      </c>
      <c r="BM468" s="131">
        <f t="shared" si="333"/>
        <v>0</v>
      </c>
      <c r="BN468" s="131">
        <f t="shared" si="334"/>
        <v>0</v>
      </c>
      <c r="BO468" s="131">
        <f t="shared" si="335"/>
        <v>0</v>
      </c>
    </row>
    <row r="469" spans="2:67" s="81" customFormat="1" ht="73.75" customHeight="1" x14ac:dyDescent="0.2">
      <c r="B469" s="164" t="s">
        <v>8</v>
      </c>
      <c r="C469" s="62"/>
      <c r="D469" s="118" t="s">
        <v>926</v>
      </c>
      <c r="E469" s="501" t="s">
        <v>647</v>
      </c>
      <c r="F469" s="72" t="s">
        <v>109</v>
      </c>
      <c r="G469" s="73" t="s">
        <v>85</v>
      </c>
      <c r="H469" s="73" t="s">
        <v>157</v>
      </c>
      <c r="I469" s="72">
        <v>1</v>
      </c>
      <c r="J469" s="73">
        <v>0</v>
      </c>
      <c r="K469" s="73" t="s">
        <v>562</v>
      </c>
      <c r="L469" s="330">
        <v>124.32100000000001</v>
      </c>
      <c r="M469" s="88"/>
      <c r="N469" s="402" t="s">
        <v>954</v>
      </c>
      <c r="O469" s="368">
        <f>L469*M469</f>
        <v>0</v>
      </c>
      <c r="P469" s="89" t="str">
        <f t="shared" si="303"/>
        <v>No</v>
      </c>
      <c r="Q469" s="166" t="str">
        <f t="shared" si="304"/>
        <v>Yes</v>
      </c>
      <c r="S469" s="234">
        <v>1</v>
      </c>
      <c r="T469" s="230">
        <f t="shared" si="305"/>
        <v>0</v>
      </c>
      <c r="U469" s="69"/>
      <c r="V469" s="256">
        <v>6</v>
      </c>
      <c r="W469" s="265">
        <f t="shared" si="339"/>
        <v>0</v>
      </c>
      <c r="X469" s="152">
        <f>M469*I469</f>
        <v>0</v>
      </c>
      <c r="Y469" s="152"/>
      <c r="Z469" s="486">
        <v>1</v>
      </c>
      <c r="AA469" s="474"/>
      <c r="AB469" s="239">
        <f t="shared" si="340"/>
        <v>0</v>
      </c>
      <c r="AC469" s="476">
        <v>6</v>
      </c>
      <c r="AD469" s="239">
        <f t="shared" si="341"/>
        <v>0</v>
      </c>
      <c r="AE469" s="474"/>
      <c r="AF469" s="239">
        <f t="shared" si="342"/>
        <v>0</v>
      </c>
      <c r="AG469" s="131">
        <f t="shared" si="306"/>
        <v>0</v>
      </c>
      <c r="AH469" s="131">
        <f t="shared" si="307"/>
        <v>0</v>
      </c>
      <c r="AI469" s="131">
        <f t="shared" si="308"/>
        <v>0</v>
      </c>
      <c r="AJ469" s="131">
        <f t="shared" si="309"/>
        <v>0</v>
      </c>
      <c r="AK469" s="131">
        <f t="shared" si="310"/>
        <v>0</v>
      </c>
      <c r="AL469" s="131">
        <f t="shared" si="311"/>
        <v>0</v>
      </c>
      <c r="AM469" s="131">
        <f t="shared" si="312"/>
        <v>0</v>
      </c>
      <c r="AN469" s="131">
        <f t="shared" si="313"/>
        <v>0</v>
      </c>
      <c r="AO469" s="131">
        <f t="shared" si="314"/>
        <v>0</v>
      </c>
      <c r="AP469" s="396"/>
      <c r="AQ469" s="396">
        <f t="shared" si="336"/>
        <v>0</v>
      </c>
      <c r="AR469" s="396">
        <f t="shared" si="337"/>
        <v>0</v>
      </c>
      <c r="AS469" s="396">
        <f t="shared" si="338"/>
        <v>0</v>
      </c>
      <c r="AT469" s="396"/>
      <c r="AU469" s="131">
        <f t="shared" si="315"/>
        <v>0</v>
      </c>
      <c r="AV469" s="131">
        <f t="shared" si="316"/>
        <v>0</v>
      </c>
      <c r="AW469" s="131">
        <f t="shared" si="317"/>
        <v>0</v>
      </c>
      <c r="AX469" s="131">
        <f t="shared" si="318"/>
        <v>0</v>
      </c>
      <c r="AY469" s="131">
        <f t="shared" si="319"/>
        <v>0</v>
      </c>
      <c r="AZ469" s="131">
        <f t="shared" si="320"/>
        <v>0</v>
      </c>
      <c r="BA469" s="131">
        <f t="shared" si="321"/>
        <v>0</v>
      </c>
      <c r="BB469" s="131">
        <f t="shared" si="322"/>
        <v>0</v>
      </c>
      <c r="BC469" s="131">
        <f t="shared" si="323"/>
        <v>0</v>
      </c>
      <c r="BD469" s="131">
        <f t="shared" si="324"/>
        <v>0</v>
      </c>
      <c r="BE469" s="131">
        <f t="shared" si="325"/>
        <v>0</v>
      </c>
      <c r="BF469" s="131">
        <f t="shared" si="326"/>
        <v>0</v>
      </c>
      <c r="BG469" s="131">
        <f t="shared" si="327"/>
        <v>0</v>
      </c>
      <c r="BH469" s="131">
        <f t="shared" si="328"/>
        <v>0</v>
      </c>
      <c r="BI469" s="131">
        <f t="shared" si="329"/>
        <v>0</v>
      </c>
      <c r="BJ469" s="131">
        <f t="shared" si="330"/>
        <v>0</v>
      </c>
      <c r="BK469" s="131">
        <f t="shared" si="331"/>
        <v>0</v>
      </c>
      <c r="BL469" s="131">
        <f t="shared" si="332"/>
        <v>0</v>
      </c>
      <c r="BM469" s="131">
        <f t="shared" si="333"/>
        <v>0</v>
      </c>
      <c r="BN469" s="131">
        <f t="shared" si="334"/>
        <v>0</v>
      </c>
      <c r="BO469" s="131">
        <f t="shared" si="335"/>
        <v>0</v>
      </c>
    </row>
    <row r="470" spans="2:67" s="81" customFormat="1" ht="73.75" customHeight="1" x14ac:dyDescent="0.2">
      <c r="B470" s="164" t="s">
        <v>8</v>
      </c>
      <c r="C470" s="62"/>
      <c r="D470" s="118" t="s">
        <v>933</v>
      </c>
      <c r="E470" s="502" t="s">
        <v>646</v>
      </c>
      <c r="F470" s="72" t="s">
        <v>109</v>
      </c>
      <c r="G470" s="73" t="s">
        <v>85</v>
      </c>
      <c r="H470" s="73" t="s">
        <v>157</v>
      </c>
      <c r="I470" s="72">
        <v>1</v>
      </c>
      <c r="J470" s="73">
        <v>0</v>
      </c>
      <c r="K470" s="73" t="s">
        <v>562</v>
      </c>
      <c r="L470" s="330">
        <v>119.1504</v>
      </c>
      <c r="M470" s="88"/>
      <c r="N470" s="402" t="s">
        <v>954</v>
      </c>
      <c r="O470" s="368">
        <f>L470*M470</f>
        <v>0</v>
      </c>
      <c r="P470" s="89" t="str">
        <f t="shared" si="303"/>
        <v>No</v>
      </c>
      <c r="Q470" s="166" t="str">
        <f t="shared" si="304"/>
        <v>Yes</v>
      </c>
      <c r="S470" s="234">
        <v>1</v>
      </c>
      <c r="T470" s="230">
        <f t="shared" si="305"/>
        <v>0</v>
      </c>
      <c r="U470" s="69"/>
      <c r="V470" s="256">
        <v>6</v>
      </c>
      <c r="W470" s="265">
        <f t="shared" si="339"/>
        <v>0</v>
      </c>
      <c r="X470" s="152">
        <f>M470*I470</f>
        <v>0</v>
      </c>
      <c r="Y470" s="152"/>
      <c r="Z470" s="486">
        <v>1</v>
      </c>
      <c r="AA470" s="474"/>
      <c r="AB470" s="239">
        <f t="shared" si="340"/>
        <v>0</v>
      </c>
      <c r="AC470" s="476">
        <v>6</v>
      </c>
      <c r="AD470" s="239">
        <f t="shared" si="341"/>
        <v>0</v>
      </c>
      <c r="AE470" s="474"/>
      <c r="AF470" s="239">
        <f t="shared" si="342"/>
        <v>0</v>
      </c>
      <c r="AG470" s="131">
        <f t="shared" si="306"/>
        <v>0</v>
      </c>
      <c r="AH470" s="131">
        <f t="shared" si="307"/>
        <v>0</v>
      </c>
      <c r="AI470" s="131">
        <f t="shared" si="308"/>
        <v>0</v>
      </c>
      <c r="AJ470" s="131">
        <f t="shared" si="309"/>
        <v>0</v>
      </c>
      <c r="AK470" s="131">
        <f t="shared" si="310"/>
        <v>0</v>
      </c>
      <c r="AL470" s="131">
        <f t="shared" si="311"/>
        <v>0</v>
      </c>
      <c r="AM470" s="131">
        <f t="shared" si="312"/>
        <v>0</v>
      </c>
      <c r="AN470" s="131">
        <f t="shared" si="313"/>
        <v>0</v>
      </c>
      <c r="AO470" s="131">
        <f t="shared" si="314"/>
        <v>0</v>
      </c>
      <c r="AP470" s="396"/>
      <c r="AQ470" s="396">
        <f t="shared" si="336"/>
        <v>0</v>
      </c>
      <c r="AR470" s="396">
        <f t="shared" si="337"/>
        <v>0</v>
      </c>
      <c r="AS470" s="396">
        <f t="shared" si="338"/>
        <v>0</v>
      </c>
      <c r="AT470" s="396"/>
      <c r="AU470" s="131">
        <f t="shared" si="315"/>
        <v>0</v>
      </c>
      <c r="AV470" s="131">
        <f t="shared" si="316"/>
        <v>0</v>
      </c>
      <c r="AW470" s="131">
        <f t="shared" si="317"/>
        <v>0</v>
      </c>
      <c r="AX470" s="131">
        <f t="shared" si="318"/>
        <v>0</v>
      </c>
      <c r="AY470" s="131">
        <f t="shared" si="319"/>
        <v>0</v>
      </c>
      <c r="AZ470" s="131">
        <f t="shared" si="320"/>
        <v>0</v>
      </c>
      <c r="BA470" s="131">
        <f t="shared" si="321"/>
        <v>0</v>
      </c>
      <c r="BB470" s="131">
        <f t="shared" si="322"/>
        <v>0</v>
      </c>
      <c r="BC470" s="131">
        <f t="shared" si="323"/>
        <v>0</v>
      </c>
      <c r="BD470" s="131">
        <f t="shared" si="324"/>
        <v>0</v>
      </c>
      <c r="BE470" s="131">
        <f t="shared" si="325"/>
        <v>0</v>
      </c>
      <c r="BF470" s="131">
        <f t="shared" si="326"/>
        <v>0</v>
      </c>
      <c r="BG470" s="131">
        <f t="shared" si="327"/>
        <v>0</v>
      </c>
      <c r="BH470" s="131">
        <f t="shared" si="328"/>
        <v>0</v>
      </c>
      <c r="BI470" s="131">
        <f t="shared" si="329"/>
        <v>0</v>
      </c>
      <c r="BJ470" s="131">
        <f t="shared" si="330"/>
        <v>0</v>
      </c>
      <c r="BK470" s="131">
        <f t="shared" si="331"/>
        <v>0</v>
      </c>
      <c r="BL470" s="131">
        <f t="shared" si="332"/>
        <v>0</v>
      </c>
      <c r="BM470" s="131">
        <f t="shared" si="333"/>
        <v>0</v>
      </c>
      <c r="BN470" s="131">
        <f t="shared" si="334"/>
        <v>0</v>
      </c>
      <c r="BO470" s="131">
        <f t="shared" si="335"/>
        <v>0</v>
      </c>
    </row>
    <row r="471" spans="2:67" s="81" customFormat="1" ht="73.75" customHeight="1" x14ac:dyDescent="0.2">
      <c r="B471" s="164" t="s">
        <v>8</v>
      </c>
      <c r="C471" s="62"/>
      <c r="D471" s="117" t="s">
        <v>1107</v>
      </c>
      <c r="E471" s="503" t="s">
        <v>648</v>
      </c>
      <c r="F471" s="69" t="s">
        <v>109</v>
      </c>
      <c r="G471" s="215" t="s">
        <v>605</v>
      </c>
      <c r="H471" s="70" t="s">
        <v>157</v>
      </c>
      <c r="I471" s="70">
        <v>1</v>
      </c>
      <c r="J471" s="70">
        <v>0</v>
      </c>
      <c r="K471" s="70" t="s">
        <v>562</v>
      </c>
      <c r="L471" s="356">
        <v>135.1875</v>
      </c>
      <c r="M471" s="403" t="s">
        <v>954</v>
      </c>
      <c r="N471" s="355"/>
      <c r="O471" s="378">
        <f>L471*N471</f>
        <v>0</v>
      </c>
      <c r="P471" s="96" t="str">
        <f t="shared" si="303"/>
        <v>No</v>
      </c>
      <c r="Q471" s="165" t="str">
        <f t="shared" si="304"/>
        <v>Yes</v>
      </c>
      <c r="R471" s="357"/>
      <c r="S471" s="234">
        <v>1</v>
      </c>
      <c r="T471" s="230">
        <f t="shared" si="305"/>
        <v>0</v>
      </c>
      <c r="U471" s="69"/>
      <c r="V471" s="256">
        <v>2.15</v>
      </c>
      <c r="W471" s="265">
        <f t="shared" si="339"/>
        <v>0</v>
      </c>
      <c r="X471" s="152"/>
      <c r="Y471" s="152">
        <f>N471*I471</f>
        <v>0</v>
      </c>
      <c r="Z471" s="486">
        <v>1</v>
      </c>
      <c r="AA471" s="478">
        <v>5</v>
      </c>
      <c r="AB471" s="239">
        <f t="shared" si="340"/>
        <v>0</v>
      </c>
      <c r="AC471" s="474"/>
      <c r="AD471" s="239">
        <f t="shared" si="341"/>
        <v>0</v>
      </c>
      <c r="AE471" s="474"/>
      <c r="AF471" s="239">
        <f t="shared" si="342"/>
        <v>0</v>
      </c>
      <c r="AG471" s="131">
        <f t="shared" si="306"/>
        <v>0</v>
      </c>
      <c r="AH471" s="131">
        <f t="shared" si="307"/>
        <v>0</v>
      </c>
      <c r="AI471" s="131">
        <f t="shared" si="308"/>
        <v>0</v>
      </c>
      <c r="AJ471" s="131">
        <f t="shared" si="309"/>
        <v>0</v>
      </c>
      <c r="AK471" s="131">
        <f t="shared" si="310"/>
        <v>0</v>
      </c>
      <c r="AL471" s="131">
        <f t="shared" si="311"/>
        <v>0</v>
      </c>
      <c r="AM471" s="131">
        <f t="shared" si="312"/>
        <v>0</v>
      </c>
      <c r="AN471" s="131">
        <f t="shared" si="313"/>
        <v>0</v>
      </c>
      <c r="AO471" s="131">
        <f t="shared" si="314"/>
        <v>0</v>
      </c>
      <c r="AP471" s="396"/>
      <c r="AQ471" s="396">
        <f t="shared" si="336"/>
        <v>0</v>
      </c>
      <c r="AR471" s="396">
        <f t="shared" si="337"/>
        <v>0</v>
      </c>
      <c r="AS471" s="396">
        <f t="shared" si="338"/>
        <v>0</v>
      </c>
      <c r="AT471" s="396"/>
      <c r="AU471" s="131">
        <f t="shared" si="315"/>
        <v>0</v>
      </c>
      <c r="AV471" s="131">
        <f t="shared" si="316"/>
        <v>0</v>
      </c>
      <c r="AW471" s="131">
        <f t="shared" si="317"/>
        <v>0</v>
      </c>
      <c r="AX471" s="131">
        <f t="shared" si="318"/>
        <v>0</v>
      </c>
      <c r="AY471" s="131">
        <f t="shared" si="319"/>
        <v>0</v>
      </c>
      <c r="AZ471" s="131">
        <f t="shared" si="320"/>
        <v>0</v>
      </c>
      <c r="BA471" s="131">
        <f t="shared" si="321"/>
        <v>0</v>
      </c>
      <c r="BB471" s="131">
        <f t="shared" si="322"/>
        <v>0</v>
      </c>
      <c r="BC471" s="131">
        <f t="shared" si="323"/>
        <v>0</v>
      </c>
      <c r="BD471" s="131">
        <f t="shared" si="324"/>
        <v>0</v>
      </c>
      <c r="BE471" s="131">
        <f t="shared" si="325"/>
        <v>0</v>
      </c>
      <c r="BF471" s="131">
        <f t="shared" si="326"/>
        <v>0</v>
      </c>
      <c r="BG471" s="131">
        <f t="shared" si="327"/>
        <v>0</v>
      </c>
      <c r="BH471" s="131">
        <f t="shared" si="328"/>
        <v>0</v>
      </c>
      <c r="BI471" s="131">
        <f t="shared" si="329"/>
        <v>0</v>
      </c>
      <c r="BJ471" s="131">
        <f t="shared" si="330"/>
        <v>0</v>
      </c>
      <c r="BK471" s="131">
        <f t="shared" si="331"/>
        <v>0</v>
      </c>
      <c r="BL471" s="131">
        <f t="shared" si="332"/>
        <v>0</v>
      </c>
      <c r="BM471" s="131">
        <f t="shared" si="333"/>
        <v>0</v>
      </c>
      <c r="BN471" s="131">
        <f t="shared" si="334"/>
        <v>0</v>
      </c>
      <c r="BO471" s="131">
        <f t="shared" si="335"/>
        <v>0</v>
      </c>
    </row>
    <row r="472" spans="2:67" s="81" customFormat="1" ht="73.75" customHeight="1" x14ac:dyDescent="0.2">
      <c r="B472" s="164" t="s">
        <v>8</v>
      </c>
      <c r="C472" s="62"/>
      <c r="D472" s="117" t="s">
        <v>927</v>
      </c>
      <c r="E472" s="504" t="s">
        <v>647</v>
      </c>
      <c r="F472" s="69" t="s">
        <v>109</v>
      </c>
      <c r="G472" s="215" t="s">
        <v>605</v>
      </c>
      <c r="H472" s="70" t="s">
        <v>157</v>
      </c>
      <c r="I472" s="70">
        <v>1</v>
      </c>
      <c r="J472" s="70">
        <v>0</v>
      </c>
      <c r="K472" s="70" t="s">
        <v>562</v>
      </c>
      <c r="L472" s="356">
        <v>141.06880000000001</v>
      </c>
      <c r="M472" s="355"/>
      <c r="N472" s="403" t="s">
        <v>954</v>
      </c>
      <c r="O472" s="378">
        <f>L472*M472</f>
        <v>0</v>
      </c>
      <c r="P472" s="96" t="str">
        <f t="shared" si="303"/>
        <v>No</v>
      </c>
      <c r="Q472" s="165" t="str">
        <f t="shared" si="304"/>
        <v>Yes</v>
      </c>
      <c r="R472" s="357"/>
      <c r="S472" s="234">
        <v>1</v>
      </c>
      <c r="T472" s="230">
        <f t="shared" si="305"/>
        <v>0</v>
      </c>
      <c r="U472" s="69"/>
      <c r="V472" s="256">
        <v>2.15</v>
      </c>
      <c r="W472" s="265">
        <f t="shared" si="339"/>
        <v>0</v>
      </c>
      <c r="X472" s="152">
        <f>M472*I472</f>
        <v>0</v>
      </c>
      <c r="Y472" s="152"/>
      <c r="Z472" s="486">
        <v>1</v>
      </c>
      <c r="AA472" s="478">
        <v>5</v>
      </c>
      <c r="AB472" s="239">
        <f t="shared" si="340"/>
        <v>0</v>
      </c>
      <c r="AC472" s="474"/>
      <c r="AD472" s="239">
        <f t="shared" si="341"/>
        <v>0</v>
      </c>
      <c r="AE472" s="474"/>
      <c r="AF472" s="239">
        <f t="shared" si="342"/>
        <v>0</v>
      </c>
      <c r="AG472" s="131">
        <f t="shared" si="306"/>
        <v>0</v>
      </c>
      <c r="AH472" s="131">
        <f t="shared" si="307"/>
        <v>0</v>
      </c>
      <c r="AI472" s="131">
        <f t="shared" si="308"/>
        <v>0</v>
      </c>
      <c r="AJ472" s="131">
        <f t="shared" si="309"/>
        <v>0</v>
      </c>
      <c r="AK472" s="131">
        <f t="shared" si="310"/>
        <v>0</v>
      </c>
      <c r="AL472" s="131">
        <f t="shared" si="311"/>
        <v>0</v>
      </c>
      <c r="AM472" s="131">
        <f t="shared" si="312"/>
        <v>0</v>
      </c>
      <c r="AN472" s="131">
        <f t="shared" si="313"/>
        <v>0</v>
      </c>
      <c r="AO472" s="131">
        <f t="shared" si="314"/>
        <v>0</v>
      </c>
      <c r="AP472" s="396"/>
      <c r="AQ472" s="396">
        <f t="shared" si="336"/>
        <v>0</v>
      </c>
      <c r="AR472" s="396">
        <f t="shared" si="337"/>
        <v>0</v>
      </c>
      <c r="AS472" s="396">
        <f t="shared" si="338"/>
        <v>0</v>
      </c>
      <c r="AT472" s="396"/>
      <c r="AU472" s="131">
        <f t="shared" si="315"/>
        <v>0</v>
      </c>
      <c r="AV472" s="131">
        <f t="shared" si="316"/>
        <v>0</v>
      </c>
      <c r="AW472" s="131">
        <f t="shared" si="317"/>
        <v>0</v>
      </c>
      <c r="AX472" s="131">
        <f t="shared" si="318"/>
        <v>0</v>
      </c>
      <c r="AY472" s="131">
        <f t="shared" si="319"/>
        <v>0</v>
      </c>
      <c r="AZ472" s="131">
        <f t="shared" si="320"/>
        <v>0</v>
      </c>
      <c r="BA472" s="131">
        <f t="shared" si="321"/>
        <v>0</v>
      </c>
      <c r="BB472" s="131">
        <f t="shared" si="322"/>
        <v>0</v>
      </c>
      <c r="BC472" s="131">
        <f t="shared" si="323"/>
        <v>0</v>
      </c>
      <c r="BD472" s="131">
        <f t="shared" si="324"/>
        <v>0</v>
      </c>
      <c r="BE472" s="131">
        <f t="shared" si="325"/>
        <v>0</v>
      </c>
      <c r="BF472" s="131">
        <f t="shared" si="326"/>
        <v>0</v>
      </c>
      <c r="BG472" s="131">
        <f t="shared" si="327"/>
        <v>0</v>
      </c>
      <c r="BH472" s="131">
        <f t="shared" si="328"/>
        <v>0</v>
      </c>
      <c r="BI472" s="131">
        <f t="shared" si="329"/>
        <v>0</v>
      </c>
      <c r="BJ472" s="131">
        <f t="shared" si="330"/>
        <v>0</v>
      </c>
      <c r="BK472" s="131">
        <f t="shared" si="331"/>
        <v>0</v>
      </c>
      <c r="BL472" s="131">
        <f t="shared" si="332"/>
        <v>0</v>
      </c>
      <c r="BM472" s="131">
        <f t="shared" si="333"/>
        <v>0</v>
      </c>
      <c r="BN472" s="131">
        <f t="shared" si="334"/>
        <v>0</v>
      </c>
      <c r="BO472" s="131">
        <f t="shared" si="335"/>
        <v>0</v>
      </c>
    </row>
    <row r="473" spans="2:67" s="81" customFormat="1" ht="73.75" customHeight="1" x14ac:dyDescent="0.2">
      <c r="B473" s="164" t="s">
        <v>8</v>
      </c>
      <c r="C473" s="62"/>
      <c r="D473" s="117" t="s">
        <v>932</v>
      </c>
      <c r="E473" s="505" t="s">
        <v>646</v>
      </c>
      <c r="F473" s="69" t="s">
        <v>109</v>
      </c>
      <c r="G473" s="215" t="s">
        <v>605</v>
      </c>
      <c r="H473" s="70" t="s">
        <v>157</v>
      </c>
      <c r="I473" s="70">
        <v>1</v>
      </c>
      <c r="J473" s="70">
        <v>0</v>
      </c>
      <c r="K473" s="70" t="s">
        <v>562</v>
      </c>
      <c r="L473" s="356">
        <v>135.1875</v>
      </c>
      <c r="M473" s="355"/>
      <c r="N473" s="403" t="s">
        <v>954</v>
      </c>
      <c r="O473" s="378">
        <f>L473*M473</f>
        <v>0</v>
      </c>
      <c r="P473" s="96" t="str">
        <f t="shared" si="303"/>
        <v>No</v>
      </c>
      <c r="Q473" s="165" t="str">
        <f t="shared" si="304"/>
        <v>Yes</v>
      </c>
      <c r="R473" s="357"/>
      <c r="S473" s="234">
        <v>1</v>
      </c>
      <c r="T473" s="230">
        <f t="shared" si="305"/>
        <v>0</v>
      </c>
      <c r="U473" s="69"/>
      <c r="V473" s="256">
        <v>2.15</v>
      </c>
      <c r="W473" s="265">
        <f t="shared" si="339"/>
        <v>0</v>
      </c>
      <c r="X473" s="152">
        <f>M473*I473</f>
        <v>0</v>
      </c>
      <c r="Y473" s="152"/>
      <c r="Z473" s="486">
        <v>1</v>
      </c>
      <c r="AA473" s="478">
        <v>5</v>
      </c>
      <c r="AB473" s="239">
        <f t="shared" si="340"/>
        <v>0</v>
      </c>
      <c r="AC473" s="474"/>
      <c r="AD473" s="239">
        <f t="shared" si="341"/>
        <v>0</v>
      </c>
      <c r="AE473" s="474"/>
      <c r="AF473" s="239">
        <f t="shared" si="342"/>
        <v>0</v>
      </c>
      <c r="AG473" s="131">
        <f t="shared" si="306"/>
        <v>0</v>
      </c>
      <c r="AH473" s="131">
        <f t="shared" si="307"/>
        <v>0</v>
      </c>
      <c r="AI473" s="131">
        <f t="shared" si="308"/>
        <v>0</v>
      </c>
      <c r="AJ473" s="131">
        <f t="shared" si="309"/>
        <v>0</v>
      </c>
      <c r="AK473" s="131">
        <f t="shared" si="310"/>
        <v>0</v>
      </c>
      <c r="AL473" s="131">
        <f t="shared" si="311"/>
        <v>0</v>
      </c>
      <c r="AM473" s="131">
        <f t="shared" si="312"/>
        <v>0</v>
      </c>
      <c r="AN473" s="131">
        <f t="shared" si="313"/>
        <v>0</v>
      </c>
      <c r="AO473" s="131">
        <f t="shared" si="314"/>
        <v>0</v>
      </c>
      <c r="AP473" s="396"/>
      <c r="AQ473" s="396">
        <f t="shared" si="336"/>
        <v>0</v>
      </c>
      <c r="AR473" s="396">
        <f t="shared" si="337"/>
        <v>0</v>
      </c>
      <c r="AS473" s="396">
        <f t="shared" si="338"/>
        <v>0</v>
      </c>
      <c r="AT473" s="396"/>
      <c r="AU473" s="131">
        <f t="shared" si="315"/>
        <v>0</v>
      </c>
      <c r="AV473" s="131">
        <f t="shared" si="316"/>
        <v>0</v>
      </c>
      <c r="AW473" s="131">
        <f t="shared" si="317"/>
        <v>0</v>
      </c>
      <c r="AX473" s="131">
        <f t="shared" si="318"/>
        <v>0</v>
      </c>
      <c r="AY473" s="131">
        <f t="shared" si="319"/>
        <v>0</v>
      </c>
      <c r="AZ473" s="131">
        <f t="shared" si="320"/>
        <v>0</v>
      </c>
      <c r="BA473" s="131">
        <f t="shared" si="321"/>
        <v>0</v>
      </c>
      <c r="BB473" s="131">
        <f t="shared" si="322"/>
        <v>0</v>
      </c>
      <c r="BC473" s="131">
        <f t="shared" si="323"/>
        <v>0</v>
      </c>
      <c r="BD473" s="131">
        <f t="shared" si="324"/>
        <v>0</v>
      </c>
      <c r="BE473" s="131">
        <f t="shared" si="325"/>
        <v>0</v>
      </c>
      <c r="BF473" s="131">
        <f t="shared" si="326"/>
        <v>0</v>
      </c>
      <c r="BG473" s="131">
        <f t="shared" si="327"/>
        <v>0</v>
      </c>
      <c r="BH473" s="131">
        <f t="shared" si="328"/>
        <v>0</v>
      </c>
      <c r="BI473" s="131">
        <f t="shared" si="329"/>
        <v>0</v>
      </c>
      <c r="BJ473" s="131">
        <f t="shared" si="330"/>
        <v>0</v>
      </c>
      <c r="BK473" s="131">
        <f t="shared" si="331"/>
        <v>0</v>
      </c>
      <c r="BL473" s="131">
        <f t="shared" si="332"/>
        <v>0</v>
      </c>
      <c r="BM473" s="131">
        <f t="shared" si="333"/>
        <v>0</v>
      </c>
      <c r="BN473" s="131">
        <f t="shared" si="334"/>
        <v>0</v>
      </c>
      <c r="BO473" s="131">
        <f t="shared" si="335"/>
        <v>0</v>
      </c>
    </row>
    <row r="474" spans="2:67" s="81" customFormat="1" ht="73.75" customHeight="1" x14ac:dyDescent="0.2">
      <c r="B474" s="164" t="s">
        <v>8</v>
      </c>
      <c r="C474" s="62"/>
      <c r="D474" s="118" t="s">
        <v>1108</v>
      </c>
      <c r="E474" s="506" t="s">
        <v>648</v>
      </c>
      <c r="F474" s="72" t="s">
        <v>110</v>
      </c>
      <c r="G474" s="358" t="s">
        <v>606</v>
      </c>
      <c r="H474" s="73" t="s">
        <v>157</v>
      </c>
      <c r="I474" s="73">
        <v>1</v>
      </c>
      <c r="J474" s="73">
        <v>0</v>
      </c>
      <c r="K474" s="73" t="s">
        <v>562</v>
      </c>
      <c r="L474" s="359">
        <v>162.22499999999999</v>
      </c>
      <c r="M474" s="402" t="s">
        <v>954</v>
      </c>
      <c r="N474" s="88"/>
      <c r="O474" s="368">
        <f>L474*N474</f>
        <v>0</v>
      </c>
      <c r="P474" s="89" t="str">
        <f t="shared" si="303"/>
        <v>No</v>
      </c>
      <c r="Q474" s="166" t="str">
        <f t="shared" si="304"/>
        <v>Yes</v>
      </c>
      <c r="S474" s="234">
        <v>1</v>
      </c>
      <c r="T474" s="230">
        <f t="shared" si="305"/>
        <v>0</v>
      </c>
      <c r="U474" s="69"/>
      <c r="V474" s="256">
        <v>2.6</v>
      </c>
      <c r="W474" s="265">
        <f t="shared" si="339"/>
        <v>0</v>
      </c>
      <c r="X474" s="152"/>
      <c r="Y474" s="152">
        <f>N474*I474</f>
        <v>0</v>
      </c>
      <c r="Z474" s="486">
        <v>1</v>
      </c>
      <c r="AA474" s="478">
        <v>5</v>
      </c>
      <c r="AB474" s="239">
        <f t="shared" si="340"/>
        <v>0</v>
      </c>
      <c r="AC474" s="474"/>
      <c r="AD474" s="239">
        <f t="shared" si="341"/>
        <v>0</v>
      </c>
      <c r="AE474" s="474"/>
      <c r="AF474" s="239">
        <f t="shared" si="342"/>
        <v>0</v>
      </c>
      <c r="AG474" s="131">
        <f t="shared" si="306"/>
        <v>0</v>
      </c>
      <c r="AH474" s="131">
        <f t="shared" si="307"/>
        <v>0</v>
      </c>
      <c r="AI474" s="131">
        <f t="shared" si="308"/>
        <v>0</v>
      </c>
      <c r="AJ474" s="131">
        <f t="shared" si="309"/>
        <v>0</v>
      </c>
      <c r="AK474" s="131">
        <f t="shared" si="310"/>
        <v>0</v>
      </c>
      <c r="AL474" s="131">
        <f t="shared" si="311"/>
        <v>0</v>
      </c>
      <c r="AM474" s="131">
        <f t="shared" si="312"/>
        <v>0</v>
      </c>
      <c r="AN474" s="131">
        <f t="shared" si="313"/>
        <v>0</v>
      </c>
      <c r="AO474" s="131">
        <f t="shared" si="314"/>
        <v>0</v>
      </c>
      <c r="AP474" s="396"/>
      <c r="AQ474" s="396">
        <f t="shared" si="336"/>
        <v>0</v>
      </c>
      <c r="AR474" s="396">
        <f t="shared" si="337"/>
        <v>0</v>
      </c>
      <c r="AS474" s="396">
        <f t="shared" si="338"/>
        <v>0</v>
      </c>
      <c r="AT474" s="396"/>
      <c r="AU474" s="131">
        <f t="shared" si="315"/>
        <v>0</v>
      </c>
      <c r="AV474" s="131">
        <f t="shared" si="316"/>
        <v>0</v>
      </c>
      <c r="AW474" s="131">
        <f t="shared" si="317"/>
        <v>0</v>
      </c>
      <c r="AX474" s="131">
        <f t="shared" si="318"/>
        <v>0</v>
      </c>
      <c r="AY474" s="131">
        <f t="shared" si="319"/>
        <v>0</v>
      </c>
      <c r="AZ474" s="131">
        <f t="shared" si="320"/>
        <v>0</v>
      </c>
      <c r="BA474" s="131">
        <f t="shared" si="321"/>
        <v>0</v>
      </c>
      <c r="BB474" s="131">
        <f t="shared" si="322"/>
        <v>0</v>
      </c>
      <c r="BC474" s="131">
        <f t="shared" si="323"/>
        <v>0</v>
      </c>
      <c r="BD474" s="131">
        <f t="shared" si="324"/>
        <v>0</v>
      </c>
      <c r="BE474" s="131">
        <f t="shared" si="325"/>
        <v>0</v>
      </c>
      <c r="BF474" s="131">
        <f t="shared" si="326"/>
        <v>0</v>
      </c>
      <c r="BG474" s="131">
        <f t="shared" si="327"/>
        <v>0</v>
      </c>
      <c r="BH474" s="131">
        <f t="shared" si="328"/>
        <v>0</v>
      </c>
      <c r="BI474" s="131">
        <f t="shared" si="329"/>
        <v>0</v>
      </c>
      <c r="BJ474" s="131">
        <f t="shared" si="330"/>
        <v>0</v>
      </c>
      <c r="BK474" s="131">
        <f t="shared" si="331"/>
        <v>0</v>
      </c>
      <c r="BL474" s="131">
        <f t="shared" si="332"/>
        <v>0</v>
      </c>
      <c r="BM474" s="131">
        <f t="shared" si="333"/>
        <v>0</v>
      </c>
      <c r="BN474" s="131">
        <f t="shared" si="334"/>
        <v>0</v>
      </c>
      <c r="BO474" s="131">
        <f t="shared" si="335"/>
        <v>0</v>
      </c>
    </row>
    <row r="475" spans="2:67" s="81" customFormat="1" ht="73.75" customHeight="1" x14ac:dyDescent="0.2">
      <c r="B475" s="164" t="s">
        <v>8</v>
      </c>
      <c r="C475" s="62"/>
      <c r="D475" s="118" t="s">
        <v>928</v>
      </c>
      <c r="E475" s="501" t="s">
        <v>647</v>
      </c>
      <c r="F475" s="72" t="s">
        <v>110</v>
      </c>
      <c r="G475" s="358" t="s">
        <v>606</v>
      </c>
      <c r="H475" s="73" t="s">
        <v>157</v>
      </c>
      <c r="I475" s="73">
        <v>1</v>
      </c>
      <c r="J475" s="73">
        <v>0</v>
      </c>
      <c r="K475" s="73" t="s">
        <v>562</v>
      </c>
      <c r="L475" s="359">
        <v>169.28049999999999</v>
      </c>
      <c r="M475" s="88"/>
      <c r="N475" s="402" t="s">
        <v>954</v>
      </c>
      <c r="O475" s="368">
        <f>L475*M475</f>
        <v>0</v>
      </c>
      <c r="P475" s="89" t="str">
        <f t="shared" si="303"/>
        <v>No</v>
      </c>
      <c r="Q475" s="166" t="str">
        <f t="shared" si="304"/>
        <v>Yes</v>
      </c>
      <c r="S475" s="234">
        <v>1</v>
      </c>
      <c r="T475" s="230">
        <f t="shared" si="305"/>
        <v>0</v>
      </c>
      <c r="U475" s="69"/>
      <c r="V475" s="256">
        <v>2.6</v>
      </c>
      <c r="W475" s="265">
        <f t="shared" si="339"/>
        <v>0</v>
      </c>
      <c r="X475" s="152">
        <f>M475*I475</f>
        <v>0</v>
      </c>
      <c r="Y475" s="152"/>
      <c r="Z475" s="486">
        <v>1</v>
      </c>
      <c r="AA475" s="478">
        <v>5</v>
      </c>
      <c r="AB475" s="239">
        <f t="shared" si="340"/>
        <v>0</v>
      </c>
      <c r="AC475" s="474"/>
      <c r="AD475" s="239">
        <f t="shared" si="341"/>
        <v>0</v>
      </c>
      <c r="AE475" s="474"/>
      <c r="AF475" s="239">
        <f t="shared" si="342"/>
        <v>0</v>
      </c>
      <c r="AG475" s="131">
        <f t="shared" si="306"/>
        <v>0</v>
      </c>
      <c r="AH475" s="131">
        <f t="shared" si="307"/>
        <v>0</v>
      </c>
      <c r="AI475" s="131">
        <f t="shared" si="308"/>
        <v>0</v>
      </c>
      <c r="AJ475" s="131">
        <f t="shared" si="309"/>
        <v>0</v>
      </c>
      <c r="AK475" s="131">
        <f t="shared" si="310"/>
        <v>0</v>
      </c>
      <c r="AL475" s="131">
        <f t="shared" si="311"/>
        <v>0</v>
      </c>
      <c r="AM475" s="131">
        <f t="shared" si="312"/>
        <v>0</v>
      </c>
      <c r="AN475" s="131">
        <f t="shared" si="313"/>
        <v>0</v>
      </c>
      <c r="AO475" s="131">
        <f t="shared" si="314"/>
        <v>0</v>
      </c>
      <c r="AP475" s="396"/>
      <c r="AQ475" s="396">
        <f t="shared" si="336"/>
        <v>0</v>
      </c>
      <c r="AR475" s="396">
        <f t="shared" si="337"/>
        <v>0</v>
      </c>
      <c r="AS475" s="396">
        <f t="shared" si="338"/>
        <v>0</v>
      </c>
      <c r="AT475" s="396"/>
      <c r="AU475" s="131">
        <f t="shared" si="315"/>
        <v>0</v>
      </c>
      <c r="AV475" s="131">
        <f t="shared" si="316"/>
        <v>0</v>
      </c>
      <c r="AW475" s="131">
        <f t="shared" si="317"/>
        <v>0</v>
      </c>
      <c r="AX475" s="131">
        <f t="shared" si="318"/>
        <v>0</v>
      </c>
      <c r="AY475" s="131">
        <f t="shared" si="319"/>
        <v>0</v>
      </c>
      <c r="AZ475" s="131">
        <f t="shared" si="320"/>
        <v>0</v>
      </c>
      <c r="BA475" s="131">
        <f t="shared" si="321"/>
        <v>0</v>
      </c>
      <c r="BB475" s="131">
        <f t="shared" si="322"/>
        <v>0</v>
      </c>
      <c r="BC475" s="131">
        <f t="shared" si="323"/>
        <v>0</v>
      </c>
      <c r="BD475" s="131">
        <f t="shared" si="324"/>
        <v>0</v>
      </c>
      <c r="BE475" s="131">
        <f t="shared" si="325"/>
        <v>0</v>
      </c>
      <c r="BF475" s="131">
        <f t="shared" si="326"/>
        <v>0</v>
      </c>
      <c r="BG475" s="131">
        <f t="shared" si="327"/>
        <v>0</v>
      </c>
      <c r="BH475" s="131">
        <f t="shared" si="328"/>
        <v>0</v>
      </c>
      <c r="BI475" s="131">
        <f t="shared" si="329"/>
        <v>0</v>
      </c>
      <c r="BJ475" s="131">
        <f t="shared" si="330"/>
        <v>0</v>
      </c>
      <c r="BK475" s="131">
        <f t="shared" si="331"/>
        <v>0</v>
      </c>
      <c r="BL475" s="131">
        <f t="shared" si="332"/>
        <v>0</v>
      </c>
      <c r="BM475" s="131">
        <f t="shared" si="333"/>
        <v>0</v>
      </c>
      <c r="BN475" s="131">
        <f t="shared" si="334"/>
        <v>0</v>
      </c>
      <c r="BO475" s="131">
        <f t="shared" si="335"/>
        <v>0</v>
      </c>
    </row>
    <row r="476" spans="2:67" s="81" customFormat="1" ht="73.75" customHeight="1" x14ac:dyDescent="0.2">
      <c r="B476" s="164" t="s">
        <v>8</v>
      </c>
      <c r="C476" s="62"/>
      <c r="D476" s="118" t="s">
        <v>931</v>
      </c>
      <c r="E476" s="502" t="s">
        <v>646</v>
      </c>
      <c r="F476" s="72" t="s">
        <v>110</v>
      </c>
      <c r="G476" s="358" t="s">
        <v>606</v>
      </c>
      <c r="H476" s="73" t="s">
        <v>157</v>
      </c>
      <c r="I476" s="73">
        <v>1</v>
      </c>
      <c r="J476" s="73">
        <v>0</v>
      </c>
      <c r="K476" s="73" t="s">
        <v>562</v>
      </c>
      <c r="L476" s="359">
        <v>162.22499999999999</v>
      </c>
      <c r="M476" s="88"/>
      <c r="N476" s="402" t="s">
        <v>954</v>
      </c>
      <c r="O476" s="368">
        <f>L476*M476</f>
        <v>0</v>
      </c>
      <c r="P476" s="89" t="str">
        <f t="shared" si="303"/>
        <v>No</v>
      </c>
      <c r="Q476" s="166" t="str">
        <f t="shared" si="304"/>
        <v>Yes</v>
      </c>
      <c r="S476" s="234">
        <v>1</v>
      </c>
      <c r="T476" s="230">
        <f t="shared" si="305"/>
        <v>0</v>
      </c>
      <c r="U476" s="69"/>
      <c r="V476" s="256">
        <v>2.6</v>
      </c>
      <c r="W476" s="265">
        <f t="shared" si="339"/>
        <v>0</v>
      </c>
      <c r="X476" s="152">
        <f>M476*I476</f>
        <v>0</v>
      </c>
      <c r="Y476" s="152"/>
      <c r="Z476" s="486">
        <v>1</v>
      </c>
      <c r="AA476" s="478">
        <v>5</v>
      </c>
      <c r="AB476" s="239">
        <f t="shared" si="340"/>
        <v>0</v>
      </c>
      <c r="AC476" s="474"/>
      <c r="AD476" s="239">
        <f t="shared" si="341"/>
        <v>0</v>
      </c>
      <c r="AE476" s="474"/>
      <c r="AF476" s="239">
        <f t="shared" si="342"/>
        <v>0</v>
      </c>
      <c r="AG476" s="131">
        <f t="shared" si="306"/>
        <v>0</v>
      </c>
      <c r="AH476" s="131">
        <f t="shared" si="307"/>
        <v>0</v>
      </c>
      <c r="AI476" s="131">
        <f t="shared" si="308"/>
        <v>0</v>
      </c>
      <c r="AJ476" s="131">
        <f t="shared" si="309"/>
        <v>0</v>
      </c>
      <c r="AK476" s="131">
        <f t="shared" si="310"/>
        <v>0</v>
      </c>
      <c r="AL476" s="131">
        <f t="shared" si="311"/>
        <v>0</v>
      </c>
      <c r="AM476" s="131">
        <f t="shared" si="312"/>
        <v>0</v>
      </c>
      <c r="AN476" s="131">
        <f t="shared" si="313"/>
        <v>0</v>
      </c>
      <c r="AO476" s="131">
        <f t="shared" si="314"/>
        <v>0</v>
      </c>
      <c r="AP476" s="396"/>
      <c r="AQ476" s="396">
        <f t="shared" si="336"/>
        <v>0</v>
      </c>
      <c r="AR476" s="396">
        <f t="shared" si="337"/>
        <v>0</v>
      </c>
      <c r="AS476" s="396">
        <f t="shared" si="338"/>
        <v>0</v>
      </c>
      <c r="AT476" s="396"/>
      <c r="AU476" s="131">
        <f t="shared" si="315"/>
        <v>0</v>
      </c>
      <c r="AV476" s="131">
        <f t="shared" si="316"/>
        <v>0</v>
      </c>
      <c r="AW476" s="131">
        <f t="shared" si="317"/>
        <v>0</v>
      </c>
      <c r="AX476" s="131">
        <f t="shared" si="318"/>
        <v>0</v>
      </c>
      <c r="AY476" s="131">
        <f t="shared" si="319"/>
        <v>0</v>
      </c>
      <c r="AZ476" s="131">
        <f t="shared" si="320"/>
        <v>0</v>
      </c>
      <c r="BA476" s="131">
        <f t="shared" si="321"/>
        <v>0</v>
      </c>
      <c r="BB476" s="131">
        <f t="shared" si="322"/>
        <v>0</v>
      </c>
      <c r="BC476" s="131">
        <f t="shared" si="323"/>
        <v>0</v>
      </c>
      <c r="BD476" s="131">
        <f t="shared" si="324"/>
        <v>0</v>
      </c>
      <c r="BE476" s="131">
        <f t="shared" si="325"/>
        <v>0</v>
      </c>
      <c r="BF476" s="131">
        <f t="shared" si="326"/>
        <v>0</v>
      </c>
      <c r="BG476" s="131">
        <f t="shared" si="327"/>
        <v>0</v>
      </c>
      <c r="BH476" s="131">
        <f t="shared" si="328"/>
        <v>0</v>
      </c>
      <c r="BI476" s="131">
        <f t="shared" si="329"/>
        <v>0</v>
      </c>
      <c r="BJ476" s="131">
        <f t="shared" si="330"/>
        <v>0</v>
      </c>
      <c r="BK476" s="131">
        <f t="shared" si="331"/>
        <v>0</v>
      </c>
      <c r="BL476" s="131">
        <f t="shared" si="332"/>
        <v>0</v>
      </c>
      <c r="BM476" s="131">
        <f t="shared" si="333"/>
        <v>0</v>
      </c>
      <c r="BN476" s="131">
        <f t="shared" si="334"/>
        <v>0</v>
      </c>
      <c r="BO476" s="131">
        <f t="shared" si="335"/>
        <v>0</v>
      </c>
    </row>
    <row r="477" spans="2:67" s="81" customFormat="1" ht="73.75" customHeight="1" x14ac:dyDescent="0.2">
      <c r="B477" s="164" t="s">
        <v>8</v>
      </c>
      <c r="D477" s="117" t="s">
        <v>1109</v>
      </c>
      <c r="E477" s="503" t="s">
        <v>648</v>
      </c>
      <c r="F477" s="69" t="s">
        <v>110</v>
      </c>
      <c r="G477" s="215" t="s">
        <v>607</v>
      </c>
      <c r="H477" s="70" t="s">
        <v>157</v>
      </c>
      <c r="I477" s="70">
        <v>1</v>
      </c>
      <c r="J477" s="70">
        <v>0</v>
      </c>
      <c r="K477" s="70" t="s">
        <v>562</v>
      </c>
      <c r="L477" s="347">
        <v>175.74889999999999</v>
      </c>
      <c r="M477" s="403" t="s">
        <v>954</v>
      </c>
      <c r="N477" s="355"/>
      <c r="O477" s="378">
        <f>L477*N477</f>
        <v>0</v>
      </c>
      <c r="P477" s="96" t="str">
        <f t="shared" si="303"/>
        <v>No</v>
      </c>
      <c r="Q477" s="120" t="str">
        <f t="shared" si="304"/>
        <v>Yes</v>
      </c>
      <c r="R477" s="357"/>
      <c r="S477" s="234">
        <v>1</v>
      </c>
      <c r="T477" s="230">
        <f t="shared" si="305"/>
        <v>0</v>
      </c>
      <c r="U477" s="69"/>
      <c r="V477" s="257">
        <v>3.05</v>
      </c>
      <c r="W477" s="265">
        <f t="shared" si="339"/>
        <v>0</v>
      </c>
      <c r="X477" s="152"/>
      <c r="Y477" s="152">
        <f>N477*I477</f>
        <v>0</v>
      </c>
      <c r="Z477" s="492">
        <v>1</v>
      </c>
      <c r="AA477" s="478">
        <v>5</v>
      </c>
      <c r="AB477" s="239">
        <f t="shared" si="340"/>
        <v>0</v>
      </c>
      <c r="AC477" s="474"/>
      <c r="AD477" s="239">
        <f t="shared" si="341"/>
        <v>0</v>
      </c>
      <c r="AE477" s="474"/>
      <c r="AF477" s="239">
        <f t="shared" si="342"/>
        <v>0</v>
      </c>
      <c r="AG477" s="131">
        <f t="shared" si="306"/>
        <v>0</v>
      </c>
      <c r="AH477" s="131">
        <f t="shared" si="307"/>
        <v>0</v>
      </c>
      <c r="AI477" s="131">
        <f t="shared" si="308"/>
        <v>0</v>
      </c>
      <c r="AJ477" s="131">
        <f t="shared" si="309"/>
        <v>0</v>
      </c>
      <c r="AK477" s="131">
        <f t="shared" si="310"/>
        <v>0</v>
      </c>
      <c r="AL477" s="131">
        <f t="shared" si="311"/>
        <v>0</v>
      </c>
      <c r="AM477" s="131">
        <f t="shared" si="312"/>
        <v>0</v>
      </c>
      <c r="AN477" s="131">
        <f t="shared" si="313"/>
        <v>0</v>
      </c>
      <c r="AO477" s="131">
        <f t="shared" si="314"/>
        <v>0</v>
      </c>
      <c r="AP477" s="396"/>
      <c r="AQ477" s="396">
        <f t="shared" si="336"/>
        <v>0</v>
      </c>
      <c r="AR477" s="396">
        <f t="shared" si="337"/>
        <v>0</v>
      </c>
      <c r="AS477" s="396">
        <f t="shared" si="338"/>
        <v>0</v>
      </c>
      <c r="AT477" s="396"/>
      <c r="AU477" s="131">
        <f t="shared" si="315"/>
        <v>0</v>
      </c>
      <c r="AV477" s="131">
        <f t="shared" si="316"/>
        <v>0</v>
      </c>
      <c r="AW477" s="131">
        <f t="shared" si="317"/>
        <v>0</v>
      </c>
      <c r="AX477" s="131">
        <f t="shared" si="318"/>
        <v>0</v>
      </c>
      <c r="AY477" s="131">
        <f t="shared" si="319"/>
        <v>0</v>
      </c>
      <c r="AZ477" s="131">
        <f t="shared" si="320"/>
        <v>0</v>
      </c>
      <c r="BA477" s="131">
        <f t="shared" si="321"/>
        <v>0</v>
      </c>
      <c r="BB477" s="131">
        <f t="shared" si="322"/>
        <v>0</v>
      </c>
      <c r="BC477" s="131">
        <f t="shared" si="323"/>
        <v>0</v>
      </c>
      <c r="BD477" s="131">
        <f t="shared" si="324"/>
        <v>0</v>
      </c>
      <c r="BE477" s="131">
        <f t="shared" si="325"/>
        <v>0</v>
      </c>
      <c r="BF477" s="131">
        <f t="shared" si="326"/>
        <v>0</v>
      </c>
      <c r="BG477" s="131">
        <f t="shared" si="327"/>
        <v>0</v>
      </c>
      <c r="BH477" s="131">
        <f t="shared" si="328"/>
        <v>0</v>
      </c>
      <c r="BI477" s="131">
        <f t="shared" si="329"/>
        <v>0</v>
      </c>
      <c r="BJ477" s="131">
        <f t="shared" si="330"/>
        <v>0</v>
      </c>
      <c r="BK477" s="131">
        <f t="shared" si="331"/>
        <v>0</v>
      </c>
      <c r="BL477" s="131">
        <f t="shared" si="332"/>
        <v>0</v>
      </c>
      <c r="BM477" s="131">
        <f t="shared" si="333"/>
        <v>0</v>
      </c>
      <c r="BN477" s="131">
        <f t="shared" si="334"/>
        <v>0</v>
      </c>
      <c r="BO477" s="131">
        <f t="shared" si="335"/>
        <v>0</v>
      </c>
    </row>
    <row r="478" spans="2:67" s="81" customFormat="1" ht="73.75" customHeight="1" x14ac:dyDescent="0.2">
      <c r="B478" s="164" t="s">
        <v>8</v>
      </c>
      <c r="D478" s="117" t="s">
        <v>929</v>
      </c>
      <c r="E478" s="504" t="s">
        <v>647</v>
      </c>
      <c r="F478" s="69" t="s">
        <v>110</v>
      </c>
      <c r="G478" s="215" t="s">
        <v>607</v>
      </c>
      <c r="H478" s="70" t="s">
        <v>157</v>
      </c>
      <c r="I478" s="70">
        <v>1</v>
      </c>
      <c r="J478" s="70">
        <v>0</v>
      </c>
      <c r="K478" s="70" t="s">
        <v>562</v>
      </c>
      <c r="L478" s="347">
        <v>183.38120000000001</v>
      </c>
      <c r="M478" s="355"/>
      <c r="N478" s="403" t="s">
        <v>954</v>
      </c>
      <c r="O478" s="378">
        <f>L478*M478</f>
        <v>0</v>
      </c>
      <c r="P478" s="96" t="str">
        <f t="shared" si="303"/>
        <v>No</v>
      </c>
      <c r="Q478" s="120" t="str">
        <f t="shared" si="304"/>
        <v>Yes</v>
      </c>
      <c r="R478" s="357"/>
      <c r="S478" s="234">
        <v>1</v>
      </c>
      <c r="T478" s="230">
        <f t="shared" si="305"/>
        <v>0</v>
      </c>
      <c r="U478" s="69"/>
      <c r="V478" s="257">
        <v>3.05</v>
      </c>
      <c r="W478" s="265">
        <f t="shared" si="339"/>
        <v>0</v>
      </c>
      <c r="X478" s="152">
        <f>M478*I478</f>
        <v>0</v>
      </c>
      <c r="Y478" s="152"/>
      <c r="Z478" s="492">
        <v>1</v>
      </c>
      <c r="AA478" s="478">
        <v>5</v>
      </c>
      <c r="AB478" s="239">
        <f t="shared" si="340"/>
        <v>0</v>
      </c>
      <c r="AC478" s="474"/>
      <c r="AD478" s="239">
        <f t="shared" si="341"/>
        <v>0</v>
      </c>
      <c r="AE478" s="474"/>
      <c r="AF478" s="239">
        <f t="shared" si="342"/>
        <v>0</v>
      </c>
      <c r="AG478" s="131">
        <f t="shared" si="306"/>
        <v>0</v>
      </c>
      <c r="AH478" s="131">
        <f t="shared" si="307"/>
        <v>0</v>
      </c>
      <c r="AI478" s="131">
        <f t="shared" si="308"/>
        <v>0</v>
      </c>
      <c r="AJ478" s="131">
        <f t="shared" si="309"/>
        <v>0</v>
      </c>
      <c r="AK478" s="131">
        <f t="shared" si="310"/>
        <v>0</v>
      </c>
      <c r="AL478" s="131">
        <f t="shared" si="311"/>
        <v>0</v>
      </c>
      <c r="AM478" s="131">
        <f t="shared" si="312"/>
        <v>0</v>
      </c>
      <c r="AN478" s="131">
        <f t="shared" si="313"/>
        <v>0</v>
      </c>
      <c r="AO478" s="131">
        <f t="shared" si="314"/>
        <v>0</v>
      </c>
      <c r="AP478" s="396"/>
      <c r="AQ478" s="396">
        <f t="shared" si="336"/>
        <v>0</v>
      </c>
      <c r="AR478" s="396">
        <f t="shared" si="337"/>
        <v>0</v>
      </c>
      <c r="AS478" s="396">
        <f t="shared" si="338"/>
        <v>0</v>
      </c>
      <c r="AT478" s="396"/>
      <c r="AU478" s="131">
        <f t="shared" si="315"/>
        <v>0</v>
      </c>
      <c r="AV478" s="131">
        <f t="shared" si="316"/>
        <v>0</v>
      </c>
      <c r="AW478" s="131">
        <f t="shared" si="317"/>
        <v>0</v>
      </c>
      <c r="AX478" s="131">
        <f t="shared" si="318"/>
        <v>0</v>
      </c>
      <c r="AY478" s="131">
        <f t="shared" si="319"/>
        <v>0</v>
      </c>
      <c r="AZ478" s="131">
        <f t="shared" si="320"/>
        <v>0</v>
      </c>
      <c r="BA478" s="131">
        <f t="shared" si="321"/>
        <v>0</v>
      </c>
      <c r="BB478" s="131">
        <f t="shared" si="322"/>
        <v>0</v>
      </c>
      <c r="BC478" s="131">
        <f t="shared" si="323"/>
        <v>0</v>
      </c>
      <c r="BD478" s="131">
        <f t="shared" si="324"/>
        <v>0</v>
      </c>
      <c r="BE478" s="131">
        <f t="shared" si="325"/>
        <v>0</v>
      </c>
      <c r="BF478" s="131">
        <f t="shared" si="326"/>
        <v>0</v>
      </c>
      <c r="BG478" s="131">
        <f t="shared" si="327"/>
        <v>0</v>
      </c>
      <c r="BH478" s="131">
        <f t="shared" si="328"/>
        <v>0</v>
      </c>
      <c r="BI478" s="131">
        <f t="shared" si="329"/>
        <v>0</v>
      </c>
      <c r="BJ478" s="131">
        <f t="shared" si="330"/>
        <v>0</v>
      </c>
      <c r="BK478" s="131">
        <f t="shared" si="331"/>
        <v>0</v>
      </c>
      <c r="BL478" s="131">
        <f t="shared" si="332"/>
        <v>0</v>
      </c>
      <c r="BM478" s="131">
        <f t="shared" si="333"/>
        <v>0</v>
      </c>
      <c r="BN478" s="131">
        <f t="shared" si="334"/>
        <v>0</v>
      </c>
      <c r="BO478" s="131">
        <f t="shared" si="335"/>
        <v>0</v>
      </c>
    </row>
    <row r="479" spans="2:67" s="81" customFormat="1" ht="73.75" customHeight="1" x14ac:dyDescent="0.2">
      <c r="B479" s="167" t="s">
        <v>8</v>
      </c>
      <c r="C479" s="121"/>
      <c r="D479" s="360" t="s">
        <v>930</v>
      </c>
      <c r="E479" s="507" t="s">
        <v>646</v>
      </c>
      <c r="F479" s="183" t="s">
        <v>110</v>
      </c>
      <c r="G479" s="361" t="s">
        <v>607</v>
      </c>
      <c r="H479" s="362" t="s">
        <v>157</v>
      </c>
      <c r="I479" s="362">
        <v>1</v>
      </c>
      <c r="J479" s="362">
        <v>0</v>
      </c>
      <c r="K479" s="362" t="s">
        <v>562</v>
      </c>
      <c r="L479" s="363">
        <v>175.74889999999999</v>
      </c>
      <c r="M479" s="197"/>
      <c r="N479" s="404" t="s">
        <v>954</v>
      </c>
      <c r="O479" s="378">
        <f>L479*M479</f>
        <v>0</v>
      </c>
      <c r="P479" s="186" t="str">
        <f t="shared" si="303"/>
        <v>No</v>
      </c>
      <c r="Q479" s="187" t="str">
        <f t="shared" si="304"/>
        <v>Yes</v>
      </c>
      <c r="S479" s="234">
        <v>1</v>
      </c>
      <c r="T479" s="230">
        <f t="shared" si="305"/>
        <v>0</v>
      </c>
      <c r="U479" s="69"/>
      <c r="V479" s="257">
        <v>3.05</v>
      </c>
      <c r="W479" s="265">
        <f t="shared" si="339"/>
        <v>0</v>
      </c>
      <c r="X479" s="152">
        <f>M479*I479</f>
        <v>0</v>
      </c>
      <c r="Y479" s="152"/>
      <c r="Z479" s="492">
        <v>1</v>
      </c>
      <c r="AA479" s="478">
        <v>5</v>
      </c>
      <c r="AB479" s="239">
        <f t="shared" si="340"/>
        <v>0</v>
      </c>
      <c r="AC479" s="474"/>
      <c r="AD479" s="239">
        <f t="shared" si="341"/>
        <v>0</v>
      </c>
      <c r="AE479" s="474"/>
      <c r="AF479" s="239">
        <f t="shared" si="342"/>
        <v>0</v>
      </c>
      <c r="AG479" s="131">
        <f t="shared" si="306"/>
        <v>0</v>
      </c>
      <c r="AH479" s="131">
        <f t="shared" si="307"/>
        <v>0</v>
      </c>
      <c r="AI479" s="131">
        <f t="shared" si="308"/>
        <v>0</v>
      </c>
      <c r="AJ479" s="131">
        <f t="shared" si="309"/>
        <v>0</v>
      </c>
      <c r="AK479" s="131">
        <f t="shared" si="310"/>
        <v>0</v>
      </c>
      <c r="AL479" s="131">
        <f t="shared" si="311"/>
        <v>0</v>
      </c>
      <c r="AM479" s="131">
        <f t="shared" si="312"/>
        <v>0</v>
      </c>
      <c r="AN479" s="131">
        <f t="shared" si="313"/>
        <v>0</v>
      </c>
      <c r="AO479" s="131">
        <f t="shared" si="314"/>
        <v>0</v>
      </c>
      <c r="AP479" s="396"/>
      <c r="AQ479" s="396">
        <f t="shared" si="336"/>
        <v>0</v>
      </c>
      <c r="AR479" s="396">
        <f t="shared" si="337"/>
        <v>0</v>
      </c>
      <c r="AS479" s="396">
        <f t="shared" si="338"/>
        <v>0</v>
      </c>
      <c r="AT479" s="396"/>
      <c r="AU479" s="131">
        <f t="shared" si="315"/>
        <v>0</v>
      </c>
      <c r="AV479" s="131">
        <f t="shared" si="316"/>
        <v>0</v>
      </c>
      <c r="AW479" s="131">
        <f t="shared" si="317"/>
        <v>0</v>
      </c>
      <c r="AX479" s="131">
        <f t="shared" si="318"/>
        <v>0</v>
      </c>
      <c r="AY479" s="131">
        <f t="shared" si="319"/>
        <v>0</v>
      </c>
      <c r="AZ479" s="131">
        <f t="shared" si="320"/>
        <v>0</v>
      </c>
      <c r="BA479" s="131">
        <f t="shared" si="321"/>
        <v>0</v>
      </c>
      <c r="BB479" s="131">
        <f t="shared" si="322"/>
        <v>0</v>
      </c>
      <c r="BC479" s="131">
        <f t="shared" si="323"/>
        <v>0</v>
      </c>
      <c r="BD479" s="131">
        <f t="shared" si="324"/>
        <v>0</v>
      </c>
      <c r="BE479" s="131">
        <f t="shared" si="325"/>
        <v>0</v>
      </c>
      <c r="BF479" s="131">
        <f t="shared" si="326"/>
        <v>0</v>
      </c>
      <c r="BG479" s="131">
        <f t="shared" si="327"/>
        <v>0</v>
      </c>
      <c r="BH479" s="131">
        <f t="shared" si="328"/>
        <v>0</v>
      </c>
      <c r="BI479" s="131">
        <f t="shared" si="329"/>
        <v>0</v>
      </c>
      <c r="BJ479" s="131">
        <f t="shared" si="330"/>
        <v>0</v>
      </c>
      <c r="BK479" s="131">
        <f t="shared" si="331"/>
        <v>0</v>
      </c>
      <c r="BL479" s="131">
        <f t="shared" si="332"/>
        <v>0</v>
      </c>
      <c r="BM479" s="131">
        <f t="shared" si="333"/>
        <v>0</v>
      </c>
      <c r="BN479" s="131">
        <f t="shared" si="334"/>
        <v>0</v>
      </c>
      <c r="BO479" s="131">
        <f t="shared" si="335"/>
        <v>0</v>
      </c>
    </row>
    <row r="480" spans="2:67" s="81" customFormat="1" ht="40.75" customHeight="1" x14ac:dyDescent="0.2">
      <c r="B480" s="394"/>
      <c r="D480" s="440" t="s">
        <v>433</v>
      </c>
      <c r="E480" s="497"/>
      <c r="F480" s="69"/>
      <c r="G480" s="215"/>
      <c r="H480" s="70"/>
      <c r="I480" s="70"/>
      <c r="J480" s="70"/>
      <c r="K480" s="70"/>
      <c r="L480" s="155"/>
      <c r="M480" s="395"/>
      <c r="N480" s="115"/>
      <c r="O480" s="323"/>
      <c r="P480" s="96"/>
      <c r="Q480" s="120"/>
      <c r="S480" s="154"/>
      <c r="T480" s="153"/>
      <c r="U480" s="69"/>
      <c r="V480" s="256"/>
      <c r="W480" s="265">
        <f t="shared" si="339"/>
        <v>0</v>
      </c>
      <c r="X480" s="152"/>
      <c r="Y480" s="152"/>
      <c r="Z480" s="486"/>
      <c r="AA480" s="478"/>
      <c r="AB480" s="239">
        <f t="shared" si="340"/>
        <v>0</v>
      </c>
      <c r="AC480" s="474"/>
      <c r="AD480" s="239">
        <f t="shared" si="341"/>
        <v>0</v>
      </c>
      <c r="AE480" s="474"/>
      <c r="AF480" s="239">
        <f t="shared" si="342"/>
        <v>0</v>
      </c>
      <c r="AG480" s="131">
        <f t="shared" si="306"/>
        <v>0</v>
      </c>
      <c r="AH480" s="131">
        <f t="shared" si="307"/>
        <v>0</v>
      </c>
      <c r="AI480" s="131">
        <f t="shared" si="308"/>
        <v>0</v>
      </c>
      <c r="AJ480" s="131">
        <f t="shared" si="309"/>
        <v>0</v>
      </c>
      <c r="AK480" s="131">
        <f t="shared" si="310"/>
        <v>0</v>
      </c>
      <c r="AL480" s="131">
        <f t="shared" si="311"/>
        <v>0</v>
      </c>
      <c r="AM480" s="131">
        <f t="shared" si="312"/>
        <v>0</v>
      </c>
      <c r="AN480" s="131">
        <f t="shared" si="313"/>
        <v>0</v>
      </c>
      <c r="AO480" s="131">
        <f t="shared" si="314"/>
        <v>0</v>
      </c>
      <c r="AP480" s="396"/>
      <c r="AQ480" s="396">
        <f t="shared" si="336"/>
        <v>0</v>
      </c>
      <c r="AR480" s="396">
        <f t="shared" si="337"/>
        <v>0</v>
      </c>
      <c r="AS480" s="396">
        <f t="shared" si="338"/>
        <v>0</v>
      </c>
      <c r="AT480" s="396"/>
      <c r="AU480" s="131">
        <f t="shared" si="315"/>
        <v>0</v>
      </c>
      <c r="AV480" s="131">
        <f t="shared" si="316"/>
        <v>0</v>
      </c>
      <c r="AW480" s="131">
        <f t="shared" si="317"/>
        <v>0</v>
      </c>
      <c r="AX480" s="131">
        <f t="shared" si="318"/>
        <v>0</v>
      </c>
      <c r="AY480" s="131">
        <f t="shared" si="319"/>
        <v>0</v>
      </c>
      <c r="AZ480" s="131">
        <f t="shared" si="320"/>
        <v>0</v>
      </c>
      <c r="BA480" s="131">
        <f t="shared" si="321"/>
        <v>0</v>
      </c>
      <c r="BB480" s="131">
        <f t="shared" si="322"/>
        <v>0</v>
      </c>
      <c r="BC480" s="131">
        <f t="shared" si="323"/>
        <v>0</v>
      </c>
      <c r="BD480" s="131">
        <f t="shared" si="324"/>
        <v>0</v>
      </c>
      <c r="BE480" s="131">
        <f t="shared" si="325"/>
        <v>0</v>
      </c>
      <c r="BF480" s="131">
        <f t="shared" si="326"/>
        <v>0</v>
      </c>
      <c r="BG480" s="131">
        <f t="shared" si="327"/>
        <v>0</v>
      </c>
      <c r="BH480" s="131">
        <f t="shared" si="328"/>
        <v>0</v>
      </c>
      <c r="BI480" s="131">
        <f t="shared" si="329"/>
        <v>0</v>
      </c>
      <c r="BJ480" s="131">
        <f t="shared" si="330"/>
        <v>0</v>
      </c>
      <c r="BK480" s="131">
        <f t="shared" si="331"/>
        <v>0</v>
      </c>
      <c r="BL480" s="131">
        <f t="shared" si="332"/>
        <v>0</v>
      </c>
      <c r="BM480" s="131">
        <f t="shared" si="333"/>
        <v>0</v>
      </c>
      <c r="BN480" s="131">
        <f t="shared" si="334"/>
        <v>0</v>
      </c>
      <c r="BO480" s="131">
        <f t="shared" si="335"/>
        <v>0</v>
      </c>
    </row>
    <row r="481" spans="2:67" s="81" customFormat="1" ht="73.75" customHeight="1" x14ac:dyDescent="0.2">
      <c r="B481" s="164" t="s">
        <v>8</v>
      </c>
      <c r="C481" s="123"/>
      <c r="D481" s="157" t="s">
        <v>1110</v>
      </c>
      <c r="E481" s="506" t="s">
        <v>648</v>
      </c>
      <c r="F481" s="311" t="s">
        <v>172</v>
      </c>
      <c r="G481" s="159" t="s">
        <v>425</v>
      </c>
      <c r="H481" s="160" t="s">
        <v>339</v>
      </c>
      <c r="I481" s="160">
        <v>2</v>
      </c>
      <c r="J481" s="160">
        <v>0</v>
      </c>
      <c r="K481" s="160" t="s">
        <v>562</v>
      </c>
      <c r="L481" s="351">
        <v>186.56389999999999</v>
      </c>
      <c r="M481" s="402" t="s">
        <v>954</v>
      </c>
      <c r="N481" s="161"/>
      <c r="O481" s="368">
        <f>L481*N481</f>
        <v>0</v>
      </c>
      <c r="P481" s="162" t="str">
        <f t="shared" ref="P481:P501" si="343">IF(SUM(M481:N481)&gt;0,"Yes","No")</f>
        <v>No</v>
      </c>
      <c r="Q481" s="163" t="str">
        <f t="shared" ref="Q481:Q501" si="344">IF(B481="New","Yes","No")</f>
        <v>Yes</v>
      </c>
      <c r="S481" s="235">
        <v>2</v>
      </c>
      <c r="T481" s="228">
        <f t="shared" ref="T481:T499" si="345">S481*SUM(M481:N481)</f>
        <v>0</v>
      </c>
      <c r="U481" s="153"/>
      <c r="V481" s="255">
        <v>1.5</v>
      </c>
      <c r="W481" s="265">
        <f t="shared" si="339"/>
        <v>0</v>
      </c>
      <c r="X481" s="152"/>
      <c r="Y481" s="152">
        <f>N481*I481</f>
        <v>0</v>
      </c>
      <c r="Z481" s="491">
        <v>2</v>
      </c>
      <c r="AA481" s="479">
        <v>6</v>
      </c>
      <c r="AB481" s="239">
        <f t="shared" si="340"/>
        <v>0</v>
      </c>
      <c r="AC481" s="474"/>
      <c r="AD481" s="239">
        <f t="shared" si="341"/>
        <v>0</v>
      </c>
      <c r="AE481" s="474"/>
      <c r="AF481" s="239">
        <f t="shared" si="342"/>
        <v>0</v>
      </c>
      <c r="AG481" s="131">
        <f t="shared" si="306"/>
        <v>0</v>
      </c>
      <c r="AH481" s="131">
        <f t="shared" si="307"/>
        <v>0</v>
      </c>
      <c r="AI481" s="131">
        <f t="shared" si="308"/>
        <v>0</v>
      </c>
      <c r="AJ481" s="131">
        <f t="shared" si="309"/>
        <v>0</v>
      </c>
      <c r="AK481" s="131">
        <f t="shared" si="310"/>
        <v>0</v>
      </c>
      <c r="AL481" s="131">
        <f t="shared" si="311"/>
        <v>0</v>
      </c>
      <c r="AM481" s="131">
        <f t="shared" si="312"/>
        <v>0</v>
      </c>
      <c r="AN481" s="131">
        <f t="shared" si="313"/>
        <v>0</v>
      </c>
      <c r="AO481" s="131">
        <f t="shared" si="314"/>
        <v>0</v>
      </c>
      <c r="AP481" s="396"/>
      <c r="AQ481" s="396">
        <f t="shared" si="336"/>
        <v>0</v>
      </c>
      <c r="AR481" s="396">
        <f t="shared" si="337"/>
        <v>0</v>
      </c>
      <c r="AS481" s="396">
        <f t="shared" si="338"/>
        <v>0</v>
      </c>
      <c r="AT481" s="396"/>
      <c r="AU481" s="131">
        <f t="shared" si="315"/>
        <v>0</v>
      </c>
      <c r="AV481" s="131">
        <f t="shared" si="316"/>
        <v>0</v>
      </c>
      <c r="AW481" s="131">
        <f t="shared" si="317"/>
        <v>0</v>
      </c>
      <c r="AX481" s="131">
        <f t="shared" si="318"/>
        <v>0</v>
      </c>
      <c r="AY481" s="131">
        <f t="shared" si="319"/>
        <v>0</v>
      </c>
      <c r="AZ481" s="131">
        <f t="shared" si="320"/>
        <v>0</v>
      </c>
      <c r="BA481" s="131">
        <f t="shared" si="321"/>
        <v>0</v>
      </c>
      <c r="BB481" s="131">
        <f t="shared" si="322"/>
        <v>0</v>
      </c>
      <c r="BC481" s="131">
        <f t="shared" si="323"/>
        <v>0</v>
      </c>
      <c r="BD481" s="131">
        <f t="shared" si="324"/>
        <v>0</v>
      </c>
      <c r="BE481" s="131">
        <f t="shared" si="325"/>
        <v>0</v>
      </c>
      <c r="BF481" s="131">
        <f t="shared" si="326"/>
        <v>0</v>
      </c>
      <c r="BG481" s="131">
        <f t="shared" si="327"/>
        <v>0</v>
      </c>
      <c r="BH481" s="131">
        <f t="shared" si="328"/>
        <v>0</v>
      </c>
      <c r="BI481" s="131">
        <f t="shared" si="329"/>
        <v>0</v>
      </c>
      <c r="BJ481" s="131">
        <f t="shared" si="330"/>
        <v>0</v>
      </c>
      <c r="BK481" s="131">
        <f t="shared" si="331"/>
        <v>0</v>
      </c>
      <c r="BL481" s="131">
        <f t="shared" si="332"/>
        <v>0</v>
      </c>
      <c r="BM481" s="131">
        <f t="shared" si="333"/>
        <v>0</v>
      </c>
      <c r="BN481" s="131">
        <f t="shared" si="334"/>
        <v>0</v>
      </c>
      <c r="BO481" s="131">
        <f t="shared" si="335"/>
        <v>0</v>
      </c>
    </row>
    <row r="482" spans="2:67" s="81" customFormat="1" ht="73.75" customHeight="1" x14ac:dyDescent="0.2">
      <c r="B482" s="164" t="s">
        <v>8</v>
      </c>
      <c r="D482" s="118" t="s">
        <v>940</v>
      </c>
      <c r="E482" s="501" t="s">
        <v>647</v>
      </c>
      <c r="F482" s="303" t="s">
        <v>172</v>
      </c>
      <c r="G482" s="114" t="s">
        <v>425</v>
      </c>
      <c r="H482" s="73" t="s">
        <v>339</v>
      </c>
      <c r="I482" s="73">
        <v>2</v>
      </c>
      <c r="J482" s="73">
        <v>0</v>
      </c>
      <c r="K482" s="73" t="s">
        <v>562</v>
      </c>
      <c r="L482" s="340">
        <v>194.67000000000002</v>
      </c>
      <c r="M482" s="88"/>
      <c r="N482" s="402" t="s">
        <v>954</v>
      </c>
      <c r="O482" s="368">
        <f>L482*M482</f>
        <v>0</v>
      </c>
      <c r="P482" s="89" t="str">
        <f t="shared" si="343"/>
        <v>No</v>
      </c>
      <c r="Q482" s="166" t="str">
        <f t="shared" si="344"/>
        <v>Yes</v>
      </c>
      <c r="S482" s="234">
        <v>2</v>
      </c>
      <c r="T482" s="230">
        <f t="shared" si="345"/>
        <v>0</v>
      </c>
      <c r="U482" s="153"/>
      <c r="V482" s="255">
        <v>1.5</v>
      </c>
      <c r="W482" s="265">
        <f t="shared" si="339"/>
        <v>0</v>
      </c>
      <c r="X482" s="152">
        <f>M482*I482</f>
        <v>0</v>
      </c>
      <c r="Y482" s="152"/>
      <c r="Z482" s="491">
        <v>2</v>
      </c>
      <c r="AA482" s="479">
        <v>6</v>
      </c>
      <c r="AB482" s="239">
        <f t="shared" si="340"/>
        <v>0</v>
      </c>
      <c r="AC482" s="474"/>
      <c r="AD482" s="239">
        <f t="shared" si="341"/>
        <v>0</v>
      </c>
      <c r="AE482" s="474"/>
      <c r="AF482" s="239">
        <f t="shared" si="342"/>
        <v>0</v>
      </c>
      <c r="AG482" s="131">
        <f t="shared" ref="AG482:AG501" si="346">IF(F482="XS",IF(SUM(M482:N482)&gt;0,SUM(M482:N482),0),0)*I482</f>
        <v>0</v>
      </c>
      <c r="AH482" s="131">
        <f t="shared" ref="AH482:AH501" si="347">IF(F482="S",IF(SUM(M482:N482)&gt;0,SUM(M482:N482),0),0)*I482</f>
        <v>0</v>
      </c>
      <c r="AI482" s="131">
        <f t="shared" ref="AI482:AI501" si="348">IF(F482="M",IF(SUM(M482:N482)&gt;0,SUM(M482:N482),0),0)*I482</f>
        <v>0</v>
      </c>
      <c r="AJ482" s="131">
        <f t="shared" ref="AJ482:AJ501" si="349">IF(F482="L",IF(SUM(M482:N482)&gt;0,SUM(M482:N482),0),0)*I482</f>
        <v>0</v>
      </c>
      <c r="AK482" s="131">
        <f t="shared" ref="AK482:AK501" si="350">IF(F482="XL",IF(SUM(M482:N482)&gt;0,SUM(M482:N482),0),0)*I482</f>
        <v>0</v>
      </c>
      <c r="AL482" s="131">
        <f t="shared" ref="AL482:AL501" si="351">IF(F482="2XL",IF(SUM(M482:N482)&gt;0,SUM(M482:N482),0),0)*I482</f>
        <v>0</v>
      </c>
      <c r="AM482" s="131">
        <f t="shared" ref="AM482:AM501" si="352">IF(F482="3XL",IF(SUM(M482:N482)&gt;0,SUM(M482:N482),0),0)*I482</f>
        <v>0</v>
      </c>
      <c r="AN482" s="131">
        <f t="shared" ref="AN482:AN501" si="353">IF(F482="4XL",IF(SUM(M482:N482)&gt;0,SUM(M482:N482),0),0)*I482</f>
        <v>0</v>
      </c>
      <c r="AO482" s="131">
        <f t="shared" ref="AO482:AO501" si="354">IF(F482="various",IF(SUM(M482:N482)&gt;0,SUM(M482:N482),0),0)*I482</f>
        <v>0</v>
      </c>
      <c r="AP482" s="396"/>
      <c r="AQ482" s="396">
        <f t="shared" si="336"/>
        <v>0</v>
      </c>
      <c r="AR482" s="396">
        <f t="shared" si="337"/>
        <v>0</v>
      </c>
      <c r="AS482" s="396">
        <f t="shared" si="338"/>
        <v>0</v>
      </c>
      <c r="AT482" s="396"/>
      <c r="AU482" s="131">
        <f t="shared" ref="AU482:AU501" si="355">IF(H482="sloper",IF(SUM(M482:N482)&gt;0,SUM(M482:N482),0),0)*I482</f>
        <v>0</v>
      </c>
      <c r="AV482" s="131">
        <f t="shared" ref="AV482:AV501" si="356">IF(H482="footholds",IF(SUM(M482:N482)&gt;0,SUM(M482:N482),0),0)*I482</f>
        <v>0</v>
      </c>
      <c r="AW482" s="131">
        <f t="shared" ref="AW482:AW501" si="357">IF(H482="micros",IF(SUM(M482:N482)&gt;0,SUM(M482:N482),0),0)*I482</f>
        <v>0</v>
      </c>
      <c r="AX482" s="131">
        <f t="shared" ref="AX482:AX501" si="358">IF(H482="jug",IF(SUM(M482:N482)&gt;0,SUM(M482:N482),0),0)*I482</f>
        <v>0</v>
      </c>
      <c r="AY482" s="131">
        <f t="shared" ref="AY482:AY501" si="359">IF(H482="ledge",IF(SUM(M482:N482)&gt;0,SUM(M482:N482),0),0)*I482</f>
        <v>0</v>
      </c>
      <c r="AZ482" s="131">
        <f t="shared" ref="AZ482:AZ501" si="360">IF(H482="edge",IF(SUM(M482:N482)&gt;0,SUM(M482:N482),0),0)*I482</f>
        <v>0</v>
      </c>
      <c r="BA482" s="131">
        <f t="shared" ref="BA482:BA501" si="361">IF(H482="crimp",IF(SUM(M482:N482)&gt;0,SUM(M482:N482),0),0)*I482</f>
        <v>0</v>
      </c>
      <c r="BB482" s="131">
        <f t="shared" ref="BB482:BB501" si="362">IF(H482="incut",IF(SUM(M482:N482)&gt;0,SUM(M482:N482),0),0)*I482</f>
        <v>0</v>
      </c>
      <c r="BC482" s="131">
        <f t="shared" ref="BC482:BC501" si="363">IF(H482="dish",IF(SUM(M482:N482)&gt;0,SUM(M482:N482),0),0)*I482</f>
        <v>0</v>
      </c>
      <c r="BD482" s="131">
        <f t="shared" ref="BD482:BD501" si="364">IF(H482="pinch",IF(SUM(M482:N482)&gt;0,SUM(M482:N482),0),0)*I482</f>
        <v>0</v>
      </c>
      <c r="BE482" s="131">
        <f t="shared" ref="BE482:BE501" si="365">IF(H482="pocket",IF(SUM(M482:N482)&gt;0,SUM(M482:N482),0),0)*I482</f>
        <v>0</v>
      </c>
      <c r="BF482" s="131">
        <f t="shared" ref="BF482:BF501" si="366">IF(H482="insert",IF(SUM(M482:N482)&gt;0,SUM(M482:N482),0),0)*I482</f>
        <v>0</v>
      </c>
      <c r="BG482" s="131">
        <f t="shared" ref="BG482:BG501" si="367">IF(H482="feature",IF(SUM(M482:N482)&gt;0,SUM(M482:N482),0),0)*I482</f>
        <v>0</v>
      </c>
      <c r="BH482" s="131">
        <f t="shared" ref="BH482:BH501" si="368">IF(H482="scoop",IF(SUM(M482:N482)&gt;0,SUM(M482:N482),0),0)*I482</f>
        <v>0</v>
      </c>
      <c r="BI482" s="131">
        <f t="shared" ref="BI482:BI501" si="369">IF(H482="arete",IF(SUM(M482:N482)&gt;0,SUM(M482:N482),0),0)*I482</f>
        <v>0</v>
      </c>
      <c r="BJ482" s="131">
        <f t="shared" ref="BJ482:BJ501" si="370">IF(H482="square",IF(SUM(M482:N482)&gt;0,SUM(M482:N482),0),0)*I482</f>
        <v>0</v>
      </c>
      <c r="BK482" s="131">
        <f t="shared" ref="BK482:BK501" si="371">IF(H482="positive",IF(SUM(M482:N482)&gt;0,SUM(M482:N482),0),0)*I482</f>
        <v>0</v>
      </c>
      <c r="BL482" s="131">
        <f t="shared" ref="BL482:BL501" si="372">IF(H482="pyramid",IF(SUM(M482:N482)&gt;0,SUM(M482:N482),0),0)*I482</f>
        <v>0</v>
      </c>
      <c r="BM482" s="131">
        <f t="shared" ref="BM482:BM501" si="373">IF(H482="high profile",IF(SUM(M482:N482)&gt;0,SUM(M482:N482),0),0)*I482</f>
        <v>0</v>
      </c>
      <c r="BN482" s="131">
        <f t="shared" ref="BN482:BN501" si="374">IF(H482="rectangle",IF(SUM(M482:N482)&gt;0,SUM(M482:N482),0),0)*I482</f>
        <v>0</v>
      </c>
      <c r="BO482" s="131">
        <f t="shared" ref="BO482:BO501" si="375">IF(H482="various",IF(SUM(M482:N482)&gt;0,SUM(M482:N482),0),0)*I482</f>
        <v>0</v>
      </c>
    </row>
    <row r="483" spans="2:67" s="81" customFormat="1" ht="73.75" customHeight="1" x14ac:dyDescent="0.2">
      <c r="B483" s="164" t="s">
        <v>8</v>
      </c>
      <c r="D483" s="118" t="s">
        <v>953</v>
      </c>
      <c r="E483" s="502" t="s">
        <v>646</v>
      </c>
      <c r="F483" s="303" t="s">
        <v>172</v>
      </c>
      <c r="G483" s="114" t="s">
        <v>425</v>
      </c>
      <c r="H483" s="73" t="s">
        <v>339</v>
      </c>
      <c r="I483" s="73">
        <v>2</v>
      </c>
      <c r="J483" s="73">
        <v>0</v>
      </c>
      <c r="K483" s="73" t="s">
        <v>562</v>
      </c>
      <c r="L483" s="340">
        <v>186.56389999999999</v>
      </c>
      <c r="M483" s="87"/>
      <c r="N483" s="402" t="s">
        <v>954</v>
      </c>
      <c r="O483" s="368">
        <f>L483*M483</f>
        <v>0</v>
      </c>
      <c r="P483" s="89" t="str">
        <f t="shared" si="343"/>
        <v>No</v>
      </c>
      <c r="Q483" s="166" t="str">
        <f t="shared" si="344"/>
        <v>Yes</v>
      </c>
      <c r="S483" s="234">
        <v>2</v>
      </c>
      <c r="T483" s="230">
        <f t="shared" si="345"/>
        <v>0</v>
      </c>
      <c r="U483" s="153"/>
      <c r="V483" s="255">
        <v>1.5</v>
      </c>
      <c r="W483" s="265">
        <f t="shared" si="339"/>
        <v>0</v>
      </c>
      <c r="X483" s="152">
        <f>M483*I483</f>
        <v>0</v>
      </c>
      <c r="Y483" s="152"/>
      <c r="Z483" s="491">
        <v>2</v>
      </c>
      <c r="AA483" s="479">
        <v>6</v>
      </c>
      <c r="AB483" s="239">
        <f t="shared" si="340"/>
        <v>0</v>
      </c>
      <c r="AC483" s="474"/>
      <c r="AD483" s="239">
        <f t="shared" si="341"/>
        <v>0</v>
      </c>
      <c r="AE483" s="474"/>
      <c r="AF483" s="239">
        <f t="shared" si="342"/>
        <v>0</v>
      </c>
      <c r="AG483" s="131">
        <f t="shared" si="346"/>
        <v>0</v>
      </c>
      <c r="AH483" s="131">
        <f t="shared" si="347"/>
        <v>0</v>
      </c>
      <c r="AI483" s="131">
        <f t="shared" si="348"/>
        <v>0</v>
      </c>
      <c r="AJ483" s="131">
        <f t="shared" si="349"/>
        <v>0</v>
      </c>
      <c r="AK483" s="131">
        <f t="shared" si="350"/>
        <v>0</v>
      </c>
      <c r="AL483" s="131">
        <f t="shared" si="351"/>
        <v>0</v>
      </c>
      <c r="AM483" s="131">
        <f t="shared" si="352"/>
        <v>0</v>
      </c>
      <c r="AN483" s="131">
        <f t="shared" si="353"/>
        <v>0</v>
      </c>
      <c r="AO483" s="131">
        <f t="shared" si="354"/>
        <v>0</v>
      </c>
      <c r="AP483" s="396"/>
      <c r="AQ483" s="396">
        <f t="shared" si="336"/>
        <v>0</v>
      </c>
      <c r="AR483" s="396">
        <f t="shared" si="337"/>
        <v>0</v>
      </c>
      <c r="AS483" s="396">
        <f t="shared" si="338"/>
        <v>0</v>
      </c>
      <c r="AT483" s="396"/>
      <c r="AU483" s="131">
        <f t="shared" si="355"/>
        <v>0</v>
      </c>
      <c r="AV483" s="131">
        <f t="shared" si="356"/>
        <v>0</v>
      </c>
      <c r="AW483" s="131">
        <f t="shared" si="357"/>
        <v>0</v>
      </c>
      <c r="AX483" s="131">
        <f t="shared" si="358"/>
        <v>0</v>
      </c>
      <c r="AY483" s="131">
        <f t="shared" si="359"/>
        <v>0</v>
      </c>
      <c r="AZ483" s="131">
        <f t="shared" si="360"/>
        <v>0</v>
      </c>
      <c r="BA483" s="131">
        <f t="shared" si="361"/>
        <v>0</v>
      </c>
      <c r="BB483" s="131">
        <f t="shared" si="362"/>
        <v>0</v>
      </c>
      <c r="BC483" s="131">
        <f t="shared" si="363"/>
        <v>0</v>
      </c>
      <c r="BD483" s="131">
        <f t="shared" si="364"/>
        <v>0</v>
      </c>
      <c r="BE483" s="131">
        <f t="shared" si="365"/>
        <v>0</v>
      </c>
      <c r="BF483" s="131">
        <f t="shared" si="366"/>
        <v>0</v>
      </c>
      <c r="BG483" s="131">
        <f t="shared" si="367"/>
        <v>0</v>
      </c>
      <c r="BH483" s="131">
        <f t="shared" si="368"/>
        <v>0</v>
      </c>
      <c r="BI483" s="131">
        <f t="shared" si="369"/>
        <v>0</v>
      </c>
      <c r="BJ483" s="131">
        <f t="shared" si="370"/>
        <v>0</v>
      </c>
      <c r="BK483" s="131">
        <f t="shared" si="371"/>
        <v>0</v>
      </c>
      <c r="BL483" s="131">
        <f t="shared" si="372"/>
        <v>0</v>
      </c>
      <c r="BM483" s="131">
        <f t="shared" si="373"/>
        <v>0</v>
      </c>
      <c r="BN483" s="131">
        <f t="shared" si="374"/>
        <v>0</v>
      </c>
      <c r="BO483" s="131">
        <f t="shared" si="375"/>
        <v>0</v>
      </c>
    </row>
    <row r="484" spans="2:67" s="81" customFormat="1" ht="73.75" customHeight="1" x14ac:dyDescent="0.2">
      <c r="B484" s="164" t="s">
        <v>8</v>
      </c>
      <c r="D484" s="117" t="s">
        <v>1111</v>
      </c>
      <c r="E484" s="503" t="s">
        <v>648</v>
      </c>
      <c r="F484" s="113" t="s">
        <v>108</v>
      </c>
      <c r="G484" s="119" t="s">
        <v>426</v>
      </c>
      <c r="H484" s="70" t="s">
        <v>339</v>
      </c>
      <c r="I484" s="70">
        <v>2</v>
      </c>
      <c r="J484" s="70">
        <v>0</v>
      </c>
      <c r="K484" s="70" t="s">
        <v>562</v>
      </c>
      <c r="L484" s="339">
        <v>207.28749999999999</v>
      </c>
      <c r="M484" s="403" t="s">
        <v>954</v>
      </c>
      <c r="N484" s="355"/>
      <c r="O484" s="378">
        <f>L484*N484</f>
        <v>0</v>
      </c>
      <c r="P484" s="96" t="str">
        <f t="shared" si="343"/>
        <v>No</v>
      </c>
      <c r="Q484" s="165" t="str">
        <f t="shared" si="344"/>
        <v>Yes</v>
      </c>
      <c r="S484" s="234">
        <v>2</v>
      </c>
      <c r="T484" s="230">
        <f t="shared" si="345"/>
        <v>0</v>
      </c>
      <c r="U484" s="69"/>
      <c r="V484" s="256">
        <v>1.8</v>
      </c>
      <c r="W484" s="265">
        <f t="shared" si="339"/>
        <v>0</v>
      </c>
      <c r="X484" s="152"/>
      <c r="Y484" s="152">
        <f>N484*I484</f>
        <v>0</v>
      </c>
      <c r="Z484" s="486">
        <v>2</v>
      </c>
      <c r="AA484" s="479">
        <v>8</v>
      </c>
      <c r="AB484" s="239">
        <f t="shared" si="340"/>
        <v>0</v>
      </c>
      <c r="AC484" s="474"/>
      <c r="AD484" s="239">
        <f t="shared" si="341"/>
        <v>0</v>
      </c>
      <c r="AE484" s="474"/>
      <c r="AF484" s="239">
        <f t="shared" si="342"/>
        <v>0</v>
      </c>
      <c r="AG484" s="131">
        <f t="shared" si="346"/>
        <v>0</v>
      </c>
      <c r="AH484" s="131">
        <f t="shared" si="347"/>
        <v>0</v>
      </c>
      <c r="AI484" s="131">
        <f t="shared" si="348"/>
        <v>0</v>
      </c>
      <c r="AJ484" s="131">
        <f t="shared" si="349"/>
        <v>0</v>
      </c>
      <c r="AK484" s="131">
        <f t="shared" si="350"/>
        <v>0</v>
      </c>
      <c r="AL484" s="131">
        <f t="shared" si="351"/>
        <v>0</v>
      </c>
      <c r="AM484" s="131">
        <f t="shared" si="352"/>
        <v>0</v>
      </c>
      <c r="AN484" s="131">
        <f t="shared" si="353"/>
        <v>0</v>
      </c>
      <c r="AO484" s="131">
        <f t="shared" si="354"/>
        <v>0</v>
      </c>
      <c r="AP484" s="396"/>
      <c r="AQ484" s="396">
        <f t="shared" si="336"/>
        <v>0</v>
      </c>
      <c r="AR484" s="396">
        <f t="shared" si="337"/>
        <v>0</v>
      </c>
      <c r="AS484" s="396">
        <f t="shared" si="338"/>
        <v>0</v>
      </c>
      <c r="AT484" s="396"/>
      <c r="AU484" s="131">
        <f t="shared" si="355"/>
        <v>0</v>
      </c>
      <c r="AV484" s="131">
        <f t="shared" si="356"/>
        <v>0</v>
      </c>
      <c r="AW484" s="131">
        <f t="shared" si="357"/>
        <v>0</v>
      </c>
      <c r="AX484" s="131">
        <f t="shared" si="358"/>
        <v>0</v>
      </c>
      <c r="AY484" s="131">
        <f t="shared" si="359"/>
        <v>0</v>
      </c>
      <c r="AZ484" s="131">
        <f t="shared" si="360"/>
        <v>0</v>
      </c>
      <c r="BA484" s="131">
        <f t="shared" si="361"/>
        <v>0</v>
      </c>
      <c r="BB484" s="131">
        <f t="shared" si="362"/>
        <v>0</v>
      </c>
      <c r="BC484" s="131">
        <f t="shared" si="363"/>
        <v>0</v>
      </c>
      <c r="BD484" s="131">
        <f t="shared" si="364"/>
        <v>0</v>
      </c>
      <c r="BE484" s="131">
        <f t="shared" si="365"/>
        <v>0</v>
      </c>
      <c r="BF484" s="131">
        <f t="shared" si="366"/>
        <v>0</v>
      </c>
      <c r="BG484" s="131">
        <f t="shared" si="367"/>
        <v>0</v>
      </c>
      <c r="BH484" s="131">
        <f t="shared" si="368"/>
        <v>0</v>
      </c>
      <c r="BI484" s="131">
        <f t="shared" si="369"/>
        <v>0</v>
      </c>
      <c r="BJ484" s="131">
        <f t="shared" si="370"/>
        <v>0</v>
      </c>
      <c r="BK484" s="131">
        <f t="shared" si="371"/>
        <v>0</v>
      </c>
      <c r="BL484" s="131">
        <f t="shared" si="372"/>
        <v>0</v>
      </c>
      <c r="BM484" s="131">
        <f t="shared" si="373"/>
        <v>0</v>
      </c>
      <c r="BN484" s="131">
        <f t="shared" si="374"/>
        <v>0</v>
      </c>
      <c r="BO484" s="131">
        <f t="shared" si="375"/>
        <v>0</v>
      </c>
    </row>
    <row r="485" spans="2:67" s="81" customFormat="1" ht="73.75" customHeight="1" x14ac:dyDescent="0.2">
      <c r="B485" s="164" t="s">
        <v>8</v>
      </c>
      <c r="D485" s="117" t="s">
        <v>941</v>
      </c>
      <c r="E485" s="504" t="s">
        <v>647</v>
      </c>
      <c r="F485" s="113" t="s">
        <v>108</v>
      </c>
      <c r="G485" s="119" t="s">
        <v>426</v>
      </c>
      <c r="H485" s="70" t="s">
        <v>339</v>
      </c>
      <c r="I485" s="70">
        <v>2</v>
      </c>
      <c r="J485" s="70">
        <v>0</v>
      </c>
      <c r="K485" s="70" t="s">
        <v>562</v>
      </c>
      <c r="L485" s="339">
        <v>216.3</v>
      </c>
      <c r="M485" s="95"/>
      <c r="N485" s="403" t="s">
        <v>954</v>
      </c>
      <c r="O485" s="378">
        <f>L485*M485</f>
        <v>0</v>
      </c>
      <c r="P485" s="96" t="str">
        <f t="shared" si="343"/>
        <v>No</v>
      </c>
      <c r="Q485" s="165" t="str">
        <f t="shared" si="344"/>
        <v>Yes</v>
      </c>
      <c r="S485" s="234">
        <v>2</v>
      </c>
      <c r="T485" s="230">
        <f t="shared" si="345"/>
        <v>0</v>
      </c>
      <c r="U485" s="69"/>
      <c r="V485" s="256">
        <v>1.8</v>
      </c>
      <c r="W485" s="265">
        <f t="shared" si="339"/>
        <v>0</v>
      </c>
      <c r="X485" s="152">
        <f>M485*I485</f>
        <v>0</v>
      </c>
      <c r="Y485" s="152"/>
      <c r="Z485" s="486">
        <v>2</v>
      </c>
      <c r="AA485" s="479">
        <v>8</v>
      </c>
      <c r="AB485" s="239">
        <f t="shared" si="340"/>
        <v>0</v>
      </c>
      <c r="AC485" s="474"/>
      <c r="AD485" s="239">
        <f t="shared" si="341"/>
        <v>0</v>
      </c>
      <c r="AE485" s="474"/>
      <c r="AF485" s="239">
        <f t="shared" si="342"/>
        <v>0</v>
      </c>
      <c r="AG485" s="131">
        <f t="shared" si="346"/>
        <v>0</v>
      </c>
      <c r="AH485" s="131">
        <f t="shared" si="347"/>
        <v>0</v>
      </c>
      <c r="AI485" s="131">
        <f t="shared" si="348"/>
        <v>0</v>
      </c>
      <c r="AJ485" s="131">
        <f t="shared" si="349"/>
        <v>0</v>
      </c>
      <c r="AK485" s="131">
        <f t="shared" si="350"/>
        <v>0</v>
      </c>
      <c r="AL485" s="131">
        <f t="shared" si="351"/>
        <v>0</v>
      </c>
      <c r="AM485" s="131">
        <f t="shared" si="352"/>
        <v>0</v>
      </c>
      <c r="AN485" s="131">
        <f t="shared" si="353"/>
        <v>0</v>
      </c>
      <c r="AO485" s="131">
        <f t="shared" si="354"/>
        <v>0</v>
      </c>
      <c r="AP485" s="396"/>
      <c r="AQ485" s="396">
        <f t="shared" si="336"/>
        <v>0</v>
      </c>
      <c r="AR485" s="396">
        <f t="shared" si="337"/>
        <v>0</v>
      </c>
      <c r="AS485" s="396">
        <f t="shared" si="338"/>
        <v>0</v>
      </c>
      <c r="AT485" s="396"/>
      <c r="AU485" s="131">
        <f t="shared" si="355"/>
        <v>0</v>
      </c>
      <c r="AV485" s="131">
        <f t="shared" si="356"/>
        <v>0</v>
      </c>
      <c r="AW485" s="131">
        <f t="shared" si="357"/>
        <v>0</v>
      </c>
      <c r="AX485" s="131">
        <f t="shared" si="358"/>
        <v>0</v>
      </c>
      <c r="AY485" s="131">
        <f t="shared" si="359"/>
        <v>0</v>
      </c>
      <c r="AZ485" s="131">
        <f t="shared" si="360"/>
        <v>0</v>
      </c>
      <c r="BA485" s="131">
        <f t="shared" si="361"/>
        <v>0</v>
      </c>
      <c r="BB485" s="131">
        <f t="shared" si="362"/>
        <v>0</v>
      </c>
      <c r="BC485" s="131">
        <f t="shared" si="363"/>
        <v>0</v>
      </c>
      <c r="BD485" s="131">
        <f t="shared" si="364"/>
        <v>0</v>
      </c>
      <c r="BE485" s="131">
        <f t="shared" si="365"/>
        <v>0</v>
      </c>
      <c r="BF485" s="131">
        <f t="shared" si="366"/>
        <v>0</v>
      </c>
      <c r="BG485" s="131">
        <f t="shared" si="367"/>
        <v>0</v>
      </c>
      <c r="BH485" s="131">
        <f t="shared" si="368"/>
        <v>0</v>
      </c>
      <c r="BI485" s="131">
        <f t="shared" si="369"/>
        <v>0</v>
      </c>
      <c r="BJ485" s="131">
        <f t="shared" si="370"/>
        <v>0</v>
      </c>
      <c r="BK485" s="131">
        <f t="shared" si="371"/>
        <v>0</v>
      </c>
      <c r="BL485" s="131">
        <f t="shared" si="372"/>
        <v>0</v>
      </c>
      <c r="BM485" s="131">
        <f t="shared" si="373"/>
        <v>0</v>
      </c>
      <c r="BN485" s="131">
        <f t="shared" si="374"/>
        <v>0</v>
      </c>
      <c r="BO485" s="131">
        <f t="shared" si="375"/>
        <v>0</v>
      </c>
    </row>
    <row r="486" spans="2:67" s="81" customFormat="1" ht="73.75" customHeight="1" x14ac:dyDescent="0.2">
      <c r="B486" s="164" t="s">
        <v>8</v>
      </c>
      <c r="D486" s="117" t="s">
        <v>952</v>
      </c>
      <c r="E486" s="505" t="s">
        <v>646</v>
      </c>
      <c r="F486" s="113" t="s">
        <v>108</v>
      </c>
      <c r="G486" s="119" t="s">
        <v>426</v>
      </c>
      <c r="H486" s="70" t="s">
        <v>339</v>
      </c>
      <c r="I486" s="70">
        <v>2</v>
      </c>
      <c r="J486" s="70">
        <v>0</v>
      </c>
      <c r="K486" s="70" t="s">
        <v>562</v>
      </c>
      <c r="L486" s="339">
        <v>207.28749999999999</v>
      </c>
      <c r="M486" s="95"/>
      <c r="N486" s="403" t="s">
        <v>954</v>
      </c>
      <c r="O486" s="378">
        <f>L486*M486</f>
        <v>0</v>
      </c>
      <c r="P486" s="96" t="str">
        <f t="shared" si="343"/>
        <v>No</v>
      </c>
      <c r="Q486" s="165" t="str">
        <f t="shared" si="344"/>
        <v>Yes</v>
      </c>
      <c r="S486" s="234">
        <v>2</v>
      </c>
      <c r="T486" s="230">
        <f t="shared" si="345"/>
        <v>0</v>
      </c>
      <c r="U486" s="69"/>
      <c r="V486" s="256">
        <v>1.8</v>
      </c>
      <c r="W486" s="265">
        <f t="shared" si="339"/>
        <v>0</v>
      </c>
      <c r="X486" s="152">
        <f>M486*I486</f>
        <v>0</v>
      </c>
      <c r="Y486" s="152"/>
      <c r="Z486" s="486">
        <v>2</v>
      </c>
      <c r="AA486" s="479">
        <v>8</v>
      </c>
      <c r="AB486" s="239">
        <f t="shared" si="340"/>
        <v>0</v>
      </c>
      <c r="AC486" s="474"/>
      <c r="AD486" s="239">
        <f t="shared" si="341"/>
        <v>0</v>
      </c>
      <c r="AE486" s="474"/>
      <c r="AF486" s="239">
        <f t="shared" si="342"/>
        <v>0</v>
      </c>
      <c r="AG486" s="131">
        <f t="shared" si="346"/>
        <v>0</v>
      </c>
      <c r="AH486" s="131">
        <f t="shared" si="347"/>
        <v>0</v>
      </c>
      <c r="AI486" s="131">
        <f t="shared" si="348"/>
        <v>0</v>
      </c>
      <c r="AJ486" s="131">
        <f t="shared" si="349"/>
        <v>0</v>
      </c>
      <c r="AK486" s="131">
        <f t="shared" si="350"/>
        <v>0</v>
      </c>
      <c r="AL486" s="131">
        <f t="shared" si="351"/>
        <v>0</v>
      </c>
      <c r="AM486" s="131">
        <f t="shared" si="352"/>
        <v>0</v>
      </c>
      <c r="AN486" s="131">
        <f t="shared" si="353"/>
        <v>0</v>
      </c>
      <c r="AO486" s="131">
        <f t="shared" si="354"/>
        <v>0</v>
      </c>
      <c r="AP486" s="396"/>
      <c r="AQ486" s="396">
        <f t="shared" si="336"/>
        <v>0</v>
      </c>
      <c r="AR486" s="396">
        <f t="shared" si="337"/>
        <v>0</v>
      </c>
      <c r="AS486" s="396">
        <f t="shared" si="338"/>
        <v>0</v>
      </c>
      <c r="AT486" s="396"/>
      <c r="AU486" s="131">
        <f t="shared" si="355"/>
        <v>0</v>
      </c>
      <c r="AV486" s="131">
        <f t="shared" si="356"/>
        <v>0</v>
      </c>
      <c r="AW486" s="131">
        <f t="shared" si="357"/>
        <v>0</v>
      </c>
      <c r="AX486" s="131">
        <f t="shared" si="358"/>
        <v>0</v>
      </c>
      <c r="AY486" s="131">
        <f t="shared" si="359"/>
        <v>0</v>
      </c>
      <c r="AZ486" s="131">
        <f t="shared" si="360"/>
        <v>0</v>
      </c>
      <c r="BA486" s="131">
        <f t="shared" si="361"/>
        <v>0</v>
      </c>
      <c r="BB486" s="131">
        <f t="shared" si="362"/>
        <v>0</v>
      </c>
      <c r="BC486" s="131">
        <f t="shared" si="363"/>
        <v>0</v>
      </c>
      <c r="BD486" s="131">
        <f t="shared" si="364"/>
        <v>0</v>
      </c>
      <c r="BE486" s="131">
        <f t="shared" si="365"/>
        <v>0</v>
      </c>
      <c r="BF486" s="131">
        <f t="shared" si="366"/>
        <v>0</v>
      </c>
      <c r="BG486" s="131">
        <f t="shared" si="367"/>
        <v>0</v>
      </c>
      <c r="BH486" s="131">
        <f t="shared" si="368"/>
        <v>0</v>
      </c>
      <c r="BI486" s="131">
        <f t="shared" si="369"/>
        <v>0</v>
      </c>
      <c r="BJ486" s="131">
        <f t="shared" si="370"/>
        <v>0</v>
      </c>
      <c r="BK486" s="131">
        <f t="shared" si="371"/>
        <v>0</v>
      </c>
      <c r="BL486" s="131">
        <f t="shared" si="372"/>
        <v>0</v>
      </c>
      <c r="BM486" s="131">
        <f t="shared" si="373"/>
        <v>0</v>
      </c>
      <c r="BN486" s="131">
        <f t="shared" si="374"/>
        <v>0</v>
      </c>
      <c r="BO486" s="131">
        <f t="shared" si="375"/>
        <v>0</v>
      </c>
    </row>
    <row r="487" spans="2:67" s="81" customFormat="1" ht="73.75" customHeight="1" x14ac:dyDescent="0.2">
      <c r="B487" s="164" t="s">
        <v>8</v>
      </c>
      <c r="D487" s="118" t="s">
        <v>1112</v>
      </c>
      <c r="E487" s="506" t="s">
        <v>648</v>
      </c>
      <c r="F487" s="303" t="s">
        <v>108</v>
      </c>
      <c r="G487" s="114" t="s">
        <v>427</v>
      </c>
      <c r="H487" s="73" t="s">
        <v>339</v>
      </c>
      <c r="I487" s="73">
        <v>2</v>
      </c>
      <c r="J487" s="73">
        <v>0</v>
      </c>
      <c r="K487" s="73" t="s">
        <v>562</v>
      </c>
      <c r="L487" s="340">
        <v>259.11709999999999</v>
      </c>
      <c r="M487" s="402" t="s">
        <v>954</v>
      </c>
      <c r="N487" s="331"/>
      <c r="O487" s="368">
        <f>L487*N487</f>
        <v>0</v>
      </c>
      <c r="P487" s="89" t="str">
        <f t="shared" si="343"/>
        <v>No</v>
      </c>
      <c r="Q487" s="166" t="str">
        <f t="shared" si="344"/>
        <v>Yes</v>
      </c>
      <c r="S487" s="234">
        <v>2</v>
      </c>
      <c r="T487" s="230">
        <f t="shared" si="345"/>
        <v>0</v>
      </c>
      <c r="U487" s="69"/>
      <c r="V487" s="256">
        <v>3.55</v>
      </c>
      <c r="W487" s="265">
        <f t="shared" si="339"/>
        <v>0</v>
      </c>
      <c r="X487" s="152"/>
      <c r="Y487" s="152">
        <f>N487*I487</f>
        <v>0</v>
      </c>
      <c r="Z487" s="486">
        <v>2</v>
      </c>
      <c r="AA487" s="479">
        <v>8</v>
      </c>
      <c r="AB487" s="239">
        <f t="shared" si="340"/>
        <v>0</v>
      </c>
      <c r="AC487" s="474"/>
      <c r="AD487" s="239">
        <f t="shared" si="341"/>
        <v>0</v>
      </c>
      <c r="AE487" s="474"/>
      <c r="AF487" s="239">
        <f t="shared" si="342"/>
        <v>0</v>
      </c>
      <c r="AG487" s="131">
        <f t="shared" si="346"/>
        <v>0</v>
      </c>
      <c r="AH487" s="131">
        <f t="shared" si="347"/>
        <v>0</v>
      </c>
      <c r="AI487" s="131">
        <f t="shared" si="348"/>
        <v>0</v>
      </c>
      <c r="AJ487" s="131">
        <f t="shared" si="349"/>
        <v>0</v>
      </c>
      <c r="AK487" s="131">
        <f t="shared" si="350"/>
        <v>0</v>
      </c>
      <c r="AL487" s="131">
        <f t="shared" si="351"/>
        <v>0</v>
      </c>
      <c r="AM487" s="131">
        <f t="shared" si="352"/>
        <v>0</v>
      </c>
      <c r="AN487" s="131">
        <f t="shared" si="353"/>
        <v>0</v>
      </c>
      <c r="AO487" s="131">
        <f t="shared" si="354"/>
        <v>0</v>
      </c>
      <c r="AP487" s="396"/>
      <c r="AQ487" s="396">
        <f t="shared" si="336"/>
        <v>0</v>
      </c>
      <c r="AR487" s="396">
        <f t="shared" si="337"/>
        <v>0</v>
      </c>
      <c r="AS487" s="396">
        <f t="shared" si="338"/>
        <v>0</v>
      </c>
      <c r="AT487" s="396"/>
      <c r="AU487" s="131">
        <f t="shared" si="355"/>
        <v>0</v>
      </c>
      <c r="AV487" s="131">
        <f t="shared" si="356"/>
        <v>0</v>
      </c>
      <c r="AW487" s="131">
        <f t="shared" si="357"/>
        <v>0</v>
      </c>
      <c r="AX487" s="131">
        <f t="shared" si="358"/>
        <v>0</v>
      </c>
      <c r="AY487" s="131">
        <f t="shared" si="359"/>
        <v>0</v>
      </c>
      <c r="AZ487" s="131">
        <f t="shared" si="360"/>
        <v>0</v>
      </c>
      <c r="BA487" s="131">
        <f t="shared" si="361"/>
        <v>0</v>
      </c>
      <c r="BB487" s="131">
        <f t="shared" si="362"/>
        <v>0</v>
      </c>
      <c r="BC487" s="131">
        <f t="shared" si="363"/>
        <v>0</v>
      </c>
      <c r="BD487" s="131">
        <f t="shared" si="364"/>
        <v>0</v>
      </c>
      <c r="BE487" s="131">
        <f t="shared" si="365"/>
        <v>0</v>
      </c>
      <c r="BF487" s="131">
        <f t="shared" si="366"/>
        <v>0</v>
      </c>
      <c r="BG487" s="131">
        <f t="shared" si="367"/>
        <v>0</v>
      </c>
      <c r="BH487" s="131">
        <f t="shared" si="368"/>
        <v>0</v>
      </c>
      <c r="BI487" s="131">
        <f t="shared" si="369"/>
        <v>0</v>
      </c>
      <c r="BJ487" s="131">
        <f t="shared" si="370"/>
        <v>0</v>
      </c>
      <c r="BK487" s="131">
        <f t="shared" si="371"/>
        <v>0</v>
      </c>
      <c r="BL487" s="131">
        <f t="shared" si="372"/>
        <v>0</v>
      </c>
      <c r="BM487" s="131">
        <f t="shared" si="373"/>
        <v>0</v>
      </c>
      <c r="BN487" s="131">
        <f t="shared" si="374"/>
        <v>0</v>
      </c>
      <c r="BO487" s="131">
        <f t="shared" si="375"/>
        <v>0</v>
      </c>
    </row>
    <row r="488" spans="2:67" s="81" customFormat="1" ht="73.75" customHeight="1" x14ac:dyDescent="0.2">
      <c r="B488" s="164" t="s">
        <v>8</v>
      </c>
      <c r="D488" s="118" t="s">
        <v>942</v>
      </c>
      <c r="E488" s="501" t="s">
        <v>647</v>
      </c>
      <c r="F488" s="303" t="s">
        <v>108</v>
      </c>
      <c r="G488" s="114" t="s">
        <v>427</v>
      </c>
      <c r="H488" s="73" t="s">
        <v>339</v>
      </c>
      <c r="I488" s="73">
        <v>2</v>
      </c>
      <c r="J488" s="73">
        <v>0</v>
      </c>
      <c r="K488" s="73" t="s">
        <v>562</v>
      </c>
      <c r="L488" s="340">
        <v>270.375</v>
      </c>
      <c r="M488" s="87"/>
      <c r="N488" s="402" t="s">
        <v>954</v>
      </c>
      <c r="O488" s="368">
        <f>L488*M488</f>
        <v>0</v>
      </c>
      <c r="P488" s="89" t="str">
        <f t="shared" si="343"/>
        <v>No</v>
      </c>
      <c r="Q488" s="166" t="str">
        <f t="shared" si="344"/>
        <v>Yes</v>
      </c>
      <c r="S488" s="234">
        <v>2</v>
      </c>
      <c r="T488" s="230">
        <f t="shared" si="345"/>
        <v>0</v>
      </c>
      <c r="U488" s="69"/>
      <c r="V488" s="256">
        <v>3.55</v>
      </c>
      <c r="W488" s="265">
        <f t="shared" si="339"/>
        <v>0</v>
      </c>
      <c r="X488" s="152">
        <f>M488*I488</f>
        <v>0</v>
      </c>
      <c r="Y488" s="152"/>
      <c r="Z488" s="486">
        <v>2</v>
      </c>
      <c r="AA488" s="479">
        <v>8</v>
      </c>
      <c r="AB488" s="239">
        <f t="shared" si="340"/>
        <v>0</v>
      </c>
      <c r="AC488" s="474"/>
      <c r="AD488" s="239">
        <f t="shared" si="341"/>
        <v>0</v>
      </c>
      <c r="AE488" s="474"/>
      <c r="AF488" s="239">
        <f t="shared" si="342"/>
        <v>0</v>
      </c>
      <c r="AG488" s="131">
        <f t="shared" si="346"/>
        <v>0</v>
      </c>
      <c r="AH488" s="131">
        <f t="shared" si="347"/>
        <v>0</v>
      </c>
      <c r="AI488" s="131">
        <f t="shared" si="348"/>
        <v>0</v>
      </c>
      <c r="AJ488" s="131">
        <f t="shared" si="349"/>
        <v>0</v>
      </c>
      <c r="AK488" s="131">
        <f t="shared" si="350"/>
        <v>0</v>
      </c>
      <c r="AL488" s="131">
        <f t="shared" si="351"/>
        <v>0</v>
      </c>
      <c r="AM488" s="131">
        <f t="shared" si="352"/>
        <v>0</v>
      </c>
      <c r="AN488" s="131">
        <f t="shared" si="353"/>
        <v>0</v>
      </c>
      <c r="AO488" s="131">
        <f t="shared" si="354"/>
        <v>0</v>
      </c>
      <c r="AP488" s="396"/>
      <c r="AQ488" s="396">
        <f t="shared" si="336"/>
        <v>0</v>
      </c>
      <c r="AR488" s="396">
        <f t="shared" si="337"/>
        <v>0</v>
      </c>
      <c r="AS488" s="396">
        <f t="shared" si="338"/>
        <v>0</v>
      </c>
      <c r="AT488" s="396"/>
      <c r="AU488" s="131">
        <f t="shared" si="355"/>
        <v>0</v>
      </c>
      <c r="AV488" s="131">
        <f t="shared" si="356"/>
        <v>0</v>
      </c>
      <c r="AW488" s="131">
        <f t="shared" si="357"/>
        <v>0</v>
      </c>
      <c r="AX488" s="131">
        <f t="shared" si="358"/>
        <v>0</v>
      </c>
      <c r="AY488" s="131">
        <f t="shared" si="359"/>
        <v>0</v>
      </c>
      <c r="AZ488" s="131">
        <f t="shared" si="360"/>
        <v>0</v>
      </c>
      <c r="BA488" s="131">
        <f t="shared" si="361"/>
        <v>0</v>
      </c>
      <c r="BB488" s="131">
        <f t="shared" si="362"/>
        <v>0</v>
      </c>
      <c r="BC488" s="131">
        <f t="shared" si="363"/>
        <v>0</v>
      </c>
      <c r="BD488" s="131">
        <f t="shared" si="364"/>
        <v>0</v>
      </c>
      <c r="BE488" s="131">
        <f t="shared" si="365"/>
        <v>0</v>
      </c>
      <c r="BF488" s="131">
        <f t="shared" si="366"/>
        <v>0</v>
      </c>
      <c r="BG488" s="131">
        <f t="shared" si="367"/>
        <v>0</v>
      </c>
      <c r="BH488" s="131">
        <f t="shared" si="368"/>
        <v>0</v>
      </c>
      <c r="BI488" s="131">
        <f t="shared" si="369"/>
        <v>0</v>
      </c>
      <c r="BJ488" s="131">
        <f t="shared" si="370"/>
        <v>0</v>
      </c>
      <c r="BK488" s="131">
        <f t="shared" si="371"/>
        <v>0</v>
      </c>
      <c r="BL488" s="131">
        <f t="shared" si="372"/>
        <v>0</v>
      </c>
      <c r="BM488" s="131">
        <f t="shared" si="373"/>
        <v>0</v>
      </c>
      <c r="BN488" s="131">
        <f t="shared" si="374"/>
        <v>0</v>
      </c>
      <c r="BO488" s="131">
        <f t="shared" si="375"/>
        <v>0</v>
      </c>
    </row>
    <row r="489" spans="2:67" s="81" customFormat="1" ht="73.75" customHeight="1" x14ac:dyDescent="0.2">
      <c r="B489" s="164" t="s">
        <v>8</v>
      </c>
      <c r="D489" s="118" t="s">
        <v>951</v>
      </c>
      <c r="E489" s="502" t="s">
        <v>646</v>
      </c>
      <c r="F489" s="303" t="s">
        <v>108</v>
      </c>
      <c r="G489" s="114" t="s">
        <v>427</v>
      </c>
      <c r="H489" s="73" t="s">
        <v>339</v>
      </c>
      <c r="I489" s="73">
        <v>2</v>
      </c>
      <c r="J489" s="73">
        <v>0</v>
      </c>
      <c r="K489" s="73" t="s">
        <v>562</v>
      </c>
      <c r="L489" s="340">
        <v>259.11709999999999</v>
      </c>
      <c r="M489" s="87"/>
      <c r="N489" s="402" t="s">
        <v>954</v>
      </c>
      <c r="O489" s="368">
        <f>L489*M489</f>
        <v>0</v>
      </c>
      <c r="P489" s="89" t="str">
        <f t="shared" si="343"/>
        <v>No</v>
      </c>
      <c r="Q489" s="166" t="str">
        <f t="shared" si="344"/>
        <v>Yes</v>
      </c>
      <c r="S489" s="234">
        <v>2</v>
      </c>
      <c r="T489" s="230">
        <f t="shared" si="345"/>
        <v>0</v>
      </c>
      <c r="U489" s="69"/>
      <c r="V489" s="256">
        <v>3.55</v>
      </c>
      <c r="W489" s="265">
        <f t="shared" si="339"/>
        <v>0</v>
      </c>
      <c r="X489" s="152">
        <f>M489*I489</f>
        <v>0</v>
      </c>
      <c r="Y489" s="152"/>
      <c r="Z489" s="486">
        <v>2</v>
      </c>
      <c r="AA489" s="479">
        <v>8</v>
      </c>
      <c r="AB489" s="239">
        <f t="shared" si="340"/>
        <v>0</v>
      </c>
      <c r="AC489" s="474"/>
      <c r="AD489" s="239">
        <f t="shared" si="341"/>
        <v>0</v>
      </c>
      <c r="AE489" s="474"/>
      <c r="AF489" s="239">
        <f t="shared" si="342"/>
        <v>0</v>
      </c>
      <c r="AG489" s="131">
        <f t="shared" si="346"/>
        <v>0</v>
      </c>
      <c r="AH489" s="131">
        <f t="shared" si="347"/>
        <v>0</v>
      </c>
      <c r="AI489" s="131">
        <f t="shared" si="348"/>
        <v>0</v>
      </c>
      <c r="AJ489" s="131">
        <f t="shared" si="349"/>
        <v>0</v>
      </c>
      <c r="AK489" s="131">
        <f t="shared" si="350"/>
        <v>0</v>
      </c>
      <c r="AL489" s="131">
        <f t="shared" si="351"/>
        <v>0</v>
      </c>
      <c r="AM489" s="131">
        <f t="shared" si="352"/>
        <v>0</v>
      </c>
      <c r="AN489" s="131">
        <f t="shared" si="353"/>
        <v>0</v>
      </c>
      <c r="AO489" s="131">
        <f t="shared" si="354"/>
        <v>0</v>
      </c>
      <c r="AP489" s="396"/>
      <c r="AQ489" s="396">
        <f t="shared" si="336"/>
        <v>0</v>
      </c>
      <c r="AR489" s="396">
        <f t="shared" si="337"/>
        <v>0</v>
      </c>
      <c r="AS489" s="396">
        <f t="shared" si="338"/>
        <v>0</v>
      </c>
      <c r="AT489" s="396"/>
      <c r="AU489" s="131">
        <f t="shared" si="355"/>
        <v>0</v>
      </c>
      <c r="AV489" s="131">
        <f t="shared" si="356"/>
        <v>0</v>
      </c>
      <c r="AW489" s="131">
        <f t="shared" si="357"/>
        <v>0</v>
      </c>
      <c r="AX489" s="131">
        <f t="shared" si="358"/>
        <v>0</v>
      </c>
      <c r="AY489" s="131">
        <f t="shared" si="359"/>
        <v>0</v>
      </c>
      <c r="AZ489" s="131">
        <f t="shared" si="360"/>
        <v>0</v>
      </c>
      <c r="BA489" s="131">
        <f t="shared" si="361"/>
        <v>0</v>
      </c>
      <c r="BB489" s="131">
        <f t="shared" si="362"/>
        <v>0</v>
      </c>
      <c r="BC489" s="131">
        <f t="shared" si="363"/>
        <v>0</v>
      </c>
      <c r="BD489" s="131">
        <f t="shared" si="364"/>
        <v>0</v>
      </c>
      <c r="BE489" s="131">
        <f t="shared" si="365"/>
        <v>0</v>
      </c>
      <c r="BF489" s="131">
        <f t="shared" si="366"/>
        <v>0</v>
      </c>
      <c r="BG489" s="131">
        <f t="shared" si="367"/>
        <v>0</v>
      </c>
      <c r="BH489" s="131">
        <f t="shared" si="368"/>
        <v>0</v>
      </c>
      <c r="BI489" s="131">
        <f t="shared" si="369"/>
        <v>0</v>
      </c>
      <c r="BJ489" s="131">
        <f t="shared" si="370"/>
        <v>0</v>
      </c>
      <c r="BK489" s="131">
        <f t="shared" si="371"/>
        <v>0</v>
      </c>
      <c r="BL489" s="131">
        <f t="shared" si="372"/>
        <v>0</v>
      </c>
      <c r="BM489" s="131">
        <f t="shared" si="373"/>
        <v>0</v>
      </c>
      <c r="BN489" s="131">
        <f t="shared" si="374"/>
        <v>0</v>
      </c>
      <c r="BO489" s="131">
        <f t="shared" si="375"/>
        <v>0</v>
      </c>
    </row>
    <row r="490" spans="2:67" s="81" customFormat="1" ht="73.75" customHeight="1" x14ac:dyDescent="0.2">
      <c r="B490" s="164" t="s">
        <v>8</v>
      </c>
      <c r="D490" s="117" t="s">
        <v>1113</v>
      </c>
      <c r="E490" s="503" t="s">
        <v>648</v>
      </c>
      <c r="F490" s="113" t="s">
        <v>109</v>
      </c>
      <c r="G490" s="119" t="s">
        <v>428</v>
      </c>
      <c r="H490" s="70" t="s">
        <v>339</v>
      </c>
      <c r="I490" s="70">
        <v>2</v>
      </c>
      <c r="J490" s="70">
        <v>0</v>
      </c>
      <c r="K490" s="70" t="s">
        <v>562</v>
      </c>
      <c r="L490" s="339">
        <v>279.84070000000003</v>
      </c>
      <c r="M490" s="403" t="s">
        <v>954</v>
      </c>
      <c r="N490" s="355"/>
      <c r="O490" s="378">
        <f>L490*N490</f>
        <v>0</v>
      </c>
      <c r="P490" s="96" t="str">
        <f t="shared" si="343"/>
        <v>No</v>
      </c>
      <c r="Q490" s="165" t="str">
        <f t="shared" si="344"/>
        <v>Yes</v>
      </c>
      <c r="S490" s="234">
        <v>2</v>
      </c>
      <c r="T490" s="230">
        <f t="shared" si="345"/>
        <v>0</v>
      </c>
      <c r="U490" s="69"/>
      <c r="V490" s="256">
        <v>4.8</v>
      </c>
      <c r="W490" s="265">
        <f t="shared" si="339"/>
        <v>0</v>
      </c>
      <c r="X490" s="152"/>
      <c r="Y490" s="152">
        <f>N490*I490</f>
        <v>0</v>
      </c>
      <c r="Z490" s="486">
        <v>2</v>
      </c>
      <c r="AA490" s="479">
        <v>8</v>
      </c>
      <c r="AB490" s="239">
        <f t="shared" si="340"/>
        <v>0</v>
      </c>
      <c r="AC490" s="474"/>
      <c r="AD490" s="239">
        <f t="shared" si="341"/>
        <v>0</v>
      </c>
      <c r="AE490" s="474"/>
      <c r="AF490" s="239">
        <f t="shared" si="342"/>
        <v>0</v>
      </c>
      <c r="AG490" s="131">
        <f t="shared" si="346"/>
        <v>0</v>
      </c>
      <c r="AH490" s="131">
        <f t="shared" si="347"/>
        <v>0</v>
      </c>
      <c r="AI490" s="131">
        <f t="shared" si="348"/>
        <v>0</v>
      </c>
      <c r="AJ490" s="131">
        <f t="shared" si="349"/>
        <v>0</v>
      </c>
      <c r="AK490" s="131">
        <f t="shared" si="350"/>
        <v>0</v>
      </c>
      <c r="AL490" s="131">
        <f t="shared" si="351"/>
        <v>0</v>
      </c>
      <c r="AM490" s="131">
        <f t="shared" si="352"/>
        <v>0</v>
      </c>
      <c r="AN490" s="131">
        <f t="shared" si="353"/>
        <v>0</v>
      </c>
      <c r="AO490" s="131">
        <f t="shared" si="354"/>
        <v>0</v>
      </c>
      <c r="AP490" s="396"/>
      <c r="AQ490" s="396">
        <f t="shared" si="336"/>
        <v>0</v>
      </c>
      <c r="AR490" s="396">
        <f t="shared" si="337"/>
        <v>0</v>
      </c>
      <c r="AS490" s="396">
        <f t="shared" si="338"/>
        <v>0</v>
      </c>
      <c r="AT490" s="396"/>
      <c r="AU490" s="131">
        <f t="shared" si="355"/>
        <v>0</v>
      </c>
      <c r="AV490" s="131">
        <f t="shared" si="356"/>
        <v>0</v>
      </c>
      <c r="AW490" s="131">
        <f t="shared" si="357"/>
        <v>0</v>
      </c>
      <c r="AX490" s="131">
        <f t="shared" si="358"/>
        <v>0</v>
      </c>
      <c r="AY490" s="131">
        <f t="shared" si="359"/>
        <v>0</v>
      </c>
      <c r="AZ490" s="131">
        <f t="shared" si="360"/>
        <v>0</v>
      </c>
      <c r="BA490" s="131">
        <f t="shared" si="361"/>
        <v>0</v>
      </c>
      <c r="BB490" s="131">
        <f t="shared" si="362"/>
        <v>0</v>
      </c>
      <c r="BC490" s="131">
        <f t="shared" si="363"/>
        <v>0</v>
      </c>
      <c r="BD490" s="131">
        <f t="shared" si="364"/>
        <v>0</v>
      </c>
      <c r="BE490" s="131">
        <f t="shared" si="365"/>
        <v>0</v>
      </c>
      <c r="BF490" s="131">
        <f t="shared" si="366"/>
        <v>0</v>
      </c>
      <c r="BG490" s="131">
        <f t="shared" si="367"/>
        <v>0</v>
      </c>
      <c r="BH490" s="131">
        <f t="shared" si="368"/>
        <v>0</v>
      </c>
      <c r="BI490" s="131">
        <f t="shared" si="369"/>
        <v>0</v>
      </c>
      <c r="BJ490" s="131">
        <f t="shared" si="370"/>
        <v>0</v>
      </c>
      <c r="BK490" s="131">
        <f t="shared" si="371"/>
        <v>0</v>
      </c>
      <c r="BL490" s="131">
        <f t="shared" si="372"/>
        <v>0</v>
      </c>
      <c r="BM490" s="131">
        <f t="shared" si="373"/>
        <v>0</v>
      </c>
      <c r="BN490" s="131">
        <f t="shared" si="374"/>
        <v>0</v>
      </c>
      <c r="BO490" s="131">
        <f t="shared" si="375"/>
        <v>0</v>
      </c>
    </row>
    <row r="491" spans="2:67" s="81" customFormat="1" ht="73.75" customHeight="1" x14ac:dyDescent="0.2">
      <c r="B491" s="164" t="s">
        <v>8</v>
      </c>
      <c r="D491" s="117" t="s">
        <v>943</v>
      </c>
      <c r="E491" s="504" t="s">
        <v>647</v>
      </c>
      <c r="F491" s="113" t="s">
        <v>109</v>
      </c>
      <c r="G491" s="119" t="s">
        <v>428</v>
      </c>
      <c r="H491" s="70" t="s">
        <v>339</v>
      </c>
      <c r="I491" s="70">
        <v>2</v>
      </c>
      <c r="J491" s="70">
        <v>0</v>
      </c>
      <c r="K491" s="70" t="s">
        <v>562</v>
      </c>
      <c r="L491" s="339">
        <v>292.005</v>
      </c>
      <c r="M491" s="95"/>
      <c r="N491" s="403" t="s">
        <v>954</v>
      </c>
      <c r="O491" s="378">
        <f>L491*M491</f>
        <v>0</v>
      </c>
      <c r="P491" s="96" t="str">
        <f t="shared" si="343"/>
        <v>No</v>
      </c>
      <c r="Q491" s="165" t="str">
        <f t="shared" si="344"/>
        <v>Yes</v>
      </c>
      <c r="S491" s="234">
        <v>2</v>
      </c>
      <c r="T491" s="230">
        <f t="shared" si="345"/>
        <v>0</v>
      </c>
      <c r="U491" s="69"/>
      <c r="V491" s="256">
        <v>4.8</v>
      </c>
      <c r="W491" s="265">
        <f t="shared" si="339"/>
        <v>0</v>
      </c>
      <c r="X491" s="152">
        <f>M491*I491</f>
        <v>0</v>
      </c>
      <c r="Y491" s="152"/>
      <c r="Z491" s="486">
        <v>2</v>
      </c>
      <c r="AA491" s="479">
        <v>8</v>
      </c>
      <c r="AB491" s="239">
        <f t="shared" si="340"/>
        <v>0</v>
      </c>
      <c r="AC491" s="474"/>
      <c r="AD491" s="239">
        <f t="shared" si="341"/>
        <v>0</v>
      </c>
      <c r="AE491" s="474"/>
      <c r="AF491" s="239">
        <f t="shared" si="342"/>
        <v>0</v>
      </c>
      <c r="AG491" s="131">
        <f t="shared" si="346"/>
        <v>0</v>
      </c>
      <c r="AH491" s="131">
        <f t="shared" si="347"/>
        <v>0</v>
      </c>
      <c r="AI491" s="131">
        <f t="shared" si="348"/>
        <v>0</v>
      </c>
      <c r="AJ491" s="131">
        <f t="shared" si="349"/>
        <v>0</v>
      </c>
      <c r="AK491" s="131">
        <f t="shared" si="350"/>
        <v>0</v>
      </c>
      <c r="AL491" s="131">
        <f t="shared" si="351"/>
        <v>0</v>
      </c>
      <c r="AM491" s="131">
        <f t="shared" si="352"/>
        <v>0</v>
      </c>
      <c r="AN491" s="131">
        <f t="shared" si="353"/>
        <v>0</v>
      </c>
      <c r="AO491" s="131">
        <f t="shared" si="354"/>
        <v>0</v>
      </c>
      <c r="AP491" s="396"/>
      <c r="AQ491" s="396">
        <f t="shared" si="336"/>
        <v>0</v>
      </c>
      <c r="AR491" s="396">
        <f t="shared" si="337"/>
        <v>0</v>
      </c>
      <c r="AS491" s="396">
        <f t="shared" si="338"/>
        <v>0</v>
      </c>
      <c r="AT491" s="396"/>
      <c r="AU491" s="131">
        <f t="shared" si="355"/>
        <v>0</v>
      </c>
      <c r="AV491" s="131">
        <f t="shared" si="356"/>
        <v>0</v>
      </c>
      <c r="AW491" s="131">
        <f t="shared" si="357"/>
        <v>0</v>
      </c>
      <c r="AX491" s="131">
        <f t="shared" si="358"/>
        <v>0</v>
      </c>
      <c r="AY491" s="131">
        <f t="shared" si="359"/>
        <v>0</v>
      </c>
      <c r="AZ491" s="131">
        <f t="shared" si="360"/>
        <v>0</v>
      </c>
      <c r="BA491" s="131">
        <f t="shared" si="361"/>
        <v>0</v>
      </c>
      <c r="BB491" s="131">
        <f t="shared" si="362"/>
        <v>0</v>
      </c>
      <c r="BC491" s="131">
        <f t="shared" si="363"/>
        <v>0</v>
      </c>
      <c r="BD491" s="131">
        <f t="shared" si="364"/>
        <v>0</v>
      </c>
      <c r="BE491" s="131">
        <f t="shared" si="365"/>
        <v>0</v>
      </c>
      <c r="BF491" s="131">
        <f t="shared" si="366"/>
        <v>0</v>
      </c>
      <c r="BG491" s="131">
        <f t="shared" si="367"/>
        <v>0</v>
      </c>
      <c r="BH491" s="131">
        <f t="shared" si="368"/>
        <v>0</v>
      </c>
      <c r="BI491" s="131">
        <f t="shared" si="369"/>
        <v>0</v>
      </c>
      <c r="BJ491" s="131">
        <f t="shared" si="370"/>
        <v>0</v>
      </c>
      <c r="BK491" s="131">
        <f t="shared" si="371"/>
        <v>0</v>
      </c>
      <c r="BL491" s="131">
        <f t="shared" si="372"/>
        <v>0</v>
      </c>
      <c r="BM491" s="131">
        <f t="shared" si="373"/>
        <v>0</v>
      </c>
      <c r="BN491" s="131">
        <f t="shared" si="374"/>
        <v>0</v>
      </c>
      <c r="BO491" s="131">
        <f t="shared" si="375"/>
        <v>0</v>
      </c>
    </row>
    <row r="492" spans="2:67" s="81" customFormat="1" ht="73.75" customHeight="1" x14ac:dyDescent="0.2">
      <c r="B492" s="164" t="s">
        <v>8</v>
      </c>
      <c r="D492" s="117" t="s">
        <v>950</v>
      </c>
      <c r="E492" s="505" t="s">
        <v>646</v>
      </c>
      <c r="F492" s="113" t="s">
        <v>109</v>
      </c>
      <c r="G492" s="119" t="s">
        <v>428</v>
      </c>
      <c r="H492" s="70" t="s">
        <v>339</v>
      </c>
      <c r="I492" s="70">
        <v>2</v>
      </c>
      <c r="J492" s="70">
        <v>0</v>
      </c>
      <c r="K492" s="70" t="s">
        <v>562</v>
      </c>
      <c r="L492" s="339">
        <v>279.84070000000003</v>
      </c>
      <c r="M492" s="95"/>
      <c r="N492" s="403" t="s">
        <v>954</v>
      </c>
      <c r="O492" s="378">
        <f>L492*M492</f>
        <v>0</v>
      </c>
      <c r="P492" s="96" t="str">
        <f t="shared" si="343"/>
        <v>No</v>
      </c>
      <c r="Q492" s="165" t="str">
        <f t="shared" si="344"/>
        <v>Yes</v>
      </c>
      <c r="S492" s="234">
        <v>2</v>
      </c>
      <c r="T492" s="230">
        <f t="shared" si="345"/>
        <v>0</v>
      </c>
      <c r="U492" s="69"/>
      <c r="V492" s="256">
        <v>4.8</v>
      </c>
      <c r="W492" s="265">
        <f t="shared" si="339"/>
        <v>0</v>
      </c>
      <c r="X492" s="152">
        <f>M492*I492</f>
        <v>0</v>
      </c>
      <c r="Y492" s="152"/>
      <c r="Z492" s="486">
        <v>2</v>
      </c>
      <c r="AA492" s="479">
        <v>8</v>
      </c>
      <c r="AB492" s="239">
        <f t="shared" si="340"/>
        <v>0</v>
      </c>
      <c r="AC492" s="474"/>
      <c r="AD492" s="239">
        <f t="shared" si="341"/>
        <v>0</v>
      </c>
      <c r="AE492" s="474"/>
      <c r="AF492" s="239">
        <f t="shared" si="342"/>
        <v>0</v>
      </c>
      <c r="AG492" s="131">
        <f t="shared" si="346"/>
        <v>0</v>
      </c>
      <c r="AH492" s="131">
        <f t="shared" si="347"/>
        <v>0</v>
      </c>
      <c r="AI492" s="131">
        <f t="shared" si="348"/>
        <v>0</v>
      </c>
      <c r="AJ492" s="131">
        <f t="shared" si="349"/>
        <v>0</v>
      </c>
      <c r="AK492" s="131">
        <f t="shared" si="350"/>
        <v>0</v>
      </c>
      <c r="AL492" s="131">
        <f t="shared" si="351"/>
        <v>0</v>
      </c>
      <c r="AM492" s="131">
        <f t="shared" si="352"/>
        <v>0</v>
      </c>
      <c r="AN492" s="131">
        <f t="shared" si="353"/>
        <v>0</v>
      </c>
      <c r="AO492" s="131">
        <f t="shared" si="354"/>
        <v>0</v>
      </c>
      <c r="AP492" s="396"/>
      <c r="AQ492" s="396">
        <f t="shared" si="336"/>
        <v>0</v>
      </c>
      <c r="AR492" s="396">
        <f t="shared" si="337"/>
        <v>0</v>
      </c>
      <c r="AS492" s="396">
        <f t="shared" si="338"/>
        <v>0</v>
      </c>
      <c r="AT492" s="396"/>
      <c r="AU492" s="131">
        <f t="shared" si="355"/>
        <v>0</v>
      </c>
      <c r="AV492" s="131">
        <f t="shared" si="356"/>
        <v>0</v>
      </c>
      <c r="AW492" s="131">
        <f t="shared" si="357"/>
        <v>0</v>
      </c>
      <c r="AX492" s="131">
        <f t="shared" si="358"/>
        <v>0</v>
      </c>
      <c r="AY492" s="131">
        <f t="shared" si="359"/>
        <v>0</v>
      </c>
      <c r="AZ492" s="131">
        <f t="shared" si="360"/>
        <v>0</v>
      </c>
      <c r="BA492" s="131">
        <f t="shared" si="361"/>
        <v>0</v>
      </c>
      <c r="BB492" s="131">
        <f t="shared" si="362"/>
        <v>0</v>
      </c>
      <c r="BC492" s="131">
        <f t="shared" si="363"/>
        <v>0</v>
      </c>
      <c r="BD492" s="131">
        <f t="shared" si="364"/>
        <v>0</v>
      </c>
      <c r="BE492" s="131">
        <f t="shared" si="365"/>
        <v>0</v>
      </c>
      <c r="BF492" s="131">
        <f t="shared" si="366"/>
        <v>0</v>
      </c>
      <c r="BG492" s="131">
        <f t="shared" si="367"/>
        <v>0</v>
      </c>
      <c r="BH492" s="131">
        <f t="shared" si="368"/>
        <v>0</v>
      </c>
      <c r="BI492" s="131">
        <f t="shared" si="369"/>
        <v>0</v>
      </c>
      <c r="BJ492" s="131">
        <f t="shared" si="370"/>
        <v>0</v>
      </c>
      <c r="BK492" s="131">
        <f t="shared" si="371"/>
        <v>0</v>
      </c>
      <c r="BL492" s="131">
        <f t="shared" si="372"/>
        <v>0</v>
      </c>
      <c r="BM492" s="131">
        <f t="shared" si="373"/>
        <v>0</v>
      </c>
      <c r="BN492" s="131">
        <f t="shared" si="374"/>
        <v>0</v>
      </c>
      <c r="BO492" s="131">
        <f t="shared" si="375"/>
        <v>0</v>
      </c>
    </row>
    <row r="493" spans="2:67" s="81" customFormat="1" ht="73.75" customHeight="1" x14ac:dyDescent="0.2">
      <c r="B493" s="164" t="s">
        <v>8</v>
      </c>
      <c r="D493" s="118" t="s">
        <v>1114</v>
      </c>
      <c r="E493" s="506" t="s">
        <v>648</v>
      </c>
      <c r="F493" s="303" t="s">
        <v>109</v>
      </c>
      <c r="G493" s="114" t="s">
        <v>430</v>
      </c>
      <c r="H493" s="73" t="s">
        <v>339</v>
      </c>
      <c r="I493" s="73">
        <v>2</v>
      </c>
      <c r="J493" s="73">
        <v>0</v>
      </c>
      <c r="K493" s="73" t="s">
        <v>562</v>
      </c>
      <c r="L493" s="340">
        <v>300.57459999999998</v>
      </c>
      <c r="M493" s="402" t="s">
        <v>954</v>
      </c>
      <c r="N493" s="88"/>
      <c r="O493" s="368">
        <f>L493*N493</f>
        <v>0</v>
      </c>
      <c r="P493" s="89" t="str">
        <f t="shared" si="343"/>
        <v>No</v>
      </c>
      <c r="Q493" s="166" t="str">
        <f t="shared" si="344"/>
        <v>Yes</v>
      </c>
      <c r="S493" s="234">
        <v>2</v>
      </c>
      <c r="T493" s="230">
        <f t="shared" si="345"/>
        <v>0</v>
      </c>
      <c r="U493" s="69"/>
      <c r="V493" s="256">
        <v>6.6</v>
      </c>
      <c r="W493" s="265">
        <f t="shared" si="339"/>
        <v>0</v>
      </c>
      <c r="X493" s="152"/>
      <c r="Y493" s="152">
        <f>N493*I493</f>
        <v>0</v>
      </c>
      <c r="Z493" s="486">
        <v>2</v>
      </c>
      <c r="AA493" s="479">
        <v>10</v>
      </c>
      <c r="AB493" s="239">
        <f t="shared" si="340"/>
        <v>0</v>
      </c>
      <c r="AC493" s="474"/>
      <c r="AD493" s="239">
        <f t="shared" si="341"/>
        <v>0</v>
      </c>
      <c r="AE493" s="474"/>
      <c r="AF493" s="239">
        <f t="shared" si="342"/>
        <v>0</v>
      </c>
      <c r="AG493" s="131">
        <f t="shared" si="346"/>
        <v>0</v>
      </c>
      <c r="AH493" s="131">
        <f t="shared" si="347"/>
        <v>0</v>
      </c>
      <c r="AI493" s="131">
        <f t="shared" si="348"/>
        <v>0</v>
      </c>
      <c r="AJ493" s="131">
        <f t="shared" si="349"/>
        <v>0</v>
      </c>
      <c r="AK493" s="131">
        <f t="shared" si="350"/>
        <v>0</v>
      </c>
      <c r="AL493" s="131">
        <f t="shared" si="351"/>
        <v>0</v>
      </c>
      <c r="AM493" s="131">
        <f t="shared" si="352"/>
        <v>0</v>
      </c>
      <c r="AN493" s="131">
        <f t="shared" si="353"/>
        <v>0</v>
      </c>
      <c r="AO493" s="131">
        <f t="shared" si="354"/>
        <v>0</v>
      </c>
      <c r="AP493" s="396"/>
      <c r="AQ493" s="396">
        <f t="shared" si="336"/>
        <v>0</v>
      </c>
      <c r="AR493" s="396">
        <f t="shared" si="337"/>
        <v>0</v>
      </c>
      <c r="AS493" s="396">
        <f t="shared" si="338"/>
        <v>0</v>
      </c>
      <c r="AT493" s="396"/>
      <c r="AU493" s="131">
        <f t="shared" si="355"/>
        <v>0</v>
      </c>
      <c r="AV493" s="131">
        <f t="shared" si="356"/>
        <v>0</v>
      </c>
      <c r="AW493" s="131">
        <f t="shared" si="357"/>
        <v>0</v>
      </c>
      <c r="AX493" s="131">
        <f t="shared" si="358"/>
        <v>0</v>
      </c>
      <c r="AY493" s="131">
        <f t="shared" si="359"/>
        <v>0</v>
      </c>
      <c r="AZ493" s="131">
        <f t="shared" si="360"/>
        <v>0</v>
      </c>
      <c r="BA493" s="131">
        <f t="shared" si="361"/>
        <v>0</v>
      </c>
      <c r="BB493" s="131">
        <f t="shared" si="362"/>
        <v>0</v>
      </c>
      <c r="BC493" s="131">
        <f t="shared" si="363"/>
        <v>0</v>
      </c>
      <c r="BD493" s="131">
        <f t="shared" si="364"/>
        <v>0</v>
      </c>
      <c r="BE493" s="131">
        <f t="shared" si="365"/>
        <v>0</v>
      </c>
      <c r="BF493" s="131">
        <f t="shared" si="366"/>
        <v>0</v>
      </c>
      <c r="BG493" s="131">
        <f t="shared" si="367"/>
        <v>0</v>
      </c>
      <c r="BH493" s="131">
        <f t="shared" si="368"/>
        <v>0</v>
      </c>
      <c r="BI493" s="131">
        <f t="shared" si="369"/>
        <v>0</v>
      </c>
      <c r="BJ493" s="131">
        <f t="shared" si="370"/>
        <v>0</v>
      </c>
      <c r="BK493" s="131">
        <f t="shared" si="371"/>
        <v>0</v>
      </c>
      <c r="BL493" s="131">
        <f t="shared" si="372"/>
        <v>0</v>
      </c>
      <c r="BM493" s="131">
        <f t="shared" si="373"/>
        <v>0</v>
      </c>
      <c r="BN493" s="131">
        <f t="shared" si="374"/>
        <v>0</v>
      </c>
      <c r="BO493" s="131">
        <f t="shared" si="375"/>
        <v>0</v>
      </c>
    </row>
    <row r="494" spans="2:67" s="81" customFormat="1" ht="73.75" customHeight="1" x14ac:dyDescent="0.2">
      <c r="B494" s="164" t="s">
        <v>8</v>
      </c>
      <c r="D494" s="118" t="s">
        <v>944</v>
      </c>
      <c r="E494" s="501" t="s">
        <v>647</v>
      </c>
      <c r="F494" s="303" t="s">
        <v>109</v>
      </c>
      <c r="G494" s="114" t="s">
        <v>430</v>
      </c>
      <c r="H494" s="73" t="s">
        <v>339</v>
      </c>
      <c r="I494" s="73">
        <v>2</v>
      </c>
      <c r="J494" s="73">
        <v>0</v>
      </c>
      <c r="K494" s="73" t="s">
        <v>562</v>
      </c>
      <c r="L494" s="340">
        <v>313.63499999999999</v>
      </c>
      <c r="M494" s="87"/>
      <c r="N494" s="402" t="s">
        <v>954</v>
      </c>
      <c r="O494" s="368">
        <f>L494*M494</f>
        <v>0</v>
      </c>
      <c r="P494" s="89" t="str">
        <f t="shared" si="343"/>
        <v>No</v>
      </c>
      <c r="Q494" s="166" t="str">
        <f t="shared" si="344"/>
        <v>Yes</v>
      </c>
      <c r="S494" s="234">
        <v>2</v>
      </c>
      <c r="T494" s="230">
        <f t="shared" si="345"/>
        <v>0</v>
      </c>
      <c r="U494" s="69"/>
      <c r="V494" s="256">
        <v>6.6</v>
      </c>
      <c r="W494" s="265">
        <f t="shared" si="339"/>
        <v>0</v>
      </c>
      <c r="X494" s="152">
        <f>M494*I494</f>
        <v>0</v>
      </c>
      <c r="Y494" s="152"/>
      <c r="Z494" s="486">
        <v>2</v>
      </c>
      <c r="AA494" s="479">
        <v>10</v>
      </c>
      <c r="AB494" s="239">
        <f t="shared" si="340"/>
        <v>0</v>
      </c>
      <c r="AC494" s="474"/>
      <c r="AD494" s="239">
        <f t="shared" si="341"/>
        <v>0</v>
      </c>
      <c r="AE494" s="474"/>
      <c r="AF494" s="239">
        <f t="shared" si="342"/>
        <v>0</v>
      </c>
      <c r="AG494" s="131">
        <f t="shared" si="346"/>
        <v>0</v>
      </c>
      <c r="AH494" s="131">
        <f t="shared" si="347"/>
        <v>0</v>
      </c>
      <c r="AI494" s="131">
        <f t="shared" si="348"/>
        <v>0</v>
      </c>
      <c r="AJ494" s="131">
        <f t="shared" si="349"/>
        <v>0</v>
      </c>
      <c r="AK494" s="131">
        <f t="shared" si="350"/>
        <v>0</v>
      </c>
      <c r="AL494" s="131">
        <f t="shared" si="351"/>
        <v>0</v>
      </c>
      <c r="AM494" s="131">
        <f t="shared" si="352"/>
        <v>0</v>
      </c>
      <c r="AN494" s="131">
        <f t="shared" si="353"/>
        <v>0</v>
      </c>
      <c r="AO494" s="131">
        <f t="shared" si="354"/>
        <v>0</v>
      </c>
      <c r="AP494" s="396"/>
      <c r="AQ494" s="396">
        <f t="shared" si="336"/>
        <v>0</v>
      </c>
      <c r="AR494" s="396">
        <f t="shared" si="337"/>
        <v>0</v>
      </c>
      <c r="AS494" s="396">
        <f t="shared" si="338"/>
        <v>0</v>
      </c>
      <c r="AT494" s="396"/>
      <c r="AU494" s="131">
        <f t="shared" si="355"/>
        <v>0</v>
      </c>
      <c r="AV494" s="131">
        <f t="shared" si="356"/>
        <v>0</v>
      </c>
      <c r="AW494" s="131">
        <f t="shared" si="357"/>
        <v>0</v>
      </c>
      <c r="AX494" s="131">
        <f t="shared" si="358"/>
        <v>0</v>
      </c>
      <c r="AY494" s="131">
        <f t="shared" si="359"/>
        <v>0</v>
      </c>
      <c r="AZ494" s="131">
        <f t="shared" si="360"/>
        <v>0</v>
      </c>
      <c r="BA494" s="131">
        <f t="shared" si="361"/>
        <v>0</v>
      </c>
      <c r="BB494" s="131">
        <f t="shared" si="362"/>
        <v>0</v>
      </c>
      <c r="BC494" s="131">
        <f t="shared" si="363"/>
        <v>0</v>
      </c>
      <c r="BD494" s="131">
        <f t="shared" si="364"/>
        <v>0</v>
      </c>
      <c r="BE494" s="131">
        <f t="shared" si="365"/>
        <v>0</v>
      </c>
      <c r="BF494" s="131">
        <f t="shared" si="366"/>
        <v>0</v>
      </c>
      <c r="BG494" s="131">
        <f t="shared" si="367"/>
        <v>0</v>
      </c>
      <c r="BH494" s="131">
        <f t="shared" si="368"/>
        <v>0</v>
      </c>
      <c r="BI494" s="131">
        <f t="shared" si="369"/>
        <v>0</v>
      </c>
      <c r="BJ494" s="131">
        <f t="shared" si="370"/>
        <v>0</v>
      </c>
      <c r="BK494" s="131">
        <f t="shared" si="371"/>
        <v>0</v>
      </c>
      <c r="BL494" s="131">
        <f t="shared" si="372"/>
        <v>0</v>
      </c>
      <c r="BM494" s="131">
        <f t="shared" si="373"/>
        <v>0</v>
      </c>
      <c r="BN494" s="131">
        <f t="shared" si="374"/>
        <v>0</v>
      </c>
      <c r="BO494" s="131">
        <f t="shared" si="375"/>
        <v>0</v>
      </c>
    </row>
    <row r="495" spans="2:67" s="81" customFormat="1" ht="73.75" customHeight="1" x14ac:dyDescent="0.2">
      <c r="B495" s="164" t="s">
        <v>8</v>
      </c>
      <c r="D495" s="118" t="s">
        <v>949</v>
      </c>
      <c r="E495" s="502" t="s">
        <v>646</v>
      </c>
      <c r="F495" s="303" t="s">
        <v>109</v>
      </c>
      <c r="G495" s="114" t="s">
        <v>430</v>
      </c>
      <c r="H495" s="73" t="s">
        <v>339</v>
      </c>
      <c r="I495" s="73">
        <v>2</v>
      </c>
      <c r="J495" s="73">
        <v>0</v>
      </c>
      <c r="K495" s="73" t="s">
        <v>562</v>
      </c>
      <c r="L495" s="340">
        <v>300.57459999999998</v>
      </c>
      <c r="M495" s="87"/>
      <c r="N495" s="402" t="s">
        <v>954</v>
      </c>
      <c r="O495" s="368">
        <f>L495*M495</f>
        <v>0</v>
      </c>
      <c r="P495" s="89" t="str">
        <f t="shared" si="343"/>
        <v>No</v>
      </c>
      <c r="Q495" s="166" t="str">
        <f t="shared" si="344"/>
        <v>Yes</v>
      </c>
      <c r="S495" s="234">
        <v>2</v>
      </c>
      <c r="T495" s="230">
        <f t="shared" si="345"/>
        <v>0</v>
      </c>
      <c r="U495" s="69"/>
      <c r="V495" s="256">
        <v>6.6</v>
      </c>
      <c r="W495" s="265">
        <f t="shared" si="339"/>
        <v>0</v>
      </c>
      <c r="X495" s="152">
        <f>M495*I495</f>
        <v>0</v>
      </c>
      <c r="Y495" s="152"/>
      <c r="Z495" s="486">
        <v>2</v>
      </c>
      <c r="AA495" s="479">
        <v>10</v>
      </c>
      <c r="AB495" s="239">
        <f t="shared" si="340"/>
        <v>0</v>
      </c>
      <c r="AC495" s="474"/>
      <c r="AD495" s="239">
        <f t="shared" si="341"/>
        <v>0</v>
      </c>
      <c r="AE495" s="474"/>
      <c r="AF495" s="239">
        <f t="shared" si="342"/>
        <v>0</v>
      </c>
      <c r="AG495" s="131">
        <f t="shared" si="346"/>
        <v>0</v>
      </c>
      <c r="AH495" s="131">
        <f t="shared" si="347"/>
        <v>0</v>
      </c>
      <c r="AI495" s="131">
        <f t="shared" si="348"/>
        <v>0</v>
      </c>
      <c r="AJ495" s="131">
        <f t="shared" si="349"/>
        <v>0</v>
      </c>
      <c r="AK495" s="131">
        <f t="shared" si="350"/>
        <v>0</v>
      </c>
      <c r="AL495" s="131">
        <f t="shared" si="351"/>
        <v>0</v>
      </c>
      <c r="AM495" s="131">
        <f t="shared" si="352"/>
        <v>0</v>
      </c>
      <c r="AN495" s="131">
        <f t="shared" si="353"/>
        <v>0</v>
      </c>
      <c r="AO495" s="131">
        <f t="shared" si="354"/>
        <v>0</v>
      </c>
      <c r="AP495" s="396"/>
      <c r="AQ495" s="396">
        <f t="shared" si="336"/>
        <v>0</v>
      </c>
      <c r="AR495" s="396">
        <f t="shared" si="337"/>
        <v>0</v>
      </c>
      <c r="AS495" s="396">
        <f t="shared" si="338"/>
        <v>0</v>
      </c>
      <c r="AT495" s="396"/>
      <c r="AU495" s="131">
        <f t="shared" si="355"/>
        <v>0</v>
      </c>
      <c r="AV495" s="131">
        <f t="shared" si="356"/>
        <v>0</v>
      </c>
      <c r="AW495" s="131">
        <f t="shared" si="357"/>
        <v>0</v>
      </c>
      <c r="AX495" s="131">
        <f t="shared" si="358"/>
        <v>0</v>
      </c>
      <c r="AY495" s="131">
        <f t="shared" si="359"/>
        <v>0</v>
      </c>
      <c r="AZ495" s="131">
        <f t="shared" si="360"/>
        <v>0</v>
      </c>
      <c r="BA495" s="131">
        <f t="shared" si="361"/>
        <v>0</v>
      </c>
      <c r="BB495" s="131">
        <f t="shared" si="362"/>
        <v>0</v>
      </c>
      <c r="BC495" s="131">
        <f t="shared" si="363"/>
        <v>0</v>
      </c>
      <c r="BD495" s="131">
        <f t="shared" si="364"/>
        <v>0</v>
      </c>
      <c r="BE495" s="131">
        <f t="shared" si="365"/>
        <v>0</v>
      </c>
      <c r="BF495" s="131">
        <f t="shared" si="366"/>
        <v>0</v>
      </c>
      <c r="BG495" s="131">
        <f t="shared" si="367"/>
        <v>0</v>
      </c>
      <c r="BH495" s="131">
        <f t="shared" si="368"/>
        <v>0</v>
      </c>
      <c r="BI495" s="131">
        <f t="shared" si="369"/>
        <v>0</v>
      </c>
      <c r="BJ495" s="131">
        <f t="shared" si="370"/>
        <v>0</v>
      </c>
      <c r="BK495" s="131">
        <f t="shared" si="371"/>
        <v>0</v>
      </c>
      <c r="BL495" s="131">
        <f t="shared" si="372"/>
        <v>0</v>
      </c>
      <c r="BM495" s="131">
        <f t="shared" si="373"/>
        <v>0</v>
      </c>
      <c r="BN495" s="131">
        <f t="shared" si="374"/>
        <v>0</v>
      </c>
      <c r="BO495" s="131">
        <f t="shared" si="375"/>
        <v>0</v>
      </c>
    </row>
    <row r="496" spans="2:67" s="81" customFormat="1" ht="73.75" customHeight="1" x14ac:dyDescent="0.2">
      <c r="B496" s="164" t="s">
        <v>8</v>
      </c>
      <c r="D496" s="117" t="s">
        <v>1115</v>
      </c>
      <c r="E496" s="503" t="s">
        <v>648</v>
      </c>
      <c r="F496" s="113" t="s">
        <v>110</v>
      </c>
      <c r="G496" s="119" t="s">
        <v>429</v>
      </c>
      <c r="H496" s="70" t="s">
        <v>339</v>
      </c>
      <c r="I496" s="70">
        <v>2</v>
      </c>
      <c r="J496" s="70">
        <v>0</v>
      </c>
      <c r="K496" s="70" t="s">
        <v>562</v>
      </c>
      <c r="L496" s="339">
        <v>362.75569999999999</v>
      </c>
      <c r="M496" s="403" t="s">
        <v>954</v>
      </c>
      <c r="N496" s="355"/>
      <c r="O496" s="378">
        <f>L496*N496</f>
        <v>0</v>
      </c>
      <c r="P496" s="96" t="str">
        <f t="shared" si="343"/>
        <v>No</v>
      </c>
      <c r="Q496" s="165" t="str">
        <f t="shared" si="344"/>
        <v>Yes</v>
      </c>
      <c r="S496" s="234">
        <v>2</v>
      </c>
      <c r="T496" s="230">
        <f t="shared" si="345"/>
        <v>0</v>
      </c>
      <c r="U496" s="69"/>
      <c r="V496" s="256">
        <v>9.5500000000000007</v>
      </c>
      <c r="W496" s="265">
        <f t="shared" si="339"/>
        <v>0</v>
      </c>
      <c r="X496" s="152"/>
      <c r="Y496" s="152">
        <f>N496*I496</f>
        <v>0</v>
      </c>
      <c r="Z496" s="486">
        <v>2</v>
      </c>
      <c r="AA496" s="479">
        <v>11</v>
      </c>
      <c r="AB496" s="239">
        <f t="shared" si="340"/>
        <v>0</v>
      </c>
      <c r="AC496" s="474"/>
      <c r="AD496" s="239">
        <f t="shared" si="341"/>
        <v>0</v>
      </c>
      <c r="AE496" s="474"/>
      <c r="AF496" s="239">
        <f t="shared" si="342"/>
        <v>0</v>
      </c>
      <c r="AG496" s="131">
        <f t="shared" si="346"/>
        <v>0</v>
      </c>
      <c r="AH496" s="131">
        <f t="shared" si="347"/>
        <v>0</v>
      </c>
      <c r="AI496" s="131">
        <f t="shared" si="348"/>
        <v>0</v>
      </c>
      <c r="AJ496" s="131">
        <f t="shared" si="349"/>
        <v>0</v>
      </c>
      <c r="AK496" s="131">
        <f t="shared" si="350"/>
        <v>0</v>
      </c>
      <c r="AL496" s="131">
        <f t="shared" si="351"/>
        <v>0</v>
      </c>
      <c r="AM496" s="131">
        <f t="shared" si="352"/>
        <v>0</v>
      </c>
      <c r="AN496" s="131">
        <f t="shared" si="353"/>
        <v>0</v>
      </c>
      <c r="AO496" s="131">
        <f t="shared" si="354"/>
        <v>0</v>
      </c>
      <c r="AP496" s="396"/>
      <c r="AQ496" s="396">
        <f t="shared" si="336"/>
        <v>0</v>
      </c>
      <c r="AR496" s="396">
        <f t="shared" si="337"/>
        <v>0</v>
      </c>
      <c r="AS496" s="396">
        <f t="shared" si="338"/>
        <v>0</v>
      </c>
      <c r="AT496" s="396"/>
      <c r="AU496" s="131">
        <f t="shared" si="355"/>
        <v>0</v>
      </c>
      <c r="AV496" s="131">
        <f t="shared" si="356"/>
        <v>0</v>
      </c>
      <c r="AW496" s="131">
        <f t="shared" si="357"/>
        <v>0</v>
      </c>
      <c r="AX496" s="131">
        <f t="shared" si="358"/>
        <v>0</v>
      </c>
      <c r="AY496" s="131">
        <f t="shared" si="359"/>
        <v>0</v>
      </c>
      <c r="AZ496" s="131">
        <f t="shared" si="360"/>
        <v>0</v>
      </c>
      <c r="BA496" s="131">
        <f t="shared" si="361"/>
        <v>0</v>
      </c>
      <c r="BB496" s="131">
        <f t="shared" si="362"/>
        <v>0</v>
      </c>
      <c r="BC496" s="131">
        <f t="shared" si="363"/>
        <v>0</v>
      </c>
      <c r="BD496" s="131">
        <f t="shared" si="364"/>
        <v>0</v>
      </c>
      <c r="BE496" s="131">
        <f t="shared" si="365"/>
        <v>0</v>
      </c>
      <c r="BF496" s="131">
        <f t="shared" si="366"/>
        <v>0</v>
      </c>
      <c r="BG496" s="131">
        <f t="shared" si="367"/>
        <v>0</v>
      </c>
      <c r="BH496" s="131">
        <f t="shared" si="368"/>
        <v>0</v>
      </c>
      <c r="BI496" s="131">
        <f t="shared" si="369"/>
        <v>0</v>
      </c>
      <c r="BJ496" s="131">
        <f t="shared" si="370"/>
        <v>0</v>
      </c>
      <c r="BK496" s="131">
        <f t="shared" si="371"/>
        <v>0</v>
      </c>
      <c r="BL496" s="131">
        <f t="shared" si="372"/>
        <v>0</v>
      </c>
      <c r="BM496" s="131">
        <f t="shared" si="373"/>
        <v>0</v>
      </c>
      <c r="BN496" s="131">
        <f t="shared" si="374"/>
        <v>0</v>
      </c>
      <c r="BO496" s="131">
        <f t="shared" si="375"/>
        <v>0</v>
      </c>
    </row>
    <row r="497" spans="2:67" s="81" customFormat="1" ht="73.75" customHeight="1" x14ac:dyDescent="0.2">
      <c r="B497" s="164" t="s">
        <v>8</v>
      </c>
      <c r="D497" s="117" t="s">
        <v>945</v>
      </c>
      <c r="E497" s="504" t="s">
        <v>647</v>
      </c>
      <c r="F497" s="113" t="s">
        <v>110</v>
      </c>
      <c r="G497" s="119" t="s">
        <v>429</v>
      </c>
      <c r="H497" s="70" t="s">
        <v>339</v>
      </c>
      <c r="I497" s="70">
        <v>2</v>
      </c>
      <c r="J497" s="70">
        <v>0</v>
      </c>
      <c r="K497" s="70" t="s">
        <v>562</v>
      </c>
      <c r="L497" s="339">
        <v>378.52500000000003</v>
      </c>
      <c r="M497" s="95"/>
      <c r="N497" s="403" t="s">
        <v>954</v>
      </c>
      <c r="O497" s="378">
        <f>L497*M497</f>
        <v>0</v>
      </c>
      <c r="P497" s="96" t="str">
        <f t="shared" si="343"/>
        <v>No</v>
      </c>
      <c r="Q497" s="165" t="str">
        <f t="shared" si="344"/>
        <v>Yes</v>
      </c>
      <c r="S497" s="234">
        <v>2</v>
      </c>
      <c r="T497" s="230">
        <f t="shared" si="345"/>
        <v>0</v>
      </c>
      <c r="U497" s="69"/>
      <c r="V497" s="256">
        <v>9.5500000000000007</v>
      </c>
      <c r="W497" s="265">
        <f t="shared" si="339"/>
        <v>0</v>
      </c>
      <c r="X497" s="152">
        <f>M497*I497</f>
        <v>0</v>
      </c>
      <c r="Y497" s="152"/>
      <c r="Z497" s="486">
        <v>2</v>
      </c>
      <c r="AA497" s="479">
        <v>11</v>
      </c>
      <c r="AB497" s="239">
        <f t="shared" si="340"/>
        <v>0</v>
      </c>
      <c r="AC497" s="474"/>
      <c r="AD497" s="239">
        <f t="shared" si="341"/>
        <v>0</v>
      </c>
      <c r="AE497" s="474"/>
      <c r="AF497" s="239">
        <f t="shared" si="342"/>
        <v>0</v>
      </c>
      <c r="AG497" s="131">
        <f t="shared" si="346"/>
        <v>0</v>
      </c>
      <c r="AH497" s="131">
        <f t="shared" si="347"/>
        <v>0</v>
      </c>
      <c r="AI497" s="131">
        <f t="shared" si="348"/>
        <v>0</v>
      </c>
      <c r="AJ497" s="131">
        <f t="shared" si="349"/>
        <v>0</v>
      </c>
      <c r="AK497" s="131">
        <f t="shared" si="350"/>
        <v>0</v>
      </c>
      <c r="AL497" s="131">
        <f t="shared" si="351"/>
        <v>0</v>
      </c>
      <c r="AM497" s="131">
        <f t="shared" si="352"/>
        <v>0</v>
      </c>
      <c r="AN497" s="131">
        <f t="shared" si="353"/>
        <v>0</v>
      </c>
      <c r="AO497" s="131">
        <f t="shared" si="354"/>
        <v>0</v>
      </c>
      <c r="AP497" s="396"/>
      <c r="AQ497" s="396">
        <f t="shared" si="336"/>
        <v>0</v>
      </c>
      <c r="AR497" s="396">
        <f t="shared" si="337"/>
        <v>0</v>
      </c>
      <c r="AS497" s="396">
        <f t="shared" si="338"/>
        <v>0</v>
      </c>
      <c r="AT497" s="396"/>
      <c r="AU497" s="131">
        <f t="shared" si="355"/>
        <v>0</v>
      </c>
      <c r="AV497" s="131">
        <f t="shared" si="356"/>
        <v>0</v>
      </c>
      <c r="AW497" s="131">
        <f t="shared" si="357"/>
        <v>0</v>
      </c>
      <c r="AX497" s="131">
        <f t="shared" si="358"/>
        <v>0</v>
      </c>
      <c r="AY497" s="131">
        <f t="shared" si="359"/>
        <v>0</v>
      </c>
      <c r="AZ497" s="131">
        <f t="shared" si="360"/>
        <v>0</v>
      </c>
      <c r="BA497" s="131">
        <f t="shared" si="361"/>
        <v>0</v>
      </c>
      <c r="BB497" s="131">
        <f t="shared" si="362"/>
        <v>0</v>
      </c>
      <c r="BC497" s="131">
        <f t="shared" si="363"/>
        <v>0</v>
      </c>
      <c r="BD497" s="131">
        <f t="shared" si="364"/>
        <v>0</v>
      </c>
      <c r="BE497" s="131">
        <f t="shared" si="365"/>
        <v>0</v>
      </c>
      <c r="BF497" s="131">
        <f t="shared" si="366"/>
        <v>0</v>
      </c>
      <c r="BG497" s="131">
        <f t="shared" si="367"/>
        <v>0</v>
      </c>
      <c r="BH497" s="131">
        <f t="shared" si="368"/>
        <v>0</v>
      </c>
      <c r="BI497" s="131">
        <f t="shared" si="369"/>
        <v>0</v>
      </c>
      <c r="BJ497" s="131">
        <f t="shared" si="370"/>
        <v>0</v>
      </c>
      <c r="BK497" s="131">
        <f t="shared" si="371"/>
        <v>0</v>
      </c>
      <c r="BL497" s="131">
        <f t="shared" si="372"/>
        <v>0</v>
      </c>
      <c r="BM497" s="131">
        <f t="shared" si="373"/>
        <v>0</v>
      </c>
      <c r="BN497" s="131">
        <f t="shared" si="374"/>
        <v>0</v>
      </c>
      <c r="BO497" s="131">
        <f t="shared" si="375"/>
        <v>0</v>
      </c>
    </row>
    <row r="498" spans="2:67" s="81" customFormat="1" ht="73.75" customHeight="1" x14ac:dyDescent="0.2">
      <c r="B498" s="164" t="s">
        <v>8</v>
      </c>
      <c r="D498" s="117" t="s">
        <v>948</v>
      </c>
      <c r="E498" s="505" t="s">
        <v>646</v>
      </c>
      <c r="F498" s="113" t="s">
        <v>110</v>
      </c>
      <c r="G498" s="119" t="s">
        <v>429</v>
      </c>
      <c r="H498" s="70" t="s">
        <v>339</v>
      </c>
      <c r="I498" s="70">
        <v>2</v>
      </c>
      <c r="J498" s="70">
        <v>0</v>
      </c>
      <c r="K498" s="70" t="s">
        <v>562</v>
      </c>
      <c r="L498" s="339">
        <v>362.75569999999999</v>
      </c>
      <c r="M498" s="95"/>
      <c r="N498" s="403" t="s">
        <v>954</v>
      </c>
      <c r="O498" s="378">
        <f>L498*M498</f>
        <v>0</v>
      </c>
      <c r="P498" s="96" t="str">
        <f t="shared" si="343"/>
        <v>No</v>
      </c>
      <c r="Q498" s="165" t="str">
        <f t="shared" si="344"/>
        <v>Yes</v>
      </c>
      <c r="S498" s="234">
        <v>2</v>
      </c>
      <c r="T498" s="230">
        <f t="shared" si="345"/>
        <v>0</v>
      </c>
      <c r="U498" s="69"/>
      <c r="V498" s="256">
        <v>9.5500000000000007</v>
      </c>
      <c r="W498" s="265">
        <f t="shared" si="339"/>
        <v>0</v>
      </c>
      <c r="X498" s="152">
        <f>M498*I498</f>
        <v>0</v>
      </c>
      <c r="Y498" s="152"/>
      <c r="Z498" s="486">
        <v>2</v>
      </c>
      <c r="AA498" s="479">
        <v>11</v>
      </c>
      <c r="AB498" s="239">
        <f t="shared" si="340"/>
        <v>0</v>
      </c>
      <c r="AC498" s="474"/>
      <c r="AD498" s="239">
        <f t="shared" si="341"/>
        <v>0</v>
      </c>
      <c r="AE498" s="474"/>
      <c r="AF498" s="239">
        <f t="shared" si="342"/>
        <v>0</v>
      </c>
      <c r="AG498" s="131">
        <f t="shared" si="346"/>
        <v>0</v>
      </c>
      <c r="AH498" s="131">
        <f t="shared" si="347"/>
        <v>0</v>
      </c>
      <c r="AI498" s="131">
        <f t="shared" si="348"/>
        <v>0</v>
      </c>
      <c r="AJ498" s="131">
        <f t="shared" si="349"/>
        <v>0</v>
      </c>
      <c r="AK498" s="131">
        <f t="shared" si="350"/>
        <v>0</v>
      </c>
      <c r="AL498" s="131">
        <f t="shared" si="351"/>
        <v>0</v>
      </c>
      <c r="AM498" s="131">
        <f t="shared" si="352"/>
        <v>0</v>
      </c>
      <c r="AN498" s="131">
        <f t="shared" si="353"/>
        <v>0</v>
      </c>
      <c r="AO498" s="131">
        <f t="shared" si="354"/>
        <v>0</v>
      </c>
      <c r="AP498" s="396"/>
      <c r="AQ498" s="396">
        <f t="shared" si="336"/>
        <v>0</v>
      </c>
      <c r="AR498" s="396">
        <f t="shared" si="337"/>
        <v>0</v>
      </c>
      <c r="AS498" s="396">
        <f t="shared" si="338"/>
        <v>0</v>
      </c>
      <c r="AT498" s="396"/>
      <c r="AU498" s="131">
        <f t="shared" si="355"/>
        <v>0</v>
      </c>
      <c r="AV498" s="131">
        <f t="shared" si="356"/>
        <v>0</v>
      </c>
      <c r="AW498" s="131">
        <f t="shared" si="357"/>
        <v>0</v>
      </c>
      <c r="AX498" s="131">
        <f t="shared" si="358"/>
        <v>0</v>
      </c>
      <c r="AY498" s="131">
        <f t="shared" si="359"/>
        <v>0</v>
      </c>
      <c r="AZ498" s="131">
        <f t="shared" si="360"/>
        <v>0</v>
      </c>
      <c r="BA498" s="131">
        <f t="shared" si="361"/>
        <v>0</v>
      </c>
      <c r="BB498" s="131">
        <f t="shared" si="362"/>
        <v>0</v>
      </c>
      <c r="BC498" s="131">
        <f t="shared" si="363"/>
        <v>0</v>
      </c>
      <c r="BD498" s="131">
        <f t="shared" si="364"/>
        <v>0</v>
      </c>
      <c r="BE498" s="131">
        <f t="shared" si="365"/>
        <v>0</v>
      </c>
      <c r="BF498" s="131">
        <f t="shared" si="366"/>
        <v>0</v>
      </c>
      <c r="BG498" s="131">
        <f t="shared" si="367"/>
        <v>0</v>
      </c>
      <c r="BH498" s="131">
        <f t="shared" si="368"/>
        <v>0</v>
      </c>
      <c r="BI498" s="131">
        <f t="shared" si="369"/>
        <v>0</v>
      </c>
      <c r="BJ498" s="131">
        <f t="shared" si="370"/>
        <v>0</v>
      </c>
      <c r="BK498" s="131">
        <f t="shared" si="371"/>
        <v>0</v>
      </c>
      <c r="BL498" s="131">
        <f t="shared" si="372"/>
        <v>0</v>
      </c>
      <c r="BM498" s="131">
        <f t="shared" si="373"/>
        <v>0</v>
      </c>
      <c r="BN498" s="131">
        <f t="shared" si="374"/>
        <v>0</v>
      </c>
      <c r="BO498" s="131">
        <f t="shared" si="375"/>
        <v>0</v>
      </c>
    </row>
    <row r="499" spans="2:67" s="81" customFormat="1" ht="73.75" customHeight="1" x14ac:dyDescent="0.2">
      <c r="B499" s="164" t="s">
        <v>8</v>
      </c>
      <c r="D499" s="118" t="s">
        <v>1116</v>
      </c>
      <c r="E499" s="506" t="s">
        <v>648</v>
      </c>
      <c r="F499" s="303" t="s">
        <v>111</v>
      </c>
      <c r="G499" s="114" t="s">
        <v>431</v>
      </c>
      <c r="H499" s="73" t="s">
        <v>339</v>
      </c>
      <c r="I499" s="73">
        <v>2</v>
      </c>
      <c r="J499" s="73">
        <v>0</v>
      </c>
      <c r="K499" s="73" t="s">
        <v>562</v>
      </c>
      <c r="L499" s="340">
        <v>383.4896</v>
      </c>
      <c r="M499" s="402" t="s">
        <v>954</v>
      </c>
      <c r="N499" s="88"/>
      <c r="O499" s="368">
        <f>L499*N499</f>
        <v>0</v>
      </c>
      <c r="P499" s="89" t="str">
        <f t="shared" si="343"/>
        <v>No</v>
      </c>
      <c r="Q499" s="166" t="str">
        <f t="shared" si="344"/>
        <v>Yes</v>
      </c>
      <c r="S499" s="234">
        <v>2</v>
      </c>
      <c r="T499" s="230">
        <f t="shared" si="345"/>
        <v>0</v>
      </c>
      <c r="U499" s="183"/>
      <c r="V499" s="257">
        <v>13.35</v>
      </c>
      <c r="W499" s="265">
        <f t="shared" si="339"/>
        <v>0</v>
      </c>
      <c r="X499" s="152"/>
      <c r="Y499" s="152">
        <f>N499*I499</f>
        <v>0</v>
      </c>
      <c r="Z499" s="492">
        <v>2</v>
      </c>
      <c r="AA499" s="479">
        <v>16</v>
      </c>
      <c r="AB499" s="239">
        <f t="shared" si="340"/>
        <v>0</v>
      </c>
      <c r="AC499" s="474"/>
      <c r="AD499" s="239">
        <f t="shared" si="341"/>
        <v>0</v>
      </c>
      <c r="AE499" s="474"/>
      <c r="AF499" s="239">
        <f t="shared" si="342"/>
        <v>0</v>
      </c>
      <c r="AG499" s="131">
        <f t="shared" si="346"/>
        <v>0</v>
      </c>
      <c r="AH499" s="131">
        <f t="shared" si="347"/>
        <v>0</v>
      </c>
      <c r="AI499" s="131">
        <f t="shared" si="348"/>
        <v>0</v>
      </c>
      <c r="AJ499" s="131">
        <f t="shared" si="349"/>
        <v>0</v>
      </c>
      <c r="AK499" s="131">
        <f t="shared" si="350"/>
        <v>0</v>
      </c>
      <c r="AL499" s="131">
        <f t="shared" si="351"/>
        <v>0</v>
      </c>
      <c r="AM499" s="131">
        <f t="shared" si="352"/>
        <v>0</v>
      </c>
      <c r="AN499" s="131">
        <f t="shared" si="353"/>
        <v>0</v>
      </c>
      <c r="AO499" s="131">
        <f t="shared" si="354"/>
        <v>0</v>
      </c>
      <c r="AP499" s="396"/>
      <c r="AQ499" s="396">
        <f t="shared" si="336"/>
        <v>0</v>
      </c>
      <c r="AR499" s="396">
        <f t="shared" si="337"/>
        <v>0</v>
      </c>
      <c r="AS499" s="396">
        <f t="shared" si="338"/>
        <v>0</v>
      </c>
      <c r="AT499" s="396"/>
      <c r="AU499" s="131">
        <f t="shared" si="355"/>
        <v>0</v>
      </c>
      <c r="AV499" s="131">
        <f t="shared" si="356"/>
        <v>0</v>
      </c>
      <c r="AW499" s="131">
        <f t="shared" si="357"/>
        <v>0</v>
      </c>
      <c r="AX499" s="131">
        <f t="shared" si="358"/>
        <v>0</v>
      </c>
      <c r="AY499" s="131">
        <f t="shared" si="359"/>
        <v>0</v>
      </c>
      <c r="AZ499" s="131">
        <f t="shared" si="360"/>
        <v>0</v>
      </c>
      <c r="BA499" s="131">
        <f t="shared" si="361"/>
        <v>0</v>
      </c>
      <c r="BB499" s="131">
        <f t="shared" si="362"/>
        <v>0</v>
      </c>
      <c r="BC499" s="131">
        <f t="shared" si="363"/>
        <v>0</v>
      </c>
      <c r="BD499" s="131">
        <f t="shared" si="364"/>
        <v>0</v>
      </c>
      <c r="BE499" s="131">
        <f t="shared" si="365"/>
        <v>0</v>
      </c>
      <c r="BF499" s="131">
        <f t="shared" si="366"/>
        <v>0</v>
      </c>
      <c r="BG499" s="131">
        <f t="shared" si="367"/>
        <v>0</v>
      </c>
      <c r="BH499" s="131">
        <f t="shared" si="368"/>
        <v>0</v>
      </c>
      <c r="BI499" s="131">
        <f t="shared" si="369"/>
        <v>0</v>
      </c>
      <c r="BJ499" s="131">
        <f t="shared" si="370"/>
        <v>0</v>
      </c>
      <c r="BK499" s="131">
        <f t="shared" si="371"/>
        <v>0</v>
      </c>
      <c r="BL499" s="131">
        <f t="shared" si="372"/>
        <v>0</v>
      </c>
      <c r="BM499" s="131">
        <f t="shared" si="373"/>
        <v>0</v>
      </c>
      <c r="BN499" s="131">
        <f t="shared" si="374"/>
        <v>0</v>
      </c>
      <c r="BO499" s="131">
        <f t="shared" si="375"/>
        <v>0</v>
      </c>
    </row>
    <row r="500" spans="2:67" s="81" customFormat="1" ht="73.75" customHeight="1" x14ac:dyDescent="0.2">
      <c r="B500" s="164" t="s">
        <v>8</v>
      </c>
      <c r="D500" s="118" t="s">
        <v>946</v>
      </c>
      <c r="E500" s="501" t="s">
        <v>647</v>
      </c>
      <c r="F500" s="303" t="s">
        <v>111</v>
      </c>
      <c r="G500" s="114" t="s">
        <v>431</v>
      </c>
      <c r="H500" s="73" t="s">
        <v>339</v>
      </c>
      <c r="I500" s="73">
        <v>2</v>
      </c>
      <c r="J500" s="73">
        <v>0</v>
      </c>
      <c r="K500" s="73" t="s">
        <v>562</v>
      </c>
      <c r="L500" s="340">
        <v>400.15500000000003</v>
      </c>
      <c r="M500" s="88"/>
      <c r="N500" s="402" t="s">
        <v>954</v>
      </c>
      <c r="O500" s="368">
        <f>L500*M500</f>
        <v>0</v>
      </c>
      <c r="P500" s="89" t="str">
        <f t="shared" si="343"/>
        <v>No</v>
      </c>
      <c r="Q500" s="364" t="str">
        <f t="shared" si="344"/>
        <v>Yes</v>
      </c>
      <c r="R500" s="357"/>
      <c r="S500" s="234">
        <v>2</v>
      </c>
      <c r="T500" s="230">
        <f>S500*SUM(M500:N500)</f>
        <v>0</v>
      </c>
      <c r="U500" s="183"/>
      <c r="V500" s="257">
        <v>13.35</v>
      </c>
      <c r="W500" s="265">
        <f t="shared" si="339"/>
        <v>0</v>
      </c>
      <c r="X500" s="152">
        <f>M500*I500</f>
        <v>0</v>
      </c>
      <c r="Y500" s="152"/>
      <c r="Z500" s="492">
        <v>2</v>
      </c>
      <c r="AA500" s="479">
        <v>16</v>
      </c>
      <c r="AB500" s="239">
        <f t="shared" si="340"/>
        <v>0</v>
      </c>
      <c r="AC500" s="474"/>
      <c r="AD500" s="239">
        <f t="shared" si="341"/>
        <v>0</v>
      </c>
      <c r="AE500" s="474"/>
      <c r="AF500" s="239">
        <f t="shared" si="342"/>
        <v>0</v>
      </c>
      <c r="AG500" s="131">
        <f t="shared" si="346"/>
        <v>0</v>
      </c>
      <c r="AH500" s="131">
        <f t="shared" si="347"/>
        <v>0</v>
      </c>
      <c r="AI500" s="131">
        <f t="shared" si="348"/>
        <v>0</v>
      </c>
      <c r="AJ500" s="131">
        <f t="shared" si="349"/>
        <v>0</v>
      </c>
      <c r="AK500" s="131">
        <f t="shared" si="350"/>
        <v>0</v>
      </c>
      <c r="AL500" s="131">
        <f t="shared" si="351"/>
        <v>0</v>
      </c>
      <c r="AM500" s="131">
        <f t="shared" si="352"/>
        <v>0</v>
      </c>
      <c r="AN500" s="131">
        <f t="shared" si="353"/>
        <v>0</v>
      </c>
      <c r="AO500" s="131">
        <f t="shared" si="354"/>
        <v>0</v>
      </c>
      <c r="AP500" s="396"/>
      <c r="AQ500" s="396">
        <f t="shared" si="336"/>
        <v>0</v>
      </c>
      <c r="AR500" s="396">
        <f t="shared" si="337"/>
        <v>0</v>
      </c>
      <c r="AS500" s="396">
        <f t="shared" si="338"/>
        <v>0</v>
      </c>
      <c r="AT500" s="396"/>
      <c r="AU500" s="131">
        <f t="shared" si="355"/>
        <v>0</v>
      </c>
      <c r="AV500" s="131">
        <f t="shared" si="356"/>
        <v>0</v>
      </c>
      <c r="AW500" s="131">
        <f t="shared" si="357"/>
        <v>0</v>
      </c>
      <c r="AX500" s="131">
        <f t="shared" si="358"/>
        <v>0</v>
      </c>
      <c r="AY500" s="131">
        <f t="shared" si="359"/>
        <v>0</v>
      </c>
      <c r="AZ500" s="131">
        <f t="shared" si="360"/>
        <v>0</v>
      </c>
      <c r="BA500" s="131">
        <f t="shared" si="361"/>
        <v>0</v>
      </c>
      <c r="BB500" s="131">
        <f t="shared" si="362"/>
        <v>0</v>
      </c>
      <c r="BC500" s="131">
        <f t="shared" si="363"/>
        <v>0</v>
      </c>
      <c r="BD500" s="131">
        <f t="shared" si="364"/>
        <v>0</v>
      </c>
      <c r="BE500" s="131">
        <f t="shared" si="365"/>
        <v>0</v>
      </c>
      <c r="BF500" s="131">
        <f t="shared" si="366"/>
        <v>0</v>
      </c>
      <c r="BG500" s="131">
        <f t="shared" si="367"/>
        <v>0</v>
      </c>
      <c r="BH500" s="131">
        <f t="shared" si="368"/>
        <v>0</v>
      </c>
      <c r="BI500" s="131">
        <f t="shared" si="369"/>
        <v>0</v>
      </c>
      <c r="BJ500" s="131">
        <f t="shared" si="370"/>
        <v>0</v>
      </c>
      <c r="BK500" s="131">
        <f t="shared" si="371"/>
        <v>0</v>
      </c>
      <c r="BL500" s="131">
        <f t="shared" si="372"/>
        <v>0</v>
      </c>
      <c r="BM500" s="131">
        <f t="shared" si="373"/>
        <v>0</v>
      </c>
      <c r="BN500" s="131">
        <f t="shared" si="374"/>
        <v>0</v>
      </c>
      <c r="BO500" s="131">
        <f t="shared" si="375"/>
        <v>0</v>
      </c>
    </row>
    <row r="501" spans="2:67" s="81" customFormat="1" ht="73.75" customHeight="1" x14ac:dyDescent="0.2">
      <c r="B501" s="167" t="s">
        <v>8</v>
      </c>
      <c r="C501" s="121"/>
      <c r="D501" s="168" t="s">
        <v>947</v>
      </c>
      <c r="E501" s="509" t="s">
        <v>646</v>
      </c>
      <c r="F501" s="246" t="s">
        <v>111</v>
      </c>
      <c r="G501" s="170" t="s">
        <v>431</v>
      </c>
      <c r="H501" s="171" t="s">
        <v>339</v>
      </c>
      <c r="I501" s="171">
        <v>2</v>
      </c>
      <c r="J501" s="171">
        <v>0</v>
      </c>
      <c r="K501" s="171" t="s">
        <v>562</v>
      </c>
      <c r="L501" s="343">
        <v>383.4896</v>
      </c>
      <c r="M501" s="172"/>
      <c r="N501" s="405" t="s">
        <v>954</v>
      </c>
      <c r="O501" s="373">
        <f>L501*M501</f>
        <v>0</v>
      </c>
      <c r="P501" s="173" t="str">
        <f t="shared" si="343"/>
        <v>No</v>
      </c>
      <c r="Q501" s="174" t="str">
        <f t="shared" si="344"/>
        <v>Yes</v>
      </c>
      <c r="S501" s="236">
        <v>2</v>
      </c>
      <c r="T501" s="232">
        <f>S501*SUM(M501:N501)</f>
        <v>0</v>
      </c>
      <c r="U501" s="183"/>
      <c r="V501" s="257">
        <v>13.35</v>
      </c>
      <c r="W501" s="265">
        <f>SUM(M501:N501)*V501</f>
        <v>0</v>
      </c>
      <c r="X501" s="152">
        <f>M501*I501</f>
        <v>0</v>
      </c>
      <c r="Y501" s="152"/>
      <c r="Z501" s="492">
        <v>2</v>
      </c>
      <c r="AA501" s="479">
        <v>16</v>
      </c>
      <c r="AB501" s="239">
        <f t="shared" si="340"/>
        <v>0</v>
      </c>
      <c r="AC501" s="474"/>
      <c r="AD501" s="239">
        <f t="shared" si="341"/>
        <v>0</v>
      </c>
      <c r="AE501" s="474"/>
      <c r="AF501" s="239">
        <f t="shared" si="342"/>
        <v>0</v>
      </c>
      <c r="AG501" s="131">
        <f t="shared" si="346"/>
        <v>0</v>
      </c>
      <c r="AH501" s="131">
        <f t="shared" si="347"/>
        <v>0</v>
      </c>
      <c r="AI501" s="131">
        <f t="shared" si="348"/>
        <v>0</v>
      </c>
      <c r="AJ501" s="131">
        <f t="shared" si="349"/>
        <v>0</v>
      </c>
      <c r="AK501" s="131">
        <f t="shared" si="350"/>
        <v>0</v>
      </c>
      <c r="AL501" s="131">
        <f t="shared" si="351"/>
        <v>0</v>
      </c>
      <c r="AM501" s="131">
        <f t="shared" si="352"/>
        <v>0</v>
      </c>
      <c r="AN501" s="131">
        <f t="shared" si="353"/>
        <v>0</v>
      </c>
      <c r="AO501" s="131">
        <f t="shared" si="354"/>
        <v>0</v>
      </c>
      <c r="AP501" s="396"/>
      <c r="AQ501" s="396">
        <f t="shared" si="336"/>
        <v>0</v>
      </c>
      <c r="AR501" s="396">
        <f t="shared" si="337"/>
        <v>0</v>
      </c>
      <c r="AS501" s="396">
        <f t="shared" si="338"/>
        <v>0</v>
      </c>
      <c r="AT501" s="396"/>
      <c r="AU501" s="131">
        <f t="shared" si="355"/>
        <v>0</v>
      </c>
      <c r="AV501" s="131">
        <f t="shared" si="356"/>
        <v>0</v>
      </c>
      <c r="AW501" s="131">
        <f t="shared" si="357"/>
        <v>0</v>
      </c>
      <c r="AX501" s="131">
        <f t="shared" si="358"/>
        <v>0</v>
      </c>
      <c r="AY501" s="131">
        <f t="shared" si="359"/>
        <v>0</v>
      </c>
      <c r="AZ501" s="131">
        <f t="shared" si="360"/>
        <v>0</v>
      </c>
      <c r="BA501" s="131">
        <f t="shared" si="361"/>
        <v>0</v>
      </c>
      <c r="BB501" s="131">
        <f t="shared" si="362"/>
        <v>0</v>
      </c>
      <c r="BC501" s="131">
        <f t="shared" si="363"/>
        <v>0</v>
      </c>
      <c r="BD501" s="131">
        <f t="shared" si="364"/>
        <v>0</v>
      </c>
      <c r="BE501" s="131">
        <f t="shared" si="365"/>
        <v>0</v>
      </c>
      <c r="BF501" s="131">
        <f t="shared" si="366"/>
        <v>0</v>
      </c>
      <c r="BG501" s="131">
        <f t="shared" si="367"/>
        <v>0</v>
      </c>
      <c r="BH501" s="131">
        <f t="shared" si="368"/>
        <v>0</v>
      </c>
      <c r="BI501" s="131">
        <f t="shared" si="369"/>
        <v>0</v>
      </c>
      <c r="BJ501" s="131">
        <f t="shared" si="370"/>
        <v>0</v>
      </c>
      <c r="BK501" s="131">
        <f t="shared" si="371"/>
        <v>0</v>
      </c>
      <c r="BL501" s="131">
        <f t="shared" si="372"/>
        <v>0</v>
      </c>
      <c r="BM501" s="131">
        <f t="shared" si="373"/>
        <v>0</v>
      </c>
      <c r="BN501" s="131">
        <f t="shared" si="374"/>
        <v>0</v>
      </c>
      <c r="BO501" s="131">
        <f t="shared" si="375"/>
        <v>0</v>
      </c>
    </row>
  </sheetData>
  <sheetProtection algorithmName="SHA-512" hashValue="XOmH3xZTDyEH9XWfjZkyzmwkoK4fP7WZkJhPIFIo4fYvchCc4Zxn9xBUOmJC82UPx5RteDFFr6bk4A93fElU3w==" saltValue="huXL6dHn6w0QTV3owyvZDA==" spinCount="100000" sheet="1" sort="0" autoFilter="0"/>
  <autoFilter ref="P6:Q501" xr:uid="{32AF7513-4219-4955-A0BF-FE9E1A6FFC06}"/>
  <mergeCells count="8">
    <mergeCell ref="BX1:BY6"/>
    <mergeCell ref="BR1:BS6"/>
    <mergeCell ref="BU1:BV6"/>
    <mergeCell ref="B1:C4"/>
    <mergeCell ref="L1:M1"/>
    <mergeCell ref="L3:M3"/>
    <mergeCell ref="BP3:BP4"/>
    <mergeCell ref="O2:P2"/>
  </mergeCells>
  <conditionalFormatting sqref="M4 M6:M8 M10:M11 M13:M14 M16:M17 M19:M20 M22:M23 M25:M26 M28:M29 M31:M32 M34:M35 M37:M39 M41:M42 M44:M45 M47:M48 M50:M51 M53:M54 M56:M57 M59:M60 M62:M64 M66:M67 M69:M70 M72:M73 M75:M76 M78:M79 M81:M82 M84:M85 M87:M88 M90:M91 M93:M94 M96:M97 M99:M100 M102:M103 M105:M106 M108:M109 M111:M112 M114:M116 M118:M119 M121:M122 M124:M125 M127:M128 M130:M131 M133:M134 M136:M137 M139:M141 M143:M144 M146:M147 M149:M150 M152:M153 M155:M156 M158:M159 M161:M162 M164:M165 M167:M168 M170:M171 M173:M174 M176:M177 M179:M180 M182:M183 M185:M187 M189:M190 M192:M193 M195:M196 M198:M199 M201:M202 M204:M205 M207:M208 M210:M211 M213:M214 M216:M217 M219:M220 M222:M223 M225:M226 M228:M229 M231:M232 M234:M236 M238:M239 M241:M242 M244:M245 M247:M248 M250:M251 M253:M254 M256:M257 M259:M260 M262:M263 M265:M266 M268:M269 M271:M272 M274:M275 M277:M278 M280:M281 M283:M284 M286:M287 M289:M291 M293:M294 M296:M297 M299:M300 M302:M303 M305:M306 M308:M309 M311:M312 M314:M315 M317:M318 M320:M321 M323:M324 M326:M327 M329:M331 M333:M334 M336:M337 M339:M340 M342:M343 M345:M346 M348:M349 M351:M352 M354:M355 M357:M358 M360:M361 M363:M364 M366:M367 M369:M370 M372:M373 M375:M377 M379:M380 M382:M383 M385:M386 M388:M389 M391:M392 M394:M395 M397:M399 M401:M402 M404:M405 M407:M408 M410:M411 M413:M414 M416:M417 M419:M420 M422:M423 M425:M427 M429:M430 M432:M433 M435:M436 M438:M439 M441:M442 M444:M445 M447:M449 M451:M452 M454:M455 M457:M458 M460:M461 M463:M464 M466:M467 M469:M470 M472:M473 M475:M476 M478:M480 M482:M483 M485:M486 M488:M489 M491:M492 M494:M495 M497:M498 M500:M1048576">
    <cfRule type="notContainsBlanks" dxfId="12" priority="1">
      <formula>LEN(TRIM(M4))&gt;0</formula>
    </cfRule>
  </conditionalFormatting>
  <conditionalFormatting sqref="N9 N12 N15 N18 N21 N24 N27 N30 N33 N36 N39:N40 N43 N46 N49 N52 N55 N58 N61 N64:N65 N68 N71 N74 N77 N80 N83 N86 N89 N92 N95 N98 N101 N104 N107 N110 N113 N116:N117 N120 N123 N126 N129 N132 N135 N138 N141:N142 N145 N148 N151 N154 N157 N160 N163 N166 N169 N172 N175 N178 N181 N184 N187:N188 N191 N194 N197 N200 N203 N206 N209 N212 N215 N218 N221 N224 N227 N230 N233 N236:N237 N240 N243 N246 N249 N252 N255 N258 N261 N264 N267 N270 N273 N276 N279 N282 N285 N288 N291:N292 N295 N298 N301 N304 N307 N310 N313 N316 N319 N322 N325 N328 N331:N332 N335 N338 N341 N344 N347 N350 N353 N356 N359 N362 N365 N368 N371 N374 N377:N378 N381 N384 N387 N390 N393 N396 N399:N400 N403 N406 N409 N412 N415 N418 N421 N424 N427:N428 N431 N434 N437 N440 N443 N446 N449:N450 N453 N456 N459 N462 N465 N468 N471 N474 N477 N480:N481 N484 N487 N490 N493 N496 N499">
    <cfRule type="notContainsBlanks" dxfId="11" priority="57">
      <formula>LEN(TRIM(N9))&gt;0</formula>
    </cfRule>
  </conditionalFormatting>
  <pageMargins left="0.25" right="0.25" top="0.75" bottom="0.75" header="0.3" footer="0.3"/>
  <pageSetup paperSize="9" scale="25" fitToHeight="0" orientation="portrait" horizontalDpi="4294967292" verticalDpi="4294967292"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2DBE8-CACB-4DC3-9D05-0E3B8A5820A3}">
  <sheetPr codeName="Sheet7">
    <pageSetUpPr fitToPage="1"/>
  </sheetPr>
  <dimension ref="B1:N498"/>
  <sheetViews>
    <sheetView showGridLines="0" zoomScaleNormal="100" workbookViewId="0">
      <selection activeCell="O9" sqref="O9"/>
    </sheetView>
  </sheetViews>
  <sheetFormatPr baseColWidth="10" defaultColWidth="12.33203125" defaultRowHeight="23.25" customHeight="1" x14ac:dyDescent="0.2"/>
  <cols>
    <col min="1" max="1" width="3.1640625" style="9" customWidth="1"/>
    <col min="2" max="2" width="17.83203125" style="9" customWidth="1"/>
    <col min="3" max="3" width="7.33203125" style="9" customWidth="1"/>
    <col min="4" max="4" width="7.5" style="17" bestFit="1" customWidth="1"/>
    <col min="5" max="5" width="7.33203125" style="17" customWidth="1"/>
    <col min="6" max="6" width="6" style="9" customWidth="1"/>
    <col min="7" max="7" width="5.83203125" style="9" customWidth="1"/>
    <col min="8" max="8" width="7.5" style="17" customWidth="1"/>
    <col min="9" max="9" width="5.1640625" style="17" customWidth="1"/>
    <col min="10" max="10" width="9.5" style="9" customWidth="1"/>
    <col min="11" max="15" width="12.33203125" style="9" customWidth="1"/>
    <col min="16" max="16384" width="12.33203125" style="9"/>
  </cols>
  <sheetData>
    <row r="1" spans="2:14" ht="23.25" customHeight="1" x14ac:dyDescent="0.2">
      <c r="B1" s="15" t="s">
        <v>1274</v>
      </c>
      <c r="C1" s="15"/>
      <c r="D1" s="16"/>
      <c r="E1" s="9"/>
      <c r="G1" s="21" t="s">
        <v>5</v>
      </c>
      <c r="H1" s="56">
        <f>'(more) Simpl. Textures PLYWOOD'!L3</f>
        <v>0</v>
      </c>
      <c r="J1" s="407"/>
      <c r="K1" s="408"/>
    </row>
    <row r="2" spans="2:14" ht="23.25" customHeight="1" x14ac:dyDescent="0.2">
      <c r="B2" s="55" t="s">
        <v>35</v>
      </c>
      <c r="C2" s="55"/>
      <c r="D2" s="55"/>
      <c r="E2" s="9"/>
      <c r="J2" s="23" t="s">
        <v>30</v>
      </c>
      <c r="K2" s="23"/>
    </row>
    <row r="3" spans="2:14" s="23" customFormat="1" ht="46" customHeight="1" x14ac:dyDescent="0.2">
      <c r="B3" s="732">
        <f>'PRODUCTION LIST TEX&amp;DUAL TEX'!A3</f>
        <v>0</v>
      </c>
      <c r="C3" s="733"/>
      <c r="D3" s="733"/>
      <c r="E3" s="733"/>
      <c r="F3" s="733"/>
      <c r="G3" s="733"/>
      <c r="H3" s="733"/>
      <c r="I3" s="734"/>
      <c r="J3" s="732">
        <f>'PRODUCTION LIST TEX&amp;DUAL TEX'!M3</f>
        <v>0</v>
      </c>
      <c r="K3" s="734"/>
      <c r="L3" s="410"/>
      <c r="M3" s="9"/>
      <c r="N3" s="17"/>
    </row>
    <row r="4" spans="2:14" ht="21" customHeight="1" thickBot="1" x14ac:dyDescent="0.25">
      <c r="F4" s="60">
        <f>SUM(F6:F498)</f>
        <v>0</v>
      </c>
      <c r="G4" s="60">
        <f t="shared" ref="G4:H4" si="0">SUM(G6:G498)</f>
        <v>0</v>
      </c>
      <c r="H4" s="60">
        <f t="shared" si="0"/>
        <v>0</v>
      </c>
      <c r="I4" s="12"/>
      <c r="L4" s="406"/>
      <c r="M4" s="406"/>
      <c r="N4" s="406"/>
    </row>
    <row r="5" spans="2:14" ht="25.75" customHeight="1" x14ac:dyDescent="0.2">
      <c r="B5" s="14" t="s">
        <v>15</v>
      </c>
      <c r="C5" s="434" t="s">
        <v>579</v>
      </c>
      <c r="D5" s="25" t="s">
        <v>649</v>
      </c>
      <c r="E5" s="26" t="s">
        <v>955</v>
      </c>
      <c r="F5" s="59" t="s">
        <v>18</v>
      </c>
      <c r="G5" s="59" t="s">
        <v>105</v>
      </c>
      <c r="H5" s="59" t="s">
        <v>106</v>
      </c>
    </row>
    <row r="6" spans="2:14" ht="23.25" customHeight="1" x14ac:dyDescent="0.2">
      <c r="B6" s="18" t="str">
        <f>'(more) Simpl. Textures PLYWOOD'!D9</f>
        <v>SIMPL-1A-C</v>
      </c>
      <c r="C6" s="432" t="s">
        <v>1140</v>
      </c>
      <c r="D6" s="409"/>
      <c r="E6" s="409" t="str">
        <f>IF('(more) Simpl. Textures PLYWOOD'!N9=0,"",'(more) Simpl. Textures PLYWOOD'!N9)</f>
        <v/>
      </c>
      <c r="F6" s="306">
        <f>SUM(D6:E6)</f>
        <v>0</v>
      </c>
      <c r="G6" s="11">
        <f>F6*'(more) Simpl. Textures PLYWOOD'!I9</f>
        <v>0</v>
      </c>
      <c r="H6" s="11">
        <f>F6*'(more) Simpl. Textures PLYWOOD'!Z9</f>
        <v>0</v>
      </c>
    </row>
    <row r="7" spans="2:14" ht="23.25" customHeight="1" x14ac:dyDescent="0.2">
      <c r="B7" s="18" t="str">
        <f>'(more) Simpl. Textures PLYWOOD'!D10</f>
        <v>SIMPL-1A-N-T</v>
      </c>
      <c r="C7" s="432" t="s">
        <v>1141</v>
      </c>
      <c r="D7" s="409" t="str">
        <f>IF('(more) Simpl. Textures PLYWOOD'!M10=0,"",'(more) Simpl. Textures PLYWOOD'!M10)</f>
        <v/>
      </c>
      <c r="E7" s="409"/>
      <c r="F7" s="306">
        <f>SUM(D7:E7)</f>
        <v>0</v>
      </c>
      <c r="G7" s="11">
        <f>F7*'(more) Simpl. Textures PLYWOOD'!I10</f>
        <v>0</v>
      </c>
      <c r="H7" s="11">
        <f>F7*'(more) Simpl. Textures PLYWOOD'!Z10</f>
        <v>0</v>
      </c>
    </row>
    <row r="8" spans="2:14" ht="23.25" customHeight="1" x14ac:dyDescent="0.2">
      <c r="B8" s="18" t="str">
        <f>'(more) Simpl. Textures PLYWOOD'!D11</f>
        <v>SIMPL-1A-N-NT</v>
      </c>
      <c r="C8" s="432" t="s">
        <v>1142</v>
      </c>
      <c r="D8" s="409" t="str">
        <f>IF('(more) Simpl. Textures PLYWOOD'!M11=0,"",'(more) Simpl. Textures PLYWOOD'!M11)</f>
        <v/>
      </c>
      <c r="E8" s="409"/>
      <c r="F8" s="306">
        <f t="shared" ref="F8:F70" si="1">SUM(D8:E8)</f>
        <v>0</v>
      </c>
      <c r="G8" s="11">
        <f>F8*'(more) Simpl. Textures PLYWOOD'!I11</f>
        <v>0</v>
      </c>
      <c r="H8" s="11">
        <f>F8*'(more) Simpl. Textures PLYWOOD'!Z11</f>
        <v>0</v>
      </c>
    </row>
    <row r="9" spans="2:14" ht="23.25" customHeight="1" x14ac:dyDescent="0.2">
      <c r="B9" s="18" t="str">
        <f>'(more) Simpl. Textures PLYWOOD'!D12</f>
        <v>SIMPL-1B-C</v>
      </c>
      <c r="C9" s="432" t="s">
        <v>1140</v>
      </c>
      <c r="D9" s="409"/>
      <c r="E9" s="409" t="str">
        <f>IF('(more) Simpl. Textures PLYWOOD'!N12=0,"",'(more) Simpl. Textures PLYWOOD'!N12)</f>
        <v/>
      </c>
      <c r="F9" s="306">
        <f t="shared" si="1"/>
        <v>0</v>
      </c>
      <c r="G9" s="11">
        <f>F9*'(more) Simpl. Textures PLYWOOD'!I12</f>
        <v>0</v>
      </c>
      <c r="H9" s="11">
        <f>F9*'(more) Simpl. Textures PLYWOOD'!Z12</f>
        <v>0</v>
      </c>
    </row>
    <row r="10" spans="2:14" ht="23.25" customHeight="1" x14ac:dyDescent="0.2">
      <c r="B10" s="18" t="str">
        <f>'(more) Simpl. Textures PLYWOOD'!D13</f>
        <v>SIMPL-1B-N-T</v>
      </c>
      <c r="C10" s="432" t="s">
        <v>1141</v>
      </c>
      <c r="D10" s="409" t="str">
        <f>IF('(more) Simpl. Textures PLYWOOD'!M13=0,"",'(more) Simpl. Textures PLYWOOD'!M13)</f>
        <v/>
      </c>
      <c r="E10" s="409"/>
      <c r="F10" s="306">
        <f t="shared" si="1"/>
        <v>0</v>
      </c>
      <c r="G10" s="11">
        <f>F10*'(more) Simpl. Textures PLYWOOD'!I13</f>
        <v>0</v>
      </c>
      <c r="H10" s="11">
        <f>F10*'(more) Simpl. Textures PLYWOOD'!Z13</f>
        <v>0</v>
      </c>
    </row>
    <row r="11" spans="2:14" ht="23.25" customHeight="1" x14ac:dyDescent="0.2">
      <c r="B11" s="18" t="str">
        <f>'(more) Simpl. Textures PLYWOOD'!D14</f>
        <v>SIMPL-1B-N-NT</v>
      </c>
      <c r="C11" s="432" t="s">
        <v>1142</v>
      </c>
      <c r="D11" s="409" t="str">
        <f>IF('(more) Simpl. Textures PLYWOOD'!M14=0,"",'(more) Simpl. Textures PLYWOOD'!M14)</f>
        <v/>
      </c>
      <c r="E11" s="409"/>
      <c r="F11" s="306">
        <f t="shared" si="1"/>
        <v>0</v>
      </c>
      <c r="G11" s="11">
        <f>F11*'(more) Simpl. Textures PLYWOOD'!I14</f>
        <v>0</v>
      </c>
      <c r="H11" s="11">
        <f>F11*'(more) Simpl. Textures PLYWOOD'!Z14</f>
        <v>0</v>
      </c>
    </row>
    <row r="12" spans="2:14" ht="23.25" customHeight="1" x14ac:dyDescent="0.2">
      <c r="B12" s="18" t="str">
        <f>'(more) Simpl. Textures PLYWOOD'!D15</f>
        <v>SIMPL-1C-C</v>
      </c>
      <c r="C12" s="432" t="s">
        <v>1140</v>
      </c>
      <c r="D12" s="409"/>
      <c r="E12" s="409" t="str">
        <f>IF('(more) Simpl. Textures PLYWOOD'!N15=0,"",'(more) Simpl. Textures PLYWOOD'!N15)</f>
        <v/>
      </c>
      <c r="F12" s="306">
        <f t="shared" si="1"/>
        <v>0</v>
      </c>
      <c r="G12" s="11">
        <f>F12*'(more) Simpl. Textures PLYWOOD'!I15</f>
        <v>0</v>
      </c>
      <c r="H12" s="11">
        <f>F12*'(more) Simpl. Textures PLYWOOD'!Z15</f>
        <v>0</v>
      </c>
    </row>
    <row r="13" spans="2:14" ht="23.25" customHeight="1" x14ac:dyDescent="0.2">
      <c r="B13" s="18" t="str">
        <f>'(more) Simpl. Textures PLYWOOD'!D16</f>
        <v>SIMPL-1C-N-T</v>
      </c>
      <c r="C13" s="432" t="s">
        <v>1141</v>
      </c>
      <c r="D13" s="409" t="str">
        <f>IF('(more) Simpl. Textures PLYWOOD'!M16=0,"",'(more) Simpl. Textures PLYWOOD'!M16)</f>
        <v/>
      </c>
      <c r="E13" s="409"/>
      <c r="F13" s="306">
        <f t="shared" si="1"/>
        <v>0</v>
      </c>
      <c r="G13" s="11">
        <f>F13*'(more) Simpl. Textures PLYWOOD'!I16</f>
        <v>0</v>
      </c>
      <c r="H13" s="11">
        <f>F13*'(more) Simpl. Textures PLYWOOD'!Z16</f>
        <v>0</v>
      </c>
    </row>
    <row r="14" spans="2:14" ht="23.25" customHeight="1" x14ac:dyDescent="0.2">
      <c r="B14" s="18" t="str">
        <f>'(more) Simpl. Textures PLYWOOD'!D17</f>
        <v>SIMPL-1C-N-NT</v>
      </c>
      <c r="C14" s="432" t="s">
        <v>1142</v>
      </c>
      <c r="D14" s="409" t="str">
        <f>IF('(more) Simpl. Textures PLYWOOD'!M17=0,"",'(more) Simpl. Textures PLYWOOD'!M17)</f>
        <v/>
      </c>
      <c r="E14" s="409"/>
      <c r="F14" s="306">
        <f t="shared" si="1"/>
        <v>0</v>
      </c>
      <c r="G14" s="11">
        <f>F14*'(more) Simpl. Textures PLYWOOD'!I17</f>
        <v>0</v>
      </c>
      <c r="H14" s="11">
        <f>F14*'(more) Simpl. Textures PLYWOOD'!Z17</f>
        <v>0</v>
      </c>
    </row>
    <row r="15" spans="2:14" ht="23.25" customHeight="1" x14ac:dyDescent="0.2">
      <c r="B15" s="18" t="str">
        <f>'(more) Simpl. Textures PLYWOOD'!D18</f>
        <v>SIMPL-1D-C</v>
      </c>
      <c r="C15" s="432" t="s">
        <v>1140</v>
      </c>
      <c r="D15" s="409"/>
      <c r="E15" s="409" t="str">
        <f>IF('(more) Simpl. Textures PLYWOOD'!N18=0,"",'(more) Simpl. Textures PLYWOOD'!N18)</f>
        <v/>
      </c>
      <c r="F15" s="306">
        <f t="shared" si="1"/>
        <v>0</v>
      </c>
      <c r="G15" s="11">
        <f>F15*'(more) Simpl. Textures PLYWOOD'!I18</f>
        <v>0</v>
      </c>
      <c r="H15" s="11">
        <f>F15*'(more) Simpl. Textures PLYWOOD'!Z18</f>
        <v>0</v>
      </c>
    </row>
    <row r="16" spans="2:14" ht="23.25" customHeight="1" x14ac:dyDescent="0.2">
      <c r="B16" s="18" t="str">
        <f>'(more) Simpl. Textures PLYWOOD'!D19</f>
        <v>SIMPL-1D-N-T</v>
      </c>
      <c r="C16" s="432" t="s">
        <v>1141</v>
      </c>
      <c r="D16" s="409" t="str">
        <f>IF('(more) Simpl. Textures PLYWOOD'!M19=0,"",'(more) Simpl. Textures PLYWOOD'!M19)</f>
        <v/>
      </c>
      <c r="E16" s="409"/>
      <c r="F16" s="306">
        <f t="shared" si="1"/>
        <v>0</v>
      </c>
      <c r="G16" s="11">
        <f>F16*'(more) Simpl. Textures PLYWOOD'!I19</f>
        <v>0</v>
      </c>
      <c r="H16" s="11">
        <f>F16*'(more) Simpl. Textures PLYWOOD'!Z19</f>
        <v>0</v>
      </c>
    </row>
    <row r="17" spans="2:8" ht="23.25" customHeight="1" x14ac:dyDescent="0.2">
      <c r="B17" s="18" t="str">
        <f>'(more) Simpl. Textures PLYWOOD'!D20</f>
        <v>SIMPL-1D-N-NT</v>
      </c>
      <c r="C17" s="432" t="s">
        <v>1142</v>
      </c>
      <c r="D17" s="409" t="str">
        <f>IF('(more) Simpl. Textures PLYWOOD'!M20=0,"",'(more) Simpl. Textures PLYWOOD'!M20)</f>
        <v/>
      </c>
      <c r="E17" s="409"/>
      <c r="F17" s="306">
        <f t="shared" si="1"/>
        <v>0</v>
      </c>
      <c r="G17" s="11">
        <f>F17*'(more) Simpl. Textures PLYWOOD'!I20</f>
        <v>0</v>
      </c>
      <c r="H17" s="11">
        <f>F17*'(more) Simpl. Textures PLYWOOD'!Z20</f>
        <v>0</v>
      </c>
    </row>
    <row r="18" spans="2:8" ht="23.25" customHeight="1" x14ac:dyDescent="0.2">
      <c r="B18" s="18" t="str">
        <f>'(more) Simpl. Textures PLYWOOD'!D21</f>
        <v>SIMPL-1E-C</v>
      </c>
      <c r="C18" s="432" t="s">
        <v>1140</v>
      </c>
      <c r="D18" s="409"/>
      <c r="E18" s="409" t="str">
        <f>IF('(more) Simpl. Textures PLYWOOD'!N21=0,"",'(more) Simpl. Textures PLYWOOD'!N21)</f>
        <v/>
      </c>
      <c r="F18" s="306">
        <f t="shared" si="1"/>
        <v>0</v>
      </c>
      <c r="G18" s="11">
        <f>F18*'(more) Simpl. Textures PLYWOOD'!I21</f>
        <v>0</v>
      </c>
      <c r="H18" s="11">
        <f>F18*'(more) Simpl. Textures PLYWOOD'!Z21</f>
        <v>0</v>
      </c>
    </row>
    <row r="19" spans="2:8" ht="23.25" customHeight="1" x14ac:dyDescent="0.2">
      <c r="B19" s="18" t="str">
        <f>'(more) Simpl. Textures PLYWOOD'!D22</f>
        <v>SIMPL-1E-N-T</v>
      </c>
      <c r="C19" s="432" t="s">
        <v>1141</v>
      </c>
      <c r="D19" s="409" t="str">
        <f>IF('(more) Simpl. Textures PLYWOOD'!M22=0,"",'(more) Simpl. Textures PLYWOOD'!M22)</f>
        <v/>
      </c>
      <c r="E19" s="409"/>
      <c r="F19" s="306">
        <f t="shared" si="1"/>
        <v>0</v>
      </c>
      <c r="G19" s="11">
        <f>F19*'(more) Simpl. Textures PLYWOOD'!I22</f>
        <v>0</v>
      </c>
      <c r="H19" s="11">
        <f>F19*'(more) Simpl. Textures PLYWOOD'!Z22</f>
        <v>0</v>
      </c>
    </row>
    <row r="20" spans="2:8" ht="23.25" customHeight="1" x14ac:dyDescent="0.2">
      <c r="B20" s="18" t="str">
        <f>'(more) Simpl. Textures PLYWOOD'!D23</f>
        <v>SIMPL-1E-N-NT</v>
      </c>
      <c r="C20" s="432" t="s">
        <v>1142</v>
      </c>
      <c r="D20" s="409" t="str">
        <f>IF('(more) Simpl. Textures PLYWOOD'!M23=0,"",'(more) Simpl. Textures PLYWOOD'!M23)</f>
        <v/>
      </c>
      <c r="E20" s="409"/>
      <c r="F20" s="306">
        <f t="shared" si="1"/>
        <v>0</v>
      </c>
      <c r="G20" s="11">
        <f>F20*'(more) Simpl. Textures PLYWOOD'!I23</f>
        <v>0</v>
      </c>
      <c r="H20" s="11">
        <f>F20*'(more) Simpl. Textures PLYWOOD'!Z23</f>
        <v>0</v>
      </c>
    </row>
    <row r="21" spans="2:8" ht="23.25" customHeight="1" x14ac:dyDescent="0.2">
      <c r="B21" s="18" t="str">
        <f>'(more) Simpl. Textures PLYWOOD'!D24</f>
        <v>SIMPL-1F-C</v>
      </c>
      <c r="C21" s="432" t="s">
        <v>1140</v>
      </c>
      <c r="D21" s="409"/>
      <c r="E21" s="409" t="str">
        <f>IF('(more) Simpl. Textures PLYWOOD'!N24=0,"",'(more) Simpl. Textures PLYWOOD'!N24)</f>
        <v/>
      </c>
      <c r="F21" s="306">
        <f t="shared" si="1"/>
        <v>0</v>
      </c>
      <c r="G21" s="11">
        <f>F21*'(more) Simpl. Textures PLYWOOD'!I24</f>
        <v>0</v>
      </c>
      <c r="H21" s="11">
        <f>F21*'(more) Simpl. Textures PLYWOOD'!Z24</f>
        <v>0</v>
      </c>
    </row>
    <row r="22" spans="2:8" ht="23.25" customHeight="1" x14ac:dyDescent="0.2">
      <c r="B22" s="18" t="str">
        <f>'(more) Simpl. Textures PLYWOOD'!D25</f>
        <v>SIMPL-1F-N-T</v>
      </c>
      <c r="C22" s="432" t="s">
        <v>1141</v>
      </c>
      <c r="D22" s="409" t="str">
        <f>IF('(more) Simpl. Textures PLYWOOD'!M25=0,"",'(more) Simpl. Textures PLYWOOD'!M25)</f>
        <v/>
      </c>
      <c r="E22" s="409"/>
      <c r="F22" s="306">
        <f t="shared" si="1"/>
        <v>0</v>
      </c>
      <c r="G22" s="11">
        <f>F22*'(more) Simpl. Textures PLYWOOD'!I25</f>
        <v>0</v>
      </c>
      <c r="H22" s="11">
        <f>F22*'(more) Simpl. Textures PLYWOOD'!Z25</f>
        <v>0</v>
      </c>
    </row>
    <row r="23" spans="2:8" ht="23.25" customHeight="1" x14ac:dyDescent="0.2">
      <c r="B23" s="18" t="str">
        <f>'(more) Simpl. Textures PLYWOOD'!D26</f>
        <v>SIMPL-1F-N-NT</v>
      </c>
      <c r="C23" s="432" t="s">
        <v>1142</v>
      </c>
      <c r="D23" s="409" t="str">
        <f>IF('(more) Simpl. Textures PLYWOOD'!M26=0,"",'(more) Simpl. Textures PLYWOOD'!M26)</f>
        <v/>
      </c>
      <c r="E23" s="409"/>
      <c r="F23" s="306">
        <f t="shared" si="1"/>
        <v>0</v>
      </c>
      <c r="G23" s="11">
        <f>F23*'(more) Simpl. Textures PLYWOOD'!I26</f>
        <v>0</v>
      </c>
      <c r="H23" s="11">
        <f>F23*'(more) Simpl. Textures PLYWOOD'!Z26</f>
        <v>0</v>
      </c>
    </row>
    <row r="24" spans="2:8" ht="23.25" customHeight="1" x14ac:dyDescent="0.2">
      <c r="B24" s="18" t="str">
        <f>'(more) Simpl. Textures PLYWOOD'!D27</f>
        <v>SIMPL-1G-C</v>
      </c>
      <c r="C24" s="432" t="s">
        <v>1140</v>
      </c>
      <c r="D24" s="409"/>
      <c r="E24" s="409" t="str">
        <f>IF('(more) Simpl. Textures PLYWOOD'!N27=0,"",'(more) Simpl. Textures PLYWOOD'!N27)</f>
        <v/>
      </c>
      <c r="F24" s="306">
        <f t="shared" si="1"/>
        <v>0</v>
      </c>
      <c r="G24" s="11">
        <f>F24*'(more) Simpl. Textures PLYWOOD'!I27</f>
        <v>0</v>
      </c>
      <c r="H24" s="11">
        <f>F24*'(more) Simpl. Textures PLYWOOD'!Z27</f>
        <v>0</v>
      </c>
    </row>
    <row r="25" spans="2:8" ht="23.25" customHeight="1" x14ac:dyDescent="0.2">
      <c r="B25" s="18" t="str">
        <f>'(more) Simpl. Textures PLYWOOD'!D28</f>
        <v>SIMPL-1G-N-T</v>
      </c>
      <c r="C25" s="432" t="s">
        <v>1141</v>
      </c>
      <c r="D25" s="409" t="str">
        <f>IF('(more) Simpl. Textures PLYWOOD'!M28=0,"",'(more) Simpl. Textures PLYWOOD'!M28)</f>
        <v/>
      </c>
      <c r="E25" s="409"/>
      <c r="F25" s="306">
        <f t="shared" si="1"/>
        <v>0</v>
      </c>
      <c r="G25" s="11">
        <f>F25*'(more) Simpl. Textures PLYWOOD'!I28</f>
        <v>0</v>
      </c>
      <c r="H25" s="11">
        <f>F25*'(more) Simpl. Textures PLYWOOD'!Z28</f>
        <v>0</v>
      </c>
    </row>
    <row r="26" spans="2:8" ht="23.25" customHeight="1" x14ac:dyDescent="0.2">
      <c r="B26" s="18" t="str">
        <f>'(more) Simpl. Textures PLYWOOD'!D29</f>
        <v>SIMPL-1G-N-NT</v>
      </c>
      <c r="C26" s="432" t="s">
        <v>1142</v>
      </c>
      <c r="D26" s="409" t="str">
        <f>IF('(more) Simpl. Textures PLYWOOD'!M29=0,"",'(more) Simpl. Textures PLYWOOD'!M29)</f>
        <v/>
      </c>
      <c r="E26" s="409"/>
      <c r="F26" s="306">
        <f t="shared" si="1"/>
        <v>0</v>
      </c>
      <c r="G26" s="11">
        <f>F26*'(more) Simpl. Textures PLYWOOD'!I29</f>
        <v>0</v>
      </c>
      <c r="H26" s="11">
        <f>F26*'(more) Simpl. Textures PLYWOOD'!Z29</f>
        <v>0</v>
      </c>
    </row>
    <row r="27" spans="2:8" ht="23.25" customHeight="1" x14ac:dyDescent="0.2">
      <c r="B27" s="18" t="str">
        <f>'(more) Simpl. Textures PLYWOOD'!D30</f>
        <v>SIMPL-1H-C</v>
      </c>
      <c r="C27" s="432" t="s">
        <v>1140</v>
      </c>
      <c r="D27" s="409"/>
      <c r="E27" s="409" t="str">
        <f>IF('(more) Simpl. Textures PLYWOOD'!N30=0,"",'(more) Simpl. Textures PLYWOOD'!N30)</f>
        <v/>
      </c>
      <c r="F27" s="306">
        <f>SUM(D27:E27)</f>
        <v>0</v>
      </c>
      <c r="G27" s="11">
        <f>F27*'(more) Simpl. Textures PLYWOOD'!I30</f>
        <v>0</v>
      </c>
      <c r="H27" s="11">
        <f>F27*'(more) Simpl. Textures PLYWOOD'!Z30</f>
        <v>0</v>
      </c>
    </row>
    <row r="28" spans="2:8" ht="23.25" customHeight="1" x14ac:dyDescent="0.2">
      <c r="B28" s="18" t="str">
        <f>'(more) Simpl. Textures PLYWOOD'!D31</f>
        <v>SIMPL-1H-N-T</v>
      </c>
      <c r="C28" s="432" t="s">
        <v>1141</v>
      </c>
      <c r="D28" s="409" t="str">
        <f>IF('(more) Simpl. Textures PLYWOOD'!M31=0,"",'(more) Simpl. Textures PLYWOOD'!M31)</f>
        <v/>
      </c>
      <c r="E28" s="409"/>
      <c r="F28" s="306">
        <f t="shared" si="1"/>
        <v>0</v>
      </c>
      <c r="G28" s="11">
        <f>F28*'(more) Simpl. Textures PLYWOOD'!I31</f>
        <v>0</v>
      </c>
      <c r="H28" s="11">
        <f>F28*'(more) Simpl. Textures PLYWOOD'!Z31</f>
        <v>0</v>
      </c>
    </row>
    <row r="29" spans="2:8" ht="23.25" customHeight="1" x14ac:dyDescent="0.2">
      <c r="B29" s="18" t="str">
        <f>'(more) Simpl. Textures PLYWOOD'!D32</f>
        <v>SIMPL-1H-N-NT</v>
      </c>
      <c r="C29" s="432" t="s">
        <v>1142</v>
      </c>
      <c r="D29" s="409" t="str">
        <f>IF('(more) Simpl. Textures PLYWOOD'!M32=0,"",'(more) Simpl. Textures PLYWOOD'!M32)</f>
        <v/>
      </c>
      <c r="E29" s="409"/>
      <c r="F29" s="306">
        <f t="shared" si="1"/>
        <v>0</v>
      </c>
      <c r="G29" s="11">
        <f>F29*'(more) Simpl. Textures PLYWOOD'!I32</f>
        <v>0</v>
      </c>
      <c r="H29" s="11">
        <f>F29*'(more) Simpl. Textures PLYWOOD'!Z32</f>
        <v>0</v>
      </c>
    </row>
    <row r="30" spans="2:8" ht="23.25" customHeight="1" x14ac:dyDescent="0.2">
      <c r="B30" s="18" t="str">
        <f>'(more) Simpl. Textures PLYWOOD'!D33</f>
        <v>SIMPL-1I-C</v>
      </c>
      <c r="C30" s="432" t="s">
        <v>1140</v>
      </c>
      <c r="D30" s="409"/>
      <c r="E30" s="409" t="str">
        <f>IF('(more) Simpl. Textures PLYWOOD'!N33=0,"",'(more) Simpl. Textures PLYWOOD'!N33)</f>
        <v/>
      </c>
      <c r="F30" s="306">
        <f t="shared" si="1"/>
        <v>0</v>
      </c>
      <c r="G30" s="11">
        <f>F30*'(more) Simpl. Textures PLYWOOD'!I33</f>
        <v>0</v>
      </c>
      <c r="H30" s="11">
        <f>F30*'(more) Simpl. Textures PLYWOOD'!Z33</f>
        <v>0</v>
      </c>
    </row>
    <row r="31" spans="2:8" ht="23.25" customHeight="1" x14ac:dyDescent="0.2">
      <c r="B31" s="18" t="str">
        <f>'(more) Simpl. Textures PLYWOOD'!D34</f>
        <v>SIMPL-1I-N-T</v>
      </c>
      <c r="C31" s="432" t="s">
        <v>1141</v>
      </c>
      <c r="D31" s="409" t="str">
        <f>IF('(more) Simpl. Textures PLYWOOD'!M34=0,"",'(more) Simpl. Textures PLYWOOD'!M34)</f>
        <v/>
      </c>
      <c r="E31" s="409"/>
      <c r="F31" s="306">
        <f t="shared" si="1"/>
        <v>0</v>
      </c>
      <c r="G31" s="11">
        <f>F31*'(more) Simpl. Textures PLYWOOD'!I34</f>
        <v>0</v>
      </c>
      <c r="H31" s="11">
        <f>F31*'(more) Simpl. Textures PLYWOOD'!Z34</f>
        <v>0</v>
      </c>
    </row>
    <row r="32" spans="2:8" ht="23.25" customHeight="1" x14ac:dyDescent="0.2">
      <c r="B32" s="18" t="str">
        <f>'(more) Simpl. Textures PLYWOOD'!D35</f>
        <v>SIMPL-1I-N-NT</v>
      </c>
      <c r="C32" s="432" t="s">
        <v>1142</v>
      </c>
      <c r="D32" s="409" t="str">
        <f>IF('(more) Simpl. Textures PLYWOOD'!M35=0,"",'(more) Simpl. Textures PLYWOOD'!M35)</f>
        <v/>
      </c>
      <c r="E32" s="409"/>
      <c r="F32" s="306">
        <f t="shared" si="1"/>
        <v>0</v>
      </c>
      <c r="G32" s="11">
        <f>F32*'(more) Simpl. Textures PLYWOOD'!I35</f>
        <v>0</v>
      </c>
      <c r="H32" s="11">
        <f>F32*'(more) Simpl. Textures PLYWOOD'!Z35</f>
        <v>0</v>
      </c>
    </row>
    <row r="33" spans="2:8" ht="23.25" customHeight="1" x14ac:dyDescent="0.2">
      <c r="B33" s="18" t="str">
        <f>'(more) Simpl. Textures PLYWOOD'!D36</f>
        <v>SIMPL-1K-C</v>
      </c>
      <c r="C33" s="432" t="s">
        <v>1140</v>
      </c>
      <c r="D33" s="409"/>
      <c r="E33" s="409" t="str">
        <f>IF('(more) Simpl. Textures PLYWOOD'!N36=0,"",'(more) Simpl. Textures PLYWOOD'!N36)</f>
        <v/>
      </c>
      <c r="F33" s="306">
        <f t="shared" si="1"/>
        <v>0</v>
      </c>
      <c r="G33" s="11">
        <f>F33*'(more) Simpl. Textures PLYWOOD'!I36</f>
        <v>0</v>
      </c>
      <c r="H33" s="11">
        <f>F33*'(more) Simpl. Textures PLYWOOD'!Z36</f>
        <v>0</v>
      </c>
    </row>
    <row r="34" spans="2:8" ht="23.25" customHeight="1" x14ac:dyDescent="0.2">
      <c r="B34" s="18" t="str">
        <f>'(more) Simpl. Textures PLYWOOD'!D37</f>
        <v>SIMPL-1K-N-T</v>
      </c>
      <c r="C34" s="432" t="s">
        <v>1141</v>
      </c>
      <c r="D34" s="409" t="str">
        <f>IF('(more) Simpl. Textures PLYWOOD'!M37=0,"",'(more) Simpl. Textures PLYWOOD'!M37)</f>
        <v/>
      </c>
      <c r="E34" s="409"/>
      <c r="F34" s="306">
        <f t="shared" si="1"/>
        <v>0</v>
      </c>
      <c r="G34" s="11">
        <f>F34*'(more) Simpl. Textures PLYWOOD'!I37</f>
        <v>0</v>
      </c>
      <c r="H34" s="11">
        <f>F34*'(more) Simpl. Textures PLYWOOD'!Z37</f>
        <v>0</v>
      </c>
    </row>
    <row r="35" spans="2:8" ht="23.25" customHeight="1" x14ac:dyDescent="0.2">
      <c r="B35" s="18" t="str">
        <f>'(more) Simpl. Textures PLYWOOD'!D38</f>
        <v>SIMPL-1K-N-NT</v>
      </c>
      <c r="C35" s="432" t="s">
        <v>1142</v>
      </c>
      <c r="D35" s="409" t="str">
        <f>IF('(more) Simpl. Textures PLYWOOD'!M38=0,"",'(more) Simpl. Textures PLYWOOD'!M38)</f>
        <v/>
      </c>
      <c r="E35" s="409"/>
      <c r="F35" s="306">
        <f t="shared" si="1"/>
        <v>0</v>
      </c>
      <c r="G35" s="11">
        <f>F35*'(more) Simpl. Textures PLYWOOD'!I38</f>
        <v>0</v>
      </c>
      <c r="H35" s="11">
        <f>F35*'(more) Simpl. Textures PLYWOOD'!Z38</f>
        <v>0</v>
      </c>
    </row>
    <row r="36" spans="2:8" ht="23.25" customHeight="1" x14ac:dyDescent="0.2">
      <c r="B36" s="18" t="str">
        <f>'(more) Simpl. Textures PLYWOOD'!D39</f>
        <v>2 - CLASSIC</v>
      </c>
      <c r="C36" s="432"/>
      <c r="D36" s="409" t="str">
        <f>IF('(more) Simpl. Textures PLYWOOD'!M39=0,"",'(more) Simpl. Textures PLYWOOD'!M39)</f>
        <v/>
      </c>
      <c r="E36" s="409" t="str">
        <f>IF('(more) Simpl. Textures PLYWOOD'!N39=0,"",'(more) Simpl. Textures PLYWOOD'!N39)</f>
        <v/>
      </c>
      <c r="F36" s="306">
        <f t="shared" si="1"/>
        <v>0</v>
      </c>
      <c r="G36" s="11">
        <f>F36*'(more) Simpl. Textures PLYWOOD'!I39</f>
        <v>0</v>
      </c>
      <c r="H36" s="11">
        <f>F36*'(more) Simpl. Textures PLYWOOD'!Z39</f>
        <v>0</v>
      </c>
    </row>
    <row r="37" spans="2:8" ht="23.25" customHeight="1" x14ac:dyDescent="0.2">
      <c r="B37" s="18" t="str">
        <f>'(more) Simpl. Textures PLYWOOD'!D40</f>
        <v>SIMPL-2A-C</v>
      </c>
      <c r="C37" s="432" t="s">
        <v>1140</v>
      </c>
      <c r="D37" s="409"/>
      <c r="E37" s="409" t="str">
        <f>IF('(more) Simpl. Textures PLYWOOD'!N40=0,"",'(more) Simpl. Textures PLYWOOD'!N40)</f>
        <v/>
      </c>
      <c r="F37" s="306">
        <f t="shared" si="1"/>
        <v>0</v>
      </c>
      <c r="G37" s="11">
        <f>F37*'(more) Simpl. Textures PLYWOOD'!I40</f>
        <v>0</v>
      </c>
      <c r="H37" s="11">
        <f>F37*'(more) Simpl. Textures PLYWOOD'!Z40</f>
        <v>0</v>
      </c>
    </row>
    <row r="38" spans="2:8" ht="23.25" customHeight="1" x14ac:dyDescent="0.2">
      <c r="B38" s="18" t="str">
        <f>'(more) Simpl. Textures PLYWOOD'!D41</f>
        <v>SIMPL-2A-N-T</v>
      </c>
      <c r="C38" s="432" t="s">
        <v>1141</v>
      </c>
      <c r="D38" s="409" t="str">
        <f>IF('(more) Simpl. Textures PLYWOOD'!M41=0,"",'(more) Simpl. Textures PLYWOOD'!M41)</f>
        <v/>
      </c>
      <c r="E38" s="409"/>
      <c r="F38" s="306">
        <f t="shared" si="1"/>
        <v>0</v>
      </c>
      <c r="G38" s="11">
        <f>F38*'(more) Simpl. Textures PLYWOOD'!I41</f>
        <v>0</v>
      </c>
      <c r="H38" s="11">
        <f>F38*'(more) Simpl. Textures PLYWOOD'!Z41</f>
        <v>0</v>
      </c>
    </row>
    <row r="39" spans="2:8" ht="23.25" customHeight="1" x14ac:dyDescent="0.2">
      <c r="B39" s="18" t="str">
        <f>'(more) Simpl. Textures PLYWOOD'!D42</f>
        <v>SIMPL-2A-N-NT</v>
      </c>
      <c r="C39" s="432" t="s">
        <v>1142</v>
      </c>
      <c r="D39" s="409" t="str">
        <f>IF('(more) Simpl. Textures PLYWOOD'!M42=0,"",'(more) Simpl. Textures PLYWOOD'!M42)</f>
        <v/>
      </c>
      <c r="E39" s="409"/>
      <c r="F39" s="306">
        <f t="shared" si="1"/>
        <v>0</v>
      </c>
      <c r="G39" s="11">
        <f>F39*'(more) Simpl. Textures PLYWOOD'!I42</f>
        <v>0</v>
      </c>
      <c r="H39" s="11">
        <f>F39*'(more) Simpl. Textures PLYWOOD'!Z42</f>
        <v>0</v>
      </c>
    </row>
    <row r="40" spans="2:8" ht="23.25" customHeight="1" x14ac:dyDescent="0.2">
      <c r="B40" s="18" t="str">
        <f>'(more) Simpl. Textures PLYWOOD'!D43</f>
        <v>SIMPL-2B-C</v>
      </c>
      <c r="C40" s="432" t="s">
        <v>1140</v>
      </c>
      <c r="D40" s="409"/>
      <c r="E40" s="409" t="str">
        <f>IF('(more) Simpl. Textures PLYWOOD'!N43=0,"",'(more) Simpl. Textures PLYWOOD'!N43)</f>
        <v/>
      </c>
      <c r="F40" s="306">
        <f t="shared" si="1"/>
        <v>0</v>
      </c>
      <c r="G40" s="11">
        <f>F40*'(more) Simpl. Textures PLYWOOD'!I43</f>
        <v>0</v>
      </c>
      <c r="H40" s="11">
        <f>F40*'(more) Simpl. Textures PLYWOOD'!Z43</f>
        <v>0</v>
      </c>
    </row>
    <row r="41" spans="2:8" ht="23.25" customHeight="1" x14ac:dyDescent="0.2">
      <c r="B41" s="18" t="str">
        <f>'(more) Simpl. Textures PLYWOOD'!D44</f>
        <v>SIMPL-2B-N-T</v>
      </c>
      <c r="C41" s="432" t="s">
        <v>1141</v>
      </c>
      <c r="D41" s="409" t="str">
        <f>IF('(more) Simpl. Textures PLYWOOD'!M44=0,"",'(more) Simpl. Textures PLYWOOD'!M44)</f>
        <v/>
      </c>
      <c r="E41" s="409"/>
      <c r="F41" s="306">
        <f t="shared" si="1"/>
        <v>0</v>
      </c>
      <c r="G41" s="11">
        <f>F41*'(more) Simpl. Textures PLYWOOD'!I44</f>
        <v>0</v>
      </c>
      <c r="H41" s="11">
        <f>F41*'(more) Simpl. Textures PLYWOOD'!Z44</f>
        <v>0</v>
      </c>
    </row>
    <row r="42" spans="2:8" ht="23.25" customHeight="1" x14ac:dyDescent="0.2">
      <c r="B42" s="18" t="str">
        <f>'(more) Simpl. Textures PLYWOOD'!D45</f>
        <v>SIMPL-2B-N-NT</v>
      </c>
      <c r="C42" s="432" t="s">
        <v>1142</v>
      </c>
      <c r="D42" s="409" t="str">
        <f>IF('(more) Simpl. Textures PLYWOOD'!M45=0,"",'(more) Simpl. Textures PLYWOOD'!M45)</f>
        <v/>
      </c>
      <c r="E42" s="409"/>
      <c r="F42" s="306">
        <f t="shared" si="1"/>
        <v>0</v>
      </c>
      <c r="G42" s="11">
        <f>F42*'(more) Simpl. Textures PLYWOOD'!I45</f>
        <v>0</v>
      </c>
      <c r="H42" s="11">
        <f>F42*'(more) Simpl. Textures PLYWOOD'!Z45</f>
        <v>0</v>
      </c>
    </row>
    <row r="43" spans="2:8" ht="23.25" customHeight="1" x14ac:dyDescent="0.2">
      <c r="B43" s="18" t="str">
        <f>'(more) Simpl. Textures PLYWOOD'!D46</f>
        <v>SIMPL-2C-C</v>
      </c>
      <c r="C43" s="432" t="s">
        <v>1140</v>
      </c>
      <c r="D43" s="409"/>
      <c r="E43" s="409" t="str">
        <f>IF('(more) Simpl. Textures PLYWOOD'!N46=0,"",'(more) Simpl. Textures PLYWOOD'!N46)</f>
        <v/>
      </c>
      <c r="F43" s="306">
        <f t="shared" si="1"/>
        <v>0</v>
      </c>
      <c r="G43" s="11">
        <f>F43*'(more) Simpl. Textures PLYWOOD'!I46</f>
        <v>0</v>
      </c>
      <c r="H43" s="11">
        <f>F43*'(more) Simpl. Textures PLYWOOD'!Z46</f>
        <v>0</v>
      </c>
    </row>
    <row r="44" spans="2:8" ht="23.25" customHeight="1" x14ac:dyDescent="0.2">
      <c r="B44" s="18" t="str">
        <f>'(more) Simpl. Textures PLYWOOD'!D47</f>
        <v>SIMPL-2C-N-T</v>
      </c>
      <c r="C44" s="432" t="s">
        <v>1141</v>
      </c>
      <c r="D44" s="409" t="str">
        <f>IF('(more) Simpl. Textures PLYWOOD'!M47=0,"",'(more) Simpl. Textures PLYWOOD'!M47)</f>
        <v/>
      </c>
      <c r="E44" s="409"/>
      <c r="F44" s="306">
        <f t="shared" si="1"/>
        <v>0</v>
      </c>
      <c r="G44" s="11">
        <f>F44*'(more) Simpl. Textures PLYWOOD'!I47</f>
        <v>0</v>
      </c>
      <c r="H44" s="11">
        <f>F44*'(more) Simpl. Textures PLYWOOD'!Z47</f>
        <v>0</v>
      </c>
    </row>
    <row r="45" spans="2:8" ht="23.25" customHeight="1" x14ac:dyDescent="0.2">
      <c r="B45" s="18" t="str">
        <f>'(more) Simpl. Textures PLYWOOD'!D48</f>
        <v>SIMPL-2C-N-NT</v>
      </c>
      <c r="C45" s="432" t="s">
        <v>1142</v>
      </c>
      <c r="D45" s="409" t="str">
        <f>IF('(more) Simpl. Textures PLYWOOD'!M48=0,"",'(more) Simpl. Textures PLYWOOD'!M48)</f>
        <v/>
      </c>
      <c r="E45" s="409"/>
      <c r="F45" s="306">
        <f t="shared" si="1"/>
        <v>0</v>
      </c>
      <c r="G45" s="11">
        <f>F45*'(more) Simpl. Textures PLYWOOD'!I48</f>
        <v>0</v>
      </c>
      <c r="H45" s="11">
        <f>F45*'(more) Simpl. Textures PLYWOOD'!Z48</f>
        <v>0</v>
      </c>
    </row>
    <row r="46" spans="2:8" ht="23.25" customHeight="1" x14ac:dyDescent="0.2">
      <c r="B46" s="18" t="str">
        <f>'(more) Simpl. Textures PLYWOOD'!D49</f>
        <v>SIMPL-2D-C</v>
      </c>
      <c r="C46" s="432" t="s">
        <v>1140</v>
      </c>
      <c r="D46" s="409"/>
      <c r="E46" s="409" t="str">
        <f>IF('(more) Simpl. Textures PLYWOOD'!N49=0,"",'(more) Simpl. Textures PLYWOOD'!N49)</f>
        <v/>
      </c>
      <c r="F46" s="306">
        <f t="shared" si="1"/>
        <v>0</v>
      </c>
      <c r="G46" s="11">
        <f>F46*'(more) Simpl. Textures PLYWOOD'!I49</f>
        <v>0</v>
      </c>
      <c r="H46" s="11">
        <f>F46*'(more) Simpl. Textures PLYWOOD'!Z49</f>
        <v>0</v>
      </c>
    </row>
    <row r="47" spans="2:8" ht="23.25" customHeight="1" x14ac:dyDescent="0.2">
      <c r="B47" s="18" t="str">
        <f>'(more) Simpl. Textures PLYWOOD'!D50</f>
        <v>SIMPL-2D-N-T</v>
      </c>
      <c r="C47" s="432" t="s">
        <v>1141</v>
      </c>
      <c r="D47" s="409" t="str">
        <f>IF('(more) Simpl. Textures PLYWOOD'!M50=0,"",'(more) Simpl. Textures PLYWOOD'!M50)</f>
        <v/>
      </c>
      <c r="E47" s="409"/>
      <c r="F47" s="306">
        <f t="shared" si="1"/>
        <v>0</v>
      </c>
      <c r="G47" s="11">
        <f>F47*'(more) Simpl. Textures PLYWOOD'!I50</f>
        <v>0</v>
      </c>
      <c r="H47" s="11">
        <f>F47*'(more) Simpl. Textures PLYWOOD'!Z50</f>
        <v>0</v>
      </c>
    </row>
    <row r="48" spans="2:8" ht="23.25" customHeight="1" x14ac:dyDescent="0.2">
      <c r="B48" s="18" t="str">
        <f>'(more) Simpl. Textures PLYWOOD'!D51</f>
        <v>SIMPL-2D-N-NT</v>
      </c>
      <c r="C48" s="432" t="s">
        <v>1142</v>
      </c>
      <c r="D48" s="409" t="str">
        <f>IF('(more) Simpl. Textures PLYWOOD'!M51=0,"",'(more) Simpl. Textures PLYWOOD'!M51)</f>
        <v/>
      </c>
      <c r="E48" s="409"/>
      <c r="F48" s="306">
        <f t="shared" si="1"/>
        <v>0</v>
      </c>
      <c r="G48" s="11">
        <f>F48*'(more) Simpl. Textures PLYWOOD'!I51</f>
        <v>0</v>
      </c>
      <c r="H48" s="11">
        <f>F48*'(more) Simpl. Textures PLYWOOD'!Z51</f>
        <v>0</v>
      </c>
    </row>
    <row r="49" spans="2:8" ht="23.25" customHeight="1" x14ac:dyDescent="0.2">
      <c r="B49" s="18" t="str">
        <f>'(more) Simpl. Textures PLYWOOD'!D52</f>
        <v>SIMPL-2E-C</v>
      </c>
      <c r="C49" s="432" t="s">
        <v>1140</v>
      </c>
      <c r="D49" s="409"/>
      <c r="E49" s="409" t="str">
        <f>IF('(more) Simpl. Textures PLYWOOD'!N52=0,"",'(more) Simpl. Textures PLYWOOD'!N52)</f>
        <v/>
      </c>
      <c r="F49" s="306">
        <f t="shared" si="1"/>
        <v>0</v>
      </c>
      <c r="G49" s="11">
        <f>F49*'(more) Simpl. Textures PLYWOOD'!I52</f>
        <v>0</v>
      </c>
      <c r="H49" s="11">
        <f>F49*'(more) Simpl. Textures PLYWOOD'!Z52</f>
        <v>0</v>
      </c>
    </row>
    <row r="50" spans="2:8" ht="23.25" customHeight="1" x14ac:dyDescent="0.2">
      <c r="B50" s="18" t="str">
        <f>'(more) Simpl. Textures PLYWOOD'!D53</f>
        <v>SIMPL-2E-N-T</v>
      </c>
      <c r="C50" s="432" t="s">
        <v>1141</v>
      </c>
      <c r="D50" s="409" t="str">
        <f>IF('(more) Simpl. Textures PLYWOOD'!M53=0,"",'(more) Simpl. Textures PLYWOOD'!M53)</f>
        <v/>
      </c>
      <c r="E50" s="409"/>
      <c r="F50" s="306">
        <f t="shared" si="1"/>
        <v>0</v>
      </c>
      <c r="G50" s="11">
        <f>F50*'(more) Simpl. Textures PLYWOOD'!I53</f>
        <v>0</v>
      </c>
      <c r="H50" s="11">
        <f>F50*'(more) Simpl. Textures PLYWOOD'!Z53</f>
        <v>0</v>
      </c>
    </row>
    <row r="51" spans="2:8" ht="23.25" customHeight="1" x14ac:dyDescent="0.2">
      <c r="B51" s="18" t="str">
        <f>'(more) Simpl. Textures PLYWOOD'!D54</f>
        <v>SIMPL-2E-N-NT</v>
      </c>
      <c r="C51" s="432" t="s">
        <v>1142</v>
      </c>
      <c r="D51" s="409" t="str">
        <f>IF('(more) Simpl. Textures PLYWOOD'!M54=0,"",'(more) Simpl. Textures PLYWOOD'!M54)</f>
        <v/>
      </c>
      <c r="E51" s="409"/>
      <c r="F51" s="306">
        <f t="shared" si="1"/>
        <v>0</v>
      </c>
      <c r="G51" s="11">
        <f>F51*'(more) Simpl. Textures PLYWOOD'!I54</f>
        <v>0</v>
      </c>
      <c r="H51" s="11">
        <f>F51*'(more) Simpl. Textures PLYWOOD'!Z54</f>
        <v>0</v>
      </c>
    </row>
    <row r="52" spans="2:8" ht="23.25" customHeight="1" x14ac:dyDescent="0.2">
      <c r="B52" s="18" t="str">
        <f>'(more) Simpl. Textures PLYWOOD'!D55</f>
        <v>SIMPL-2F-C</v>
      </c>
      <c r="C52" s="432" t="s">
        <v>1140</v>
      </c>
      <c r="D52" s="409"/>
      <c r="E52" s="409" t="str">
        <f>IF('(more) Simpl. Textures PLYWOOD'!N55=0,"",'(more) Simpl. Textures PLYWOOD'!N55)</f>
        <v/>
      </c>
      <c r="F52" s="306">
        <f t="shared" si="1"/>
        <v>0</v>
      </c>
      <c r="G52" s="11">
        <f>F52*'(more) Simpl. Textures PLYWOOD'!I55</f>
        <v>0</v>
      </c>
      <c r="H52" s="11">
        <f>F52*'(more) Simpl. Textures PLYWOOD'!Z55</f>
        <v>0</v>
      </c>
    </row>
    <row r="53" spans="2:8" ht="23.25" customHeight="1" x14ac:dyDescent="0.2">
      <c r="B53" s="18" t="str">
        <f>'(more) Simpl. Textures PLYWOOD'!D56</f>
        <v>SIMPL-2F-N-T</v>
      </c>
      <c r="C53" s="432" t="s">
        <v>1141</v>
      </c>
      <c r="D53" s="409" t="str">
        <f>IF('(more) Simpl. Textures PLYWOOD'!M56=0,"",'(more) Simpl. Textures PLYWOOD'!M56)</f>
        <v/>
      </c>
      <c r="E53" s="409"/>
      <c r="F53" s="306">
        <f t="shared" si="1"/>
        <v>0</v>
      </c>
      <c r="G53" s="11">
        <f>F53*'(more) Simpl. Textures PLYWOOD'!I56</f>
        <v>0</v>
      </c>
      <c r="H53" s="11">
        <f>F53*'(more) Simpl. Textures PLYWOOD'!Z56</f>
        <v>0</v>
      </c>
    </row>
    <row r="54" spans="2:8" ht="23.25" customHeight="1" x14ac:dyDescent="0.2">
      <c r="B54" s="18" t="str">
        <f>'(more) Simpl. Textures PLYWOOD'!D57</f>
        <v>SIMPL-2F-N-NT</v>
      </c>
      <c r="C54" s="432" t="s">
        <v>1142</v>
      </c>
      <c r="D54" s="409" t="str">
        <f>IF('(more) Simpl. Textures PLYWOOD'!M57=0,"",'(more) Simpl. Textures PLYWOOD'!M57)</f>
        <v/>
      </c>
      <c r="E54" s="409"/>
      <c r="F54" s="306">
        <f t="shared" si="1"/>
        <v>0</v>
      </c>
      <c r="G54" s="11">
        <f>F54*'(more) Simpl. Textures PLYWOOD'!I57</f>
        <v>0</v>
      </c>
      <c r="H54" s="11">
        <f>F54*'(more) Simpl. Textures PLYWOOD'!Z57</f>
        <v>0</v>
      </c>
    </row>
    <row r="55" spans="2:8" ht="23.25" customHeight="1" x14ac:dyDescent="0.2">
      <c r="B55" s="18" t="str">
        <f>'(more) Simpl. Textures PLYWOOD'!D58</f>
        <v>SIMPL-2G-C</v>
      </c>
      <c r="C55" s="432" t="s">
        <v>1140</v>
      </c>
      <c r="D55" s="409"/>
      <c r="E55" s="409" t="str">
        <f>IF('(more) Simpl. Textures PLYWOOD'!N58=0,"",'(more) Simpl. Textures PLYWOOD'!N58)</f>
        <v/>
      </c>
      <c r="F55" s="306">
        <f t="shared" si="1"/>
        <v>0</v>
      </c>
      <c r="G55" s="11">
        <f>F55*'(more) Simpl. Textures PLYWOOD'!I58</f>
        <v>0</v>
      </c>
      <c r="H55" s="11">
        <f>F55*'(more) Simpl. Textures PLYWOOD'!Z58</f>
        <v>0</v>
      </c>
    </row>
    <row r="56" spans="2:8" ht="23.25" customHeight="1" x14ac:dyDescent="0.2">
      <c r="B56" s="18" t="str">
        <f>'(more) Simpl. Textures PLYWOOD'!D59</f>
        <v>SIMPL-2G-N-T</v>
      </c>
      <c r="C56" s="432" t="s">
        <v>1141</v>
      </c>
      <c r="D56" s="409" t="str">
        <f>IF('(more) Simpl. Textures PLYWOOD'!M59=0,"",'(more) Simpl. Textures PLYWOOD'!M59)</f>
        <v/>
      </c>
      <c r="E56" s="409"/>
      <c r="F56" s="306">
        <f t="shared" si="1"/>
        <v>0</v>
      </c>
      <c r="G56" s="11">
        <f>F56*'(more) Simpl. Textures PLYWOOD'!I59</f>
        <v>0</v>
      </c>
      <c r="H56" s="11">
        <f>F56*'(more) Simpl. Textures PLYWOOD'!Z59</f>
        <v>0</v>
      </c>
    </row>
    <row r="57" spans="2:8" ht="23.25" customHeight="1" x14ac:dyDescent="0.2">
      <c r="B57" s="18" t="str">
        <f>'(more) Simpl. Textures PLYWOOD'!D60</f>
        <v>SIMPL-2G-N-NT</v>
      </c>
      <c r="C57" s="432" t="s">
        <v>1142</v>
      </c>
      <c r="D57" s="409" t="str">
        <f>IF('(more) Simpl. Textures PLYWOOD'!M60=0,"",'(more) Simpl. Textures PLYWOOD'!M60)</f>
        <v/>
      </c>
      <c r="E57" s="409"/>
      <c r="F57" s="306">
        <f t="shared" si="1"/>
        <v>0</v>
      </c>
      <c r="G57" s="11">
        <f>F57*'(more) Simpl. Textures PLYWOOD'!I60</f>
        <v>0</v>
      </c>
      <c r="H57" s="11">
        <f>F57*'(more) Simpl. Textures PLYWOOD'!Z60</f>
        <v>0</v>
      </c>
    </row>
    <row r="58" spans="2:8" ht="23.25" customHeight="1" x14ac:dyDescent="0.2">
      <c r="B58" s="18" t="str">
        <f>'(more) Simpl. Textures PLYWOOD'!D61</f>
        <v>SIMPL-2H-C</v>
      </c>
      <c r="C58" s="432" t="s">
        <v>1140</v>
      </c>
      <c r="D58" s="409"/>
      <c r="E58" s="409" t="str">
        <f>IF('(more) Simpl. Textures PLYWOOD'!N61=0,"",'(more) Simpl. Textures PLYWOOD'!N61)</f>
        <v/>
      </c>
      <c r="F58" s="306">
        <f t="shared" si="1"/>
        <v>0</v>
      </c>
      <c r="G58" s="11">
        <f>F58*'(more) Simpl. Textures PLYWOOD'!I61</f>
        <v>0</v>
      </c>
      <c r="H58" s="11">
        <f>F58*'(more) Simpl. Textures PLYWOOD'!Z61</f>
        <v>0</v>
      </c>
    </row>
    <row r="59" spans="2:8" ht="23.25" customHeight="1" x14ac:dyDescent="0.2">
      <c r="B59" s="18" t="str">
        <f>'(more) Simpl. Textures PLYWOOD'!D62</f>
        <v>SIMPL-2H-N-T</v>
      </c>
      <c r="C59" s="432" t="s">
        <v>1141</v>
      </c>
      <c r="D59" s="409" t="str">
        <f>IF('(more) Simpl. Textures PLYWOOD'!M62=0,"",'(more) Simpl. Textures PLYWOOD'!M62)</f>
        <v/>
      </c>
      <c r="E59" s="409"/>
      <c r="F59" s="306">
        <f t="shared" si="1"/>
        <v>0</v>
      </c>
      <c r="G59" s="11">
        <f>F59*'(more) Simpl. Textures PLYWOOD'!I62</f>
        <v>0</v>
      </c>
      <c r="H59" s="11">
        <f>F59*'(more) Simpl. Textures PLYWOOD'!Z62</f>
        <v>0</v>
      </c>
    </row>
    <row r="60" spans="2:8" ht="23.25" customHeight="1" x14ac:dyDescent="0.2">
      <c r="B60" s="18" t="str">
        <f>'(more) Simpl. Textures PLYWOOD'!D63</f>
        <v>SIMPL-2H-N-NT</v>
      </c>
      <c r="C60" s="432" t="s">
        <v>1142</v>
      </c>
      <c r="D60" s="409" t="str">
        <f>IF('(more) Simpl. Textures PLYWOOD'!M63=0,"",'(more) Simpl. Textures PLYWOOD'!M63)</f>
        <v/>
      </c>
      <c r="E60" s="409"/>
      <c r="F60" s="306">
        <f t="shared" si="1"/>
        <v>0</v>
      </c>
      <c r="G60" s="11">
        <f>F60*'(more) Simpl. Textures PLYWOOD'!I63</f>
        <v>0</v>
      </c>
      <c r="H60" s="11">
        <f>F60*'(more) Simpl. Textures PLYWOOD'!Z63</f>
        <v>0</v>
      </c>
    </row>
    <row r="61" spans="2:8" ht="23.25" customHeight="1" x14ac:dyDescent="0.2">
      <c r="B61" s="18" t="str">
        <f>'(more) Simpl. Textures PLYWOOD'!D64</f>
        <v>3 - TRAPEZ</v>
      </c>
      <c r="C61" s="432"/>
      <c r="D61" s="409" t="str">
        <f>IF('(more) Simpl. Textures PLYWOOD'!M64=0,"",'(more) Simpl. Textures PLYWOOD'!M64)</f>
        <v/>
      </c>
      <c r="E61" s="409" t="str">
        <f>IF('(more) Simpl. Textures PLYWOOD'!N64=0,"",'(more) Simpl. Textures PLYWOOD'!N64)</f>
        <v/>
      </c>
      <c r="F61" s="306">
        <f t="shared" si="1"/>
        <v>0</v>
      </c>
      <c r="G61" s="11">
        <f>F61*'(more) Simpl. Textures PLYWOOD'!I64</f>
        <v>0</v>
      </c>
      <c r="H61" s="11">
        <f>F61*'(more) Simpl. Textures PLYWOOD'!Z64</f>
        <v>0</v>
      </c>
    </row>
    <row r="62" spans="2:8" ht="23.25" customHeight="1" x14ac:dyDescent="0.2">
      <c r="B62" s="18" t="str">
        <f>'(more) Simpl. Textures PLYWOOD'!D65</f>
        <v>SIMPL-3A-C</v>
      </c>
      <c r="C62" s="432" t="s">
        <v>1140</v>
      </c>
      <c r="D62" s="409"/>
      <c r="E62" s="409" t="str">
        <f>IF('(more) Simpl. Textures PLYWOOD'!N65=0,"",'(more) Simpl. Textures PLYWOOD'!N65)</f>
        <v/>
      </c>
      <c r="F62" s="306">
        <f t="shared" si="1"/>
        <v>0</v>
      </c>
      <c r="G62" s="11">
        <f>F62*'(more) Simpl. Textures PLYWOOD'!I65</f>
        <v>0</v>
      </c>
      <c r="H62" s="11">
        <f>F62*'(more) Simpl. Textures PLYWOOD'!Z65</f>
        <v>0</v>
      </c>
    </row>
    <row r="63" spans="2:8" ht="23.25" customHeight="1" x14ac:dyDescent="0.2">
      <c r="B63" s="18" t="str">
        <f>'(more) Simpl. Textures PLYWOOD'!D66</f>
        <v>SIMPL-3A-N-T</v>
      </c>
      <c r="C63" s="432" t="s">
        <v>1141</v>
      </c>
      <c r="D63" s="409" t="str">
        <f>IF('(more) Simpl. Textures PLYWOOD'!M66=0,"",'(more) Simpl. Textures PLYWOOD'!M66)</f>
        <v/>
      </c>
      <c r="E63" s="409"/>
      <c r="F63" s="306">
        <f t="shared" si="1"/>
        <v>0</v>
      </c>
      <c r="G63" s="11">
        <f>F63*'(more) Simpl. Textures PLYWOOD'!I66</f>
        <v>0</v>
      </c>
      <c r="H63" s="11">
        <f>F63*'(more) Simpl. Textures PLYWOOD'!Z66</f>
        <v>0</v>
      </c>
    </row>
    <row r="64" spans="2:8" ht="23.25" customHeight="1" x14ac:dyDescent="0.2">
      <c r="B64" s="18" t="str">
        <f>'(more) Simpl. Textures PLYWOOD'!D67</f>
        <v>SIMPL-3A-N-NT</v>
      </c>
      <c r="C64" s="432" t="s">
        <v>1142</v>
      </c>
      <c r="D64" s="409" t="str">
        <f>IF('(more) Simpl. Textures PLYWOOD'!M67=0,"",'(more) Simpl. Textures PLYWOOD'!M67)</f>
        <v/>
      </c>
      <c r="E64" s="409"/>
      <c r="F64" s="306">
        <f t="shared" si="1"/>
        <v>0</v>
      </c>
      <c r="G64" s="11">
        <f>F64*'(more) Simpl. Textures PLYWOOD'!I67</f>
        <v>0</v>
      </c>
      <c r="H64" s="11">
        <f>F64*'(more) Simpl. Textures PLYWOOD'!Z67</f>
        <v>0</v>
      </c>
    </row>
    <row r="65" spans="2:8" ht="23.25" customHeight="1" x14ac:dyDescent="0.2">
      <c r="B65" s="18" t="str">
        <f>'(more) Simpl. Textures PLYWOOD'!D68</f>
        <v>SIMPL-3B-C</v>
      </c>
      <c r="C65" s="432" t="s">
        <v>1140</v>
      </c>
      <c r="D65" s="409"/>
      <c r="E65" s="409" t="str">
        <f>IF('(more) Simpl. Textures PLYWOOD'!N68=0,"",'(more) Simpl. Textures PLYWOOD'!N68)</f>
        <v/>
      </c>
      <c r="F65" s="306">
        <f t="shared" si="1"/>
        <v>0</v>
      </c>
      <c r="G65" s="11">
        <f>F65*'(more) Simpl. Textures PLYWOOD'!I68</f>
        <v>0</v>
      </c>
      <c r="H65" s="11">
        <f>F65*'(more) Simpl. Textures PLYWOOD'!Z68</f>
        <v>0</v>
      </c>
    </row>
    <row r="66" spans="2:8" ht="23.25" customHeight="1" x14ac:dyDescent="0.2">
      <c r="B66" s="18" t="str">
        <f>'(more) Simpl. Textures PLYWOOD'!D69</f>
        <v>SIMPL-3B-N-T</v>
      </c>
      <c r="C66" s="432" t="s">
        <v>1141</v>
      </c>
      <c r="D66" s="409" t="str">
        <f>IF('(more) Simpl. Textures PLYWOOD'!M69=0,"",'(more) Simpl. Textures PLYWOOD'!M69)</f>
        <v/>
      </c>
      <c r="E66" s="409"/>
      <c r="F66" s="306">
        <f t="shared" si="1"/>
        <v>0</v>
      </c>
      <c r="G66" s="11">
        <f>F66*'(more) Simpl. Textures PLYWOOD'!I69</f>
        <v>0</v>
      </c>
      <c r="H66" s="11">
        <f>F66*'(more) Simpl. Textures PLYWOOD'!Z69</f>
        <v>0</v>
      </c>
    </row>
    <row r="67" spans="2:8" ht="23.25" customHeight="1" x14ac:dyDescent="0.2">
      <c r="B67" s="18" t="str">
        <f>'(more) Simpl. Textures PLYWOOD'!D70</f>
        <v>SIMPL-3B-N-NT</v>
      </c>
      <c r="C67" s="432" t="s">
        <v>1142</v>
      </c>
      <c r="D67" s="409" t="str">
        <f>IF('(more) Simpl. Textures PLYWOOD'!M70=0,"",'(more) Simpl. Textures PLYWOOD'!M70)</f>
        <v/>
      </c>
      <c r="E67" s="409"/>
      <c r="F67" s="306">
        <f t="shared" si="1"/>
        <v>0</v>
      </c>
      <c r="G67" s="11">
        <f>F67*'(more) Simpl. Textures PLYWOOD'!I70</f>
        <v>0</v>
      </c>
      <c r="H67" s="11">
        <f>F67*'(more) Simpl. Textures PLYWOOD'!Z70</f>
        <v>0</v>
      </c>
    </row>
    <row r="68" spans="2:8" ht="23.25" customHeight="1" x14ac:dyDescent="0.2">
      <c r="B68" s="18" t="str">
        <f>'(more) Simpl. Textures PLYWOOD'!D71</f>
        <v>SIMPL-3C-C</v>
      </c>
      <c r="C68" s="432" t="s">
        <v>1140</v>
      </c>
      <c r="D68" s="409"/>
      <c r="E68" s="409" t="str">
        <f>IF('(more) Simpl. Textures PLYWOOD'!N71=0,"",'(more) Simpl. Textures PLYWOOD'!N71)</f>
        <v/>
      </c>
      <c r="F68" s="306">
        <f t="shared" si="1"/>
        <v>0</v>
      </c>
      <c r="G68" s="11">
        <f>F68*'(more) Simpl. Textures PLYWOOD'!I71</f>
        <v>0</v>
      </c>
      <c r="H68" s="11">
        <f>F68*'(more) Simpl. Textures PLYWOOD'!Z71</f>
        <v>0</v>
      </c>
    </row>
    <row r="69" spans="2:8" ht="23.25" customHeight="1" x14ac:dyDescent="0.2">
      <c r="B69" s="18" t="str">
        <f>'(more) Simpl. Textures PLYWOOD'!D72</f>
        <v>SIMPL-3C-N-T</v>
      </c>
      <c r="C69" s="432" t="s">
        <v>1141</v>
      </c>
      <c r="D69" s="409" t="str">
        <f>IF('(more) Simpl. Textures PLYWOOD'!M72=0,"",'(more) Simpl. Textures PLYWOOD'!M72)</f>
        <v/>
      </c>
      <c r="E69" s="409"/>
      <c r="F69" s="306">
        <f t="shared" si="1"/>
        <v>0</v>
      </c>
      <c r="G69" s="11">
        <f>F69*'(more) Simpl. Textures PLYWOOD'!I72</f>
        <v>0</v>
      </c>
      <c r="H69" s="11">
        <f>F69*'(more) Simpl. Textures PLYWOOD'!Z72</f>
        <v>0</v>
      </c>
    </row>
    <row r="70" spans="2:8" ht="23.25" customHeight="1" x14ac:dyDescent="0.2">
      <c r="B70" s="18" t="str">
        <f>'(more) Simpl. Textures PLYWOOD'!D73</f>
        <v>SIMPL-3C-N-NT</v>
      </c>
      <c r="C70" s="432" t="s">
        <v>1142</v>
      </c>
      <c r="D70" s="409" t="str">
        <f>IF('(more) Simpl. Textures PLYWOOD'!M73=0,"",'(more) Simpl. Textures PLYWOOD'!M73)</f>
        <v/>
      </c>
      <c r="E70" s="409"/>
      <c r="F70" s="306">
        <f t="shared" si="1"/>
        <v>0</v>
      </c>
      <c r="G70" s="11">
        <f>F70*'(more) Simpl. Textures PLYWOOD'!I73</f>
        <v>0</v>
      </c>
      <c r="H70" s="11">
        <f>F70*'(more) Simpl. Textures PLYWOOD'!Z73</f>
        <v>0</v>
      </c>
    </row>
    <row r="71" spans="2:8" ht="23.25" customHeight="1" x14ac:dyDescent="0.2">
      <c r="B71" s="18" t="str">
        <f>'(more) Simpl. Textures PLYWOOD'!D74</f>
        <v>SIMPL-3D-C</v>
      </c>
      <c r="C71" s="432" t="s">
        <v>1140</v>
      </c>
      <c r="D71" s="409"/>
      <c r="E71" s="409" t="str">
        <f>IF('(more) Simpl. Textures PLYWOOD'!N74=0,"",'(more) Simpl. Textures PLYWOOD'!N74)</f>
        <v/>
      </c>
      <c r="F71" s="306">
        <f t="shared" ref="F71:F134" si="2">SUM(D71:E71)</f>
        <v>0</v>
      </c>
      <c r="G71" s="11">
        <f>F71*'(more) Simpl. Textures PLYWOOD'!I74</f>
        <v>0</v>
      </c>
      <c r="H71" s="11">
        <f>F71*'(more) Simpl. Textures PLYWOOD'!Z74</f>
        <v>0</v>
      </c>
    </row>
    <row r="72" spans="2:8" ht="23.25" customHeight="1" x14ac:dyDescent="0.2">
      <c r="B72" s="18" t="str">
        <f>'(more) Simpl. Textures PLYWOOD'!D75</f>
        <v>SIMPL-3D-N-T</v>
      </c>
      <c r="C72" s="432" t="s">
        <v>1141</v>
      </c>
      <c r="D72" s="409" t="str">
        <f>IF('(more) Simpl. Textures PLYWOOD'!M75=0,"",'(more) Simpl. Textures PLYWOOD'!M75)</f>
        <v/>
      </c>
      <c r="E72" s="409"/>
      <c r="F72" s="306">
        <f t="shared" si="2"/>
        <v>0</v>
      </c>
      <c r="G72" s="11">
        <f>F72*'(more) Simpl. Textures PLYWOOD'!I75</f>
        <v>0</v>
      </c>
      <c r="H72" s="11">
        <f>F72*'(more) Simpl. Textures PLYWOOD'!Z75</f>
        <v>0</v>
      </c>
    </row>
    <row r="73" spans="2:8" ht="23.25" customHeight="1" x14ac:dyDescent="0.2">
      <c r="B73" s="18" t="str">
        <f>'(more) Simpl. Textures PLYWOOD'!D76</f>
        <v>SIMPL-3D-N-NT</v>
      </c>
      <c r="C73" s="432" t="s">
        <v>1142</v>
      </c>
      <c r="D73" s="409" t="str">
        <f>IF('(more) Simpl. Textures PLYWOOD'!M76=0,"",'(more) Simpl. Textures PLYWOOD'!M76)</f>
        <v/>
      </c>
      <c r="E73" s="409"/>
      <c r="F73" s="306">
        <f t="shared" si="2"/>
        <v>0</v>
      </c>
      <c r="G73" s="11">
        <f>F73*'(more) Simpl. Textures PLYWOOD'!I76</f>
        <v>0</v>
      </c>
      <c r="H73" s="11">
        <f>F73*'(more) Simpl. Textures PLYWOOD'!Z76</f>
        <v>0</v>
      </c>
    </row>
    <row r="74" spans="2:8" ht="23.25" customHeight="1" x14ac:dyDescent="0.2">
      <c r="B74" s="18" t="str">
        <f>'(more) Simpl. Textures PLYWOOD'!D77</f>
        <v>SIMPL-3E-C</v>
      </c>
      <c r="C74" s="432" t="s">
        <v>1140</v>
      </c>
      <c r="D74" s="409"/>
      <c r="E74" s="409" t="str">
        <f>IF('(more) Simpl. Textures PLYWOOD'!N77=0,"",'(more) Simpl. Textures PLYWOOD'!N77)</f>
        <v/>
      </c>
      <c r="F74" s="306">
        <f t="shared" si="2"/>
        <v>0</v>
      </c>
      <c r="G74" s="11">
        <f>F74*'(more) Simpl. Textures PLYWOOD'!I77</f>
        <v>0</v>
      </c>
      <c r="H74" s="11">
        <f>F74*'(more) Simpl. Textures PLYWOOD'!Z77</f>
        <v>0</v>
      </c>
    </row>
    <row r="75" spans="2:8" ht="23.25" customHeight="1" x14ac:dyDescent="0.2">
      <c r="B75" s="18" t="str">
        <f>'(more) Simpl. Textures PLYWOOD'!D78</f>
        <v>SIMPL-3E-N-T</v>
      </c>
      <c r="C75" s="432" t="s">
        <v>1141</v>
      </c>
      <c r="D75" s="409" t="str">
        <f>IF('(more) Simpl. Textures PLYWOOD'!M78=0,"",'(more) Simpl. Textures PLYWOOD'!M78)</f>
        <v/>
      </c>
      <c r="E75" s="409"/>
      <c r="F75" s="306">
        <f t="shared" si="2"/>
        <v>0</v>
      </c>
      <c r="G75" s="11">
        <f>F75*'(more) Simpl. Textures PLYWOOD'!I78</f>
        <v>0</v>
      </c>
      <c r="H75" s="11">
        <f>F75*'(more) Simpl. Textures PLYWOOD'!Z78</f>
        <v>0</v>
      </c>
    </row>
    <row r="76" spans="2:8" ht="23.25" customHeight="1" x14ac:dyDescent="0.2">
      <c r="B76" s="18" t="str">
        <f>'(more) Simpl. Textures PLYWOOD'!D79</f>
        <v>SIMPL-3E-N-NT</v>
      </c>
      <c r="C76" s="432" t="s">
        <v>1142</v>
      </c>
      <c r="D76" s="409" t="str">
        <f>IF('(more) Simpl. Textures PLYWOOD'!M79=0,"",'(more) Simpl. Textures PLYWOOD'!M79)</f>
        <v/>
      </c>
      <c r="E76" s="409"/>
      <c r="F76" s="306">
        <f t="shared" si="2"/>
        <v>0</v>
      </c>
      <c r="G76" s="11">
        <f>F76*'(more) Simpl. Textures PLYWOOD'!I79</f>
        <v>0</v>
      </c>
      <c r="H76" s="11">
        <f>F76*'(more) Simpl. Textures PLYWOOD'!Z79</f>
        <v>0</v>
      </c>
    </row>
    <row r="77" spans="2:8" ht="23.25" customHeight="1" x14ac:dyDescent="0.2">
      <c r="B77" s="18" t="str">
        <f>'(more) Simpl. Textures PLYWOOD'!D80</f>
        <v>SIMPL-3F-C</v>
      </c>
      <c r="C77" s="432" t="s">
        <v>1140</v>
      </c>
      <c r="D77" s="409"/>
      <c r="E77" s="409" t="str">
        <f>IF('(more) Simpl. Textures PLYWOOD'!N80=0,"",'(more) Simpl. Textures PLYWOOD'!N80)</f>
        <v/>
      </c>
      <c r="F77" s="306">
        <f t="shared" si="2"/>
        <v>0</v>
      </c>
      <c r="G77" s="11">
        <f>F77*'(more) Simpl. Textures PLYWOOD'!I80</f>
        <v>0</v>
      </c>
      <c r="H77" s="11">
        <f>F77*'(more) Simpl. Textures PLYWOOD'!Z80</f>
        <v>0</v>
      </c>
    </row>
    <row r="78" spans="2:8" ht="23.25" customHeight="1" x14ac:dyDescent="0.2">
      <c r="B78" s="18" t="str">
        <f>'(more) Simpl. Textures PLYWOOD'!D81</f>
        <v>SIMPL-3F-N-T</v>
      </c>
      <c r="C78" s="432" t="s">
        <v>1141</v>
      </c>
      <c r="D78" s="409" t="str">
        <f>IF('(more) Simpl. Textures PLYWOOD'!M81=0,"",'(more) Simpl. Textures PLYWOOD'!M81)</f>
        <v/>
      </c>
      <c r="E78" s="409"/>
      <c r="F78" s="306">
        <f t="shared" si="2"/>
        <v>0</v>
      </c>
      <c r="G78" s="11">
        <f>F78*'(more) Simpl. Textures PLYWOOD'!I81</f>
        <v>0</v>
      </c>
      <c r="H78" s="11">
        <f>F78*'(more) Simpl. Textures PLYWOOD'!Z81</f>
        <v>0</v>
      </c>
    </row>
    <row r="79" spans="2:8" ht="23.25" customHeight="1" x14ac:dyDescent="0.2">
      <c r="B79" s="18" t="str">
        <f>'(more) Simpl. Textures PLYWOOD'!D82</f>
        <v>SIMPL-3F-N-NT</v>
      </c>
      <c r="C79" s="432" t="s">
        <v>1142</v>
      </c>
      <c r="D79" s="409" t="str">
        <f>IF('(more) Simpl. Textures PLYWOOD'!M82=0,"",'(more) Simpl. Textures PLYWOOD'!M82)</f>
        <v/>
      </c>
      <c r="E79" s="409"/>
      <c r="F79" s="306">
        <f t="shared" si="2"/>
        <v>0</v>
      </c>
      <c r="G79" s="11">
        <f>F79*'(more) Simpl. Textures PLYWOOD'!I82</f>
        <v>0</v>
      </c>
      <c r="H79" s="11">
        <f>F79*'(more) Simpl. Textures PLYWOOD'!Z82</f>
        <v>0</v>
      </c>
    </row>
    <row r="80" spans="2:8" ht="23.25" customHeight="1" x14ac:dyDescent="0.2">
      <c r="B80" s="18" t="str">
        <f>'(more) Simpl. Textures PLYWOOD'!D83</f>
        <v>SIMPL-3G-C</v>
      </c>
      <c r="C80" s="432" t="s">
        <v>1140</v>
      </c>
      <c r="D80" s="409"/>
      <c r="E80" s="409" t="str">
        <f>IF('(more) Simpl. Textures PLYWOOD'!N83=0,"",'(more) Simpl. Textures PLYWOOD'!N83)</f>
        <v/>
      </c>
      <c r="F80" s="306">
        <f t="shared" si="2"/>
        <v>0</v>
      </c>
      <c r="G80" s="11">
        <f>F80*'(more) Simpl. Textures PLYWOOD'!I83</f>
        <v>0</v>
      </c>
      <c r="H80" s="11">
        <f>F80*'(more) Simpl. Textures PLYWOOD'!Z83</f>
        <v>0</v>
      </c>
    </row>
    <row r="81" spans="2:8" ht="23.25" customHeight="1" x14ac:dyDescent="0.2">
      <c r="B81" s="18" t="str">
        <f>'(more) Simpl. Textures PLYWOOD'!D84</f>
        <v>SIMPL-3G-N-T</v>
      </c>
      <c r="C81" s="432" t="s">
        <v>1141</v>
      </c>
      <c r="D81" s="409" t="str">
        <f>IF('(more) Simpl. Textures PLYWOOD'!M84=0,"",'(more) Simpl. Textures PLYWOOD'!M84)</f>
        <v/>
      </c>
      <c r="E81" s="409"/>
      <c r="F81" s="306">
        <f t="shared" si="2"/>
        <v>0</v>
      </c>
      <c r="G81" s="11">
        <f>F81*'(more) Simpl. Textures PLYWOOD'!I84</f>
        <v>0</v>
      </c>
      <c r="H81" s="11">
        <f>F81*'(more) Simpl. Textures PLYWOOD'!Z84</f>
        <v>0</v>
      </c>
    </row>
    <row r="82" spans="2:8" ht="23.25" customHeight="1" x14ac:dyDescent="0.2">
      <c r="B82" s="18" t="str">
        <f>'(more) Simpl. Textures PLYWOOD'!D85</f>
        <v>SIMPL-3G-N-NT</v>
      </c>
      <c r="C82" s="432" t="s">
        <v>1142</v>
      </c>
      <c r="D82" s="409" t="str">
        <f>IF('(more) Simpl. Textures PLYWOOD'!M85=0,"",'(more) Simpl. Textures PLYWOOD'!M85)</f>
        <v/>
      </c>
      <c r="E82" s="409"/>
      <c r="F82" s="306">
        <f t="shared" si="2"/>
        <v>0</v>
      </c>
      <c r="G82" s="11">
        <f>F82*'(more) Simpl. Textures PLYWOOD'!I85</f>
        <v>0</v>
      </c>
      <c r="H82" s="11">
        <f>F82*'(more) Simpl. Textures PLYWOOD'!Z85</f>
        <v>0</v>
      </c>
    </row>
    <row r="83" spans="2:8" ht="23.25" customHeight="1" x14ac:dyDescent="0.2">
      <c r="B83" s="18" t="str">
        <f>'(more) Simpl. Textures PLYWOOD'!D86</f>
        <v>SIMPL-3H-C</v>
      </c>
      <c r="C83" s="432" t="s">
        <v>1140</v>
      </c>
      <c r="D83" s="409"/>
      <c r="E83" s="409" t="str">
        <f>IF('(more) Simpl. Textures PLYWOOD'!N86=0,"",'(more) Simpl. Textures PLYWOOD'!N86)</f>
        <v/>
      </c>
      <c r="F83" s="306">
        <f t="shared" si="2"/>
        <v>0</v>
      </c>
      <c r="G83" s="11">
        <f>F83*'(more) Simpl. Textures PLYWOOD'!I86</f>
        <v>0</v>
      </c>
      <c r="H83" s="11">
        <f>F83*'(more) Simpl. Textures PLYWOOD'!Z86</f>
        <v>0</v>
      </c>
    </row>
    <row r="84" spans="2:8" ht="23.25" customHeight="1" x14ac:dyDescent="0.2">
      <c r="B84" s="18" t="str">
        <f>'(more) Simpl. Textures PLYWOOD'!D87</f>
        <v>SIMPL-3H-N-T</v>
      </c>
      <c r="C84" s="432" t="s">
        <v>1141</v>
      </c>
      <c r="D84" s="409" t="str">
        <f>IF('(more) Simpl. Textures PLYWOOD'!M87=0,"",'(more) Simpl. Textures PLYWOOD'!M87)</f>
        <v/>
      </c>
      <c r="E84" s="409"/>
      <c r="F84" s="306">
        <f t="shared" si="2"/>
        <v>0</v>
      </c>
      <c r="G84" s="11">
        <f>F84*'(more) Simpl. Textures PLYWOOD'!I87</f>
        <v>0</v>
      </c>
      <c r="H84" s="11">
        <f>F84*'(more) Simpl. Textures PLYWOOD'!Z87</f>
        <v>0</v>
      </c>
    </row>
    <row r="85" spans="2:8" ht="23.25" customHeight="1" x14ac:dyDescent="0.2">
      <c r="B85" s="18" t="str">
        <f>'(more) Simpl. Textures PLYWOOD'!D88</f>
        <v>SIMPL-3H-N-NT</v>
      </c>
      <c r="C85" s="432" t="s">
        <v>1142</v>
      </c>
      <c r="D85" s="409" t="str">
        <f>IF('(more) Simpl. Textures PLYWOOD'!M88=0,"",'(more) Simpl. Textures PLYWOOD'!M88)</f>
        <v/>
      </c>
      <c r="E85" s="409"/>
      <c r="F85" s="306">
        <f t="shared" si="2"/>
        <v>0</v>
      </c>
      <c r="G85" s="11">
        <f>F85*'(more) Simpl. Textures PLYWOOD'!I88</f>
        <v>0</v>
      </c>
      <c r="H85" s="11">
        <f>F85*'(more) Simpl. Textures PLYWOOD'!Z88</f>
        <v>0</v>
      </c>
    </row>
    <row r="86" spans="2:8" ht="23.25" customHeight="1" x14ac:dyDescent="0.2">
      <c r="B86" s="18" t="str">
        <f>'(more) Simpl. Textures PLYWOOD'!D89</f>
        <v>SIMPL-3I-C</v>
      </c>
      <c r="C86" s="432" t="s">
        <v>1140</v>
      </c>
      <c r="D86" s="409"/>
      <c r="E86" s="409" t="str">
        <f>IF('(more) Simpl. Textures PLYWOOD'!N89=0,"",'(more) Simpl. Textures PLYWOOD'!N89)</f>
        <v/>
      </c>
      <c r="F86" s="306">
        <f t="shared" si="2"/>
        <v>0</v>
      </c>
      <c r="G86" s="11">
        <f>F86*'(more) Simpl. Textures PLYWOOD'!I89</f>
        <v>0</v>
      </c>
      <c r="H86" s="11">
        <f>F86*'(more) Simpl. Textures PLYWOOD'!Z89</f>
        <v>0</v>
      </c>
    </row>
    <row r="87" spans="2:8" ht="23.25" customHeight="1" x14ac:dyDescent="0.2">
      <c r="B87" s="18" t="str">
        <f>'(more) Simpl. Textures PLYWOOD'!D90</f>
        <v>SIMPL-3I-N-T</v>
      </c>
      <c r="C87" s="432" t="s">
        <v>1141</v>
      </c>
      <c r="D87" s="409" t="str">
        <f>IF('(more) Simpl. Textures PLYWOOD'!M90=0,"",'(more) Simpl. Textures PLYWOOD'!M90)</f>
        <v/>
      </c>
      <c r="E87" s="409"/>
      <c r="F87" s="306">
        <f t="shared" si="2"/>
        <v>0</v>
      </c>
      <c r="G87" s="11">
        <f>F87*'(more) Simpl. Textures PLYWOOD'!I90</f>
        <v>0</v>
      </c>
      <c r="H87" s="11">
        <f>F87*'(more) Simpl. Textures PLYWOOD'!Z90</f>
        <v>0</v>
      </c>
    </row>
    <row r="88" spans="2:8" ht="23.25" customHeight="1" x14ac:dyDescent="0.2">
      <c r="B88" s="18" t="str">
        <f>'(more) Simpl. Textures PLYWOOD'!D91</f>
        <v>SIMPL-3I-N-NT</v>
      </c>
      <c r="C88" s="432" t="s">
        <v>1142</v>
      </c>
      <c r="D88" s="409" t="str">
        <f>IF('(more) Simpl. Textures PLYWOOD'!M91=0,"",'(more) Simpl. Textures PLYWOOD'!M91)</f>
        <v/>
      </c>
      <c r="E88" s="409"/>
      <c r="F88" s="306">
        <f t="shared" si="2"/>
        <v>0</v>
      </c>
      <c r="G88" s="11">
        <f>F88*'(more) Simpl. Textures PLYWOOD'!I91</f>
        <v>0</v>
      </c>
      <c r="H88" s="11">
        <f>F88*'(more) Simpl. Textures PLYWOOD'!Z91</f>
        <v>0</v>
      </c>
    </row>
    <row r="89" spans="2:8" ht="23.25" customHeight="1" x14ac:dyDescent="0.2">
      <c r="B89" s="18" t="str">
        <f>'(more) Simpl. Textures PLYWOOD'!D92</f>
        <v>SIMPL-3J-C</v>
      </c>
      <c r="C89" s="432" t="s">
        <v>1140</v>
      </c>
      <c r="D89" s="409"/>
      <c r="E89" s="409" t="str">
        <f>IF('(more) Simpl. Textures PLYWOOD'!N92=0,"",'(more) Simpl. Textures PLYWOOD'!N92)</f>
        <v/>
      </c>
      <c r="F89" s="306">
        <f t="shared" si="2"/>
        <v>0</v>
      </c>
      <c r="G89" s="11">
        <f>F89*'(more) Simpl. Textures PLYWOOD'!I92</f>
        <v>0</v>
      </c>
      <c r="H89" s="11">
        <f>F89*'(more) Simpl. Textures PLYWOOD'!Z92</f>
        <v>0</v>
      </c>
    </row>
    <row r="90" spans="2:8" ht="23.25" customHeight="1" x14ac:dyDescent="0.2">
      <c r="B90" s="18" t="str">
        <f>'(more) Simpl. Textures PLYWOOD'!D93</f>
        <v>SIMPL-3J-N-T</v>
      </c>
      <c r="C90" s="432" t="s">
        <v>1141</v>
      </c>
      <c r="D90" s="409" t="str">
        <f>IF('(more) Simpl. Textures PLYWOOD'!M93=0,"",'(more) Simpl. Textures PLYWOOD'!M93)</f>
        <v/>
      </c>
      <c r="E90" s="409"/>
      <c r="F90" s="306">
        <f t="shared" si="2"/>
        <v>0</v>
      </c>
      <c r="G90" s="11">
        <f>F90*'(more) Simpl. Textures PLYWOOD'!I93</f>
        <v>0</v>
      </c>
      <c r="H90" s="11">
        <f>F90*'(more) Simpl. Textures PLYWOOD'!Z93</f>
        <v>0</v>
      </c>
    </row>
    <row r="91" spans="2:8" ht="23.25" customHeight="1" x14ac:dyDescent="0.2">
      <c r="B91" s="18" t="str">
        <f>'(more) Simpl. Textures PLYWOOD'!D94</f>
        <v>SIMPL-3J-N-NT</v>
      </c>
      <c r="C91" s="432" t="s">
        <v>1142</v>
      </c>
      <c r="D91" s="409" t="str">
        <f>IF('(more) Simpl. Textures PLYWOOD'!M94=0,"",'(more) Simpl. Textures PLYWOOD'!M94)</f>
        <v/>
      </c>
      <c r="E91" s="409"/>
      <c r="F91" s="306">
        <f t="shared" si="2"/>
        <v>0</v>
      </c>
      <c r="G91" s="11">
        <f>F91*'(more) Simpl. Textures PLYWOOD'!I94</f>
        <v>0</v>
      </c>
      <c r="H91" s="11">
        <f>F91*'(more) Simpl. Textures PLYWOOD'!Z94</f>
        <v>0</v>
      </c>
    </row>
    <row r="92" spans="2:8" ht="23.25" customHeight="1" x14ac:dyDescent="0.2">
      <c r="B92" s="18" t="str">
        <f>'(more) Simpl. Textures PLYWOOD'!D95</f>
        <v>SIMPL-3K-C</v>
      </c>
      <c r="C92" s="432" t="s">
        <v>1140</v>
      </c>
      <c r="D92" s="409"/>
      <c r="E92" s="409" t="str">
        <f>IF('(more) Simpl. Textures PLYWOOD'!N95=0,"",'(more) Simpl. Textures PLYWOOD'!N95)</f>
        <v/>
      </c>
      <c r="F92" s="306">
        <f t="shared" si="2"/>
        <v>0</v>
      </c>
      <c r="G92" s="11">
        <f>F92*'(more) Simpl. Textures PLYWOOD'!I95</f>
        <v>0</v>
      </c>
      <c r="H92" s="11">
        <f>F92*'(more) Simpl. Textures PLYWOOD'!Z95</f>
        <v>0</v>
      </c>
    </row>
    <row r="93" spans="2:8" ht="23.25" customHeight="1" x14ac:dyDescent="0.2">
      <c r="B93" s="18" t="str">
        <f>'(more) Simpl. Textures PLYWOOD'!D96</f>
        <v>SIMPL-3K-N-T</v>
      </c>
      <c r="C93" s="432" t="s">
        <v>1141</v>
      </c>
      <c r="D93" s="409" t="str">
        <f>IF('(more) Simpl. Textures PLYWOOD'!M96=0,"",'(more) Simpl. Textures PLYWOOD'!M96)</f>
        <v/>
      </c>
      <c r="E93" s="409"/>
      <c r="F93" s="306">
        <f t="shared" si="2"/>
        <v>0</v>
      </c>
      <c r="G93" s="11">
        <f>F93*'(more) Simpl. Textures PLYWOOD'!I96</f>
        <v>0</v>
      </c>
      <c r="H93" s="11">
        <f>F93*'(more) Simpl. Textures PLYWOOD'!Z96</f>
        <v>0</v>
      </c>
    </row>
    <row r="94" spans="2:8" ht="23.25" customHeight="1" x14ac:dyDescent="0.2">
      <c r="B94" s="18" t="str">
        <f>'(more) Simpl. Textures PLYWOOD'!D97</f>
        <v>SIMPL-3K-N-NT</v>
      </c>
      <c r="C94" s="432" t="s">
        <v>1142</v>
      </c>
      <c r="D94" s="409" t="str">
        <f>IF('(more) Simpl. Textures PLYWOOD'!M97=0,"",'(more) Simpl. Textures PLYWOOD'!M97)</f>
        <v/>
      </c>
      <c r="E94" s="409"/>
      <c r="F94" s="306">
        <f t="shared" si="2"/>
        <v>0</v>
      </c>
      <c r="G94" s="11">
        <f>F94*'(more) Simpl. Textures PLYWOOD'!I97</f>
        <v>0</v>
      </c>
      <c r="H94" s="11">
        <f>F94*'(more) Simpl. Textures PLYWOOD'!Z97</f>
        <v>0</v>
      </c>
    </row>
    <row r="95" spans="2:8" ht="23.25" customHeight="1" x14ac:dyDescent="0.2">
      <c r="B95" s="18" t="str">
        <f>'(more) Simpl. Textures PLYWOOD'!D98</f>
        <v>SIMPL-3L-C</v>
      </c>
      <c r="C95" s="432" t="s">
        <v>1140</v>
      </c>
      <c r="D95" s="409"/>
      <c r="E95" s="409" t="str">
        <f>IF('(more) Simpl. Textures PLYWOOD'!N98=0,"",'(more) Simpl. Textures PLYWOOD'!N98)</f>
        <v/>
      </c>
      <c r="F95" s="306">
        <f t="shared" si="2"/>
        <v>0</v>
      </c>
      <c r="G95" s="11">
        <f>F95*'(more) Simpl. Textures PLYWOOD'!I98</f>
        <v>0</v>
      </c>
      <c r="H95" s="11">
        <f>F95*'(more) Simpl. Textures PLYWOOD'!Z98</f>
        <v>0</v>
      </c>
    </row>
    <row r="96" spans="2:8" ht="23.25" customHeight="1" x14ac:dyDescent="0.2">
      <c r="B96" s="18" t="str">
        <f>'(more) Simpl. Textures PLYWOOD'!D99</f>
        <v>SIMPL-3L-N-T</v>
      </c>
      <c r="C96" s="432" t="s">
        <v>1141</v>
      </c>
      <c r="D96" s="409" t="str">
        <f>IF('(more) Simpl. Textures PLYWOOD'!M99=0,"",'(more) Simpl. Textures PLYWOOD'!M99)</f>
        <v/>
      </c>
      <c r="E96" s="409"/>
      <c r="F96" s="306">
        <f t="shared" si="2"/>
        <v>0</v>
      </c>
      <c r="G96" s="11">
        <f>F96*'(more) Simpl. Textures PLYWOOD'!I99</f>
        <v>0</v>
      </c>
      <c r="H96" s="11">
        <f>F96*'(more) Simpl. Textures PLYWOOD'!Z99</f>
        <v>0</v>
      </c>
    </row>
    <row r="97" spans="2:8" ht="23.25" customHeight="1" x14ac:dyDescent="0.2">
      <c r="B97" s="18" t="str">
        <f>'(more) Simpl. Textures PLYWOOD'!D100</f>
        <v>SIMPL-3L-N-NT</v>
      </c>
      <c r="C97" s="432" t="s">
        <v>1142</v>
      </c>
      <c r="D97" s="409" t="str">
        <f>IF('(more) Simpl. Textures PLYWOOD'!M100=0,"",'(more) Simpl. Textures PLYWOOD'!M100)</f>
        <v/>
      </c>
      <c r="E97" s="409"/>
      <c r="F97" s="306">
        <f t="shared" si="2"/>
        <v>0</v>
      </c>
      <c r="G97" s="11">
        <f>F97*'(more) Simpl. Textures PLYWOOD'!I100</f>
        <v>0</v>
      </c>
      <c r="H97" s="11">
        <f>F97*'(more) Simpl. Textures PLYWOOD'!Z100</f>
        <v>0</v>
      </c>
    </row>
    <row r="98" spans="2:8" ht="23.25" customHeight="1" x14ac:dyDescent="0.2">
      <c r="B98" s="18" t="str">
        <f>'(more) Simpl. Textures PLYWOOD'!D101</f>
        <v>SIMPL-3M-C</v>
      </c>
      <c r="C98" s="432" t="s">
        <v>1140</v>
      </c>
      <c r="D98" s="409"/>
      <c r="E98" s="409" t="str">
        <f>IF('(more) Simpl. Textures PLYWOOD'!N101=0,"",'(more) Simpl. Textures PLYWOOD'!N101)</f>
        <v/>
      </c>
      <c r="F98" s="306">
        <f t="shared" si="2"/>
        <v>0</v>
      </c>
      <c r="G98" s="11">
        <f>F98*'(more) Simpl. Textures PLYWOOD'!I101</f>
        <v>0</v>
      </c>
      <c r="H98" s="11">
        <f>F98*'(more) Simpl. Textures PLYWOOD'!Z101</f>
        <v>0</v>
      </c>
    </row>
    <row r="99" spans="2:8" ht="23.25" customHeight="1" x14ac:dyDescent="0.2">
      <c r="B99" s="18" t="str">
        <f>'(more) Simpl. Textures PLYWOOD'!D102</f>
        <v>SIMPL-3M-N-T</v>
      </c>
      <c r="C99" s="432" t="s">
        <v>1141</v>
      </c>
      <c r="D99" s="409" t="str">
        <f>IF('(more) Simpl. Textures PLYWOOD'!M102=0,"",'(more) Simpl. Textures PLYWOOD'!M102)</f>
        <v/>
      </c>
      <c r="E99" s="409"/>
      <c r="F99" s="306">
        <f t="shared" si="2"/>
        <v>0</v>
      </c>
      <c r="G99" s="11">
        <f>F99*'(more) Simpl. Textures PLYWOOD'!I102</f>
        <v>0</v>
      </c>
      <c r="H99" s="11">
        <f>F99*'(more) Simpl. Textures PLYWOOD'!Z102</f>
        <v>0</v>
      </c>
    </row>
    <row r="100" spans="2:8" ht="23.25" customHeight="1" x14ac:dyDescent="0.2">
      <c r="B100" s="18" t="str">
        <f>'(more) Simpl. Textures PLYWOOD'!D103</f>
        <v>SIMPL-3M-N-NT</v>
      </c>
      <c r="C100" s="432" t="s">
        <v>1142</v>
      </c>
      <c r="D100" s="409" t="str">
        <f>IF('(more) Simpl. Textures PLYWOOD'!M103=0,"",'(more) Simpl. Textures PLYWOOD'!M103)</f>
        <v/>
      </c>
      <c r="E100" s="409"/>
      <c r="F100" s="306">
        <f t="shared" si="2"/>
        <v>0</v>
      </c>
      <c r="G100" s="11">
        <f>F100*'(more) Simpl. Textures PLYWOOD'!I103</f>
        <v>0</v>
      </c>
      <c r="H100" s="11">
        <f>F100*'(more) Simpl. Textures PLYWOOD'!Z103</f>
        <v>0</v>
      </c>
    </row>
    <row r="101" spans="2:8" ht="23.25" customHeight="1" x14ac:dyDescent="0.2">
      <c r="B101" s="18" t="str">
        <f>'(more) Simpl. Textures PLYWOOD'!D104</f>
        <v>SIMPL-3N-C</v>
      </c>
      <c r="C101" s="432" t="s">
        <v>1140</v>
      </c>
      <c r="D101" s="409"/>
      <c r="E101" s="409" t="str">
        <f>IF('(more) Simpl. Textures PLYWOOD'!N104=0,"",'(more) Simpl. Textures PLYWOOD'!N104)</f>
        <v/>
      </c>
      <c r="F101" s="306">
        <f t="shared" si="2"/>
        <v>0</v>
      </c>
      <c r="G101" s="11">
        <f>F101*'(more) Simpl. Textures PLYWOOD'!I104</f>
        <v>0</v>
      </c>
      <c r="H101" s="11">
        <f>F101*'(more) Simpl. Textures PLYWOOD'!Z104</f>
        <v>0</v>
      </c>
    </row>
    <row r="102" spans="2:8" ht="23.25" customHeight="1" x14ac:dyDescent="0.2">
      <c r="B102" s="18" t="str">
        <f>'(more) Simpl. Textures PLYWOOD'!D105</f>
        <v>SIMPL-3N-N-T</v>
      </c>
      <c r="C102" s="432" t="s">
        <v>1141</v>
      </c>
      <c r="D102" s="409" t="str">
        <f>IF('(more) Simpl. Textures PLYWOOD'!M105=0,"",'(more) Simpl. Textures PLYWOOD'!M105)</f>
        <v/>
      </c>
      <c r="E102" s="409"/>
      <c r="F102" s="306">
        <f t="shared" si="2"/>
        <v>0</v>
      </c>
      <c r="G102" s="11">
        <f>F102*'(more) Simpl. Textures PLYWOOD'!I105</f>
        <v>0</v>
      </c>
      <c r="H102" s="11">
        <f>F102*'(more) Simpl. Textures PLYWOOD'!Z105</f>
        <v>0</v>
      </c>
    </row>
    <row r="103" spans="2:8" ht="23.25" customHeight="1" x14ac:dyDescent="0.2">
      <c r="B103" s="18" t="str">
        <f>'(more) Simpl. Textures PLYWOOD'!D106</f>
        <v>SIMPL-3N-N-NT</v>
      </c>
      <c r="C103" s="432" t="s">
        <v>1142</v>
      </c>
      <c r="D103" s="409" t="str">
        <f>IF('(more) Simpl. Textures PLYWOOD'!M106=0,"",'(more) Simpl. Textures PLYWOOD'!M106)</f>
        <v/>
      </c>
      <c r="E103" s="409"/>
      <c r="F103" s="306">
        <f t="shared" si="2"/>
        <v>0</v>
      </c>
      <c r="G103" s="11">
        <f>F103*'(more) Simpl. Textures PLYWOOD'!I106</f>
        <v>0</v>
      </c>
      <c r="H103" s="11">
        <f>F103*'(more) Simpl. Textures PLYWOOD'!Z106</f>
        <v>0</v>
      </c>
    </row>
    <row r="104" spans="2:8" ht="23.25" customHeight="1" x14ac:dyDescent="0.2">
      <c r="B104" s="18" t="str">
        <f>'(more) Simpl. Textures PLYWOOD'!D107</f>
        <v>SIMPL-3O-C</v>
      </c>
      <c r="C104" s="432" t="s">
        <v>1140</v>
      </c>
      <c r="D104" s="409"/>
      <c r="E104" s="409" t="str">
        <f>IF('(more) Simpl. Textures PLYWOOD'!N107=0,"",'(more) Simpl. Textures PLYWOOD'!N107)</f>
        <v/>
      </c>
      <c r="F104" s="306">
        <f t="shared" si="2"/>
        <v>0</v>
      </c>
      <c r="G104" s="11">
        <f>F104*'(more) Simpl. Textures PLYWOOD'!I107</f>
        <v>0</v>
      </c>
      <c r="H104" s="11">
        <f>F104*'(more) Simpl. Textures PLYWOOD'!Z107</f>
        <v>0</v>
      </c>
    </row>
    <row r="105" spans="2:8" ht="23.25" customHeight="1" x14ac:dyDescent="0.2">
      <c r="B105" s="18" t="str">
        <f>'(more) Simpl. Textures PLYWOOD'!D108</f>
        <v>SIMPL-3O-N-T</v>
      </c>
      <c r="C105" s="432" t="s">
        <v>1141</v>
      </c>
      <c r="D105" s="409" t="str">
        <f>IF('(more) Simpl. Textures PLYWOOD'!M108=0,"",'(more) Simpl. Textures PLYWOOD'!M108)</f>
        <v/>
      </c>
      <c r="E105" s="409"/>
      <c r="F105" s="306">
        <f t="shared" si="2"/>
        <v>0</v>
      </c>
      <c r="G105" s="11">
        <f>F105*'(more) Simpl. Textures PLYWOOD'!I108</f>
        <v>0</v>
      </c>
      <c r="H105" s="11">
        <f>F105*'(more) Simpl. Textures PLYWOOD'!Z108</f>
        <v>0</v>
      </c>
    </row>
    <row r="106" spans="2:8" ht="23.25" customHeight="1" x14ac:dyDescent="0.2">
      <c r="B106" s="18" t="str">
        <f>'(more) Simpl. Textures PLYWOOD'!D109</f>
        <v>SIMPL-3O-N-NT</v>
      </c>
      <c r="C106" s="432" t="s">
        <v>1142</v>
      </c>
      <c r="D106" s="409" t="str">
        <f>IF('(more) Simpl. Textures PLYWOOD'!M109=0,"",'(more) Simpl. Textures PLYWOOD'!M109)</f>
        <v/>
      </c>
      <c r="E106" s="409"/>
      <c r="F106" s="306">
        <f t="shared" si="2"/>
        <v>0</v>
      </c>
      <c r="G106" s="11">
        <f>F106*'(more) Simpl. Textures PLYWOOD'!I109</f>
        <v>0</v>
      </c>
      <c r="H106" s="11">
        <f>F106*'(more) Simpl. Textures PLYWOOD'!Z109</f>
        <v>0</v>
      </c>
    </row>
    <row r="107" spans="2:8" ht="23.25" customHeight="1" x14ac:dyDescent="0.2">
      <c r="B107" s="18" t="str">
        <f>'(more) Simpl. Textures PLYWOOD'!D110</f>
        <v>SIMPL-3P-C</v>
      </c>
      <c r="C107" s="432" t="s">
        <v>1140</v>
      </c>
      <c r="D107" s="409"/>
      <c r="E107" s="409" t="str">
        <f>IF('(more) Simpl. Textures PLYWOOD'!N110=0,"",'(more) Simpl. Textures PLYWOOD'!N110)</f>
        <v/>
      </c>
      <c r="F107" s="306">
        <f t="shared" si="2"/>
        <v>0</v>
      </c>
      <c r="G107" s="11">
        <f>F107*'(more) Simpl. Textures PLYWOOD'!I110</f>
        <v>0</v>
      </c>
      <c r="H107" s="11">
        <f>F107*'(more) Simpl. Textures PLYWOOD'!Z110</f>
        <v>0</v>
      </c>
    </row>
    <row r="108" spans="2:8" ht="23.25" customHeight="1" x14ac:dyDescent="0.2">
      <c r="B108" s="18" t="str">
        <f>'(more) Simpl. Textures PLYWOOD'!D111</f>
        <v>SIMPL-3P-N-T</v>
      </c>
      <c r="C108" s="432" t="s">
        <v>1141</v>
      </c>
      <c r="D108" s="409" t="str">
        <f>IF('(more) Simpl. Textures PLYWOOD'!M111=0,"",'(more) Simpl. Textures PLYWOOD'!M111)</f>
        <v/>
      </c>
      <c r="E108" s="409"/>
      <c r="F108" s="306">
        <f t="shared" si="2"/>
        <v>0</v>
      </c>
      <c r="G108" s="11">
        <f>F108*'(more) Simpl. Textures PLYWOOD'!I111</f>
        <v>0</v>
      </c>
      <c r="H108" s="11">
        <f>F108*'(more) Simpl. Textures PLYWOOD'!Z111</f>
        <v>0</v>
      </c>
    </row>
    <row r="109" spans="2:8" ht="23.25" customHeight="1" x14ac:dyDescent="0.2">
      <c r="B109" s="18" t="str">
        <f>'(more) Simpl. Textures PLYWOOD'!D112</f>
        <v>SIMPL-3P-N-NT</v>
      </c>
      <c r="C109" s="432" t="s">
        <v>1142</v>
      </c>
      <c r="D109" s="409" t="str">
        <f>IF('(more) Simpl. Textures PLYWOOD'!M112=0,"",'(more) Simpl. Textures PLYWOOD'!M112)</f>
        <v/>
      </c>
      <c r="E109" s="409"/>
      <c r="F109" s="306">
        <f t="shared" si="2"/>
        <v>0</v>
      </c>
      <c r="G109" s="11">
        <f>F109*'(more) Simpl. Textures PLYWOOD'!I112</f>
        <v>0</v>
      </c>
      <c r="H109" s="11">
        <f>F109*'(more) Simpl. Textures PLYWOOD'!Z112</f>
        <v>0</v>
      </c>
    </row>
    <row r="110" spans="2:8" ht="23.25" customHeight="1" x14ac:dyDescent="0.2">
      <c r="B110" s="18" t="str">
        <f>'(more) Simpl. Textures PLYWOOD'!D113</f>
        <v>SIMPL-3R-C</v>
      </c>
      <c r="C110" s="432" t="s">
        <v>1140</v>
      </c>
      <c r="D110" s="409"/>
      <c r="E110" s="409" t="str">
        <f>IF('(more) Simpl. Textures PLYWOOD'!N113=0,"",'(more) Simpl. Textures PLYWOOD'!N113)</f>
        <v/>
      </c>
      <c r="F110" s="306">
        <f t="shared" si="2"/>
        <v>0</v>
      </c>
      <c r="G110" s="11">
        <f>F110*'(more) Simpl. Textures PLYWOOD'!I113</f>
        <v>0</v>
      </c>
      <c r="H110" s="11">
        <f>F110*'(more) Simpl. Textures PLYWOOD'!Z113</f>
        <v>0</v>
      </c>
    </row>
    <row r="111" spans="2:8" ht="23.25" customHeight="1" x14ac:dyDescent="0.2">
      <c r="B111" s="18" t="str">
        <f>'(more) Simpl. Textures PLYWOOD'!D114</f>
        <v>SIMPL-3R-N-T</v>
      </c>
      <c r="C111" s="432" t="s">
        <v>1141</v>
      </c>
      <c r="D111" s="409" t="str">
        <f>IF('(more) Simpl. Textures PLYWOOD'!M114=0,"",'(more) Simpl. Textures PLYWOOD'!M114)</f>
        <v/>
      </c>
      <c r="E111" s="409"/>
      <c r="F111" s="306">
        <f t="shared" si="2"/>
        <v>0</v>
      </c>
      <c r="G111" s="11">
        <f>F111*'(more) Simpl. Textures PLYWOOD'!I114</f>
        <v>0</v>
      </c>
      <c r="H111" s="11">
        <f>F111*'(more) Simpl. Textures PLYWOOD'!Z114</f>
        <v>0</v>
      </c>
    </row>
    <row r="112" spans="2:8" ht="23.25" customHeight="1" x14ac:dyDescent="0.2">
      <c r="B112" s="18" t="str">
        <f>'(more) Simpl. Textures PLYWOOD'!D115</f>
        <v>SIMPL-3R-N-NT</v>
      </c>
      <c r="C112" s="432" t="s">
        <v>1142</v>
      </c>
      <c r="D112" s="409" t="str">
        <f>IF('(more) Simpl. Textures PLYWOOD'!M115=0,"",'(more) Simpl. Textures PLYWOOD'!M115)</f>
        <v/>
      </c>
      <c r="E112" s="409"/>
      <c r="F112" s="306">
        <f t="shared" si="2"/>
        <v>0</v>
      </c>
      <c r="G112" s="11">
        <f>F112*'(more) Simpl. Textures PLYWOOD'!I115</f>
        <v>0</v>
      </c>
      <c r="H112" s="11">
        <f>F112*'(more) Simpl. Textures PLYWOOD'!Z115</f>
        <v>0</v>
      </c>
    </row>
    <row r="113" spans="2:8" ht="23.25" customHeight="1" x14ac:dyDescent="0.2">
      <c r="B113" s="18" t="str">
        <f>'(more) Simpl. Textures PLYWOOD'!D116</f>
        <v>4 - PRISMS</v>
      </c>
      <c r="C113" s="432"/>
      <c r="D113" s="409" t="str">
        <f>IF('(more) Simpl. Textures PLYWOOD'!M116=0,"",'(more) Simpl. Textures PLYWOOD'!M116)</f>
        <v/>
      </c>
      <c r="E113" s="409" t="str">
        <f>IF('(more) Simpl. Textures PLYWOOD'!N116=0,"",'(more) Simpl. Textures PLYWOOD'!N116)</f>
        <v/>
      </c>
      <c r="F113" s="306">
        <f t="shared" si="2"/>
        <v>0</v>
      </c>
      <c r="G113" s="11">
        <f>F113*'(more) Simpl. Textures PLYWOOD'!I116</f>
        <v>0</v>
      </c>
      <c r="H113" s="11">
        <f>F113*'(more) Simpl. Textures PLYWOOD'!Z116</f>
        <v>0</v>
      </c>
    </row>
    <row r="114" spans="2:8" ht="23.25" customHeight="1" x14ac:dyDescent="0.2">
      <c r="B114" s="18" t="str">
        <f>'(more) Simpl. Textures PLYWOOD'!D117</f>
        <v>SIMPL-4A-C</v>
      </c>
      <c r="C114" s="432" t="s">
        <v>1140</v>
      </c>
      <c r="D114" s="409"/>
      <c r="E114" s="409" t="str">
        <f>IF('(more) Simpl. Textures PLYWOOD'!N117=0,"",'(more) Simpl. Textures PLYWOOD'!N117)</f>
        <v/>
      </c>
      <c r="F114" s="306">
        <f t="shared" si="2"/>
        <v>0</v>
      </c>
      <c r="G114" s="11">
        <f>F114*'(more) Simpl. Textures PLYWOOD'!I117</f>
        <v>0</v>
      </c>
      <c r="H114" s="11">
        <f>F114*'(more) Simpl. Textures PLYWOOD'!Z117</f>
        <v>0</v>
      </c>
    </row>
    <row r="115" spans="2:8" ht="23.25" customHeight="1" x14ac:dyDescent="0.2">
      <c r="B115" s="18" t="str">
        <f>'(more) Simpl. Textures PLYWOOD'!D118</f>
        <v>SIMPL-4A-N-T</v>
      </c>
      <c r="C115" s="432" t="s">
        <v>1141</v>
      </c>
      <c r="D115" s="409" t="str">
        <f>IF('(more) Simpl. Textures PLYWOOD'!M118=0,"",'(more) Simpl. Textures PLYWOOD'!M118)</f>
        <v/>
      </c>
      <c r="E115" s="409"/>
      <c r="F115" s="306">
        <f t="shared" si="2"/>
        <v>0</v>
      </c>
      <c r="G115" s="11">
        <f>F115*'(more) Simpl. Textures PLYWOOD'!I118</f>
        <v>0</v>
      </c>
      <c r="H115" s="11">
        <f>F115*'(more) Simpl. Textures PLYWOOD'!Z118</f>
        <v>0</v>
      </c>
    </row>
    <row r="116" spans="2:8" ht="23.25" customHeight="1" x14ac:dyDescent="0.2">
      <c r="B116" s="18" t="str">
        <f>'(more) Simpl. Textures PLYWOOD'!D119</f>
        <v>SIMPL-4A-N-NT</v>
      </c>
      <c r="C116" s="432" t="s">
        <v>1142</v>
      </c>
      <c r="D116" s="409" t="str">
        <f>IF('(more) Simpl. Textures PLYWOOD'!M119=0,"",'(more) Simpl. Textures PLYWOOD'!M119)</f>
        <v/>
      </c>
      <c r="E116" s="409"/>
      <c r="F116" s="306">
        <f t="shared" si="2"/>
        <v>0</v>
      </c>
      <c r="G116" s="11">
        <f>F116*'(more) Simpl. Textures PLYWOOD'!I119</f>
        <v>0</v>
      </c>
      <c r="H116" s="11">
        <f>F116*'(more) Simpl. Textures PLYWOOD'!Z119</f>
        <v>0</v>
      </c>
    </row>
    <row r="117" spans="2:8" ht="23.25" customHeight="1" x14ac:dyDescent="0.2">
      <c r="B117" s="18" t="str">
        <f>'(more) Simpl. Textures PLYWOOD'!D120</f>
        <v>SIMPL-4B-C</v>
      </c>
      <c r="C117" s="432" t="s">
        <v>1140</v>
      </c>
      <c r="D117" s="409"/>
      <c r="E117" s="409" t="str">
        <f>IF('(more) Simpl. Textures PLYWOOD'!N120=0,"",'(more) Simpl. Textures PLYWOOD'!N120)</f>
        <v/>
      </c>
      <c r="F117" s="306">
        <f t="shared" si="2"/>
        <v>0</v>
      </c>
      <c r="G117" s="11">
        <f>F117*'(more) Simpl. Textures PLYWOOD'!I120</f>
        <v>0</v>
      </c>
      <c r="H117" s="11">
        <f>F117*'(more) Simpl. Textures PLYWOOD'!Z120</f>
        <v>0</v>
      </c>
    </row>
    <row r="118" spans="2:8" ht="23.25" customHeight="1" x14ac:dyDescent="0.2">
      <c r="B118" s="18" t="str">
        <f>'(more) Simpl. Textures PLYWOOD'!D121</f>
        <v>SIMPL-4B-N-T</v>
      </c>
      <c r="C118" s="432" t="s">
        <v>1141</v>
      </c>
      <c r="D118" s="409" t="str">
        <f>IF('(more) Simpl. Textures PLYWOOD'!M121=0,"",'(more) Simpl. Textures PLYWOOD'!M121)</f>
        <v/>
      </c>
      <c r="E118" s="409"/>
      <c r="F118" s="306">
        <f t="shared" si="2"/>
        <v>0</v>
      </c>
      <c r="G118" s="11">
        <f>F118*'(more) Simpl. Textures PLYWOOD'!I121</f>
        <v>0</v>
      </c>
      <c r="H118" s="11">
        <f>F118*'(more) Simpl. Textures PLYWOOD'!Z121</f>
        <v>0</v>
      </c>
    </row>
    <row r="119" spans="2:8" ht="23.25" customHeight="1" x14ac:dyDescent="0.2">
      <c r="B119" s="18" t="str">
        <f>'(more) Simpl. Textures PLYWOOD'!D122</f>
        <v>SIMPL-4B-N-NT</v>
      </c>
      <c r="C119" s="432" t="s">
        <v>1142</v>
      </c>
      <c r="D119" s="409" t="str">
        <f>IF('(more) Simpl. Textures PLYWOOD'!M122=0,"",'(more) Simpl. Textures PLYWOOD'!M122)</f>
        <v/>
      </c>
      <c r="E119" s="409"/>
      <c r="F119" s="306">
        <f t="shared" si="2"/>
        <v>0</v>
      </c>
      <c r="G119" s="11">
        <f>F119*'(more) Simpl. Textures PLYWOOD'!I122</f>
        <v>0</v>
      </c>
      <c r="H119" s="11">
        <f>F119*'(more) Simpl. Textures PLYWOOD'!Z122</f>
        <v>0</v>
      </c>
    </row>
    <row r="120" spans="2:8" ht="23.25" customHeight="1" x14ac:dyDescent="0.2">
      <c r="B120" s="18" t="str">
        <f>'(more) Simpl. Textures PLYWOOD'!D123</f>
        <v>SIMPL-4C-C</v>
      </c>
      <c r="C120" s="432" t="s">
        <v>1140</v>
      </c>
      <c r="D120" s="409"/>
      <c r="E120" s="409" t="str">
        <f>IF('(more) Simpl. Textures PLYWOOD'!N123=0,"",'(more) Simpl. Textures PLYWOOD'!N123)</f>
        <v/>
      </c>
      <c r="F120" s="306">
        <f t="shared" si="2"/>
        <v>0</v>
      </c>
      <c r="G120" s="11">
        <f>F120*'(more) Simpl. Textures PLYWOOD'!I123</f>
        <v>0</v>
      </c>
      <c r="H120" s="11">
        <f>F120*'(more) Simpl. Textures PLYWOOD'!Z123</f>
        <v>0</v>
      </c>
    </row>
    <row r="121" spans="2:8" ht="23.25" customHeight="1" x14ac:dyDescent="0.2">
      <c r="B121" s="18" t="str">
        <f>'(more) Simpl. Textures PLYWOOD'!D124</f>
        <v>SIMPL-4C-N-T</v>
      </c>
      <c r="C121" s="432" t="s">
        <v>1141</v>
      </c>
      <c r="D121" s="409" t="str">
        <f>IF('(more) Simpl. Textures PLYWOOD'!M124=0,"",'(more) Simpl. Textures PLYWOOD'!M124)</f>
        <v/>
      </c>
      <c r="E121" s="409"/>
      <c r="F121" s="306">
        <f t="shared" si="2"/>
        <v>0</v>
      </c>
      <c r="G121" s="11">
        <f>F121*'(more) Simpl. Textures PLYWOOD'!I124</f>
        <v>0</v>
      </c>
      <c r="H121" s="11">
        <f>F121*'(more) Simpl. Textures PLYWOOD'!Z124</f>
        <v>0</v>
      </c>
    </row>
    <row r="122" spans="2:8" ht="23.25" customHeight="1" x14ac:dyDescent="0.2">
      <c r="B122" s="18" t="str">
        <f>'(more) Simpl. Textures PLYWOOD'!D125</f>
        <v>SIMPL-4C-N-NT</v>
      </c>
      <c r="C122" s="432" t="s">
        <v>1142</v>
      </c>
      <c r="D122" s="409" t="str">
        <f>IF('(more) Simpl. Textures PLYWOOD'!M125=0,"",'(more) Simpl. Textures PLYWOOD'!M125)</f>
        <v/>
      </c>
      <c r="E122" s="409"/>
      <c r="F122" s="306">
        <f t="shared" si="2"/>
        <v>0</v>
      </c>
      <c r="G122" s="11">
        <f>F122*'(more) Simpl. Textures PLYWOOD'!I125</f>
        <v>0</v>
      </c>
      <c r="H122" s="11">
        <f>F122*'(more) Simpl. Textures PLYWOOD'!Z125</f>
        <v>0</v>
      </c>
    </row>
    <row r="123" spans="2:8" ht="23.25" customHeight="1" x14ac:dyDescent="0.2">
      <c r="B123" s="18" t="str">
        <f>'(more) Simpl. Textures PLYWOOD'!D126</f>
        <v>SIMPL-4D-C</v>
      </c>
      <c r="C123" s="432" t="s">
        <v>1140</v>
      </c>
      <c r="D123" s="409"/>
      <c r="E123" s="409" t="str">
        <f>IF('(more) Simpl. Textures PLYWOOD'!N126=0,"",'(more) Simpl. Textures PLYWOOD'!N126)</f>
        <v/>
      </c>
      <c r="F123" s="306">
        <f t="shared" si="2"/>
        <v>0</v>
      </c>
      <c r="G123" s="11">
        <f>F123*'(more) Simpl. Textures PLYWOOD'!I126</f>
        <v>0</v>
      </c>
      <c r="H123" s="11">
        <f>F123*'(more) Simpl. Textures PLYWOOD'!Z126</f>
        <v>0</v>
      </c>
    </row>
    <row r="124" spans="2:8" ht="23.25" customHeight="1" x14ac:dyDescent="0.2">
      <c r="B124" s="18" t="str">
        <f>'(more) Simpl. Textures PLYWOOD'!D127</f>
        <v>SIMPL-4D-N-T</v>
      </c>
      <c r="C124" s="432" t="s">
        <v>1141</v>
      </c>
      <c r="D124" s="409" t="str">
        <f>IF('(more) Simpl. Textures PLYWOOD'!M127=0,"",'(more) Simpl. Textures PLYWOOD'!M127)</f>
        <v/>
      </c>
      <c r="E124" s="409"/>
      <c r="F124" s="306">
        <f t="shared" si="2"/>
        <v>0</v>
      </c>
      <c r="G124" s="11">
        <f>F124*'(more) Simpl. Textures PLYWOOD'!I127</f>
        <v>0</v>
      </c>
      <c r="H124" s="11">
        <f>F124*'(more) Simpl. Textures PLYWOOD'!Z127</f>
        <v>0</v>
      </c>
    </row>
    <row r="125" spans="2:8" ht="23.25" customHeight="1" x14ac:dyDescent="0.2">
      <c r="B125" s="18" t="str">
        <f>'(more) Simpl. Textures PLYWOOD'!D128</f>
        <v>SIMPL-4D-N-NT</v>
      </c>
      <c r="C125" s="432" t="s">
        <v>1142</v>
      </c>
      <c r="D125" s="409" t="str">
        <f>IF('(more) Simpl. Textures PLYWOOD'!M128=0,"",'(more) Simpl. Textures PLYWOOD'!M128)</f>
        <v/>
      </c>
      <c r="E125" s="409"/>
      <c r="F125" s="306">
        <f t="shared" si="2"/>
        <v>0</v>
      </c>
      <c r="G125" s="11">
        <f>F125*'(more) Simpl. Textures PLYWOOD'!I128</f>
        <v>0</v>
      </c>
      <c r="H125" s="11">
        <f>F125*'(more) Simpl. Textures PLYWOOD'!Z128</f>
        <v>0</v>
      </c>
    </row>
    <row r="126" spans="2:8" ht="23.25" customHeight="1" x14ac:dyDescent="0.2">
      <c r="B126" s="18" t="str">
        <f>'(more) Simpl. Textures PLYWOOD'!D129</f>
        <v>SIMPL-4E-C</v>
      </c>
      <c r="C126" s="432" t="s">
        <v>1140</v>
      </c>
      <c r="D126" s="409"/>
      <c r="E126" s="409" t="str">
        <f>IF('(more) Simpl. Textures PLYWOOD'!N129=0,"",'(more) Simpl. Textures PLYWOOD'!N129)</f>
        <v/>
      </c>
      <c r="F126" s="306">
        <f t="shared" si="2"/>
        <v>0</v>
      </c>
      <c r="G126" s="11">
        <f>F126*'(more) Simpl. Textures PLYWOOD'!I129</f>
        <v>0</v>
      </c>
      <c r="H126" s="11">
        <f>F126*'(more) Simpl. Textures PLYWOOD'!Z129</f>
        <v>0</v>
      </c>
    </row>
    <row r="127" spans="2:8" ht="23.25" customHeight="1" x14ac:dyDescent="0.2">
      <c r="B127" s="18" t="str">
        <f>'(more) Simpl. Textures PLYWOOD'!D130</f>
        <v>SIMPL-4E-N-T</v>
      </c>
      <c r="C127" s="432" t="s">
        <v>1141</v>
      </c>
      <c r="D127" s="409" t="str">
        <f>IF('(more) Simpl. Textures PLYWOOD'!M130=0,"",'(more) Simpl. Textures PLYWOOD'!M130)</f>
        <v/>
      </c>
      <c r="E127" s="409"/>
      <c r="F127" s="306">
        <f t="shared" si="2"/>
        <v>0</v>
      </c>
      <c r="G127" s="11">
        <f>F127*'(more) Simpl. Textures PLYWOOD'!I130</f>
        <v>0</v>
      </c>
      <c r="H127" s="11">
        <f>F127*'(more) Simpl. Textures PLYWOOD'!Z130</f>
        <v>0</v>
      </c>
    </row>
    <row r="128" spans="2:8" ht="23.25" customHeight="1" x14ac:dyDescent="0.2">
      <c r="B128" s="18" t="str">
        <f>'(more) Simpl. Textures PLYWOOD'!D131</f>
        <v>SIMPL-4E-N-NT</v>
      </c>
      <c r="C128" s="432" t="s">
        <v>1142</v>
      </c>
      <c r="D128" s="409" t="str">
        <f>IF('(more) Simpl. Textures PLYWOOD'!M131=0,"",'(more) Simpl. Textures PLYWOOD'!M131)</f>
        <v/>
      </c>
      <c r="E128" s="409"/>
      <c r="F128" s="306">
        <f t="shared" si="2"/>
        <v>0</v>
      </c>
      <c r="G128" s="11">
        <f>F128*'(more) Simpl. Textures PLYWOOD'!I131</f>
        <v>0</v>
      </c>
      <c r="H128" s="11">
        <f>F128*'(more) Simpl. Textures PLYWOOD'!Z131</f>
        <v>0</v>
      </c>
    </row>
    <row r="129" spans="2:8" ht="23.25" customHeight="1" x14ac:dyDescent="0.2">
      <c r="B129" s="18" t="str">
        <f>'(more) Simpl. Textures PLYWOOD'!D132</f>
        <v>SIMPL-4F-C</v>
      </c>
      <c r="C129" s="432" t="s">
        <v>1140</v>
      </c>
      <c r="D129" s="409"/>
      <c r="E129" s="409" t="str">
        <f>IF('(more) Simpl. Textures PLYWOOD'!N132=0,"",'(more) Simpl. Textures PLYWOOD'!N132)</f>
        <v/>
      </c>
      <c r="F129" s="306">
        <f t="shared" si="2"/>
        <v>0</v>
      </c>
      <c r="G129" s="11">
        <f>F129*'(more) Simpl. Textures PLYWOOD'!I132</f>
        <v>0</v>
      </c>
      <c r="H129" s="11">
        <f>F129*'(more) Simpl. Textures PLYWOOD'!Z132</f>
        <v>0</v>
      </c>
    </row>
    <row r="130" spans="2:8" ht="23.25" customHeight="1" x14ac:dyDescent="0.2">
      <c r="B130" s="18" t="str">
        <f>'(more) Simpl. Textures PLYWOOD'!D133</f>
        <v>SIMPL-4F-N-T</v>
      </c>
      <c r="C130" s="432" t="s">
        <v>1141</v>
      </c>
      <c r="D130" s="409" t="str">
        <f>IF('(more) Simpl. Textures PLYWOOD'!M133=0,"",'(more) Simpl. Textures PLYWOOD'!M133)</f>
        <v/>
      </c>
      <c r="E130" s="409"/>
      <c r="F130" s="306">
        <f t="shared" si="2"/>
        <v>0</v>
      </c>
      <c r="G130" s="11">
        <f>F130*'(more) Simpl. Textures PLYWOOD'!I133</f>
        <v>0</v>
      </c>
      <c r="H130" s="11">
        <f>F130*'(more) Simpl. Textures PLYWOOD'!Z133</f>
        <v>0</v>
      </c>
    </row>
    <row r="131" spans="2:8" ht="23.25" customHeight="1" x14ac:dyDescent="0.2">
      <c r="B131" s="18" t="str">
        <f>'(more) Simpl. Textures PLYWOOD'!D134</f>
        <v>SIMPL-4F-N-NT</v>
      </c>
      <c r="C131" s="432" t="s">
        <v>1142</v>
      </c>
      <c r="D131" s="409" t="str">
        <f>IF('(more) Simpl. Textures PLYWOOD'!M134=0,"",'(more) Simpl. Textures PLYWOOD'!M134)</f>
        <v/>
      </c>
      <c r="E131" s="409"/>
      <c r="F131" s="306">
        <f t="shared" si="2"/>
        <v>0</v>
      </c>
      <c r="G131" s="11">
        <f>F131*'(more) Simpl. Textures PLYWOOD'!I134</f>
        <v>0</v>
      </c>
      <c r="H131" s="11">
        <f>F131*'(more) Simpl. Textures PLYWOOD'!Z134</f>
        <v>0</v>
      </c>
    </row>
    <row r="132" spans="2:8" ht="23.25" customHeight="1" x14ac:dyDescent="0.2">
      <c r="B132" s="18" t="str">
        <f>'(more) Simpl. Textures PLYWOOD'!D135</f>
        <v>SIMPL-4I-C</v>
      </c>
      <c r="C132" s="432" t="s">
        <v>1140</v>
      </c>
      <c r="D132" s="409"/>
      <c r="E132" s="409" t="str">
        <f>IF('(more) Simpl. Textures PLYWOOD'!N135=0,"",'(more) Simpl. Textures PLYWOOD'!N135)</f>
        <v/>
      </c>
      <c r="F132" s="306">
        <f t="shared" si="2"/>
        <v>0</v>
      </c>
      <c r="G132" s="11">
        <f>F132*'(more) Simpl. Textures PLYWOOD'!I135</f>
        <v>0</v>
      </c>
      <c r="H132" s="11">
        <f>F132*'(more) Simpl. Textures PLYWOOD'!Z135</f>
        <v>0</v>
      </c>
    </row>
    <row r="133" spans="2:8" ht="23.25" customHeight="1" x14ac:dyDescent="0.2">
      <c r="B133" s="18" t="str">
        <f>'(more) Simpl. Textures PLYWOOD'!D136</f>
        <v>SIMPL-4I-N-T</v>
      </c>
      <c r="C133" s="432" t="s">
        <v>1141</v>
      </c>
      <c r="D133" s="409" t="str">
        <f>IF('(more) Simpl. Textures PLYWOOD'!M136=0,"",'(more) Simpl. Textures PLYWOOD'!M136)</f>
        <v/>
      </c>
      <c r="E133" s="409"/>
      <c r="F133" s="306">
        <f t="shared" si="2"/>
        <v>0</v>
      </c>
      <c r="G133" s="11">
        <f>F133*'(more) Simpl. Textures PLYWOOD'!I136</f>
        <v>0</v>
      </c>
      <c r="H133" s="11">
        <f>F133*'(more) Simpl. Textures PLYWOOD'!Z136</f>
        <v>0</v>
      </c>
    </row>
    <row r="134" spans="2:8" ht="23.25" customHeight="1" x14ac:dyDescent="0.2">
      <c r="B134" s="18" t="str">
        <f>'(more) Simpl. Textures PLYWOOD'!D137</f>
        <v>SIMPL-4I-N-NT</v>
      </c>
      <c r="C134" s="432" t="s">
        <v>1142</v>
      </c>
      <c r="D134" s="409" t="str">
        <f>IF('(more) Simpl. Textures PLYWOOD'!M137=0,"",'(more) Simpl. Textures PLYWOOD'!M137)</f>
        <v/>
      </c>
      <c r="E134" s="409"/>
      <c r="F134" s="306">
        <f t="shared" si="2"/>
        <v>0</v>
      </c>
      <c r="G134" s="11">
        <f>F134*'(more) Simpl. Textures PLYWOOD'!I137</f>
        <v>0</v>
      </c>
      <c r="H134" s="11">
        <f>F134*'(more) Simpl. Textures PLYWOOD'!Z137</f>
        <v>0</v>
      </c>
    </row>
    <row r="135" spans="2:8" ht="23.25" customHeight="1" x14ac:dyDescent="0.2">
      <c r="B135" s="18" t="str">
        <f>'(more) Simpl. Textures PLYWOOD'!D138</f>
        <v>SIMPL-4O-C</v>
      </c>
      <c r="C135" s="432" t="s">
        <v>1140</v>
      </c>
      <c r="D135" s="409"/>
      <c r="E135" s="409" t="str">
        <f>IF('(more) Simpl. Textures PLYWOOD'!N138=0,"",'(more) Simpl. Textures PLYWOOD'!N138)</f>
        <v/>
      </c>
      <c r="F135" s="306">
        <f t="shared" ref="F135:F198" si="3">SUM(D135:E135)</f>
        <v>0</v>
      </c>
      <c r="G135" s="11">
        <f>F135*'(more) Simpl. Textures PLYWOOD'!I138</f>
        <v>0</v>
      </c>
      <c r="H135" s="11">
        <f>F135*'(more) Simpl. Textures PLYWOOD'!Z138</f>
        <v>0</v>
      </c>
    </row>
    <row r="136" spans="2:8" ht="23.25" customHeight="1" x14ac:dyDescent="0.2">
      <c r="B136" s="18" t="str">
        <f>'(more) Simpl. Textures PLYWOOD'!D139</f>
        <v>SIMPL-4O-N-T</v>
      </c>
      <c r="C136" s="432" t="s">
        <v>1141</v>
      </c>
      <c r="D136" s="409" t="str">
        <f>IF('(more) Simpl. Textures PLYWOOD'!M139=0,"",'(more) Simpl. Textures PLYWOOD'!M139)</f>
        <v/>
      </c>
      <c r="E136" s="409"/>
      <c r="F136" s="306">
        <f t="shared" si="3"/>
        <v>0</v>
      </c>
      <c r="G136" s="11">
        <f>F136*'(more) Simpl. Textures PLYWOOD'!I139</f>
        <v>0</v>
      </c>
      <c r="H136" s="11">
        <f>F136*'(more) Simpl. Textures PLYWOOD'!Z139</f>
        <v>0</v>
      </c>
    </row>
    <row r="137" spans="2:8" ht="23.25" customHeight="1" x14ac:dyDescent="0.2">
      <c r="B137" s="18" t="str">
        <f>'(more) Simpl. Textures PLYWOOD'!D140</f>
        <v>SIMPL-4O-N-NT</v>
      </c>
      <c r="C137" s="432" t="s">
        <v>1142</v>
      </c>
      <c r="D137" s="409" t="str">
        <f>IF('(more) Simpl. Textures PLYWOOD'!M140=0,"",'(more) Simpl. Textures PLYWOOD'!M140)</f>
        <v/>
      </c>
      <c r="E137" s="409"/>
      <c r="F137" s="306">
        <f t="shared" si="3"/>
        <v>0</v>
      </c>
      <c r="G137" s="11">
        <f>F137*'(more) Simpl. Textures PLYWOOD'!I140</f>
        <v>0</v>
      </c>
      <c r="H137" s="11">
        <f>F137*'(more) Simpl. Textures PLYWOOD'!Z140</f>
        <v>0</v>
      </c>
    </row>
    <row r="138" spans="2:8" ht="23.25" customHeight="1" x14ac:dyDescent="0.2">
      <c r="B138" s="18" t="str">
        <f>'(more) Simpl. Textures PLYWOOD'!D141</f>
        <v>5 - INCUT</v>
      </c>
      <c r="C138" s="432"/>
      <c r="D138" s="409" t="str">
        <f>IF('(more) Simpl. Textures PLYWOOD'!M141=0,"",'(more) Simpl. Textures PLYWOOD'!M141)</f>
        <v/>
      </c>
      <c r="E138" s="409" t="str">
        <f>IF('(more) Simpl. Textures PLYWOOD'!N141=0,"",'(more) Simpl. Textures PLYWOOD'!N141)</f>
        <v/>
      </c>
      <c r="F138" s="306">
        <f t="shared" si="3"/>
        <v>0</v>
      </c>
      <c r="G138" s="11">
        <f>F138*'(more) Simpl. Textures PLYWOOD'!I141</f>
        <v>0</v>
      </c>
      <c r="H138" s="11">
        <f>F138*'(more) Simpl. Textures PLYWOOD'!Z141</f>
        <v>0</v>
      </c>
    </row>
    <row r="139" spans="2:8" ht="23.25" customHeight="1" x14ac:dyDescent="0.2">
      <c r="B139" s="18" t="str">
        <f>'(more) Simpl. Textures PLYWOOD'!D142</f>
        <v>SIMPL-5A-C</v>
      </c>
      <c r="C139" s="432" t="s">
        <v>1140</v>
      </c>
      <c r="D139" s="409"/>
      <c r="E139" s="409" t="str">
        <f>IF('(more) Simpl. Textures PLYWOOD'!N142=0,"",'(more) Simpl. Textures PLYWOOD'!N142)</f>
        <v/>
      </c>
      <c r="F139" s="306">
        <f t="shared" si="3"/>
        <v>0</v>
      </c>
      <c r="G139" s="11">
        <f>F139*'(more) Simpl. Textures PLYWOOD'!I142</f>
        <v>0</v>
      </c>
      <c r="H139" s="11">
        <f>F139*'(more) Simpl. Textures PLYWOOD'!Z142</f>
        <v>0</v>
      </c>
    </row>
    <row r="140" spans="2:8" ht="23.25" customHeight="1" x14ac:dyDescent="0.2">
      <c r="B140" s="18" t="str">
        <f>'(more) Simpl. Textures PLYWOOD'!D143</f>
        <v>SIMPL-5A-N-T</v>
      </c>
      <c r="C140" s="432" t="s">
        <v>1141</v>
      </c>
      <c r="D140" s="409" t="str">
        <f>IF('(more) Simpl. Textures PLYWOOD'!M143=0,"",'(more) Simpl. Textures PLYWOOD'!M143)</f>
        <v/>
      </c>
      <c r="E140" s="409"/>
      <c r="F140" s="306">
        <f t="shared" si="3"/>
        <v>0</v>
      </c>
      <c r="G140" s="11">
        <f>F140*'(more) Simpl. Textures PLYWOOD'!I143</f>
        <v>0</v>
      </c>
      <c r="H140" s="11">
        <f>F140*'(more) Simpl. Textures PLYWOOD'!Z143</f>
        <v>0</v>
      </c>
    </row>
    <row r="141" spans="2:8" ht="23.25" customHeight="1" x14ac:dyDescent="0.2">
      <c r="B141" s="18" t="str">
        <f>'(more) Simpl. Textures PLYWOOD'!D144</f>
        <v>SIMPL-5A-N-NT</v>
      </c>
      <c r="C141" s="432" t="s">
        <v>1142</v>
      </c>
      <c r="D141" s="409" t="str">
        <f>IF('(more) Simpl. Textures PLYWOOD'!M144=0,"",'(more) Simpl. Textures PLYWOOD'!M144)</f>
        <v/>
      </c>
      <c r="E141" s="409"/>
      <c r="F141" s="306">
        <f t="shared" si="3"/>
        <v>0</v>
      </c>
      <c r="G141" s="11">
        <f>F141*'(more) Simpl. Textures PLYWOOD'!I144</f>
        <v>0</v>
      </c>
      <c r="H141" s="11">
        <f>F141*'(more) Simpl. Textures PLYWOOD'!Z144</f>
        <v>0</v>
      </c>
    </row>
    <row r="142" spans="2:8" ht="23.25" customHeight="1" x14ac:dyDescent="0.2">
      <c r="B142" s="18" t="str">
        <f>'(more) Simpl. Textures PLYWOOD'!D145</f>
        <v>SIMPL-5B-C</v>
      </c>
      <c r="C142" s="432" t="s">
        <v>1140</v>
      </c>
      <c r="D142" s="409"/>
      <c r="E142" s="409" t="str">
        <f>IF('(more) Simpl. Textures PLYWOOD'!N145=0,"",'(more) Simpl. Textures PLYWOOD'!N145)</f>
        <v/>
      </c>
      <c r="F142" s="306">
        <f t="shared" si="3"/>
        <v>0</v>
      </c>
      <c r="G142" s="11">
        <f>F142*'(more) Simpl. Textures PLYWOOD'!I145</f>
        <v>0</v>
      </c>
      <c r="H142" s="11">
        <f>F142*'(more) Simpl. Textures PLYWOOD'!Z145</f>
        <v>0</v>
      </c>
    </row>
    <row r="143" spans="2:8" ht="23.25" customHeight="1" x14ac:dyDescent="0.2">
      <c r="B143" s="18" t="str">
        <f>'(more) Simpl. Textures PLYWOOD'!D146</f>
        <v>SIMPL-5B-N-T</v>
      </c>
      <c r="C143" s="432" t="s">
        <v>1141</v>
      </c>
      <c r="D143" s="409" t="str">
        <f>IF('(more) Simpl. Textures PLYWOOD'!M146=0,"",'(more) Simpl. Textures PLYWOOD'!M146)</f>
        <v/>
      </c>
      <c r="E143" s="409"/>
      <c r="F143" s="306">
        <f t="shared" si="3"/>
        <v>0</v>
      </c>
      <c r="G143" s="11">
        <f>F143*'(more) Simpl. Textures PLYWOOD'!I146</f>
        <v>0</v>
      </c>
      <c r="H143" s="11">
        <f>F143*'(more) Simpl. Textures PLYWOOD'!Z146</f>
        <v>0</v>
      </c>
    </row>
    <row r="144" spans="2:8" ht="23.25" customHeight="1" x14ac:dyDescent="0.2">
      <c r="B144" s="18" t="str">
        <f>'(more) Simpl. Textures PLYWOOD'!D147</f>
        <v>SIMPL-5B-N-NT</v>
      </c>
      <c r="C144" s="432" t="s">
        <v>1142</v>
      </c>
      <c r="D144" s="409" t="str">
        <f>IF('(more) Simpl. Textures PLYWOOD'!M147=0,"",'(more) Simpl. Textures PLYWOOD'!M147)</f>
        <v/>
      </c>
      <c r="E144" s="409"/>
      <c r="F144" s="306">
        <f t="shared" si="3"/>
        <v>0</v>
      </c>
      <c r="G144" s="11">
        <f>F144*'(more) Simpl. Textures PLYWOOD'!I147</f>
        <v>0</v>
      </c>
      <c r="H144" s="11">
        <f>F144*'(more) Simpl. Textures PLYWOOD'!Z147</f>
        <v>0</v>
      </c>
    </row>
    <row r="145" spans="2:8" ht="23.25" customHeight="1" x14ac:dyDescent="0.2">
      <c r="B145" s="18" t="str">
        <f>'(more) Simpl. Textures PLYWOOD'!D148</f>
        <v>SIMPL-5C-C</v>
      </c>
      <c r="C145" s="432" t="s">
        <v>1140</v>
      </c>
      <c r="D145" s="409"/>
      <c r="E145" s="409" t="str">
        <f>IF('(more) Simpl. Textures PLYWOOD'!N148=0,"",'(more) Simpl. Textures PLYWOOD'!N148)</f>
        <v/>
      </c>
      <c r="F145" s="306">
        <f t="shared" si="3"/>
        <v>0</v>
      </c>
      <c r="G145" s="11">
        <f>F145*'(more) Simpl. Textures PLYWOOD'!I148</f>
        <v>0</v>
      </c>
      <c r="H145" s="11">
        <f>F145*'(more) Simpl. Textures PLYWOOD'!Z148</f>
        <v>0</v>
      </c>
    </row>
    <row r="146" spans="2:8" ht="23.25" customHeight="1" x14ac:dyDescent="0.2">
      <c r="B146" s="18" t="str">
        <f>'(more) Simpl. Textures PLYWOOD'!D149</f>
        <v>SIMPL-5C-N-T</v>
      </c>
      <c r="C146" s="432" t="s">
        <v>1141</v>
      </c>
      <c r="D146" s="409" t="str">
        <f>IF('(more) Simpl. Textures PLYWOOD'!M149=0,"",'(more) Simpl. Textures PLYWOOD'!M149)</f>
        <v/>
      </c>
      <c r="E146" s="409"/>
      <c r="F146" s="306">
        <f t="shared" si="3"/>
        <v>0</v>
      </c>
      <c r="G146" s="11">
        <f>F146*'(more) Simpl. Textures PLYWOOD'!I149</f>
        <v>0</v>
      </c>
      <c r="H146" s="11">
        <f>F146*'(more) Simpl. Textures PLYWOOD'!Z149</f>
        <v>0</v>
      </c>
    </row>
    <row r="147" spans="2:8" ht="23.25" customHeight="1" x14ac:dyDescent="0.2">
      <c r="B147" s="18" t="str">
        <f>'(more) Simpl. Textures PLYWOOD'!D150</f>
        <v>SIMPL-5C-N-NT</v>
      </c>
      <c r="C147" s="432" t="s">
        <v>1142</v>
      </c>
      <c r="D147" s="409" t="str">
        <f>IF('(more) Simpl. Textures PLYWOOD'!M150=0,"",'(more) Simpl. Textures PLYWOOD'!M150)</f>
        <v/>
      </c>
      <c r="E147" s="409"/>
      <c r="F147" s="306">
        <f t="shared" si="3"/>
        <v>0</v>
      </c>
      <c r="G147" s="11">
        <f>F147*'(more) Simpl. Textures PLYWOOD'!I150</f>
        <v>0</v>
      </c>
      <c r="H147" s="11">
        <f>F147*'(more) Simpl. Textures PLYWOOD'!Z150</f>
        <v>0</v>
      </c>
    </row>
    <row r="148" spans="2:8" ht="23.25" customHeight="1" x14ac:dyDescent="0.2">
      <c r="B148" s="18" t="str">
        <f>'(more) Simpl. Textures PLYWOOD'!D151</f>
        <v>SIMPL-5D-C</v>
      </c>
      <c r="C148" s="432" t="s">
        <v>1140</v>
      </c>
      <c r="D148" s="409"/>
      <c r="E148" s="409" t="str">
        <f>IF('(more) Simpl. Textures PLYWOOD'!N151=0,"",'(more) Simpl. Textures PLYWOOD'!N151)</f>
        <v/>
      </c>
      <c r="F148" s="306">
        <f t="shared" si="3"/>
        <v>0</v>
      </c>
      <c r="G148" s="11">
        <f>F148*'(more) Simpl. Textures PLYWOOD'!I151</f>
        <v>0</v>
      </c>
      <c r="H148" s="11">
        <f>F148*'(more) Simpl. Textures PLYWOOD'!Z151</f>
        <v>0</v>
      </c>
    </row>
    <row r="149" spans="2:8" ht="23.25" customHeight="1" x14ac:dyDescent="0.2">
      <c r="B149" s="18" t="str">
        <f>'(more) Simpl. Textures PLYWOOD'!D152</f>
        <v>SIMPL-5D-N-T</v>
      </c>
      <c r="C149" s="432" t="s">
        <v>1141</v>
      </c>
      <c r="D149" s="409" t="str">
        <f>IF('(more) Simpl. Textures PLYWOOD'!M152=0,"",'(more) Simpl. Textures PLYWOOD'!M152)</f>
        <v/>
      </c>
      <c r="E149" s="409"/>
      <c r="F149" s="306">
        <f t="shared" si="3"/>
        <v>0</v>
      </c>
      <c r="G149" s="11">
        <f>F149*'(more) Simpl. Textures PLYWOOD'!I152</f>
        <v>0</v>
      </c>
      <c r="H149" s="11">
        <f>F149*'(more) Simpl. Textures PLYWOOD'!Z152</f>
        <v>0</v>
      </c>
    </row>
    <row r="150" spans="2:8" ht="23.25" customHeight="1" x14ac:dyDescent="0.2">
      <c r="B150" s="18" t="str">
        <f>'(more) Simpl. Textures PLYWOOD'!D153</f>
        <v>SIMPL-5D-N-NT</v>
      </c>
      <c r="C150" s="432" t="s">
        <v>1142</v>
      </c>
      <c r="D150" s="409" t="str">
        <f>IF('(more) Simpl. Textures PLYWOOD'!M153=0,"",'(more) Simpl. Textures PLYWOOD'!M153)</f>
        <v/>
      </c>
      <c r="E150" s="409"/>
      <c r="F150" s="306">
        <f t="shared" si="3"/>
        <v>0</v>
      </c>
      <c r="G150" s="11">
        <f>F150*'(more) Simpl. Textures PLYWOOD'!I153</f>
        <v>0</v>
      </c>
      <c r="H150" s="11">
        <f>F150*'(more) Simpl. Textures PLYWOOD'!Z153</f>
        <v>0</v>
      </c>
    </row>
    <row r="151" spans="2:8" ht="23.25" customHeight="1" x14ac:dyDescent="0.2">
      <c r="B151" s="18" t="str">
        <f>'(more) Simpl. Textures PLYWOOD'!D154</f>
        <v>SIMPL-5E-C</v>
      </c>
      <c r="C151" s="432" t="s">
        <v>1140</v>
      </c>
      <c r="D151" s="409"/>
      <c r="E151" s="409" t="str">
        <f>IF('(more) Simpl. Textures PLYWOOD'!N154=0,"",'(more) Simpl. Textures PLYWOOD'!N154)</f>
        <v/>
      </c>
      <c r="F151" s="306">
        <f t="shared" si="3"/>
        <v>0</v>
      </c>
      <c r="G151" s="11">
        <f>F151*'(more) Simpl. Textures PLYWOOD'!I154</f>
        <v>0</v>
      </c>
      <c r="H151" s="11">
        <f>F151*'(more) Simpl. Textures PLYWOOD'!Z154</f>
        <v>0</v>
      </c>
    </row>
    <row r="152" spans="2:8" ht="23.25" customHeight="1" x14ac:dyDescent="0.2">
      <c r="B152" s="18" t="str">
        <f>'(more) Simpl. Textures PLYWOOD'!D155</f>
        <v>SIMPL-5E-N-T</v>
      </c>
      <c r="C152" s="432" t="s">
        <v>1141</v>
      </c>
      <c r="D152" s="409" t="str">
        <f>IF('(more) Simpl. Textures PLYWOOD'!M155=0,"",'(more) Simpl. Textures PLYWOOD'!M155)</f>
        <v/>
      </c>
      <c r="E152" s="409"/>
      <c r="F152" s="306">
        <f t="shared" si="3"/>
        <v>0</v>
      </c>
      <c r="G152" s="11">
        <f>F152*'(more) Simpl. Textures PLYWOOD'!I155</f>
        <v>0</v>
      </c>
      <c r="H152" s="11">
        <f>F152*'(more) Simpl. Textures PLYWOOD'!Z155</f>
        <v>0</v>
      </c>
    </row>
    <row r="153" spans="2:8" ht="23.25" customHeight="1" x14ac:dyDescent="0.2">
      <c r="B153" s="18" t="str">
        <f>'(more) Simpl. Textures PLYWOOD'!D156</f>
        <v>SIMPL-5E-N-NT</v>
      </c>
      <c r="C153" s="432" t="s">
        <v>1142</v>
      </c>
      <c r="D153" s="409" t="str">
        <f>IF('(more) Simpl. Textures PLYWOOD'!M156=0,"",'(more) Simpl. Textures PLYWOOD'!M156)</f>
        <v/>
      </c>
      <c r="E153" s="409"/>
      <c r="F153" s="306">
        <f t="shared" si="3"/>
        <v>0</v>
      </c>
      <c r="G153" s="11">
        <f>F153*'(more) Simpl. Textures PLYWOOD'!I156</f>
        <v>0</v>
      </c>
      <c r="H153" s="11">
        <f>F153*'(more) Simpl. Textures PLYWOOD'!Z156</f>
        <v>0</v>
      </c>
    </row>
    <row r="154" spans="2:8" ht="23.25" customHeight="1" x14ac:dyDescent="0.2">
      <c r="B154" s="18" t="str">
        <f>'(more) Simpl. Textures PLYWOOD'!D157</f>
        <v>SIMPL-5F-C</v>
      </c>
      <c r="C154" s="432" t="s">
        <v>1140</v>
      </c>
      <c r="D154" s="409"/>
      <c r="E154" s="409" t="str">
        <f>IF('(more) Simpl. Textures PLYWOOD'!N157=0,"",'(more) Simpl. Textures PLYWOOD'!N157)</f>
        <v/>
      </c>
      <c r="F154" s="306">
        <f t="shared" si="3"/>
        <v>0</v>
      </c>
      <c r="G154" s="11">
        <f>F154*'(more) Simpl. Textures PLYWOOD'!I157</f>
        <v>0</v>
      </c>
      <c r="H154" s="11">
        <f>F154*'(more) Simpl. Textures PLYWOOD'!Z157</f>
        <v>0</v>
      </c>
    </row>
    <row r="155" spans="2:8" ht="23.25" customHeight="1" x14ac:dyDescent="0.2">
      <c r="B155" s="18" t="str">
        <f>'(more) Simpl. Textures PLYWOOD'!D158</f>
        <v>SIMPL-5F-N-T</v>
      </c>
      <c r="C155" s="432" t="s">
        <v>1141</v>
      </c>
      <c r="D155" s="409" t="str">
        <f>IF('(more) Simpl. Textures PLYWOOD'!M158=0,"",'(more) Simpl. Textures PLYWOOD'!M158)</f>
        <v/>
      </c>
      <c r="E155" s="409"/>
      <c r="F155" s="306">
        <f t="shared" si="3"/>
        <v>0</v>
      </c>
      <c r="G155" s="11">
        <f>F155*'(more) Simpl. Textures PLYWOOD'!I158</f>
        <v>0</v>
      </c>
      <c r="H155" s="11">
        <f>F155*'(more) Simpl. Textures PLYWOOD'!Z158</f>
        <v>0</v>
      </c>
    </row>
    <row r="156" spans="2:8" ht="23.25" customHeight="1" x14ac:dyDescent="0.2">
      <c r="B156" s="18" t="str">
        <f>'(more) Simpl. Textures PLYWOOD'!D159</f>
        <v>SIMPL-5F-N-NT</v>
      </c>
      <c r="C156" s="432" t="s">
        <v>1142</v>
      </c>
      <c r="D156" s="409" t="str">
        <f>IF('(more) Simpl. Textures PLYWOOD'!M159=0,"",'(more) Simpl. Textures PLYWOOD'!M159)</f>
        <v/>
      </c>
      <c r="E156" s="409"/>
      <c r="F156" s="306">
        <f t="shared" si="3"/>
        <v>0</v>
      </c>
      <c r="G156" s="11">
        <f>F156*'(more) Simpl. Textures PLYWOOD'!I159</f>
        <v>0</v>
      </c>
      <c r="H156" s="11">
        <f>F156*'(more) Simpl. Textures PLYWOOD'!Z159</f>
        <v>0</v>
      </c>
    </row>
    <row r="157" spans="2:8" ht="23.25" customHeight="1" x14ac:dyDescent="0.2">
      <c r="B157" s="18" t="str">
        <f>'(more) Simpl. Textures PLYWOOD'!D160</f>
        <v>SIMPL-5G-C</v>
      </c>
      <c r="C157" s="432" t="s">
        <v>1140</v>
      </c>
      <c r="D157" s="409"/>
      <c r="E157" s="409" t="str">
        <f>IF('(more) Simpl. Textures PLYWOOD'!N160=0,"",'(more) Simpl. Textures PLYWOOD'!N160)</f>
        <v/>
      </c>
      <c r="F157" s="306">
        <f t="shared" si="3"/>
        <v>0</v>
      </c>
      <c r="G157" s="11">
        <f>F157*'(more) Simpl. Textures PLYWOOD'!I160</f>
        <v>0</v>
      </c>
      <c r="H157" s="11">
        <f>F157*'(more) Simpl. Textures PLYWOOD'!Z160</f>
        <v>0</v>
      </c>
    </row>
    <row r="158" spans="2:8" ht="23.25" customHeight="1" x14ac:dyDescent="0.2">
      <c r="B158" s="18" t="str">
        <f>'(more) Simpl. Textures PLYWOOD'!D161</f>
        <v>SIMPL-5G-N-T</v>
      </c>
      <c r="C158" s="432" t="s">
        <v>1141</v>
      </c>
      <c r="D158" s="409" t="str">
        <f>IF('(more) Simpl. Textures PLYWOOD'!M161=0,"",'(more) Simpl. Textures PLYWOOD'!M161)</f>
        <v/>
      </c>
      <c r="E158" s="409"/>
      <c r="F158" s="306">
        <f t="shared" si="3"/>
        <v>0</v>
      </c>
      <c r="G158" s="11">
        <f>F158*'(more) Simpl. Textures PLYWOOD'!I161</f>
        <v>0</v>
      </c>
      <c r="H158" s="11">
        <f>F158*'(more) Simpl. Textures PLYWOOD'!Z161</f>
        <v>0</v>
      </c>
    </row>
    <row r="159" spans="2:8" ht="23.25" customHeight="1" x14ac:dyDescent="0.2">
      <c r="B159" s="18" t="str">
        <f>'(more) Simpl. Textures PLYWOOD'!D162</f>
        <v>SIMPL-5G-N-NT</v>
      </c>
      <c r="C159" s="432" t="s">
        <v>1142</v>
      </c>
      <c r="D159" s="409" t="str">
        <f>IF('(more) Simpl. Textures PLYWOOD'!M162=0,"",'(more) Simpl. Textures PLYWOOD'!M162)</f>
        <v/>
      </c>
      <c r="E159" s="409"/>
      <c r="F159" s="306">
        <f t="shared" si="3"/>
        <v>0</v>
      </c>
      <c r="G159" s="11">
        <f>F159*'(more) Simpl. Textures PLYWOOD'!I162</f>
        <v>0</v>
      </c>
      <c r="H159" s="11">
        <f>F159*'(more) Simpl. Textures PLYWOOD'!Z162</f>
        <v>0</v>
      </c>
    </row>
    <row r="160" spans="2:8" ht="23.25" customHeight="1" x14ac:dyDescent="0.2">
      <c r="B160" s="18" t="str">
        <f>'(more) Simpl. Textures PLYWOOD'!D163</f>
        <v>SIMPL-5H-C</v>
      </c>
      <c r="C160" s="432" t="s">
        <v>1140</v>
      </c>
      <c r="D160" s="409"/>
      <c r="E160" s="409" t="str">
        <f>IF('(more) Simpl. Textures PLYWOOD'!N163=0,"",'(more) Simpl. Textures PLYWOOD'!N163)</f>
        <v/>
      </c>
      <c r="F160" s="306">
        <f t="shared" si="3"/>
        <v>0</v>
      </c>
      <c r="G160" s="11">
        <f>F160*'(more) Simpl. Textures PLYWOOD'!I163</f>
        <v>0</v>
      </c>
      <c r="H160" s="11">
        <f>F160*'(more) Simpl. Textures PLYWOOD'!Z163</f>
        <v>0</v>
      </c>
    </row>
    <row r="161" spans="2:8" ht="23.25" customHeight="1" x14ac:dyDescent="0.2">
      <c r="B161" s="18" t="str">
        <f>'(more) Simpl. Textures PLYWOOD'!D164</f>
        <v>SIMPL-5H-N-T</v>
      </c>
      <c r="C161" s="432" t="s">
        <v>1141</v>
      </c>
      <c r="D161" s="409" t="str">
        <f>IF('(more) Simpl. Textures PLYWOOD'!M164=0,"",'(more) Simpl. Textures PLYWOOD'!M164)</f>
        <v/>
      </c>
      <c r="E161" s="409"/>
      <c r="F161" s="306">
        <f t="shared" si="3"/>
        <v>0</v>
      </c>
      <c r="G161" s="11">
        <f>F161*'(more) Simpl. Textures PLYWOOD'!I164</f>
        <v>0</v>
      </c>
      <c r="H161" s="11">
        <f>F161*'(more) Simpl. Textures PLYWOOD'!Z164</f>
        <v>0</v>
      </c>
    </row>
    <row r="162" spans="2:8" ht="23.25" customHeight="1" x14ac:dyDescent="0.2">
      <c r="B162" s="18" t="str">
        <f>'(more) Simpl. Textures PLYWOOD'!D165</f>
        <v>SIMPL-5H-N-NT</v>
      </c>
      <c r="C162" s="432" t="s">
        <v>1142</v>
      </c>
      <c r="D162" s="409" t="str">
        <f>IF('(more) Simpl. Textures PLYWOOD'!M165=0,"",'(more) Simpl. Textures PLYWOOD'!M165)</f>
        <v/>
      </c>
      <c r="E162" s="409"/>
      <c r="F162" s="306">
        <f t="shared" si="3"/>
        <v>0</v>
      </c>
      <c r="G162" s="11">
        <f>F162*'(more) Simpl. Textures PLYWOOD'!I165</f>
        <v>0</v>
      </c>
      <c r="H162" s="11">
        <f>F162*'(more) Simpl. Textures PLYWOOD'!Z165</f>
        <v>0</v>
      </c>
    </row>
    <row r="163" spans="2:8" ht="23.25" customHeight="1" x14ac:dyDescent="0.2">
      <c r="B163" s="18" t="str">
        <f>'(more) Simpl. Textures PLYWOOD'!D166</f>
        <v>SIMPL-5I-C</v>
      </c>
      <c r="C163" s="432" t="s">
        <v>1140</v>
      </c>
      <c r="D163" s="409"/>
      <c r="E163" s="409" t="str">
        <f>IF('(more) Simpl. Textures PLYWOOD'!N166=0,"",'(more) Simpl. Textures PLYWOOD'!N166)</f>
        <v/>
      </c>
      <c r="F163" s="306">
        <f t="shared" si="3"/>
        <v>0</v>
      </c>
      <c r="G163" s="11">
        <f>F163*'(more) Simpl. Textures PLYWOOD'!I166</f>
        <v>0</v>
      </c>
      <c r="H163" s="11">
        <f>F163*'(more) Simpl. Textures PLYWOOD'!Z166</f>
        <v>0</v>
      </c>
    </row>
    <row r="164" spans="2:8" ht="23.25" customHeight="1" x14ac:dyDescent="0.2">
      <c r="B164" s="18" t="str">
        <f>'(more) Simpl. Textures PLYWOOD'!D167</f>
        <v>SIMPL-5I-N-T</v>
      </c>
      <c r="C164" s="432" t="s">
        <v>1141</v>
      </c>
      <c r="D164" s="409" t="str">
        <f>IF('(more) Simpl. Textures PLYWOOD'!M167=0,"",'(more) Simpl. Textures PLYWOOD'!M167)</f>
        <v/>
      </c>
      <c r="E164" s="409"/>
      <c r="F164" s="306">
        <f t="shared" si="3"/>
        <v>0</v>
      </c>
      <c r="G164" s="11">
        <f>F164*'(more) Simpl. Textures PLYWOOD'!I167</f>
        <v>0</v>
      </c>
      <c r="H164" s="11">
        <f>F164*'(more) Simpl. Textures PLYWOOD'!Z167</f>
        <v>0</v>
      </c>
    </row>
    <row r="165" spans="2:8" ht="23.25" customHeight="1" x14ac:dyDescent="0.2">
      <c r="B165" s="18" t="str">
        <f>'(more) Simpl. Textures PLYWOOD'!D168</f>
        <v>SIMPL-5I-N-NT</v>
      </c>
      <c r="C165" s="432" t="s">
        <v>1142</v>
      </c>
      <c r="D165" s="409" t="str">
        <f>IF('(more) Simpl. Textures PLYWOOD'!M168=0,"",'(more) Simpl. Textures PLYWOOD'!M168)</f>
        <v/>
      </c>
      <c r="E165" s="409"/>
      <c r="F165" s="306">
        <f t="shared" si="3"/>
        <v>0</v>
      </c>
      <c r="G165" s="11">
        <f>F165*'(more) Simpl. Textures PLYWOOD'!I168</f>
        <v>0</v>
      </c>
      <c r="H165" s="11">
        <f>F165*'(more) Simpl. Textures PLYWOOD'!Z168</f>
        <v>0</v>
      </c>
    </row>
    <row r="166" spans="2:8" ht="23.25" customHeight="1" x14ac:dyDescent="0.2">
      <c r="B166" s="18" t="str">
        <f>'(more) Simpl. Textures PLYWOOD'!D169</f>
        <v>SIMPL-5J-C</v>
      </c>
      <c r="C166" s="432" t="s">
        <v>1140</v>
      </c>
      <c r="D166" s="409"/>
      <c r="E166" s="409" t="str">
        <f>IF('(more) Simpl. Textures PLYWOOD'!N169=0,"",'(more) Simpl. Textures PLYWOOD'!N169)</f>
        <v/>
      </c>
      <c r="F166" s="306">
        <f t="shared" si="3"/>
        <v>0</v>
      </c>
      <c r="G166" s="11">
        <f>F166*'(more) Simpl. Textures PLYWOOD'!I169</f>
        <v>0</v>
      </c>
      <c r="H166" s="11">
        <f>F166*'(more) Simpl. Textures PLYWOOD'!Z169</f>
        <v>0</v>
      </c>
    </row>
    <row r="167" spans="2:8" ht="23.25" customHeight="1" x14ac:dyDescent="0.2">
      <c r="B167" s="18" t="str">
        <f>'(more) Simpl. Textures PLYWOOD'!D170</f>
        <v>SIMPL-5J-N-T</v>
      </c>
      <c r="C167" s="432" t="s">
        <v>1141</v>
      </c>
      <c r="D167" s="409" t="str">
        <f>IF('(more) Simpl. Textures PLYWOOD'!M170=0,"",'(more) Simpl. Textures PLYWOOD'!M170)</f>
        <v/>
      </c>
      <c r="E167" s="409"/>
      <c r="F167" s="306">
        <f t="shared" si="3"/>
        <v>0</v>
      </c>
      <c r="G167" s="11">
        <f>F167*'(more) Simpl. Textures PLYWOOD'!I170</f>
        <v>0</v>
      </c>
      <c r="H167" s="11">
        <f>F167*'(more) Simpl. Textures PLYWOOD'!Z170</f>
        <v>0</v>
      </c>
    </row>
    <row r="168" spans="2:8" ht="23.25" customHeight="1" x14ac:dyDescent="0.2">
      <c r="B168" s="18" t="str">
        <f>'(more) Simpl. Textures PLYWOOD'!D171</f>
        <v>SIMPL-5J-N-NT</v>
      </c>
      <c r="C168" s="432" t="s">
        <v>1142</v>
      </c>
      <c r="D168" s="409" t="str">
        <f>IF('(more) Simpl. Textures PLYWOOD'!M171=0,"",'(more) Simpl. Textures PLYWOOD'!M171)</f>
        <v/>
      </c>
      <c r="E168" s="409"/>
      <c r="F168" s="306">
        <f t="shared" si="3"/>
        <v>0</v>
      </c>
      <c r="G168" s="11">
        <f>F168*'(more) Simpl. Textures PLYWOOD'!I171</f>
        <v>0</v>
      </c>
      <c r="H168" s="11">
        <f>F168*'(more) Simpl. Textures PLYWOOD'!Z171</f>
        <v>0</v>
      </c>
    </row>
    <row r="169" spans="2:8" ht="23.25" customHeight="1" x14ac:dyDescent="0.2">
      <c r="B169" s="18" t="str">
        <f>'(more) Simpl. Textures PLYWOOD'!D172</f>
        <v>SIMPL-5K-C</v>
      </c>
      <c r="C169" s="432" t="s">
        <v>1140</v>
      </c>
      <c r="D169" s="409"/>
      <c r="E169" s="409" t="str">
        <f>IF('(more) Simpl. Textures PLYWOOD'!N172=0,"",'(more) Simpl. Textures PLYWOOD'!N172)</f>
        <v/>
      </c>
      <c r="F169" s="306">
        <f t="shared" si="3"/>
        <v>0</v>
      </c>
      <c r="G169" s="11">
        <f>F169*'(more) Simpl. Textures PLYWOOD'!I172</f>
        <v>0</v>
      </c>
      <c r="H169" s="11">
        <f>F169*'(more) Simpl. Textures PLYWOOD'!Z172</f>
        <v>0</v>
      </c>
    </row>
    <row r="170" spans="2:8" ht="23.25" customHeight="1" x14ac:dyDescent="0.2">
      <c r="B170" s="18" t="str">
        <f>'(more) Simpl. Textures PLYWOOD'!D173</f>
        <v>SIMPL-5K-N-T</v>
      </c>
      <c r="C170" s="432" t="s">
        <v>1141</v>
      </c>
      <c r="D170" s="409" t="str">
        <f>IF('(more) Simpl. Textures PLYWOOD'!M173=0,"",'(more) Simpl. Textures PLYWOOD'!M173)</f>
        <v/>
      </c>
      <c r="E170" s="409"/>
      <c r="F170" s="306">
        <f t="shared" si="3"/>
        <v>0</v>
      </c>
      <c r="G170" s="11">
        <f>F170*'(more) Simpl. Textures PLYWOOD'!I173</f>
        <v>0</v>
      </c>
      <c r="H170" s="11">
        <f>F170*'(more) Simpl. Textures PLYWOOD'!Z173</f>
        <v>0</v>
      </c>
    </row>
    <row r="171" spans="2:8" ht="23.25" customHeight="1" x14ac:dyDescent="0.2">
      <c r="B171" s="18" t="str">
        <f>'(more) Simpl. Textures PLYWOOD'!D174</f>
        <v>SIMPL-5K-N-NT</v>
      </c>
      <c r="C171" s="432" t="s">
        <v>1142</v>
      </c>
      <c r="D171" s="409" t="str">
        <f>IF('(more) Simpl. Textures PLYWOOD'!M174=0,"",'(more) Simpl. Textures PLYWOOD'!M174)</f>
        <v/>
      </c>
      <c r="E171" s="409"/>
      <c r="F171" s="306">
        <f t="shared" si="3"/>
        <v>0</v>
      </c>
      <c r="G171" s="11">
        <f>F171*'(more) Simpl. Textures PLYWOOD'!I174</f>
        <v>0</v>
      </c>
      <c r="H171" s="11">
        <f>F171*'(more) Simpl. Textures PLYWOOD'!Z174</f>
        <v>0</v>
      </c>
    </row>
    <row r="172" spans="2:8" ht="23.25" customHeight="1" x14ac:dyDescent="0.2">
      <c r="B172" s="18" t="str">
        <f>'(more) Simpl. Textures PLYWOOD'!D175</f>
        <v>SIMPL-5L-C</v>
      </c>
      <c r="C172" s="432" t="s">
        <v>1140</v>
      </c>
      <c r="D172" s="409"/>
      <c r="E172" s="409" t="str">
        <f>IF('(more) Simpl. Textures PLYWOOD'!N175=0,"",'(more) Simpl. Textures PLYWOOD'!N175)</f>
        <v/>
      </c>
      <c r="F172" s="306">
        <f t="shared" si="3"/>
        <v>0</v>
      </c>
      <c r="G172" s="11">
        <f>F172*'(more) Simpl. Textures PLYWOOD'!I175</f>
        <v>0</v>
      </c>
      <c r="H172" s="11">
        <f>F172*'(more) Simpl. Textures PLYWOOD'!Z175</f>
        <v>0</v>
      </c>
    </row>
    <row r="173" spans="2:8" ht="23.25" customHeight="1" x14ac:dyDescent="0.2">
      <c r="B173" s="18" t="str">
        <f>'(more) Simpl. Textures PLYWOOD'!D176</f>
        <v>SIMPL-5L-N-T</v>
      </c>
      <c r="C173" s="432" t="s">
        <v>1141</v>
      </c>
      <c r="D173" s="409" t="str">
        <f>IF('(more) Simpl. Textures PLYWOOD'!M176=0,"",'(more) Simpl. Textures PLYWOOD'!M176)</f>
        <v/>
      </c>
      <c r="E173" s="409"/>
      <c r="F173" s="306">
        <f t="shared" si="3"/>
        <v>0</v>
      </c>
      <c r="G173" s="11">
        <f>F173*'(more) Simpl. Textures PLYWOOD'!I176</f>
        <v>0</v>
      </c>
      <c r="H173" s="11">
        <f>F173*'(more) Simpl. Textures PLYWOOD'!Z176</f>
        <v>0</v>
      </c>
    </row>
    <row r="174" spans="2:8" ht="23.25" customHeight="1" x14ac:dyDescent="0.2">
      <c r="B174" s="18" t="str">
        <f>'(more) Simpl. Textures PLYWOOD'!D177</f>
        <v>SIMPL-5L-N-NT</v>
      </c>
      <c r="C174" s="432" t="s">
        <v>1142</v>
      </c>
      <c r="D174" s="409" t="str">
        <f>IF('(more) Simpl. Textures PLYWOOD'!M177=0,"",'(more) Simpl. Textures PLYWOOD'!M177)</f>
        <v/>
      </c>
      <c r="E174" s="409"/>
      <c r="F174" s="306">
        <f t="shared" si="3"/>
        <v>0</v>
      </c>
      <c r="G174" s="11">
        <f>F174*'(more) Simpl. Textures PLYWOOD'!I177</f>
        <v>0</v>
      </c>
      <c r="H174" s="11">
        <f>F174*'(more) Simpl. Textures PLYWOOD'!Z177</f>
        <v>0</v>
      </c>
    </row>
    <row r="175" spans="2:8" ht="23.25" customHeight="1" x14ac:dyDescent="0.2">
      <c r="B175" s="18" t="str">
        <f>'(more) Simpl. Textures PLYWOOD'!D178</f>
        <v>SIMPL-5M-C</v>
      </c>
      <c r="C175" s="432" t="s">
        <v>1140</v>
      </c>
      <c r="D175" s="409"/>
      <c r="E175" s="409" t="str">
        <f>IF('(more) Simpl. Textures PLYWOOD'!N178=0,"",'(more) Simpl. Textures PLYWOOD'!N178)</f>
        <v/>
      </c>
      <c r="F175" s="306">
        <f t="shared" si="3"/>
        <v>0</v>
      </c>
      <c r="G175" s="11">
        <f>F175*'(more) Simpl. Textures PLYWOOD'!I178</f>
        <v>0</v>
      </c>
      <c r="H175" s="11">
        <f>F175*'(more) Simpl. Textures PLYWOOD'!Z178</f>
        <v>0</v>
      </c>
    </row>
    <row r="176" spans="2:8" ht="23.25" customHeight="1" x14ac:dyDescent="0.2">
      <c r="B176" s="18" t="str">
        <f>'(more) Simpl. Textures PLYWOOD'!D179</f>
        <v>SIMPL-5M-N-T</v>
      </c>
      <c r="C176" s="432" t="s">
        <v>1141</v>
      </c>
      <c r="D176" s="409" t="str">
        <f>IF('(more) Simpl. Textures PLYWOOD'!M179=0,"",'(more) Simpl. Textures PLYWOOD'!M179)</f>
        <v/>
      </c>
      <c r="E176" s="409"/>
      <c r="F176" s="306">
        <f t="shared" si="3"/>
        <v>0</v>
      </c>
      <c r="G176" s="11">
        <f>F176*'(more) Simpl. Textures PLYWOOD'!I179</f>
        <v>0</v>
      </c>
      <c r="H176" s="11">
        <f>F176*'(more) Simpl. Textures PLYWOOD'!Z179</f>
        <v>0</v>
      </c>
    </row>
    <row r="177" spans="2:8" ht="23.25" customHeight="1" x14ac:dyDescent="0.2">
      <c r="B177" s="18" t="str">
        <f>'(more) Simpl. Textures PLYWOOD'!D180</f>
        <v>SIMPL-5M-N-NT</v>
      </c>
      <c r="C177" s="432" t="s">
        <v>1142</v>
      </c>
      <c r="D177" s="409" t="str">
        <f>IF('(more) Simpl. Textures PLYWOOD'!M180=0,"",'(more) Simpl. Textures PLYWOOD'!M180)</f>
        <v/>
      </c>
      <c r="E177" s="409"/>
      <c r="F177" s="306">
        <f t="shared" si="3"/>
        <v>0</v>
      </c>
      <c r="G177" s="11">
        <f>F177*'(more) Simpl. Textures PLYWOOD'!I180</f>
        <v>0</v>
      </c>
      <c r="H177" s="11">
        <f>F177*'(more) Simpl. Textures PLYWOOD'!Z180</f>
        <v>0</v>
      </c>
    </row>
    <row r="178" spans="2:8" ht="23.25" customHeight="1" x14ac:dyDescent="0.2">
      <c r="B178" s="18" t="str">
        <f>'(more) Simpl. Textures PLYWOOD'!D181</f>
        <v>SIMPL-5N-C</v>
      </c>
      <c r="C178" s="432" t="s">
        <v>1140</v>
      </c>
      <c r="D178" s="409"/>
      <c r="E178" s="409" t="str">
        <f>IF('(more) Simpl. Textures PLYWOOD'!N181=0,"",'(more) Simpl. Textures PLYWOOD'!N181)</f>
        <v/>
      </c>
      <c r="F178" s="306">
        <f t="shared" si="3"/>
        <v>0</v>
      </c>
      <c r="G178" s="11">
        <f>F178*'(more) Simpl. Textures PLYWOOD'!I181</f>
        <v>0</v>
      </c>
      <c r="H178" s="11">
        <f>F178*'(more) Simpl. Textures PLYWOOD'!Z181</f>
        <v>0</v>
      </c>
    </row>
    <row r="179" spans="2:8" ht="23.25" customHeight="1" x14ac:dyDescent="0.2">
      <c r="B179" s="18" t="str">
        <f>'(more) Simpl. Textures PLYWOOD'!D182</f>
        <v>SIMPL-5N-N-T</v>
      </c>
      <c r="C179" s="432" t="s">
        <v>1141</v>
      </c>
      <c r="D179" s="409" t="str">
        <f>IF('(more) Simpl. Textures PLYWOOD'!M182=0,"",'(more) Simpl. Textures PLYWOOD'!M182)</f>
        <v/>
      </c>
      <c r="E179" s="409"/>
      <c r="F179" s="306">
        <f t="shared" si="3"/>
        <v>0</v>
      </c>
      <c r="G179" s="11">
        <f>F179*'(more) Simpl. Textures PLYWOOD'!I182</f>
        <v>0</v>
      </c>
      <c r="H179" s="11">
        <f>F179*'(more) Simpl. Textures PLYWOOD'!Z182</f>
        <v>0</v>
      </c>
    </row>
    <row r="180" spans="2:8" ht="23.25" customHeight="1" x14ac:dyDescent="0.2">
      <c r="B180" s="18" t="str">
        <f>'(more) Simpl. Textures PLYWOOD'!D183</f>
        <v>SIMPL-5N-N-NT</v>
      </c>
      <c r="C180" s="432" t="s">
        <v>1142</v>
      </c>
      <c r="D180" s="409" t="str">
        <f>IF('(more) Simpl. Textures PLYWOOD'!M183=0,"",'(more) Simpl. Textures PLYWOOD'!M183)</f>
        <v/>
      </c>
      <c r="E180" s="409"/>
      <c r="F180" s="306">
        <f t="shared" si="3"/>
        <v>0</v>
      </c>
      <c r="G180" s="11">
        <f>F180*'(more) Simpl. Textures PLYWOOD'!I183</f>
        <v>0</v>
      </c>
      <c r="H180" s="11">
        <f>F180*'(more) Simpl. Textures PLYWOOD'!Z183</f>
        <v>0</v>
      </c>
    </row>
    <row r="181" spans="2:8" ht="23.25" customHeight="1" x14ac:dyDescent="0.2">
      <c r="B181" s="18" t="str">
        <f>'(more) Simpl. Textures PLYWOOD'!D184</f>
        <v>SIMPL-5O-C</v>
      </c>
      <c r="C181" s="432" t="s">
        <v>1140</v>
      </c>
      <c r="D181" s="409"/>
      <c r="E181" s="409" t="str">
        <f>IF('(more) Simpl. Textures PLYWOOD'!N184=0,"",'(more) Simpl. Textures PLYWOOD'!N184)</f>
        <v/>
      </c>
      <c r="F181" s="306">
        <f t="shared" si="3"/>
        <v>0</v>
      </c>
      <c r="G181" s="11">
        <f>F181*'(more) Simpl. Textures PLYWOOD'!I184</f>
        <v>0</v>
      </c>
      <c r="H181" s="11">
        <f>F181*'(more) Simpl. Textures PLYWOOD'!Z184</f>
        <v>0</v>
      </c>
    </row>
    <row r="182" spans="2:8" ht="23.25" customHeight="1" x14ac:dyDescent="0.2">
      <c r="B182" s="18" t="str">
        <f>'(more) Simpl. Textures PLYWOOD'!D185</f>
        <v>SIMPL-5O-N-T</v>
      </c>
      <c r="C182" s="432" t="s">
        <v>1141</v>
      </c>
      <c r="D182" s="409" t="str">
        <f>IF('(more) Simpl. Textures PLYWOOD'!M185=0,"",'(more) Simpl. Textures PLYWOOD'!M185)</f>
        <v/>
      </c>
      <c r="E182" s="409"/>
      <c r="F182" s="306">
        <f t="shared" si="3"/>
        <v>0</v>
      </c>
      <c r="G182" s="11">
        <f>F182*'(more) Simpl. Textures PLYWOOD'!I185</f>
        <v>0</v>
      </c>
      <c r="H182" s="11">
        <f>F182*'(more) Simpl. Textures PLYWOOD'!Z185</f>
        <v>0</v>
      </c>
    </row>
    <row r="183" spans="2:8" ht="23.25" customHeight="1" x14ac:dyDescent="0.2">
      <c r="B183" s="18" t="str">
        <f>'(more) Simpl. Textures PLYWOOD'!D186</f>
        <v>SIMPL-5O-N-NT</v>
      </c>
      <c r="C183" s="432" t="s">
        <v>1142</v>
      </c>
      <c r="D183" s="409" t="str">
        <f>IF('(more) Simpl. Textures PLYWOOD'!M186=0,"",'(more) Simpl. Textures PLYWOOD'!M186)</f>
        <v/>
      </c>
      <c r="E183" s="409"/>
      <c r="F183" s="306">
        <f t="shared" si="3"/>
        <v>0</v>
      </c>
      <c r="G183" s="11">
        <f>F183*'(more) Simpl. Textures PLYWOOD'!I186</f>
        <v>0</v>
      </c>
      <c r="H183" s="11">
        <f>F183*'(more) Simpl. Textures PLYWOOD'!Z186</f>
        <v>0</v>
      </c>
    </row>
    <row r="184" spans="2:8" ht="23.25" customHeight="1" x14ac:dyDescent="0.2">
      <c r="B184" s="18" t="str">
        <f>'(more) Simpl. Textures PLYWOOD'!D187</f>
        <v>6 - WANNABES</v>
      </c>
      <c r="C184" s="432"/>
      <c r="D184" s="409" t="str">
        <f>IF('(more) Simpl. Textures PLYWOOD'!M187=0,"",'(more) Simpl. Textures PLYWOOD'!M187)</f>
        <v/>
      </c>
      <c r="E184" s="409" t="str">
        <f>IF('(more) Simpl. Textures PLYWOOD'!N187=0,"",'(more) Simpl. Textures PLYWOOD'!N187)</f>
        <v/>
      </c>
      <c r="F184" s="306">
        <f t="shared" si="3"/>
        <v>0</v>
      </c>
      <c r="G184" s="11">
        <f>F184*'(more) Simpl. Textures PLYWOOD'!I187</f>
        <v>0</v>
      </c>
      <c r="H184" s="11">
        <f>F184*'(more) Simpl. Textures PLYWOOD'!Z187</f>
        <v>0</v>
      </c>
    </row>
    <row r="185" spans="2:8" ht="23.25" customHeight="1" x14ac:dyDescent="0.2">
      <c r="B185" s="18" t="str">
        <f>'(more) Simpl. Textures PLYWOOD'!D188</f>
        <v>SIMPL-6A-C</v>
      </c>
      <c r="C185" s="432" t="s">
        <v>1140</v>
      </c>
      <c r="D185" s="409"/>
      <c r="E185" s="409" t="str">
        <f>IF('(more) Simpl. Textures PLYWOOD'!N188=0,"",'(more) Simpl. Textures PLYWOOD'!N188)</f>
        <v/>
      </c>
      <c r="F185" s="306">
        <f t="shared" si="3"/>
        <v>0</v>
      </c>
      <c r="G185" s="11">
        <f>F185*'(more) Simpl. Textures PLYWOOD'!I188</f>
        <v>0</v>
      </c>
      <c r="H185" s="11">
        <f>F185*'(more) Simpl. Textures PLYWOOD'!Z188</f>
        <v>0</v>
      </c>
    </row>
    <row r="186" spans="2:8" ht="23.25" customHeight="1" x14ac:dyDescent="0.2">
      <c r="B186" s="18" t="str">
        <f>'(more) Simpl. Textures PLYWOOD'!D189</f>
        <v>SIMPL-6A-N-T</v>
      </c>
      <c r="C186" s="432" t="s">
        <v>1141</v>
      </c>
      <c r="D186" s="409" t="str">
        <f>IF('(more) Simpl. Textures PLYWOOD'!M189=0,"",'(more) Simpl. Textures PLYWOOD'!M189)</f>
        <v/>
      </c>
      <c r="E186" s="409"/>
      <c r="F186" s="306">
        <f t="shared" si="3"/>
        <v>0</v>
      </c>
      <c r="G186" s="11">
        <f>F186*'(more) Simpl. Textures PLYWOOD'!I189</f>
        <v>0</v>
      </c>
      <c r="H186" s="11">
        <f>F186*'(more) Simpl. Textures PLYWOOD'!Z189</f>
        <v>0</v>
      </c>
    </row>
    <row r="187" spans="2:8" ht="23.25" customHeight="1" x14ac:dyDescent="0.2">
      <c r="B187" s="18" t="str">
        <f>'(more) Simpl. Textures PLYWOOD'!D190</f>
        <v>SIMPL-6A-N-NT</v>
      </c>
      <c r="C187" s="432" t="s">
        <v>1142</v>
      </c>
      <c r="D187" s="409" t="str">
        <f>IF('(more) Simpl. Textures PLYWOOD'!M190=0,"",'(more) Simpl. Textures PLYWOOD'!M190)</f>
        <v/>
      </c>
      <c r="E187" s="409"/>
      <c r="F187" s="306">
        <f t="shared" si="3"/>
        <v>0</v>
      </c>
      <c r="G187" s="11">
        <f>F187*'(more) Simpl. Textures PLYWOOD'!I190</f>
        <v>0</v>
      </c>
      <c r="H187" s="11">
        <f>F187*'(more) Simpl. Textures PLYWOOD'!Z190</f>
        <v>0</v>
      </c>
    </row>
    <row r="188" spans="2:8" ht="23.25" customHeight="1" x14ac:dyDescent="0.2">
      <c r="B188" s="18" t="str">
        <f>'(more) Simpl. Textures PLYWOOD'!D191</f>
        <v>SIMPL-6B-C</v>
      </c>
      <c r="C188" s="432" t="s">
        <v>1140</v>
      </c>
      <c r="D188" s="409"/>
      <c r="E188" s="409" t="str">
        <f>IF('(more) Simpl. Textures PLYWOOD'!N191=0,"",'(more) Simpl. Textures PLYWOOD'!N191)</f>
        <v/>
      </c>
      <c r="F188" s="306">
        <f t="shared" si="3"/>
        <v>0</v>
      </c>
      <c r="G188" s="11">
        <f>F188*'(more) Simpl. Textures PLYWOOD'!I191</f>
        <v>0</v>
      </c>
      <c r="H188" s="11">
        <f>F188*'(more) Simpl. Textures PLYWOOD'!Z191</f>
        <v>0</v>
      </c>
    </row>
    <row r="189" spans="2:8" ht="23.25" customHeight="1" x14ac:dyDescent="0.2">
      <c r="B189" s="18" t="str">
        <f>'(more) Simpl. Textures PLYWOOD'!D192</f>
        <v>SIMPL-6B-N-T</v>
      </c>
      <c r="C189" s="432" t="s">
        <v>1141</v>
      </c>
      <c r="D189" s="409" t="str">
        <f>IF('(more) Simpl. Textures PLYWOOD'!M192=0,"",'(more) Simpl. Textures PLYWOOD'!M192)</f>
        <v/>
      </c>
      <c r="E189" s="409"/>
      <c r="F189" s="306">
        <f t="shared" si="3"/>
        <v>0</v>
      </c>
      <c r="G189" s="11">
        <f>F189*'(more) Simpl. Textures PLYWOOD'!I192</f>
        <v>0</v>
      </c>
      <c r="H189" s="11">
        <f>F189*'(more) Simpl. Textures PLYWOOD'!Z192</f>
        <v>0</v>
      </c>
    </row>
    <row r="190" spans="2:8" ht="23.25" customHeight="1" x14ac:dyDescent="0.2">
      <c r="B190" s="18" t="str">
        <f>'(more) Simpl. Textures PLYWOOD'!D193</f>
        <v>SIMPL-6B-N-NT</v>
      </c>
      <c r="C190" s="432" t="s">
        <v>1142</v>
      </c>
      <c r="D190" s="409" t="str">
        <f>IF('(more) Simpl. Textures PLYWOOD'!M193=0,"",'(more) Simpl. Textures PLYWOOD'!M193)</f>
        <v/>
      </c>
      <c r="E190" s="409"/>
      <c r="F190" s="306">
        <f t="shared" si="3"/>
        <v>0</v>
      </c>
      <c r="G190" s="11">
        <f>F190*'(more) Simpl. Textures PLYWOOD'!I193</f>
        <v>0</v>
      </c>
      <c r="H190" s="11">
        <f>F190*'(more) Simpl. Textures PLYWOOD'!Z193</f>
        <v>0</v>
      </c>
    </row>
    <row r="191" spans="2:8" ht="23.25" customHeight="1" x14ac:dyDescent="0.2">
      <c r="B191" s="18" t="str">
        <f>'(more) Simpl. Textures PLYWOOD'!D194</f>
        <v>SIMPL-6C-C</v>
      </c>
      <c r="C191" s="432" t="s">
        <v>1140</v>
      </c>
      <c r="D191" s="409"/>
      <c r="E191" s="409" t="str">
        <f>IF('(more) Simpl. Textures PLYWOOD'!N194=0,"",'(more) Simpl. Textures PLYWOOD'!N194)</f>
        <v/>
      </c>
      <c r="F191" s="306">
        <f t="shared" si="3"/>
        <v>0</v>
      </c>
      <c r="G191" s="11">
        <f>F191*'(more) Simpl. Textures PLYWOOD'!I194</f>
        <v>0</v>
      </c>
      <c r="H191" s="11">
        <f>F191*'(more) Simpl. Textures PLYWOOD'!Z194</f>
        <v>0</v>
      </c>
    </row>
    <row r="192" spans="2:8" ht="23.25" customHeight="1" x14ac:dyDescent="0.2">
      <c r="B192" s="18" t="str">
        <f>'(more) Simpl. Textures PLYWOOD'!D195</f>
        <v>SIMPL-6C-N-T</v>
      </c>
      <c r="C192" s="432" t="s">
        <v>1141</v>
      </c>
      <c r="D192" s="409" t="str">
        <f>IF('(more) Simpl. Textures PLYWOOD'!M195=0,"",'(more) Simpl. Textures PLYWOOD'!M195)</f>
        <v/>
      </c>
      <c r="E192" s="409"/>
      <c r="F192" s="306">
        <f t="shared" si="3"/>
        <v>0</v>
      </c>
      <c r="G192" s="11">
        <f>F192*'(more) Simpl. Textures PLYWOOD'!I195</f>
        <v>0</v>
      </c>
      <c r="H192" s="11">
        <f>F192*'(more) Simpl. Textures PLYWOOD'!Z195</f>
        <v>0</v>
      </c>
    </row>
    <row r="193" spans="2:8" ht="23.25" customHeight="1" x14ac:dyDescent="0.2">
      <c r="B193" s="18" t="str">
        <f>'(more) Simpl. Textures PLYWOOD'!D196</f>
        <v>SIMPL-6C-N-NT</v>
      </c>
      <c r="C193" s="432" t="s">
        <v>1142</v>
      </c>
      <c r="D193" s="409" t="str">
        <f>IF('(more) Simpl. Textures PLYWOOD'!M196=0,"",'(more) Simpl. Textures PLYWOOD'!M196)</f>
        <v/>
      </c>
      <c r="E193" s="409"/>
      <c r="F193" s="306">
        <f t="shared" si="3"/>
        <v>0</v>
      </c>
      <c r="G193" s="11">
        <f>F193*'(more) Simpl. Textures PLYWOOD'!I196</f>
        <v>0</v>
      </c>
      <c r="H193" s="11">
        <f>F193*'(more) Simpl. Textures PLYWOOD'!Z196</f>
        <v>0</v>
      </c>
    </row>
    <row r="194" spans="2:8" ht="23.25" customHeight="1" x14ac:dyDescent="0.2">
      <c r="B194" s="18" t="str">
        <f>'(more) Simpl. Textures PLYWOOD'!D197</f>
        <v>SIMPL-6D-C</v>
      </c>
      <c r="C194" s="432" t="s">
        <v>1140</v>
      </c>
      <c r="D194" s="409"/>
      <c r="E194" s="409" t="str">
        <f>IF('(more) Simpl. Textures PLYWOOD'!N197=0,"",'(more) Simpl. Textures PLYWOOD'!N197)</f>
        <v/>
      </c>
      <c r="F194" s="306">
        <f t="shared" si="3"/>
        <v>0</v>
      </c>
      <c r="G194" s="11">
        <f>F194*'(more) Simpl. Textures PLYWOOD'!I197</f>
        <v>0</v>
      </c>
      <c r="H194" s="11">
        <f>F194*'(more) Simpl. Textures PLYWOOD'!Z197</f>
        <v>0</v>
      </c>
    </row>
    <row r="195" spans="2:8" ht="23.25" customHeight="1" x14ac:dyDescent="0.2">
      <c r="B195" s="18" t="str">
        <f>'(more) Simpl. Textures PLYWOOD'!D198</f>
        <v>SIMPL-6D-N-T</v>
      </c>
      <c r="C195" s="432" t="s">
        <v>1141</v>
      </c>
      <c r="D195" s="409" t="str">
        <f>IF('(more) Simpl. Textures PLYWOOD'!M198=0,"",'(more) Simpl. Textures PLYWOOD'!M198)</f>
        <v/>
      </c>
      <c r="E195" s="409"/>
      <c r="F195" s="306">
        <f t="shared" si="3"/>
        <v>0</v>
      </c>
      <c r="G195" s="11">
        <f>F195*'(more) Simpl. Textures PLYWOOD'!I198</f>
        <v>0</v>
      </c>
      <c r="H195" s="11">
        <f>F195*'(more) Simpl. Textures PLYWOOD'!Z198</f>
        <v>0</v>
      </c>
    </row>
    <row r="196" spans="2:8" ht="23.25" customHeight="1" x14ac:dyDescent="0.2">
      <c r="B196" s="18" t="str">
        <f>'(more) Simpl. Textures PLYWOOD'!D199</f>
        <v>SIMPL-6D-N-NT</v>
      </c>
      <c r="C196" s="432" t="s">
        <v>1142</v>
      </c>
      <c r="D196" s="409" t="str">
        <f>IF('(more) Simpl. Textures PLYWOOD'!M199=0,"",'(more) Simpl. Textures PLYWOOD'!M199)</f>
        <v/>
      </c>
      <c r="E196" s="409"/>
      <c r="F196" s="306">
        <f t="shared" si="3"/>
        <v>0</v>
      </c>
      <c r="G196" s="11">
        <f>F196*'(more) Simpl. Textures PLYWOOD'!I199</f>
        <v>0</v>
      </c>
      <c r="H196" s="11">
        <f>F196*'(more) Simpl. Textures PLYWOOD'!Z199</f>
        <v>0</v>
      </c>
    </row>
    <row r="197" spans="2:8" ht="23.25" customHeight="1" x14ac:dyDescent="0.2">
      <c r="B197" s="18" t="str">
        <f>'(more) Simpl. Textures PLYWOOD'!D200</f>
        <v>SIMPL-6E-C</v>
      </c>
      <c r="C197" s="432" t="s">
        <v>1140</v>
      </c>
      <c r="D197" s="409"/>
      <c r="E197" s="409" t="str">
        <f>IF('(more) Simpl. Textures PLYWOOD'!N200=0,"",'(more) Simpl. Textures PLYWOOD'!N200)</f>
        <v/>
      </c>
      <c r="F197" s="306">
        <f t="shared" si="3"/>
        <v>0</v>
      </c>
      <c r="G197" s="11">
        <f>F197*'(more) Simpl. Textures PLYWOOD'!I200</f>
        <v>0</v>
      </c>
      <c r="H197" s="11">
        <f>F197*'(more) Simpl. Textures PLYWOOD'!Z200</f>
        <v>0</v>
      </c>
    </row>
    <row r="198" spans="2:8" ht="23.25" customHeight="1" x14ac:dyDescent="0.2">
      <c r="B198" s="18" t="str">
        <f>'(more) Simpl. Textures PLYWOOD'!D201</f>
        <v>SIMPL-6E-N-T</v>
      </c>
      <c r="C198" s="432" t="s">
        <v>1141</v>
      </c>
      <c r="D198" s="409" t="str">
        <f>IF('(more) Simpl. Textures PLYWOOD'!M201=0,"",'(more) Simpl. Textures PLYWOOD'!M201)</f>
        <v/>
      </c>
      <c r="E198" s="409"/>
      <c r="F198" s="306">
        <f t="shared" si="3"/>
        <v>0</v>
      </c>
      <c r="G198" s="11">
        <f>F198*'(more) Simpl. Textures PLYWOOD'!I201</f>
        <v>0</v>
      </c>
      <c r="H198" s="11">
        <f>F198*'(more) Simpl. Textures PLYWOOD'!Z201</f>
        <v>0</v>
      </c>
    </row>
    <row r="199" spans="2:8" ht="23.25" customHeight="1" x14ac:dyDescent="0.2">
      <c r="B199" s="18" t="str">
        <f>'(more) Simpl. Textures PLYWOOD'!D202</f>
        <v>SIMPL-6E-N-NT</v>
      </c>
      <c r="C199" s="432" t="s">
        <v>1142</v>
      </c>
      <c r="D199" s="409" t="str">
        <f>IF('(more) Simpl. Textures PLYWOOD'!M202=0,"",'(more) Simpl. Textures PLYWOOD'!M202)</f>
        <v/>
      </c>
      <c r="E199" s="409"/>
      <c r="F199" s="306">
        <f t="shared" ref="F199:F262" si="4">SUM(D199:E199)</f>
        <v>0</v>
      </c>
      <c r="G199" s="11">
        <f>F199*'(more) Simpl. Textures PLYWOOD'!I202</f>
        <v>0</v>
      </c>
      <c r="H199" s="11">
        <f>F199*'(more) Simpl. Textures PLYWOOD'!Z202</f>
        <v>0</v>
      </c>
    </row>
    <row r="200" spans="2:8" ht="23.25" customHeight="1" x14ac:dyDescent="0.2">
      <c r="B200" s="18" t="str">
        <f>'(more) Simpl. Textures PLYWOOD'!D203</f>
        <v>SIMPL-6F-C</v>
      </c>
      <c r="C200" s="432" t="s">
        <v>1140</v>
      </c>
      <c r="D200" s="409"/>
      <c r="E200" s="409" t="str">
        <f>IF('(more) Simpl. Textures PLYWOOD'!N203=0,"",'(more) Simpl. Textures PLYWOOD'!N203)</f>
        <v/>
      </c>
      <c r="F200" s="306">
        <f t="shared" si="4"/>
        <v>0</v>
      </c>
      <c r="G200" s="11">
        <f>F200*'(more) Simpl. Textures PLYWOOD'!I203</f>
        <v>0</v>
      </c>
      <c r="H200" s="11">
        <f>F200*'(more) Simpl. Textures PLYWOOD'!Z203</f>
        <v>0</v>
      </c>
    </row>
    <row r="201" spans="2:8" ht="23.25" customHeight="1" x14ac:dyDescent="0.2">
      <c r="B201" s="18" t="str">
        <f>'(more) Simpl. Textures PLYWOOD'!D204</f>
        <v>SIMPL-6F-N-T</v>
      </c>
      <c r="C201" s="432" t="s">
        <v>1141</v>
      </c>
      <c r="D201" s="409" t="str">
        <f>IF('(more) Simpl. Textures PLYWOOD'!M204=0,"",'(more) Simpl. Textures PLYWOOD'!M204)</f>
        <v/>
      </c>
      <c r="E201" s="409"/>
      <c r="F201" s="306">
        <f t="shared" si="4"/>
        <v>0</v>
      </c>
      <c r="G201" s="11">
        <f>F201*'(more) Simpl. Textures PLYWOOD'!I204</f>
        <v>0</v>
      </c>
      <c r="H201" s="11">
        <f>F201*'(more) Simpl. Textures PLYWOOD'!Z204</f>
        <v>0</v>
      </c>
    </row>
    <row r="202" spans="2:8" ht="23.25" customHeight="1" x14ac:dyDescent="0.2">
      <c r="B202" s="18" t="str">
        <f>'(more) Simpl. Textures PLYWOOD'!D205</f>
        <v>SIMPL-6F-N-NT</v>
      </c>
      <c r="C202" s="432" t="s">
        <v>1142</v>
      </c>
      <c r="D202" s="409" t="str">
        <f>IF('(more) Simpl. Textures PLYWOOD'!M205=0,"",'(more) Simpl. Textures PLYWOOD'!M205)</f>
        <v/>
      </c>
      <c r="E202" s="409"/>
      <c r="F202" s="306">
        <f t="shared" si="4"/>
        <v>0</v>
      </c>
      <c r="G202" s="11">
        <f>F202*'(more) Simpl. Textures PLYWOOD'!I205</f>
        <v>0</v>
      </c>
      <c r="H202" s="11">
        <f>F202*'(more) Simpl. Textures PLYWOOD'!Z205</f>
        <v>0</v>
      </c>
    </row>
    <row r="203" spans="2:8" ht="23.25" customHeight="1" x14ac:dyDescent="0.2">
      <c r="B203" s="18" t="str">
        <f>'(more) Simpl. Textures PLYWOOD'!D206</f>
        <v>SIMPL-6G-C</v>
      </c>
      <c r="C203" s="432" t="s">
        <v>1140</v>
      </c>
      <c r="D203" s="409"/>
      <c r="E203" s="409" t="str">
        <f>IF('(more) Simpl. Textures PLYWOOD'!N206=0,"",'(more) Simpl. Textures PLYWOOD'!N206)</f>
        <v/>
      </c>
      <c r="F203" s="306">
        <f t="shared" si="4"/>
        <v>0</v>
      </c>
      <c r="G203" s="11">
        <f>F203*'(more) Simpl. Textures PLYWOOD'!I206</f>
        <v>0</v>
      </c>
      <c r="H203" s="11">
        <f>F203*'(more) Simpl. Textures PLYWOOD'!Z206</f>
        <v>0</v>
      </c>
    </row>
    <row r="204" spans="2:8" ht="23.25" customHeight="1" x14ac:dyDescent="0.2">
      <c r="B204" s="18" t="str">
        <f>'(more) Simpl. Textures PLYWOOD'!D207</f>
        <v>SIMPL-6G-N-T</v>
      </c>
      <c r="C204" s="432" t="s">
        <v>1141</v>
      </c>
      <c r="D204" s="409" t="str">
        <f>IF('(more) Simpl. Textures PLYWOOD'!M207=0,"",'(more) Simpl. Textures PLYWOOD'!M207)</f>
        <v/>
      </c>
      <c r="E204" s="409"/>
      <c r="F204" s="306">
        <f t="shared" si="4"/>
        <v>0</v>
      </c>
      <c r="G204" s="11">
        <f>F204*'(more) Simpl. Textures PLYWOOD'!I207</f>
        <v>0</v>
      </c>
      <c r="H204" s="11">
        <f>F204*'(more) Simpl. Textures PLYWOOD'!Z207</f>
        <v>0</v>
      </c>
    </row>
    <row r="205" spans="2:8" ht="23.25" customHeight="1" x14ac:dyDescent="0.2">
      <c r="B205" s="18" t="str">
        <f>'(more) Simpl. Textures PLYWOOD'!D208</f>
        <v>SIMPL-6G-N-NT</v>
      </c>
      <c r="C205" s="432" t="s">
        <v>1142</v>
      </c>
      <c r="D205" s="409" t="str">
        <f>IF('(more) Simpl. Textures PLYWOOD'!M208=0,"",'(more) Simpl. Textures PLYWOOD'!M208)</f>
        <v/>
      </c>
      <c r="E205" s="409"/>
      <c r="F205" s="306">
        <f t="shared" si="4"/>
        <v>0</v>
      </c>
      <c r="G205" s="11">
        <f>F205*'(more) Simpl. Textures PLYWOOD'!I208</f>
        <v>0</v>
      </c>
      <c r="H205" s="11">
        <f>F205*'(more) Simpl. Textures PLYWOOD'!Z208</f>
        <v>0</v>
      </c>
    </row>
    <row r="206" spans="2:8" ht="23.25" customHeight="1" x14ac:dyDescent="0.2">
      <c r="B206" s="18" t="str">
        <f>'(more) Simpl. Textures PLYWOOD'!D209</f>
        <v>SIMPL-6H-C</v>
      </c>
      <c r="C206" s="432" t="s">
        <v>1140</v>
      </c>
      <c r="D206" s="409"/>
      <c r="E206" s="409" t="str">
        <f>IF('(more) Simpl. Textures PLYWOOD'!N209=0,"",'(more) Simpl. Textures PLYWOOD'!N209)</f>
        <v/>
      </c>
      <c r="F206" s="306">
        <f t="shared" si="4"/>
        <v>0</v>
      </c>
      <c r="G206" s="11">
        <f>F206*'(more) Simpl. Textures PLYWOOD'!I209</f>
        <v>0</v>
      </c>
      <c r="H206" s="11">
        <f>F206*'(more) Simpl. Textures PLYWOOD'!Z209</f>
        <v>0</v>
      </c>
    </row>
    <row r="207" spans="2:8" ht="23.25" customHeight="1" x14ac:dyDescent="0.2">
      <c r="B207" s="18" t="str">
        <f>'(more) Simpl. Textures PLYWOOD'!D210</f>
        <v>SIMPL-6H-N-T</v>
      </c>
      <c r="C207" s="432" t="s">
        <v>1141</v>
      </c>
      <c r="D207" s="409" t="str">
        <f>IF('(more) Simpl. Textures PLYWOOD'!M210=0,"",'(more) Simpl. Textures PLYWOOD'!M210)</f>
        <v/>
      </c>
      <c r="E207" s="409"/>
      <c r="F207" s="306">
        <f t="shared" si="4"/>
        <v>0</v>
      </c>
      <c r="G207" s="11">
        <f>F207*'(more) Simpl. Textures PLYWOOD'!I210</f>
        <v>0</v>
      </c>
      <c r="H207" s="11">
        <f>F207*'(more) Simpl. Textures PLYWOOD'!Z210</f>
        <v>0</v>
      </c>
    </row>
    <row r="208" spans="2:8" ht="23.25" customHeight="1" x14ac:dyDescent="0.2">
      <c r="B208" s="18" t="str">
        <f>'(more) Simpl. Textures PLYWOOD'!D211</f>
        <v>SIMPL-6H-N-NT</v>
      </c>
      <c r="C208" s="432" t="s">
        <v>1142</v>
      </c>
      <c r="D208" s="409" t="str">
        <f>IF('(more) Simpl. Textures PLYWOOD'!M211=0,"",'(more) Simpl. Textures PLYWOOD'!M211)</f>
        <v/>
      </c>
      <c r="E208" s="409"/>
      <c r="F208" s="306">
        <f t="shared" si="4"/>
        <v>0</v>
      </c>
      <c r="G208" s="11">
        <f>F208*'(more) Simpl. Textures PLYWOOD'!I211</f>
        <v>0</v>
      </c>
      <c r="H208" s="11">
        <f>F208*'(more) Simpl. Textures PLYWOOD'!Z211</f>
        <v>0</v>
      </c>
    </row>
    <row r="209" spans="2:8" ht="23.25" customHeight="1" x14ac:dyDescent="0.2">
      <c r="B209" s="18" t="str">
        <f>'(more) Simpl. Textures PLYWOOD'!D212</f>
        <v>SIMPL-6I-C</v>
      </c>
      <c r="C209" s="432" t="s">
        <v>1140</v>
      </c>
      <c r="D209" s="409"/>
      <c r="E209" s="409" t="str">
        <f>IF('(more) Simpl. Textures PLYWOOD'!N212=0,"",'(more) Simpl. Textures PLYWOOD'!N212)</f>
        <v/>
      </c>
      <c r="F209" s="306">
        <f t="shared" si="4"/>
        <v>0</v>
      </c>
      <c r="G209" s="11">
        <f>F209*'(more) Simpl. Textures PLYWOOD'!I212</f>
        <v>0</v>
      </c>
      <c r="H209" s="11">
        <f>F209*'(more) Simpl. Textures PLYWOOD'!Z212</f>
        <v>0</v>
      </c>
    </row>
    <row r="210" spans="2:8" ht="23.25" customHeight="1" x14ac:dyDescent="0.2">
      <c r="B210" s="18" t="str">
        <f>'(more) Simpl. Textures PLYWOOD'!D213</f>
        <v>SIMPL-6I-N-T</v>
      </c>
      <c r="C210" s="432" t="s">
        <v>1141</v>
      </c>
      <c r="D210" s="409" t="str">
        <f>IF('(more) Simpl. Textures PLYWOOD'!M213=0,"",'(more) Simpl. Textures PLYWOOD'!M213)</f>
        <v/>
      </c>
      <c r="E210" s="409"/>
      <c r="F210" s="306">
        <f t="shared" si="4"/>
        <v>0</v>
      </c>
      <c r="G210" s="11">
        <f>F210*'(more) Simpl. Textures PLYWOOD'!I213</f>
        <v>0</v>
      </c>
      <c r="H210" s="11">
        <f>F210*'(more) Simpl. Textures PLYWOOD'!Z213</f>
        <v>0</v>
      </c>
    </row>
    <row r="211" spans="2:8" ht="23.25" customHeight="1" x14ac:dyDescent="0.2">
      <c r="B211" s="18" t="str">
        <f>'(more) Simpl. Textures PLYWOOD'!D214</f>
        <v>SIMPL-6I-N-NT</v>
      </c>
      <c r="C211" s="432" t="s">
        <v>1142</v>
      </c>
      <c r="D211" s="409" t="str">
        <f>IF('(more) Simpl. Textures PLYWOOD'!M214=0,"",'(more) Simpl. Textures PLYWOOD'!M214)</f>
        <v/>
      </c>
      <c r="E211" s="409"/>
      <c r="F211" s="306">
        <f t="shared" si="4"/>
        <v>0</v>
      </c>
      <c r="G211" s="11">
        <f>F211*'(more) Simpl. Textures PLYWOOD'!I214</f>
        <v>0</v>
      </c>
      <c r="H211" s="11">
        <f>F211*'(more) Simpl. Textures PLYWOOD'!Z214</f>
        <v>0</v>
      </c>
    </row>
    <row r="212" spans="2:8" ht="23.25" customHeight="1" x14ac:dyDescent="0.2">
      <c r="B212" s="18" t="str">
        <f>'(more) Simpl. Textures PLYWOOD'!D215</f>
        <v>SIMPL-6J-C</v>
      </c>
      <c r="C212" s="432" t="s">
        <v>1140</v>
      </c>
      <c r="D212" s="409"/>
      <c r="E212" s="409" t="str">
        <f>IF('(more) Simpl. Textures PLYWOOD'!N215=0,"",'(more) Simpl. Textures PLYWOOD'!N215)</f>
        <v/>
      </c>
      <c r="F212" s="306">
        <f t="shared" si="4"/>
        <v>0</v>
      </c>
      <c r="G212" s="11">
        <f>F212*'(more) Simpl. Textures PLYWOOD'!I215</f>
        <v>0</v>
      </c>
      <c r="H212" s="11">
        <f>F212*'(more) Simpl. Textures PLYWOOD'!Z215</f>
        <v>0</v>
      </c>
    </row>
    <row r="213" spans="2:8" ht="23.25" customHeight="1" x14ac:dyDescent="0.2">
      <c r="B213" s="18" t="str">
        <f>'(more) Simpl. Textures PLYWOOD'!D216</f>
        <v>SIMPL-6J-N-T</v>
      </c>
      <c r="C213" s="432" t="s">
        <v>1141</v>
      </c>
      <c r="D213" s="409" t="str">
        <f>IF('(more) Simpl. Textures PLYWOOD'!M216=0,"",'(more) Simpl. Textures PLYWOOD'!M216)</f>
        <v/>
      </c>
      <c r="E213" s="409"/>
      <c r="F213" s="306">
        <f t="shared" si="4"/>
        <v>0</v>
      </c>
      <c r="G213" s="11">
        <f>F213*'(more) Simpl. Textures PLYWOOD'!I216</f>
        <v>0</v>
      </c>
      <c r="H213" s="11">
        <f>F213*'(more) Simpl. Textures PLYWOOD'!Z216</f>
        <v>0</v>
      </c>
    </row>
    <row r="214" spans="2:8" ht="23.25" customHeight="1" x14ac:dyDescent="0.2">
      <c r="B214" s="18" t="str">
        <f>'(more) Simpl. Textures PLYWOOD'!D217</f>
        <v>SIMPL-6J-N-NT</v>
      </c>
      <c r="C214" s="432" t="s">
        <v>1142</v>
      </c>
      <c r="D214" s="409" t="str">
        <f>IF('(more) Simpl. Textures PLYWOOD'!M217=0,"",'(more) Simpl. Textures PLYWOOD'!M217)</f>
        <v/>
      </c>
      <c r="E214" s="409"/>
      <c r="F214" s="306">
        <f t="shared" si="4"/>
        <v>0</v>
      </c>
      <c r="G214" s="11">
        <f>F214*'(more) Simpl. Textures PLYWOOD'!I217</f>
        <v>0</v>
      </c>
      <c r="H214" s="11">
        <f>F214*'(more) Simpl. Textures PLYWOOD'!Z217</f>
        <v>0</v>
      </c>
    </row>
    <row r="215" spans="2:8" ht="23.25" customHeight="1" x14ac:dyDescent="0.2">
      <c r="B215" s="18" t="str">
        <f>'(more) Simpl. Textures PLYWOOD'!D218</f>
        <v>SIMPL-6K-C</v>
      </c>
      <c r="C215" s="432" t="s">
        <v>1140</v>
      </c>
      <c r="D215" s="409"/>
      <c r="E215" s="409" t="str">
        <f>IF('(more) Simpl. Textures PLYWOOD'!N218=0,"",'(more) Simpl. Textures PLYWOOD'!N218)</f>
        <v/>
      </c>
      <c r="F215" s="306">
        <f t="shared" si="4"/>
        <v>0</v>
      </c>
      <c r="G215" s="11">
        <f>F215*'(more) Simpl. Textures PLYWOOD'!I218</f>
        <v>0</v>
      </c>
      <c r="H215" s="11">
        <f>F215*'(more) Simpl. Textures PLYWOOD'!Z218</f>
        <v>0</v>
      </c>
    </row>
    <row r="216" spans="2:8" ht="23.25" customHeight="1" x14ac:dyDescent="0.2">
      <c r="B216" s="18" t="str">
        <f>'(more) Simpl. Textures PLYWOOD'!D219</f>
        <v>SIMPL-6K-N-T</v>
      </c>
      <c r="C216" s="432" t="s">
        <v>1141</v>
      </c>
      <c r="D216" s="409" t="str">
        <f>IF('(more) Simpl. Textures PLYWOOD'!M219=0,"",'(more) Simpl. Textures PLYWOOD'!M219)</f>
        <v/>
      </c>
      <c r="E216" s="409"/>
      <c r="F216" s="306">
        <f t="shared" si="4"/>
        <v>0</v>
      </c>
      <c r="G216" s="11">
        <f>F216*'(more) Simpl. Textures PLYWOOD'!I219</f>
        <v>0</v>
      </c>
      <c r="H216" s="11">
        <f>F216*'(more) Simpl. Textures PLYWOOD'!Z219</f>
        <v>0</v>
      </c>
    </row>
    <row r="217" spans="2:8" ht="23.25" customHeight="1" x14ac:dyDescent="0.2">
      <c r="B217" s="18" t="str">
        <f>'(more) Simpl. Textures PLYWOOD'!D220</f>
        <v>SIMPL-6K-N-NT</v>
      </c>
      <c r="C217" s="432" t="s">
        <v>1142</v>
      </c>
      <c r="D217" s="409" t="str">
        <f>IF('(more) Simpl. Textures PLYWOOD'!M220=0,"",'(more) Simpl. Textures PLYWOOD'!M220)</f>
        <v/>
      </c>
      <c r="E217" s="409"/>
      <c r="F217" s="306">
        <f t="shared" si="4"/>
        <v>0</v>
      </c>
      <c r="G217" s="11">
        <f>F217*'(more) Simpl. Textures PLYWOOD'!I220</f>
        <v>0</v>
      </c>
      <c r="H217" s="11">
        <f>F217*'(more) Simpl. Textures PLYWOOD'!Z220</f>
        <v>0</v>
      </c>
    </row>
    <row r="218" spans="2:8" ht="23.25" customHeight="1" x14ac:dyDescent="0.2">
      <c r="B218" s="18" t="str">
        <f>'(more) Simpl. Textures PLYWOOD'!D221</f>
        <v>SIMPL-6L-C</v>
      </c>
      <c r="C218" s="432" t="s">
        <v>1140</v>
      </c>
      <c r="D218" s="409"/>
      <c r="E218" s="409" t="str">
        <f>IF('(more) Simpl. Textures PLYWOOD'!N221=0,"",'(more) Simpl. Textures PLYWOOD'!N221)</f>
        <v/>
      </c>
      <c r="F218" s="306">
        <f t="shared" si="4"/>
        <v>0</v>
      </c>
      <c r="G218" s="11">
        <f>F218*'(more) Simpl. Textures PLYWOOD'!I221</f>
        <v>0</v>
      </c>
      <c r="H218" s="11">
        <f>F218*'(more) Simpl. Textures PLYWOOD'!Z221</f>
        <v>0</v>
      </c>
    </row>
    <row r="219" spans="2:8" ht="23.25" customHeight="1" x14ac:dyDescent="0.2">
      <c r="B219" s="18" t="str">
        <f>'(more) Simpl. Textures PLYWOOD'!D222</f>
        <v>SIMPL-6L-N-T</v>
      </c>
      <c r="C219" s="432" t="s">
        <v>1141</v>
      </c>
      <c r="D219" s="409" t="str">
        <f>IF('(more) Simpl. Textures PLYWOOD'!M222=0,"",'(more) Simpl. Textures PLYWOOD'!M222)</f>
        <v/>
      </c>
      <c r="E219" s="409"/>
      <c r="F219" s="306">
        <f t="shared" si="4"/>
        <v>0</v>
      </c>
      <c r="G219" s="11">
        <f>F219*'(more) Simpl. Textures PLYWOOD'!I222</f>
        <v>0</v>
      </c>
      <c r="H219" s="11">
        <f>F219*'(more) Simpl. Textures PLYWOOD'!Z222</f>
        <v>0</v>
      </c>
    </row>
    <row r="220" spans="2:8" ht="23.25" customHeight="1" x14ac:dyDescent="0.2">
      <c r="B220" s="18" t="str">
        <f>'(more) Simpl. Textures PLYWOOD'!D223</f>
        <v>SIMPL-6L-N-NT</v>
      </c>
      <c r="C220" s="432" t="s">
        <v>1142</v>
      </c>
      <c r="D220" s="409" t="str">
        <f>IF('(more) Simpl. Textures PLYWOOD'!M223=0,"",'(more) Simpl. Textures PLYWOOD'!M223)</f>
        <v/>
      </c>
      <c r="E220" s="409"/>
      <c r="F220" s="306">
        <f t="shared" si="4"/>
        <v>0</v>
      </c>
      <c r="G220" s="11">
        <f>F220*'(more) Simpl. Textures PLYWOOD'!I223</f>
        <v>0</v>
      </c>
      <c r="H220" s="11">
        <f>F220*'(more) Simpl. Textures PLYWOOD'!Z223</f>
        <v>0</v>
      </c>
    </row>
    <row r="221" spans="2:8" ht="23.25" customHeight="1" x14ac:dyDescent="0.2">
      <c r="B221" s="18" t="str">
        <f>'(more) Simpl. Textures PLYWOOD'!D224</f>
        <v>SIMPL-6M-C</v>
      </c>
      <c r="C221" s="432" t="s">
        <v>1140</v>
      </c>
      <c r="D221" s="409"/>
      <c r="E221" s="409" t="str">
        <f>IF('(more) Simpl. Textures PLYWOOD'!N224=0,"",'(more) Simpl. Textures PLYWOOD'!N224)</f>
        <v/>
      </c>
      <c r="F221" s="306">
        <f t="shared" si="4"/>
        <v>0</v>
      </c>
      <c r="G221" s="11">
        <f>F221*'(more) Simpl. Textures PLYWOOD'!I224</f>
        <v>0</v>
      </c>
      <c r="H221" s="11">
        <f>F221*'(more) Simpl. Textures PLYWOOD'!Z224</f>
        <v>0</v>
      </c>
    </row>
    <row r="222" spans="2:8" ht="23.25" customHeight="1" x14ac:dyDescent="0.2">
      <c r="B222" s="18" t="str">
        <f>'(more) Simpl. Textures PLYWOOD'!D225</f>
        <v>SIMPL-6M-N-T</v>
      </c>
      <c r="C222" s="432" t="s">
        <v>1141</v>
      </c>
      <c r="D222" s="409" t="str">
        <f>IF('(more) Simpl. Textures PLYWOOD'!M225=0,"",'(more) Simpl. Textures PLYWOOD'!M225)</f>
        <v/>
      </c>
      <c r="E222" s="409"/>
      <c r="F222" s="306">
        <f t="shared" si="4"/>
        <v>0</v>
      </c>
      <c r="G222" s="11">
        <f>F222*'(more) Simpl. Textures PLYWOOD'!I225</f>
        <v>0</v>
      </c>
      <c r="H222" s="11">
        <f>F222*'(more) Simpl. Textures PLYWOOD'!Z225</f>
        <v>0</v>
      </c>
    </row>
    <row r="223" spans="2:8" ht="23.25" customHeight="1" x14ac:dyDescent="0.2">
      <c r="B223" s="18" t="str">
        <f>'(more) Simpl. Textures PLYWOOD'!D226</f>
        <v>SIMPL-6M-N-NT</v>
      </c>
      <c r="C223" s="432" t="s">
        <v>1142</v>
      </c>
      <c r="D223" s="409" t="str">
        <f>IF('(more) Simpl. Textures PLYWOOD'!M226=0,"",'(more) Simpl. Textures PLYWOOD'!M226)</f>
        <v/>
      </c>
      <c r="E223" s="409"/>
      <c r="F223" s="306">
        <f t="shared" si="4"/>
        <v>0</v>
      </c>
      <c r="G223" s="11">
        <f>F223*'(more) Simpl. Textures PLYWOOD'!I226</f>
        <v>0</v>
      </c>
      <c r="H223" s="11">
        <f>F223*'(more) Simpl. Textures PLYWOOD'!Z226</f>
        <v>0</v>
      </c>
    </row>
    <row r="224" spans="2:8" ht="23.25" customHeight="1" x14ac:dyDescent="0.2">
      <c r="B224" s="18" t="str">
        <f>'(more) Simpl. Textures PLYWOOD'!D227</f>
        <v>SIMPL-6N-C</v>
      </c>
      <c r="C224" s="432" t="s">
        <v>1140</v>
      </c>
      <c r="D224" s="409"/>
      <c r="E224" s="409" t="str">
        <f>IF('(more) Simpl. Textures PLYWOOD'!N227=0,"",'(more) Simpl. Textures PLYWOOD'!N227)</f>
        <v/>
      </c>
      <c r="F224" s="306">
        <f t="shared" si="4"/>
        <v>0</v>
      </c>
      <c r="G224" s="11">
        <f>F224*'(more) Simpl. Textures PLYWOOD'!I227</f>
        <v>0</v>
      </c>
      <c r="H224" s="11">
        <f>F224*'(more) Simpl. Textures PLYWOOD'!Z227</f>
        <v>0</v>
      </c>
    </row>
    <row r="225" spans="2:8" ht="23.25" customHeight="1" x14ac:dyDescent="0.2">
      <c r="B225" s="18" t="str">
        <f>'(more) Simpl. Textures PLYWOOD'!D228</f>
        <v>SIMPL-6N-N-T</v>
      </c>
      <c r="C225" s="432" t="s">
        <v>1141</v>
      </c>
      <c r="D225" s="409" t="str">
        <f>IF('(more) Simpl. Textures PLYWOOD'!M228=0,"",'(more) Simpl. Textures PLYWOOD'!M228)</f>
        <v/>
      </c>
      <c r="E225" s="409"/>
      <c r="F225" s="306">
        <f t="shared" si="4"/>
        <v>0</v>
      </c>
      <c r="G225" s="11">
        <f>F225*'(more) Simpl. Textures PLYWOOD'!I228</f>
        <v>0</v>
      </c>
      <c r="H225" s="11">
        <f>F225*'(more) Simpl. Textures PLYWOOD'!Z228</f>
        <v>0</v>
      </c>
    </row>
    <row r="226" spans="2:8" ht="23.25" customHeight="1" x14ac:dyDescent="0.2">
      <c r="B226" s="18" t="str">
        <f>'(more) Simpl. Textures PLYWOOD'!D229</f>
        <v>SIMPL-6N-N-NT</v>
      </c>
      <c r="C226" s="432" t="s">
        <v>1142</v>
      </c>
      <c r="D226" s="409" t="str">
        <f>IF('(more) Simpl. Textures PLYWOOD'!M229=0,"",'(more) Simpl. Textures PLYWOOD'!M229)</f>
        <v/>
      </c>
      <c r="E226" s="409"/>
      <c r="F226" s="306">
        <f t="shared" si="4"/>
        <v>0</v>
      </c>
      <c r="G226" s="11">
        <f>F226*'(more) Simpl. Textures PLYWOOD'!I229</f>
        <v>0</v>
      </c>
      <c r="H226" s="11">
        <f>F226*'(more) Simpl. Textures PLYWOOD'!Z229</f>
        <v>0</v>
      </c>
    </row>
    <row r="227" spans="2:8" ht="23.25" customHeight="1" x14ac:dyDescent="0.2">
      <c r="B227" s="18" t="str">
        <f>'(more) Simpl. Textures PLYWOOD'!D230</f>
        <v>SIMPL-6O-C</v>
      </c>
      <c r="C227" s="432" t="s">
        <v>1140</v>
      </c>
      <c r="D227" s="409"/>
      <c r="E227" s="409" t="str">
        <f>IF('(more) Simpl. Textures PLYWOOD'!N230=0,"",'(more) Simpl. Textures PLYWOOD'!N230)</f>
        <v/>
      </c>
      <c r="F227" s="306">
        <f t="shared" si="4"/>
        <v>0</v>
      </c>
      <c r="G227" s="11">
        <f>F227*'(more) Simpl. Textures PLYWOOD'!I230</f>
        <v>0</v>
      </c>
      <c r="H227" s="11">
        <f>F227*'(more) Simpl. Textures PLYWOOD'!Z230</f>
        <v>0</v>
      </c>
    </row>
    <row r="228" spans="2:8" ht="23.25" customHeight="1" x14ac:dyDescent="0.2">
      <c r="B228" s="18" t="str">
        <f>'(more) Simpl. Textures PLYWOOD'!D231</f>
        <v>SIMPL-6O-N-T</v>
      </c>
      <c r="C228" s="432" t="s">
        <v>1141</v>
      </c>
      <c r="D228" s="409" t="str">
        <f>IF('(more) Simpl. Textures PLYWOOD'!M231=0,"",'(more) Simpl. Textures PLYWOOD'!M231)</f>
        <v/>
      </c>
      <c r="E228" s="409"/>
      <c r="F228" s="306">
        <f t="shared" si="4"/>
        <v>0</v>
      </c>
      <c r="G228" s="11">
        <f>F228*'(more) Simpl. Textures PLYWOOD'!I231</f>
        <v>0</v>
      </c>
      <c r="H228" s="11">
        <f>F228*'(more) Simpl. Textures PLYWOOD'!Z231</f>
        <v>0</v>
      </c>
    </row>
    <row r="229" spans="2:8" ht="23.25" customHeight="1" x14ac:dyDescent="0.2">
      <c r="B229" s="18" t="str">
        <f>'(more) Simpl. Textures PLYWOOD'!D232</f>
        <v>SIMPL-6O-N-NT</v>
      </c>
      <c r="C229" s="432" t="s">
        <v>1142</v>
      </c>
      <c r="D229" s="409" t="str">
        <f>IF('(more) Simpl. Textures PLYWOOD'!M232=0,"",'(more) Simpl. Textures PLYWOOD'!M232)</f>
        <v/>
      </c>
      <c r="E229" s="409"/>
      <c r="F229" s="306">
        <f t="shared" si="4"/>
        <v>0</v>
      </c>
      <c r="G229" s="11">
        <f>F229*'(more) Simpl. Textures PLYWOOD'!I232</f>
        <v>0</v>
      </c>
      <c r="H229" s="11">
        <f>F229*'(more) Simpl. Textures PLYWOOD'!Z232</f>
        <v>0</v>
      </c>
    </row>
    <row r="230" spans="2:8" ht="23.25" customHeight="1" x14ac:dyDescent="0.2">
      <c r="B230" s="18" t="str">
        <f>'(more) Simpl. Textures PLYWOOD'!D233</f>
        <v>SIMPL-6P-C</v>
      </c>
      <c r="C230" s="432" t="s">
        <v>1140</v>
      </c>
      <c r="D230" s="409"/>
      <c r="E230" s="409" t="str">
        <f>IF('(more) Simpl. Textures PLYWOOD'!N233=0,"",'(more) Simpl. Textures PLYWOOD'!N233)</f>
        <v/>
      </c>
      <c r="F230" s="306">
        <f t="shared" si="4"/>
        <v>0</v>
      </c>
      <c r="G230" s="11">
        <f>F230*'(more) Simpl. Textures PLYWOOD'!I233</f>
        <v>0</v>
      </c>
      <c r="H230" s="11">
        <f>F230*'(more) Simpl. Textures PLYWOOD'!Z233</f>
        <v>0</v>
      </c>
    </row>
    <row r="231" spans="2:8" ht="23.25" customHeight="1" x14ac:dyDescent="0.2">
      <c r="B231" s="18" t="str">
        <f>'(more) Simpl. Textures PLYWOOD'!D234</f>
        <v>SIMPL-6P-N-T</v>
      </c>
      <c r="C231" s="432" t="s">
        <v>1141</v>
      </c>
      <c r="D231" s="409" t="str">
        <f>IF('(more) Simpl. Textures PLYWOOD'!M234=0,"",'(more) Simpl. Textures PLYWOOD'!M234)</f>
        <v/>
      </c>
      <c r="E231" s="409"/>
      <c r="F231" s="306">
        <f t="shared" si="4"/>
        <v>0</v>
      </c>
      <c r="G231" s="11">
        <f>F231*'(more) Simpl. Textures PLYWOOD'!I234</f>
        <v>0</v>
      </c>
      <c r="H231" s="11">
        <f>F231*'(more) Simpl. Textures PLYWOOD'!Z234</f>
        <v>0</v>
      </c>
    </row>
    <row r="232" spans="2:8" ht="23.25" customHeight="1" x14ac:dyDescent="0.2">
      <c r="B232" s="18" t="str">
        <f>'(more) Simpl. Textures PLYWOOD'!D235</f>
        <v>SIMPL-6P-N-NT</v>
      </c>
      <c r="C232" s="432" t="s">
        <v>1142</v>
      </c>
      <c r="D232" s="409" t="str">
        <f>IF('(more) Simpl. Textures PLYWOOD'!M235=0,"",'(more) Simpl. Textures PLYWOOD'!M235)</f>
        <v/>
      </c>
      <c r="E232" s="409"/>
      <c r="F232" s="306">
        <f t="shared" si="4"/>
        <v>0</v>
      </c>
      <c r="G232" s="11">
        <f>F232*'(more) Simpl. Textures PLYWOOD'!I235</f>
        <v>0</v>
      </c>
      <c r="H232" s="11">
        <f>F232*'(more) Simpl. Textures PLYWOOD'!Z235</f>
        <v>0</v>
      </c>
    </row>
    <row r="233" spans="2:8" ht="23.25" customHeight="1" x14ac:dyDescent="0.2">
      <c r="B233" s="18" t="str">
        <f>'(more) Simpl. Textures PLYWOOD'!D236</f>
        <v>7 - SQUARES</v>
      </c>
      <c r="C233" s="432"/>
      <c r="D233" s="409" t="str">
        <f>IF('(more) Simpl. Textures PLYWOOD'!M236=0,"",'(more) Simpl. Textures PLYWOOD'!M236)</f>
        <v/>
      </c>
      <c r="E233" s="409" t="str">
        <f>IF('(more) Simpl. Textures PLYWOOD'!N236=0,"",'(more) Simpl. Textures PLYWOOD'!N236)</f>
        <v/>
      </c>
      <c r="F233" s="306">
        <f t="shared" si="4"/>
        <v>0</v>
      </c>
      <c r="G233" s="11">
        <f>F233*'(more) Simpl. Textures PLYWOOD'!I236</f>
        <v>0</v>
      </c>
      <c r="H233" s="11">
        <f>F233*'(more) Simpl. Textures PLYWOOD'!Z236</f>
        <v>0</v>
      </c>
    </row>
    <row r="234" spans="2:8" ht="23.25" customHeight="1" x14ac:dyDescent="0.2">
      <c r="B234" s="18" t="str">
        <f>'(more) Simpl. Textures PLYWOOD'!D237</f>
        <v>SIMPL-7A-C</v>
      </c>
      <c r="C234" s="432" t="s">
        <v>1140</v>
      </c>
      <c r="D234" s="409"/>
      <c r="E234" s="409" t="str">
        <f>IF('(more) Simpl. Textures PLYWOOD'!N237=0,"",'(more) Simpl. Textures PLYWOOD'!N237)</f>
        <v/>
      </c>
      <c r="F234" s="306">
        <f t="shared" si="4"/>
        <v>0</v>
      </c>
      <c r="G234" s="11">
        <f>F234*'(more) Simpl. Textures PLYWOOD'!I237</f>
        <v>0</v>
      </c>
      <c r="H234" s="11">
        <f>F234*'(more) Simpl. Textures PLYWOOD'!Z237</f>
        <v>0</v>
      </c>
    </row>
    <row r="235" spans="2:8" ht="23.25" customHeight="1" x14ac:dyDescent="0.2">
      <c r="B235" s="18" t="str">
        <f>'(more) Simpl. Textures PLYWOOD'!D238</f>
        <v>SIMPL-7A-N-T</v>
      </c>
      <c r="C235" s="432" t="s">
        <v>1141</v>
      </c>
      <c r="D235" s="409" t="str">
        <f>IF('(more) Simpl. Textures PLYWOOD'!M238=0,"",'(more) Simpl. Textures PLYWOOD'!M238)</f>
        <v/>
      </c>
      <c r="E235" s="409"/>
      <c r="F235" s="306">
        <f t="shared" si="4"/>
        <v>0</v>
      </c>
      <c r="G235" s="11">
        <f>F235*'(more) Simpl. Textures PLYWOOD'!I238</f>
        <v>0</v>
      </c>
      <c r="H235" s="11">
        <f>F235*'(more) Simpl. Textures PLYWOOD'!Z238</f>
        <v>0</v>
      </c>
    </row>
    <row r="236" spans="2:8" ht="23.25" customHeight="1" x14ac:dyDescent="0.2">
      <c r="B236" s="18" t="str">
        <f>'(more) Simpl. Textures PLYWOOD'!D239</f>
        <v>SIMPL-7A-N-NT</v>
      </c>
      <c r="C236" s="432" t="s">
        <v>1142</v>
      </c>
      <c r="D236" s="409" t="str">
        <f>IF('(more) Simpl. Textures PLYWOOD'!M239=0,"",'(more) Simpl. Textures PLYWOOD'!M239)</f>
        <v/>
      </c>
      <c r="E236" s="409"/>
      <c r="F236" s="306">
        <f t="shared" si="4"/>
        <v>0</v>
      </c>
      <c r="G236" s="11">
        <f>F236*'(more) Simpl. Textures PLYWOOD'!I239</f>
        <v>0</v>
      </c>
      <c r="H236" s="11">
        <f>F236*'(more) Simpl. Textures PLYWOOD'!Z239</f>
        <v>0</v>
      </c>
    </row>
    <row r="237" spans="2:8" ht="23.25" customHeight="1" x14ac:dyDescent="0.2">
      <c r="B237" s="18" t="str">
        <f>'(more) Simpl. Textures PLYWOOD'!D240</f>
        <v>SIMPL-7B-C</v>
      </c>
      <c r="C237" s="432" t="s">
        <v>1140</v>
      </c>
      <c r="D237" s="409"/>
      <c r="E237" s="409" t="str">
        <f>IF('(more) Simpl. Textures PLYWOOD'!N240=0,"",'(more) Simpl. Textures PLYWOOD'!N240)</f>
        <v/>
      </c>
      <c r="F237" s="306">
        <f t="shared" si="4"/>
        <v>0</v>
      </c>
      <c r="G237" s="11">
        <f>F237*'(more) Simpl. Textures PLYWOOD'!I240</f>
        <v>0</v>
      </c>
      <c r="H237" s="11">
        <f>F237*'(more) Simpl. Textures PLYWOOD'!Z240</f>
        <v>0</v>
      </c>
    </row>
    <row r="238" spans="2:8" ht="23.25" customHeight="1" x14ac:dyDescent="0.2">
      <c r="B238" s="18" t="str">
        <f>'(more) Simpl. Textures PLYWOOD'!D241</f>
        <v>SIMPL-7B-N-T</v>
      </c>
      <c r="C238" s="432" t="s">
        <v>1141</v>
      </c>
      <c r="D238" s="409" t="str">
        <f>IF('(more) Simpl. Textures PLYWOOD'!M241=0,"",'(more) Simpl. Textures PLYWOOD'!M241)</f>
        <v/>
      </c>
      <c r="E238" s="409"/>
      <c r="F238" s="306">
        <f t="shared" si="4"/>
        <v>0</v>
      </c>
      <c r="G238" s="11">
        <f>F238*'(more) Simpl. Textures PLYWOOD'!I241</f>
        <v>0</v>
      </c>
      <c r="H238" s="11">
        <f>F238*'(more) Simpl. Textures PLYWOOD'!Z241</f>
        <v>0</v>
      </c>
    </row>
    <row r="239" spans="2:8" ht="23.25" customHeight="1" x14ac:dyDescent="0.2">
      <c r="B239" s="18" t="str">
        <f>'(more) Simpl. Textures PLYWOOD'!D242</f>
        <v>SIMPL-7B-N-NT</v>
      </c>
      <c r="C239" s="432" t="s">
        <v>1142</v>
      </c>
      <c r="D239" s="409" t="str">
        <f>IF('(more) Simpl. Textures PLYWOOD'!M242=0,"",'(more) Simpl. Textures PLYWOOD'!M242)</f>
        <v/>
      </c>
      <c r="E239" s="409"/>
      <c r="F239" s="306">
        <f t="shared" si="4"/>
        <v>0</v>
      </c>
      <c r="G239" s="11">
        <f>F239*'(more) Simpl. Textures PLYWOOD'!I242</f>
        <v>0</v>
      </c>
      <c r="H239" s="11">
        <f>F239*'(more) Simpl. Textures PLYWOOD'!Z242</f>
        <v>0</v>
      </c>
    </row>
    <row r="240" spans="2:8" ht="23.25" customHeight="1" x14ac:dyDescent="0.2">
      <c r="B240" s="18" t="str">
        <f>'(more) Simpl. Textures PLYWOOD'!D243</f>
        <v>SIMPL-7C-C</v>
      </c>
      <c r="C240" s="432" t="s">
        <v>1140</v>
      </c>
      <c r="D240" s="409"/>
      <c r="E240" s="409" t="str">
        <f>IF('(more) Simpl. Textures PLYWOOD'!N243=0,"",'(more) Simpl. Textures PLYWOOD'!N243)</f>
        <v/>
      </c>
      <c r="F240" s="306">
        <f t="shared" si="4"/>
        <v>0</v>
      </c>
      <c r="G240" s="11">
        <f>F240*'(more) Simpl. Textures PLYWOOD'!I243</f>
        <v>0</v>
      </c>
      <c r="H240" s="11">
        <f>F240*'(more) Simpl. Textures PLYWOOD'!Z243</f>
        <v>0</v>
      </c>
    </row>
    <row r="241" spans="2:8" ht="23.25" customHeight="1" x14ac:dyDescent="0.2">
      <c r="B241" s="18" t="str">
        <f>'(more) Simpl. Textures PLYWOOD'!D244</f>
        <v>SIMPL-7C-N-T</v>
      </c>
      <c r="C241" s="432" t="s">
        <v>1141</v>
      </c>
      <c r="D241" s="409" t="str">
        <f>IF('(more) Simpl. Textures PLYWOOD'!M244=0,"",'(more) Simpl. Textures PLYWOOD'!M244)</f>
        <v/>
      </c>
      <c r="E241" s="409"/>
      <c r="F241" s="306">
        <f t="shared" si="4"/>
        <v>0</v>
      </c>
      <c r="G241" s="11">
        <f>F241*'(more) Simpl. Textures PLYWOOD'!I244</f>
        <v>0</v>
      </c>
      <c r="H241" s="11">
        <f>F241*'(more) Simpl. Textures PLYWOOD'!Z244</f>
        <v>0</v>
      </c>
    </row>
    <row r="242" spans="2:8" ht="23.25" customHeight="1" x14ac:dyDescent="0.2">
      <c r="B242" s="18" t="str">
        <f>'(more) Simpl. Textures PLYWOOD'!D245</f>
        <v>SIMPL-7C-N-NT</v>
      </c>
      <c r="C242" s="432" t="s">
        <v>1142</v>
      </c>
      <c r="D242" s="409" t="str">
        <f>IF('(more) Simpl. Textures PLYWOOD'!M245=0,"",'(more) Simpl. Textures PLYWOOD'!M245)</f>
        <v/>
      </c>
      <c r="E242" s="409"/>
      <c r="F242" s="306">
        <f t="shared" si="4"/>
        <v>0</v>
      </c>
      <c r="G242" s="11">
        <f>F242*'(more) Simpl. Textures PLYWOOD'!I245</f>
        <v>0</v>
      </c>
      <c r="H242" s="11">
        <f>F242*'(more) Simpl. Textures PLYWOOD'!Z245</f>
        <v>0</v>
      </c>
    </row>
    <row r="243" spans="2:8" ht="23.25" customHeight="1" x14ac:dyDescent="0.2">
      <c r="B243" s="18" t="str">
        <f>'(more) Simpl. Textures PLYWOOD'!D246</f>
        <v>SIMPL-7D-C</v>
      </c>
      <c r="C243" s="432" t="s">
        <v>1140</v>
      </c>
      <c r="D243" s="409"/>
      <c r="E243" s="409" t="str">
        <f>IF('(more) Simpl. Textures PLYWOOD'!N246=0,"",'(more) Simpl. Textures PLYWOOD'!N246)</f>
        <v/>
      </c>
      <c r="F243" s="306">
        <f t="shared" si="4"/>
        <v>0</v>
      </c>
      <c r="G243" s="11">
        <f>F243*'(more) Simpl. Textures PLYWOOD'!I246</f>
        <v>0</v>
      </c>
      <c r="H243" s="11">
        <f>F243*'(more) Simpl. Textures PLYWOOD'!Z246</f>
        <v>0</v>
      </c>
    </row>
    <row r="244" spans="2:8" ht="23.25" customHeight="1" x14ac:dyDescent="0.2">
      <c r="B244" s="18" t="str">
        <f>'(more) Simpl. Textures PLYWOOD'!D247</f>
        <v>SIMPL-7D-N-T</v>
      </c>
      <c r="C244" s="432" t="s">
        <v>1141</v>
      </c>
      <c r="D244" s="409" t="str">
        <f>IF('(more) Simpl. Textures PLYWOOD'!M247=0,"",'(more) Simpl. Textures PLYWOOD'!M247)</f>
        <v/>
      </c>
      <c r="E244" s="409"/>
      <c r="F244" s="306">
        <f t="shared" si="4"/>
        <v>0</v>
      </c>
      <c r="G244" s="11">
        <f>F244*'(more) Simpl. Textures PLYWOOD'!I247</f>
        <v>0</v>
      </c>
      <c r="H244" s="11">
        <f>F244*'(more) Simpl. Textures PLYWOOD'!Z247</f>
        <v>0</v>
      </c>
    </row>
    <row r="245" spans="2:8" ht="23.25" customHeight="1" x14ac:dyDescent="0.2">
      <c r="B245" s="18" t="str">
        <f>'(more) Simpl. Textures PLYWOOD'!D248</f>
        <v>SIMPL-7D-N-NT</v>
      </c>
      <c r="C245" s="432" t="s">
        <v>1142</v>
      </c>
      <c r="D245" s="409" t="str">
        <f>IF('(more) Simpl. Textures PLYWOOD'!M248=0,"",'(more) Simpl. Textures PLYWOOD'!M248)</f>
        <v/>
      </c>
      <c r="E245" s="409"/>
      <c r="F245" s="306">
        <f t="shared" si="4"/>
        <v>0</v>
      </c>
      <c r="G245" s="11">
        <f>F245*'(more) Simpl. Textures PLYWOOD'!I248</f>
        <v>0</v>
      </c>
      <c r="H245" s="11">
        <f>F245*'(more) Simpl. Textures PLYWOOD'!Z248</f>
        <v>0</v>
      </c>
    </row>
    <row r="246" spans="2:8" ht="23.25" customHeight="1" x14ac:dyDescent="0.2">
      <c r="B246" s="18" t="str">
        <f>'(more) Simpl. Textures PLYWOOD'!D249</f>
        <v>SIMPL-7E-C</v>
      </c>
      <c r="C246" s="432" t="s">
        <v>1140</v>
      </c>
      <c r="D246" s="409"/>
      <c r="E246" s="409" t="str">
        <f>IF('(more) Simpl. Textures PLYWOOD'!N249=0,"",'(more) Simpl. Textures PLYWOOD'!N249)</f>
        <v/>
      </c>
      <c r="F246" s="306">
        <f t="shared" si="4"/>
        <v>0</v>
      </c>
      <c r="G246" s="11">
        <f>F246*'(more) Simpl. Textures PLYWOOD'!I249</f>
        <v>0</v>
      </c>
      <c r="H246" s="11">
        <f>F246*'(more) Simpl. Textures PLYWOOD'!Z249</f>
        <v>0</v>
      </c>
    </row>
    <row r="247" spans="2:8" ht="23.25" customHeight="1" x14ac:dyDescent="0.2">
      <c r="B247" s="18" t="str">
        <f>'(more) Simpl. Textures PLYWOOD'!D250</f>
        <v>SIMPL-7E-N-T</v>
      </c>
      <c r="C247" s="432" t="s">
        <v>1141</v>
      </c>
      <c r="D247" s="409" t="str">
        <f>IF('(more) Simpl. Textures PLYWOOD'!M250=0,"",'(more) Simpl. Textures PLYWOOD'!M250)</f>
        <v/>
      </c>
      <c r="E247" s="409"/>
      <c r="F247" s="306">
        <f t="shared" si="4"/>
        <v>0</v>
      </c>
      <c r="G247" s="11">
        <f>F247*'(more) Simpl. Textures PLYWOOD'!I250</f>
        <v>0</v>
      </c>
      <c r="H247" s="11">
        <f>F247*'(more) Simpl. Textures PLYWOOD'!Z250</f>
        <v>0</v>
      </c>
    </row>
    <row r="248" spans="2:8" ht="23.25" customHeight="1" x14ac:dyDescent="0.2">
      <c r="B248" s="18" t="str">
        <f>'(more) Simpl. Textures PLYWOOD'!D251</f>
        <v>SIMPL-7E-N-NT</v>
      </c>
      <c r="C248" s="432" t="s">
        <v>1142</v>
      </c>
      <c r="D248" s="409" t="str">
        <f>IF('(more) Simpl. Textures PLYWOOD'!M251=0,"",'(more) Simpl. Textures PLYWOOD'!M251)</f>
        <v/>
      </c>
      <c r="E248" s="409"/>
      <c r="F248" s="306">
        <f t="shared" si="4"/>
        <v>0</v>
      </c>
      <c r="G248" s="11">
        <f>F248*'(more) Simpl. Textures PLYWOOD'!I251</f>
        <v>0</v>
      </c>
      <c r="H248" s="11">
        <f>F248*'(more) Simpl. Textures PLYWOOD'!Z251</f>
        <v>0</v>
      </c>
    </row>
    <row r="249" spans="2:8" ht="23.25" customHeight="1" x14ac:dyDescent="0.2">
      <c r="B249" s="18" t="str">
        <f>'(more) Simpl. Textures PLYWOOD'!D252</f>
        <v>SIMPL-7F-C</v>
      </c>
      <c r="C249" s="432" t="s">
        <v>1140</v>
      </c>
      <c r="D249" s="409"/>
      <c r="E249" s="409" t="str">
        <f>IF('(more) Simpl. Textures PLYWOOD'!N252=0,"",'(more) Simpl. Textures PLYWOOD'!N252)</f>
        <v/>
      </c>
      <c r="F249" s="306">
        <f t="shared" si="4"/>
        <v>0</v>
      </c>
      <c r="G249" s="11">
        <f>F249*'(more) Simpl. Textures PLYWOOD'!I252</f>
        <v>0</v>
      </c>
      <c r="H249" s="11">
        <f>F249*'(more) Simpl. Textures PLYWOOD'!Z252</f>
        <v>0</v>
      </c>
    </row>
    <row r="250" spans="2:8" ht="23.25" customHeight="1" x14ac:dyDescent="0.2">
      <c r="B250" s="18" t="str">
        <f>'(more) Simpl. Textures PLYWOOD'!D253</f>
        <v>SIMPL-7F-N-T</v>
      </c>
      <c r="C250" s="432" t="s">
        <v>1141</v>
      </c>
      <c r="D250" s="409" t="str">
        <f>IF('(more) Simpl. Textures PLYWOOD'!M253=0,"",'(more) Simpl. Textures PLYWOOD'!M253)</f>
        <v/>
      </c>
      <c r="E250" s="409"/>
      <c r="F250" s="306">
        <f t="shared" si="4"/>
        <v>0</v>
      </c>
      <c r="G250" s="11">
        <f>F250*'(more) Simpl. Textures PLYWOOD'!I253</f>
        <v>0</v>
      </c>
      <c r="H250" s="11">
        <f>F250*'(more) Simpl. Textures PLYWOOD'!Z253</f>
        <v>0</v>
      </c>
    </row>
    <row r="251" spans="2:8" ht="23.25" customHeight="1" x14ac:dyDescent="0.2">
      <c r="B251" s="18" t="str">
        <f>'(more) Simpl. Textures PLYWOOD'!D254</f>
        <v>SIMPL-7F-N-NT</v>
      </c>
      <c r="C251" s="432" t="s">
        <v>1142</v>
      </c>
      <c r="D251" s="409" t="str">
        <f>IF('(more) Simpl. Textures PLYWOOD'!M254=0,"",'(more) Simpl. Textures PLYWOOD'!M254)</f>
        <v/>
      </c>
      <c r="E251" s="409"/>
      <c r="F251" s="306">
        <f t="shared" si="4"/>
        <v>0</v>
      </c>
      <c r="G251" s="11">
        <f>F251*'(more) Simpl. Textures PLYWOOD'!I254</f>
        <v>0</v>
      </c>
      <c r="H251" s="11">
        <f>F251*'(more) Simpl. Textures PLYWOOD'!Z254</f>
        <v>0</v>
      </c>
    </row>
    <row r="252" spans="2:8" ht="23.25" customHeight="1" x14ac:dyDescent="0.2">
      <c r="B252" s="18" t="str">
        <f>'(more) Simpl. Textures PLYWOOD'!D255</f>
        <v>SIMPL-7G-C</v>
      </c>
      <c r="C252" s="432" t="s">
        <v>1140</v>
      </c>
      <c r="D252" s="409"/>
      <c r="E252" s="409" t="str">
        <f>IF('(more) Simpl. Textures PLYWOOD'!N255=0,"",'(more) Simpl. Textures PLYWOOD'!N255)</f>
        <v/>
      </c>
      <c r="F252" s="306">
        <f t="shared" si="4"/>
        <v>0</v>
      </c>
      <c r="G252" s="11">
        <f>F252*'(more) Simpl. Textures PLYWOOD'!I255</f>
        <v>0</v>
      </c>
      <c r="H252" s="11">
        <f>F252*'(more) Simpl. Textures PLYWOOD'!Z255</f>
        <v>0</v>
      </c>
    </row>
    <row r="253" spans="2:8" ht="23.25" customHeight="1" x14ac:dyDescent="0.2">
      <c r="B253" s="18" t="str">
        <f>'(more) Simpl. Textures PLYWOOD'!D256</f>
        <v>SIMPL-7G-N-T</v>
      </c>
      <c r="C253" s="432" t="s">
        <v>1141</v>
      </c>
      <c r="D253" s="409" t="str">
        <f>IF('(more) Simpl. Textures PLYWOOD'!M256=0,"",'(more) Simpl. Textures PLYWOOD'!M256)</f>
        <v/>
      </c>
      <c r="E253" s="409"/>
      <c r="F253" s="306">
        <f t="shared" si="4"/>
        <v>0</v>
      </c>
      <c r="G253" s="11">
        <f>F253*'(more) Simpl. Textures PLYWOOD'!I256</f>
        <v>0</v>
      </c>
      <c r="H253" s="11">
        <f>F253*'(more) Simpl. Textures PLYWOOD'!Z256</f>
        <v>0</v>
      </c>
    </row>
    <row r="254" spans="2:8" ht="23.25" customHeight="1" x14ac:dyDescent="0.2">
      <c r="B254" s="18" t="str">
        <f>'(more) Simpl. Textures PLYWOOD'!D257</f>
        <v>SIMPL-7G-N-NT</v>
      </c>
      <c r="C254" s="432" t="s">
        <v>1142</v>
      </c>
      <c r="D254" s="409" t="str">
        <f>IF('(more) Simpl. Textures PLYWOOD'!M257=0,"",'(more) Simpl. Textures PLYWOOD'!M257)</f>
        <v/>
      </c>
      <c r="E254" s="409"/>
      <c r="F254" s="306">
        <f t="shared" si="4"/>
        <v>0</v>
      </c>
      <c r="G254" s="11">
        <f>F254*'(more) Simpl. Textures PLYWOOD'!I257</f>
        <v>0</v>
      </c>
      <c r="H254" s="11">
        <f>F254*'(more) Simpl. Textures PLYWOOD'!Z257</f>
        <v>0</v>
      </c>
    </row>
    <row r="255" spans="2:8" ht="23.25" customHeight="1" x14ac:dyDescent="0.2">
      <c r="B255" s="18" t="str">
        <f>'(more) Simpl. Textures PLYWOOD'!D258</f>
        <v>SIMPL-7H-C</v>
      </c>
      <c r="C255" s="432" t="s">
        <v>1140</v>
      </c>
      <c r="D255" s="409"/>
      <c r="E255" s="409" t="str">
        <f>IF('(more) Simpl. Textures PLYWOOD'!N258=0,"",'(more) Simpl. Textures PLYWOOD'!N258)</f>
        <v/>
      </c>
      <c r="F255" s="306">
        <f t="shared" si="4"/>
        <v>0</v>
      </c>
      <c r="G255" s="11">
        <f>F255*'(more) Simpl. Textures PLYWOOD'!I258</f>
        <v>0</v>
      </c>
      <c r="H255" s="11">
        <f>F255*'(more) Simpl. Textures PLYWOOD'!Z258</f>
        <v>0</v>
      </c>
    </row>
    <row r="256" spans="2:8" ht="23.25" customHeight="1" x14ac:dyDescent="0.2">
      <c r="B256" s="18" t="str">
        <f>'(more) Simpl. Textures PLYWOOD'!D259</f>
        <v>SIMPL-7H-N-T</v>
      </c>
      <c r="C256" s="432" t="s">
        <v>1141</v>
      </c>
      <c r="D256" s="409" t="str">
        <f>IF('(more) Simpl. Textures PLYWOOD'!M259=0,"",'(more) Simpl. Textures PLYWOOD'!M259)</f>
        <v/>
      </c>
      <c r="E256" s="409"/>
      <c r="F256" s="306">
        <f t="shared" si="4"/>
        <v>0</v>
      </c>
      <c r="G256" s="11">
        <f>F256*'(more) Simpl. Textures PLYWOOD'!I259</f>
        <v>0</v>
      </c>
      <c r="H256" s="11">
        <f>F256*'(more) Simpl. Textures PLYWOOD'!Z259</f>
        <v>0</v>
      </c>
    </row>
    <row r="257" spans="2:8" ht="23.25" customHeight="1" x14ac:dyDescent="0.2">
      <c r="B257" s="18" t="str">
        <f>'(more) Simpl. Textures PLYWOOD'!D260</f>
        <v>SIMPL-7H-N-NT</v>
      </c>
      <c r="C257" s="432" t="s">
        <v>1142</v>
      </c>
      <c r="D257" s="409" t="str">
        <f>IF('(more) Simpl. Textures PLYWOOD'!M260=0,"",'(more) Simpl. Textures PLYWOOD'!M260)</f>
        <v/>
      </c>
      <c r="E257" s="409"/>
      <c r="F257" s="306">
        <f t="shared" si="4"/>
        <v>0</v>
      </c>
      <c r="G257" s="11">
        <f>F257*'(more) Simpl. Textures PLYWOOD'!I260</f>
        <v>0</v>
      </c>
      <c r="H257" s="11">
        <f>F257*'(more) Simpl. Textures PLYWOOD'!Z260</f>
        <v>0</v>
      </c>
    </row>
    <row r="258" spans="2:8" ht="23.25" customHeight="1" x14ac:dyDescent="0.2">
      <c r="B258" s="18" t="str">
        <f>'(more) Simpl. Textures PLYWOOD'!D261</f>
        <v>SIMPL-7I-C</v>
      </c>
      <c r="C258" s="432" t="s">
        <v>1140</v>
      </c>
      <c r="D258" s="409"/>
      <c r="E258" s="409" t="str">
        <f>IF('(more) Simpl. Textures PLYWOOD'!N261=0,"",'(more) Simpl. Textures PLYWOOD'!N261)</f>
        <v/>
      </c>
      <c r="F258" s="306">
        <f t="shared" si="4"/>
        <v>0</v>
      </c>
      <c r="G258" s="11">
        <f>F258*'(more) Simpl. Textures PLYWOOD'!I261</f>
        <v>0</v>
      </c>
      <c r="H258" s="11">
        <f>F258*'(more) Simpl. Textures PLYWOOD'!Z261</f>
        <v>0</v>
      </c>
    </row>
    <row r="259" spans="2:8" ht="23.25" customHeight="1" x14ac:dyDescent="0.2">
      <c r="B259" s="18" t="str">
        <f>'(more) Simpl. Textures PLYWOOD'!D262</f>
        <v>SIMPL-7I-N-T</v>
      </c>
      <c r="C259" s="432" t="s">
        <v>1141</v>
      </c>
      <c r="D259" s="409" t="str">
        <f>IF('(more) Simpl. Textures PLYWOOD'!M262=0,"",'(more) Simpl. Textures PLYWOOD'!M262)</f>
        <v/>
      </c>
      <c r="E259" s="409"/>
      <c r="F259" s="306">
        <f t="shared" si="4"/>
        <v>0</v>
      </c>
      <c r="G259" s="11">
        <f>F259*'(more) Simpl. Textures PLYWOOD'!I262</f>
        <v>0</v>
      </c>
      <c r="H259" s="11">
        <f>F259*'(more) Simpl. Textures PLYWOOD'!Z262</f>
        <v>0</v>
      </c>
    </row>
    <row r="260" spans="2:8" ht="23.25" customHeight="1" x14ac:dyDescent="0.2">
      <c r="B260" s="18" t="str">
        <f>'(more) Simpl. Textures PLYWOOD'!D263</f>
        <v>SIMPL-7I-N-NT</v>
      </c>
      <c r="C260" s="432" t="s">
        <v>1142</v>
      </c>
      <c r="D260" s="409" t="str">
        <f>IF('(more) Simpl. Textures PLYWOOD'!M263=0,"",'(more) Simpl. Textures PLYWOOD'!M263)</f>
        <v/>
      </c>
      <c r="E260" s="409"/>
      <c r="F260" s="306">
        <f t="shared" si="4"/>
        <v>0</v>
      </c>
      <c r="G260" s="11">
        <f>F260*'(more) Simpl. Textures PLYWOOD'!I263</f>
        <v>0</v>
      </c>
      <c r="H260" s="11">
        <f>F260*'(more) Simpl. Textures PLYWOOD'!Z263</f>
        <v>0</v>
      </c>
    </row>
    <row r="261" spans="2:8" ht="23.25" customHeight="1" x14ac:dyDescent="0.2">
      <c r="B261" s="18" t="str">
        <f>'(more) Simpl. Textures PLYWOOD'!D264</f>
        <v>SIMPL-7J-C</v>
      </c>
      <c r="C261" s="432" t="s">
        <v>1140</v>
      </c>
      <c r="D261" s="409"/>
      <c r="E261" s="409" t="str">
        <f>IF('(more) Simpl. Textures PLYWOOD'!N264=0,"",'(more) Simpl. Textures PLYWOOD'!N264)</f>
        <v/>
      </c>
      <c r="F261" s="306">
        <f t="shared" si="4"/>
        <v>0</v>
      </c>
      <c r="G261" s="11">
        <f>F261*'(more) Simpl. Textures PLYWOOD'!I264</f>
        <v>0</v>
      </c>
      <c r="H261" s="11">
        <f>F261*'(more) Simpl. Textures PLYWOOD'!Z264</f>
        <v>0</v>
      </c>
    </row>
    <row r="262" spans="2:8" ht="23.25" customHeight="1" x14ac:dyDescent="0.2">
      <c r="B262" s="18" t="str">
        <f>'(more) Simpl. Textures PLYWOOD'!D265</f>
        <v>SIMPL-7J-N-T</v>
      </c>
      <c r="C262" s="432" t="s">
        <v>1141</v>
      </c>
      <c r="D262" s="409" t="str">
        <f>IF('(more) Simpl. Textures PLYWOOD'!M265=0,"",'(more) Simpl. Textures PLYWOOD'!M265)</f>
        <v/>
      </c>
      <c r="E262" s="409"/>
      <c r="F262" s="306">
        <f t="shared" si="4"/>
        <v>0</v>
      </c>
      <c r="G262" s="11">
        <f>F262*'(more) Simpl. Textures PLYWOOD'!I265</f>
        <v>0</v>
      </c>
      <c r="H262" s="11">
        <f>F262*'(more) Simpl. Textures PLYWOOD'!Z265</f>
        <v>0</v>
      </c>
    </row>
    <row r="263" spans="2:8" ht="23.25" customHeight="1" x14ac:dyDescent="0.2">
      <c r="B263" s="18" t="str">
        <f>'(more) Simpl. Textures PLYWOOD'!D266</f>
        <v>SIMPL-7J-N-NT</v>
      </c>
      <c r="C263" s="432" t="s">
        <v>1142</v>
      </c>
      <c r="D263" s="409" t="str">
        <f>IF('(more) Simpl. Textures PLYWOOD'!M266=0,"",'(more) Simpl. Textures PLYWOOD'!M266)</f>
        <v/>
      </c>
      <c r="E263" s="409"/>
      <c r="F263" s="306">
        <f t="shared" ref="F263:F326" si="5">SUM(D263:E263)</f>
        <v>0</v>
      </c>
      <c r="G263" s="11">
        <f>F263*'(more) Simpl. Textures PLYWOOD'!I266</f>
        <v>0</v>
      </c>
      <c r="H263" s="11">
        <f>F263*'(more) Simpl. Textures PLYWOOD'!Z266</f>
        <v>0</v>
      </c>
    </row>
    <row r="264" spans="2:8" ht="23.25" customHeight="1" x14ac:dyDescent="0.2">
      <c r="B264" s="18" t="str">
        <f>'(more) Simpl. Textures PLYWOOD'!D267</f>
        <v>SIMPL-7K-C</v>
      </c>
      <c r="C264" s="432" t="s">
        <v>1140</v>
      </c>
      <c r="D264" s="409"/>
      <c r="E264" s="409" t="str">
        <f>IF('(more) Simpl. Textures PLYWOOD'!N267=0,"",'(more) Simpl. Textures PLYWOOD'!N267)</f>
        <v/>
      </c>
      <c r="F264" s="306">
        <f t="shared" si="5"/>
        <v>0</v>
      </c>
      <c r="G264" s="11">
        <f>F264*'(more) Simpl. Textures PLYWOOD'!I267</f>
        <v>0</v>
      </c>
      <c r="H264" s="11">
        <f>F264*'(more) Simpl. Textures PLYWOOD'!Z267</f>
        <v>0</v>
      </c>
    </row>
    <row r="265" spans="2:8" ht="23.25" customHeight="1" x14ac:dyDescent="0.2">
      <c r="B265" s="18" t="str">
        <f>'(more) Simpl. Textures PLYWOOD'!D268</f>
        <v>SIMPL-7K-N-T</v>
      </c>
      <c r="C265" s="432" t="s">
        <v>1141</v>
      </c>
      <c r="D265" s="409" t="str">
        <f>IF('(more) Simpl. Textures PLYWOOD'!M268=0,"",'(more) Simpl. Textures PLYWOOD'!M268)</f>
        <v/>
      </c>
      <c r="E265" s="409"/>
      <c r="F265" s="306">
        <f t="shared" si="5"/>
        <v>0</v>
      </c>
      <c r="G265" s="11">
        <f>F265*'(more) Simpl. Textures PLYWOOD'!I268</f>
        <v>0</v>
      </c>
      <c r="H265" s="11">
        <f>F265*'(more) Simpl. Textures PLYWOOD'!Z268</f>
        <v>0</v>
      </c>
    </row>
    <row r="266" spans="2:8" ht="23.25" customHeight="1" x14ac:dyDescent="0.2">
      <c r="B266" s="18" t="str">
        <f>'(more) Simpl. Textures PLYWOOD'!D269</f>
        <v>SIMPL-7K-N-NT</v>
      </c>
      <c r="C266" s="432" t="s">
        <v>1142</v>
      </c>
      <c r="D266" s="409" t="str">
        <f>IF('(more) Simpl. Textures PLYWOOD'!M269=0,"",'(more) Simpl. Textures PLYWOOD'!M269)</f>
        <v/>
      </c>
      <c r="E266" s="409"/>
      <c r="F266" s="306">
        <f t="shared" si="5"/>
        <v>0</v>
      </c>
      <c r="G266" s="11">
        <f>F266*'(more) Simpl. Textures PLYWOOD'!I269</f>
        <v>0</v>
      </c>
      <c r="H266" s="11">
        <f>F266*'(more) Simpl. Textures PLYWOOD'!Z269</f>
        <v>0</v>
      </c>
    </row>
    <row r="267" spans="2:8" ht="23.25" customHeight="1" x14ac:dyDescent="0.2">
      <c r="B267" s="18" t="str">
        <f>'(more) Simpl. Textures PLYWOOD'!D270</f>
        <v>SIMPL-7L-C</v>
      </c>
      <c r="C267" s="432" t="s">
        <v>1140</v>
      </c>
      <c r="D267" s="409"/>
      <c r="E267" s="409" t="str">
        <f>IF('(more) Simpl. Textures PLYWOOD'!N270=0,"",'(more) Simpl. Textures PLYWOOD'!N270)</f>
        <v/>
      </c>
      <c r="F267" s="306">
        <f t="shared" si="5"/>
        <v>0</v>
      </c>
      <c r="G267" s="11">
        <f>F267*'(more) Simpl. Textures PLYWOOD'!I270</f>
        <v>0</v>
      </c>
      <c r="H267" s="11">
        <f>F267*'(more) Simpl. Textures PLYWOOD'!Z270</f>
        <v>0</v>
      </c>
    </row>
    <row r="268" spans="2:8" ht="23.25" customHeight="1" x14ac:dyDescent="0.2">
      <c r="B268" s="18" t="str">
        <f>'(more) Simpl. Textures PLYWOOD'!D271</f>
        <v>SIMPL-7L-N-T</v>
      </c>
      <c r="C268" s="432" t="s">
        <v>1141</v>
      </c>
      <c r="D268" s="409" t="str">
        <f>IF('(more) Simpl. Textures PLYWOOD'!M271=0,"",'(more) Simpl. Textures PLYWOOD'!M271)</f>
        <v/>
      </c>
      <c r="E268" s="409"/>
      <c r="F268" s="306">
        <f t="shared" si="5"/>
        <v>0</v>
      </c>
      <c r="G268" s="11">
        <f>F268*'(more) Simpl. Textures PLYWOOD'!I271</f>
        <v>0</v>
      </c>
      <c r="H268" s="11">
        <f>F268*'(more) Simpl. Textures PLYWOOD'!Z271</f>
        <v>0</v>
      </c>
    </row>
    <row r="269" spans="2:8" ht="23.25" customHeight="1" x14ac:dyDescent="0.2">
      <c r="B269" s="18" t="str">
        <f>'(more) Simpl. Textures PLYWOOD'!D272</f>
        <v>SIMPL-7L-N-NT</v>
      </c>
      <c r="C269" s="432" t="s">
        <v>1142</v>
      </c>
      <c r="D269" s="409" t="str">
        <f>IF('(more) Simpl. Textures PLYWOOD'!M272=0,"",'(more) Simpl. Textures PLYWOOD'!M272)</f>
        <v/>
      </c>
      <c r="E269" s="409"/>
      <c r="F269" s="306">
        <f t="shared" si="5"/>
        <v>0</v>
      </c>
      <c r="G269" s="11">
        <f>F269*'(more) Simpl. Textures PLYWOOD'!I272</f>
        <v>0</v>
      </c>
      <c r="H269" s="11">
        <f>F269*'(more) Simpl. Textures PLYWOOD'!Z272</f>
        <v>0</v>
      </c>
    </row>
    <row r="270" spans="2:8" ht="23.25" customHeight="1" x14ac:dyDescent="0.2">
      <c r="B270" s="18" t="str">
        <f>'(more) Simpl. Textures PLYWOOD'!D273</f>
        <v>SIMPL-7M-C</v>
      </c>
      <c r="C270" s="432" t="s">
        <v>1140</v>
      </c>
      <c r="D270" s="409"/>
      <c r="E270" s="409" t="str">
        <f>IF('(more) Simpl. Textures PLYWOOD'!N273=0,"",'(more) Simpl. Textures PLYWOOD'!N273)</f>
        <v/>
      </c>
      <c r="F270" s="306">
        <f t="shared" si="5"/>
        <v>0</v>
      </c>
      <c r="G270" s="11">
        <f>F270*'(more) Simpl. Textures PLYWOOD'!I273</f>
        <v>0</v>
      </c>
      <c r="H270" s="11">
        <f>F270*'(more) Simpl. Textures PLYWOOD'!Z273</f>
        <v>0</v>
      </c>
    </row>
    <row r="271" spans="2:8" ht="23.25" customHeight="1" x14ac:dyDescent="0.2">
      <c r="B271" s="18" t="str">
        <f>'(more) Simpl. Textures PLYWOOD'!D274</f>
        <v>SIMPL-7M-N-T</v>
      </c>
      <c r="C271" s="432" t="s">
        <v>1141</v>
      </c>
      <c r="D271" s="409" t="str">
        <f>IF('(more) Simpl. Textures PLYWOOD'!M274=0,"",'(more) Simpl. Textures PLYWOOD'!M274)</f>
        <v/>
      </c>
      <c r="E271" s="409"/>
      <c r="F271" s="306">
        <f t="shared" si="5"/>
        <v>0</v>
      </c>
      <c r="G271" s="11">
        <f>F271*'(more) Simpl. Textures PLYWOOD'!I274</f>
        <v>0</v>
      </c>
      <c r="H271" s="11">
        <f>F271*'(more) Simpl. Textures PLYWOOD'!Z274</f>
        <v>0</v>
      </c>
    </row>
    <row r="272" spans="2:8" ht="23.25" customHeight="1" x14ac:dyDescent="0.2">
      <c r="B272" s="18" t="str">
        <f>'(more) Simpl. Textures PLYWOOD'!D275</f>
        <v>SIMPL-7M-N-NT</v>
      </c>
      <c r="C272" s="432" t="s">
        <v>1142</v>
      </c>
      <c r="D272" s="409" t="str">
        <f>IF('(more) Simpl. Textures PLYWOOD'!M275=0,"",'(more) Simpl. Textures PLYWOOD'!M275)</f>
        <v/>
      </c>
      <c r="E272" s="409"/>
      <c r="F272" s="306">
        <f t="shared" si="5"/>
        <v>0</v>
      </c>
      <c r="G272" s="11">
        <f>F272*'(more) Simpl. Textures PLYWOOD'!I275</f>
        <v>0</v>
      </c>
      <c r="H272" s="11">
        <f>F272*'(more) Simpl. Textures PLYWOOD'!Z275</f>
        <v>0</v>
      </c>
    </row>
    <row r="273" spans="2:8" ht="23.25" customHeight="1" x14ac:dyDescent="0.2">
      <c r="B273" s="18" t="str">
        <f>'(more) Simpl. Textures PLYWOOD'!D276</f>
        <v>SIMPL-7N-C</v>
      </c>
      <c r="C273" s="432" t="s">
        <v>1140</v>
      </c>
      <c r="D273" s="409"/>
      <c r="E273" s="409" t="str">
        <f>IF('(more) Simpl. Textures PLYWOOD'!N276=0,"",'(more) Simpl. Textures PLYWOOD'!N276)</f>
        <v/>
      </c>
      <c r="F273" s="306">
        <f t="shared" si="5"/>
        <v>0</v>
      </c>
      <c r="G273" s="11">
        <f>F273*'(more) Simpl. Textures PLYWOOD'!I276</f>
        <v>0</v>
      </c>
      <c r="H273" s="11">
        <f>F273*'(more) Simpl. Textures PLYWOOD'!Z276</f>
        <v>0</v>
      </c>
    </row>
    <row r="274" spans="2:8" ht="23.25" customHeight="1" x14ac:dyDescent="0.2">
      <c r="B274" s="18" t="str">
        <f>'(more) Simpl. Textures PLYWOOD'!D277</f>
        <v>SIMPL-7N-N-T</v>
      </c>
      <c r="C274" s="432" t="s">
        <v>1141</v>
      </c>
      <c r="D274" s="409" t="str">
        <f>IF('(more) Simpl. Textures PLYWOOD'!M277=0,"",'(more) Simpl. Textures PLYWOOD'!M277)</f>
        <v/>
      </c>
      <c r="E274" s="409"/>
      <c r="F274" s="306">
        <f t="shared" si="5"/>
        <v>0</v>
      </c>
      <c r="G274" s="11">
        <f>F274*'(more) Simpl. Textures PLYWOOD'!I277</f>
        <v>0</v>
      </c>
      <c r="H274" s="11">
        <f>F274*'(more) Simpl. Textures PLYWOOD'!Z277</f>
        <v>0</v>
      </c>
    </row>
    <row r="275" spans="2:8" ht="23.25" customHeight="1" x14ac:dyDescent="0.2">
      <c r="B275" s="18" t="str">
        <f>'(more) Simpl. Textures PLYWOOD'!D278</f>
        <v>SIMPL-7N-N-NT</v>
      </c>
      <c r="C275" s="432" t="s">
        <v>1142</v>
      </c>
      <c r="D275" s="409" t="str">
        <f>IF('(more) Simpl. Textures PLYWOOD'!M278=0,"",'(more) Simpl. Textures PLYWOOD'!M278)</f>
        <v/>
      </c>
      <c r="E275" s="409"/>
      <c r="F275" s="306">
        <f t="shared" si="5"/>
        <v>0</v>
      </c>
      <c r="G275" s="11">
        <f>F275*'(more) Simpl. Textures PLYWOOD'!I278</f>
        <v>0</v>
      </c>
      <c r="H275" s="11">
        <f>F275*'(more) Simpl. Textures PLYWOOD'!Z278</f>
        <v>0</v>
      </c>
    </row>
    <row r="276" spans="2:8" ht="23.25" customHeight="1" x14ac:dyDescent="0.2">
      <c r="B276" s="18" t="str">
        <f>'(more) Simpl. Textures PLYWOOD'!D279</f>
        <v>SIMPL-7O-C</v>
      </c>
      <c r="C276" s="432" t="s">
        <v>1140</v>
      </c>
      <c r="D276" s="409"/>
      <c r="E276" s="409" t="str">
        <f>IF('(more) Simpl. Textures PLYWOOD'!N279=0,"",'(more) Simpl. Textures PLYWOOD'!N279)</f>
        <v/>
      </c>
      <c r="F276" s="306">
        <f t="shared" si="5"/>
        <v>0</v>
      </c>
      <c r="G276" s="11">
        <f>F276*'(more) Simpl. Textures PLYWOOD'!I279</f>
        <v>0</v>
      </c>
      <c r="H276" s="11">
        <f>F276*'(more) Simpl. Textures PLYWOOD'!Z279</f>
        <v>0</v>
      </c>
    </row>
    <row r="277" spans="2:8" ht="23.25" customHeight="1" x14ac:dyDescent="0.2">
      <c r="B277" s="18" t="str">
        <f>'(more) Simpl. Textures PLYWOOD'!D280</f>
        <v>SIMPL-7O-N-T</v>
      </c>
      <c r="C277" s="432" t="s">
        <v>1141</v>
      </c>
      <c r="D277" s="409" t="str">
        <f>IF('(more) Simpl. Textures PLYWOOD'!M280=0,"",'(more) Simpl. Textures PLYWOOD'!M280)</f>
        <v/>
      </c>
      <c r="E277" s="409"/>
      <c r="F277" s="306">
        <f t="shared" si="5"/>
        <v>0</v>
      </c>
      <c r="G277" s="11">
        <f>F277*'(more) Simpl. Textures PLYWOOD'!I280</f>
        <v>0</v>
      </c>
      <c r="H277" s="11">
        <f>F277*'(more) Simpl. Textures PLYWOOD'!Z280</f>
        <v>0</v>
      </c>
    </row>
    <row r="278" spans="2:8" ht="23.25" customHeight="1" x14ac:dyDescent="0.2">
      <c r="B278" s="18" t="str">
        <f>'(more) Simpl. Textures PLYWOOD'!D281</f>
        <v>SIMPL-7O-N-NT</v>
      </c>
      <c r="C278" s="432" t="s">
        <v>1142</v>
      </c>
      <c r="D278" s="409" t="str">
        <f>IF('(more) Simpl. Textures PLYWOOD'!M281=0,"",'(more) Simpl. Textures PLYWOOD'!M281)</f>
        <v/>
      </c>
      <c r="E278" s="409"/>
      <c r="F278" s="306">
        <f t="shared" si="5"/>
        <v>0</v>
      </c>
      <c r="G278" s="11">
        <f>F278*'(more) Simpl. Textures PLYWOOD'!I281</f>
        <v>0</v>
      </c>
      <c r="H278" s="11">
        <f>F278*'(more) Simpl. Textures PLYWOOD'!Z281</f>
        <v>0</v>
      </c>
    </row>
    <row r="279" spans="2:8" ht="23.25" customHeight="1" x14ac:dyDescent="0.2">
      <c r="B279" s="18" t="str">
        <f>'(more) Simpl. Textures PLYWOOD'!D282</f>
        <v>SIMPL-7P-C</v>
      </c>
      <c r="C279" s="432" t="s">
        <v>1140</v>
      </c>
      <c r="D279" s="409"/>
      <c r="E279" s="409" t="str">
        <f>IF('(more) Simpl. Textures PLYWOOD'!N282=0,"",'(more) Simpl. Textures PLYWOOD'!N282)</f>
        <v/>
      </c>
      <c r="F279" s="306">
        <f t="shared" si="5"/>
        <v>0</v>
      </c>
      <c r="G279" s="11">
        <f>F279*'(more) Simpl. Textures PLYWOOD'!I282</f>
        <v>0</v>
      </c>
      <c r="H279" s="11">
        <f>F279*'(more) Simpl. Textures PLYWOOD'!Z282</f>
        <v>0</v>
      </c>
    </row>
    <row r="280" spans="2:8" ht="23.25" customHeight="1" x14ac:dyDescent="0.2">
      <c r="B280" s="18" t="str">
        <f>'(more) Simpl. Textures PLYWOOD'!D283</f>
        <v>SIMPL-7P-N-T</v>
      </c>
      <c r="C280" s="432" t="s">
        <v>1141</v>
      </c>
      <c r="D280" s="409" t="str">
        <f>IF('(more) Simpl. Textures PLYWOOD'!M283=0,"",'(more) Simpl. Textures PLYWOOD'!M283)</f>
        <v/>
      </c>
      <c r="E280" s="409"/>
      <c r="F280" s="306">
        <f t="shared" si="5"/>
        <v>0</v>
      </c>
      <c r="G280" s="11">
        <f>F280*'(more) Simpl. Textures PLYWOOD'!I283</f>
        <v>0</v>
      </c>
      <c r="H280" s="11">
        <f>F280*'(more) Simpl. Textures PLYWOOD'!Z283</f>
        <v>0</v>
      </c>
    </row>
    <row r="281" spans="2:8" ht="23.25" customHeight="1" x14ac:dyDescent="0.2">
      <c r="B281" s="18" t="str">
        <f>'(more) Simpl. Textures PLYWOOD'!D284</f>
        <v>SIMPL-7P-N-NT</v>
      </c>
      <c r="C281" s="432" t="s">
        <v>1142</v>
      </c>
      <c r="D281" s="409" t="str">
        <f>IF('(more) Simpl. Textures PLYWOOD'!M284=0,"",'(more) Simpl. Textures PLYWOOD'!M284)</f>
        <v/>
      </c>
      <c r="E281" s="409"/>
      <c r="F281" s="306">
        <f t="shared" si="5"/>
        <v>0</v>
      </c>
      <c r="G281" s="11">
        <f>F281*'(more) Simpl. Textures PLYWOOD'!I284</f>
        <v>0</v>
      </c>
      <c r="H281" s="11">
        <f>F281*'(more) Simpl. Textures PLYWOOD'!Z284</f>
        <v>0</v>
      </c>
    </row>
    <row r="282" spans="2:8" ht="23.25" customHeight="1" x14ac:dyDescent="0.2">
      <c r="B282" s="18" t="str">
        <f>'(more) Simpl. Textures PLYWOOD'!D285</f>
        <v>SIMPL-7R-C</v>
      </c>
      <c r="C282" s="432" t="s">
        <v>1140</v>
      </c>
      <c r="D282" s="409"/>
      <c r="E282" s="409" t="str">
        <f>IF('(more) Simpl. Textures PLYWOOD'!N285=0,"",'(more) Simpl. Textures PLYWOOD'!N285)</f>
        <v/>
      </c>
      <c r="F282" s="306">
        <f t="shared" si="5"/>
        <v>0</v>
      </c>
      <c r="G282" s="11">
        <f>F282*'(more) Simpl. Textures PLYWOOD'!I285</f>
        <v>0</v>
      </c>
      <c r="H282" s="11">
        <f>F282*'(more) Simpl. Textures PLYWOOD'!Z285</f>
        <v>0</v>
      </c>
    </row>
    <row r="283" spans="2:8" ht="23.25" customHeight="1" x14ac:dyDescent="0.2">
      <c r="B283" s="18" t="str">
        <f>'(more) Simpl. Textures PLYWOOD'!D286</f>
        <v>SIMPL-7R-N-T</v>
      </c>
      <c r="C283" s="432" t="s">
        <v>1141</v>
      </c>
      <c r="D283" s="409" t="str">
        <f>IF('(more) Simpl. Textures PLYWOOD'!M286=0,"",'(more) Simpl. Textures PLYWOOD'!M286)</f>
        <v/>
      </c>
      <c r="E283" s="409"/>
      <c r="F283" s="306">
        <f t="shared" si="5"/>
        <v>0</v>
      </c>
      <c r="G283" s="11">
        <f>F283*'(more) Simpl. Textures PLYWOOD'!I286</f>
        <v>0</v>
      </c>
      <c r="H283" s="11">
        <f>F283*'(more) Simpl. Textures PLYWOOD'!Z286</f>
        <v>0</v>
      </c>
    </row>
    <row r="284" spans="2:8" ht="23.25" customHeight="1" x14ac:dyDescent="0.2">
      <c r="B284" s="18" t="str">
        <f>'(more) Simpl. Textures PLYWOOD'!D287</f>
        <v>SIMPL-7R-N-NT</v>
      </c>
      <c r="C284" s="432" t="s">
        <v>1142</v>
      </c>
      <c r="D284" s="409" t="str">
        <f>IF('(more) Simpl. Textures PLYWOOD'!M287=0,"",'(more) Simpl. Textures PLYWOOD'!M287)</f>
        <v/>
      </c>
      <c r="E284" s="409"/>
      <c r="F284" s="306">
        <f t="shared" si="5"/>
        <v>0</v>
      </c>
      <c r="G284" s="11">
        <f>F284*'(more) Simpl. Textures PLYWOOD'!I287</f>
        <v>0</v>
      </c>
      <c r="H284" s="11">
        <f>F284*'(more) Simpl. Textures PLYWOOD'!Z287</f>
        <v>0</v>
      </c>
    </row>
    <row r="285" spans="2:8" ht="23.25" customHeight="1" x14ac:dyDescent="0.2">
      <c r="B285" s="18" t="str">
        <f>'(more) Simpl. Textures PLYWOOD'!D288</f>
        <v>SIMPL-7S-C</v>
      </c>
      <c r="C285" s="432" t="s">
        <v>1140</v>
      </c>
      <c r="D285" s="409"/>
      <c r="E285" s="409" t="str">
        <f>IF('(more) Simpl. Textures PLYWOOD'!N288=0,"",'(more) Simpl. Textures PLYWOOD'!N288)</f>
        <v/>
      </c>
      <c r="F285" s="306">
        <f t="shared" si="5"/>
        <v>0</v>
      </c>
      <c r="G285" s="11">
        <f>F285*'(more) Simpl. Textures PLYWOOD'!I288</f>
        <v>0</v>
      </c>
      <c r="H285" s="11">
        <f>F285*'(more) Simpl. Textures PLYWOOD'!Z288</f>
        <v>0</v>
      </c>
    </row>
    <row r="286" spans="2:8" ht="23.25" customHeight="1" x14ac:dyDescent="0.2">
      <c r="B286" s="18" t="str">
        <f>'(more) Simpl. Textures PLYWOOD'!D289</f>
        <v>SIMPL-7S-N-T</v>
      </c>
      <c r="C286" s="432" t="s">
        <v>1141</v>
      </c>
      <c r="D286" s="409" t="str">
        <f>IF('(more) Simpl. Textures PLYWOOD'!M289=0,"",'(more) Simpl. Textures PLYWOOD'!M289)</f>
        <v/>
      </c>
      <c r="E286" s="409"/>
      <c r="F286" s="306">
        <f t="shared" si="5"/>
        <v>0</v>
      </c>
      <c r="G286" s="11">
        <f>F286*'(more) Simpl. Textures PLYWOOD'!I289</f>
        <v>0</v>
      </c>
      <c r="H286" s="11">
        <f>F286*'(more) Simpl. Textures PLYWOOD'!Z289</f>
        <v>0</v>
      </c>
    </row>
    <row r="287" spans="2:8" ht="23.25" customHeight="1" x14ac:dyDescent="0.2">
      <c r="B287" s="18" t="str">
        <f>'(more) Simpl. Textures PLYWOOD'!D290</f>
        <v>SIMPL-7S-N-NT</v>
      </c>
      <c r="C287" s="432" t="s">
        <v>1142</v>
      </c>
      <c r="D287" s="409" t="str">
        <f>IF('(more) Simpl. Textures PLYWOOD'!M290=0,"",'(more) Simpl. Textures PLYWOOD'!M290)</f>
        <v/>
      </c>
      <c r="E287" s="409"/>
      <c r="F287" s="306">
        <f t="shared" si="5"/>
        <v>0</v>
      </c>
      <c r="G287" s="11">
        <f>F287*'(more) Simpl. Textures PLYWOOD'!I290</f>
        <v>0</v>
      </c>
      <c r="H287" s="11">
        <f>F287*'(more) Simpl. Textures PLYWOOD'!Z290</f>
        <v>0</v>
      </c>
    </row>
    <row r="288" spans="2:8" ht="23.25" customHeight="1" x14ac:dyDescent="0.2">
      <c r="B288" s="18" t="str">
        <f>'(more) Simpl. Textures PLYWOOD'!D291</f>
        <v>8 - WHEELS</v>
      </c>
      <c r="C288" s="432"/>
      <c r="D288" s="409" t="str">
        <f>IF('(more) Simpl. Textures PLYWOOD'!M291=0,"",'(more) Simpl. Textures PLYWOOD'!M291)</f>
        <v/>
      </c>
      <c r="E288" s="409" t="str">
        <f>IF('(more) Simpl. Textures PLYWOOD'!N291=0,"",'(more) Simpl. Textures PLYWOOD'!N291)</f>
        <v/>
      </c>
      <c r="F288" s="306">
        <f t="shared" si="5"/>
        <v>0</v>
      </c>
      <c r="G288" s="11">
        <f>F288*'(more) Simpl. Textures PLYWOOD'!I291</f>
        <v>0</v>
      </c>
      <c r="H288" s="11">
        <f>F288*'(more) Simpl. Textures PLYWOOD'!Z291</f>
        <v>0</v>
      </c>
    </row>
    <row r="289" spans="2:8" ht="23.25" customHeight="1" x14ac:dyDescent="0.2">
      <c r="B289" s="18" t="str">
        <f>'(more) Simpl. Textures PLYWOOD'!D292</f>
        <v>SIMPL-8A-C</v>
      </c>
      <c r="C289" s="432" t="s">
        <v>1140</v>
      </c>
      <c r="D289" s="409"/>
      <c r="E289" s="409" t="str">
        <f>IF('(more) Simpl. Textures PLYWOOD'!N292=0,"",'(more) Simpl. Textures PLYWOOD'!N292)</f>
        <v/>
      </c>
      <c r="F289" s="306">
        <f t="shared" si="5"/>
        <v>0</v>
      </c>
      <c r="G289" s="11">
        <f>F289*'(more) Simpl. Textures PLYWOOD'!I292</f>
        <v>0</v>
      </c>
      <c r="H289" s="11">
        <f>F289*'(more) Simpl. Textures PLYWOOD'!Z292</f>
        <v>0</v>
      </c>
    </row>
    <row r="290" spans="2:8" ht="23.25" customHeight="1" x14ac:dyDescent="0.2">
      <c r="B290" s="18" t="str">
        <f>'(more) Simpl. Textures PLYWOOD'!D293</f>
        <v>SIMPL-8A-N-T</v>
      </c>
      <c r="C290" s="432" t="s">
        <v>1141</v>
      </c>
      <c r="D290" s="409" t="str">
        <f>IF('(more) Simpl. Textures PLYWOOD'!M293=0,"",'(more) Simpl. Textures PLYWOOD'!M293)</f>
        <v/>
      </c>
      <c r="E290" s="409"/>
      <c r="F290" s="306">
        <f t="shared" si="5"/>
        <v>0</v>
      </c>
      <c r="G290" s="11">
        <f>F290*'(more) Simpl. Textures PLYWOOD'!I293</f>
        <v>0</v>
      </c>
      <c r="H290" s="11">
        <f>F290*'(more) Simpl. Textures PLYWOOD'!Z293</f>
        <v>0</v>
      </c>
    </row>
    <row r="291" spans="2:8" ht="23.25" customHeight="1" x14ac:dyDescent="0.2">
      <c r="B291" s="18" t="str">
        <f>'(more) Simpl. Textures PLYWOOD'!D294</f>
        <v>SIMPL-8A-N-NT</v>
      </c>
      <c r="C291" s="432" t="s">
        <v>1142</v>
      </c>
      <c r="D291" s="409" t="str">
        <f>IF('(more) Simpl. Textures PLYWOOD'!M294=0,"",'(more) Simpl. Textures PLYWOOD'!M294)</f>
        <v/>
      </c>
      <c r="E291" s="409"/>
      <c r="F291" s="306">
        <f t="shared" si="5"/>
        <v>0</v>
      </c>
      <c r="G291" s="11">
        <f>F291*'(more) Simpl. Textures PLYWOOD'!I294</f>
        <v>0</v>
      </c>
      <c r="H291" s="11">
        <f>F291*'(more) Simpl. Textures PLYWOOD'!Z294</f>
        <v>0</v>
      </c>
    </row>
    <row r="292" spans="2:8" ht="23.25" customHeight="1" x14ac:dyDescent="0.2">
      <c r="B292" s="18" t="str">
        <f>'(more) Simpl. Textures PLYWOOD'!D295</f>
        <v>SIMPL-8B-C</v>
      </c>
      <c r="C292" s="432" t="s">
        <v>1140</v>
      </c>
      <c r="D292" s="409"/>
      <c r="E292" s="409" t="str">
        <f>IF('(more) Simpl. Textures PLYWOOD'!N295=0,"",'(more) Simpl. Textures PLYWOOD'!N295)</f>
        <v/>
      </c>
      <c r="F292" s="306">
        <f t="shared" si="5"/>
        <v>0</v>
      </c>
      <c r="G292" s="11">
        <f>F292*'(more) Simpl. Textures PLYWOOD'!I295</f>
        <v>0</v>
      </c>
      <c r="H292" s="11">
        <f>F292*'(more) Simpl. Textures PLYWOOD'!Z295</f>
        <v>0</v>
      </c>
    </row>
    <row r="293" spans="2:8" ht="23.25" customHeight="1" x14ac:dyDescent="0.2">
      <c r="B293" s="18" t="str">
        <f>'(more) Simpl. Textures PLYWOOD'!D296</f>
        <v>SIMPL-8B-N-T</v>
      </c>
      <c r="C293" s="432" t="s">
        <v>1141</v>
      </c>
      <c r="D293" s="409" t="str">
        <f>IF('(more) Simpl. Textures PLYWOOD'!M296=0,"",'(more) Simpl. Textures PLYWOOD'!M296)</f>
        <v/>
      </c>
      <c r="E293" s="409"/>
      <c r="F293" s="306">
        <f t="shared" si="5"/>
        <v>0</v>
      </c>
      <c r="G293" s="11">
        <f>F293*'(more) Simpl. Textures PLYWOOD'!I296</f>
        <v>0</v>
      </c>
      <c r="H293" s="11">
        <f>F293*'(more) Simpl. Textures PLYWOOD'!Z296</f>
        <v>0</v>
      </c>
    </row>
    <row r="294" spans="2:8" ht="23.25" customHeight="1" x14ac:dyDescent="0.2">
      <c r="B294" s="18" t="str">
        <f>'(more) Simpl. Textures PLYWOOD'!D297</f>
        <v>SIMPL-8B-N-NT</v>
      </c>
      <c r="C294" s="432" t="s">
        <v>1142</v>
      </c>
      <c r="D294" s="409" t="str">
        <f>IF('(more) Simpl. Textures PLYWOOD'!M297=0,"",'(more) Simpl. Textures PLYWOOD'!M297)</f>
        <v/>
      </c>
      <c r="E294" s="409"/>
      <c r="F294" s="306">
        <f t="shared" si="5"/>
        <v>0</v>
      </c>
      <c r="G294" s="11">
        <f>F294*'(more) Simpl. Textures PLYWOOD'!I297</f>
        <v>0</v>
      </c>
      <c r="H294" s="11">
        <f>F294*'(more) Simpl. Textures PLYWOOD'!Z297</f>
        <v>0</v>
      </c>
    </row>
    <row r="295" spans="2:8" ht="23.25" customHeight="1" x14ac:dyDescent="0.2">
      <c r="B295" s="18" t="str">
        <f>'(more) Simpl. Textures PLYWOOD'!D298</f>
        <v>SIMPL-8C-C</v>
      </c>
      <c r="C295" s="432" t="s">
        <v>1140</v>
      </c>
      <c r="D295" s="409"/>
      <c r="E295" s="409" t="str">
        <f>IF('(more) Simpl. Textures PLYWOOD'!N298=0,"",'(more) Simpl. Textures PLYWOOD'!N298)</f>
        <v/>
      </c>
      <c r="F295" s="306">
        <f t="shared" si="5"/>
        <v>0</v>
      </c>
      <c r="G295" s="11">
        <f>F295*'(more) Simpl. Textures PLYWOOD'!I298</f>
        <v>0</v>
      </c>
      <c r="H295" s="11">
        <f>F295*'(more) Simpl. Textures PLYWOOD'!Z298</f>
        <v>0</v>
      </c>
    </row>
    <row r="296" spans="2:8" ht="23.25" customHeight="1" x14ac:dyDescent="0.2">
      <c r="B296" s="18" t="str">
        <f>'(more) Simpl. Textures PLYWOOD'!D299</f>
        <v>SIMPL-8C-N-T</v>
      </c>
      <c r="C296" s="432" t="s">
        <v>1141</v>
      </c>
      <c r="D296" s="409" t="str">
        <f>IF('(more) Simpl. Textures PLYWOOD'!M299=0,"",'(more) Simpl. Textures PLYWOOD'!M299)</f>
        <v/>
      </c>
      <c r="E296" s="409"/>
      <c r="F296" s="306">
        <f t="shared" si="5"/>
        <v>0</v>
      </c>
      <c r="G296" s="11">
        <f>F296*'(more) Simpl. Textures PLYWOOD'!I299</f>
        <v>0</v>
      </c>
      <c r="H296" s="11">
        <f>F296*'(more) Simpl. Textures PLYWOOD'!Z299</f>
        <v>0</v>
      </c>
    </row>
    <row r="297" spans="2:8" ht="23.25" customHeight="1" x14ac:dyDescent="0.2">
      <c r="B297" s="18" t="str">
        <f>'(more) Simpl. Textures PLYWOOD'!D300</f>
        <v>SIMPL-8C-N-NT</v>
      </c>
      <c r="C297" s="432" t="s">
        <v>1142</v>
      </c>
      <c r="D297" s="409" t="str">
        <f>IF('(more) Simpl. Textures PLYWOOD'!M300=0,"",'(more) Simpl. Textures PLYWOOD'!M300)</f>
        <v/>
      </c>
      <c r="E297" s="409"/>
      <c r="F297" s="306">
        <f t="shared" si="5"/>
        <v>0</v>
      </c>
      <c r="G297" s="11">
        <f>F297*'(more) Simpl. Textures PLYWOOD'!I300</f>
        <v>0</v>
      </c>
      <c r="H297" s="11">
        <f>F297*'(more) Simpl. Textures PLYWOOD'!Z300</f>
        <v>0</v>
      </c>
    </row>
    <row r="298" spans="2:8" ht="23.25" customHeight="1" x14ac:dyDescent="0.2">
      <c r="B298" s="18" t="str">
        <f>'(more) Simpl. Textures PLYWOOD'!D301</f>
        <v>SIMPL-8D-C</v>
      </c>
      <c r="C298" s="432" t="s">
        <v>1140</v>
      </c>
      <c r="D298" s="409"/>
      <c r="E298" s="409" t="str">
        <f>IF('(more) Simpl. Textures PLYWOOD'!N301=0,"",'(more) Simpl. Textures PLYWOOD'!N301)</f>
        <v/>
      </c>
      <c r="F298" s="306">
        <f t="shared" si="5"/>
        <v>0</v>
      </c>
      <c r="G298" s="11">
        <f>F298*'(more) Simpl. Textures PLYWOOD'!I301</f>
        <v>0</v>
      </c>
      <c r="H298" s="11">
        <f>F298*'(more) Simpl. Textures PLYWOOD'!Z301</f>
        <v>0</v>
      </c>
    </row>
    <row r="299" spans="2:8" ht="23.25" customHeight="1" x14ac:dyDescent="0.2">
      <c r="B299" s="18" t="str">
        <f>'(more) Simpl. Textures PLYWOOD'!D302</f>
        <v>SIMPL-8D-N-T</v>
      </c>
      <c r="C299" s="432" t="s">
        <v>1141</v>
      </c>
      <c r="D299" s="409" t="str">
        <f>IF('(more) Simpl. Textures PLYWOOD'!M302=0,"",'(more) Simpl. Textures PLYWOOD'!M302)</f>
        <v/>
      </c>
      <c r="E299" s="409"/>
      <c r="F299" s="306">
        <f t="shared" si="5"/>
        <v>0</v>
      </c>
      <c r="G299" s="11">
        <f>F299*'(more) Simpl. Textures PLYWOOD'!I302</f>
        <v>0</v>
      </c>
      <c r="H299" s="11">
        <f>F299*'(more) Simpl. Textures PLYWOOD'!Z302</f>
        <v>0</v>
      </c>
    </row>
    <row r="300" spans="2:8" ht="23.25" customHeight="1" x14ac:dyDescent="0.2">
      <c r="B300" s="18" t="str">
        <f>'(more) Simpl. Textures PLYWOOD'!D303</f>
        <v>SIMPL-8D-N-NT</v>
      </c>
      <c r="C300" s="432" t="s">
        <v>1142</v>
      </c>
      <c r="D300" s="409" t="str">
        <f>IF('(more) Simpl. Textures PLYWOOD'!M303=0,"",'(more) Simpl. Textures PLYWOOD'!M303)</f>
        <v/>
      </c>
      <c r="E300" s="409"/>
      <c r="F300" s="306">
        <f t="shared" si="5"/>
        <v>0</v>
      </c>
      <c r="G300" s="11">
        <f>F300*'(more) Simpl. Textures PLYWOOD'!I303</f>
        <v>0</v>
      </c>
      <c r="H300" s="11">
        <f>F300*'(more) Simpl. Textures PLYWOOD'!Z303</f>
        <v>0</v>
      </c>
    </row>
    <row r="301" spans="2:8" ht="23.25" customHeight="1" x14ac:dyDescent="0.2">
      <c r="B301" s="18" t="str">
        <f>'(more) Simpl. Textures PLYWOOD'!D304</f>
        <v>SIMPL-8E-C</v>
      </c>
      <c r="C301" s="432" t="s">
        <v>1140</v>
      </c>
      <c r="D301" s="409"/>
      <c r="E301" s="409" t="str">
        <f>IF('(more) Simpl. Textures PLYWOOD'!N304=0,"",'(more) Simpl. Textures PLYWOOD'!N304)</f>
        <v/>
      </c>
      <c r="F301" s="306">
        <f t="shared" si="5"/>
        <v>0</v>
      </c>
      <c r="G301" s="11">
        <f>F301*'(more) Simpl. Textures PLYWOOD'!I304</f>
        <v>0</v>
      </c>
      <c r="H301" s="11">
        <f>F301*'(more) Simpl. Textures PLYWOOD'!Z304</f>
        <v>0</v>
      </c>
    </row>
    <row r="302" spans="2:8" ht="23.25" customHeight="1" x14ac:dyDescent="0.2">
      <c r="B302" s="18" t="str">
        <f>'(more) Simpl. Textures PLYWOOD'!D305</f>
        <v>SIMPL-8E-N-T</v>
      </c>
      <c r="C302" s="432" t="s">
        <v>1141</v>
      </c>
      <c r="D302" s="409" t="str">
        <f>IF('(more) Simpl. Textures PLYWOOD'!M305=0,"",'(more) Simpl. Textures PLYWOOD'!M305)</f>
        <v/>
      </c>
      <c r="E302" s="409"/>
      <c r="F302" s="306">
        <f t="shared" si="5"/>
        <v>0</v>
      </c>
      <c r="G302" s="11">
        <f>F302*'(more) Simpl. Textures PLYWOOD'!I305</f>
        <v>0</v>
      </c>
      <c r="H302" s="11">
        <f>F302*'(more) Simpl. Textures PLYWOOD'!Z305</f>
        <v>0</v>
      </c>
    </row>
    <row r="303" spans="2:8" ht="23.25" customHeight="1" x14ac:dyDescent="0.2">
      <c r="B303" s="18" t="str">
        <f>'(more) Simpl. Textures PLYWOOD'!D306</f>
        <v>SIMPL-8E-N-NT</v>
      </c>
      <c r="C303" s="432" t="s">
        <v>1142</v>
      </c>
      <c r="D303" s="409" t="str">
        <f>IF('(more) Simpl. Textures PLYWOOD'!M306=0,"",'(more) Simpl. Textures PLYWOOD'!M306)</f>
        <v/>
      </c>
      <c r="E303" s="409"/>
      <c r="F303" s="306">
        <f t="shared" si="5"/>
        <v>0</v>
      </c>
      <c r="G303" s="11">
        <f>F303*'(more) Simpl. Textures PLYWOOD'!I306</f>
        <v>0</v>
      </c>
      <c r="H303" s="11">
        <f>F303*'(more) Simpl. Textures PLYWOOD'!Z306</f>
        <v>0</v>
      </c>
    </row>
    <row r="304" spans="2:8" ht="23.25" customHeight="1" x14ac:dyDescent="0.2">
      <c r="B304" s="18" t="str">
        <f>'(more) Simpl. Textures PLYWOOD'!D307</f>
        <v>SIMPL-8M-C</v>
      </c>
      <c r="C304" s="432" t="s">
        <v>1140</v>
      </c>
      <c r="D304" s="409"/>
      <c r="E304" s="409" t="str">
        <f>IF('(more) Simpl. Textures PLYWOOD'!N307=0,"",'(more) Simpl. Textures PLYWOOD'!N307)</f>
        <v/>
      </c>
      <c r="F304" s="306">
        <f t="shared" si="5"/>
        <v>0</v>
      </c>
      <c r="G304" s="11">
        <f>F304*'(more) Simpl. Textures PLYWOOD'!I307</f>
        <v>0</v>
      </c>
      <c r="H304" s="11">
        <f>F304*'(more) Simpl. Textures PLYWOOD'!Z307</f>
        <v>0</v>
      </c>
    </row>
    <row r="305" spans="2:8" ht="23.25" customHeight="1" x14ac:dyDescent="0.2">
      <c r="B305" s="18" t="str">
        <f>'(more) Simpl. Textures PLYWOOD'!D308</f>
        <v>SIMPL-8M-N-T</v>
      </c>
      <c r="C305" s="432" t="s">
        <v>1141</v>
      </c>
      <c r="D305" s="409" t="str">
        <f>IF('(more) Simpl. Textures PLYWOOD'!M308=0,"",'(more) Simpl. Textures PLYWOOD'!M308)</f>
        <v/>
      </c>
      <c r="E305" s="409"/>
      <c r="F305" s="306">
        <f t="shared" si="5"/>
        <v>0</v>
      </c>
      <c r="G305" s="11">
        <f>F305*'(more) Simpl. Textures PLYWOOD'!I308</f>
        <v>0</v>
      </c>
      <c r="H305" s="11">
        <f>F305*'(more) Simpl. Textures PLYWOOD'!Z308</f>
        <v>0</v>
      </c>
    </row>
    <row r="306" spans="2:8" ht="23.25" customHeight="1" x14ac:dyDescent="0.2">
      <c r="B306" s="18" t="str">
        <f>'(more) Simpl. Textures PLYWOOD'!D309</f>
        <v>SIMPL-8M-N-NT</v>
      </c>
      <c r="C306" s="432" t="s">
        <v>1142</v>
      </c>
      <c r="D306" s="409" t="str">
        <f>IF('(more) Simpl. Textures PLYWOOD'!M309=0,"",'(more) Simpl. Textures PLYWOOD'!M309)</f>
        <v/>
      </c>
      <c r="E306" s="409"/>
      <c r="F306" s="306">
        <f t="shared" si="5"/>
        <v>0</v>
      </c>
      <c r="G306" s="11">
        <f>F306*'(more) Simpl. Textures PLYWOOD'!I309</f>
        <v>0</v>
      </c>
      <c r="H306" s="11">
        <f>F306*'(more) Simpl. Textures PLYWOOD'!Z309</f>
        <v>0</v>
      </c>
    </row>
    <row r="307" spans="2:8" ht="23.25" customHeight="1" x14ac:dyDescent="0.2">
      <c r="B307" s="18" t="str">
        <f>'(more) Simpl. Textures PLYWOOD'!D310</f>
        <v>SIMPL-8N-C</v>
      </c>
      <c r="C307" s="432" t="s">
        <v>1140</v>
      </c>
      <c r="D307" s="409"/>
      <c r="E307" s="409" t="str">
        <f>IF('(more) Simpl. Textures PLYWOOD'!N310=0,"",'(more) Simpl. Textures PLYWOOD'!N310)</f>
        <v/>
      </c>
      <c r="F307" s="306">
        <f t="shared" si="5"/>
        <v>0</v>
      </c>
      <c r="G307" s="11">
        <f>F307*'(more) Simpl. Textures PLYWOOD'!I310</f>
        <v>0</v>
      </c>
      <c r="H307" s="11">
        <f>F307*'(more) Simpl. Textures PLYWOOD'!Z310</f>
        <v>0</v>
      </c>
    </row>
    <row r="308" spans="2:8" ht="23.25" customHeight="1" x14ac:dyDescent="0.2">
      <c r="B308" s="18" t="str">
        <f>'(more) Simpl. Textures PLYWOOD'!D311</f>
        <v>SIMPL-8N-N-T</v>
      </c>
      <c r="C308" s="432" t="s">
        <v>1141</v>
      </c>
      <c r="D308" s="409" t="str">
        <f>IF('(more) Simpl. Textures PLYWOOD'!M311=0,"",'(more) Simpl. Textures PLYWOOD'!M311)</f>
        <v/>
      </c>
      <c r="E308" s="409"/>
      <c r="F308" s="306">
        <f t="shared" si="5"/>
        <v>0</v>
      </c>
      <c r="G308" s="11">
        <f>F308*'(more) Simpl. Textures PLYWOOD'!I311</f>
        <v>0</v>
      </c>
      <c r="H308" s="11">
        <f>F308*'(more) Simpl. Textures PLYWOOD'!Z311</f>
        <v>0</v>
      </c>
    </row>
    <row r="309" spans="2:8" ht="23.25" customHeight="1" x14ac:dyDescent="0.2">
      <c r="B309" s="18" t="str">
        <f>'(more) Simpl. Textures PLYWOOD'!D312</f>
        <v>SIMPL-8N-N-NT</v>
      </c>
      <c r="C309" s="432" t="s">
        <v>1142</v>
      </c>
      <c r="D309" s="409" t="str">
        <f>IF('(more) Simpl. Textures PLYWOOD'!M312=0,"",'(more) Simpl. Textures PLYWOOD'!M312)</f>
        <v/>
      </c>
      <c r="E309" s="409"/>
      <c r="F309" s="306">
        <f t="shared" si="5"/>
        <v>0</v>
      </c>
      <c r="G309" s="11">
        <f>F309*'(more) Simpl. Textures PLYWOOD'!I312</f>
        <v>0</v>
      </c>
      <c r="H309" s="11">
        <f>F309*'(more) Simpl. Textures PLYWOOD'!Z312</f>
        <v>0</v>
      </c>
    </row>
    <row r="310" spans="2:8" ht="23.25" customHeight="1" x14ac:dyDescent="0.2">
      <c r="B310" s="18" t="str">
        <f>'(more) Simpl. Textures PLYWOOD'!D313</f>
        <v>SIMPL-8O-C</v>
      </c>
      <c r="C310" s="432" t="s">
        <v>1140</v>
      </c>
      <c r="D310" s="409"/>
      <c r="E310" s="409" t="str">
        <f>IF('(more) Simpl. Textures PLYWOOD'!N313=0,"",'(more) Simpl. Textures PLYWOOD'!N313)</f>
        <v/>
      </c>
      <c r="F310" s="306">
        <f t="shared" si="5"/>
        <v>0</v>
      </c>
      <c r="G310" s="11">
        <f>F310*'(more) Simpl. Textures PLYWOOD'!I313</f>
        <v>0</v>
      </c>
      <c r="H310" s="11">
        <f>F310*'(more) Simpl. Textures PLYWOOD'!Z313</f>
        <v>0</v>
      </c>
    </row>
    <row r="311" spans="2:8" ht="23.25" customHeight="1" x14ac:dyDescent="0.2">
      <c r="B311" s="18" t="str">
        <f>'(more) Simpl. Textures PLYWOOD'!D314</f>
        <v>SIMPL-8O-N-T</v>
      </c>
      <c r="C311" s="432" t="s">
        <v>1141</v>
      </c>
      <c r="D311" s="409" t="str">
        <f>IF('(more) Simpl. Textures PLYWOOD'!M314=0,"",'(more) Simpl. Textures PLYWOOD'!M314)</f>
        <v/>
      </c>
      <c r="E311" s="409"/>
      <c r="F311" s="306">
        <f t="shared" si="5"/>
        <v>0</v>
      </c>
      <c r="G311" s="11">
        <f>F311*'(more) Simpl. Textures PLYWOOD'!I314</f>
        <v>0</v>
      </c>
      <c r="H311" s="11">
        <f>F311*'(more) Simpl. Textures PLYWOOD'!Z314</f>
        <v>0</v>
      </c>
    </row>
    <row r="312" spans="2:8" ht="23.25" customHeight="1" x14ac:dyDescent="0.2">
      <c r="B312" s="18" t="str">
        <f>'(more) Simpl. Textures PLYWOOD'!D315</f>
        <v>SIMPL-8O-N-NT</v>
      </c>
      <c r="C312" s="432" t="s">
        <v>1142</v>
      </c>
      <c r="D312" s="409" t="str">
        <f>IF('(more) Simpl. Textures PLYWOOD'!M315=0,"",'(more) Simpl. Textures PLYWOOD'!M315)</f>
        <v/>
      </c>
      <c r="E312" s="409"/>
      <c r="F312" s="306">
        <f t="shared" si="5"/>
        <v>0</v>
      </c>
      <c r="G312" s="11">
        <f>F312*'(more) Simpl. Textures PLYWOOD'!I315</f>
        <v>0</v>
      </c>
      <c r="H312" s="11">
        <f>F312*'(more) Simpl. Textures PLYWOOD'!Z315</f>
        <v>0</v>
      </c>
    </row>
    <row r="313" spans="2:8" ht="23.25" customHeight="1" x14ac:dyDescent="0.2">
      <c r="B313" s="18" t="str">
        <f>'(more) Simpl. Textures PLYWOOD'!D316</f>
        <v>SIMPL-8P-C</v>
      </c>
      <c r="C313" s="432" t="s">
        <v>1140</v>
      </c>
      <c r="D313" s="409"/>
      <c r="E313" s="409" t="str">
        <f>IF('(more) Simpl. Textures PLYWOOD'!N316=0,"",'(more) Simpl. Textures PLYWOOD'!N316)</f>
        <v/>
      </c>
      <c r="F313" s="306">
        <f t="shared" si="5"/>
        <v>0</v>
      </c>
      <c r="G313" s="11">
        <f>F313*'(more) Simpl. Textures PLYWOOD'!I316</f>
        <v>0</v>
      </c>
      <c r="H313" s="11">
        <f>F313*'(more) Simpl. Textures PLYWOOD'!Z316</f>
        <v>0</v>
      </c>
    </row>
    <row r="314" spans="2:8" ht="23.25" customHeight="1" x14ac:dyDescent="0.2">
      <c r="B314" s="18" t="str">
        <f>'(more) Simpl. Textures PLYWOOD'!D317</f>
        <v>SIMPL-8P-N-T</v>
      </c>
      <c r="C314" s="432" t="s">
        <v>1141</v>
      </c>
      <c r="D314" s="409" t="str">
        <f>IF('(more) Simpl. Textures PLYWOOD'!M317=0,"",'(more) Simpl. Textures PLYWOOD'!M317)</f>
        <v/>
      </c>
      <c r="E314" s="409"/>
      <c r="F314" s="306">
        <f t="shared" si="5"/>
        <v>0</v>
      </c>
      <c r="G314" s="11">
        <f>F314*'(more) Simpl. Textures PLYWOOD'!I317</f>
        <v>0</v>
      </c>
      <c r="H314" s="11">
        <f>F314*'(more) Simpl. Textures PLYWOOD'!Z317</f>
        <v>0</v>
      </c>
    </row>
    <row r="315" spans="2:8" ht="23.25" customHeight="1" x14ac:dyDescent="0.2">
      <c r="B315" s="18" t="str">
        <f>'(more) Simpl. Textures PLYWOOD'!D318</f>
        <v>SIMPL-8P-N-NT</v>
      </c>
      <c r="C315" s="432" t="s">
        <v>1142</v>
      </c>
      <c r="D315" s="409" t="str">
        <f>IF('(more) Simpl. Textures PLYWOOD'!M318=0,"",'(more) Simpl. Textures PLYWOOD'!M318)</f>
        <v/>
      </c>
      <c r="E315" s="409"/>
      <c r="F315" s="306">
        <f t="shared" si="5"/>
        <v>0</v>
      </c>
      <c r="G315" s="11">
        <f>F315*'(more) Simpl. Textures PLYWOOD'!I318</f>
        <v>0</v>
      </c>
      <c r="H315" s="11">
        <f>F315*'(more) Simpl. Textures PLYWOOD'!Z318</f>
        <v>0</v>
      </c>
    </row>
    <row r="316" spans="2:8" ht="23.25" customHeight="1" x14ac:dyDescent="0.2">
      <c r="B316" s="18" t="str">
        <f>'(more) Simpl. Textures PLYWOOD'!D319</f>
        <v>SIMPL-8R-C</v>
      </c>
      <c r="C316" s="432" t="s">
        <v>1140</v>
      </c>
      <c r="D316" s="409"/>
      <c r="E316" s="409" t="str">
        <f>IF('(more) Simpl. Textures PLYWOOD'!N319=0,"",'(more) Simpl. Textures PLYWOOD'!N319)</f>
        <v/>
      </c>
      <c r="F316" s="306">
        <f t="shared" si="5"/>
        <v>0</v>
      </c>
      <c r="G316" s="11">
        <f>F316*'(more) Simpl. Textures PLYWOOD'!I319</f>
        <v>0</v>
      </c>
      <c r="H316" s="11">
        <f>F316*'(more) Simpl. Textures PLYWOOD'!Z319</f>
        <v>0</v>
      </c>
    </row>
    <row r="317" spans="2:8" ht="23.25" customHeight="1" x14ac:dyDescent="0.2">
      <c r="B317" s="18" t="str">
        <f>'(more) Simpl. Textures PLYWOOD'!D320</f>
        <v>SIMPL-8R-N-T</v>
      </c>
      <c r="C317" s="432" t="s">
        <v>1141</v>
      </c>
      <c r="D317" s="409" t="str">
        <f>IF('(more) Simpl. Textures PLYWOOD'!M320=0,"",'(more) Simpl. Textures PLYWOOD'!M320)</f>
        <v/>
      </c>
      <c r="E317" s="409"/>
      <c r="F317" s="306">
        <f t="shared" si="5"/>
        <v>0</v>
      </c>
      <c r="G317" s="11">
        <f>F317*'(more) Simpl. Textures PLYWOOD'!I320</f>
        <v>0</v>
      </c>
      <c r="H317" s="11">
        <f>F317*'(more) Simpl. Textures PLYWOOD'!Z320</f>
        <v>0</v>
      </c>
    </row>
    <row r="318" spans="2:8" ht="23.25" customHeight="1" x14ac:dyDescent="0.2">
      <c r="B318" s="18" t="str">
        <f>'(more) Simpl. Textures PLYWOOD'!D321</f>
        <v>SIMPL-8R-N-NT</v>
      </c>
      <c r="C318" s="432" t="s">
        <v>1142</v>
      </c>
      <c r="D318" s="409" t="str">
        <f>IF('(more) Simpl. Textures PLYWOOD'!M321=0,"",'(more) Simpl. Textures PLYWOOD'!M321)</f>
        <v/>
      </c>
      <c r="E318" s="409"/>
      <c r="F318" s="306">
        <f t="shared" si="5"/>
        <v>0</v>
      </c>
      <c r="G318" s="11">
        <f>F318*'(more) Simpl. Textures PLYWOOD'!I321</f>
        <v>0</v>
      </c>
      <c r="H318" s="11">
        <f>F318*'(more) Simpl. Textures PLYWOOD'!Z321</f>
        <v>0</v>
      </c>
    </row>
    <row r="319" spans="2:8" ht="23.25" customHeight="1" x14ac:dyDescent="0.2">
      <c r="B319" s="18" t="str">
        <f>'(more) Simpl. Textures PLYWOOD'!D322</f>
        <v>SIMPL-8S-C</v>
      </c>
      <c r="C319" s="432" t="s">
        <v>1140</v>
      </c>
      <c r="D319" s="409"/>
      <c r="E319" s="409" t="str">
        <f>IF('(more) Simpl. Textures PLYWOOD'!N322=0,"",'(more) Simpl. Textures PLYWOOD'!N322)</f>
        <v/>
      </c>
      <c r="F319" s="306">
        <f t="shared" si="5"/>
        <v>0</v>
      </c>
      <c r="G319" s="11">
        <f>F319*'(more) Simpl. Textures PLYWOOD'!I322</f>
        <v>0</v>
      </c>
      <c r="H319" s="11">
        <f>F319*'(more) Simpl. Textures PLYWOOD'!Z322</f>
        <v>0</v>
      </c>
    </row>
    <row r="320" spans="2:8" ht="23.25" customHeight="1" x14ac:dyDescent="0.2">
      <c r="B320" s="18" t="str">
        <f>'(more) Simpl. Textures PLYWOOD'!D323</f>
        <v>SIMPL-8S-N-T</v>
      </c>
      <c r="C320" s="432" t="s">
        <v>1141</v>
      </c>
      <c r="D320" s="409" t="str">
        <f>IF('(more) Simpl. Textures PLYWOOD'!M323=0,"",'(more) Simpl. Textures PLYWOOD'!M323)</f>
        <v/>
      </c>
      <c r="E320" s="409"/>
      <c r="F320" s="306">
        <f t="shared" si="5"/>
        <v>0</v>
      </c>
      <c r="G320" s="11">
        <f>F320*'(more) Simpl. Textures PLYWOOD'!I323</f>
        <v>0</v>
      </c>
      <c r="H320" s="11">
        <f>F320*'(more) Simpl. Textures PLYWOOD'!Z323</f>
        <v>0</v>
      </c>
    </row>
    <row r="321" spans="2:8" ht="23.25" customHeight="1" x14ac:dyDescent="0.2">
      <c r="B321" s="18" t="str">
        <f>'(more) Simpl. Textures PLYWOOD'!D324</f>
        <v>SIMPL-8S-N-NT</v>
      </c>
      <c r="C321" s="432" t="s">
        <v>1142</v>
      </c>
      <c r="D321" s="409" t="str">
        <f>IF('(more) Simpl. Textures PLYWOOD'!M324=0,"",'(more) Simpl. Textures PLYWOOD'!M324)</f>
        <v/>
      </c>
      <c r="E321" s="409"/>
      <c r="F321" s="306">
        <f t="shared" si="5"/>
        <v>0</v>
      </c>
      <c r="G321" s="11">
        <f>F321*'(more) Simpl. Textures PLYWOOD'!I324</f>
        <v>0</v>
      </c>
      <c r="H321" s="11">
        <f>F321*'(more) Simpl. Textures PLYWOOD'!Z324</f>
        <v>0</v>
      </c>
    </row>
    <row r="322" spans="2:8" ht="23.25" customHeight="1" x14ac:dyDescent="0.2">
      <c r="B322" s="18" t="str">
        <f>'(more) Simpl. Textures PLYWOOD'!D325</f>
        <v>SIMPL-8T-C</v>
      </c>
      <c r="C322" s="432" t="s">
        <v>1140</v>
      </c>
      <c r="D322" s="409"/>
      <c r="E322" s="409" t="str">
        <f>IF('(more) Simpl. Textures PLYWOOD'!N325=0,"",'(more) Simpl. Textures PLYWOOD'!N325)</f>
        <v/>
      </c>
      <c r="F322" s="306">
        <f t="shared" si="5"/>
        <v>0</v>
      </c>
      <c r="G322" s="11">
        <f>F322*'(more) Simpl. Textures PLYWOOD'!I325</f>
        <v>0</v>
      </c>
      <c r="H322" s="11">
        <f>F322*'(more) Simpl. Textures PLYWOOD'!Z325</f>
        <v>0</v>
      </c>
    </row>
    <row r="323" spans="2:8" ht="23.25" customHeight="1" x14ac:dyDescent="0.2">
      <c r="B323" s="18" t="str">
        <f>'(more) Simpl. Textures PLYWOOD'!D326</f>
        <v>SIMPL-8T-N-T</v>
      </c>
      <c r="C323" s="432" t="s">
        <v>1141</v>
      </c>
      <c r="D323" s="409" t="str">
        <f>IF('(more) Simpl. Textures PLYWOOD'!M326=0,"",'(more) Simpl. Textures PLYWOOD'!M326)</f>
        <v/>
      </c>
      <c r="E323" s="409"/>
      <c r="F323" s="306">
        <f t="shared" si="5"/>
        <v>0</v>
      </c>
      <c r="G323" s="11">
        <f>F323*'(more) Simpl. Textures PLYWOOD'!I326</f>
        <v>0</v>
      </c>
      <c r="H323" s="11">
        <f>F323*'(more) Simpl. Textures PLYWOOD'!Z326</f>
        <v>0</v>
      </c>
    </row>
    <row r="324" spans="2:8" ht="23.25" customHeight="1" x14ac:dyDescent="0.2">
      <c r="B324" s="18" t="str">
        <f>'(more) Simpl. Textures PLYWOOD'!D327</f>
        <v>SIMPL-8T-N-NT</v>
      </c>
      <c r="C324" s="432" t="s">
        <v>1142</v>
      </c>
      <c r="D324" s="409" t="str">
        <f>IF('(more) Simpl. Textures PLYWOOD'!M327=0,"",'(more) Simpl. Textures PLYWOOD'!M327)</f>
        <v/>
      </c>
      <c r="E324" s="409"/>
      <c r="F324" s="306">
        <f t="shared" si="5"/>
        <v>0</v>
      </c>
      <c r="G324" s="11">
        <f>F324*'(more) Simpl. Textures PLYWOOD'!I327</f>
        <v>0</v>
      </c>
      <c r="H324" s="11">
        <f>F324*'(more) Simpl. Textures PLYWOOD'!Z327</f>
        <v>0</v>
      </c>
    </row>
    <row r="325" spans="2:8" ht="23.25" customHeight="1" x14ac:dyDescent="0.2">
      <c r="B325" s="18" t="str">
        <f>'(more) Simpl. Textures PLYWOOD'!D328</f>
        <v>SIMPL-8U-C</v>
      </c>
      <c r="C325" s="432" t="s">
        <v>1140</v>
      </c>
      <c r="D325" s="409"/>
      <c r="E325" s="409" t="str">
        <f>IF('(more) Simpl. Textures PLYWOOD'!N328=0,"",'(more) Simpl. Textures PLYWOOD'!N328)</f>
        <v/>
      </c>
      <c r="F325" s="306">
        <f t="shared" si="5"/>
        <v>0</v>
      </c>
      <c r="G325" s="11">
        <f>F325*'(more) Simpl. Textures PLYWOOD'!I328</f>
        <v>0</v>
      </c>
      <c r="H325" s="11">
        <f>F325*'(more) Simpl. Textures PLYWOOD'!Z328</f>
        <v>0</v>
      </c>
    </row>
    <row r="326" spans="2:8" ht="23.25" customHeight="1" x14ac:dyDescent="0.2">
      <c r="B326" s="18" t="str">
        <f>'(more) Simpl. Textures PLYWOOD'!D329</f>
        <v>SIMPL-8U-N-T</v>
      </c>
      <c r="C326" s="432" t="s">
        <v>1141</v>
      </c>
      <c r="D326" s="409" t="str">
        <f>IF('(more) Simpl. Textures PLYWOOD'!M329=0,"",'(more) Simpl. Textures PLYWOOD'!M329)</f>
        <v/>
      </c>
      <c r="E326" s="409"/>
      <c r="F326" s="306">
        <f t="shared" si="5"/>
        <v>0</v>
      </c>
      <c r="G326" s="11">
        <f>F326*'(more) Simpl. Textures PLYWOOD'!I329</f>
        <v>0</v>
      </c>
      <c r="H326" s="11">
        <f>F326*'(more) Simpl. Textures PLYWOOD'!Z329</f>
        <v>0</v>
      </c>
    </row>
    <row r="327" spans="2:8" ht="23.25" customHeight="1" x14ac:dyDescent="0.2">
      <c r="B327" s="18" t="str">
        <f>'(more) Simpl. Textures PLYWOOD'!D330</f>
        <v>SIMPL-8U-N-NT</v>
      </c>
      <c r="C327" s="432" t="s">
        <v>1142</v>
      </c>
      <c r="D327" s="409" t="str">
        <f>IF('(more) Simpl. Textures PLYWOOD'!M330=0,"",'(more) Simpl. Textures PLYWOOD'!M330)</f>
        <v/>
      </c>
      <c r="E327" s="409"/>
      <c r="F327" s="306">
        <f t="shared" ref="F327:F390" si="6">SUM(D327:E327)</f>
        <v>0</v>
      </c>
      <c r="G327" s="11">
        <f>F327*'(more) Simpl. Textures PLYWOOD'!I330</f>
        <v>0</v>
      </c>
      <c r="H327" s="11">
        <f>F327*'(more) Simpl. Textures PLYWOOD'!Z330</f>
        <v>0</v>
      </c>
    </row>
    <row r="328" spans="2:8" ht="23.25" customHeight="1" x14ac:dyDescent="0.2">
      <c r="B328" s="18" t="str">
        <f>'(more) Simpl. Textures PLYWOOD'!D331</f>
        <v>9 - DUCKS</v>
      </c>
      <c r="C328" s="432"/>
      <c r="D328" s="409" t="str">
        <f>IF('(more) Simpl. Textures PLYWOOD'!M331=0,"",'(more) Simpl. Textures PLYWOOD'!M331)</f>
        <v/>
      </c>
      <c r="E328" s="409" t="str">
        <f>IF('(more) Simpl. Textures PLYWOOD'!N331=0,"",'(more) Simpl. Textures PLYWOOD'!N331)</f>
        <v/>
      </c>
      <c r="F328" s="306">
        <f t="shared" si="6"/>
        <v>0</v>
      </c>
      <c r="G328" s="11">
        <f>F328*'(more) Simpl. Textures PLYWOOD'!I331</f>
        <v>0</v>
      </c>
      <c r="H328" s="11">
        <f>F328*'(more) Simpl. Textures PLYWOOD'!Z331</f>
        <v>0</v>
      </c>
    </row>
    <row r="329" spans="2:8" ht="23.25" customHeight="1" x14ac:dyDescent="0.2">
      <c r="B329" s="18" t="str">
        <f>'(more) Simpl. Textures PLYWOOD'!D332</f>
        <v>SIMPL-9A-C</v>
      </c>
      <c r="C329" s="432" t="s">
        <v>1140</v>
      </c>
      <c r="D329" s="409"/>
      <c r="E329" s="409" t="str">
        <f>IF('(more) Simpl. Textures PLYWOOD'!N332=0,"",'(more) Simpl. Textures PLYWOOD'!N332)</f>
        <v/>
      </c>
      <c r="F329" s="306">
        <f t="shared" si="6"/>
        <v>0</v>
      </c>
      <c r="G329" s="11">
        <f>F329*'(more) Simpl. Textures PLYWOOD'!I332</f>
        <v>0</v>
      </c>
      <c r="H329" s="11">
        <f>F329*'(more) Simpl. Textures PLYWOOD'!Z332</f>
        <v>0</v>
      </c>
    </row>
    <row r="330" spans="2:8" ht="23.25" customHeight="1" x14ac:dyDescent="0.2">
      <c r="B330" s="18" t="str">
        <f>'(more) Simpl. Textures PLYWOOD'!D333</f>
        <v>SIMPL-9A-N-T</v>
      </c>
      <c r="C330" s="432" t="s">
        <v>1141</v>
      </c>
      <c r="D330" s="409" t="str">
        <f>IF('(more) Simpl. Textures PLYWOOD'!M333=0,"",'(more) Simpl. Textures PLYWOOD'!M333)</f>
        <v/>
      </c>
      <c r="E330" s="409"/>
      <c r="F330" s="306">
        <f t="shared" si="6"/>
        <v>0</v>
      </c>
      <c r="G330" s="11">
        <f>F330*'(more) Simpl. Textures PLYWOOD'!I333</f>
        <v>0</v>
      </c>
      <c r="H330" s="11">
        <f>F330*'(more) Simpl. Textures PLYWOOD'!Z333</f>
        <v>0</v>
      </c>
    </row>
    <row r="331" spans="2:8" ht="23.25" customHeight="1" x14ac:dyDescent="0.2">
      <c r="B331" s="18" t="str">
        <f>'(more) Simpl. Textures PLYWOOD'!D334</f>
        <v>SIMPL-9A-N-NT</v>
      </c>
      <c r="C331" s="432" t="s">
        <v>1142</v>
      </c>
      <c r="D331" s="409" t="str">
        <f>IF('(more) Simpl. Textures PLYWOOD'!M334=0,"",'(more) Simpl. Textures PLYWOOD'!M334)</f>
        <v/>
      </c>
      <c r="E331" s="409"/>
      <c r="F331" s="306">
        <f t="shared" si="6"/>
        <v>0</v>
      </c>
      <c r="G331" s="11">
        <f>F331*'(more) Simpl. Textures PLYWOOD'!I334</f>
        <v>0</v>
      </c>
      <c r="H331" s="11">
        <f>F331*'(more) Simpl. Textures PLYWOOD'!Z334</f>
        <v>0</v>
      </c>
    </row>
    <row r="332" spans="2:8" ht="23.25" customHeight="1" x14ac:dyDescent="0.2">
      <c r="B332" s="18" t="str">
        <f>'(more) Simpl. Textures PLYWOOD'!D335</f>
        <v>SIMPL-9B-C</v>
      </c>
      <c r="C332" s="432" t="s">
        <v>1140</v>
      </c>
      <c r="D332" s="409"/>
      <c r="E332" s="409" t="str">
        <f>IF('(more) Simpl. Textures PLYWOOD'!N335=0,"",'(more) Simpl. Textures PLYWOOD'!N335)</f>
        <v/>
      </c>
      <c r="F332" s="306">
        <f t="shared" si="6"/>
        <v>0</v>
      </c>
      <c r="G332" s="11">
        <f>F332*'(more) Simpl. Textures PLYWOOD'!I335</f>
        <v>0</v>
      </c>
      <c r="H332" s="11">
        <f>F332*'(more) Simpl. Textures PLYWOOD'!Z335</f>
        <v>0</v>
      </c>
    </row>
    <row r="333" spans="2:8" ht="23.25" customHeight="1" x14ac:dyDescent="0.2">
      <c r="B333" s="18" t="str">
        <f>'(more) Simpl. Textures PLYWOOD'!D336</f>
        <v>SIMPL-9B-N-T</v>
      </c>
      <c r="C333" s="432" t="s">
        <v>1141</v>
      </c>
      <c r="D333" s="409" t="str">
        <f>IF('(more) Simpl. Textures PLYWOOD'!M336=0,"",'(more) Simpl. Textures PLYWOOD'!M336)</f>
        <v/>
      </c>
      <c r="E333" s="409"/>
      <c r="F333" s="306">
        <f t="shared" si="6"/>
        <v>0</v>
      </c>
      <c r="G333" s="11">
        <f>F333*'(more) Simpl. Textures PLYWOOD'!I336</f>
        <v>0</v>
      </c>
      <c r="H333" s="11">
        <f>F333*'(more) Simpl. Textures PLYWOOD'!Z336</f>
        <v>0</v>
      </c>
    </row>
    <row r="334" spans="2:8" ht="23.25" customHeight="1" x14ac:dyDescent="0.2">
      <c r="B334" s="18" t="str">
        <f>'(more) Simpl. Textures PLYWOOD'!D337</f>
        <v>SIMPL-9B-N-NT</v>
      </c>
      <c r="C334" s="432" t="s">
        <v>1142</v>
      </c>
      <c r="D334" s="409" t="str">
        <f>IF('(more) Simpl. Textures PLYWOOD'!M337=0,"",'(more) Simpl. Textures PLYWOOD'!M337)</f>
        <v/>
      </c>
      <c r="E334" s="409"/>
      <c r="F334" s="306">
        <f t="shared" si="6"/>
        <v>0</v>
      </c>
      <c r="G334" s="11">
        <f>F334*'(more) Simpl. Textures PLYWOOD'!I337</f>
        <v>0</v>
      </c>
      <c r="H334" s="11">
        <f>F334*'(more) Simpl. Textures PLYWOOD'!Z337</f>
        <v>0</v>
      </c>
    </row>
    <row r="335" spans="2:8" ht="23.25" customHeight="1" x14ac:dyDescent="0.2">
      <c r="B335" s="18" t="str">
        <f>'(more) Simpl. Textures PLYWOOD'!D338</f>
        <v>SIMPL-9C-C</v>
      </c>
      <c r="C335" s="432" t="s">
        <v>1140</v>
      </c>
      <c r="D335" s="409"/>
      <c r="E335" s="409" t="str">
        <f>IF('(more) Simpl. Textures PLYWOOD'!N338=0,"",'(more) Simpl. Textures PLYWOOD'!N338)</f>
        <v/>
      </c>
      <c r="F335" s="306">
        <f t="shared" si="6"/>
        <v>0</v>
      </c>
      <c r="G335" s="11">
        <f>F335*'(more) Simpl. Textures PLYWOOD'!I338</f>
        <v>0</v>
      </c>
      <c r="H335" s="11">
        <f>F335*'(more) Simpl. Textures PLYWOOD'!Z338</f>
        <v>0</v>
      </c>
    </row>
    <row r="336" spans="2:8" ht="23.25" customHeight="1" x14ac:dyDescent="0.2">
      <c r="B336" s="18" t="str">
        <f>'(more) Simpl. Textures PLYWOOD'!D339</f>
        <v>SIMPL-9C-N-T</v>
      </c>
      <c r="C336" s="432" t="s">
        <v>1141</v>
      </c>
      <c r="D336" s="409" t="str">
        <f>IF('(more) Simpl. Textures PLYWOOD'!M339=0,"",'(more) Simpl. Textures PLYWOOD'!M339)</f>
        <v/>
      </c>
      <c r="E336" s="409"/>
      <c r="F336" s="306">
        <f t="shared" si="6"/>
        <v>0</v>
      </c>
      <c r="G336" s="11">
        <f>F336*'(more) Simpl. Textures PLYWOOD'!I339</f>
        <v>0</v>
      </c>
      <c r="H336" s="11">
        <f>F336*'(more) Simpl. Textures PLYWOOD'!Z339</f>
        <v>0</v>
      </c>
    </row>
    <row r="337" spans="2:8" ht="23.25" customHeight="1" x14ac:dyDescent="0.2">
      <c r="B337" s="18" t="str">
        <f>'(more) Simpl. Textures PLYWOOD'!D340</f>
        <v>SIMPL-9C-N-NT</v>
      </c>
      <c r="C337" s="432" t="s">
        <v>1142</v>
      </c>
      <c r="D337" s="409" t="str">
        <f>IF('(more) Simpl. Textures PLYWOOD'!M340=0,"",'(more) Simpl. Textures PLYWOOD'!M340)</f>
        <v/>
      </c>
      <c r="E337" s="409"/>
      <c r="F337" s="306">
        <f t="shared" si="6"/>
        <v>0</v>
      </c>
      <c r="G337" s="11">
        <f>F337*'(more) Simpl. Textures PLYWOOD'!I340</f>
        <v>0</v>
      </c>
      <c r="H337" s="11">
        <f>F337*'(more) Simpl. Textures PLYWOOD'!Z340</f>
        <v>0</v>
      </c>
    </row>
    <row r="338" spans="2:8" ht="23.25" customHeight="1" x14ac:dyDescent="0.2">
      <c r="B338" s="18" t="str">
        <f>'(more) Simpl. Textures PLYWOOD'!D341</f>
        <v>SIMPL-9D-C</v>
      </c>
      <c r="C338" s="432" t="s">
        <v>1140</v>
      </c>
      <c r="D338" s="409"/>
      <c r="E338" s="409" t="str">
        <f>IF('(more) Simpl. Textures PLYWOOD'!N341=0,"",'(more) Simpl. Textures PLYWOOD'!N341)</f>
        <v/>
      </c>
      <c r="F338" s="306">
        <f t="shared" si="6"/>
        <v>0</v>
      </c>
      <c r="G338" s="11">
        <f>F338*'(more) Simpl. Textures PLYWOOD'!I341</f>
        <v>0</v>
      </c>
      <c r="H338" s="11">
        <f>F338*'(more) Simpl. Textures PLYWOOD'!Z341</f>
        <v>0</v>
      </c>
    </row>
    <row r="339" spans="2:8" ht="23.25" customHeight="1" x14ac:dyDescent="0.2">
      <c r="B339" s="18" t="str">
        <f>'(more) Simpl. Textures PLYWOOD'!D342</f>
        <v>SIMPL-9D-N-T</v>
      </c>
      <c r="C339" s="432" t="s">
        <v>1141</v>
      </c>
      <c r="D339" s="409" t="str">
        <f>IF('(more) Simpl. Textures PLYWOOD'!M342=0,"",'(more) Simpl. Textures PLYWOOD'!M342)</f>
        <v/>
      </c>
      <c r="E339" s="409"/>
      <c r="F339" s="306">
        <f t="shared" si="6"/>
        <v>0</v>
      </c>
      <c r="G339" s="11">
        <f>F339*'(more) Simpl. Textures PLYWOOD'!I342</f>
        <v>0</v>
      </c>
      <c r="H339" s="11">
        <f>F339*'(more) Simpl. Textures PLYWOOD'!Z342</f>
        <v>0</v>
      </c>
    </row>
    <row r="340" spans="2:8" ht="23.25" customHeight="1" x14ac:dyDescent="0.2">
      <c r="B340" s="18" t="str">
        <f>'(more) Simpl. Textures PLYWOOD'!D343</f>
        <v>SIMPL-9D-N-NT</v>
      </c>
      <c r="C340" s="432" t="s">
        <v>1142</v>
      </c>
      <c r="D340" s="409" t="str">
        <f>IF('(more) Simpl. Textures PLYWOOD'!M343=0,"",'(more) Simpl. Textures PLYWOOD'!M343)</f>
        <v/>
      </c>
      <c r="E340" s="409"/>
      <c r="F340" s="306">
        <f t="shared" si="6"/>
        <v>0</v>
      </c>
      <c r="G340" s="11">
        <f>F340*'(more) Simpl. Textures PLYWOOD'!I343</f>
        <v>0</v>
      </c>
      <c r="H340" s="11">
        <f>F340*'(more) Simpl. Textures PLYWOOD'!Z343</f>
        <v>0</v>
      </c>
    </row>
    <row r="341" spans="2:8" ht="23.25" customHeight="1" x14ac:dyDescent="0.2">
      <c r="B341" s="18" t="str">
        <f>'(more) Simpl. Textures PLYWOOD'!D344</f>
        <v>SIMPL-9E-C</v>
      </c>
      <c r="C341" s="432" t="s">
        <v>1140</v>
      </c>
      <c r="D341" s="409"/>
      <c r="E341" s="409" t="str">
        <f>IF('(more) Simpl. Textures PLYWOOD'!N344=0,"",'(more) Simpl. Textures PLYWOOD'!N344)</f>
        <v/>
      </c>
      <c r="F341" s="306">
        <f t="shared" si="6"/>
        <v>0</v>
      </c>
      <c r="G341" s="11">
        <f>F341*'(more) Simpl. Textures PLYWOOD'!I344</f>
        <v>0</v>
      </c>
      <c r="H341" s="11">
        <f>F341*'(more) Simpl. Textures PLYWOOD'!Z344</f>
        <v>0</v>
      </c>
    </row>
    <row r="342" spans="2:8" ht="23.25" customHeight="1" x14ac:dyDescent="0.2">
      <c r="B342" s="18" t="str">
        <f>'(more) Simpl. Textures PLYWOOD'!D345</f>
        <v>SIMPL-9E-N-T</v>
      </c>
      <c r="C342" s="432" t="s">
        <v>1141</v>
      </c>
      <c r="D342" s="409" t="str">
        <f>IF('(more) Simpl. Textures PLYWOOD'!M345=0,"",'(more) Simpl. Textures PLYWOOD'!M345)</f>
        <v/>
      </c>
      <c r="E342" s="409"/>
      <c r="F342" s="306">
        <f t="shared" si="6"/>
        <v>0</v>
      </c>
      <c r="G342" s="11">
        <f>F342*'(more) Simpl. Textures PLYWOOD'!I345</f>
        <v>0</v>
      </c>
      <c r="H342" s="11">
        <f>F342*'(more) Simpl. Textures PLYWOOD'!Z345</f>
        <v>0</v>
      </c>
    </row>
    <row r="343" spans="2:8" ht="23.25" customHeight="1" x14ac:dyDescent="0.2">
      <c r="B343" s="18" t="str">
        <f>'(more) Simpl. Textures PLYWOOD'!D346</f>
        <v>SIMPL-9E-N-NT</v>
      </c>
      <c r="C343" s="432" t="s">
        <v>1142</v>
      </c>
      <c r="D343" s="409" t="str">
        <f>IF('(more) Simpl. Textures PLYWOOD'!M346=0,"",'(more) Simpl. Textures PLYWOOD'!M346)</f>
        <v/>
      </c>
      <c r="E343" s="409"/>
      <c r="F343" s="306">
        <f t="shared" si="6"/>
        <v>0</v>
      </c>
      <c r="G343" s="11">
        <f>F343*'(more) Simpl. Textures PLYWOOD'!I346</f>
        <v>0</v>
      </c>
      <c r="H343" s="11">
        <f>F343*'(more) Simpl. Textures PLYWOOD'!Z346</f>
        <v>0</v>
      </c>
    </row>
    <row r="344" spans="2:8" ht="23.25" customHeight="1" x14ac:dyDescent="0.2">
      <c r="B344" s="18" t="str">
        <f>'(more) Simpl. Textures PLYWOOD'!D347</f>
        <v>SIMPL-9F-C</v>
      </c>
      <c r="C344" s="432" t="s">
        <v>1140</v>
      </c>
      <c r="D344" s="409"/>
      <c r="E344" s="409" t="str">
        <f>IF('(more) Simpl. Textures PLYWOOD'!N347=0,"",'(more) Simpl. Textures PLYWOOD'!N347)</f>
        <v/>
      </c>
      <c r="F344" s="306">
        <f t="shared" si="6"/>
        <v>0</v>
      </c>
      <c r="G344" s="11">
        <f>F344*'(more) Simpl. Textures PLYWOOD'!I347</f>
        <v>0</v>
      </c>
      <c r="H344" s="11">
        <f>F344*'(more) Simpl. Textures PLYWOOD'!Z347</f>
        <v>0</v>
      </c>
    </row>
    <row r="345" spans="2:8" ht="23.25" customHeight="1" x14ac:dyDescent="0.2">
      <c r="B345" s="18" t="str">
        <f>'(more) Simpl. Textures PLYWOOD'!D348</f>
        <v>SIMPL-9F-N-T</v>
      </c>
      <c r="C345" s="432" t="s">
        <v>1141</v>
      </c>
      <c r="D345" s="409" t="str">
        <f>IF('(more) Simpl. Textures PLYWOOD'!M348=0,"",'(more) Simpl. Textures PLYWOOD'!M348)</f>
        <v/>
      </c>
      <c r="E345" s="409"/>
      <c r="F345" s="306">
        <f t="shared" si="6"/>
        <v>0</v>
      </c>
      <c r="G345" s="11">
        <f>F345*'(more) Simpl. Textures PLYWOOD'!I348</f>
        <v>0</v>
      </c>
      <c r="H345" s="11">
        <f>F345*'(more) Simpl. Textures PLYWOOD'!Z348</f>
        <v>0</v>
      </c>
    </row>
    <row r="346" spans="2:8" ht="23.25" customHeight="1" x14ac:dyDescent="0.2">
      <c r="B346" s="18" t="str">
        <f>'(more) Simpl. Textures PLYWOOD'!D349</f>
        <v>SIMPL-9F-N-NT</v>
      </c>
      <c r="C346" s="432" t="s">
        <v>1142</v>
      </c>
      <c r="D346" s="409" t="str">
        <f>IF('(more) Simpl. Textures PLYWOOD'!M349=0,"",'(more) Simpl. Textures PLYWOOD'!M349)</f>
        <v/>
      </c>
      <c r="E346" s="409"/>
      <c r="F346" s="306">
        <f t="shared" si="6"/>
        <v>0</v>
      </c>
      <c r="G346" s="11">
        <f>F346*'(more) Simpl. Textures PLYWOOD'!I349</f>
        <v>0</v>
      </c>
      <c r="H346" s="11">
        <f>F346*'(more) Simpl. Textures PLYWOOD'!Z349</f>
        <v>0</v>
      </c>
    </row>
    <row r="347" spans="2:8" ht="23.25" customHeight="1" x14ac:dyDescent="0.2">
      <c r="B347" s="18" t="str">
        <f>'(more) Simpl. Textures PLYWOOD'!D350</f>
        <v>SIMPL-9G-C</v>
      </c>
      <c r="C347" s="432" t="s">
        <v>1140</v>
      </c>
      <c r="D347" s="409"/>
      <c r="E347" s="409" t="str">
        <f>IF('(more) Simpl. Textures PLYWOOD'!N350=0,"",'(more) Simpl. Textures PLYWOOD'!N350)</f>
        <v/>
      </c>
      <c r="F347" s="306">
        <f t="shared" si="6"/>
        <v>0</v>
      </c>
      <c r="G347" s="11">
        <f>F347*'(more) Simpl. Textures PLYWOOD'!I350</f>
        <v>0</v>
      </c>
      <c r="H347" s="11">
        <f>F347*'(more) Simpl. Textures PLYWOOD'!Z350</f>
        <v>0</v>
      </c>
    </row>
    <row r="348" spans="2:8" ht="23.25" customHeight="1" x14ac:dyDescent="0.2">
      <c r="B348" s="18" t="str">
        <f>'(more) Simpl. Textures PLYWOOD'!D351</f>
        <v>SIMPL-9G-N-T</v>
      </c>
      <c r="C348" s="432" t="s">
        <v>1141</v>
      </c>
      <c r="D348" s="409" t="str">
        <f>IF('(more) Simpl. Textures PLYWOOD'!M351=0,"",'(more) Simpl. Textures PLYWOOD'!M351)</f>
        <v/>
      </c>
      <c r="E348" s="409"/>
      <c r="F348" s="306">
        <f t="shared" si="6"/>
        <v>0</v>
      </c>
      <c r="G348" s="11">
        <f>F348*'(more) Simpl. Textures PLYWOOD'!I351</f>
        <v>0</v>
      </c>
      <c r="H348" s="11">
        <f>F348*'(more) Simpl. Textures PLYWOOD'!Z351</f>
        <v>0</v>
      </c>
    </row>
    <row r="349" spans="2:8" ht="23.25" customHeight="1" x14ac:dyDescent="0.2">
      <c r="B349" s="18" t="str">
        <f>'(more) Simpl. Textures PLYWOOD'!D352</f>
        <v>SIMPL-9G-N-NT</v>
      </c>
      <c r="C349" s="432" t="s">
        <v>1142</v>
      </c>
      <c r="D349" s="409" t="str">
        <f>IF('(more) Simpl. Textures PLYWOOD'!M352=0,"",'(more) Simpl. Textures PLYWOOD'!M352)</f>
        <v/>
      </c>
      <c r="E349" s="409"/>
      <c r="F349" s="306">
        <f t="shared" si="6"/>
        <v>0</v>
      </c>
      <c r="G349" s="11">
        <f>F349*'(more) Simpl. Textures PLYWOOD'!I352</f>
        <v>0</v>
      </c>
      <c r="H349" s="11">
        <f>F349*'(more) Simpl. Textures PLYWOOD'!Z352</f>
        <v>0</v>
      </c>
    </row>
    <row r="350" spans="2:8" ht="23.25" customHeight="1" x14ac:dyDescent="0.2">
      <c r="B350" s="18" t="str">
        <f>'(more) Simpl. Textures PLYWOOD'!D353</f>
        <v>SIMPL-9H-C</v>
      </c>
      <c r="C350" s="432" t="s">
        <v>1140</v>
      </c>
      <c r="D350" s="409"/>
      <c r="E350" s="409" t="str">
        <f>IF('(more) Simpl. Textures PLYWOOD'!N353=0,"",'(more) Simpl. Textures PLYWOOD'!N353)</f>
        <v/>
      </c>
      <c r="F350" s="306">
        <f t="shared" si="6"/>
        <v>0</v>
      </c>
      <c r="G350" s="11">
        <f>F350*'(more) Simpl. Textures PLYWOOD'!I353</f>
        <v>0</v>
      </c>
      <c r="H350" s="11">
        <f>F350*'(more) Simpl. Textures PLYWOOD'!Z353</f>
        <v>0</v>
      </c>
    </row>
    <row r="351" spans="2:8" ht="23.25" customHeight="1" x14ac:dyDescent="0.2">
      <c r="B351" s="18" t="str">
        <f>'(more) Simpl. Textures PLYWOOD'!D354</f>
        <v>SIMPL-9H-N-T</v>
      </c>
      <c r="C351" s="432" t="s">
        <v>1141</v>
      </c>
      <c r="D351" s="409" t="str">
        <f>IF('(more) Simpl. Textures PLYWOOD'!M354=0,"",'(more) Simpl. Textures PLYWOOD'!M354)</f>
        <v/>
      </c>
      <c r="E351" s="409"/>
      <c r="F351" s="306">
        <f t="shared" si="6"/>
        <v>0</v>
      </c>
      <c r="G351" s="11">
        <f>F351*'(more) Simpl. Textures PLYWOOD'!I354</f>
        <v>0</v>
      </c>
      <c r="H351" s="11">
        <f>F351*'(more) Simpl. Textures PLYWOOD'!Z354</f>
        <v>0</v>
      </c>
    </row>
    <row r="352" spans="2:8" ht="23.25" customHeight="1" x14ac:dyDescent="0.2">
      <c r="B352" s="18" t="str">
        <f>'(more) Simpl. Textures PLYWOOD'!D355</f>
        <v>SIMPL-9H-N-NT</v>
      </c>
      <c r="C352" s="432" t="s">
        <v>1142</v>
      </c>
      <c r="D352" s="409" t="str">
        <f>IF('(more) Simpl. Textures PLYWOOD'!M355=0,"",'(more) Simpl. Textures PLYWOOD'!M355)</f>
        <v/>
      </c>
      <c r="E352" s="409"/>
      <c r="F352" s="306">
        <f t="shared" si="6"/>
        <v>0</v>
      </c>
      <c r="G352" s="11">
        <f>F352*'(more) Simpl. Textures PLYWOOD'!I355</f>
        <v>0</v>
      </c>
      <c r="H352" s="11">
        <f>F352*'(more) Simpl. Textures PLYWOOD'!Z355</f>
        <v>0</v>
      </c>
    </row>
    <row r="353" spans="2:8" ht="23.25" customHeight="1" x14ac:dyDescent="0.2">
      <c r="B353" s="18" t="str">
        <f>'(more) Simpl. Textures PLYWOOD'!D356</f>
        <v>SIMPL-9I-C</v>
      </c>
      <c r="C353" s="432" t="s">
        <v>1140</v>
      </c>
      <c r="D353" s="409"/>
      <c r="E353" s="409" t="str">
        <f>IF('(more) Simpl. Textures PLYWOOD'!N356=0,"",'(more) Simpl. Textures PLYWOOD'!N356)</f>
        <v/>
      </c>
      <c r="F353" s="306">
        <f t="shared" si="6"/>
        <v>0</v>
      </c>
      <c r="G353" s="11">
        <f>F353*'(more) Simpl. Textures PLYWOOD'!I356</f>
        <v>0</v>
      </c>
      <c r="H353" s="11">
        <f>F353*'(more) Simpl. Textures PLYWOOD'!Z356</f>
        <v>0</v>
      </c>
    </row>
    <row r="354" spans="2:8" ht="23.25" customHeight="1" x14ac:dyDescent="0.2">
      <c r="B354" s="18" t="str">
        <f>'(more) Simpl. Textures PLYWOOD'!D357</f>
        <v>SIMPL-9I-N-T</v>
      </c>
      <c r="C354" s="432" t="s">
        <v>1141</v>
      </c>
      <c r="D354" s="409" t="str">
        <f>IF('(more) Simpl. Textures PLYWOOD'!M357=0,"",'(more) Simpl. Textures PLYWOOD'!M357)</f>
        <v/>
      </c>
      <c r="E354" s="409"/>
      <c r="F354" s="306">
        <f t="shared" si="6"/>
        <v>0</v>
      </c>
      <c r="G354" s="11">
        <f>F354*'(more) Simpl. Textures PLYWOOD'!I357</f>
        <v>0</v>
      </c>
      <c r="H354" s="11">
        <f>F354*'(more) Simpl. Textures PLYWOOD'!Z357</f>
        <v>0</v>
      </c>
    </row>
    <row r="355" spans="2:8" ht="23.25" customHeight="1" x14ac:dyDescent="0.2">
      <c r="B355" s="18" t="str">
        <f>'(more) Simpl. Textures PLYWOOD'!D358</f>
        <v>SIMPL-9I-N-NT</v>
      </c>
      <c r="C355" s="432" t="s">
        <v>1142</v>
      </c>
      <c r="D355" s="409" t="str">
        <f>IF('(more) Simpl. Textures PLYWOOD'!M358=0,"",'(more) Simpl. Textures PLYWOOD'!M358)</f>
        <v/>
      </c>
      <c r="E355" s="409"/>
      <c r="F355" s="306">
        <f t="shared" si="6"/>
        <v>0</v>
      </c>
      <c r="G355" s="11">
        <f>F355*'(more) Simpl. Textures PLYWOOD'!I358</f>
        <v>0</v>
      </c>
      <c r="H355" s="11">
        <f>F355*'(more) Simpl. Textures PLYWOOD'!Z358</f>
        <v>0</v>
      </c>
    </row>
    <row r="356" spans="2:8" ht="23.25" customHeight="1" x14ac:dyDescent="0.2">
      <c r="B356" s="18" t="str">
        <f>'(more) Simpl. Textures PLYWOOD'!D359</f>
        <v>SIMPL-9J-C</v>
      </c>
      <c r="C356" s="432" t="s">
        <v>1140</v>
      </c>
      <c r="D356" s="409"/>
      <c r="E356" s="409" t="str">
        <f>IF('(more) Simpl. Textures PLYWOOD'!N359=0,"",'(more) Simpl. Textures PLYWOOD'!N359)</f>
        <v/>
      </c>
      <c r="F356" s="306">
        <f t="shared" si="6"/>
        <v>0</v>
      </c>
      <c r="G356" s="11">
        <f>F356*'(more) Simpl. Textures PLYWOOD'!I359</f>
        <v>0</v>
      </c>
      <c r="H356" s="11">
        <f>F356*'(more) Simpl. Textures PLYWOOD'!Z359</f>
        <v>0</v>
      </c>
    </row>
    <row r="357" spans="2:8" ht="23.25" customHeight="1" x14ac:dyDescent="0.2">
      <c r="B357" s="18" t="str">
        <f>'(more) Simpl. Textures PLYWOOD'!D360</f>
        <v>SIMPL-9J-N-T</v>
      </c>
      <c r="C357" s="432" t="s">
        <v>1141</v>
      </c>
      <c r="D357" s="409" t="str">
        <f>IF('(more) Simpl. Textures PLYWOOD'!M360=0,"",'(more) Simpl. Textures PLYWOOD'!M360)</f>
        <v/>
      </c>
      <c r="E357" s="409"/>
      <c r="F357" s="306">
        <f t="shared" si="6"/>
        <v>0</v>
      </c>
      <c r="G357" s="11">
        <f>F357*'(more) Simpl. Textures PLYWOOD'!I360</f>
        <v>0</v>
      </c>
      <c r="H357" s="11">
        <f>F357*'(more) Simpl. Textures PLYWOOD'!Z360</f>
        <v>0</v>
      </c>
    </row>
    <row r="358" spans="2:8" ht="23.25" customHeight="1" x14ac:dyDescent="0.2">
      <c r="B358" s="18" t="str">
        <f>'(more) Simpl. Textures PLYWOOD'!D361</f>
        <v>SIMPL-9J-N-NT</v>
      </c>
      <c r="C358" s="432" t="s">
        <v>1142</v>
      </c>
      <c r="D358" s="409" t="str">
        <f>IF('(more) Simpl. Textures PLYWOOD'!M361=0,"",'(more) Simpl. Textures PLYWOOD'!M361)</f>
        <v/>
      </c>
      <c r="E358" s="409"/>
      <c r="F358" s="306">
        <f t="shared" si="6"/>
        <v>0</v>
      </c>
      <c r="G358" s="11">
        <f>F358*'(more) Simpl. Textures PLYWOOD'!I361</f>
        <v>0</v>
      </c>
      <c r="H358" s="11">
        <f>F358*'(more) Simpl. Textures PLYWOOD'!Z361</f>
        <v>0</v>
      </c>
    </row>
    <row r="359" spans="2:8" ht="23.25" customHeight="1" x14ac:dyDescent="0.2">
      <c r="B359" s="18" t="str">
        <f>'(more) Simpl. Textures PLYWOOD'!D362</f>
        <v>SIMPL-9K-C</v>
      </c>
      <c r="C359" s="432" t="s">
        <v>1140</v>
      </c>
      <c r="D359" s="409"/>
      <c r="E359" s="409" t="str">
        <f>IF('(more) Simpl. Textures PLYWOOD'!N362=0,"",'(more) Simpl. Textures PLYWOOD'!N362)</f>
        <v/>
      </c>
      <c r="F359" s="306">
        <f t="shared" si="6"/>
        <v>0</v>
      </c>
      <c r="G359" s="11">
        <f>F359*'(more) Simpl. Textures PLYWOOD'!I362</f>
        <v>0</v>
      </c>
      <c r="H359" s="11">
        <f>F359*'(more) Simpl. Textures PLYWOOD'!Z362</f>
        <v>0</v>
      </c>
    </row>
    <row r="360" spans="2:8" ht="23.25" customHeight="1" x14ac:dyDescent="0.2">
      <c r="B360" s="18" t="str">
        <f>'(more) Simpl. Textures PLYWOOD'!D363</f>
        <v>SIMPL-9K-N-T</v>
      </c>
      <c r="C360" s="432" t="s">
        <v>1141</v>
      </c>
      <c r="D360" s="409" t="str">
        <f>IF('(more) Simpl. Textures PLYWOOD'!M363=0,"",'(more) Simpl. Textures PLYWOOD'!M363)</f>
        <v/>
      </c>
      <c r="E360" s="409"/>
      <c r="F360" s="306">
        <f t="shared" si="6"/>
        <v>0</v>
      </c>
      <c r="G360" s="11">
        <f>F360*'(more) Simpl. Textures PLYWOOD'!I363</f>
        <v>0</v>
      </c>
      <c r="H360" s="11">
        <f>F360*'(more) Simpl. Textures PLYWOOD'!Z363</f>
        <v>0</v>
      </c>
    </row>
    <row r="361" spans="2:8" ht="23.25" customHeight="1" x14ac:dyDescent="0.2">
      <c r="B361" s="18" t="str">
        <f>'(more) Simpl. Textures PLYWOOD'!D364</f>
        <v>SIMPL-9K-N-NT</v>
      </c>
      <c r="C361" s="432" t="s">
        <v>1142</v>
      </c>
      <c r="D361" s="409" t="str">
        <f>IF('(more) Simpl. Textures PLYWOOD'!M364=0,"",'(more) Simpl. Textures PLYWOOD'!M364)</f>
        <v/>
      </c>
      <c r="E361" s="409"/>
      <c r="F361" s="306">
        <f t="shared" si="6"/>
        <v>0</v>
      </c>
      <c r="G361" s="11">
        <f>F361*'(more) Simpl. Textures PLYWOOD'!I364</f>
        <v>0</v>
      </c>
      <c r="H361" s="11">
        <f>F361*'(more) Simpl. Textures PLYWOOD'!Z364</f>
        <v>0</v>
      </c>
    </row>
    <row r="362" spans="2:8" ht="23.25" customHeight="1" x14ac:dyDescent="0.2">
      <c r="B362" s="18" t="str">
        <f>'(more) Simpl. Textures PLYWOOD'!D365</f>
        <v>SIMPL-9L-C</v>
      </c>
      <c r="C362" s="432" t="s">
        <v>1140</v>
      </c>
      <c r="D362" s="409"/>
      <c r="E362" s="409" t="str">
        <f>IF('(more) Simpl. Textures PLYWOOD'!N365=0,"",'(more) Simpl. Textures PLYWOOD'!N365)</f>
        <v/>
      </c>
      <c r="F362" s="306">
        <f t="shared" si="6"/>
        <v>0</v>
      </c>
      <c r="G362" s="11">
        <f>F362*'(more) Simpl. Textures PLYWOOD'!I365</f>
        <v>0</v>
      </c>
      <c r="H362" s="11">
        <f>F362*'(more) Simpl. Textures PLYWOOD'!Z365</f>
        <v>0</v>
      </c>
    </row>
    <row r="363" spans="2:8" ht="23.25" customHeight="1" x14ac:dyDescent="0.2">
      <c r="B363" s="18" t="str">
        <f>'(more) Simpl. Textures PLYWOOD'!D366</f>
        <v>SIMPL-9L-N-T</v>
      </c>
      <c r="C363" s="432" t="s">
        <v>1141</v>
      </c>
      <c r="D363" s="409" t="str">
        <f>IF('(more) Simpl. Textures PLYWOOD'!M366=0,"",'(more) Simpl. Textures PLYWOOD'!M366)</f>
        <v/>
      </c>
      <c r="E363" s="409"/>
      <c r="F363" s="306">
        <f t="shared" si="6"/>
        <v>0</v>
      </c>
      <c r="G363" s="11">
        <f>F363*'(more) Simpl. Textures PLYWOOD'!I366</f>
        <v>0</v>
      </c>
      <c r="H363" s="11">
        <f>F363*'(more) Simpl. Textures PLYWOOD'!Z366</f>
        <v>0</v>
      </c>
    </row>
    <row r="364" spans="2:8" ht="23.25" customHeight="1" x14ac:dyDescent="0.2">
      <c r="B364" s="18" t="str">
        <f>'(more) Simpl. Textures PLYWOOD'!D367</f>
        <v>SIMPL-9L-N-NT</v>
      </c>
      <c r="C364" s="432" t="s">
        <v>1142</v>
      </c>
      <c r="D364" s="409" t="str">
        <f>IF('(more) Simpl. Textures PLYWOOD'!M367=0,"",'(more) Simpl. Textures PLYWOOD'!M367)</f>
        <v/>
      </c>
      <c r="E364" s="409"/>
      <c r="F364" s="306">
        <f t="shared" si="6"/>
        <v>0</v>
      </c>
      <c r="G364" s="11">
        <f>F364*'(more) Simpl. Textures PLYWOOD'!I367</f>
        <v>0</v>
      </c>
      <c r="H364" s="11">
        <f>F364*'(more) Simpl. Textures PLYWOOD'!Z367</f>
        <v>0</v>
      </c>
    </row>
    <row r="365" spans="2:8" ht="23.25" customHeight="1" x14ac:dyDescent="0.2">
      <c r="B365" s="18" t="str">
        <f>'(more) Simpl. Textures PLYWOOD'!D368</f>
        <v>SIMPL-9M-C</v>
      </c>
      <c r="C365" s="432" t="s">
        <v>1140</v>
      </c>
      <c r="D365" s="409"/>
      <c r="E365" s="409" t="str">
        <f>IF('(more) Simpl. Textures PLYWOOD'!N368=0,"",'(more) Simpl. Textures PLYWOOD'!N368)</f>
        <v/>
      </c>
      <c r="F365" s="306">
        <f t="shared" si="6"/>
        <v>0</v>
      </c>
      <c r="G365" s="11">
        <f>F365*'(more) Simpl. Textures PLYWOOD'!I368</f>
        <v>0</v>
      </c>
      <c r="H365" s="11">
        <f>F365*'(more) Simpl. Textures PLYWOOD'!Z368</f>
        <v>0</v>
      </c>
    </row>
    <row r="366" spans="2:8" ht="23.25" customHeight="1" x14ac:dyDescent="0.2">
      <c r="B366" s="18" t="str">
        <f>'(more) Simpl. Textures PLYWOOD'!D369</f>
        <v>SIMPL-9M-N-T</v>
      </c>
      <c r="C366" s="432" t="s">
        <v>1141</v>
      </c>
      <c r="D366" s="409" t="str">
        <f>IF('(more) Simpl. Textures PLYWOOD'!M369=0,"",'(more) Simpl. Textures PLYWOOD'!M369)</f>
        <v/>
      </c>
      <c r="E366" s="409"/>
      <c r="F366" s="306">
        <f t="shared" si="6"/>
        <v>0</v>
      </c>
      <c r="G366" s="11">
        <f>F366*'(more) Simpl. Textures PLYWOOD'!I369</f>
        <v>0</v>
      </c>
      <c r="H366" s="11">
        <f>F366*'(more) Simpl. Textures PLYWOOD'!Z369</f>
        <v>0</v>
      </c>
    </row>
    <row r="367" spans="2:8" ht="23.25" customHeight="1" x14ac:dyDescent="0.2">
      <c r="B367" s="18" t="str">
        <f>'(more) Simpl. Textures PLYWOOD'!D370</f>
        <v>SIMPL-9M-N-NT</v>
      </c>
      <c r="C367" s="432" t="s">
        <v>1142</v>
      </c>
      <c r="D367" s="409" t="str">
        <f>IF('(more) Simpl. Textures PLYWOOD'!M370=0,"",'(more) Simpl. Textures PLYWOOD'!M370)</f>
        <v/>
      </c>
      <c r="E367" s="409"/>
      <c r="F367" s="306">
        <f t="shared" si="6"/>
        <v>0</v>
      </c>
      <c r="G367" s="11">
        <f>F367*'(more) Simpl. Textures PLYWOOD'!I370</f>
        <v>0</v>
      </c>
      <c r="H367" s="11">
        <f>F367*'(more) Simpl. Textures PLYWOOD'!Z370</f>
        <v>0</v>
      </c>
    </row>
    <row r="368" spans="2:8" ht="23.25" customHeight="1" x14ac:dyDescent="0.2">
      <c r="B368" s="18" t="str">
        <f>'(more) Simpl. Textures PLYWOOD'!D371</f>
        <v>SIMPL-9N-C</v>
      </c>
      <c r="C368" s="432" t="s">
        <v>1140</v>
      </c>
      <c r="D368" s="409"/>
      <c r="E368" s="409" t="str">
        <f>IF('(more) Simpl. Textures PLYWOOD'!N371=0,"",'(more) Simpl. Textures PLYWOOD'!N371)</f>
        <v/>
      </c>
      <c r="F368" s="306">
        <f t="shared" si="6"/>
        <v>0</v>
      </c>
      <c r="G368" s="11">
        <f>F368*'(more) Simpl. Textures PLYWOOD'!I371</f>
        <v>0</v>
      </c>
      <c r="H368" s="11">
        <f>F368*'(more) Simpl. Textures PLYWOOD'!Z371</f>
        <v>0</v>
      </c>
    </row>
    <row r="369" spans="2:8" ht="23.25" customHeight="1" x14ac:dyDescent="0.2">
      <c r="B369" s="18" t="str">
        <f>'(more) Simpl. Textures PLYWOOD'!D372</f>
        <v>SIMPL-9N-N-T</v>
      </c>
      <c r="C369" s="432" t="s">
        <v>1141</v>
      </c>
      <c r="D369" s="409" t="str">
        <f>IF('(more) Simpl. Textures PLYWOOD'!M372=0,"",'(more) Simpl. Textures PLYWOOD'!M372)</f>
        <v/>
      </c>
      <c r="E369" s="409"/>
      <c r="F369" s="306">
        <f t="shared" si="6"/>
        <v>0</v>
      </c>
      <c r="G369" s="11">
        <f>F369*'(more) Simpl. Textures PLYWOOD'!I372</f>
        <v>0</v>
      </c>
      <c r="H369" s="11">
        <f>F369*'(more) Simpl. Textures PLYWOOD'!Z372</f>
        <v>0</v>
      </c>
    </row>
    <row r="370" spans="2:8" ht="23.25" customHeight="1" x14ac:dyDescent="0.2">
      <c r="B370" s="18" t="str">
        <f>'(more) Simpl. Textures PLYWOOD'!D373</f>
        <v>SIMPL-9N-N-NT</v>
      </c>
      <c r="C370" s="432" t="s">
        <v>1142</v>
      </c>
      <c r="D370" s="409" t="str">
        <f>IF('(more) Simpl. Textures PLYWOOD'!M373=0,"",'(more) Simpl. Textures PLYWOOD'!M373)</f>
        <v/>
      </c>
      <c r="E370" s="409"/>
      <c r="F370" s="306">
        <f t="shared" si="6"/>
        <v>0</v>
      </c>
      <c r="G370" s="11">
        <f>F370*'(more) Simpl. Textures PLYWOOD'!I373</f>
        <v>0</v>
      </c>
      <c r="H370" s="11">
        <f>F370*'(more) Simpl. Textures PLYWOOD'!Z373</f>
        <v>0</v>
      </c>
    </row>
    <row r="371" spans="2:8" ht="23.25" customHeight="1" x14ac:dyDescent="0.2">
      <c r="B371" s="18" t="str">
        <f>'(more) Simpl. Textures PLYWOOD'!D374</f>
        <v>SIMPL-9O-C</v>
      </c>
      <c r="C371" s="432" t="s">
        <v>1140</v>
      </c>
      <c r="D371" s="409"/>
      <c r="E371" s="409" t="str">
        <f>IF('(more) Simpl. Textures PLYWOOD'!N374=0,"",'(more) Simpl. Textures PLYWOOD'!N374)</f>
        <v/>
      </c>
      <c r="F371" s="306">
        <f t="shared" si="6"/>
        <v>0</v>
      </c>
      <c r="G371" s="11">
        <f>F371*'(more) Simpl. Textures PLYWOOD'!I374</f>
        <v>0</v>
      </c>
      <c r="H371" s="11">
        <f>F371*'(more) Simpl. Textures PLYWOOD'!Z374</f>
        <v>0</v>
      </c>
    </row>
    <row r="372" spans="2:8" ht="23.25" customHeight="1" x14ac:dyDescent="0.2">
      <c r="B372" s="18" t="str">
        <f>'(more) Simpl. Textures PLYWOOD'!D375</f>
        <v>SIMPL-9O-N-T</v>
      </c>
      <c r="C372" s="432" t="s">
        <v>1141</v>
      </c>
      <c r="D372" s="409" t="str">
        <f>IF('(more) Simpl. Textures PLYWOOD'!M375=0,"",'(more) Simpl. Textures PLYWOOD'!M375)</f>
        <v/>
      </c>
      <c r="E372" s="409"/>
      <c r="F372" s="306">
        <f t="shared" si="6"/>
        <v>0</v>
      </c>
      <c r="G372" s="11">
        <f>F372*'(more) Simpl. Textures PLYWOOD'!I375</f>
        <v>0</v>
      </c>
      <c r="H372" s="11">
        <f>F372*'(more) Simpl. Textures PLYWOOD'!Z375</f>
        <v>0</v>
      </c>
    </row>
    <row r="373" spans="2:8" ht="23.25" customHeight="1" x14ac:dyDescent="0.2">
      <c r="B373" s="18" t="str">
        <f>'(more) Simpl. Textures PLYWOOD'!D376</f>
        <v>SIMPL-9O-N-NT</v>
      </c>
      <c r="C373" s="432" t="s">
        <v>1142</v>
      </c>
      <c r="D373" s="409" t="str">
        <f>IF('(more) Simpl. Textures PLYWOOD'!M376=0,"",'(more) Simpl. Textures PLYWOOD'!M376)</f>
        <v/>
      </c>
      <c r="E373" s="409"/>
      <c r="F373" s="306">
        <f t="shared" si="6"/>
        <v>0</v>
      </c>
      <c r="G373" s="11">
        <f>F373*'(more) Simpl. Textures PLYWOOD'!I376</f>
        <v>0</v>
      </c>
      <c r="H373" s="11">
        <f>F373*'(more) Simpl. Textures PLYWOOD'!Z376</f>
        <v>0</v>
      </c>
    </row>
    <row r="374" spans="2:8" ht="23.25" customHeight="1" x14ac:dyDescent="0.2">
      <c r="B374" s="18" t="str">
        <f>'(more) Simpl. Textures PLYWOOD'!D377</f>
        <v>10 - HUGE-IES</v>
      </c>
      <c r="C374" s="432"/>
      <c r="D374" s="409" t="str">
        <f>IF('(more) Simpl. Textures PLYWOOD'!M377=0,"",'(more) Simpl. Textures PLYWOOD'!M377)</f>
        <v/>
      </c>
      <c r="E374" s="409" t="str">
        <f>IF('(more) Simpl. Textures PLYWOOD'!N377=0,"",'(more) Simpl. Textures PLYWOOD'!N377)</f>
        <v/>
      </c>
      <c r="F374" s="306">
        <f t="shared" si="6"/>
        <v>0</v>
      </c>
      <c r="G374" s="11">
        <f>F374*'(more) Simpl. Textures PLYWOOD'!I377</f>
        <v>0</v>
      </c>
      <c r="H374" s="11">
        <f>F374*'(more) Simpl. Textures PLYWOOD'!Z377</f>
        <v>0</v>
      </c>
    </row>
    <row r="375" spans="2:8" ht="23.25" customHeight="1" x14ac:dyDescent="0.2">
      <c r="B375" s="18" t="str">
        <f>'(more) Simpl. Textures PLYWOOD'!D378</f>
        <v>SIMPL-10A-C</v>
      </c>
      <c r="C375" s="432" t="s">
        <v>1140</v>
      </c>
      <c r="D375" s="409"/>
      <c r="E375" s="409" t="str">
        <f>IF('(more) Simpl. Textures PLYWOOD'!N378=0,"",'(more) Simpl. Textures PLYWOOD'!N378)</f>
        <v/>
      </c>
      <c r="F375" s="306">
        <f t="shared" si="6"/>
        <v>0</v>
      </c>
      <c r="G375" s="11">
        <f>F375*'(more) Simpl. Textures PLYWOOD'!I378</f>
        <v>0</v>
      </c>
      <c r="H375" s="11">
        <f>F375*'(more) Simpl. Textures PLYWOOD'!Z378</f>
        <v>0</v>
      </c>
    </row>
    <row r="376" spans="2:8" ht="23.25" customHeight="1" x14ac:dyDescent="0.2">
      <c r="B376" s="18" t="str">
        <f>'(more) Simpl. Textures PLYWOOD'!D379</f>
        <v>SIMPL-10A-N-T</v>
      </c>
      <c r="C376" s="432" t="s">
        <v>1141</v>
      </c>
      <c r="D376" s="409" t="str">
        <f>IF('(more) Simpl. Textures PLYWOOD'!M379=0,"",'(more) Simpl. Textures PLYWOOD'!M379)</f>
        <v/>
      </c>
      <c r="E376" s="409"/>
      <c r="F376" s="306">
        <f t="shared" si="6"/>
        <v>0</v>
      </c>
      <c r="G376" s="11">
        <f>F376*'(more) Simpl. Textures PLYWOOD'!I379</f>
        <v>0</v>
      </c>
      <c r="H376" s="11">
        <f>F376*'(more) Simpl. Textures PLYWOOD'!Z379</f>
        <v>0</v>
      </c>
    </row>
    <row r="377" spans="2:8" ht="23.25" customHeight="1" x14ac:dyDescent="0.2">
      <c r="B377" s="18" t="str">
        <f>'(more) Simpl. Textures PLYWOOD'!D380</f>
        <v>SIMPL-10A-N-NT</v>
      </c>
      <c r="C377" s="432" t="s">
        <v>1142</v>
      </c>
      <c r="D377" s="409" t="str">
        <f>IF('(more) Simpl. Textures PLYWOOD'!M380=0,"",'(more) Simpl. Textures PLYWOOD'!M380)</f>
        <v/>
      </c>
      <c r="E377" s="409"/>
      <c r="F377" s="306">
        <f t="shared" si="6"/>
        <v>0</v>
      </c>
      <c r="G377" s="11">
        <f>F377*'(more) Simpl. Textures PLYWOOD'!I380</f>
        <v>0</v>
      </c>
      <c r="H377" s="11">
        <f>F377*'(more) Simpl. Textures PLYWOOD'!Z380</f>
        <v>0</v>
      </c>
    </row>
    <row r="378" spans="2:8" ht="23.25" customHeight="1" x14ac:dyDescent="0.2">
      <c r="B378" s="18" t="str">
        <f>'(more) Simpl. Textures PLYWOOD'!D381</f>
        <v>SIMPL-10B-C</v>
      </c>
      <c r="C378" s="432" t="s">
        <v>1140</v>
      </c>
      <c r="D378" s="409"/>
      <c r="E378" s="409" t="str">
        <f>IF('(more) Simpl. Textures PLYWOOD'!N381=0,"",'(more) Simpl. Textures PLYWOOD'!N381)</f>
        <v/>
      </c>
      <c r="F378" s="306">
        <f t="shared" si="6"/>
        <v>0</v>
      </c>
      <c r="G378" s="11">
        <f>F378*'(more) Simpl. Textures PLYWOOD'!I381</f>
        <v>0</v>
      </c>
      <c r="H378" s="11">
        <f>F378*'(more) Simpl. Textures PLYWOOD'!Z381</f>
        <v>0</v>
      </c>
    </row>
    <row r="379" spans="2:8" ht="23.25" customHeight="1" x14ac:dyDescent="0.2">
      <c r="B379" s="18" t="str">
        <f>'(more) Simpl. Textures PLYWOOD'!D382</f>
        <v>SIMPL-10B-N-T</v>
      </c>
      <c r="C379" s="432" t="s">
        <v>1141</v>
      </c>
      <c r="D379" s="409" t="str">
        <f>IF('(more) Simpl. Textures PLYWOOD'!M382=0,"",'(more) Simpl. Textures PLYWOOD'!M382)</f>
        <v/>
      </c>
      <c r="E379" s="409"/>
      <c r="F379" s="306">
        <f t="shared" si="6"/>
        <v>0</v>
      </c>
      <c r="G379" s="11">
        <f>F379*'(more) Simpl. Textures PLYWOOD'!I382</f>
        <v>0</v>
      </c>
      <c r="H379" s="11">
        <f>F379*'(more) Simpl. Textures PLYWOOD'!Z382</f>
        <v>0</v>
      </c>
    </row>
    <row r="380" spans="2:8" ht="23.25" customHeight="1" x14ac:dyDescent="0.2">
      <c r="B380" s="18" t="str">
        <f>'(more) Simpl. Textures PLYWOOD'!D383</f>
        <v>SIMPL-10B-N-NT</v>
      </c>
      <c r="C380" s="432" t="s">
        <v>1142</v>
      </c>
      <c r="D380" s="409" t="str">
        <f>IF('(more) Simpl. Textures PLYWOOD'!M383=0,"",'(more) Simpl. Textures PLYWOOD'!M383)</f>
        <v/>
      </c>
      <c r="E380" s="409"/>
      <c r="F380" s="306">
        <f t="shared" si="6"/>
        <v>0</v>
      </c>
      <c r="G380" s="11">
        <f>F380*'(more) Simpl. Textures PLYWOOD'!I383</f>
        <v>0</v>
      </c>
      <c r="H380" s="11">
        <f>F380*'(more) Simpl. Textures PLYWOOD'!Z383</f>
        <v>0</v>
      </c>
    </row>
    <row r="381" spans="2:8" ht="23.25" customHeight="1" x14ac:dyDescent="0.2">
      <c r="B381" s="18" t="str">
        <f>'(more) Simpl. Textures PLYWOOD'!D384</f>
        <v>SIMPL-10C-C</v>
      </c>
      <c r="C381" s="432" t="s">
        <v>1140</v>
      </c>
      <c r="D381" s="409"/>
      <c r="E381" s="409" t="str">
        <f>IF('(more) Simpl. Textures PLYWOOD'!N384=0,"",'(more) Simpl. Textures PLYWOOD'!N384)</f>
        <v/>
      </c>
      <c r="F381" s="306">
        <f t="shared" si="6"/>
        <v>0</v>
      </c>
      <c r="G381" s="11">
        <f>F381*'(more) Simpl. Textures PLYWOOD'!I384</f>
        <v>0</v>
      </c>
      <c r="H381" s="11">
        <f>F381*'(more) Simpl. Textures PLYWOOD'!Z384</f>
        <v>0</v>
      </c>
    </row>
    <row r="382" spans="2:8" ht="23.25" customHeight="1" x14ac:dyDescent="0.2">
      <c r="B382" s="18" t="str">
        <f>'(more) Simpl. Textures PLYWOOD'!D385</f>
        <v>SIMPL-10C-N-T</v>
      </c>
      <c r="C382" s="432" t="s">
        <v>1141</v>
      </c>
      <c r="D382" s="409" t="str">
        <f>IF('(more) Simpl. Textures PLYWOOD'!M385=0,"",'(more) Simpl. Textures PLYWOOD'!M385)</f>
        <v/>
      </c>
      <c r="E382" s="409"/>
      <c r="F382" s="306">
        <f t="shared" si="6"/>
        <v>0</v>
      </c>
      <c r="G382" s="11">
        <f>F382*'(more) Simpl. Textures PLYWOOD'!I385</f>
        <v>0</v>
      </c>
      <c r="H382" s="11">
        <f>F382*'(more) Simpl. Textures PLYWOOD'!Z385</f>
        <v>0</v>
      </c>
    </row>
    <row r="383" spans="2:8" ht="23.25" customHeight="1" x14ac:dyDescent="0.2">
      <c r="B383" s="18" t="str">
        <f>'(more) Simpl. Textures PLYWOOD'!D386</f>
        <v>SIMPL-10C-N-NT</v>
      </c>
      <c r="C383" s="432" t="s">
        <v>1142</v>
      </c>
      <c r="D383" s="409" t="str">
        <f>IF('(more) Simpl. Textures PLYWOOD'!M386=0,"",'(more) Simpl. Textures PLYWOOD'!M386)</f>
        <v/>
      </c>
      <c r="E383" s="409"/>
      <c r="F383" s="306">
        <f t="shared" si="6"/>
        <v>0</v>
      </c>
      <c r="G383" s="11">
        <f>F383*'(more) Simpl. Textures PLYWOOD'!I386</f>
        <v>0</v>
      </c>
      <c r="H383" s="11">
        <f>F383*'(more) Simpl. Textures PLYWOOD'!Z386</f>
        <v>0</v>
      </c>
    </row>
    <row r="384" spans="2:8" ht="23.25" customHeight="1" x14ac:dyDescent="0.2">
      <c r="B384" s="18" t="str">
        <f>'(more) Simpl. Textures PLYWOOD'!D387</f>
        <v>SIMPL-10D-C</v>
      </c>
      <c r="C384" s="432" t="s">
        <v>1140</v>
      </c>
      <c r="D384" s="409"/>
      <c r="E384" s="409" t="str">
        <f>IF('(more) Simpl. Textures PLYWOOD'!N387=0,"",'(more) Simpl. Textures PLYWOOD'!N387)</f>
        <v/>
      </c>
      <c r="F384" s="306">
        <f t="shared" si="6"/>
        <v>0</v>
      </c>
      <c r="G384" s="11">
        <f>F384*'(more) Simpl. Textures PLYWOOD'!I387</f>
        <v>0</v>
      </c>
      <c r="H384" s="11">
        <f>F384*'(more) Simpl. Textures PLYWOOD'!Z387</f>
        <v>0</v>
      </c>
    </row>
    <row r="385" spans="2:8" ht="23.25" customHeight="1" x14ac:dyDescent="0.2">
      <c r="B385" s="18" t="str">
        <f>'(more) Simpl. Textures PLYWOOD'!D388</f>
        <v>SIMPL-10D-N-T</v>
      </c>
      <c r="C385" s="432" t="s">
        <v>1141</v>
      </c>
      <c r="D385" s="409" t="str">
        <f>IF('(more) Simpl. Textures PLYWOOD'!M388=0,"",'(more) Simpl. Textures PLYWOOD'!M388)</f>
        <v/>
      </c>
      <c r="E385" s="409"/>
      <c r="F385" s="306">
        <f t="shared" si="6"/>
        <v>0</v>
      </c>
      <c r="G385" s="11">
        <f>F385*'(more) Simpl. Textures PLYWOOD'!I388</f>
        <v>0</v>
      </c>
      <c r="H385" s="11">
        <f>F385*'(more) Simpl. Textures PLYWOOD'!Z388</f>
        <v>0</v>
      </c>
    </row>
    <row r="386" spans="2:8" ht="23.25" customHeight="1" x14ac:dyDescent="0.2">
      <c r="B386" s="18" t="str">
        <f>'(more) Simpl. Textures PLYWOOD'!D389</f>
        <v>SIMPL-10D-N-NT</v>
      </c>
      <c r="C386" s="432" t="s">
        <v>1142</v>
      </c>
      <c r="D386" s="409" t="str">
        <f>IF('(more) Simpl. Textures PLYWOOD'!M389=0,"",'(more) Simpl. Textures PLYWOOD'!M389)</f>
        <v/>
      </c>
      <c r="E386" s="409"/>
      <c r="F386" s="306">
        <f t="shared" si="6"/>
        <v>0</v>
      </c>
      <c r="G386" s="11">
        <f>F386*'(more) Simpl. Textures PLYWOOD'!I389</f>
        <v>0</v>
      </c>
      <c r="H386" s="11">
        <f>F386*'(more) Simpl. Textures PLYWOOD'!Z389</f>
        <v>0</v>
      </c>
    </row>
    <row r="387" spans="2:8" ht="23.25" customHeight="1" x14ac:dyDescent="0.2">
      <c r="B387" s="18" t="str">
        <f>'(more) Simpl. Textures PLYWOOD'!D390</f>
        <v>SIMPL-10E-C</v>
      </c>
      <c r="C387" s="432" t="s">
        <v>1140</v>
      </c>
      <c r="D387" s="409"/>
      <c r="E387" s="409" t="str">
        <f>IF('(more) Simpl. Textures PLYWOOD'!N390=0,"",'(more) Simpl. Textures PLYWOOD'!N390)</f>
        <v/>
      </c>
      <c r="F387" s="306">
        <f t="shared" si="6"/>
        <v>0</v>
      </c>
      <c r="G387" s="11">
        <f>F387*'(more) Simpl. Textures PLYWOOD'!I390</f>
        <v>0</v>
      </c>
      <c r="H387" s="11">
        <f>F387*'(more) Simpl. Textures PLYWOOD'!Z390</f>
        <v>0</v>
      </c>
    </row>
    <row r="388" spans="2:8" ht="23.25" customHeight="1" x14ac:dyDescent="0.2">
      <c r="B388" s="18" t="str">
        <f>'(more) Simpl. Textures PLYWOOD'!D391</f>
        <v>SIMPL-10E-N-T</v>
      </c>
      <c r="C388" s="432" t="s">
        <v>1141</v>
      </c>
      <c r="D388" s="409" t="str">
        <f>IF('(more) Simpl. Textures PLYWOOD'!M391=0,"",'(more) Simpl. Textures PLYWOOD'!M391)</f>
        <v/>
      </c>
      <c r="E388" s="409"/>
      <c r="F388" s="306">
        <f t="shared" si="6"/>
        <v>0</v>
      </c>
      <c r="G388" s="11">
        <f>F388*'(more) Simpl. Textures PLYWOOD'!I391</f>
        <v>0</v>
      </c>
      <c r="H388" s="11">
        <f>F388*'(more) Simpl. Textures PLYWOOD'!Z391</f>
        <v>0</v>
      </c>
    </row>
    <row r="389" spans="2:8" ht="23.25" customHeight="1" x14ac:dyDescent="0.2">
      <c r="B389" s="18" t="str">
        <f>'(more) Simpl. Textures PLYWOOD'!D392</f>
        <v>SIMPL-10E-N-NT</v>
      </c>
      <c r="C389" s="432" t="s">
        <v>1142</v>
      </c>
      <c r="D389" s="409" t="str">
        <f>IF('(more) Simpl. Textures PLYWOOD'!M392=0,"",'(more) Simpl. Textures PLYWOOD'!M392)</f>
        <v/>
      </c>
      <c r="E389" s="409"/>
      <c r="F389" s="306">
        <f t="shared" si="6"/>
        <v>0</v>
      </c>
      <c r="G389" s="11">
        <f>F389*'(more) Simpl. Textures PLYWOOD'!I392</f>
        <v>0</v>
      </c>
      <c r="H389" s="11">
        <f>F389*'(more) Simpl. Textures PLYWOOD'!Z392</f>
        <v>0</v>
      </c>
    </row>
    <row r="390" spans="2:8" ht="23.25" customHeight="1" x14ac:dyDescent="0.2">
      <c r="B390" s="18" t="str">
        <f>'(more) Simpl. Textures PLYWOOD'!D393</f>
        <v>SIMPL-10F-C</v>
      </c>
      <c r="C390" s="432" t="s">
        <v>1140</v>
      </c>
      <c r="D390" s="409"/>
      <c r="E390" s="409" t="str">
        <f>IF('(more) Simpl. Textures PLYWOOD'!N393=0,"",'(more) Simpl. Textures PLYWOOD'!N393)</f>
        <v/>
      </c>
      <c r="F390" s="306">
        <f t="shared" si="6"/>
        <v>0</v>
      </c>
      <c r="G390" s="11">
        <f>F390*'(more) Simpl. Textures PLYWOOD'!I393</f>
        <v>0</v>
      </c>
      <c r="H390" s="11">
        <f>F390*'(more) Simpl. Textures PLYWOOD'!Z393</f>
        <v>0</v>
      </c>
    </row>
    <row r="391" spans="2:8" ht="23.25" customHeight="1" x14ac:dyDescent="0.2">
      <c r="B391" s="18" t="str">
        <f>'(more) Simpl. Textures PLYWOOD'!D394</f>
        <v>SIMPL-10F-N-T</v>
      </c>
      <c r="C391" s="432" t="s">
        <v>1141</v>
      </c>
      <c r="D391" s="409" t="str">
        <f>IF('(more) Simpl. Textures PLYWOOD'!M394=0,"",'(more) Simpl. Textures PLYWOOD'!M394)</f>
        <v/>
      </c>
      <c r="E391" s="409"/>
      <c r="F391" s="306">
        <f t="shared" ref="F391:F454" si="7">SUM(D391:E391)</f>
        <v>0</v>
      </c>
      <c r="G391" s="11">
        <f>F391*'(more) Simpl. Textures PLYWOOD'!I394</f>
        <v>0</v>
      </c>
      <c r="H391" s="11">
        <f>F391*'(more) Simpl. Textures PLYWOOD'!Z394</f>
        <v>0</v>
      </c>
    </row>
    <row r="392" spans="2:8" ht="23.25" customHeight="1" x14ac:dyDescent="0.2">
      <c r="B392" s="18" t="str">
        <f>'(more) Simpl. Textures PLYWOOD'!D395</f>
        <v>SIMPL-10F-N-NT</v>
      </c>
      <c r="C392" s="432" t="s">
        <v>1142</v>
      </c>
      <c r="D392" s="409" t="str">
        <f>IF('(more) Simpl. Textures PLYWOOD'!M395=0,"",'(more) Simpl. Textures PLYWOOD'!M395)</f>
        <v/>
      </c>
      <c r="E392" s="409"/>
      <c r="F392" s="306">
        <f t="shared" si="7"/>
        <v>0</v>
      </c>
      <c r="G392" s="11">
        <f>F392*'(more) Simpl. Textures PLYWOOD'!I395</f>
        <v>0</v>
      </c>
      <c r="H392" s="11">
        <f>F392*'(more) Simpl. Textures PLYWOOD'!Z395</f>
        <v>0</v>
      </c>
    </row>
    <row r="393" spans="2:8" ht="23.25" customHeight="1" x14ac:dyDescent="0.2">
      <c r="B393" s="18" t="str">
        <f>'(more) Simpl. Textures PLYWOOD'!D396</f>
        <v>SIMPL-10G-C</v>
      </c>
      <c r="C393" s="432" t="s">
        <v>1140</v>
      </c>
      <c r="D393" s="409"/>
      <c r="E393" s="409" t="str">
        <f>IF('(more) Simpl. Textures PLYWOOD'!N396=0,"",'(more) Simpl. Textures PLYWOOD'!N396)</f>
        <v/>
      </c>
      <c r="F393" s="306">
        <f t="shared" si="7"/>
        <v>0</v>
      </c>
      <c r="G393" s="11">
        <f>F393*'(more) Simpl. Textures PLYWOOD'!I396</f>
        <v>0</v>
      </c>
      <c r="H393" s="11">
        <f>F393*'(more) Simpl. Textures PLYWOOD'!Z396</f>
        <v>0</v>
      </c>
    </row>
    <row r="394" spans="2:8" ht="23.25" customHeight="1" x14ac:dyDescent="0.2">
      <c r="B394" s="18" t="str">
        <f>'(more) Simpl. Textures PLYWOOD'!D397</f>
        <v>SIMPL-10G-N-T</v>
      </c>
      <c r="C394" s="432" t="s">
        <v>1141</v>
      </c>
      <c r="D394" s="409" t="str">
        <f>IF('(more) Simpl. Textures PLYWOOD'!M397=0,"",'(more) Simpl. Textures PLYWOOD'!M397)</f>
        <v/>
      </c>
      <c r="E394" s="409"/>
      <c r="F394" s="306">
        <f t="shared" si="7"/>
        <v>0</v>
      </c>
      <c r="G394" s="11">
        <f>F394*'(more) Simpl. Textures PLYWOOD'!I397</f>
        <v>0</v>
      </c>
      <c r="H394" s="11">
        <f>F394*'(more) Simpl. Textures PLYWOOD'!Z397</f>
        <v>0</v>
      </c>
    </row>
    <row r="395" spans="2:8" ht="23.25" customHeight="1" x14ac:dyDescent="0.2">
      <c r="B395" s="18" t="str">
        <f>'(more) Simpl. Textures PLYWOOD'!D398</f>
        <v>SIMPL-10G-N-NT</v>
      </c>
      <c r="C395" s="432" t="s">
        <v>1142</v>
      </c>
      <c r="D395" s="409" t="str">
        <f>IF('(more) Simpl. Textures PLYWOOD'!M398=0,"",'(more) Simpl. Textures PLYWOOD'!M398)</f>
        <v/>
      </c>
      <c r="E395" s="409"/>
      <c r="F395" s="306">
        <f t="shared" si="7"/>
        <v>0</v>
      </c>
      <c r="G395" s="11">
        <f>F395*'(more) Simpl. Textures PLYWOOD'!I398</f>
        <v>0</v>
      </c>
      <c r="H395" s="11">
        <f>F395*'(more) Simpl. Textures PLYWOOD'!Z398</f>
        <v>0</v>
      </c>
    </row>
    <row r="396" spans="2:8" ht="23.25" customHeight="1" x14ac:dyDescent="0.2">
      <c r="B396" s="18" t="str">
        <f>'(more) Simpl. Textures PLYWOOD'!D399</f>
        <v>11 - BOWS</v>
      </c>
      <c r="C396" s="432"/>
      <c r="D396" s="409" t="str">
        <f>IF('(more) Simpl. Textures PLYWOOD'!M399=0,"",'(more) Simpl. Textures PLYWOOD'!M399)</f>
        <v/>
      </c>
      <c r="E396" s="409" t="str">
        <f>IF('(more) Simpl. Textures PLYWOOD'!N399=0,"",'(more) Simpl. Textures PLYWOOD'!N399)</f>
        <v/>
      </c>
      <c r="F396" s="306">
        <f t="shared" si="7"/>
        <v>0</v>
      </c>
      <c r="G396" s="11">
        <f>F396*'(more) Simpl. Textures PLYWOOD'!I399</f>
        <v>0</v>
      </c>
      <c r="H396" s="11">
        <f>F396*'(more) Simpl. Textures PLYWOOD'!Z399</f>
        <v>0</v>
      </c>
    </row>
    <row r="397" spans="2:8" ht="23.25" customHeight="1" x14ac:dyDescent="0.2">
      <c r="B397" s="18" t="str">
        <f>'(more) Simpl. Textures PLYWOOD'!D400</f>
        <v>SIMPL-11A-C</v>
      </c>
      <c r="C397" s="432" t="s">
        <v>1140</v>
      </c>
      <c r="D397" s="409"/>
      <c r="E397" s="409" t="str">
        <f>IF('(more) Simpl. Textures PLYWOOD'!N400=0,"",'(more) Simpl. Textures PLYWOOD'!N400)</f>
        <v/>
      </c>
      <c r="F397" s="306">
        <f t="shared" si="7"/>
        <v>0</v>
      </c>
      <c r="G397" s="11">
        <f>F397*'(more) Simpl. Textures PLYWOOD'!I400</f>
        <v>0</v>
      </c>
      <c r="H397" s="11">
        <f>F397*'(more) Simpl. Textures PLYWOOD'!Z400</f>
        <v>0</v>
      </c>
    </row>
    <row r="398" spans="2:8" ht="23.25" customHeight="1" x14ac:dyDescent="0.2">
      <c r="B398" s="18" t="str">
        <f>'(more) Simpl. Textures PLYWOOD'!D401</f>
        <v>SIMPL-11A-N-T</v>
      </c>
      <c r="C398" s="432" t="s">
        <v>1141</v>
      </c>
      <c r="D398" s="409" t="str">
        <f>IF('(more) Simpl. Textures PLYWOOD'!M401=0,"",'(more) Simpl. Textures PLYWOOD'!M401)</f>
        <v/>
      </c>
      <c r="E398" s="409"/>
      <c r="F398" s="306">
        <f t="shared" si="7"/>
        <v>0</v>
      </c>
      <c r="G398" s="11">
        <f>F398*'(more) Simpl. Textures PLYWOOD'!I401</f>
        <v>0</v>
      </c>
      <c r="H398" s="11">
        <f>F398*'(more) Simpl. Textures PLYWOOD'!Z401</f>
        <v>0</v>
      </c>
    </row>
    <row r="399" spans="2:8" ht="23.25" customHeight="1" x14ac:dyDescent="0.2">
      <c r="B399" s="18" t="str">
        <f>'(more) Simpl. Textures PLYWOOD'!D402</f>
        <v>SIMPL-11A-N-NT</v>
      </c>
      <c r="C399" s="432" t="s">
        <v>1142</v>
      </c>
      <c r="D399" s="409" t="str">
        <f>IF('(more) Simpl. Textures PLYWOOD'!M402=0,"",'(more) Simpl. Textures PLYWOOD'!M402)</f>
        <v/>
      </c>
      <c r="E399" s="409"/>
      <c r="F399" s="306">
        <f t="shared" si="7"/>
        <v>0</v>
      </c>
      <c r="G399" s="11">
        <f>F399*'(more) Simpl. Textures PLYWOOD'!I402</f>
        <v>0</v>
      </c>
      <c r="H399" s="11">
        <f>F399*'(more) Simpl. Textures PLYWOOD'!Z402</f>
        <v>0</v>
      </c>
    </row>
    <row r="400" spans="2:8" ht="23.25" customHeight="1" x14ac:dyDescent="0.2">
      <c r="B400" s="18" t="str">
        <f>'(more) Simpl. Textures PLYWOOD'!D403</f>
        <v>SIMPL-11B-C</v>
      </c>
      <c r="C400" s="432" t="s">
        <v>1140</v>
      </c>
      <c r="D400" s="409"/>
      <c r="E400" s="409" t="str">
        <f>IF('(more) Simpl. Textures PLYWOOD'!N403=0,"",'(more) Simpl. Textures PLYWOOD'!N403)</f>
        <v/>
      </c>
      <c r="F400" s="306">
        <f t="shared" si="7"/>
        <v>0</v>
      </c>
      <c r="G400" s="11">
        <f>F400*'(more) Simpl. Textures PLYWOOD'!I403</f>
        <v>0</v>
      </c>
      <c r="H400" s="11">
        <f>F400*'(more) Simpl. Textures PLYWOOD'!Z403</f>
        <v>0</v>
      </c>
    </row>
    <row r="401" spans="2:8" ht="23.25" customHeight="1" x14ac:dyDescent="0.2">
      <c r="B401" s="18" t="str">
        <f>'(more) Simpl. Textures PLYWOOD'!D404</f>
        <v>SIMPL-11B-N-T</v>
      </c>
      <c r="C401" s="432" t="s">
        <v>1141</v>
      </c>
      <c r="D401" s="409" t="str">
        <f>IF('(more) Simpl. Textures PLYWOOD'!M404=0,"",'(more) Simpl. Textures PLYWOOD'!M404)</f>
        <v/>
      </c>
      <c r="E401" s="409"/>
      <c r="F401" s="306">
        <f t="shared" si="7"/>
        <v>0</v>
      </c>
      <c r="G401" s="11">
        <f>F401*'(more) Simpl. Textures PLYWOOD'!I404</f>
        <v>0</v>
      </c>
      <c r="H401" s="11">
        <f>F401*'(more) Simpl. Textures PLYWOOD'!Z404</f>
        <v>0</v>
      </c>
    </row>
    <row r="402" spans="2:8" ht="23.25" customHeight="1" x14ac:dyDescent="0.2">
      <c r="B402" s="18" t="str">
        <f>'(more) Simpl. Textures PLYWOOD'!D405</f>
        <v>SIMPL-11B-N-NT</v>
      </c>
      <c r="C402" s="432" t="s">
        <v>1142</v>
      </c>
      <c r="D402" s="409" t="str">
        <f>IF('(more) Simpl. Textures PLYWOOD'!M405=0,"",'(more) Simpl. Textures PLYWOOD'!M405)</f>
        <v/>
      </c>
      <c r="E402" s="409"/>
      <c r="F402" s="306">
        <f t="shared" si="7"/>
        <v>0</v>
      </c>
      <c r="G402" s="11">
        <f>F402*'(more) Simpl. Textures PLYWOOD'!I405</f>
        <v>0</v>
      </c>
      <c r="H402" s="11">
        <f>F402*'(more) Simpl. Textures PLYWOOD'!Z405</f>
        <v>0</v>
      </c>
    </row>
    <row r="403" spans="2:8" ht="23.25" customHeight="1" x14ac:dyDescent="0.2">
      <c r="B403" s="18" t="str">
        <f>'(more) Simpl. Textures PLYWOOD'!D406</f>
        <v>SIMPL-11C-C</v>
      </c>
      <c r="C403" s="432" t="s">
        <v>1140</v>
      </c>
      <c r="D403" s="409"/>
      <c r="E403" s="409" t="str">
        <f>IF('(more) Simpl. Textures PLYWOOD'!N406=0,"",'(more) Simpl. Textures PLYWOOD'!N406)</f>
        <v/>
      </c>
      <c r="F403" s="306">
        <f t="shared" si="7"/>
        <v>0</v>
      </c>
      <c r="G403" s="11">
        <f>F403*'(more) Simpl. Textures PLYWOOD'!I406</f>
        <v>0</v>
      </c>
      <c r="H403" s="11">
        <f>F403*'(more) Simpl. Textures PLYWOOD'!Z406</f>
        <v>0</v>
      </c>
    </row>
    <row r="404" spans="2:8" ht="23.25" customHeight="1" x14ac:dyDescent="0.2">
      <c r="B404" s="18" t="str">
        <f>'(more) Simpl. Textures PLYWOOD'!D407</f>
        <v>SIMPL-11C-N-T</v>
      </c>
      <c r="C404" s="432" t="s">
        <v>1141</v>
      </c>
      <c r="D404" s="409" t="str">
        <f>IF('(more) Simpl. Textures PLYWOOD'!M407=0,"",'(more) Simpl. Textures PLYWOOD'!M407)</f>
        <v/>
      </c>
      <c r="E404" s="409"/>
      <c r="F404" s="306">
        <f t="shared" si="7"/>
        <v>0</v>
      </c>
      <c r="G404" s="11">
        <f>F404*'(more) Simpl. Textures PLYWOOD'!I407</f>
        <v>0</v>
      </c>
      <c r="H404" s="11">
        <f>F404*'(more) Simpl. Textures PLYWOOD'!Z407</f>
        <v>0</v>
      </c>
    </row>
    <row r="405" spans="2:8" ht="23.25" customHeight="1" x14ac:dyDescent="0.2">
      <c r="B405" s="18" t="str">
        <f>'(more) Simpl. Textures PLYWOOD'!D408</f>
        <v>SIMPL-11C-N-NT</v>
      </c>
      <c r="C405" s="432" t="s">
        <v>1142</v>
      </c>
      <c r="D405" s="409" t="str">
        <f>IF('(more) Simpl. Textures PLYWOOD'!M408=0,"",'(more) Simpl. Textures PLYWOOD'!M408)</f>
        <v/>
      </c>
      <c r="E405" s="409"/>
      <c r="F405" s="306">
        <f t="shared" si="7"/>
        <v>0</v>
      </c>
      <c r="G405" s="11">
        <f>F405*'(more) Simpl. Textures PLYWOOD'!I408</f>
        <v>0</v>
      </c>
      <c r="H405" s="11">
        <f>F405*'(more) Simpl. Textures PLYWOOD'!Z408</f>
        <v>0</v>
      </c>
    </row>
    <row r="406" spans="2:8" ht="23.25" customHeight="1" x14ac:dyDescent="0.2">
      <c r="B406" s="18" t="str">
        <f>'(more) Simpl. Textures PLYWOOD'!D409</f>
        <v>SIMPL-11D-C</v>
      </c>
      <c r="C406" s="432" t="s">
        <v>1140</v>
      </c>
      <c r="D406" s="409"/>
      <c r="E406" s="409" t="str">
        <f>IF('(more) Simpl. Textures PLYWOOD'!N409=0,"",'(more) Simpl. Textures PLYWOOD'!N409)</f>
        <v/>
      </c>
      <c r="F406" s="306">
        <f t="shared" si="7"/>
        <v>0</v>
      </c>
      <c r="G406" s="11">
        <f>F406*'(more) Simpl. Textures PLYWOOD'!I409</f>
        <v>0</v>
      </c>
      <c r="H406" s="11">
        <f>F406*'(more) Simpl. Textures PLYWOOD'!Z409</f>
        <v>0</v>
      </c>
    </row>
    <row r="407" spans="2:8" ht="23.25" customHeight="1" x14ac:dyDescent="0.2">
      <c r="B407" s="18" t="str">
        <f>'(more) Simpl. Textures PLYWOOD'!D410</f>
        <v>SIMPL-11D-N-T</v>
      </c>
      <c r="C407" s="432" t="s">
        <v>1141</v>
      </c>
      <c r="D407" s="409" t="str">
        <f>IF('(more) Simpl. Textures PLYWOOD'!M410=0,"",'(more) Simpl. Textures PLYWOOD'!M410)</f>
        <v/>
      </c>
      <c r="E407" s="409"/>
      <c r="F407" s="306">
        <f t="shared" si="7"/>
        <v>0</v>
      </c>
      <c r="G407" s="11">
        <f>F407*'(more) Simpl. Textures PLYWOOD'!I410</f>
        <v>0</v>
      </c>
      <c r="H407" s="11">
        <f>F407*'(more) Simpl. Textures PLYWOOD'!Z410</f>
        <v>0</v>
      </c>
    </row>
    <row r="408" spans="2:8" ht="23.25" customHeight="1" x14ac:dyDescent="0.2">
      <c r="B408" s="18" t="str">
        <f>'(more) Simpl. Textures PLYWOOD'!D411</f>
        <v>SIMPL-11D-N-NT</v>
      </c>
      <c r="C408" s="432" t="s">
        <v>1142</v>
      </c>
      <c r="D408" s="409" t="str">
        <f>IF('(more) Simpl. Textures PLYWOOD'!M411=0,"",'(more) Simpl. Textures PLYWOOD'!M411)</f>
        <v/>
      </c>
      <c r="E408" s="409"/>
      <c r="F408" s="306">
        <f t="shared" si="7"/>
        <v>0</v>
      </c>
      <c r="G408" s="11">
        <f>F408*'(more) Simpl. Textures PLYWOOD'!I411</f>
        <v>0</v>
      </c>
      <c r="H408" s="11">
        <f>F408*'(more) Simpl. Textures PLYWOOD'!Z411</f>
        <v>0</v>
      </c>
    </row>
    <row r="409" spans="2:8" ht="23.25" customHeight="1" x14ac:dyDescent="0.2">
      <c r="B409" s="18" t="str">
        <f>'(more) Simpl. Textures PLYWOOD'!D412</f>
        <v>SIMPL-11E-C</v>
      </c>
      <c r="C409" s="432" t="s">
        <v>1140</v>
      </c>
      <c r="D409" s="409"/>
      <c r="E409" s="409" t="str">
        <f>IF('(more) Simpl. Textures PLYWOOD'!N412=0,"",'(more) Simpl. Textures PLYWOOD'!N412)</f>
        <v/>
      </c>
      <c r="F409" s="306">
        <f t="shared" si="7"/>
        <v>0</v>
      </c>
      <c r="G409" s="11">
        <f>F409*'(more) Simpl. Textures PLYWOOD'!I412</f>
        <v>0</v>
      </c>
      <c r="H409" s="11">
        <f>F409*'(more) Simpl. Textures PLYWOOD'!Z412</f>
        <v>0</v>
      </c>
    </row>
    <row r="410" spans="2:8" ht="23.25" customHeight="1" x14ac:dyDescent="0.2">
      <c r="B410" s="18" t="str">
        <f>'(more) Simpl. Textures PLYWOOD'!D413</f>
        <v>SIMPL-11E-N-T</v>
      </c>
      <c r="C410" s="432" t="s">
        <v>1141</v>
      </c>
      <c r="D410" s="409" t="str">
        <f>IF('(more) Simpl. Textures PLYWOOD'!M413=0,"",'(more) Simpl. Textures PLYWOOD'!M413)</f>
        <v/>
      </c>
      <c r="E410" s="409"/>
      <c r="F410" s="306">
        <f t="shared" si="7"/>
        <v>0</v>
      </c>
      <c r="G410" s="11">
        <f>F410*'(more) Simpl. Textures PLYWOOD'!I413</f>
        <v>0</v>
      </c>
      <c r="H410" s="11">
        <f>F410*'(more) Simpl. Textures PLYWOOD'!Z413</f>
        <v>0</v>
      </c>
    </row>
    <row r="411" spans="2:8" ht="23.25" customHeight="1" x14ac:dyDescent="0.2">
      <c r="B411" s="18" t="str">
        <f>'(more) Simpl. Textures PLYWOOD'!D414</f>
        <v>SIMPL-11E-N-NT</v>
      </c>
      <c r="C411" s="432" t="s">
        <v>1142</v>
      </c>
      <c r="D411" s="409" t="str">
        <f>IF('(more) Simpl. Textures PLYWOOD'!M414=0,"",'(more) Simpl. Textures PLYWOOD'!M414)</f>
        <v/>
      </c>
      <c r="E411" s="409"/>
      <c r="F411" s="306">
        <f t="shared" si="7"/>
        <v>0</v>
      </c>
      <c r="G411" s="11">
        <f>F411*'(more) Simpl. Textures PLYWOOD'!I414</f>
        <v>0</v>
      </c>
      <c r="H411" s="11">
        <f>F411*'(more) Simpl. Textures PLYWOOD'!Z414</f>
        <v>0</v>
      </c>
    </row>
    <row r="412" spans="2:8" ht="23.25" customHeight="1" x14ac:dyDescent="0.2">
      <c r="B412" s="18" t="str">
        <f>'(more) Simpl. Textures PLYWOOD'!D415</f>
        <v>SIMPL-11F-C</v>
      </c>
      <c r="C412" s="432" t="s">
        <v>1140</v>
      </c>
      <c r="D412" s="409"/>
      <c r="E412" s="409" t="str">
        <f>IF('(more) Simpl. Textures PLYWOOD'!N415=0,"",'(more) Simpl. Textures PLYWOOD'!N415)</f>
        <v/>
      </c>
      <c r="F412" s="306">
        <f t="shared" si="7"/>
        <v>0</v>
      </c>
      <c r="G412" s="11">
        <f>F412*'(more) Simpl. Textures PLYWOOD'!I415</f>
        <v>0</v>
      </c>
      <c r="H412" s="11">
        <f>F412*'(more) Simpl. Textures PLYWOOD'!Z415</f>
        <v>0</v>
      </c>
    </row>
    <row r="413" spans="2:8" ht="23.25" customHeight="1" x14ac:dyDescent="0.2">
      <c r="B413" s="18" t="str">
        <f>'(more) Simpl. Textures PLYWOOD'!D416</f>
        <v>SIMPL-11F-N-T</v>
      </c>
      <c r="C413" s="432" t="s">
        <v>1141</v>
      </c>
      <c r="D413" s="409" t="str">
        <f>IF('(more) Simpl. Textures PLYWOOD'!M416=0,"",'(more) Simpl. Textures PLYWOOD'!M416)</f>
        <v/>
      </c>
      <c r="E413" s="409"/>
      <c r="F413" s="306">
        <f t="shared" si="7"/>
        <v>0</v>
      </c>
      <c r="G413" s="11">
        <f>F413*'(more) Simpl. Textures PLYWOOD'!I416</f>
        <v>0</v>
      </c>
      <c r="H413" s="11">
        <f>F413*'(more) Simpl. Textures PLYWOOD'!Z416</f>
        <v>0</v>
      </c>
    </row>
    <row r="414" spans="2:8" ht="23.25" customHeight="1" x14ac:dyDescent="0.2">
      <c r="B414" s="18" t="str">
        <f>'(more) Simpl. Textures PLYWOOD'!D417</f>
        <v>SIMPL-11F-N-NT</v>
      </c>
      <c r="C414" s="432" t="s">
        <v>1142</v>
      </c>
      <c r="D414" s="409" t="str">
        <f>IF('(more) Simpl. Textures PLYWOOD'!M417=0,"",'(more) Simpl. Textures PLYWOOD'!M417)</f>
        <v/>
      </c>
      <c r="E414" s="409"/>
      <c r="F414" s="306">
        <f t="shared" si="7"/>
        <v>0</v>
      </c>
      <c r="G414" s="11">
        <f>F414*'(more) Simpl. Textures PLYWOOD'!I417</f>
        <v>0</v>
      </c>
      <c r="H414" s="11">
        <f>F414*'(more) Simpl. Textures PLYWOOD'!Z417</f>
        <v>0</v>
      </c>
    </row>
    <row r="415" spans="2:8" ht="23.25" customHeight="1" x14ac:dyDescent="0.2">
      <c r="B415" s="18" t="str">
        <f>'(more) Simpl. Textures PLYWOOD'!D418</f>
        <v>SIMPL-11G-C</v>
      </c>
      <c r="C415" s="432" t="s">
        <v>1140</v>
      </c>
      <c r="D415" s="409"/>
      <c r="E415" s="409" t="str">
        <f>IF('(more) Simpl. Textures PLYWOOD'!N418=0,"",'(more) Simpl. Textures PLYWOOD'!N418)</f>
        <v/>
      </c>
      <c r="F415" s="306">
        <f t="shared" si="7"/>
        <v>0</v>
      </c>
      <c r="G415" s="11">
        <f>F415*'(more) Simpl. Textures PLYWOOD'!I418</f>
        <v>0</v>
      </c>
      <c r="H415" s="11">
        <f>F415*'(more) Simpl. Textures PLYWOOD'!Z418</f>
        <v>0</v>
      </c>
    </row>
    <row r="416" spans="2:8" ht="23.25" customHeight="1" x14ac:dyDescent="0.2">
      <c r="B416" s="18" t="str">
        <f>'(more) Simpl. Textures PLYWOOD'!D419</f>
        <v>SIMPL-11G-N-T</v>
      </c>
      <c r="C416" s="432" t="s">
        <v>1141</v>
      </c>
      <c r="D416" s="409" t="str">
        <f>IF('(more) Simpl. Textures PLYWOOD'!M419=0,"",'(more) Simpl. Textures PLYWOOD'!M419)</f>
        <v/>
      </c>
      <c r="E416" s="409"/>
      <c r="F416" s="306">
        <f t="shared" si="7"/>
        <v>0</v>
      </c>
      <c r="G416" s="11">
        <f>F416*'(more) Simpl. Textures PLYWOOD'!I419</f>
        <v>0</v>
      </c>
      <c r="H416" s="11">
        <f>F416*'(more) Simpl. Textures PLYWOOD'!Z419</f>
        <v>0</v>
      </c>
    </row>
    <row r="417" spans="2:8" ht="23.25" customHeight="1" x14ac:dyDescent="0.2">
      <c r="B417" s="18" t="str">
        <f>'(more) Simpl. Textures PLYWOOD'!D420</f>
        <v>SIMPL-11G-N-NT</v>
      </c>
      <c r="C417" s="432" t="s">
        <v>1142</v>
      </c>
      <c r="D417" s="409" t="str">
        <f>IF('(more) Simpl. Textures PLYWOOD'!M420=0,"",'(more) Simpl. Textures PLYWOOD'!M420)</f>
        <v/>
      </c>
      <c r="E417" s="409"/>
      <c r="F417" s="306">
        <f t="shared" si="7"/>
        <v>0</v>
      </c>
      <c r="G417" s="11">
        <f>F417*'(more) Simpl. Textures PLYWOOD'!I420</f>
        <v>0</v>
      </c>
      <c r="H417" s="11">
        <f>F417*'(more) Simpl. Textures PLYWOOD'!Z420</f>
        <v>0</v>
      </c>
    </row>
    <row r="418" spans="2:8" ht="23.25" customHeight="1" x14ac:dyDescent="0.2">
      <c r="B418" s="18" t="str">
        <f>'(more) Simpl. Textures PLYWOOD'!D421</f>
        <v>SIMPL-11H-C</v>
      </c>
      <c r="C418" s="432" t="s">
        <v>1140</v>
      </c>
      <c r="D418" s="409"/>
      <c r="E418" s="409" t="str">
        <f>IF('(more) Simpl. Textures PLYWOOD'!N421=0,"",'(more) Simpl. Textures PLYWOOD'!N421)</f>
        <v/>
      </c>
      <c r="F418" s="306">
        <f t="shared" si="7"/>
        <v>0</v>
      </c>
      <c r="G418" s="11">
        <f>F418*'(more) Simpl. Textures PLYWOOD'!I421</f>
        <v>0</v>
      </c>
      <c r="H418" s="11">
        <f>F418*'(more) Simpl. Textures PLYWOOD'!Z421</f>
        <v>0</v>
      </c>
    </row>
    <row r="419" spans="2:8" ht="23.25" customHeight="1" x14ac:dyDescent="0.2">
      <c r="B419" s="18" t="str">
        <f>'(more) Simpl. Textures PLYWOOD'!D422</f>
        <v>SIMPL-11H-N-T</v>
      </c>
      <c r="C419" s="432" t="s">
        <v>1141</v>
      </c>
      <c r="D419" s="409" t="str">
        <f>IF('(more) Simpl. Textures PLYWOOD'!M422=0,"",'(more) Simpl. Textures PLYWOOD'!M422)</f>
        <v/>
      </c>
      <c r="E419" s="409"/>
      <c r="F419" s="306">
        <f t="shared" si="7"/>
        <v>0</v>
      </c>
      <c r="G419" s="11">
        <f>F419*'(more) Simpl. Textures PLYWOOD'!I422</f>
        <v>0</v>
      </c>
      <c r="H419" s="11">
        <f>F419*'(more) Simpl. Textures PLYWOOD'!Z422</f>
        <v>0</v>
      </c>
    </row>
    <row r="420" spans="2:8" ht="23.25" customHeight="1" x14ac:dyDescent="0.2">
      <c r="B420" s="18" t="str">
        <f>'(more) Simpl. Textures PLYWOOD'!D423</f>
        <v>SIMPL-11H-N-NT</v>
      </c>
      <c r="C420" s="432" t="s">
        <v>1142</v>
      </c>
      <c r="D420" s="409" t="str">
        <f>IF('(more) Simpl. Textures PLYWOOD'!M423=0,"",'(more) Simpl. Textures PLYWOOD'!M423)</f>
        <v/>
      </c>
      <c r="E420" s="409"/>
      <c r="F420" s="306">
        <f t="shared" si="7"/>
        <v>0</v>
      </c>
      <c r="G420" s="11">
        <f>F420*'(more) Simpl. Textures PLYWOOD'!I423</f>
        <v>0</v>
      </c>
      <c r="H420" s="11">
        <f>F420*'(more) Simpl. Textures PLYWOOD'!Z423</f>
        <v>0</v>
      </c>
    </row>
    <row r="421" spans="2:8" ht="23.25" customHeight="1" x14ac:dyDescent="0.2">
      <c r="B421" s="18" t="str">
        <f>'(more) Simpl. Textures PLYWOOD'!D424</f>
        <v>SIMPL-11I-C</v>
      </c>
      <c r="C421" s="432" t="s">
        <v>1140</v>
      </c>
      <c r="D421" s="409"/>
      <c r="E421" s="409" t="str">
        <f>IF('(more) Simpl. Textures PLYWOOD'!N424=0,"",'(more) Simpl. Textures PLYWOOD'!N424)</f>
        <v/>
      </c>
      <c r="F421" s="306">
        <f t="shared" si="7"/>
        <v>0</v>
      </c>
      <c r="G421" s="11">
        <f>F421*'(more) Simpl. Textures PLYWOOD'!I424</f>
        <v>0</v>
      </c>
      <c r="H421" s="11">
        <f>F421*'(more) Simpl. Textures PLYWOOD'!Z424</f>
        <v>0</v>
      </c>
    </row>
    <row r="422" spans="2:8" ht="23.25" customHeight="1" x14ac:dyDescent="0.2">
      <c r="B422" s="18" t="str">
        <f>'(more) Simpl. Textures PLYWOOD'!D425</f>
        <v>SIMPL-11I-N-T</v>
      </c>
      <c r="C422" s="432" t="s">
        <v>1141</v>
      </c>
      <c r="D422" s="409" t="str">
        <f>IF('(more) Simpl. Textures PLYWOOD'!M425=0,"",'(more) Simpl. Textures PLYWOOD'!M425)</f>
        <v/>
      </c>
      <c r="E422" s="409"/>
      <c r="F422" s="306">
        <f t="shared" si="7"/>
        <v>0</v>
      </c>
      <c r="G422" s="11">
        <f>F422*'(more) Simpl. Textures PLYWOOD'!I425</f>
        <v>0</v>
      </c>
      <c r="H422" s="11">
        <f>F422*'(more) Simpl. Textures PLYWOOD'!Z425</f>
        <v>0</v>
      </c>
    </row>
    <row r="423" spans="2:8" ht="23.25" customHeight="1" x14ac:dyDescent="0.2">
      <c r="B423" s="18" t="str">
        <f>'(more) Simpl. Textures PLYWOOD'!D426</f>
        <v>SIMPL-11I-N-NT</v>
      </c>
      <c r="C423" s="432" t="s">
        <v>1142</v>
      </c>
      <c r="D423" s="409" t="str">
        <f>IF('(more) Simpl. Textures PLYWOOD'!M426=0,"",'(more) Simpl. Textures PLYWOOD'!M426)</f>
        <v/>
      </c>
      <c r="E423" s="409"/>
      <c r="F423" s="306">
        <f t="shared" si="7"/>
        <v>0</v>
      </c>
      <c r="G423" s="11">
        <f>F423*'(more) Simpl. Textures PLYWOOD'!I426</f>
        <v>0</v>
      </c>
      <c r="H423" s="11">
        <f>F423*'(more) Simpl. Textures PLYWOOD'!Z426</f>
        <v>0</v>
      </c>
    </row>
    <row r="424" spans="2:8" ht="23.25" customHeight="1" x14ac:dyDescent="0.2">
      <c r="B424" s="18" t="str">
        <f>'(more) Simpl. Textures PLYWOOD'!D427</f>
        <v>12 - ARETES</v>
      </c>
      <c r="C424" s="432"/>
      <c r="D424" s="409" t="str">
        <f>IF('(more) Simpl. Textures PLYWOOD'!M427=0,"",'(more) Simpl. Textures PLYWOOD'!M427)</f>
        <v/>
      </c>
      <c r="E424" s="409" t="str">
        <f>IF('(more) Simpl. Textures PLYWOOD'!N427=0,"",'(more) Simpl. Textures PLYWOOD'!N427)</f>
        <v/>
      </c>
      <c r="F424" s="306">
        <f t="shared" si="7"/>
        <v>0</v>
      </c>
      <c r="G424" s="11">
        <f>F424*'(more) Simpl. Textures PLYWOOD'!I427</f>
        <v>0</v>
      </c>
      <c r="H424" s="11">
        <f>F424*'(more) Simpl. Textures PLYWOOD'!Z427</f>
        <v>0</v>
      </c>
    </row>
    <row r="425" spans="2:8" ht="23.25" customHeight="1" x14ac:dyDescent="0.2">
      <c r="B425" s="18" t="str">
        <f>'(more) Simpl. Textures PLYWOOD'!D428</f>
        <v>SIMPL-12A-C</v>
      </c>
      <c r="C425" s="432" t="s">
        <v>1140</v>
      </c>
      <c r="D425" s="409"/>
      <c r="E425" s="409" t="str">
        <f>IF('(more) Simpl. Textures PLYWOOD'!N428=0,"",'(more) Simpl. Textures PLYWOOD'!N428)</f>
        <v/>
      </c>
      <c r="F425" s="306">
        <f t="shared" si="7"/>
        <v>0</v>
      </c>
      <c r="G425" s="11">
        <f>F425*'(more) Simpl. Textures PLYWOOD'!I428</f>
        <v>0</v>
      </c>
      <c r="H425" s="11">
        <f>F425*'(more) Simpl. Textures PLYWOOD'!Z428</f>
        <v>0</v>
      </c>
    </row>
    <row r="426" spans="2:8" ht="23.25" customHeight="1" x14ac:dyDescent="0.2">
      <c r="B426" s="18" t="str">
        <f>'(more) Simpl. Textures PLYWOOD'!D429</f>
        <v>SIMPL-12A-N-T</v>
      </c>
      <c r="C426" s="432" t="s">
        <v>1141</v>
      </c>
      <c r="D426" s="409" t="str">
        <f>IF('(more) Simpl. Textures PLYWOOD'!M429=0,"",'(more) Simpl. Textures PLYWOOD'!M429)</f>
        <v/>
      </c>
      <c r="E426" s="409"/>
      <c r="F426" s="306">
        <f t="shared" si="7"/>
        <v>0</v>
      </c>
      <c r="G426" s="11">
        <f>F426*'(more) Simpl. Textures PLYWOOD'!I429</f>
        <v>0</v>
      </c>
      <c r="H426" s="11">
        <f>F426*'(more) Simpl. Textures PLYWOOD'!Z429</f>
        <v>0</v>
      </c>
    </row>
    <row r="427" spans="2:8" ht="23.25" customHeight="1" x14ac:dyDescent="0.2">
      <c r="B427" s="18" t="str">
        <f>'(more) Simpl. Textures PLYWOOD'!D430</f>
        <v>SIMPL-12A-N-NT</v>
      </c>
      <c r="C427" s="432" t="s">
        <v>1142</v>
      </c>
      <c r="D427" s="409" t="str">
        <f>IF('(more) Simpl. Textures PLYWOOD'!M430=0,"",'(more) Simpl. Textures PLYWOOD'!M430)</f>
        <v/>
      </c>
      <c r="E427" s="409"/>
      <c r="F427" s="306">
        <f t="shared" si="7"/>
        <v>0</v>
      </c>
      <c r="G427" s="11">
        <f>F427*'(more) Simpl. Textures PLYWOOD'!I430</f>
        <v>0</v>
      </c>
      <c r="H427" s="11">
        <f>F427*'(more) Simpl. Textures PLYWOOD'!Z430</f>
        <v>0</v>
      </c>
    </row>
    <row r="428" spans="2:8" ht="23.25" customHeight="1" x14ac:dyDescent="0.2">
      <c r="B428" s="18" t="str">
        <f>'(more) Simpl. Textures PLYWOOD'!D431</f>
        <v>SIMPL-12B-C</v>
      </c>
      <c r="C428" s="432" t="s">
        <v>1140</v>
      </c>
      <c r="D428" s="409"/>
      <c r="E428" s="409" t="str">
        <f>IF('(more) Simpl. Textures PLYWOOD'!N431=0,"",'(more) Simpl. Textures PLYWOOD'!N431)</f>
        <v/>
      </c>
      <c r="F428" s="306">
        <f t="shared" si="7"/>
        <v>0</v>
      </c>
      <c r="G428" s="11">
        <f>F428*'(more) Simpl. Textures PLYWOOD'!I431</f>
        <v>0</v>
      </c>
      <c r="H428" s="11">
        <f>F428*'(more) Simpl. Textures PLYWOOD'!Z431</f>
        <v>0</v>
      </c>
    </row>
    <row r="429" spans="2:8" ht="23.25" customHeight="1" x14ac:dyDescent="0.2">
      <c r="B429" s="18" t="str">
        <f>'(more) Simpl. Textures PLYWOOD'!D432</f>
        <v>SIMPL-12B-N-T</v>
      </c>
      <c r="C429" s="432" t="s">
        <v>1141</v>
      </c>
      <c r="D429" s="409" t="str">
        <f>IF('(more) Simpl. Textures PLYWOOD'!M432=0,"",'(more) Simpl. Textures PLYWOOD'!M432)</f>
        <v/>
      </c>
      <c r="E429" s="409"/>
      <c r="F429" s="306">
        <f t="shared" si="7"/>
        <v>0</v>
      </c>
      <c r="G429" s="11">
        <f>F429*'(more) Simpl. Textures PLYWOOD'!I432</f>
        <v>0</v>
      </c>
      <c r="H429" s="11">
        <f>F429*'(more) Simpl. Textures PLYWOOD'!Z432</f>
        <v>0</v>
      </c>
    </row>
    <row r="430" spans="2:8" ht="23.25" customHeight="1" x14ac:dyDescent="0.2">
      <c r="B430" s="18" t="str">
        <f>'(more) Simpl. Textures PLYWOOD'!D433</f>
        <v>SIMPL-12B-N-NT</v>
      </c>
      <c r="C430" s="432" t="s">
        <v>1142</v>
      </c>
      <c r="D430" s="409" t="str">
        <f>IF('(more) Simpl. Textures PLYWOOD'!M433=0,"",'(more) Simpl. Textures PLYWOOD'!M433)</f>
        <v/>
      </c>
      <c r="E430" s="409"/>
      <c r="F430" s="306">
        <f t="shared" si="7"/>
        <v>0</v>
      </c>
      <c r="G430" s="11">
        <f>F430*'(more) Simpl. Textures PLYWOOD'!I433</f>
        <v>0</v>
      </c>
      <c r="H430" s="11">
        <f>F430*'(more) Simpl. Textures PLYWOOD'!Z433</f>
        <v>0</v>
      </c>
    </row>
    <row r="431" spans="2:8" ht="23.25" customHeight="1" x14ac:dyDescent="0.2">
      <c r="B431" s="18" t="str">
        <f>'(more) Simpl. Textures PLYWOOD'!D434</f>
        <v>SIMPL-12C-C</v>
      </c>
      <c r="C431" s="432" t="s">
        <v>1140</v>
      </c>
      <c r="D431" s="409"/>
      <c r="E431" s="409" t="str">
        <f>IF('(more) Simpl. Textures PLYWOOD'!N434=0,"",'(more) Simpl. Textures PLYWOOD'!N434)</f>
        <v/>
      </c>
      <c r="F431" s="306">
        <f t="shared" si="7"/>
        <v>0</v>
      </c>
      <c r="G431" s="11">
        <f>F431*'(more) Simpl. Textures PLYWOOD'!I434</f>
        <v>0</v>
      </c>
      <c r="H431" s="11">
        <f>F431*'(more) Simpl. Textures PLYWOOD'!Z434</f>
        <v>0</v>
      </c>
    </row>
    <row r="432" spans="2:8" ht="23.25" customHeight="1" x14ac:dyDescent="0.2">
      <c r="B432" s="18" t="str">
        <f>'(more) Simpl. Textures PLYWOOD'!D435</f>
        <v>SIMPL-12C-N-T</v>
      </c>
      <c r="C432" s="432" t="s">
        <v>1141</v>
      </c>
      <c r="D432" s="409" t="str">
        <f>IF('(more) Simpl. Textures PLYWOOD'!M435=0,"",'(more) Simpl. Textures PLYWOOD'!M435)</f>
        <v/>
      </c>
      <c r="E432" s="409"/>
      <c r="F432" s="306">
        <f t="shared" si="7"/>
        <v>0</v>
      </c>
      <c r="G432" s="11">
        <f>F432*'(more) Simpl. Textures PLYWOOD'!I435</f>
        <v>0</v>
      </c>
      <c r="H432" s="11">
        <f>F432*'(more) Simpl. Textures PLYWOOD'!Z435</f>
        <v>0</v>
      </c>
    </row>
    <row r="433" spans="2:8" ht="23.25" customHeight="1" x14ac:dyDescent="0.2">
      <c r="B433" s="18" t="str">
        <f>'(more) Simpl. Textures PLYWOOD'!D436</f>
        <v>SIMPL-12C-N-NT</v>
      </c>
      <c r="C433" s="432" t="s">
        <v>1142</v>
      </c>
      <c r="D433" s="409" t="str">
        <f>IF('(more) Simpl. Textures PLYWOOD'!M436=0,"",'(more) Simpl. Textures PLYWOOD'!M436)</f>
        <v/>
      </c>
      <c r="E433" s="409"/>
      <c r="F433" s="306">
        <f t="shared" si="7"/>
        <v>0</v>
      </c>
      <c r="G433" s="11">
        <f>F433*'(more) Simpl. Textures PLYWOOD'!I436</f>
        <v>0</v>
      </c>
      <c r="H433" s="11">
        <f>F433*'(more) Simpl. Textures PLYWOOD'!Z436</f>
        <v>0</v>
      </c>
    </row>
    <row r="434" spans="2:8" ht="23.25" customHeight="1" x14ac:dyDescent="0.2">
      <c r="B434" s="18" t="str">
        <f>'(more) Simpl. Textures PLYWOOD'!D437</f>
        <v>SIMPL-12D-C</v>
      </c>
      <c r="C434" s="432" t="s">
        <v>1140</v>
      </c>
      <c r="D434" s="409"/>
      <c r="E434" s="409" t="str">
        <f>IF('(more) Simpl. Textures PLYWOOD'!N437=0,"",'(more) Simpl. Textures PLYWOOD'!N437)</f>
        <v/>
      </c>
      <c r="F434" s="306">
        <f t="shared" si="7"/>
        <v>0</v>
      </c>
      <c r="G434" s="11">
        <f>F434*'(more) Simpl. Textures PLYWOOD'!I437</f>
        <v>0</v>
      </c>
      <c r="H434" s="11">
        <f>F434*'(more) Simpl. Textures PLYWOOD'!Z437</f>
        <v>0</v>
      </c>
    </row>
    <row r="435" spans="2:8" ht="23.25" customHeight="1" x14ac:dyDescent="0.2">
      <c r="B435" s="18" t="str">
        <f>'(more) Simpl. Textures PLYWOOD'!D438</f>
        <v>SIMPL-12D-N-T</v>
      </c>
      <c r="C435" s="432" t="s">
        <v>1141</v>
      </c>
      <c r="D435" s="409" t="str">
        <f>IF('(more) Simpl. Textures PLYWOOD'!M438=0,"",'(more) Simpl. Textures PLYWOOD'!M438)</f>
        <v/>
      </c>
      <c r="E435" s="409"/>
      <c r="F435" s="306">
        <f t="shared" si="7"/>
        <v>0</v>
      </c>
      <c r="G435" s="11">
        <f>F435*'(more) Simpl. Textures PLYWOOD'!I438</f>
        <v>0</v>
      </c>
      <c r="H435" s="11">
        <f>F435*'(more) Simpl. Textures PLYWOOD'!Z438</f>
        <v>0</v>
      </c>
    </row>
    <row r="436" spans="2:8" ht="23.25" customHeight="1" x14ac:dyDescent="0.2">
      <c r="B436" s="18" t="str">
        <f>'(more) Simpl. Textures PLYWOOD'!D439</f>
        <v>SIMPL-12D-N-NT</v>
      </c>
      <c r="C436" s="432" t="s">
        <v>1142</v>
      </c>
      <c r="D436" s="409" t="str">
        <f>IF('(more) Simpl. Textures PLYWOOD'!M439=0,"",'(more) Simpl. Textures PLYWOOD'!M439)</f>
        <v/>
      </c>
      <c r="E436" s="409"/>
      <c r="F436" s="306">
        <f t="shared" si="7"/>
        <v>0</v>
      </c>
      <c r="G436" s="11">
        <f>F436*'(more) Simpl. Textures PLYWOOD'!I439</f>
        <v>0</v>
      </c>
      <c r="H436" s="11">
        <f>F436*'(more) Simpl. Textures PLYWOOD'!Z439</f>
        <v>0</v>
      </c>
    </row>
    <row r="437" spans="2:8" ht="23.25" customHeight="1" x14ac:dyDescent="0.2">
      <c r="B437" s="18" t="str">
        <f>'(more) Simpl. Textures PLYWOOD'!D440</f>
        <v>SIMPL-12E-C</v>
      </c>
      <c r="C437" s="432" t="s">
        <v>1140</v>
      </c>
      <c r="D437" s="409"/>
      <c r="E437" s="409" t="str">
        <f>IF('(more) Simpl. Textures PLYWOOD'!N440=0,"",'(more) Simpl. Textures PLYWOOD'!N440)</f>
        <v/>
      </c>
      <c r="F437" s="306">
        <f t="shared" si="7"/>
        <v>0</v>
      </c>
      <c r="G437" s="11">
        <f>F437*'(more) Simpl. Textures PLYWOOD'!I440</f>
        <v>0</v>
      </c>
      <c r="H437" s="11">
        <f>F437*'(more) Simpl. Textures PLYWOOD'!Z440</f>
        <v>0</v>
      </c>
    </row>
    <row r="438" spans="2:8" ht="23.25" customHeight="1" x14ac:dyDescent="0.2">
      <c r="B438" s="18" t="str">
        <f>'(more) Simpl. Textures PLYWOOD'!D441</f>
        <v>SIMPL-12E-N-T</v>
      </c>
      <c r="C438" s="432" t="s">
        <v>1141</v>
      </c>
      <c r="D438" s="409" t="str">
        <f>IF('(more) Simpl. Textures PLYWOOD'!M441=0,"",'(more) Simpl. Textures PLYWOOD'!M441)</f>
        <v/>
      </c>
      <c r="E438" s="409"/>
      <c r="F438" s="306">
        <f t="shared" si="7"/>
        <v>0</v>
      </c>
      <c r="G438" s="11">
        <f>F438*'(more) Simpl. Textures PLYWOOD'!I441</f>
        <v>0</v>
      </c>
      <c r="H438" s="11">
        <f>F438*'(more) Simpl. Textures PLYWOOD'!Z441</f>
        <v>0</v>
      </c>
    </row>
    <row r="439" spans="2:8" ht="23.25" customHeight="1" x14ac:dyDescent="0.2">
      <c r="B439" s="18" t="str">
        <f>'(more) Simpl. Textures PLYWOOD'!D442</f>
        <v>SIMPL-12E-N-NT</v>
      </c>
      <c r="C439" s="432" t="s">
        <v>1142</v>
      </c>
      <c r="D439" s="409" t="str">
        <f>IF('(more) Simpl. Textures PLYWOOD'!M442=0,"",'(more) Simpl. Textures PLYWOOD'!M442)</f>
        <v/>
      </c>
      <c r="E439" s="409"/>
      <c r="F439" s="306">
        <f t="shared" si="7"/>
        <v>0</v>
      </c>
      <c r="G439" s="11">
        <f>F439*'(more) Simpl. Textures PLYWOOD'!I442</f>
        <v>0</v>
      </c>
      <c r="H439" s="11">
        <f>F439*'(more) Simpl. Textures PLYWOOD'!Z442</f>
        <v>0</v>
      </c>
    </row>
    <row r="440" spans="2:8" ht="23.25" customHeight="1" x14ac:dyDescent="0.2">
      <c r="B440" s="18" t="str">
        <f>'(more) Simpl. Textures PLYWOOD'!D443</f>
        <v>SIMPL-12F-C</v>
      </c>
      <c r="C440" s="432" t="s">
        <v>1140</v>
      </c>
      <c r="D440" s="409"/>
      <c r="E440" s="409" t="str">
        <f>IF('(more) Simpl. Textures PLYWOOD'!N443=0,"",'(more) Simpl. Textures PLYWOOD'!N443)</f>
        <v/>
      </c>
      <c r="F440" s="306">
        <f t="shared" si="7"/>
        <v>0</v>
      </c>
      <c r="G440" s="11">
        <f>F440*'(more) Simpl. Textures PLYWOOD'!I443</f>
        <v>0</v>
      </c>
      <c r="H440" s="11">
        <f>F440*'(more) Simpl. Textures PLYWOOD'!Z443</f>
        <v>0</v>
      </c>
    </row>
    <row r="441" spans="2:8" ht="23.25" customHeight="1" x14ac:dyDescent="0.2">
      <c r="B441" s="18" t="str">
        <f>'(more) Simpl. Textures PLYWOOD'!D444</f>
        <v>SIMPL-12F-N-T</v>
      </c>
      <c r="C441" s="432" t="s">
        <v>1141</v>
      </c>
      <c r="D441" s="409" t="str">
        <f>IF('(more) Simpl. Textures PLYWOOD'!M444=0,"",'(more) Simpl. Textures PLYWOOD'!M444)</f>
        <v/>
      </c>
      <c r="E441" s="409"/>
      <c r="F441" s="306">
        <f t="shared" si="7"/>
        <v>0</v>
      </c>
      <c r="G441" s="11">
        <f>F441*'(more) Simpl. Textures PLYWOOD'!I444</f>
        <v>0</v>
      </c>
      <c r="H441" s="11">
        <f>F441*'(more) Simpl. Textures PLYWOOD'!Z444</f>
        <v>0</v>
      </c>
    </row>
    <row r="442" spans="2:8" ht="23.25" customHeight="1" x14ac:dyDescent="0.2">
      <c r="B442" s="18" t="str">
        <f>'(more) Simpl. Textures PLYWOOD'!D445</f>
        <v>SIMPL-12F-N-NT</v>
      </c>
      <c r="C442" s="432" t="s">
        <v>1142</v>
      </c>
      <c r="D442" s="409" t="str">
        <f>IF('(more) Simpl. Textures PLYWOOD'!M445=0,"",'(more) Simpl. Textures PLYWOOD'!M445)</f>
        <v/>
      </c>
      <c r="E442" s="409"/>
      <c r="F442" s="306">
        <f t="shared" si="7"/>
        <v>0</v>
      </c>
      <c r="G442" s="11">
        <f>F442*'(more) Simpl. Textures PLYWOOD'!I445</f>
        <v>0</v>
      </c>
      <c r="H442" s="11">
        <f>F442*'(more) Simpl. Textures PLYWOOD'!Z445</f>
        <v>0</v>
      </c>
    </row>
    <row r="443" spans="2:8" ht="23.25" customHeight="1" x14ac:dyDescent="0.2">
      <c r="B443" s="18" t="str">
        <f>'(more) Simpl. Textures PLYWOOD'!D446</f>
        <v>SIMPL-12G-C</v>
      </c>
      <c r="C443" s="432" t="s">
        <v>1140</v>
      </c>
      <c r="D443" s="409"/>
      <c r="E443" s="409" t="str">
        <f>IF('(more) Simpl. Textures PLYWOOD'!N446=0,"",'(more) Simpl. Textures PLYWOOD'!N446)</f>
        <v/>
      </c>
      <c r="F443" s="306">
        <f t="shared" si="7"/>
        <v>0</v>
      </c>
      <c r="G443" s="11">
        <f>F443*'(more) Simpl. Textures PLYWOOD'!I446</f>
        <v>0</v>
      </c>
      <c r="H443" s="11">
        <f>F443*'(more) Simpl. Textures PLYWOOD'!Z446</f>
        <v>0</v>
      </c>
    </row>
    <row r="444" spans="2:8" ht="23.25" customHeight="1" x14ac:dyDescent="0.2">
      <c r="B444" s="18" t="str">
        <f>'(more) Simpl. Textures PLYWOOD'!D447</f>
        <v>SIMPL-12G-N-T</v>
      </c>
      <c r="C444" s="432" t="s">
        <v>1141</v>
      </c>
      <c r="D444" s="409" t="str">
        <f>IF('(more) Simpl. Textures PLYWOOD'!M447=0,"",'(more) Simpl. Textures PLYWOOD'!M447)</f>
        <v/>
      </c>
      <c r="E444" s="409"/>
      <c r="F444" s="306">
        <f t="shared" si="7"/>
        <v>0</v>
      </c>
      <c r="G444" s="11">
        <f>F444*'(more) Simpl. Textures PLYWOOD'!I447</f>
        <v>0</v>
      </c>
      <c r="H444" s="11">
        <f>F444*'(more) Simpl. Textures PLYWOOD'!Z447</f>
        <v>0</v>
      </c>
    </row>
    <row r="445" spans="2:8" ht="23.25" customHeight="1" x14ac:dyDescent="0.2">
      <c r="B445" s="18" t="str">
        <f>'(more) Simpl. Textures PLYWOOD'!D448</f>
        <v>SIMPL-12G-N-NT</v>
      </c>
      <c r="C445" s="432" t="s">
        <v>1142</v>
      </c>
      <c r="D445" s="409" t="str">
        <f>IF('(more) Simpl. Textures PLYWOOD'!M448=0,"",'(more) Simpl. Textures PLYWOOD'!M448)</f>
        <v/>
      </c>
      <c r="E445" s="409"/>
      <c r="F445" s="306">
        <f t="shared" si="7"/>
        <v>0</v>
      </c>
      <c r="G445" s="11">
        <f>F445*'(more) Simpl. Textures PLYWOOD'!I448</f>
        <v>0</v>
      </c>
      <c r="H445" s="11">
        <f>F445*'(more) Simpl. Textures PLYWOOD'!Z448</f>
        <v>0</v>
      </c>
    </row>
    <row r="446" spans="2:8" ht="23.25" customHeight="1" x14ac:dyDescent="0.2">
      <c r="B446" s="18" t="str">
        <f>'(more) Simpl. Textures PLYWOOD'!D449</f>
        <v>13 - PINCHES</v>
      </c>
      <c r="C446" s="432"/>
      <c r="D446" s="409" t="str">
        <f>IF('(more) Simpl. Textures PLYWOOD'!M449=0,"",'(more) Simpl. Textures PLYWOOD'!M449)</f>
        <v/>
      </c>
      <c r="E446" s="409" t="str">
        <f>IF('(more) Simpl. Textures PLYWOOD'!N449=0,"",'(more) Simpl. Textures PLYWOOD'!N449)</f>
        <v/>
      </c>
      <c r="F446" s="306">
        <f t="shared" si="7"/>
        <v>0</v>
      </c>
      <c r="G446" s="11">
        <f>F446*'(more) Simpl. Textures PLYWOOD'!I449</f>
        <v>0</v>
      </c>
      <c r="H446" s="11">
        <f>F446*'(more) Simpl. Textures PLYWOOD'!Z449</f>
        <v>0</v>
      </c>
    </row>
    <row r="447" spans="2:8" ht="23.25" customHeight="1" x14ac:dyDescent="0.2">
      <c r="B447" s="18" t="str">
        <f>'(more) Simpl. Textures PLYWOOD'!D450</f>
        <v>SIMPL-13A-C</v>
      </c>
      <c r="C447" s="432" t="s">
        <v>1140</v>
      </c>
      <c r="D447" s="409"/>
      <c r="E447" s="409" t="str">
        <f>IF('(more) Simpl. Textures PLYWOOD'!N450=0,"",'(more) Simpl. Textures PLYWOOD'!N450)</f>
        <v/>
      </c>
      <c r="F447" s="306">
        <f t="shared" si="7"/>
        <v>0</v>
      </c>
      <c r="G447" s="11">
        <f>F447*'(more) Simpl. Textures PLYWOOD'!I450</f>
        <v>0</v>
      </c>
      <c r="H447" s="11">
        <f>F447*'(more) Simpl. Textures PLYWOOD'!Z450</f>
        <v>0</v>
      </c>
    </row>
    <row r="448" spans="2:8" ht="23.25" customHeight="1" x14ac:dyDescent="0.2">
      <c r="B448" s="18" t="str">
        <f>'(more) Simpl. Textures PLYWOOD'!D451</f>
        <v>SIMPL-13A-N-T</v>
      </c>
      <c r="C448" s="432" t="s">
        <v>1141</v>
      </c>
      <c r="D448" s="409" t="str">
        <f>IF('(more) Simpl. Textures PLYWOOD'!M451=0,"",'(more) Simpl. Textures PLYWOOD'!M451)</f>
        <v/>
      </c>
      <c r="E448" s="409"/>
      <c r="F448" s="306">
        <f t="shared" si="7"/>
        <v>0</v>
      </c>
      <c r="G448" s="11">
        <f>F448*'(more) Simpl. Textures PLYWOOD'!I451</f>
        <v>0</v>
      </c>
      <c r="H448" s="11">
        <f>F448*'(more) Simpl. Textures PLYWOOD'!Z451</f>
        <v>0</v>
      </c>
    </row>
    <row r="449" spans="2:8" ht="23.25" customHeight="1" x14ac:dyDescent="0.2">
      <c r="B449" s="18" t="str">
        <f>'(more) Simpl. Textures PLYWOOD'!D452</f>
        <v>SIMPL-13A-N-NT</v>
      </c>
      <c r="C449" s="432" t="s">
        <v>1142</v>
      </c>
      <c r="D449" s="409" t="str">
        <f>IF('(more) Simpl. Textures PLYWOOD'!M452=0,"",'(more) Simpl. Textures PLYWOOD'!M452)</f>
        <v/>
      </c>
      <c r="E449" s="409"/>
      <c r="F449" s="306">
        <f t="shared" si="7"/>
        <v>0</v>
      </c>
      <c r="G449" s="11">
        <f>F449*'(more) Simpl. Textures PLYWOOD'!I452</f>
        <v>0</v>
      </c>
      <c r="H449" s="11">
        <f>F449*'(more) Simpl. Textures PLYWOOD'!Z452</f>
        <v>0</v>
      </c>
    </row>
    <row r="450" spans="2:8" ht="23.25" customHeight="1" x14ac:dyDescent="0.2">
      <c r="B450" s="18" t="str">
        <f>'(more) Simpl. Textures PLYWOOD'!D453</f>
        <v>SIMPL-13B-C</v>
      </c>
      <c r="C450" s="432" t="s">
        <v>1140</v>
      </c>
      <c r="D450" s="409"/>
      <c r="E450" s="409" t="str">
        <f>IF('(more) Simpl. Textures PLYWOOD'!N453=0,"",'(more) Simpl. Textures PLYWOOD'!N453)</f>
        <v/>
      </c>
      <c r="F450" s="306">
        <f t="shared" si="7"/>
        <v>0</v>
      </c>
      <c r="G450" s="11">
        <f>F450*'(more) Simpl. Textures PLYWOOD'!I453</f>
        <v>0</v>
      </c>
      <c r="H450" s="11">
        <f>F450*'(more) Simpl. Textures PLYWOOD'!Z453</f>
        <v>0</v>
      </c>
    </row>
    <row r="451" spans="2:8" ht="23.25" customHeight="1" x14ac:dyDescent="0.2">
      <c r="B451" s="18" t="str">
        <f>'(more) Simpl. Textures PLYWOOD'!D454</f>
        <v>SIMPL-13B-N-T</v>
      </c>
      <c r="C451" s="432" t="s">
        <v>1141</v>
      </c>
      <c r="D451" s="409" t="str">
        <f>IF('(more) Simpl. Textures PLYWOOD'!M454=0,"",'(more) Simpl. Textures PLYWOOD'!M454)</f>
        <v/>
      </c>
      <c r="E451" s="409"/>
      <c r="F451" s="306">
        <f t="shared" si="7"/>
        <v>0</v>
      </c>
      <c r="G451" s="11">
        <f>F451*'(more) Simpl. Textures PLYWOOD'!I454</f>
        <v>0</v>
      </c>
      <c r="H451" s="11">
        <f>F451*'(more) Simpl. Textures PLYWOOD'!Z454</f>
        <v>0</v>
      </c>
    </row>
    <row r="452" spans="2:8" ht="23.25" customHeight="1" x14ac:dyDescent="0.2">
      <c r="B452" s="18" t="str">
        <f>'(more) Simpl. Textures PLYWOOD'!D455</f>
        <v>SIMPL-13B-N-NT</v>
      </c>
      <c r="C452" s="432" t="s">
        <v>1142</v>
      </c>
      <c r="D452" s="409" t="str">
        <f>IF('(more) Simpl. Textures PLYWOOD'!M455=0,"",'(more) Simpl. Textures PLYWOOD'!M455)</f>
        <v/>
      </c>
      <c r="E452" s="409"/>
      <c r="F452" s="306">
        <f t="shared" si="7"/>
        <v>0</v>
      </c>
      <c r="G452" s="11">
        <f>F452*'(more) Simpl. Textures PLYWOOD'!I455</f>
        <v>0</v>
      </c>
      <c r="H452" s="11">
        <f>F452*'(more) Simpl. Textures PLYWOOD'!Z455</f>
        <v>0</v>
      </c>
    </row>
    <row r="453" spans="2:8" ht="23.25" customHeight="1" x14ac:dyDescent="0.2">
      <c r="B453" s="18" t="str">
        <f>'(more) Simpl. Textures PLYWOOD'!D456</f>
        <v>SIMPL-13C-C</v>
      </c>
      <c r="C453" s="432" t="s">
        <v>1140</v>
      </c>
      <c r="D453" s="409"/>
      <c r="E453" s="409" t="str">
        <f>IF('(more) Simpl. Textures PLYWOOD'!N456=0,"",'(more) Simpl. Textures PLYWOOD'!N456)</f>
        <v/>
      </c>
      <c r="F453" s="306">
        <f t="shared" si="7"/>
        <v>0</v>
      </c>
      <c r="G453" s="11">
        <f>F453*'(more) Simpl. Textures PLYWOOD'!I456</f>
        <v>0</v>
      </c>
      <c r="H453" s="11">
        <f>F453*'(more) Simpl. Textures PLYWOOD'!Z456</f>
        <v>0</v>
      </c>
    </row>
    <row r="454" spans="2:8" ht="23.25" customHeight="1" x14ac:dyDescent="0.2">
      <c r="B454" s="18" t="str">
        <f>'(more) Simpl. Textures PLYWOOD'!D457</f>
        <v>SIMPL-13C-N-T</v>
      </c>
      <c r="C454" s="432" t="s">
        <v>1141</v>
      </c>
      <c r="D454" s="409" t="str">
        <f>IF('(more) Simpl. Textures PLYWOOD'!M457=0,"",'(more) Simpl. Textures PLYWOOD'!M457)</f>
        <v/>
      </c>
      <c r="E454" s="409"/>
      <c r="F454" s="306">
        <f t="shared" si="7"/>
        <v>0</v>
      </c>
      <c r="G454" s="11">
        <f>F454*'(more) Simpl. Textures PLYWOOD'!I457</f>
        <v>0</v>
      </c>
      <c r="H454" s="11">
        <f>F454*'(more) Simpl. Textures PLYWOOD'!Z457</f>
        <v>0</v>
      </c>
    </row>
    <row r="455" spans="2:8" ht="23.25" customHeight="1" x14ac:dyDescent="0.2">
      <c r="B455" s="18" t="str">
        <f>'(more) Simpl. Textures PLYWOOD'!D458</f>
        <v>SIMPL-13C-N-NT</v>
      </c>
      <c r="C455" s="432" t="s">
        <v>1142</v>
      </c>
      <c r="D455" s="409" t="str">
        <f>IF('(more) Simpl. Textures PLYWOOD'!M458=0,"",'(more) Simpl. Textures PLYWOOD'!M458)</f>
        <v/>
      </c>
      <c r="E455" s="409"/>
      <c r="F455" s="306">
        <f t="shared" ref="F455:F498" si="8">SUM(D455:E455)</f>
        <v>0</v>
      </c>
      <c r="G455" s="11">
        <f>F455*'(more) Simpl. Textures PLYWOOD'!I458</f>
        <v>0</v>
      </c>
      <c r="H455" s="11">
        <f>F455*'(more) Simpl. Textures PLYWOOD'!Z458</f>
        <v>0</v>
      </c>
    </row>
    <row r="456" spans="2:8" ht="23.25" customHeight="1" x14ac:dyDescent="0.2">
      <c r="B456" s="18" t="str">
        <f>'(more) Simpl. Textures PLYWOOD'!D459</f>
        <v>SIMPL-13D-C</v>
      </c>
      <c r="C456" s="432" t="s">
        <v>1140</v>
      </c>
      <c r="D456" s="409"/>
      <c r="E456" s="409" t="str">
        <f>IF('(more) Simpl. Textures PLYWOOD'!N459=0,"",'(more) Simpl. Textures PLYWOOD'!N459)</f>
        <v/>
      </c>
      <c r="F456" s="306">
        <f t="shared" si="8"/>
        <v>0</v>
      </c>
      <c r="G456" s="11">
        <f>F456*'(more) Simpl. Textures PLYWOOD'!I459</f>
        <v>0</v>
      </c>
      <c r="H456" s="11">
        <f>F456*'(more) Simpl. Textures PLYWOOD'!Z459</f>
        <v>0</v>
      </c>
    </row>
    <row r="457" spans="2:8" ht="23.25" customHeight="1" x14ac:dyDescent="0.2">
      <c r="B457" s="18" t="str">
        <f>'(more) Simpl. Textures PLYWOOD'!D460</f>
        <v>SIMPL-13D-N-T</v>
      </c>
      <c r="C457" s="432" t="s">
        <v>1141</v>
      </c>
      <c r="D457" s="409" t="str">
        <f>IF('(more) Simpl. Textures PLYWOOD'!M460=0,"",'(more) Simpl. Textures PLYWOOD'!M460)</f>
        <v/>
      </c>
      <c r="E457" s="409"/>
      <c r="F457" s="306">
        <f t="shared" si="8"/>
        <v>0</v>
      </c>
      <c r="G457" s="11">
        <f>F457*'(more) Simpl. Textures PLYWOOD'!I460</f>
        <v>0</v>
      </c>
      <c r="H457" s="11">
        <f>F457*'(more) Simpl. Textures PLYWOOD'!Z460</f>
        <v>0</v>
      </c>
    </row>
    <row r="458" spans="2:8" ht="23.25" customHeight="1" x14ac:dyDescent="0.2">
      <c r="B458" s="18" t="str">
        <f>'(more) Simpl. Textures PLYWOOD'!D461</f>
        <v>SIMPL-13D-N-NT</v>
      </c>
      <c r="C458" s="432" t="s">
        <v>1142</v>
      </c>
      <c r="D458" s="409" t="str">
        <f>IF('(more) Simpl. Textures PLYWOOD'!M461=0,"",'(more) Simpl. Textures PLYWOOD'!M461)</f>
        <v/>
      </c>
      <c r="E458" s="409"/>
      <c r="F458" s="306">
        <f t="shared" si="8"/>
        <v>0</v>
      </c>
      <c r="G458" s="11">
        <f>F458*'(more) Simpl. Textures PLYWOOD'!I461</f>
        <v>0</v>
      </c>
      <c r="H458" s="11">
        <f>F458*'(more) Simpl. Textures PLYWOOD'!Z461</f>
        <v>0</v>
      </c>
    </row>
    <row r="459" spans="2:8" ht="23.25" customHeight="1" x14ac:dyDescent="0.2">
      <c r="B459" s="18" t="str">
        <f>'(more) Simpl. Textures PLYWOOD'!D462</f>
        <v>SIMPL-13E-C</v>
      </c>
      <c r="C459" s="432" t="s">
        <v>1140</v>
      </c>
      <c r="D459" s="409"/>
      <c r="E459" s="409" t="str">
        <f>IF('(more) Simpl. Textures PLYWOOD'!N462=0,"",'(more) Simpl. Textures PLYWOOD'!N462)</f>
        <v/>
      </c>
      <c r="F459" s="306">
        <f t="shared" si="8"/>
        <v>0</v>
      </c>
      <c r="G459" s="11">
        <f>F459*'(more) Simpl. Textures PLYWOOD'!I462</f>
        <v>0</v>
      </c>
      <c r="H459" s="11">
        <f>F459*'(more) Simpl. Textures PLYWOOD'!Z462</f>
        <v>0</v>
      </c>
    </row>
    <row r="460" spans="2:8" ht="23.25" customHeight="1" x14ac:dyDescent="0.2">
      <c r="B460" s="18" t="str">
        <f>'(more) Simpl. Textures PLYWOOD'!D463</f>
        <v>SIMPL-13E-N-T</v>
      </c>
      <c r="C460" s="432" t="s">
        <v>1141</v>
      </c>
      <c r="D460" s="409" t="str">
        <f>IF('(more) Simpl. Textures PLYWOOD'!M463=0,"",'(more) Simpl. Textures PLYWOOD'!M463)</f>
        <v/>
      </c>
      <c r="E460" s="409"/>
      <c r="F460" s="306">
        <f t="shared" si="8"/>
        <v>0</v>
      </c>
      <c r="G460" s="11">
        <f>F460*'(more) Simpl. Textures PLYWOOD'!I463</f>
        <v>0</v>
      </c>
      <c r="H460" s="11">
        <f>F460*'(more) Simpl. Textures PLYWOOD'!Z463</f>
        <v>0</v>
      </c>
    </row>
    <row r="461" spans="2:8" ht="23.25" customHeight="1" x14ac:dyDescent="0.2">
      <c r="B461" s="18" t="str">
        <f>'(more) Simpl. Textures PLYWOOD'!D464</f>
        <v>SIMPL-13E-N-NT</v>
      </c>
      <c r="C461" s="432" t="s">
        <v>1142</v>
      </c>
      <c r="D461" s="409" t="str">
        <f>IF('(more) Simpl. Textures PLYWOOD'!M464=0,"",'(more) Simpl. Textures PLYWOOD'!M464)</f>
        <v/>
      </c>
      <c r="E461" s="409"/>
      <c r="F461" s="306">
        <f t="shared" si="8"/>
        <v>0</v>
      </c>
      <c r="G461" s="11">
        <f>F461*'(more) Simpl. Textures PLYWOOD'!I464</f>
        <v>0</v>
      </c>
      <c r="H461" s="11">
        <f>F461*'(more) Simpl. Textures PLYWOOD'!Z464</f>
        <v>0</v>
      </c>
    </row>
    <row r="462" spans="2:8" ht="23.25" customHeight="1" x14ac:dyDescent="0.2">
      <c r="B462" s="18" t="str">
        <f>'(more) Simpl. Textures PLYWOOD'!D465</f>
        <v>SIMPL-13F-C</v>
      </c>
      <c r="C462" s="432" t="s">
        <v>1140</v>
      </c>
      <c r="D462" s="409"/>
      <c r="E462" s="409" t="str">
        <f>IF('(more) Simpl. Textures PLYWOOD'!N465=0,"",'(more) Simpl. Textures PLYWOOD'!N465)</f>
        <v/>
      </c>
      <c r="F462" s="306">
        <f t="shared" si="8"/>
        <v>0</v>
      </c>
      <c r="G462" s="11">
        <f>F462*'(more) Simpl. Textures PLYWOOD'!I465</f>
        <v>0</v>
      </c>
      <c r="H462" s="11">
        <f>F462*'(more) Simpl. Textures PLYWOOD'!Z465</f>
        <v>0</v>
      </c>
    </row>
    <row r="463" spans="2:8" ht="23.25" customHeight="1" x14ac:dyDescent="0.2">
      <c r="B463" s="18" t="str">
        <f>'(more) Simpl. Textures PLYWOOD'!D466</f>
        <v>SIMPL-13F-N-T</v>
      </c>
      <c r="C463" s="432" t="s">
        <v>1141</v>
      </c>
      <c r="D463" s="409" t="str">
        <f>IF('(more) Simpl. Textures PLYWOOD'!M466=0,"",'(more) Simpl. Textures PLYWOOD'!M466)</f>
        <v/>
      </c>
      <c r="E463" s="409"/>
      <c r="F463" s="306">
        <f t="shared" si="8"/>
        <v>0</v>
      </c>
      <c r="G463" s="11">
        <f>F463*'(more) Simpl. Textures PLYWOOD'!I466</f>
        <v>0</v>
      </c>
      <c r="H463" s="11">
        <f>F463*'(more) Simpl. Textures PLYWOOD'!Z466</f>
        <v>0</v>
      </c>
    </row>
    <row r="464" spans="2:8" ht="23.25" customHeight="1" x14ac:dyDescent="0.2">
      <c r="B464" s="18" t="str">
        <f>'(more) Simpl. Textures PLYWOOD'!D467</f>
        <v>SIMPL-13F-N-NT</v>
      </c>
      <c r="C464" s="432" t="s">
        <v>1142</v>
      </c>
      <c r="D464" s="409" t="str">
        <f>IF('(more) Simpl. Textures PLYWOOD'!M467=0,"",'(more) Simpl. Textures PLYWOOD'!M467)</f>
        <v/>
      </c>
      <c r="E464" s="409"/>
      <c r="F464" s="306">
        <f t="shared" si="8"/>
        <v>0</v>
      </c>
      <c r="G464" s="11">
        <f>F464*'(more) Simpl. Textures PLYWOOD'!I467</f>
        <v>0</v>
      </c>
      <c r="H464" s="11">
        <f>F464*'(more) Simpl. Textures PLYWOOD'!Z467</f>
        <v>0</v>
      </c>
    </row>
    <row r="465" spans="2:8" ht="23.25" customHeight="1" x14ac:dyDescent="0.2">
      <c r="B465" s="18" t="str">
        <f>'(more) Simpl. Textures PLYWOOD'!D468</f>
        <v>SIMPL-13G-C</v>
      </c>
      <c r="C465" s="432" t="s">
        <v>1140</v>
      </c>
      <c r="D465" s="409"/>
      <c r="E465" s="409" t="str">
        <f>IF('(more) Simpl. Textures PLYWOOD'!N468=0,"",'(more) Simpl. Textures PLYWOOD'!N468)</f>
        <v/>
      </c>
      <c r="F465" s="306">
        <f t="shared" si="8"/>
        <v>0</v>
      </c>
      <c r="G465" s="11">
        <f>F465*'(more) Simpl. Textures PLYWOOD'!I468</f>
        <v>0</v>
      </c>
      <c r="H465" s="11">
        <f>F465*'(more) Simpl. Textures PLYWOOD'!Z468</f>
        <v>0</v>
      </c>
    </row>
    <row r="466" spans="2:8" ht="23.25" customHeight="1" x14ac:dyDescent="0.2">
      <c r="B466" s="18" t="str">
        <f>'(more) Simpl. Textures PLYWOOD'!D469</f>
        <v>SIMPL-13G-N-T</v>
      </c>
      <c r="C466" s="432" t="s">
        <v>1141</v>
      </c>
      <c r="D466" s="409" t="str">
        <f>IF('(more) Simpl. Textures PLYWOOD'!M469=0,"",'(more) Simpl. Textures PLYWOOD'!M469)</f>
        <v/>
      </c>
      <c r="E466" s="409"/>
      <c r="F466" s="306">
        <f t="shared" si="8"/>
        <v>0</v>
      </c>
      <c r="G466" s="11">
        <f>F466*'(more) Simpl. Textures PLYWOOD'!I469</f>
        <v>0</v>
      </c>
      <c r="H466" s="11">
        <f>F466*'(more) Simpl. Textures PLYWOOD'!Z469</f>
        <v>0</v>
      </c>
    </row>
    <row r="467" spans="2:8" ht="23.25" customHeight="1" x14ac:dyDescent="0.2">
      <c r="B467" s="18" t="str">
        <f>'(more) Simpl. Textures PLYWOOD'!D470</f>
        <v>SIMPL-13G-N-NT</v>
      </c>
      <c r="C467" s="432" t="s">
        <v>1142</v>
      </c>
      <c r="D467" s="409" t="str">
        <f>IF('(more) Simpl. Textures PLYWOOD'!M470=0,"",'(more) Simpl. Textures PLYWOOD'!M470)</f>
        <v/>
      </c>
      <c r="E467" s="409"/>
      <c r="F467" s="306">
        <f t="shared" si="8"/>
        <v>0</v>
      </c>
      <c r="G467" s="11">
        <f>F467*'(more) Simpl. Textures PLYWOOD'!I470</f>
        <v>0</v>
      </c>
      <c r="H467" s="11">
        <f>F467*'(more) Simpl. Textures PLYWOOD'!Z470</f>
        <v>0</v>
      </c>
    </row>
    <row r="468" spans="2:8" ht="23.25" customHeight="1" x14ac:dyDescent="0.2">
      <c r="B468" s="18" t="str">
        <f>'(more) Simpl. Textures PLYWOOD'!D471</f>
        <v>SIMPL-13M-C</v>
      </c>
      <c r="C468" s="432" t="s">
        <v>1140</v>
      </c>
      <c r="D468" s="409"/>
      <c r="E468" s="409" t="str">
        <f>IF('(more) Simpl. Textures PLYWOOD'!N471=0,"",'(more) Simpl. Textures PLYWOOD'!N471)</f>
        <v/>
      </c>
      <c r="F468" s="306">
        <f t="shared" si="8"/>
        <v>0</v>
      </c>
      <c r="G468" s="11">
        <f>F468*'(more) Simpl. Textures PLYWOOD'!I471</f>
        <v>0</v>
      </c>
      <c r="H468" s="11">
        <f>F468*'(more) Simpl. Textures PLYWOOD'!Z471</f>
        <v>0</v>
      </c>
    </row>
    <row r="469" spans="2:8" ht="23.25" customHeight="1" x14ac:dyDescent="0.2">
      <c r="B469" s="18" t="str">
        <f>'(more) Simpl. Textures PLYWOOD'!D472</f>
        <v>SIMPL-13M-N-T</v>
      </c>
      <c r="C469" s="432" t="s">
        <v>1141</v>
      </c>
      <c r="D469" s="409" t="str">
        <f>IF('(more) Simpl. Textures PLYWOOD'!M472=0,"",'(more) Simpl. Textures PLYWOOD'!M472)</f>
        <v/>
      </c>
      <c r="E469" s="409"/>
      <c r="F469" s="306">
        <f t="shared" si="8"/>
        <v>0</v>
      </c>
      <c r="G469" s="11">
        <f>F469*'(more) Simpl. Textures PLYWOOD'!I472</f>
        <v>0</v>
      </c>
      <c r="H469" s="11">
        <f>F469*'(more) Simpl. Textures PLYWOOD'!Z472</f>
        <v>0</v>
      </c>
    </row>
    <row r="470" spans="2:8" ht="23.25" customHeight="1" x14ac:dyDescent="0.2">
      <c r="B470" s="18" t="str">
        <f>'(more) Simpl. Textures PLYWOOD'!D473</f>
        <v>SIMPL-13M-N-NT</v>
      </c>
      <c r="C470" s="432" t="s">
        <v>1142</v>
      </c>
      <c r="D470" s="409" t="str">
        <f>IF('(more) Simpl. Textures PLYWOOD'!M473=0,"",'(more) Simpl. Textures PLYWOOD'!M473)</f>
        <v/>
      </c>
      <c r="E470" s="409"/>
      <c r="F470" s="306">
        <f t="shared" si="8"/>
        <v>0</v>
      </c>
      <c r="G470" s="11">
        <f>F470*'(more) Simpl. Textures PLYWOOD'!I473</f>
        <v>0</v>
      </c>
      <c r="H470" s="11">
        <f>F470*'(more) Simpl. Textures PLYWOOD'!Z473</f>
        <v>0</v>
      </c>
    </row>
    <row r="471" spans="2:8" ht="23.25" customHeight="1" x14ac:dyDescent="0.2">
      <c r="B471" s="18" t="str">
        <f>'(more) Simpl. Textures PLYWOOD'!D474</f>
        <v>SIMPL-13N-C</v>
      </c>
      <c r="C471" s="432" t="s">
        <v>1140</v>
      </c>
      <c r="D471" s="409"/>
      <c r="E471" s="409" t="str">
        <f>IF('(more) Simpl. Textures PLYWOOD'!N474=0,"",'(more) Simpl. Textures PLYWOOD'!N474)</f>
        <v/>
      </c>
      <c r="F471" s="306">
        <f t="shared" si="8"/>
        <v>0</v>
      </c>
      <c r="G471" s="11">
        <f>F471*'(more) Simpl. Textures PLYWOOD'!I474</f>
        <v>0</v>
      </c>
      <c r="H471" s="11">
        <f>F471*'(more) Simpl. Textures PLYWOOD'!Z474</f>
        <v>0</v>
      </c>
    </row>
    <row r="472" spans="2:8" ht="23.25" customHeight="1" x14ac:dyDescent="0.2">
      <c r="B472" s="18" t="str">
        <f>'(more) Simpl. Textures PLYWOOD'!D475</f>
        <v>SIMPL-13N-N-T</v>
      </c>
      <c r="C472" s="432" t="s">
        <v>1141</v>
      </c>
      <c r="D472" s="409" t="str">
        <f>IF('(more) Simpl. Textures PLYWOOD'!M475=0,"",'(more) Simpl. Textures PLYWOOD'!M475)</f>
        <v/>
      </c>
      <c r="E472" s="409"/>
      <c r="F472" s="306">
        <f t="shared" si="8"/>
        <v>0</v>
      </c>
      <c r="G472" s="11">
        <f>F472*'(more) Simpl. Textures PLYWOOD'!I475</f>
        <v>0</v>
      </c>
      <c r="H472" s="11">
        <f>F472*'(more) Simpl. Textures PLYWOOD'!Z475</f>
        <v>0</v>
      </c>
    </row>
    <row r="473" spans="2:8" ht="23.25" customHeight="1" x14ac:dyDescent="0.2">
      <c r="B473" s="18" t="str">
        <f>'(more) Simpl. Textures PLYWOOD'!D476</f>
        <v>SIMPL-13N-N-NT</v>
      </c>
      <c r="C473" s="432" t="s">
        <v>1142</v>
      </c>
      <c r="D473" s="409" t="str">
        <f>IF('(more) Simpl. Textures PLYWOOD'!M476=0,"",'(more) Simpl. Textures PLYWOOD'!M476)</f>
        <v/>
      </c>
      <c r="E473" s="409"/>
      <c r="F473" s="306">
        <f t="shared" si="8"/>
        <v>0</v>
      </c>
      <c r="G473" s="11">
        <f>F473*'(more) Simpl. Textures PLYWOOD'!I476</f>
        <v>0</v>
      </c>
      <c r="H473" s="11">
        <f>F473*'(more) Simpl. Textures PLYWOOD'!Z476</f>
        <v>0</v>
      </c>
    </row>
    <row r="474" spans="2:8" ht="23.25" customHeight="1" x14ac:dyDescent="0.2">
      <c r="B474" s="18" t="str">
        <f>'(more) Simpl. Textures PLYWOOD'!D477</f>
        <v>SIMPL-13O-C</v>
      </c>
      <c r="C474" s="432" t="s">
        <v>1140</v>
      </c>
      <c r="D474" s="409"/>
      <c r="E474" s="409" t="str">
        <f>IF('(more) Simpl. Textures PLYWOOD'!N477=0,"",'(more) Simpl. Textures PLYWOOD'!N477)</f>
        <v/>
      </c>
      <c r="F474" s="306">
        <f t="shared" si="8"/>
        <v>0</v>
      </c>
      <c r="G474" s="11">
        <f>F474*'(more) Simpl. Textures PLYWOOD'!I477</f>
        <v>0</v>
      </c>
      <c r="H474" s="11">
        <f>F474*'(more) Simpl. Textures PLYWOOD'!Z477</f>
        <v>0</v>
      </c>
    </row>
    <row r="475" spans="2:8" ht="23.25" customHeight="1" x14ac:dyDescent="0.2">
      <c r="B475" s="18" t="str">
        <f>'(more) Simpl. Textures PLYWOOD'!D478</f>
        <v>SIMPL-13O-N-T</v>
      </c>
      <c r="C475" s="432" t="s">
        <v>1141</v>
      </c>
      <c r="D475" s="409" t="str">
        <f>IF('(more) Simpl. Textures PLYWOOD'!M478=0,"",'(more) Simpl. Textures PLYWOOD'!M478)</f>
        <v/>
      </c>
      <c r="E475" s="409"/>
      <c r="F475" s="306">
        <f t="shared" si="8"/>
        <v>0</v>
      </c>
      <c r="G475" s="11">
        <f>F475*'(more) Simpl. Textures PLYWOOD'!I478</f>
        <v>0</v>
      </c>
      <c r="H475" s="11">
        <f>F475*'(more) Simpl. Textures PLYWOOD'!Z478</f>
        <v>0</v>
      </c>
    </row>
    <row r="476" spans="2:8" ht="23.25" customHeight="1" x14ac:dyDescent="0.2">
      <c r="B476" s="18" t="str">
        <f>'(more) Simpl. Textures PLYWOOD'!D479</f>
        <v>SIMPL-13O-N-NT</v>
      </c>
      <c r="C476" s="432" t="s">
        <v>1142</v>
      </c>
      <c r="D476" s="409" t="str">
        <f>IF('(more) Simpl. Textures PLYWOOD'!M479=0,"",'(more) Simpl. Textures PLYWOOD'!M479)</f>
        <v/>
      </c>
      <c r="E476" s="409"/>
      <c r="F476" s="306">
        <f t="shared" si="8"/>
        <v>0</v>
      </c>
      <c r="G476" s="11">
        <f>F476*'(more) Simpl. Textures PLYWOOD'!I479</f>
        <v>0</v>
      </c>
      <c r="H476" s="11">
        <f>F476*'(more) Simpl. Textures PLYWOOD'!Z479</f>
        <v>0</v>
      </c>
    </row>
    <row r="477" spans="2:8" ht="23.25" customHeight="1" x14ac:dyDescent="0.2">
      <c r="B477" s="18" t="str">
        <f>'(more) Simpl. Textures PLYWOOD'!D480</f>
        <v xml:space="preserve">14 - OPPOSITES </v>
      </c>
      <c r="C477" s="432"/>
      <c r="D477" s="409" t="str">
        <f>IF('(more) Simpl. Textures PLYWOOD'!M480=0,"",'(more) Simpl. Textures PLYWOOD'!M480)</f>
        <v/>
      </c>
      <c r="E477" s="409" t="str">
        <f>IF('(more) Simpl. Textures PLYWOOD'!N480=0,"",'(more) Simpl. Textures PLYWOOD'!N480)</f>
        <v/>
      </c>
      <c r="F477" s="306">
        <f t="shared" si="8"/>
        <v>0</v>
      </c>
      <c r="G477" s="11">
        <f>F477*'(more) Simpl. Textures PLYWOOD'!I480</f>
        <v>0</v>
      </c>
      <c r="H477" s="11">
        <f>F477*'(more) Simpl. Textures PLYWOOD'!Z480</f>
        <v>0</v>
      </c>
    </row>
    <row r="478" spans="2:8" ht="23.25" customHeight="1" x14ac:dyDescent="0.2">
      <c r="B478" s="18" t="str">
        <f>'(more) Simpl. Textures PLYWOOD'!D481</f>
        <v>SIMPL-14A-C</v>
      </c>
      <c r="C478" s="432" t="s">
        <v>1140</v>
      </c>
      <c r="D478" s="409"/>
      <c r="E478" s="409" t="str">
        <f>IF('(more) Simpl. Textures PLYWOOD'!N481=0,"",'(more) Simpl. Textures PLYWOOD'!N481)</f>
        <v/>
      </c>
      <c r="F478" s="306">
        <f t="shared" si="8"/>
        <v>0</v>
      </c>
      <c r="G478" s="11">
        <f>F478*'(more) Simpl. Textures PLYWOOD'!I481</f>
        <v>0</v>
      </c>
      <c r="H478" s="11">
        <f>F478*'(more) Simpl. Textures PLYWOOD'!Z481</f>
        <v>0</v>
      </c>
    </row>
    <row r="479" spans="2:8" ht="23.25" customHeight="1" x14ac:dyDescent="0.2">
      <c r="B479" s="18" t="str">
        <f>'(more) Simpl. Textures PLYWOOD'!D482</f>
        <v>SIMPL-14A-N-T</v>
      </c>
      <c r="C479" s="432" t="s">
        <v>1141</v>
      </c>
      <c r="D479" s="409" t="str">
        <f>IF('(more) Simpl. Textures PLYWOOD'!M482=0,"",'(more) Simpl. Textures PLYWOOD'!M482)</f>
        <v/>
      </c>
      <c r="E479" s="409"/>
      <c r="F479" s="306">
        <f t="shared" si="8"/>
        <v>0</v>
      </c>
      <c r="G479" s="11">
        <f>F479*'(more) Simpl. Textures PLYWOOD'!I482</f>
        <v>0</v>
      </c>
      <c r="H479" s="11">
        <f>F479*'(more) Simpl. Textures PLYWOOD'!Z482</f>
        <v>0</v>
      </c>
    </row>
    <row r="480" spans="2:8" ht="23.25" customHeight="1" x14ac:dyDescent="0.2">
      <c r="B480" s="18" t="str">
        <f>'(more) Simpl. Textures PLYWOOD'!D483</f>
        <v>SIMPL-14A-N-NT</v>
      </c>
      <c r="C480" s="432" t="s">
        <v>1142</v>
      </c>
      <c r="D480" s="409" t="str">
        <f>IF('(more) Simpl. Textures PLYWOOD'!M483=0,"",'(more) Simpl. Textures PLYWOOD'!M483)</f>
        <v/>
      </c>
      <c r="E480" s="409"/>
      <c r="F480" s="306">
        <f t="shared" si="8"/>
        <v>0</v>
      </c>
      <c r="G480" s="11">
        <f>F480*'(more) Simpl. Textures PLYWOOD'!I483</f>
        <v>0</v>
      </c>
      <c r="H480" s="11">
        <f>F480*'(more) Simpl. Textures PLYWOOD'!Z483</f>
        <v>0</v>
      </c>
    </row>
    <row r="481" spans="2:8" ht="23.25" customHeight="1" x14ac:dyDescent="0.2">
      <c r="B481" s="18" t="str">
        <f>'(more) Simpl. Textures PLYWOOD'!D484</f>
        <v>SIMPL-14B-C</v>
      </c>
      <c r="C481" s="432" t="s">
        <v>1140</v>
      </c>
      <c r="D481" s="409"/>
      <c r="E481" s="409" t="str">
        <f>IF('(more) Simpl. Textures PLYWOOD'!N484=0,"",'(more) Simpl. Textures PLYWOOD'!N484)</f>
        <v/>
      </c>
      <c r="F481" s="306">
        <f t="shared" si="8"/>
        <v>0</v>
      </c>
      <c r="G481" s="11">
        <f>F481*'(more) Simpl. Textures PLYWOOD'!I484</f>
        <v>0</v>
      </c>
      <c r="H481" s="11">
        <f>F481*'(more) Simpl. Textures PLYWOOD'!Z484</f>
        <v>0</v>
      </c>
    </row>
    <row r="482" spans="2:8" ht="23.25" customHeight="1" x14ac:dyDescent="0.2">
      <c r="B482" s="18" t="str">
        <f>'(more) Simpl. Textures PLYWOOD'!D485</f>
        <v>SIMPL-14B-N-T</v>
      </c>
      <c r="C482" s="432" t="s">
        <v>1141</v>
      </c>
      <c r="D482" s="409" t="str">
        <f>IF('(more) Simpl. Textures PLYWOOD'!M485=0,"",'(more) Simpl. Textures PLYWOOD'!M485)</f>
        <v/>
      </c>
      <c r="E482" s="409"/>
      <c r="F482" s="306">
        <f t="shared" si="8"/>
        <v>0</v>
      </c>
      <c r="G482" s="11">
        <f>F482*'(more) Simpl. Textures PLYWOOD'!I485</f>
        <v>0</v>
      </c>
      <c r="H482" s="11">
        <f>F482*'(more) Simpl. Textures PLYWOOD'!Z485</f>
        <v>0</v>
      </c>
    </row>
    <row r="483" spans="2:8" ht="23.25" customHeight="1" x14ac:dyDescent="0.2">
      <c r="B483" s="18" t="str">
        <f>'(more) Simpl. Textures PLYWOOD'!D486</f>
        <v>SIMPL-14B-N-NT</v>
      </c>
      <c r="C483" s="432" t="s">
        <v>1142</v>
      </c>
      <c r="D483" s="409" t="str">
        <f>IF('(more) Simpl. Textures PLYWOOD'!M486=0,"",'(more) Simpl. Textures PLYWOOD'!M486)</f>
        <v/>
      </c>
      <c r="E483" s="409"/>
      <c r="F483" s="306">
        <f t="shared" si="8"/>
        <v>0</v>
      </c>
      <c r="G483" s="11">
        <f>F483*'(more) Simpl. Textures PLYWOOD'!I486</f>
        <v>0</v>
      </c>
      <c r="H483" s="11">
        <f>F483*'(more) Simpl. Textures PLYWOOD'!Z486</f>
        <v>0</v>
      </c>
    </row>
    <row r="484" spans="2:8" ht="23.25" customHeight="1" x14ac:dyDescent="0.2">
      <c r="B484" s="18" t="str">
        <f>'(more) Simpl. Textures PLYWOOD'!D487</f>
        <v>SIMPL-14C-C</v>
      </c>
      <c r="C484" s="432" t="s">
        <v>1140</v>
      </c>
      <c r="D484" s="409"/>
      <c r="E484" s="409" t="str">
        <f>IF('(more) Simpl. Textures PLYWOOD'!N487=0,"",'(more) Simpl. Textures PLYWOOD'!N487)</f>
        <v/>
      </c>
      <c r="F484" s="306">
        <f t="shared" si="8"/>
        <v>0</v>
      </c>
      <c r="G484" s="11">
        <f>F484*'(more) Simpl. Textures PLYWOOD'!I487</f>
        <v>0</v>
      </c>
      <c r="H484" s="11">
        <f>F484*'(more) Simpl. Textures PLYWOOD'!Z487</f>
        <v>0</v>
      </c>
    </row>
    <row r="485" spans="2:8" ht="23.25" customHeight="1" x14ac:dyDescent="0.2">
      <c r="B485" s="18" t="str">
        <f>'(more) Simpl. Textures PLYWOOD'!D488</f>
        <v>SIMPL-14C-N-T</v>
      </c>
      <c r="C485" s="432" t="s">
        <v>1141</v>
      </c>
      <c r="D485" s="409" t="str">
        <f>IF('(more) Simpl. Textures PLYWOOD'!M488=0,"",'(more) Simpl. Textures PLYWOOD'!M488)</f>
        <v/>
      </c>
      <c r="E485" s="409"/>
      <c r="F485" s="306">
        <f t="shared" si="8"/>
        <v>0</v>
      </c>
      <c r="G485" s="11">
        <f>F485*'(more) Simpl. Textures PLYWOOD'!I488</f>
        <v>0</v>
      </c>
      <c r="H485" s="11">
        <f>F485*'(more) Simpl. Textures PLYWOOD'!Z488</f>
        <v>0</v>
      </c>
    </row>
    <row r="486" spans="2:8" ht="23.25" customHeight="1" x14ac:dyDescent="0.2">
      <c r="B486" s="18" t="str">
        <f>'(more) Simpl. Textures PLYWOOD'!D489</f>
        <v>SIMPL-14C-N-NT</v>
      </c>
      <c r="C486" s="432" t="s">
        <v>1142</v>
      </c>
      <c r="D486" s="409" t="str">
        <f>IF('(more) Simpl. Textures PLYWOOD'!M489=0,"",'(more) Simpl. Textures PLYWOOD'!M489)</f>
        <v/>
      </c>
      <c r="E486" s="409"/>
      <c r="F486" s="306">
        <f t="shared" si="8"/>
        <v>0</v>
      </c>
      <c r="G486" s="11">
        <f>F486*'(more) Simpl. Textures PLYWOOD'!I489</f>
        <v>0</v>
      </c>
      <c r="H486" s="11">
        <f>F486*'(more) Simpl. Textures PLYWOOD'!Z489</f>
        <v>0</v>
      </c>
    </row>
    <row r="487" spans="2:8" ht="23.25" customHeight="1" x14ac:dyDescent="0.2">
      <c r="B487" s="18" t="str">
        <f>'(more) Simpl. Textures PLYWOOD'!D490</f>
        <v>SIMPL-14D-C</v>
      </c>
      <c r="C487" s="432" t="s">
        <v>1140</v>
      </c>
      <c r="D487" s="409"/>
      <c r="E487" s="409" t="str">
        <f>IF('(more) Simpl. Textures PLYWOOD'!N490=0,"",'(more) Simpl. Textures PLYWOOD'!N490)</f>
        <v/>
      </c>
      <c r="F487" s="306">
        <f t="shared" si="8"/>
        <v>0</v>
      </c>
      <c r="G487" s="11">
        <f>F487*'(more) Simpl. Textures PLYWOOD'!I490</f>
        <v>0</v>
      </c>
      <c r="H487" s="11">
        <f>F487*'(more) Simpl. Textures PLYWOOD'!Z490</f>
        <v>0</v>
      </c>
    </row>
    <row r="488" spans="2:8" ht="23.25" customHeight="1" x14ac:dyDescent="0.2">
      <c r="B488" s="18" t="str">
        <f>'(more) Simpl. Textures PLYWOOD'!D491</f>
        <v>SIMPL-14D-N-T</v>
      </c>
      <c r="C488" s="432" t="s">
        <v>1141</v>
      </c>
      <c r="D488" s="409" t="str">
        <f>IF('(more) Simpl. Textures PLYWOOD'!M491=0,"",'(more) Simpl. Textures PLYWOOD'!M491)</f>
        <v/>
      </c>
      <c r="E488" s="409"/>
      <c r="F488" s="306">
        <f t="shared" si="8"/>
        <v>0</v>
      </c>
      <c r="G488" s="11">
        <f>F488*'(more) Simpl. Textures PLYWOOD'!I491</f>
        <v>0</v>
      </c>
      <c r="H488" s="11">
        <f>F488*'(more) Simpl. Textures PLYWOOD'!Z491</f>
        <v>0</v>
      </c>
    </row>
    <row r="489" spans="2:8" ht="23.25" customHeight="1" x14ac:dyDescent="0.2">
      <c r="B489" s="18" t="str">
        <f>'(more) Simpl. Textures PLYWOOD'!D492</f>
        <v>SIMPL-14D-N-NT</v>
      </c>
      <c r="C489" s="432" t="s">
        <v>1142</v>
      </c>
      <c r="D489" s="409" t="str">
        <f>IF('(more) Simpl. Textures PLYWOOD'!M492=0,"",'(more) Simpl. Textures PLYWOOD'!M492)</f>
        <v/>
      </c>
      <c r="E489" s="409"/>
      <c r="F489" s="306">
        <f t="shared" si="8"/>
        <v>0</v>
      </c>
      <c r="G489" s="11">
        <f>F489*'(more) Simpl. Textures PLYWOOD'!I492</f>
        <v>0</v>
      </c>
      <c r="H489" s="11">
        <f>F489*'(more) Simpl. Textures PLYWOOD'!Z492</f>
        <v>0</v>
      </c>
    </row>
    <row r="490" spans="2:8" ht="23.25" customHeight="1" x14ac:dyDescent="0.2">
      <c r="B490" s="18" t="str">
        <f>'(more) Simpl. Textures PLYWOOD'!D493</f>
        <v>SIMPL-14E-C</v>
      </c>
      <c r="C490" s="432" t="s">
        <v>1140</v>
      </c>
      <c r="D490" s="409"/>
      <c r="E490" s="409" t="str">
        <f>IF('(more) Simpl. Textures PLYWOOD'!N493=0,"",'(more) Simpl. Textures PLYWOOD'!N493)</f>
        <v/>
      </c>
      <c r="F490" s="306">
        <f t="shared" si="8"/>
        <v>0</v>
      </c>
      <c r="G490" s="11">
        <f>F490*'(more) Simpl. Textures PLYWOOD'!I493</f>
        <v>0</v>
      </c>
      <c r="H490" s="11">
        <f>F490*'(more) Simpl. Textures PLYWOOD'!Z493</f>
        <v>0</v>
      </c>
    </row>
    <row r="491" spans="2:8" ht="23.25" customHeight="1" x14ac:dyDescent="0.2">
      <c r="B491" s="18" t="str">
        <f>'(more) Simpl. Textures PLYWOOD'!D494</f>
        <v>SIMPL-14E-N-T</v>
      </c>
      <c r="C491" s="432" t="s">
        <v>1141</v>
      </c>
      <c r="D491" s="409" t="str">
        <f>IF('(more) Simpl. Textures PLYWOOD'!M494=0,"",'(more) Simpl. Textures PLYWOOD'!M494)</f>
        <v/>
      </c>
      <c r="E491" s="409"/>
      <c r="F491" s="306">
        <f t="shared" si="8"/>
        <v>0</v>
      </c>
      <c r="G491" s="11">
        <f>F491*'(more) Simpl. Textures PLYWOOD'!I494</f>
        <v>0</v>
      </c>
      <c r="H491" s="11">
        <f>F491*'(more) Simpl. Textures PLYWOOD'!Z494</f>
        <v>0</v>
      </c>
    </row>
    <row r="492" spans="2:8" ht="23.25" customHeight="1" x14ac:dyDescent="0.2">
      <c r="B492" s="18" t="str">
        <f>'(more) Simpl. Textures PLYWOOD'!D495</f>
        <v>SIMPL-14E-N-NT</v>
      </c>
      <c r="C492" s="432" t="s">
        <v>1142</v>
      </c>
      <c r="D492" s="409" t="str">
        <f>IF('(more) Simpl. Textures PLYWOOD'!M495=0,"",'(more) Simpl. Textures PLYWOOD'!M495)</f>
        <v/>
      </c>
      <c r="E492" s="409"/>
      <c r="F492" s="306">
        <f t="shared" si="8"/>
        <v>0</v>
      </c>
      <c r="G492" s="11">
        <f>F492*'(more) Simpl. Textures PLYWOOD'!I495</f>
        <v>0</v>
      </c>
      <c r="H492" s="11">
        <f>F492*'(more) Simpl. Textures PLYWOOD'!Z495</f>
        <v>0</v>
      </c>
    </row>
    <row r="493" spans="2:8" ht="23.25" customHeight="1" x14ac:dyDescent="0.2">
      <c r="B493" s="18" t="str">
        <f>'(more) Simpl. Textures PLYWOOD'!D496</f>
        <v>SIMPL-14F-C</v>
      </c>
      <c r="C493" s="432" t="s">
        <v>1140</v>
      </c>
      <c r="D493" s="409"/>
      <c r="E493" s="409" t="str">
        <f>IF('(more) Simpl. Textures PLYWOOD'!N496=0,"",'(more) Simpl. Textures PLYWOOD'!N496)</f>
        <v/>
      </c>
      <c r="F493" s="306">
        <f t="shared" si="8"/>
        <v>0</v>
      </c>
      <c r="G493" s="11">
        <f>F493*'(more) Simpl. Textures PLYWOOD'!I496</f>
        <v>0</v>
      </c>
      <c r="H493" s="11">
        <f>F493*'(more) Simpl. Textures PLYWOOD'!Z496</f>
        <v>0</v>
      </c>
    </row>
    <row r="494" spans="2:8" ht="23.25" customHeight="1" x14ac:dyDescent="0.2">
      <c r="B494" s="18" t="str">
        <f>'(more) Simpl. Textures PLYWOOD'!D497</f>
        <v>SIMPL-14F-N-T</v>
      </c>
      <c r="C494" s="432" t="s">
        <v>1141</v>
      </c>
      <c r="D494" s="409" t="str">
        <f>IF('(more) Simpl. Textures PLYWOOD'!M497=0,"",'(more) Simpl. Textures PLYWOOD'!M497)</f>
        <v/>
      </c>
      <c r="E494" s="409"/>
      <c r="F494" s="306">
        <f t="shared" si="8"/>
        <v>0</v>
      </c>
      <c r="G494" s="11">
        <f>F494*'(more) Simpl. Textures PLYWOOD'!I497</f>
        <v>0</v>
      </c>
      <c r="H494" s="11">
        <f>F494*'(more) Simpl. Textures PLYWOOD'!Z497</f>
        <v>0</v>
      </c>
    </row>
    <row r="495" spans="2:8" ht="23.25" customHeight="1" x14ac:dyDescent="0.2">
      <c r="B495" s="18" t="str">
        <f>'(more) Simpl. Textures PLYWOOD'!D498</f>
        <v>SIMPL-14F-N-NT</v>
      </c>
      <c r="C495" s="432" t="s">
        <v>1142</v>
      </c>
      <c r="D495" s="409" t="str">
        <f>IF('(more) Simpl. Textures PLYWOOD'!M498=0,"",'(more) Simpl. Textures PLYWOOD'!M498)</f>
        <v/>
      </c>
      <c r="E495" s="409"/>
      <c r="F495" s="306">
        <f t="shared" si="8"/>
        <v>0</v>
      </c>
      <c r="G495" s="11">
        <f>F495*'(more) Simpl. Textures PLYWOOD'!I498</f>
        <v>0</v>
      </c>
      <c r="H495" s="11">
        <f>F495*'(more) Simpl. Textures PLYWOOD'!Z498</f>
        <v>0</v>
      </c>
    </row>
    <row r="496" spans="2:8" ht="23.25" customHeight="1" x14ac:dyDescent="0.2">
      <c r="B496" s="18" t="str">
        <f>'(more) Simpl. Textures PLYWOOD'!D499</f>
        <v>SIMPL-14G-C</v>
      </c>
      <c r="C496" s="432" t="s">
        <v>1140</v>
      </c>
      <c r="D496" s="409"/>
      <c r="E496" s="409" t="str">
        <f>IF('(more) Simpl. Textures PLYWOOD'!N499=0,"",'(more) Simpl. Textures PLYWOOD'!N499)</f>
        <v/>
      </c>
      <c r="F496" s="306">
        <f t="shared" si="8"/>
        <v>0</v>
      </c>
      <c r="G496" s="11">
        <f>F496*'(more) Simpl. Textures PLYWOOD'!I499</f>
        <v>0</v>
      </c>
      <c r="H496" s="11">
        <f>F496*'(more) Simpl. Textures PLYWOOD'!Z499</f>
        <v>0</v>
      </c>
    </row>
    <row r="497" spans="2:8" ht="23.25" customHeight="1" x14ac:dyDescent="0.2">
      <c r="B497" s="18" t="str">
        <f>'(more) Simpl. Textures PLYWOOD'!D500</f>
        <v>SIMPL-14G-N-T</v>
      </c>
      <c r="C497" s="432" t="s">
        <v>1141</v>
      </c>
      <c r="D497" s="409" t="str">
        <f>IF('(more) Simpl. Textures PLYWOOD'!M500=0,"",'(more) Simpl. Textures PLYWOOD'!M500)</f>
        <v/>
      </c>
      <c r="E497" s="409"/>
      <c r="F497" s="306">
        <f t="shared" si="8"/>
        <v>0</v>
      </c>
      <c r="G497" s="11">
        <f>F497*'(more) Simpl. Textures PLYWOOD'!I500</f>
        <v>0</v>
      </c>
      <c r="H497" s="11">
        <f>F497*'(more) Simpl. Textures PLYWOOD'!Z500</f>
        <v>0</v>
      </c>
    </row>
    <row r="498" spans="2:8" ht="23.25" customHeight="1" x14ac:dyDescent="0.2">
      <c r="B498" s="18" t="str">
        <f>'(more) Simpl. Textures PLYWOOD'!D501</f>
        <v>SIMPL-14G-N-NT</v>
      </c>
      <c r="C498" s="432" t="s">
        <v>1142</v>
      </c>
      <c r="D498" s="409" t="str">
        <f>IF('(more) Simpl. Textures PLYWOOD'!M501=0,"",'(more) Simpl. Textures PLYWOOD'!M501)</f>
        <v/>
      </c>
      <c r="E498" s="409"/>
      <c r="F498" s="306">
        <f t="shared" si="8"/>
        <v>0</v>
      </c>
      <c r="G498" s="11">
        <f>F498*'(more) Simpl. Textures PLYWOOD'!I501</f>
        <v>0</v>
      </c>
      <c r="H498" s="11">
        <f>F498*'(more) Simpl. Textures PLYWOOD'!Z501</f>
        <v>0</v>
      </c>
    </row>
  </sheetData>
  <sheetProtection selectLockedCells="1" selectUnlockedCells="1"/>
  <autoFilter ref="F5:F498" xr:uid="{C1D2DBE8-CACB-4DC3-9D05-0E3B8A5820A3}"/>
  <mergeCells count="2">
    <mergeCell ref="B3:I3"/>
    <mergeCell ref="J3:K3"/>
  </mergeCells>
  <conditionalFormatting sqref="B5:E5">
    <cfRule type="dataBar" priority="724">
      <dataBar>
        <cfvo type="min"/>
        <cfvo type="max"/>
        <color rgb="FF638EC6"/>
      </dataBar>
      <extLst>
        <ext xmlns:x14="http://schemas.microsoft.com/office/spreadsheetml/2009/9/main" uri="{B025F937-C7B1-47D3-B67F-A62EFF666E3E}">
          <x14:id>{96A92400-9730-4114-9486-FC9EFCB2D509}</x14:id>
        </ext>
      </extLst>
    </cfRule>
  </conditionalFormatting>
  <pageMargins left="0.25" right="0.25" top="0.75" bottom="0.75" header="0.3" footer="0.3"/>
  <pageSetup paperSize="9" fitToHeight="0" orientation="landscape" horizontalDpi="1200" verticalDpi="1200" r:id="rId1"/>
  <headerFooter differentFirst="1">
    <oddHeader>&amp;L&amp;"-,Krepko"&amp;14SIMPL&amp;Cstranka, št.naročila</oddHeader>
    <oddFooter>Stran &amp;P od &amp;N</oddFooter>
    <firstFooter>&amp;CStran &amp;P od &amp;N</firstFooter>
  </headerFooter>
  <extLst>
    <ext xmlns:x14="http://schemas.microsoft.com/office/spreadsheetml/2009/9/main" uri="{78C0D931-6437-407d-A8EE-F0AAD7539E65}">
      <x14:conditionalFormattings>
        <x14:conditionalFormatting xmlns:xm="http://schemas.microsoft.com/office/excel/2006/main">
          <x14:cfRule type="dataBar" id="{96A92400-9730-4114-9486-FC9EFCB2D509}">
            <x14:dataBar minLength="0" maxLength="100" gradient="0">
              <x14:cfvo type="autoMin"/>
              <x14:cfvo type="autoMax"/>
              <x14:negativeFillColor rgb="FFFF0000"/>
              <x14:axisColor rgb="FF000000"/>
            </x14:dataBar>
          </x14:cfRule>
          <xm:sqref>B5:E5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16</vt:i4>
      </vt:variant>
      <vt:variant>
        <vt:lpstr>Named Ranges</vt:lpstr>
      </vt:variant>
      <vt:variant>
        <vt:i4>17</vt:i4>
      </vt:variant>
    </vt:vector>
  </HeadingPairs>
  <TitlesOfParts>
    <vt:vector size="33" baseType="lpstr">
      <vt:lpstr>Summary of order</vt:lpstr>
      <vt:lpstr>Simpl. GRP</vt:lpstr>
      <vt:lpstr>PRODUCTION LIST SIMPL GRP</vt:lpstr>
      <vt:lpstr>PACKING LIST simpl GRP</vt:lpstr>
      <vt:lpstr>Simpl. all tex-DT PLYWOOD</vt:lpstr>
      <vt:lpstr>PRODUCTION LIST TEX&amp;DUAL TEX</vt:lpstr>
      <vt:lpstr>PACKING LIST TEX.&amp;DUAL TEX.</vt:lpstr>
      <vt:lpstr>(more) Simpl. Textures PLYWOOD</vt:lpstr>
      <vt:lpstr>PROD. LIST (more)Simpl tex</vt:lpstr>
      <vt:lpstr>PACK. LIST (more)Simpl tex.</vt:lpstr>
      <vt:lpstr>Simpl. &amp; Wide boyz PLYWOOD</vt:lpstr>
      <vt:lpstr>PRODUCTION LIST WIDE BOYZ plywo</vt:lpstr>
      <vt:lpstr>PACKING LIST WIDE BOYZ plywood</vt:lpstr>
      <vt:lpstr>Simpl.&amp; Wide boyz PU</vt:lpstr>
      <vt:lpstr>PRODUCTION LIST S&amp;WB PU</vt:lpstr>
      <vt:lpstr>PACKING LIST simpl&amp;WB PU</vt:lpstr>
      <vt:lpstr>'PACKING LIST simpl GRP'!Print_Area</vt:lpstr>
      <vt:lpstr>'PACKING LIST TEX.&amp;DUAL TEX.'!Print_Area</vt:lpstr>
      <vt:lpstr>'PROD. LIST (more)Simpl tex'!Print_Area</vt:lpstr>
      <vt:lpstr>'PRODUCTION LIST S&amp;WB PU'!Print_Area</vt:lpstr>
      <vt:lpstr>'PRODUCTION LIST SIMPL GRP'!Print_Area</vt:lpstr>
      <vt:lpstr>'PRODUCTION LIST TEX&amp;DUAL TEX'!Print_Area</vt:lpstr>
      <vt:lpstr>'PRODUCTION LIST WIDE BOYZ plywo'!Print_Area</vt:lpstr>
      <vt:lpstr>'PACK. LIST (more)Simpl tex.'!Print_Titles</vt:lpstr>
      <vt:lpstr>'PACKING LIST simpl GRP'!Print_Titles</vt:lpstr>
      <vt:lpstr>'PACKING LIST simpl&amp;WB PU'!Print_Titles</vt:lpstr>
      <vt:lpstr>'PACKING LIST TEX.&amp;DUAL TEX.'!Print_Titles</vt:lpstr>
      <vt:lpstr>'PACKING LIST WIDE BOYZ plywood'!Print_Titles</vt:lpstr>
      <vt:lpstr>'PROD. LIST (more)Simpl tex'!Print_Titles</vt:lpstr>
      <vt:lpstr>'PRODUCTION LIST S&amp;WB PU'!Print_Titles</vt:lpstr>
      <vt:lpstr>'PRODUCTION LIST SIMPL GRP'!Print_Titles</vt:lpstr>
      <vt:lpstr>'PRODUCTION LIST TEX&amp;DUAL TEX'!Print_Titles</vt:lpstr>
      <vt:lpstr>'PRODUCTION LIST WIDE BOYZ plywo'!Print_Titles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Matevy</dc:creator>
  <cp:lastModifiedBy>Katja Vidmar</cp:lastModifiedBy>
  <cp:lastPrinted>2026-02-05T15:21:48Z</cp:lastPrinted>
  <dcterms:created xsi:type="dcterms:W3CDTF">2016-12-08T21:22:33Z</dcterms:created>
  <dcterms:modified xsi:type="dcterms:W3CDTF">2026-02-23T12:05:31Z</dcterms:modified>
</cp:coreProperties>
</file>